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0115" windowHeight="3660" activeTab="14"/>
  </bookViews>
  <sheets>
    <sheet name="Inputs" sheetId="2" r:id="rId1"/>
    <sheet name="raw data" sheetId="11" r:id="rId2"/>
    <sheet name="SystemAnalysis" sheetId="15" r:id="rId3"/>
    <sheet name="Summary" sheetId="16" state="hidden" r:id="rId4"/>
    <sheet name="WholeYearOnly1" sheetId="18" state="hidden" r:id="rId5"/>
    <sheet name="WholeYearSummary1" sheetId="19" state="hidden" r:id="rId6"/>
    <sheet name="WholeYearOnly2" sheetId="31" state="hidden" r:id="rId7"/>
    <sheet name="WholeYearSummary2" sheetId="32" state="hidden" r:id="rId8"/>
    <sheet name="Outlier Analysis" sheetId="22" state="hidden" r:id="rId9"/>
    <sheet name="forOutlierAnalysis" sheetId="23" state="hidden" r:id="rId10"/>
    <sheet name="Sheet19" sheetId="30" state="hidden" r:id="rId11"/>
    <sheet name="Sheet28" sheetId="39" state="hidden" r:id="rId12"/>
    <sheet name="Sheet29" sheetId="40" state="hidden" r:id="rId13"/>
    <sheet name="CleanedData" sheetId="34" r:id="rId14"/>
    <sheet name="MasterSummary" sheetId="35" r:id="rId15"/>
  </sheets>
  <definedNames>
    <definedName name="_xlnm._FilterDatabase" localSheetId="9" hidden="1">forOutlierAnalysis!$A$1:$M$1143</definedName>
    <definedName name="_xlnm._FilterDatabase" localSheetId="1" hidden="1">'raw data'!$A$1:$G$7019</definedName>
    <definedName name="_xlnm._FilterDatabase" localSheetId="2" hidden="1">SystemAnalysis!$A$2:$K$1724</definedName>
    <definedName name="_xlnm._FilterDatabase" localSheetId="4" hidden="1">WholeYearOnly1!$A$2:$M$1144</definedName>
    <definedName name="_xlnm._FilterDatabase" localSheetId="6" hidden="1">WholeYearOnly2!$A$1:$M$647</definedName>
  </definedNames>
  <calcPr calcId="145621" calcMode="manual" calcCompleted="0" calcOnSave="0"/>
  <pivotCaches>
    <pivotCache cacheId="26" r:id="rId16"/>
    <pivotCache cacheId="56" r:id="rId17"/>
    <pivotCache cacheId="66" r:id="rId18"/>
    <pivotCache cacheId="72" r:id="rId19"/>
  </pivotCaches>
</workbook>
</file>

<file path=xl/calcChain.xml><?xml version="1.0" encoding="utf-8"?>
<calcChain xmlns="http://schemas.openxmlformats.org/spreadsheetml/2006/main">
  <c r="M632" i="34" l="1"/>
  <c r="M631" i="34"/>
  <c r="M630" i="34"/>
  <c r="M629" i="34"/>
  <c r="M628" i="34"/>
  <c r="M627" i="34"/>
  <c r="M626" i="34"/>
  <c r="M625" i="34"/>
  <c r="M624" i="34"/>
  <c r="M623" i="34"/>
  <c r="M622" i="34"/>
  <c r="M621" i="34"/>
  <c r="M620" i="34"/>
  <c r="M619" i="34"/>
  <c r="M618" i="34"/>
  <c r="M617" i="34"/>
  <c r="M616" i="34"/>
  <c r="M615" i="34"/>
  <c r="M614" i="34"/>
  <c r="M613" i="34"/>
  <c r="M612" i="34"/>
  <c r="M611" i="34"/>
  <c r="M610" i="34"/>
  <c r="M609" i="34"/>
  <c r="M608" i="34"/>
  <c r="M607" i="34"/>
  <c r="M606" i="34"/>
  <c r="M605" i="34"/>
  <c r="M604" i="34"/>
  <c r="M603" i="34"/>
  <c r="M602" i="34"/>
  <c r="M601" i="34"/>
  <c r="M600" i="34"/>
  <c r="M599" i="34"/>
  <c r="M598" i="34"/>
  <c r="M597" i="34"/>
  <c r="M596" i="34"/>
  <c r="M595" i="34"/>
  <c r="M594" i="34"/>
  <c r="M593" i="34"/>
  <c r="M592" i="34"/>
  <c r="M591" i="34"/>
  <c r="M590" i="34"/>
  <c r="M589" i="34"/>
  <c r="M588" i="34"/>
  <c r="M587" i="34"/>
  <c r="M586" i="34"/>
  <c r="M585" i="34"/>
  <c r="M584" i="34"/>
  <c r="M583" i="34"/>
  <c r="M582" i="34"/>
  <c r="M581" i="34"/>
  <c r="M580" i="34"/>
  <c r="M579" i="34"/>
  <c r="M578" i="34"/>
  <c r="M577" i="34"/>
  <c r="M576" i="34"/>
  <c r="M575" i="34"/>
  <c r="M574" i="34"/>
  <c r="M573" i="34"/>
  <c r="M572" i="34"/>
  <c r="M571" i="34"/>
  <c r="M570" i="34"/>
  <c r="M569" i="34"/>
  <c r="M568" i="34"/>
  <c r="M567" i="34"/>
  <c r="M566" i="34"/>
  <c r="M565" i="34"/>
  <c r="M564" i="34"/>
  <c r="M563" i="34"/>
  <c r="M562" i="34"/>
  <c r="M561" i="34"/>
  <c r="M560" i="34"/>
  <c r="M559" i="34"/>
  <c r="M558" i="34"/>
  <c r="M557" i="34"/>
  <c r="M556" i="34"/>
  <c r="M555" i="34"/>
  <c r="M554" i="34"/>
  <c r="M553" i="34"/>
  <c r="M552" i="34"/>
  <c r="M551" i="34"/>
  <c r="M550" i="34"/>
  <c r="M549" i="34"/>
  <c r="M548" i="34"/>
  <c r="M547" i="34"/>
  <c r="M546" i="34"/>
  <c r="M545" i="34"/>
  <c r="M544" i="34"/>
  <c r="M543" i="34"/>
  <c r="M542" i="34"/>
  <c r="M541" i="34"/>
  <c r="M540" i="34"/>
  <c r="M539" i="34"/>
  <c r="M538" i="34"/>
  <c r="M537" i="34"/>
  <c r="M536" i="34"/>
  <c r="M535" i="34"/>
  <c r="M534" i="34"/>
  <c r="M533" i="34"/>
  <c r="M532" i="34"/>
  <c r="M531" i="34"/>
  <c r="M530" i="34"/>
  <c r="M529" i="34"/>
  <c r="M528" i="34"/>
  <c r="M527" i="34"/>
  <c r="M526" i="34"/>
  <c r="M525" i="34"/>
  <c r="M524" i="34"/>
  <c r="M523" i="34"/>
  <c r="M522" i="34"/>
  <c r="M521" i="34"/>
  <c r="M520" i="34"/>
  <c r="M519" i="34"/>
  <c r="M518" i="34"/>
  <c r="M517" i="34"/>
  <c r="M516" i="34"/>
  <c r="M515" i="34"/>
  <c r="M514" i="34"/>
  <c r="M513" i="34"/>
  <c r="M512" i="34"/>
  <c r="M511" i="34"/>
  <c r="M510" i="34"/>
  <c r="M509" i="34"/>
  <c r="M508" i="34"/>
  <c r="M507" i="34"/>
  <c r="M506" i="34"/>
  <c r="M505" i="34"/>
  <c r="M504" i="34"/>
  <c r="M503" i="34"/>
  <c r="M502" i="34"/>
  <c r="M501" i="34"/>
  <c r="M500" i="34"/>
  <c r="M499" i="34"/>
  <c r="M498" i="34"/>
  <c r="M497" i="34"/>
  <c r="M496" i="34"/>
  <c r="M495" i="34"/>
  <c r="M494" i="34"/>
  <c r="M493" i="34"/>
  <c r="M492" i="34"/>
  <c r="M491" i="34"/>
  <c r="M490" i="34"/>
  <c r="M489" i="34"/>
  <c r="M488" i="34"/>
  <c r="M487" i="34"/>
  <c r="M486" i="34"/>
  <c r="M485" i="34"/>
  <c r="M484" i="34"/>
  <c r="M483" i="34"/>
  <c r="M482" i="34"/>
  <c r="M481" i="34"/>
  <c r="M480" i="34"/>
  <c r="M479" i="34"/>
  <c r="M478" i="34"/>
  <c r="M477" i="34"/>
  <c r="M476" i="34"/>
  <c r="M475" i="34"/>
  <c r="M474" i="34"/>
  <c r="M473" i="34"/>
  <c r="M472" i="34"/>
  <c r="M471" i="34"/>
  <c r="M470" i="34"/>
  <c r="M469" i="34"/>
  <c r="M468" i="34"/>
  <c r="M467" i="34"/>
  <c r="M466" i="34"/>
  <c r="M465" i="34"/>
  <c r="M464" i="34"/>
  <c r="M463" i="34"/>
  <c r="M462" i="34"/>
  <c r="M461" i="34"/>
  <c r="M460" i="34"/>
  <c r="M459" i="34"/>
  <c r="M458" i="34"/>
  <c r="M457" i="34"/>
  <c r="M456" i="34"/>
  <c r="M455" i="34"/>
  <c r="M454" i="34"/>
  <c r="M453" i="34"/>
  <c r="M452" i="34"/>
  <c r="M451" i="34"/>
  <c r="M450" i="34"/>
  <c r="M449" i="34"/>
  <c r="M448" i="34"/>
  <c r="M447" i="34"/>
  <c r="M446" i="34"/>
  <c r="M445" i="34"/>
  <c r="M444" i="34"/>
  <c r="M443" i="34"/>
  <c r="M442" i="34"/>
  <c r="M441" i="34"/>
  <c r="M440" i="34"/>
  <c r="M439" i="34"/>
  <c r="M438" i="34"/>
  <c r="M437" i="34"/>
  <c r="M436" i="34"/>
  <c r="M435" i="34"/>
  <c r="M434" i="34"/>
  <c r="M433" i="34"/>
  <c r="M432" i="34"/>
  <c r="M431" i="34"/>
  <c r="M430" i="34"/>
  <c r="M429" i="34"/>
  <c r="M428" i="34"/>
  <c r="M427" i="34"/>
  <c r="M426" i="34"/>
  <c r="M425" i="34"/>
  <c r="M424" i="34"/>
  <c r="M423" i="34"/>
  <c r="M422" i="34"/>
  <c r="M421" i="34"/>
  <c r="M420" i="34"/>
  <c r="M419" i="34"/>
  <c r="M418" i="34"/>
  <c r="M417" i="34"/>
  <c r="M416" i="34"/>
  <c r="M415" i="34"/>
  <c r="M414" i="34"/>
  <c r="M413" i="34"/>
  <c r="M412" i="34"/>
  <c r="M411" i="34"/>
  <c r="M410" i="34"/>
  <c r="M409" i="34"/>
  <c r="M408" i="34"/>
  <c r="M407" i="34"/>
  <c r="M406" i="34"/>
  <c r="M405" i="34"/>
  <c r="M404" i="34"/>
  <c r="M403" i="34"/>
  <c r="M402" i="34"/>
  <c r="M401" i="34"/>
  <c r="M400" i="34"/>
  <c r="M399" i="34"/>
  <c r="M398" i="34"/>
  <c r="M397" i="34"/>
  <c r="M396" i="34"/>
  <c r="M395" i="34"/>
  <c r="M394" i="34"/>
  <c r="M393" i="34"/>
  <c r="M392" i="34"/>
  <c r="M391" i="34"/>
  <c r="M390" i="34"/>
  <c r="M389" i="34"/>
  <c r="M388" i="34"/>
  <c r="M387" i="34"/>
  <c r="M386" i="34"/>
  <c r="M385" i="34"/>
  <c r="M384" i="34"/>
  <c r="M383" i="34"/>
  <c r="M382" i="34"/>
  <c r="M381" i="34"/>
  <c r="M380" i="34"/>
  <c r="M379" i="34"/>
  <c r="M378" i="34"/>
  <c r="M377" i="34"/>
  <c r="M376" i="34"/>
  <c r="M375" i="34"/>
  <c r="M374" i="34"/>
  <c r="M373" i="34"/>
  <c r="M372" i="34"/>
  <c r="M371" i="34"/>
  <c r="M370" i="34"/>
  <c r="M369" i="34"/>
  <c r="M368" i="34"/>
  <c r="M367" i="34"/>
  <c r="M366" i="34"/>
  <c r="M365" i="34"/>
  <c r="M364" i="34"/>
  <c r="M363" i="34"/>
  <c r="M362" i="34"/>
  <c r="M361" i="34"/>
  <c r="M360" i="34"/>
  <c r="M359" i="34"/>
  <c r="M358" i="34"/>
  <c r="M357" i="34"/>
  <c r="M356" i="34"/>
  <c r="M355" i="34"/>
  <c r="M354" i="34"/>
  <c r="M353" i="34"/>
  <c r="M352" i="34"/>
  <c r="M351" i="34"/>
  <c r="M350" i="34"/>
  <c r="M349" i="34"/>
  <c r="M348" i="34"/>
  <c r="M347" i="34"/>
  <c r="M346" i="34"/>
  <c r="M345" i="34"/>
  <c r="M344" i="34"/>
  <c r="M343" i="34"/>
  <c r="M342" i="34"/>
  <c r="M341" i="34"/>
  <c r="M340" i="34"/>
  <c r="M339" i="34"/>
  <c r="M338" i="34"/>
  <c r="M337" i="34"/>
  <c r="M336" i="34"/>
  <c r="M335" i="34"/>
  <c r="M334" i="34"/>
  <c r="M333" i="34"/>
  <c r="M332" i="34"/>
  <c r="M331" i="34"/>
  <c r="M330" i="34"/>
  <c r="M329" i="34"/>
  <c r="M328" i="34"/>
  <c r="M327" i="34"/>
  <c r="M326" i="34"/>
  <c r="M325" i="34"/>
  <c r="M324" i="34"/>
  <c r="M323" i="34"/>
  <c r="M322" i="34"/>
  <c r="M321" i="34"/>
  <c r="M320" i="34"/>
  <c r="M319" i="34"/>
  <c r="M318" i="34"/>
  <c r="M317" i="34"/>
  <c r="M316" i="34"/>
  <c r="M315" i="34"/>
  <c r="M314" i="34"/>
  <c r="M313" i="34"/>
  <c r="M312" i="34"/>
  <c r="M311" i="34"/>
  <c r="M310" i="34"/>
  <c r="M309" i="34"/>
  <c r="M308" i="34"/>
  <c r="M307" i="34"/>
  <c r="M306" i="34"/>
  <c r="M305" i="34"/>
  <c r="M304" i="34"/>
  <c r="M303" i="34"/>
  <c r="M302" i="34"/>
  <c r="M301" i="34"/>
  <c r="M300" i="34"/>
  <c r="M299" i="34"/>
  <c r="M298" i="34"/>
  <c r="M297" i="34"/>
  <c r="M296" i="34"/>
  <c r="M295" i="34"/>
  <c r="M294" i="34"/>
  <c r="M293" i="34"/>
  <c r="M292" i="34"/>
  <c r="M291" i="34"/>
  <c r="M290" i="34"/>
  <c r="M289" i="34"/>
  <c r="M288" i="34"/>
  <c r="M287" i="34"/>
  <c r="M286" i="34"/>
  <c r="M285" i="34"/>
  <c r="M284" i="34"/>
  <c r="M283" i="34"/>
  <c r="M282" i="34"/>
  <c r="M281" i="34"/>
  <c r="M280" i="34"/>
  <c r="M279" i="34"/>
  <c r="M278" i="34"/>
  <c r="M277" i="34"/>
  <c r="M276" i="34"/>
  <c r="M275" i="34"/>
  <c r="M274" i="34"/>
  <c r="M273" i="34"/>
  <c r="M272" i="34"/>
  <c r="M271" i="34"/>
  <c r="M270" i="34"/>
  <c r="M269" i="34"/>
  <c r="M268" i="34"/>
  <c r="M267" i="34"/>
  <c r="M266" i="34"/>
  <c r="M265" i="34"/>
  <c r="M264" i="34"/>
  <c r="M263" i="34"/>
  <c r="M262" i="34"/>
  <c r="M261" i="34"/>
  <c r="M260" i="34"/>
  <c r="M259" i="34"/>
  <c r="M258" i="34"/>
  <c r="M257" i="34"/>
  <c r="M256" i="34"/>
  <c r="M255" i="34"/>
  <c r="M254" i="34"/>
  <c r="M253" i="34"/>
  <c r="M252" i="34"/>
  <c r="M251" i="34"/>
  <c r="M250" i="34"/>
  <c r="M249" i="34"/>
  <c r="M248" i="34"/>
  <c r="M247" i="34"/>
  <c r="M246" i="34"/>
  <c r="M245" i="34"/>
  <c r="M244" i="34"/>
  <c r="M243" i="34"/>
  <c r="M242" i="34"/>
  <c r="M241" i="34"/>
  <c r="M240" i="34"/>
  <c r="M239" i="34"/>
  <c r="M238" i="34"/>
  <c r="M237" i="34"/>
  <c r="M236" i="34"/>
  <c r="M235" i="34"/>
  <c r="M234" i="34"/>
  <c r="M233" i="34"/>
  <c r="M232" i="34"/>
  <c r="M231" i="34"/>
  <c r="M230" i="34"/>
  <c r="M229" i="34"/>
  <c r="M228" i="34"/>
  <c r="M227" i="34"/>
  <c r="M226" i="34"/>
  <c r="M225" i="34"/>
  <c r="M224" i="34"/>
  <c r="M223" i="34"/>
  <c r="M222" i="34"/>
  <c r="M221" i="34"/>
  <c r="M220" i="34"/>
  <c r="M219" i="34"/>
  <c r="M218" i="34"/>
  <c r="M217" i="34"/>
  <c r="M216" i="34"/>
  <c r="M215" i="34"/>
  <c r="M214" i="34"/>
  <c r="M213" i="34"/>
  <c r="M212" i="34"/>
  <c r="M211" i="34"/>
  <c r="M210" i="34"/>
  <c r="M209" i="34"/>
  <c r="M208" i="34"/>
  <c r="M207" i="34"/>
  <c r="M206" i="34"/>
  <c r="M205" i="34"/>
  <c r="M204" i="34"/>
  <c r="M203" i="34"/>
  <c r="M202" i="34"/>
  <c r="M201" i="34"/>
  <c r="M200" i="34"/>
  <c r="M199" i="34"/>
  <c r="M198" i="34"/>
  <c r="M197" i="34"/>
  <c r="M196" i="34"/>
  <c r="M195" i="34"/>
  <c r="M194" i="34"/>
  <c r="M193" i="34"/>
  <c r="M192" i="34"/>
  <c r="M191" i="34"/>
  <c r="M190" i="34"/>
  <c r="M189" i="34"/>
  <c r="M188" i="34"/>
  <c r="M187" i="34"/>
  <c r="M186" i="34"/>
  <c r="M185" i="34"/>
  <c r="M184" i="34"/>
  <c r="M183" i="34"/>
  <c r="M182" i="34"/>
  <c r="M181" i="34"/>
  <c r="M180" i="34"/>
  <c r="M179" i="34"/>
  <c r="M178" i="34"/>
  <c r="M177" i="34"/>
  <c r="M176" i="34"/>
  <c r="M175" i="34"/>
  <c r="M174" i="34"/>
  <c r="M173" i="34"/>
  <c r="M172" i="34"/>
  <c r="M171" i="34"/>
  <c r="M170" i="34"/>
  <c r="M169" i="34"/>
  <c r="M168" i="34"/>
  <c r="M167" i="34"/>
  <c r="M166" i="34"/>
  <c r="M165" i="34"/>
  <c r="M164" i="34"/>
  <c r="M163" i="34"/>
  <c r="M162" i="34"/>
  <c r="M161" i="34"/>
  <c r="M160" i="34"/>
  <c r="M159" i="34"/>
  <c r="M158" i="34"/>
  <c r="M157" i="34"/>
  <c r="M156" i="34"/>
  <c r="M155" i="34"/>
  <c r="M154" i="34"/>
  <c r="M153" i="34"/>
  <c r="M152" i="34"/>
  <c r="M151" i="34"/>
  <c r="M150" i="34"/>
  <c r="M149" i="34"/>
  <c r="M148" i="34"/>
  <c r="M147" i="34"/>
  <c r="M146" i="34"/>
  <c r="M145" i="34"/>
  <c r="M144" i="34"/>
  <c r="M143" i="34"/>
  <c r="M142" i="34"/>
  <c r="M141" i="34"/>
  <c r="M140" i="34"/>
  <c r="M139" i="34"/>
  <c r="M138" i="34"/>
  <c r="M137" i="34"/>
  <c r="M136" i="34"/>
  <c r="M135" i="34"/>
  <c r="M134" i="34"/>
  <c r="M133" i="34"/>
  <c r="M132" i="34"/>
  <c r="M131" i="34"/>
  <c r="M130" i="34"/>
  <c r="M129" i="34"/>
  <c r="M128" i="34"/>
  <c r="M127" i="34"/>
  <c r="M126" i="34"/>
  <c r="M125" i="34"/>
  <c r="M124" i="34"/>
  <c r="M123" i="34"/>
  <c r="M122" i="34"/>
  <c r="M121" i="34"/>
  <c r="M120" i="34"/>
  <c r="M119" i="34"/>
  <c r="M118" i="34"/>
  <c r="M117" i="34"/>
  <c r="M116" i="34"/>
  <c r="M115" i="34"/>
  <c r="M114" i="34"/>
  <c r="M113" i="34"/>
  <c r="M112" i="34"/>
  <c r="M111" i="34"/>
  <c r="M110" i="34"/>
  <c r="M109" i="34"/>
  <c r="M108" i="34"/>
  <c r="M107" i="34"/>
  <c r="M106" i="34"/>
  <c r="M105" i="34"/>
  <c r="M104" i="34"/>
  <c r="M103" i="34"/>
  <c r="M102" i="34"/>
  <c r="M101" i="34"/>
  <c r="M100" i="34"/>
  <c r="M99" i="34"/>
  <c r="M98" i="34"/>
  <c r="M97" i="34"/>
  <c r="M96" i="34"/>
  <c r="M95" i="34"/>
  <c r="M94" i="34"/>
  <c r="M93" i="34"/>
  <c r="M92" i="34"/>
  <c r="M91" i="34"/>
  <c r="M90" i="34"/>
  <c r="M89" i="34"/>
  <c r="M88" i="34"/>
  <c r="M87" i="34"/>
  <c r="M86" i="34"/>
  <c r="M85" i="34"/>
  <c r="M84" i="34"/>
  <c r="M83" i="34"/>
  <c r="M82" i="34"/>
  <c r="M81" i="34"/>
  <c r="M80" i="34"/>
  <c r="M79" i="34"/>
  <c r="M78" i="34"/>
  <c r="M77" i="34"/>
  <c r="M76" i="34"/>
  <c r="M75" i="34"/>
  <c r="M74" i="34"/>
  <c r="M73" i="34"/>
  <c r="M72" i="34"/>
  <c r="M71" i="34"/>
  <c r="M70" i="34"/>
  <c r="M69" i="34"/>
  <c r="M68" i="34"/>
  <c r="M67" i="34"/>
  <c r="M66" i="34"/>
  <c r="M65" i="34"/>
  <c r="M64" i="34"/>
  <c r="M63" i="34"/>
  <c r="M62" i="34"/>
  <c r="M61" i="34"/>
  <c r="M60" i="34"/>
  <c r="M59" i="34"/>
  <c r="M58" i="34"/>
  <c r="M57" i="34"/>
  <c r="M56" i="34"/>
  <c r="M55" i="34"/>
  <c r="M54" i="34"/>
  <c r="M53" i="34"/>
  <c r="M52" i="34"/>
  <c r="M51" i="34"/>
  <c r="M50" i="34"/>
  <c r="M49" i="34"/>
  <c r="M48" i="34"/>
  <c r="M47" i="34"/>
  <c r="M46" i="34"/>
  <c r="M45" i="34"/>
  <c r="M44" i="34"/>
  <c r="M43" i="34"/>
  <c r="M42" i="34"/>
  <c r="M41" i="34"/>
  <c r="M40" i="34"/>
  <c r="M39" i="34"/>
  <c r="M38" i="34"/>
  <c r="M37" i="34"/>
  <c r="M36" i="34"/>
  <c r="M35" i="34"/>
  <c r="M34" i="34"/>
  <c r="M33" i="34"/>
  <c r="M32" i="34"/>
  <c r="M31" i="34"/>
  <c r="M30" i="34"/>
  <c r="M29" i="34"/>
  <c r="M28" i="34"/>
  <c r="M27" i="34"/>
  <c r="M26" i="34"/>
  <c r="M25" i="34"/>
  <c r="M24" i="34"/>
  <c r="M23" i="34"/>
  <c r="M22" i="34"/>
  <c r="M21" i="34"/>
  <c r="M20" i="34"/>
  <c r="M19" i="34"/>
  <c r="M18" i="34"/>
  <c r="M17" i="34"/>
  <c r="M16" i="34"/>
  <c r="M15" i="34"/>
  <c r="M14" i="34"/>
  <c r="M13" i="34"/>
  <c r="M12" i="34"/>
  <c r="M11" i="34"/>
  <c r="M10" i="34"/>
  <c r="M9" i="34"/>
  <c r="M8" i="34"/>
  <c r="M7" i="34"/>
  <c r="M6" i="34"/>
  <c r="M5" i="34"/>
  <c r="M4" i="34"/>
  <c r="M3" i="34"/>
  <c r="M2" i="34"/>
  <c r="M606" i="31"/>
  <c r="M511" i="31"/>
  <c r="M529" i="31"/>
  <c r="M15" i="31"/>
  <c r="M390" i="31"/>
  <c r="M30" i="31"/>
  <c r="M537" i="31"/>
  <c r="M571" i="31"/>
  <c r="M44" i="31"/>
  <c r="M6" i="31"/>
  <c r="M335" i="31"/>
  <c r="M507" i="31"/>
  <c r="M442" i="31"/>
  <c r="M223" i="31"/>
  <c r="M47" i="31"/>
  <c r="M384" i="31"/>
  <c r="M11" i="31"/>
  <c r="M607" i="31"/>
  <c r="M512" i="31"/>
  <c r="M530" i="31"/>
  <c r="M240" i="31"/>
  <c r="M80" i="31"/>
  <c r="M455" i="31"/>
  <c r="M538" i="31"/>
  <c r="M567" i="31"/>
  <c r="M645" i="31"/>
  <c r="M19" i="31"/>
  <c r="M336" i="31"/>
  <c r="M508" i="31"/>
  <c r="M443" i="31"/>
  <c r="M393" i="31"/>
  <c r="M348" i="31"/>
  <c r="M224" i="31"/>
  <c r="M352" i="31"/>
  <c r="M477" i="31"/>
  <c r="M48" i="31"/>
  <c r="M485" i="31"/>
  <c r="M199" i="31"/>
  <c r="M255" i="31"/>
  <c r="M209" i="31"/>
  <c r="M291" i="31"/>
  <c r="M397" i="31"/>
  <c r="M166" i="31"/>
  <c r="M427" i="31"/>
  <c r="M612" i="31"/>
  <c r="M228" i="31"/>
  <c r="M462" i="31"/>
  <c r="M583" i="31"/>
  <c r="M580" i="31"/>
  <c r="M634" i="31"/>
  <c r="M586" i="31"/>
  <c r="M638" i="31"/>
  <c r="M303" i="31"/>
  <c r="M601" i="31"/>
  <c r="M525" i="31"/>
  <c r="M604" i="31"/>
  <c r="M588" i="31"/>
  <c r="M114" i="31"/>
  <c r="M355" i="31"/>
  <c r="M424" i="31"/>
  <c r="M404" i="31"/>
  <c r="M189" i="31"/>
  <c r="M183" i="31"/>
  <c r="M179" i="31"/>
  <c r="M97" i="31"/>
  <c r="M285" i="31"/>
  <c r="M83" i="31"/>
  <c r="M515" i="31"/>
  <c r="M52" i="31"/>
  <c r="M85" i="31"/>
  <c r="M550" i="31"/>
  <c r="M449" i="31"/>
  <c r="M617" i="31"/>
  <c r="M621" i="31"/>
  <c r="M215" i="31"/>
  <c r="M415" i="31"/>
  <c r="M248" i="31"/>
  <c r="M488" i="31"/>
  <c r="M211" i="31"/>
  <c r="M288" i="31"/>
  <c r="M338" i="31"/>
  <c r="M347" i="31"/>
  <c r="M503" i="31"/>
  <c r="M192" i="31"/>
  <c r="M281" i="31"/>
  <c r="M535" i="31"/>
  <c r="M220" i="31"/>
  <c r="M17" i="31"/>
  <c r="M608" i="31"/>
  <c r="M73" i="31"/>
  <c r="M531" i="31"/>
  <c r="M241" i="31"/>
  <c r="M391" i="31"/>
  <c r="M456" i="31"/>
  <c r="M539" i="31"/>
  <c r="M568" i="31"/>
  <c r="M45" i="31"/>
  <c r="M178" i="31"/>
  <c r="M624" i="31"/>
  <c r="M509" i="31"/>
  <c r="M444" i="31"/>
  <c r="M394" i="31"/>
  <c r="M349" i="31"/>
  <c r="M25" i="31"/>
  <c r="M353" i="31"/>
  <c r="M478" i="31"/>
  <c r="M49" i="31"/>
  <c r="M173" i="31"/>
  <c r="M200" i="31"/>
  <c r="M620" i="31"/>
  <c r="M413" i="31"/>
  <c r="M292" i="31"/>
  <c r="M398" i="31"/>
  <c r="M332" i="31"/>
  <c r="M428" i="31"/>
  <c r="M226" i="31"/>
  <c r="M614" i="31"/>
  <c r="M463" i="31"/>
  <c r="M277" i="31"/>
  <c r="M264" i="31"/>
  <c r="M221" i="31"/>
  <c r="M187" i="31"/>
  <c r="M401" i="31"/>
  <c r="M304" i="31"/>
  <c r="M602" i="31"/>
  <c r="M129" i="31"/>
  <c r="M207" i="31"/>
  <c r="M589" i="31"/>
  <c r="M446" i="31"/>
  <c r="M356" i="31"/>
  <c r="M61" i="31"/>
  <c r="M28" i="31"/>
  <c r="M407" i="31"/>
  <c r="M386" i="31"/>
  <c r="M385" i="31"/>
  <c r="M98" i="31"/>
  <c r="M573" i="31"/>
  <c r="M542" i="31"/>
  <c r="M117" i="31"/>
  <c r="M333" i="31"/>
  <c r="M544" i="31"/>
  <c r="M279" i="31"/>
  <c r="M450" i="31"/>
  <c r="M432" i="31"/>
  <c r="M627" i="31"/>
  <c r="M629" i="31"/>
  <c r="M631" i="31"/>
  <c r="M186" i="31"/>
  <c r="M419" i="31"/>
  <c r="M416" i="31"/>
  <c r="M533" i="31"/>
  <c r="M282" i="31"/>
  <c r="M77" i="31"/>
  <c r="M289" i="31"/>
  <c r="M339" i="31"/>
  <c r="M626" i="31"/>
  <c r="M452" i="31"/>
  <c r="M359" i="31"/>
  <c r="M313" i="31"/>
  <c r="M592" i="31"/>
  <c r="M150" i="31"/>
  <c r="M562" i="31"/>
  <c r="M315" i="31"/>
  <c r="M175" i="31"/>
  <c r="M111" i="31"/>
  <c r="M307" i="31"/>
  <c r="M153" i="31"/>
  <c r="M470" i="31"/>
  <c r="M272" i="31"/>
  <c r="M435" i="31"/>
  <c r="M213" i="31"/>
  <c r="M75" i="31"/>
  <c r="M421" i="31"/>
  <c r="M363" i="31"/>
  <c r="M489" i="31"/>
  <c r="M517" i="31"/>
  <c r="M408" i="31"/>
  <c r="M231" i="31"/>
  <c r="M639" i="31"/>
  <c r="M596" i="31"/>
  <c r="M3" i="31"/>
  <c r="M378" i="31"/>
  <c r="M547" i="31"/>
  <c r="M344" i="31"/>
  <c r="M381" i="31"/>
  <c r="M70" i="31"/>
  <c r="M206" i="31"/>
  <c r="M254" i="31"/>
  <c r="M554" i="31"/>
  <c r="M366" i="31"/>
  <c r="M323" i="31"/>
  <c r="M31" i="31"/>
  <c r="M598" i="31"/>
  <c r="M138" i="31"/>
  <c r="M578" i="31"/>
  <c r="M369" i="31"/>
  <c r="M459" i="31"/>
  <c r="M93" i="31"/>
  <c r="M411" i="31"/>
  <c r="M181" i="31"/>
  <c r="M109" i="31"/>
  <c r="M561" i="31"/>
  <c r="M319" i="31"/>
  <c r="M12" i="31"/>
  <c r="M609" i="31"/>
  <c r="M513" i="31"/>
  <c r="M79" i="31"/>
  <c r="M242" i="31"/>
  <c r="M633" i="31"/>
  <c r="M457" i="31"/>
  <c r="M540" i="31"/>
  <c r="M569" i="31"/>
  <c r="M46" i="31"/>
  <c r="M409" i="31"/>
  <c r="M337" i="31"/>
  <c r="M510" i="31"/>
  <c r="M445" i="31"/>
  <c r="M395" i="31"/>
  <c r="M350" i="31"/>
  <c r="M225" i="31"/>
  <c r="M74" i="31"/>
  <c r="M479" i="31"/>
  <c r="M50" i="31"/>
  <c r="M486" i="31"/>
  <c r="M553" i="31"/>
  <c r="M256" i="31"/>
  <c r="M210" i="31"/>
  <c r="M595" i="31"/>
  <c r="M399" i="31"/>
  <c r="M167" i="31"/>
  <c r="M429" i="31"/>
  <c r="M227" i="31"/>
  <c r="M229" i="31"/>
  <c r="M464" i="31"/>
  <c r="M584" i="31"/>
  <c r="M265" i="31"/>
  <c r="M222" i="31"/>
  <c r="M587" i="31"/>
  <c r="M402" i="31"/>
  <c r="M305" i="31"/>
  <c r="M603" i="31"/>
  <c r="M526" i="31"/>
  <c r="M605" i="31"/>
  <c r="M590" i="31"/>
  <c r="M115" i="31"/>
  <c r="M357" i="31"/>
  <c r="M425" i="31"/>
  <c r="M405" i="31"/>
  <c r="M190" i="31"/>
  <c r="M184" i="31"/>
  <c r="M180" i="31"/>
  <c r="M99" i="31"/>
  <c r="M286" i="31"/>
  <c r="M84" i="31"/>
  <c r="M516" i="31"/>
  <c r="M53" i="31"/>
  <c r="M545" i="31"/>
  <c r="M551" i="31"/>
  <c r="M451" i="31"/>
  <c r="M433" i="31"/>
  <c r="M21" i="31"/>
  <c r="M22" i="31"/>
  <c r="M23" i="31"/>
  <c r="M622" i="31"/>
  <c r="M420" i="31"/>
  <c r="M417" i="31"/>
  <c r="M249" i="31"/>
  <c r="M283" i="31"/>
  <c r="M212" i="31"/>
  <c r="M528" i="31"/>
  <c r="M340" i="31"/>
  <c r="M342" i="31"/>
  <c r="M453" i="31"/>
  <c r="M360" i="31"/>
  <c r="M504" i="31"/>
  <c r="M193" i="31"/>
  <c r="M151" i="31"/>
  <c r="M159" i="31"/>
  <c r="M594" i="31"/>
  <c r="M176" i="31"/>
  <c r="M476" i="31"/>
  <c r="M308" i="31"/>
  <c r="M154" i="31"/>
  <c r="M471" i="31"/>
  <c r="M273" i="31"/>
  <c r="M168" i="31"/>
  <c r="M214" i="31"/>
  <c r="M362" i="31"/>
  <c r="M422" i="31"/>
  <c r="M364" i="31"/>
  <c r="M490" i="31"/>
  <c r="M204" i="31"/>
  <c r="M2" i="31"/>
  <c r="M232" i="31"/>
  <c r="M107" i="31"/>
  <c r="M296" i="31"/>
  <c r="M4" i="31"/>
  <c r="M379" i="31"/>
  <c r="M548" i="31"/>
  <c r="M345" i="31"/>
  <c r="M382" i="31"/>
  <c r="M182" i="31"/>
  <c r="M69" i="31"/>
  <c r="M148" i="31"/>
  <c r="M555" i="31"/>
  <c r="M367" i="31"/>
  <c r="M324" i="31"/>
  <c r="M642" i="31"/>
  <c r="M258" i="31"/>
  <c r="M610" i="31"/>
  <c r="M43" i="31"/>
  <c r="M370" i="31"/>
  <c r="M460" i="31"/>
  <c r="M8" i="31"/>
  <c r="M94" i="31"/>
  <c r="M141" i="31"/>
  <c r="M82" i="31"/>
  <c r="M641" i="31"/>
  <c r="M474" i="31"/>
  <c r="M278" i="31"/>
  <c r="M13" i="31"/>
  <c r="M236" i="31"/>
  <c r="M320" i="31"/>
  <c r="M250" i="31"/>
  <c r="M205" i="31"/>
  <c r="M593" i="31"/>
  <c r="M87" i="31"/>
  <c r="M169" i="31"/>
  <c r="M29" i="31"/>
  <c r="M143" i="31"/>
  <c r="M259" i="31"/>
  <c r="M297" i="31"/>
  <c r="M133" i="31"/>
  <c r="M36" i="31"/>
  <c r="M10" i="31"/>
  <c r="M54" i="31"/>
  <c r="M574" i="31"/>
  <c r="M103" i="31"/>
  <c r="M576" i="31"/>
  <c r="M309" i="31"/>
  <c r="M492" i="31"/>
  <c r="M56" i="31"/>
  <c r="M371" i="31"/>
  <c r="M483" i="31"/>
  <c r="M494" i="31"/>
  <c r="M58" i="31"/>
  <c r="M330" i="31"/>
  <c r="M88" i="31"/>
  <c r="M161" i="31"/>
  <c r="M327" i="31"/>
  <c r="M299" i="31"/>
  <c r="M27" i="31"/>
  <c r="M263" i="31"/>
  <c r="M195" i="31"/>
  <c r="M310" i="31"/>
  <c r="M217" i="31"/>
  <c r="M564" i="31"/>
  <c r="M373" i="31"/>
  <c r="M92" i="31"/>
  <c r="M101" i="31"/>
  <c r="M484" i="31"/>
  <c r="M157" i="31"/>
  <c r="M495" i="31"/>
  <c r="M552" i="31"/>
  <c r="M374" i="31"/>
  <c r="M270" i="31"/>
  <c r="M361" i="31"/>
  <c r="M261" i="31"/>
  <c r="M122" i="31"/>
  <c r="M102" i="31"/>
  <c r="M170" i="31"/>
  <c r="M311" i="31"/>
  <c r="M519" i="31"/>
  <c r="M437" i="31"/>
  <c r="M124" i="31"/>
  <c r="M41" i="31"/>
  <c r="M556" i="31"/>
  <c r="M466" i="31"/>
  <c r="M127" i="31"/>
  <c r="M266" i="31"/>
  <c r="M218" i="31"/>
  <c r="M467" i="31"/>
  <c r="M135" i="31"/>
  <c r="M600" i="31"/>
  <c r="M253" i="31"/>
  <c r="M72" i="31"/>
  <c r="M294" i="31"/>
  <c r="M473" i="31"/>
  <c r="M438" i="31"/>
  <c r="M521" i="31"/>
  <c r="M497" i="31"/>
  <c r="M268" i="31"/>
  <c r="M145" i="31"/>
  <c r="M523" i="31"/>
  <c r="M239" i="31"/>
  <c r="M499" i="31"/>
  <c r="M637" i="31"/>
  <c r="M387" i="31"/>
  <c r="M139" i="31"/>
  <c r="M164" i="31"/>
  <c r="M312" i="31"/>
  <c r="M558" i="31"/>
  <c r="M147" i="31"/>
  <c r="M566" i="31"/>
  <c r="M643" i="31"/>
  <c r="M120" i="31"/>
  <c r="M35" i="31"/>
  <c r="M389" i="31"/>
  <c r="M440" i="31"/>
  <c r="M329" i="31"/>
  <c r="M105" i="31"/>
  <c r="M317" i="31"/>
  <c r="M116" i="31"/>
  <c r="M375" i="31"/>
  <c r="M301" i="31"/>
  <c r="M572" i="31"/>
  <c r="M505" i="31"/>
  <c r="M275" i="31"/>
  <c r="M90" i="31"/>
  <c r="M245" i="31"/>
  <c r="M318" i="31"/>
  <c r="M156" i="31"/>
  <c r="M644" i="31"/>
  <c r="M514" i="31"/>
  <c r="M532" i="31"/>
  <c r="M243" i="31"/>
  <c r="M392" i="31"/>
  <c r="M458" i="31"/>
  <c r="M541" i="31"/>
  <c r="M570" i="31"/>
  <c r="M646" i="31"/>
  <c r="M410" i="31"/>
  <c r="M625" i="31"/>
  <c r="M597" i="31"/>
  <c r="M113" i="31"/>
  <c r="M396" i="31"/>
  <c r="M351" i="31"/>
  <c r="M26" i="31"/>
  <c r="M354" i="31"/>
  <c r="M480" i="31"/>
  <c r="M51" i="31"/>
  <c r="M487" i="31"/>
  <c r="M201" i="31"/>
  <c r="M257" i="31"/>
  <c r="M414" i="31"/>
  <c r="M293" i="31"/>
  <c r="M400" i="31"/>
  <c r="M198" i="31"/>
  <c r="M430" i="31"/>
  <c r="M613" i="31"/>
  <c r="M230" i="31"/>
  <c r="M465" i="31"/>
  <c r="M585" i="31"/>
  <c r="M581" i="31"/>
  <c r="M635" i="31"/>
  <c r="M188" i="31"/>
  <c r="M403" i="31"/>
  <c r="M306" i="31"/>
  <c r="M131" i="31"/>
  <c r="M527" i="31"/>
  <c r="M208" i="31"/>
  <c r="M591" i="31"/>
  <c r="M447" i="31"/>
  <c r="M358" i="31"/>
  <c r="M426" i="31"/>
  <c r="M406" i="31"/>
  <c r="M191" i="31"/>
  <c r="M185" i="31"/>
  <c r="M20" i="31"/>
  <c r="M100" i="31"/>
  <c r="M287" i="31"/>
  <c r="M543" i="31"/>
  <c r="M118" i="31"/>
  <c r="M334" i="31"/>
  <c r="M86" i="31"/>
  <c r="M280" i="31"/>
  <c r="M62" i="31"/>
  <c r="M434" i="31"/>
  <c r="M628" i="31"/>
  <c r="M630" i="31"/>
  <c r="M632" i="31"/>
  <c r="M623" i="31"/>
  <c r="M216" i="31"/>
  <c r="M418" i="31"/>
  <c r="M534" i="31"/>
  <c r="M284" i="31"/>
  <c r="M78" i="31"/>
  <c r="M290" i="31"/>
  <c r="M341" i="31"/>
  <c r="M343" i="31"/>
  <c r="M454" i="31"/>
  <c r="M132" i="31"/>
  <c r="M314" i="31"/>
  <c r="M194" i="31"/>
  <c r="M152" i="31"/>
  <c r="M563" i="31"/>
  <c r="M316" i="31"/>
  <c r="M177" i="31"/>
  <c r="M252" i="31"/>
  <c r="M618" i="31"/>
  <c r="M155" i="31"/>
  <c r="M472" i="31"/>
  <c r="M274" i="31"/>
  <c r="M436" i="31"/>
  <c r="M536" i="31"/>
  <c r="M76" i="31"/>
  <c r="M423" i="31"/>
  <c r="M365" i="31"/>
  <c r="M491" i="31"/>
  <c r="M518" i="31"/>
  <c r="M18" i="31"/>
  <c r="M615" i="31"/>
  <c r="M640" i="31"/>
  <c r="M81" i="31"/>
  <c r="M5" i="31"/>
  <c r="M380" i="31"/>
  <c r="M326" i="31"/>
  <c r="M346" i="31"/>
  <c r="M383" i="31"/>
  <c r="M71" i="31"/>
  <c r="M108" i="31"/>
  <c r="M149" i="31"/>
  <c r="M235" i="31"/>
  <c r="M368" i="31"/>
  <c r="M325" i="31"/>
  <c r="M32" i="31"/>
  <c r="M599" i="31"/>
  <c r="M647" i="31"/>
  <c r="M611" i="31"/>
  <c r="M579" i="31"/>
  <c r="M165" i="31"/>
  <c r="M461" i="31"/>
  <c r="M63" i="31"/>
  <c r="M95" i="31"/>
  <c r="M142" i="31"/>
  <c r="M7" i="31"/>
  <c r="M110" i="31"/>
  <c r="M475" i="31"/>
  <c r="M119" i="31"/>
  <c r="M160" i="31"/>
  <c r="M237" i="31"/>
  <c r="M321" i="31"/>
  <c r="M251" i="31"/>
  <c r="M14" i="31"/>
  <c r="M106" i="31"/>
  <c r="M247" i="31"/>
  <c r="M546" i="31"/>
  <c r="M619" i="31"/>
  <c r="M68" i="31"/>
  <c r="M144" i="31"/>
  <c r="M260" i="31"/>
  <c r="M298" i="31"/>
  <c r="M38" i="31"/>
  <c r="M16" i="31"/>
  <c r="M130" i="31"/>
  <c r="M55" i="31"/>
  <c r="M575" i="31"/>
  <c r="M34" i="31"/>
  <c r="M577" i="31"/>
  <c r="M33" i="31"/>
  <c r="M64" i="31"/>
  <c r="M493" i="31"/>
  <c r="M244" i="31"/>
  <c r="M57" i="31"/>
  <c r="M233" i="31"/>
  <c r="M174" i="31"/>
  <c r="M372" i="31"/>
  <c r="M331" i="31"/>
  <c r="M89" i="31"/>
  <c r="M162" i="31"/>
  <c r="M328" i="31"/>
  <c r="M104" i="31"/>
  <c r="M238" i="31"/>
  <c r="M112" i="31"/>
  <c r="M196" i="31"/>
  <c r="M65" i="31"/>
  <c r="M42" i="31"/>
  <c r="M163" i="31"/>
  <c r="M59" i="31"/>
  <c r="M202" i="31"/>
  <c r="M481" i="31"/>
  <c r="M234" i="31"/>
  <c r="M158" i="31"/>
  <c r="M496" i="31"/>
  <c r="M40" i="31"/>
  <c r="M60" i="31"/>
  <c r="M271" i="31"/>
  <c r="M134" i="31"/>
  <c r="M262" i="31"/>
  <c r="M123" i="31"/>
  <c r="M482" i="31"/>
  <c r="M171" i="31"/>
  <c r="M66" i="31"/>
  <c r="M520" i="31"/>
  <c r="M172" i="31"/>
  <c r="M125" i="31"/>
  <c r="M197" i="31"/>
  <c r="M557" i="31"/>
  <c r="M126" i="31"/>
  <c r="M128" i="31"/>
  <c r="M267" i="31"/>
  <c r="M219" i="31"/>
  <c r="M468" i="31"/>
  <c r="M136" i="31"/>
  <c r="M469" i="31"/>
  <c r="M412" i="31"/>
  <c r="M582" i="31"/>
  <c r="M295" i="31"/>
  <c r="M96" i="31"/>
  <c r="M439" i="31"/>
  <c r="M522" i="31"/>
  <c r="M498" i="31"/>
  <c r="M269" i="31"/>
  <c r="M146" i="31"/>
  <c r="M524" i="31"/>
  <c r="M137" i="31"/>
  <c r="M500" i="31"/>
  <c r="M616" i="31"/>
  <c r="M388" i="31"/>
  <c r="M140" i="31"/>
  <c r="M565" i="31"/>
  <c r="M67" i="31"/>
  <c r="M559" i="31"/>
  <c r="M39" i="31"/>
  <c r="M322" i="31"/>
  <c r="M636" i="31"/>
  <c r="M121" i="31"/>
  <c r="M501" i="31"/>
  <c r="M24" i="31"/>
  <c r="M441" i="31"/>
  <c r="M549" i="31"/>
  <c r="M300" i="31"/>
  <c r="M502" i="31"/>
  <c r="M448" i="31"/>
  <c r="M376" i="31"/>
  <c r="M302" i="31"/>
  <c r="M377" i="31"/>
  <c r="M506" i="31"/>
  <c r="M276" i="31"/>
  <c r="M91" i="31"/>
  <c r="M246" i="31"/>
  <c r="M37" i="31"/>
  <c r="M560" i="31"/>
  <c r="M203" i="31"/>
  <c r="M431" i="31"/>
  <c r="M9" i="31"/>
  <c r="M912" i="23" l="1"/>
  <c r="M613" i="23"/>
  <c r="M1049" i="23"/>
  <c r="M125" i="23"/>
  <c r="M683" i="23"/>
  <c r="M316" i="23"/>
  <c r="M730" i="23"/>
  <c r="M992" i="23"/>
  <c r="M852" i="23"/>
  <c r="M763" i="23"/>
  <c r="M851" i="23"/>
  <c r="M929" i="23"/>
  <c r="M987" i="23"/>
  <c r="M762" i="23"/>
  <c r="M1035" i="23"/>
  <c r="M922" i="23"/>
  <c r="M64" i="23"/>
  <c r="M986" i="23"/>
  <c r="M517" i="23"/>
  <c r="M1128" i="23"/>
  <c r="M787" i="23"/>
  <c r="M131" i="23"/>
  <c r="M1048" i="23"/>
  <c r="M208" i="23"/>
  <c r="M1055" i="23"/>
  <c r="M538" i="23"/>
  <c r="M863" i="23"/>
  <c r="M1103" i="23"/>
  <c r="M985" i="23"/>
  <c r="M535" i="23"/>
  <c r="M1010" i="23"/>
  <c r="M545" i="23"/>
  <c r="M717" i="23"/>
  <c r="M984" i="23"/>
  <c r="M1009" i="23"/>
  <c r="M921" i="23"/>
  <c r="M378" i="23"/>
  <c r="M749" i="23"/>
  <c r="M1071" i="23"/>
  <c r="M891" i="23"/>
  <c r="M951" i="23"/>
  <c r="M534" i="23"/>
  <c r="M950" i="23"/>
  <c r="M633" i="23"/>
  <c r="M716" i="23"/>
  <c r="M526" i="23"/>
  <c r="M525" i="23"/>
  <c r="M1046" i="23"/>
  <c r="M606" i="23"/>
  <c r="M524" i="23"/>
  <c r="M573" i="23"/>
  <c r="M1008" i="23"/>
  <c r="M207" i="23"/>
  <c r="M572" i="23"/>
  <c r="M966" i="23"/>
  <c r="M523" i="23"/>
  <c r="M707" i="23"/>
  <c r="M533" i="23"/>
  <c r="M723" i="23"/>
  <c r="M179" i="23"/>
  <c r="M133" i="23"/>
  <c r="M983" i="23"/>
  <c r="M559" i="23"/>
  <c r="M668" i="23"/>
  <c r="M965" i="23"/>
  <c r="M612" i="23"/>
  <c r="M178" i="23"/>
  <c r="M565" i="23"/>
  <c r="M154" i="23"/>
  <c r="M206" i="23"/>
  <c r="M605" i="23"/>
  <c r="M504" i="23"/>
  <c r="M677" i="23"/>
  <c r="M391" i="23"/>
  <c r="M794" i="23"/>
  <c r="M564" i="23"/>
  <c r="M315" i="23"/>
  <c r="M798" i="23"/>
  <c r="M850" i="23"/>
  <c r="M575" i="23"/>
  <c r="M667" i="23"/>
  <c r="M177" i="23"/>
  <c r="M684" i="23"/>
  <c r="M982" i="23"/>
  <c r="M205" i="23"/>
  <c r="M115" i="23"/>
  <c r="M1066" i="23"/>
  <c r="M119" i="23"/>
  <c r="M1064" i="23"/>
  <c r="M174" i="23"/>
  <c r="M528" i="23"/>
  <c r="M27" i="23"/>
  <c r="M126" i="23"/>
  <c r="M761" i="23"/>
  <c r="M706" i="23"/>
  <c r="M544" i="23"/>
  <c r="M220" i="23"/>
  <c r="M1109" i="23"/>
  <c r="M1032" i="23"/>
  <c r="M685" i="23"/>
  <c r="M1125" i="23"/>
  <c r="M1085" i="23"/>
  <c r="M490" i="23"/>
  <c r="M25" i="23"/>
  <c r="M689" i="23"/>
  <c r="M519" i="23"/>
  <c r="M786" i="23"/>
  <c r="M671" i="23"/>
  <c r="M563" i="23"/>
  <c r="M777" i="23"/>
  <c r="M516" i="23"/>
  <c r="M959" i="23"/>
  <c r="M498" i="23"/>
  <c r="M11" i="23"/>
  <c r="M543" i="23"/>
  <c r="M332" i="23"/>
  <c r="M204" i="23"/>
  <c r="M942" i="23"/>
  <c r="M566" i="23"/>
  <c r="M1068" i="23"/>
  <c r="M1102" i="23"/>
  <c r="M1143" i="23"/>
  <c r="M1090" i="23"/>
  <c r="M114" i="23"/>
  <c r="M790" i="23"/>
  <c r="M849" i="23"/>
  <c r="M670" i="23"/>
  <c r="M547" i="23"/>
  <c r="M496" i="23"/>
  <c r="M223" i="23"/>
  <c r="M858" i="23"/>
  <c r="M813" i="23"/>
  <c r="M793" i="23"/>
  <c r="M857" i="23"/>
  <c r="M5" i="23"/>
  <c r="M303" i="23"/>
  <c r="M1132" i="23"/>
  <c r="M1107" i="23"/>
  <c r="M30" i="23"/>
  <c r="M1004" i="23"/>
  <c r="M981" i="23"/>
  <c r="M848" i="23"/>
  <c r="M902" i="23"/>
  <c r="M249" i="23"/>
  <c r="M1026" i="23"/>
  <c r="M920" i="23"/>
  <c r="M729" i="23"/>
  <c r="M955" i="23"/>
  <c r="M556" i="23"/>
  <c r="M1110" i="23"/>
  <c r="M695" i="23"/>
  <c r="M581" i="23"/>
  <c r="M782" i="23"/>
  <c r="M1054" i="23"/>
  <c r="M553" i="23"/>
  <c r="M603" i="23"/>
  <c r="M779" i="23"/>
  <c r="M532" i="23"/>
  <c r="M935" i="23"/>
  <c r="M812" i="23"/>
  <c r="M811" i="23"/>
  <c r="M744" i="23"/>
  <c r="M275" i="23"/>
  <c r="M738" i="23"/>
  <c r="M1020" i="23"/>
  <c r="M897" i="23"/>
  <c r="M631" i="23"/>
  <c r="M1114" i="23"/>
  <c r="M1123" i="23"/>
  <c r="M1122" i="23"/>
  <c r="M1121" i="23"/>
  <c r="M919" i="23"/>
  <c r="M193" i="23"/>
  <c r="M733" i="23"/>
  <c r="M314" i="23"/>
  <c r="M801" i="23"/>
  <c r="M515" i="23"/>
  <c r="M1031" i="23"/>
  <c r="M741" i="23"/>
  <c r="M386" i="23"/>
  <c r="M34" i="23"/>
  <c r="M592" i="23"/>
  <c r="M822" i="23"/>
  <c r="M602" i="23"/>
  <c r="M884" i="23"/>
  <c r="M905" i="23"/>
  <c r="M273" i="23"/>
  <c r="M836" i="23"/>
  <c r="M377" i="23"/>
  <c r="M76" i="23"/>
  <c r="M75" i="23"/>
  <c r="M578" i="23"/>
  <c r="M272" i="23"/>
  <c r="M74" i="23"/>
  <c r="M271" i="23"/>
  <c r="M654" i="23"/>
  <c r="M73" i="23"/>
  <c r="M928" i="23"/>
  <c r="M508" i="23"/>
  <c r="M1082" i="23"/>
  <c r="M622" i="23"/>
  <c r="M1014" i="23"/>
  <c r="M531" i="23"/>
  <c r="M420" i="23"/>
  <c r="M419" i="23"/>
  <c r="M502" i="23"/>
  <c r="M130" i="23"/>
  <c r="M691" i="23"/>
  <c r="M122" i="23"/>
  <c r="M200" i="23"/>
  <c r="M82" i="23"/>
  <c r="M307" i="23"/>
  <c r="M81" i="23"/>
  <c r="M418" i="23"/>
  <c r="M369" i="23"/>
  <c r="M203" i="23"/>
  <c r="M474" i="23"/>
  <c r="M270" i="23"/>
  <c r="M395" i="23"/>
  <c r="M368" i="23"/>
  <c r="M192" i="23"/>
  <c r="M191" i="23"/>
  <c r="M329" i="23"/>
  <c r="M585" i="23"/>
  <c r="M376" i="23"/>
  <c r="M489" i="23"/>
  <c r="M473" i="23"/>
  <c r="M472" i="23"/>
  <c r="M769" i="23"/>
  <c r="M417" i="23"/>
  <c r="M382" i="23"/>
  <c r="M699" i="23"/>
  <c r="M883" i="23"/>
  <c r="M471" i="23"/>
  <c r="M470" i="23"/>
  <c r="M43" i="23"/>
  <c r="M601" i="23"/>
  <c r="M1127" i="23"/>
  <c r="M1070" i="23"/>
  <c r="M653" i="23"/>
  <c r="M988" i="23"/>
  <c r="M652" i="23"/>
  <c r="M1042" i="23"/>
  <c r="M367" i="23"/>
  <c r="M240" i="23"/>
  <c r="M1081" i="23"/>
  <c r="M469" i="23"/>
  <c r="M92" i="23"/>
  <c r="M890" i="23"/>
  <c r="M246" i="23"/>
  <c r="M172" i="23"/>
  <c r="M156" i="23"/>
  <c r="M796" i="23"/>
  <c r="M235" i="23"/>
  <c r="M1041" i="23"/>
  <c r="M366" i="23"/>
  <c r="M949" i="23"/>
  <c r="M651" i="23"/>
  <c r="M269" i="23"/>
  <c r="M325" i="23"/>
  <c r="M666" i="23"/>
  <c r="M1106" i="23"/>
  <c r="M694" i="23"/>
  <c r="M234" i="23"/>
  <c r="M365" i="23"/>
  <c r="M468" i="23"/>
  <c r="M104" i="23"/>
  <c r="M821" i="23"/>
  <c r="M233" i="23"/>
  <c r="M488" i="23"/>
  <c r="M909" i="23"/>
  <c r="M268" i="23"/>
  <c r="M153" i="23"/>
  <c r="M41" i="23"/>
  <c r="M29" i="23"/>
  <c r="M467" i="23"/>
  <c r="M40" i="23"/>
  <c r="M42" i="23"/>
  <c r="M607" i="23"/>
  <c r="M364" i="23"/>
  <c r="M152" i="23"/>
  <c r="M1136" i="23"/>
  <c r="M212" i="23"/>
  <c r="M616" i="23"/>
  <c r="M103" i="23"/>
  <c r="M320" i="23"/>
  <c r="M882" i="23"/>
  <c r="M747" i="23"/>
  <c r="M893" i="23"/>
  <c r="M363" i="23"/>
  <c r="M362" i="23"/>
  <c r="M487" i="23"/>
  <c r="M702" i="23"/>
  <c r="M466" i="23"/>
  <c r="M110" i="23"/>
  <c r="M39" i="23"/>
  <c r="M756" i="23"/>
  <c r="M610" i="23"/>
  <c r="M151" i="23"/>
  <c r="M361" i="23"/>
  <c r="M816" i="23"/>
  <c r="M403" i="23"/>
  <c r="M465" i="23"/>
  <c r="M19" i="23"/>
  <c r="M118" i="23"/>
  <c r="M494" i="23"/>
  <c r="M980" i="23"/>
  <c r="M197" i="23"/>
  <c r="M90" i="23"/>
  <c r="M402" i="23"/>
  <c r="M182" i="23"/>
  <c r="M464" i="23"/>
  <c r="M721" i="23"/>
  <c r="M150" i="23"/>
  <c r="M463" i="23"/>
  <c r="M166" i="23"/>
  <c r="M297" i="23"/>
  <c r="M600" i="23"/>
  <c r="M964" i="23"/>
  <c r="M829" i="23"/>
  <c r="M78" i="23"/>
  <c r="M828" i="23"/>
  <c r="M881" i="23"/>
  <c r="M216" i="23"/>
  <c r="M512" i="23"/>
  <c r="M1088" i="23"/>
  <c r="M1117" i="23"/>
  <c r="M886" i="23"/>
  <c r="M1141" i="23"/>
  <c r="M296" i="23"/>
  <c r="M1059" i="23"/>
  <c r="M295" i="23"/>
  <c r="M1025" i="23"/>
  <c r="M294" i="23"/>
  <c r="M62" i="23"/>
  <c r="M10" i="23"/>
  <c r="M293" i="23"/>
  <c r="M939" i="23"/>
  <c r="M61" i="23"/>
  <c r="M60" i="23"/>
  <c r="M880" i="23"/>
  <c r="M681" i="23"/>
  <c r="M1019" i="23"/>
  <c r="M185" i="23"/>
  <c r="M1000" i="23"/>
  <c r="M1139" i="23"/>
  <c r="M557" i="23"/>
  <c r="M783" i="23"/>
  <c r="M682" i="23"/>
  <c r="M313" i="23"/>
  <c r="M728" i="23"/>
  <c r="M991" i="23"/>
  <c r="M1061" i="23"/>
  <c r="M760" i="23"/>
  <c r="M847" i="23"/>
  <c r="M511" i="23"/>
  <c r="M781" i="23"/>
  <c r="M390" i="23"/>
  <c r="M792" i="23"/>
  <c r="M918" i="23"/>
  <c r="M865" i="23"/>
  <c r="M123" i="23"/>
  <c r="M514" i="23"/>
  <c r="M1138" i="23"/>
  <c r="M1053" i="23"/>
  <c r="M542" i="23"/>
  <c r="M1047" i="23"/>
  <c r="M775" i="23"/>
  <c r="M562" i="23"/>
  <c r="M537" i="23"/>
  <c r="M862" i="23"/>
  <c r="M1129" i="23"/>
  <c r="M979" i="23"/>
  <c r="M676" i="23"/>
  <c r="M1007" i="23"/>
  <c r="M541" i="23"/>
  <c r="M715" i="23"/>
  <c r="M978" i="23"/>
  <c r="M1006" i="23"/>
  <c r="M917" i="23"/>
  <c r="M954" i="23"/>
  <c r="M748" i="23"/>
  <c r="M236" i="23"/>
  <c r="M696" i="23"/>
  <c r="M1091" i="23"/>
  <c r="M530" i="23"/>
  <c r="M948" i="23"/>
  <c r="M632" i="23"/>
  <c r="M714" i="23"/>
  <c r="M522" i="23"/>
  <c r="M947" i="23"/>
  <c r="M1045" i="23"/>
  <c r="M132" i="23"/>
  <c r="M521" i="23"/>
  <c r="M916" i="23"/>
  <c r="M1005" i="23"/>
  <c r="M774" i="23"/>
  <c r="M571" i="23"/>
  <c r="M388" i="23"/>
  <c r="M520" i="23"/>
  <c r="M705" i="23"/>
  <c r="M835" i="23"/>
  <c r="M722" i="23"/>
  <c r="M846" i="23"/>
  <c r="M1038" i="23"/>
  <c r="M977" i="23"/>
  <c r="M558" i="23"/>
  <c r="M969" i="23"/>
  <c r="M387" i="23"/>
  <c r="M321" i="23"/>
  <c r="M845" i="23"/>
  <c r="M1052" i="23"/>
  <c r="M630" i="23"/>
  <c r="M773" i="23"/>
  <c r="M604" i="23"/>
  <c r="M713" i="23"/>
  <c r="M83" i="23"/>
  <c r="M759" i="23"/>
  <c r="M791" i="23"/>
  <c r="M561" i="23"/>
  <c r="M312" i="23"/>
  <c r="M797" i="23"/>
  <c r="M176" i="23"/>
  <c r="M976" i="23"/>
  <c r="M968" i="23"/>
  <c r="M844" i="23"/>
  <c r="M175" i="23"/>
  <c r="M975" i="23"/>
  <c r="M772" i="23"/>
  <c r="M1065" i="23"/>
  <c r="M389" i="23"/>
  <c r="M1063" i="23"/>
  <c r="M173" i="23"/>
  <c r="M20" i="23"/>
  <c r="M124" i="23"/>
  <c r="M529" i="23"/>
  <c r="M758" i="23"/>
  <c r="M704" i="23"/>
  <c r="M540" i="23"/>
  <c r="M111" i="23"/>
  <c r="M570" i="23"/>
  <c r="M311" i="23"/>
  <c r="M611" i="23"/>
  <c r="M1084" i="23"/>
  <c r="M1080" i="23"/>
  <c r="M619" i="23"/>
  <c r="M688" i="23"/>
  <c r="M518" i="23"/>
  <c r="M785" i="23"/>
  <c r="M669" i="23"/>
  <c r="M24" i="23"/>
  <c r="M776" i="23"/>
  <c r="M734" i="23"/>
  <c r="M958" i="23"/>
  <c r="M1133" i="23"/>
  <c r="M302" i="23"/>
  <c r="M539" i="23"/>
  <c r="M331" i="23"/>
  <c r="M13" i="23"/>
  <c r="M941" i="23"/>
  <c r="M843" i="23"/>
  <c r="M155" i="23"/>
  <c r="M1101" i="23"/>
  <c r="M703" i="23"/>
  <c r="M1137" i="23"/>
  <c r="M789" i="23"/>
  <c r="M842" i="23"/>
  <c r="M1044" i="23"/>
  <c r="M546" i="23"/>
  <c r="M221" i="23"/>
  <c r="M589" i="23"/>
  <c r="M856" i="23"/>
  <c r="M810" i="23"/>
  <c r="M1034" i="23"/>
  <c r="M855" i="23"/>
  <c r="M4" i="23"/>
  <c r="M750" i="23"/>
  <c r="M495" i="23"/>
  <c r="M665" i="23"/>
  <c r="M2" i="23"/>
  <c r="M617" i="23"/>
  <c r="M974" i="23"/>
  <c r="M841" i="23"/>
  <c r="M901" i="23"/>
  <c r="M840" i="23"/>
  <c r="M628" i="23"/>
  <c r="M569" i="23"/>
  <c r="M727" i="23"/>
  <c r="M953" i="23"/>
  <c r="M555" i="23"/>
  <c r="M771" i="23"/>
  <c r="M960" i="23"/>
  <c r="M580" i="23"/>
  <c r="M1083" i="23"/>
  <c r="M560" i="23"/>
  <c r="M552" i="23"/>
  <c r="M599" i="23"/>
  <c r="M990" i="23"/>
  <c r="M834" i="23"/>
  <c r="M934" i="23"/>
  <c r="M809" i="23"/>
  <c r="M808" i="23"/>
  <c r="M1013" i="23"/>
  <c r="M626" i="23"/>
  <c r="M737" i="23"/>
  <c r="M687" i="23"/>
  <c r="M896" i="23"/>
  <c r="M900" i="23"/>
  <c r="M1113" i="23"/>
  <c r="M50" i="23"/>
  <c r="M49" i="23"/>
  <c r="M48" i="23"/>
  <c r="M915" i="23"/>
  <c r="M933" i="23"/>
  <c r="M1037" i="23"/>
  <c r="M1030" i="23"/>
  <c r="M165" i="23"/>
  <c r="M1002" i="23"/>
  <c r="M310" i="23"/>
  <c r="M740" i="23"/>
  <c r="M385" i="23"/>
  <c r="M587" i="23"/>
  <c r="M591" i="23"/>
  <c r="M102" i="23"/>
  <c r="M598" i="23"/>
  <c r="M879" i="23"/>
  <c r="M904" i="23"/>
  <c r="M267" i="23"/>
  <c r="M833" i="23"/>
  <c r="M375" i="23"/>
  <c r="M650" i="23"/>
  <c r="M649" i="23"/>
  <c r="M577" i="23"/>
  <c r="M266" i="23"/>
  <c r="M648" i="23"/>
  <c r="M265" i="23"/>
  <c r="M72" i="23"/>
  <c r="M647" i="23"/>
  <c r="M510" i="23"/>
  <c r="M507" i="23"/>
  <c r="M1079" i="23"/>
  <c r="M1096" i="23"/>
  <c r="M1012" i="23"/>
  <c r="M1094" i="23"/>
  <c r="M416" i="23"/>
  <c r="M415" i="23"/>
  <c r="M501" i="23"/>
  <c r="M720" i="23"/>
  <c r="M85" i="23"/>
  <c r="M967" i="23"/>
  <c r="M199" i="23"/>
  <c r="M675" i="23"/>
  <c r="M306" i="23"/>
  <c r="M674" i="23"/>
  <c r="M414" i="23"/>
  <c r="M360" i="23"/>
  <c r="M202" i="23"/>
  <c r="M462" i="23"/>
  <c r="M264" i="23"/>
  <c r="M394" i="23"/>
  <c r="M359" i="23"/>
  <c r="M911" i="23"/>
  <c r="M190" i="23"/>
  <c r="M328" i="23"/>
  <c r="M584" i="23"/>
  <c r="M374" i="23"/>
  <c r="M486" i="23"/>
  <c r="M461" i="23"/>
  <c r="M460" i="23"/>
  <c r="M768" i="23"/>
  <c r="M413" i="23"/>
  <c r="M381" i="23"/>
  <c r="M88" i="23"/>
  <c r="M878" i="23"/>
  <c r="M459" i="23"/>
  <c r="M458" i="23"/>
  <c r="M550" i="23"/>
  <c r="M1078" i="23"/>
  <c r="M656" i="23"/>
  <c r="M712" i="23"/>
  <c r="M71" i="23"/>
  <c r="M219" i="23"/>
  <c r="M646" i="23"/>
  <c r="M139" i="23"/>
  <c r="M358" i="23"/>
  <c r="M239" i="23"/>
  <c r="M1077" i="23"/>
  <c r="M457" i="23"/>
  <c r="M767" i="23"/>
  <c r="M109" i="23"/>
  <c r="M245" i="23"/>
  <c r="M171" i="23"/>
  <c r="M757" i="23"/>
  <c r="M94" i="23"/>
  <c r="M232" i="23"/>
  <c r="M138" i="23"/>
  <c r="M357" i="23"/>
  <c r="M946" i="23"/>
  <c r="M645" i="23"/>
  <c r="M263" i="23"/>
  <c r="M324" i="23"/>
  <c r="M664" i="23"/>
  <c r="M663" i="23"/>
  <c r="M693" i="23"/>
  <c r="M231" i="23"/>
  <c r="M356" i="23"/>
  <c r="M456" i="23"/>
  <c r="M820" i="23"/>
  <c r="M101" i="23"/>
  <c r="M230" i="23"/>
  <c r="M485" i="23"/>
  <c r="M908" i="23"/>
  <c r="M262" i="23"/>
  <c r="M149" i="23"/>
  <c r="M455" i="23"/>
  <c r="M710" i="23"/>
  <c r="M454" i="23"/>
  <c r="M453" i="23"/>
  <c r="M484" i="23"/>
  <c r="M568" i="23"/>
  <c r="M355" i="23"/>
  <c r="M148" i="23"/>
  <c r="M1142" i="23"/>
  <c r="M211" i="23"/>
  <c r="M615" i="23"/>
  <c r="M819" i="23"/>
  <c r="M319" i="23"/>
  <c r="M877" i="23"/>
  <c r="M1086" i="23"/>
  <c r="M625" i="23"/>
  <c r="M354" i="23"/>
  <c r="M353" i="23"/>
  <c r="M483" i="23"/>
  <c r="M701" i="23"/>
  <c r="M452" i="23"/>
  <c r="M108" i="23"/>
  <c r="M451" i="23"/>
  <c r="M147" i="23"/>
  <c r="M1040" i="23"/>
  <c r="M755" i="23"/>
  <c r="M352" i="23"/>
  <c r="M170" i="23"/>
  <c r="M401" i="23"/>
  <c r="M450" i="23"/>
  <c r="M18" i="23"/>
  <c r="M117" i="23"/>
  <c r="M493" i="23"/>
  <c r="M973" i="23"/>
  <c r="M196" i="23"/>
  <c r="M725" i="23"/>
  <c r="M400" i="23"/>
  <c r="M181" i="23"/>
  <c r="M449" i="23"/>
  <c r="M129" i="23"/>
  <c r="M754" i="23"/>
  <c r="M448" i="23"/>
  <c r="M164" i="23"/>
  <c r="M292" i="23"/>
  <c r="M47" i="23"/>
  <c r="M963" i="23"/>
  <c r="M242" i="23"/>
  <c r="M659" i="23"/>
  <c r="M827" i="23"/>
  <c r="M876" i="23"/>
  <c r="M215" i="23"/>
  <c r="M927" i="23"/>
  <c r="M996" i="23"/>
  <c r="M807" i="23"/>
  <c r="M885" i="23"/>
  <c r="M163" i="23"/>
  <c r="M291" i="23"/>
  <c r="M1058" i="23"/>
  <c r="M290" i="23"/>
  <c r="M1024" i="23"/>
  <c r="M289" i="23"/>
  <c r="M59" i="23"/>
  <c r="M9" i="23"/>
  <c r="M288" i="23"/>
  <c r="M938" i="23"/>
  <c r="M58" i="23"/>
  <c r="M17" i="23"/>
  <c r="M1124" i="23"/>
  <c r="M680" i="23"/>
  <c r="M287" i="23"/>
  <c r="M33" i="23"/>
  <c r="M999" i="23"/>
  <c r="M1100" i="23"/>
  <c r="M23" i="23"/>
  <c r="M784" i="23"/>
  <c r="M1050" i="23"/>
  <c r="M497" i="23"/>
  <c r="M588" i="23"/>
  <c r="M887" i="23"/>
  <c r="M330" i="23"/>
  <c r="M940" i="23"/>
  <c r="M839" i="23"/>
  <c r="M1067" i="23"/>
  <c r="M536" i="23"/>
  <c r="M1089" i="23"/>
  <c r="M113" i="23"/>
  <c r="M788" i="23"/>
  <c r="M838" i="23"/>
  <c r="M1043" i="23"/>
  <c r="M697" i="23"/>
  <c r="M620" i="23"/>
  <c r="M222" i="23"/>
  <c r="M854" i="23"/>
  <c r="M806" i="23"/>
  <c r="M1033" i="23"/>
  <c r="M853" i="23"/>
  <c r="M3" i="23"/>
  <c r="M1087" i="23"/>
  <c r="M1131" i="23"/>
  <c r="M662" i="23"/>
  <c r="M875" i="23"/>
  <c r="M1003" i="23"/>
  <c r="M972" i="23"/>
  <c r="M837" i="23"/>
  <c r="M899" i="23"/>
  <c r="M248" i="23"/>
  <c r="M627" i="23"/>
  <c r="M914" i="23"/>
  <c r="M726" i="23"/>
  <c r="M952" i="23"/>
  <c r="M554" i="23"/>
  <c r="M770" i="23"/>
  <c r="M503" i="23"/>
  <c r="M579" i="23"/>
  <c r="M780" i="23"/>
  <c r="M1051" i="23"/>
  <c r="M551" i="23"/>
  <c r="M1076" i="23"/>
  <c r="M778" i="23"/>
  <c r="M832" i="23"/>
  <c r="M932" i="23"/>
  <c r="M1116" i="23"/>
  <c r="M805" i="23"/>
  <c r="M743" i="23"/>
  <c r="M274" i="23"/>
  <c r="M736" i="23"/>
  <c r="M1018" i="23"/>
  <c r="M895" i="23"/>
  <c r="M898" i="23"/>
  <c r="M597" i="23"/>
  <c r="M1120" i="23"/>
  <c r="M1119" i="23"/>
  <c r="M1118" i="23"/>
  <c r="M913" i="23"/>
  <c r="M931" i="23"/>
  <c r="M732" i="23"/>
  <c r="M1029" i="23"/>
  <c r="M800" i="23"/>
  <c r="M513" i="23"/>
  <c r="M1028" i="23"/>
  <c r="M1062" i="23"/>
  <c r="M384" i="23"/>
  <c r="M860" i="23"/>
  <c r="M861" i="23"/>
  <c r="M818" i="23"/>
  <c r="M866" i="23"/>
  <c r="M105" i="23"/>
  <c r="M186" i="23"/>
  <c r="M261" i="23"/>
  <c r="M831" i="23"/>
  <c r="M373" i="23"/>
  <c r="M644" i="23"/>
  <c r="M70" i="23"/>
  <c r="M44" i="23"/>
  <c r="M260" i="23"/>
  <c r="M69" i="23"/>
  <c r="M259" i="23"/>
  <c r="M643" i="23"/>
  <c r="M642" i="23"/>
  <c r="M926" i="23"/>
  <c r="M506" i="23"/>
  <c r="M1075" i="23"/>
  <c r="M621" i="23"/>
  <c r="M527" i="23"/>
  <c r="M1093" i="23"/>
  <c r="M412" i="23"/>
  <c r="M411" i="23"/>
  <c r="M500" i="23"/>
  <c r="M128" i="23"/>
  <c r="M690" i="23"/>
  <c r="M121" i="23"/>
  <c r="M943" i="23"/>
  <c r="M80" i="23"/>
  <c r="M305" i="23"/>
  <c r="M79" i="23"/>
  <c r="M410" i="23"/>
  <c r="M351" i="23"/>
  <c r="M956" i="23"/>
  <c r="M447" i="23"/>
  <c r="M258" i="23"/>
  <c r="M393" i="23"/>
  <c r="M350" i="23"/>
  <c r="M189" i="23"/>
  <c r="M188" i="23"/>
  <c r="M327" i="23"/>
  <c r="M45" i="23"/>
  <c r="M372" i="23"/>
  <c r="M482" i="23"/>
  <c r="M446" i="23"/>
  <c r="M445" i="23"/>
  <c r="M766" i="23"/>
  <c r="M409" i="23"/>
  <c r="M380" i="23"/>
  <c r="M698" i="23"/>
  <c r="M874" i="23"/>
  <c r="M444" i="23"/>
  <c r="M443" i="23"/>
  <c r="M549" i="23"/>
  <c r="M596" i="23"/>
  <c r="M655" i="23"/>
  <c r="M711" i="23"/>
  <c r="M641" i="23"/>
  <c r="M218" i="23"/>
  <c r="M68" i="23"/>
  <c r="M137" i="23"/>
  <c r="M349" i="23"/>
  <c r="M238" i="23"/>
  <c r="M731" i="23"/>
  <c r="M38" i="23"/>
  <c r="M91" i="23"/>
  <c r="M889" i="23"/>
  <c r="M244" i="23"/>
  <c r="M169" i="23"/>
  <c r="M1039" i="23"/>
  <c r="M795" i="23"/>
  <c r="M229" i="23"/>
  <c r="M136" i="23"/>
  <c r="M348" i="23"/>
  <c r="M945" i="23"/>
  <c r="M67" i="23"/>
  <c r="M257" i="23"/>
  <c r="M323" i="23"/>
  <c r="M1105" i="23"/>
  <c r="M661" i="23"/>
  <c r="M86" i="23"/>
  <c r="M228" i="23"/>
  <c r="M347" i="23"/>
  <c r="M37" i="23"/>
  <c r="M100" i="23"/>
  <c r="M817" i="23"/>
  <c r="M227" i="23"/>
  <c r="M481" i="23"/>
  <c r="M907" i="23"/>
  <c r="M256" i="23"/>
  <c r="M753" i="23"/>
  <c r="M442" i="23"/>
  <c r="M709" i="23"/>
  <c r="M36" i="23"/>
  <c r="M441" i="23"/>
  <c r="M480" i="23"/>
  <c r="M799" i="23"/>
  <c r="M346" i="23"/>
  <c r="M752" i="23"/>
  <c r="M1135" i="23"/>
  <c r="M210" i="23"/>
  <c r="M63" i="23"/>
  <c r="M99" i="23"/>
  <c r="M318" i="23"/>
  <c r="M873" i="23"/>
  <c r="M746" i="23"/>
  <c r="M892" i="23"/>
  <c r="M345" i="23"/>
  <c r="M344" i="23"/>
  <c r="M479" i="23"/>
  <c r="M1111" i="23"/>
  <c r="M440" i="23"/>
  <c r="M888" i="23"/>
  <c r="M439" i="23"/>
  <c r="M146" i="23"/>
  <c r="M609" i="23"/>
  <c r="M145" i="23"/>
  <c r="M343" i="23"/>
  <c r="M168" i="23"/>
  <c r="M399" i="23"/>
  <c r="M438" i="23"/>
  <c r="M35" i="23"/>
  <c r="M957" i="23"/>
  <c r="M492" i="23"/>
  <c r="M574" i="23"/>
  <c r="M195" i="23"/>
  <c r="M89" i="23"/>
  <c r="M398" i="23"/>
  <c r="M180" i="23"/>
  <c r="M437" i="23"/>
  <c r="M127" i="23"/>
  <c r="M144" i="23"/>
  <c r="M436" i="23"/>
  <c r="M162" i="23"/>
  <c r="M286" i="23"/>
  <c r="M595" i="23"/>
  <c r="M962" i="23"/>
  <c r="M826" i="23"/>
  <c r="M77" i="23"/>
  <c r="M825" i="23"/>
  <c r="M872" i="23"/>
  <c r="M214" i="23"/>
  <c r="M925" i="23"/>
  <c r="M995" i="23"/>
  <c r="M1115" i="23"/>
  <c r="M582" i="23"/>
  <c r="M161" i="23"/>
  <c r="M285" i="23"/>
  <c r="M1057" i="23"/>
  <c r="M284" i="23"/>
  <c r="M1023" i="23"/>
  <c r="M283" i="23"/>
  <c r="M57" i="23"/>
  <c r="M12" i="23"/>
  <c r="M282" i="23"/>
  <c r="M937" i="23"/>
  <c r="M56" i="23"/>
  <c r="M55" i="23"/>
  <c r="M871" i="23"/>
  <c r="M679" i="23"/>
  <c r="M1017" i="23"/>
  <c r="M184" i="23"/>
  <c r="M241" i="23"/>
  <c r="M1099" i="23"/>
  <c r="M28" i="23"/>
  <c r="M634" i="23"/>
  <c r="M1027" i="23"/>
  <c r="M735" i="23"/>
  <c r="M594" i="23"/>
  <c r="M989" i="23"/>
  <c r="M814" i="23"/>
  <c r="M804" i="23"/>
  <c r="M742" i="23"/>
  <c r="M624" i="23"/>
  <c r="M971" i="23"/>
  <c r="M686" i="23"/>
  <c r="M894" i="23"/>
  <c r="M629" i="23"/>
  <c r="M1112" i="23"/>
  <c r="M1108" i="23"/>
  <c r="M930" i="23"/>
  <c r="M1036" i="23"/>
  <c r="M309" i="23"/>
  <c r="M160" i="23"/>
  <c r="M1001" i="23"/>
  <c r="M308" i="23"/>
  <c r="M739" i="23"/>
  <c r="M383" i="23"/>
  <c r="M586" i="23"/>
  <c r="M590" i="23"/>
  <c r="M98" i="23"/>
  <c r="M593" i="23"/>
  <c r="M870" i="23"/>
  <c r="M903" i="23"/>
  <c r="M255" i="23"/>
  <c r="M830" i="23"/>
  <c r="M371" i="23"/>
  <c r="M66" i="23"/>
  <c r="M640" i="23"/>
  <c r="M576" i="23"/>
  <c r="M254" i="23"/>
  <c r="M639" i="23"/>
  <c r="M253" i="23"/>
  <c r="M638" i="23"/>
  <c r="M65" i="23"/>
  <c r="M509" i="23"/>
  <c r="M505" i="23"/>
  <c r="M1074" i="23"/>
  <c r="M1095" i="23"/>
  <c r="M1011" i="23"/>
  <c r="M1092" i="23"/>
  <c r="M408" i="23"/>
  <c r="M407" i="23"/>
  <c r="M499" i="23"/>
  <c r="M719" i="23"/>
  <c r="M84" i="23"/>
  <c r="M120" i="23"/>
  <c r="M198" i="23"/>
  <c r="M673" i="23"/>
  <c r="M304" i="23"/>
  <c r="M672" i="23"/>
  <c r="M406" i="23"/>
  <c r="M342" i="23"/>
  <c r="M201" i="23"/>
  <c r="M435" i="23"/>
  <c r="M252" i="23"/>
  <c r="M392" i="23"/>
  <c r="M341" i="23"/>
  <c r="M187" i="23"/>
  <c r="M910" i="23"/>
  <c r="M326" i="23"/>
  <c r="M583" i="23"/>
  <c r="M370" i="23"/>
  <c r="M478" i="23"/>
  <c r="M434" i="23"/>
  <c r="M433" i="23"/>
  <c r="M765" i="23"/>
  <c r="M405" i="23"/>
  <c r="M379" i="23"/>
  <c r="M87" i="23"/>
  <c r="M1130" i="23"/>
  <c r="M432" i="23"/>
  <c r="M431" i="23"/>
  <c r="M548" i="23"/>
  <c r="M1073" i="23"/>
  <c r="M1126" i="23"/>
  <c r="M1069" i="23"/>
  <c r="M637" i="23"/>
  <c r="M217" i="23"/>
  <c r="M636" i="23"/>
  <c r="M135" i="23"/>
  <c r="M340" i="23"/>
  <c r="M237" i="23"/>
  <c r="M1072" i="23"/>
  <c r="M430" i="23"/>
  <c r="M764" i="23"/>
  <c r="M107" i="23"/>
  <c r="M243" i="23"/>
  <c r="M815" i="23"/>
  <c r="M618" i="23"/>
  <c r="M93" i="23"/>
  <c r="M226" i="23"/>
  <c r="M134" i="23"/>
  <c r="M339" i="23"/>
  <c r="M944" i="23"/>
  <c r="M635" i="23"/>
  <c r="M251" i="23"/>
  <c r="M322" i="23"/>
  <c r="M660" i="23"/>
  <c r="M1104" i="23"/>
  <c r="M692" i="23"/>
  <c r="M225" i="23"/>
  <c r="M338" i="23"/>
  <c r="M429" i="23"/>
  <c r="M97" i="23"/>
  <c r="M96" i="23"/>
  <c r="M224" i="23"/>
  <c r="M477" i="23"/>
  <c r="M906" i="23"/>
  <c r="M250" i="23"/>
  <c r="M143" i="23"/>
  <c r="M428" i="23"/>
  <c r="M708" i="23"/>
  <c r="M427" i="23"/>
  <c r="M426" i="23"/>
  <c r="M476" i="23"/>
  <c r="M567" i="23"/>
  <c r="M337" i="23"/>
  <c r="M142" i="23"/>
  <c r="M1134" i="23"/>
  <c r="M209" i="23"/>
  <c r="M614" i="23"/>
  <c r="M95" i="23"/>
  <c r="M317" i="23"/>
  <c r="M869" i="23"/>
  <c r="M745" i="23"/>
  <c r="M623" i="23"/>
  <c r="M336" i="23"/>
  <c r="M335" i="23"/>
  <c r="M475" i="23"/>
  <c r="M700" i="23"/>
  <c r="M425" i="23"/>
  <c r="M106" i="23"/>
  <c r="M424" i="23"/>
  <c r="M751" i="23"/>
  <c r="M608" i="23"/>
  <c r="M141" i="23"/>
  <c r="M334" i="23"/>
  <c r="M167" i="23"/>
  <c r="M397" i="23"/>
  <c r="M423" i="23"/>
  <c r="M16" i="23"/>
  <c r="M116" i="23"/>
  <c r="M491" i="23"/>
  <c r="M970" i="23"/>
  <c r="M194" i="23"/>
  <c r="M724" i="23"/>
  <c r="M396" i="23"/>
  <c r="M864" i="23"/>
  <c r="M422" i="23"/>
  <c r="M718" i="23"/>
  <c r="M140" i="23"/>
  <c r="M421" i="23"/>
  <c r="M159" i="23"/>
  <c r="M281" i="23"/>
  <c r="M46" i="23"/>
  <c r="M961" i="23"/>
  <c r="M824" i="23"/>
  <c r="M658" i="23"/>
  <c r="M823" i="23"/>
  <c r="M868" i="23"/>
  <c r="M213" i="23"/>
  <c r="M924" i="23"/>
  <c r="M994" i="23"/>
  <c r="M803" i="23"/>
  <c r="M31" i="23"/>
  <c r="M1140" i="23"/>
  <c r="M280" i="23"/>
  <c r="M1056" i="23"/>
  <c r="M279" i="23"/>
  <c r="M1022" i="23"/>
  <c r="M278" i="23"/>
  <c r="M54" i="23"/>
  <c r="M8" i="23"/>
  <c r="M277" i="23"/>
  <c r="M936" i="23"/>
  <c r="M53" i="23"/>
  <c r="M52" i="23"/>
  <c r="M276" i="23"/>
  <c r="M678" i="23"/>
  <c r="M1016" i="23"/>
  <c r="M32" i="23"/>
  <c r="M998" i="23"/>
  <c r="M1098" i="23"/>
  <c r="M22" i="23"/>
  <c r="M859" i="23"/>
  <c r="M247" i="23"/>
  <c r="M333" i="23"/>
  <c r="M404" i="23"/>
  <c r="M158" i="23"/>
  <c r="M657" i="23"/>
  <c r="M923" i="23"/>
  <c r="M993" i="23"/>
  <c r="M802" i="23"/>
  <c r="M6" i="23"/>
  <c r="M157" i="23"/>
  <c r="M301" i="23"/>
  <c r="M1060" i="23"/>
  <c r="M300" i="23"/>
  <c r="M1021" i="23"/>
  <c r="M299" i="23"/>
  <c r="M15" i="23"/>
  <c r="M7" i="23"/>
  <c r="M298" i="23"/>
  <c r="M112" i="23"/>
  <c r="M14" i="23"/>
  <c r="M51" i="23"/>
  <c r="M867" i="23"/>
  <c r="M26" i="23"/>
  <c r="M1015" i="23"/>
  <c r="M183" i="23"/>
  <c r="M997" i="23"/>
  <c r="M1097" i="23"/>
  <c r="M21" i="23"/>
  <c r="C15" i="2" l="1"/>
  <c r="D15" i="2"/>
  <c r="E15" i="2"/>
  <c r="F15" i="2"/>
  <c r="G15" i="2"/>
  <c r="H15" i="2"/>
  <c r="I15" i="2"/>
  <c r="J15" i="2"/>
  <c r="B15" i="2"/>
  <c r="C14" i="2"/>
  <c r="J14" i="2"/>
  <c r="A6" i="2"/>
  <c r="A8" i="2" s="1"/>
  <c r="A4" i="2"/>
  <c r="D14" i="2"/>
  <c r="E14" i="2"/>
  <c r="F14" i="2"/>
  <c r="G14" i="2"/>
  <c r="H14" i="2"/>
  <c r="I14" i="2"/>
  <c r="K14" i="2"/>
  <c r="L14" i="2"/>
  <c r="M14" i="2"/>
  <c r="B14" i="2"/>
  <c r="E1" i="15"/>
  <c r="G4" i="15" l="1"/>
  <c r="G8" i="15"/>
  <c r="H8" i="15" s="1"/>
  <c r="G12" i="15"/>
  <c r="G16" i="15"/>
  <c r="H16" i="15" s="1"/>
  <c r="G20" i="15"/>
  <c r="G24" i="15"/>
  <c r="G28" i="15"/>
  <c r="H28" i="15" s="1"/>
  <c r="G32" i="15"/>
  <c r="H32" i="15" s="1"/>
  <c r="G36" i="15"/>
  <c r="G40" i="15"/>
  <c r="G44" i="15"/>
  <c r="G48" i="15"/>
  <c r="H48" i="15" s="1"/>
  <c r="G52" i="15"/>
  <c r="G56" i="15"/>
  <c r="G60" i="15"/>
  <c r="G64" i="15"/>
  <c r="H64" i="15" s="1"/>
  <c r="G68" i="15"/>
  <c r="G72" i="15"/>
  <c r="H72" i="15" s="1"/>
  <c r="G76" i="15"/>
  <c r="G80" i="15"/>
  <c r="H80" i="15" s="1"/>
  <c r="G84" i="15"/>
  <c r="G88" i="15"/>
  <c r="G92" i="15"/>
  <c r="H92" i="15" s="1"/>
  <c r="G96" i="15"/>
  <c r="H96" i="15" s="1"/>
  <c r="G100" i="15"/>
  <c r="G104" i="15"/>
  <c r="G108" i="15"/>
  <c r="G112" i="15"/>
  <c r="H112" i="15" s="1"/>
  <c r="G116" i="15"/>
  <c r="G120" i="15"/>
  <c r="H120" i="15" s="1"/>
  <c r="G124" i="15"/>
  <c r="G128" i="15"/>
  <c r="H128" i="15" s="1"/>
  <c r="G132" i="15"/>
  <c r="G136" i="15"/>
  <c r="H136" i="15" s="1"/>
  <c r="G140" i="15"/>
  <c r="G144" i="15"/>
  <c r="H144" i="15" s="1"/>
  <c r="G148" i="15"/>
  <c r="G152" i="15"/>
  <c r="G156" i="15"/>
  <c r="H156" i="15" s="1"/>
  <c r="G160" i="15"/>
  <c r="H160" i="15" s="1"/>
  <c r="G164" i="15"/>
  <c r="G168" i="15"/>
  <c r="G172" i="15"/>
  <c r="G176" i="15"/>
  <c r="H176" i="15" s="1"/>
  <c r="G180" i="15"/>
  <c r="G184" i="15"/>
  <c r="G188" i="15"/>
  <c r="G192" i="15"/>
  <c r="H192" i="15" s="1"/>
  <c r="G196" i="15"/>
  <c r="G200" i="15"/>
  <c r="H200" i="15" s="1"/>
  <c r="G204" i="15"/>
  <c r="G208" i="15"/>
  <c r="H208" i="15" s="1"/>
  <c r="G212" i="15"/>
  <c r="G5" i="15"/>
  <c r="H5" i="15" s="1"/>
  <c r="G9" i="15"/>
  <c r="G13" i="15"/>
  <c r="H13" i="15" s="1"/>
  <c r="G17" i="15"/>
  <c r="G21" i="15"/>
  <c r="H21" i="15" s="1"/>
  <c r="G25" i="15"/>
  <c r="G29" i="15"/>
  <c r="H29" i="15" s="1"/>
  <c r="G33" i="15"/>
  <c r="G37" i="15"/>
  <c r="H37" i="15" s="1"/>
  <c r="G41" i="15"/>
  <c r="G45" i="15"/>
  <c r="H45" i="15" s="1"/>
  <c r="G49" i="15"/>
  <c r="G53" i="15"/>
  <c r="H53" i="15" s="1"/>
  <c r="G57" i="15"/>
  <c r="G61" i="15"/>
  <c r="H61" i="15" s="1"/>
  <c r="G65" i="15"/>
  <c r="G69" i="15"/>
  <c r="H69" i="15" s="1"/>
  <c r="G73" i="15"/>
  <c r="G77" i="15"/>
  <c r="H77" i="15" s="1"/>
  <c r="G81" i="15"/>
  <c r="G85" i="15"/>
  <c r="G89" i="15"/>
  <c r="H89" i="15" s="1"/>
  <c r="G93" i="15"/>
  <c r="H93" i="15" s="1"/>
  <c r="G97" i="15"/>
  <c r="G101" i="15"/>
  <c r="G105" i="15"/>
  <c r="G109" i="15"/>
  <c r="H109" i="15" s="1"/>
  <c r="G113" i="15"/>
  <c r="G117" i="15"/>
  <c r="G121" i="15"/>
  <c r="G125" i="15"/>
  <c r="H125" i="15" s="1"/>
  <c r="G129" i="15"/>
  <c r="G133" i="15"/>
  <c r="H133" i="15" s="1"/>
  <c r="G137" i="15"/>
  <c r="G141" i="15"/>
  <c r="H141" i="15" s="1"/>
  <c r="G145" i="15"/>
  <c r="G149" i="15"/>
  <c r="G153" i="15"/>
  <c r="H153" i="15" s="1"/>
  <c r="G157" i="15"/>
  <c r="H157" i="15" s="1"/>
  <c r="G161" i="15"/>
  <c r="G165" i="15"/>
  <c r="G169" i="15"/>
  <c r="G173" i="15"/>
  <c r="H173" i="15" s="1"/>
  <c r="G177" i="15"/>
  <c r="G181" i="15"/>
  <c r="H181" i="15" s="1"/>
  <c r="G185" i="15"/>
  <c r="G189" i="15"/>
  <c r="H189" i="15" s="1"/>
  <c r="G193" i="15"/>
  <c r="G197" i="15"/>
  <c r="H197" i="15" s="1"/>
  <c r="G201" i="15"/>
  <c r="G205" i="15"/>
  <c r="H205" i="15" s="1"/>
  <c r="G209" i="15"/>
  <c r="G213" i="15"/>
  <c r="G217" i="15"/>
  <c r="H217" i="15" s="1"/>
  <c r="G221" i="15"/>
  <c r="H221" i="15" s="1"/>
  <c r="G225" i="15"/>
  <c r="G229" i="15"/>
  <c r="G233" i="15"/>
  <c r="G237" i="15"/>
  <c r="H237" i="15" s="1"/>
  <c r="G241" i="15"/>
  <c r="G245" i="15"/>
  <c r="G249" i="15"/>
  <c r="H249" i="15" s="1"/>
  <c r="G253" i="15"/>
  <c r="H253" i="15" s="1"/>
  <c r="G257" i="15"/>
  <c r="G261" i="15"/>
  <c r="H261" i="15" s="1"/>
  <c r="G265" i="15"/>
  <c r="G269" i="15"/>
  <c r="H269" i="15" s="1"/>
  <c r="G273" i="15"/>
  <c r="G277" i="15"/>
  <c r="G281" i="15"/>
  <c r="G285" i="15"/>
  <c r="H285" i="15" s="1"/>
  <c r="G289" i="15"/>
  <c r="G293" i="15"/>
  <c r="H293" i="15" s="1"/>
  <c r="G297" i="15"/>
  <c r="G301" i="15"/>
  <c r="H301" i="15" s="1"/>
  <c r="G305" i="15"/>
  <c r="G309" i="15"/>
  <c r="H309" i="15" s="1"/>
  <c r="J309" i="15" s="1"/>
  <c r="G313" i="15"/>
  <c r="H313" i="15" s="1"/>
  <c r="G317" i="15"/>
  <c r="H317" i="15" s="1"/>
  <c r="G321" i="15"/>
  <c r="G325" i="15"/>
  <c r="G329" i="15"/>
  <c r="G333" i="15"/>
  <c r="G337" i="15"/>
  <c r="G341" i="15"/>
  <c r="G6" i="15"/>
  <c r="G14" i="15"/>
  <c r="H14" i="15" s="1"/>
  <c r="G22" i="15"/>
  <c r="G30" i="15"/>
  <c r="G38" i="15"/>
  <c r="H38" i="15" s="1"/>
  <c r="G46" i="15"/>
  <c r="H46" i="15" s="1"/>
  <c r="G54" i="15"/>
  <c r="G62" i="15"/>
  <c r="H62" i="15" s="1"/>
  <c r="G70" i="15"/>
  <c r="G78" i="15"/>
  <c r="H78" i="15" s="1"/>
  <c r="G86" i="15"/>
  <c r="G94" i="15"/>
  <c r="G102" i="15"/>
  <c r="G110" i="15"/>
  <c r="H110" i="15" s="1"/>
  <c r="G118" i="15"/>
  <c r="G126" i="15"/>
  <c r="G134" i="15"/>
  <c r="G142" i="15"/>
  <c r="H142" i="15" s="1"/>
  <c r="G150" i="15"/>
  <c r="G158" i="15"/>
  <c r="H158" i="15" s="1"/>
  <c r="G166" i="15"/>
  <c r="G174" i="15"/>
  <c r="H174" i="15" s="1"/>
  <c r="G182" i="15"/>
  <c r="G190" i="15"/>
  <c r="G198" i="15"/>
  <c r="H198" i="15" s="1"/>
  <c r="G206" i="15"/>
  <c r="H206" i="15" s="1"/>
  <c r="G214" i="15"/>
  <c r="G219" i="15"/>
  <c r="H219" i="15" s="1"/>
  <c r="G224" i="15"/>
  <c r="G230" i="15"/>
  <c r="H230" i="15" s="1"/>
  <c r="G235" i="15"/>
  <c r="G240" i="15"/>
  <c r="G246" i="15"/>
  <c r="H246" i="15" s="1"/>
  <c r="G251" i="15"/>
  <c r="H251" i="15" s="1"/>
  <c r="G256" i="15"/>
  <c r="G262" i="15"/>
  <c r="G267" i="15"/>
  <c r="G272" i="15"/>
  <c r="H272" i="15" s="1"/>
  <c r="G278" i="15"/>
  <c r="G283" i="15"/>
  <c r="H283" i="15" s="1"/>
  <c r="G288" i="15"/>
  <c r="G294" i="15"/>
  <c r="G299" i="15"/>
  <c r="G304" i="15"/>
  <c r="H304" i="15" s="1"/>
  <c r="G310" i="15"/>
  <c r="G10" i="15"/>
  <c r="H10" i="15" s="1"/>
  <c r="G18" i="15"/>
  <c r="G26" i="15"/>
  <c r="G34" i="15"/>
  <c r="G42" i="15"/>
  <c r="H42" i="15" s="1"/>
  <c r="G50" i="15"/>
  <c r="G58" i="15"/>
  <c r="H58" i="15" s="1"/>
  <c r="G66" i="15"/>
  <c r="G74" i="15"/>
  <c r="H74" i="15" s="1"/>
  <c r="G82" i="15"/>
  <c r="G90" i="15"/>
  <c r="G98" i="15"/>
  <c r="H98" i="15" s="1"/>
  <c r="G106" i="15"/>
  <c r="H106" i="15" s="1"/>
  <c r="G114" i="15"/>
  <c r="G122" i="15"/>
  <c r="H122" i="15" s="1"/>
  <c r="G130" i="15"/>
  <c r="G138" i="15"/>
  <c r="H138" i="15" s="1"/>
  <c r="G146" i="15"/>
  <c r="G154" i="15"/>
  <c r="G162" i="15"/>
  <c r="H162" i="15" s="1"/>
  <c r="G170" i="15"/>
  <c r="H170" i="15" s="1"/>
  <c r="G178" i="15"/>
  <c r="G186" i="15"/>
  <c r="G194" i="15"/>
  <c r="G202" i="15"/>
  <c r="H202" i="15" s="1"/>
  <c r="G210" i="15"/>
  <c r="G216" i="15"/>
  <c r="G222" i="15"/>
  <c r="G227" i="15"/>
  <c r="H227" i="15" s="1"/>
  <c r="G232" i="15"/>
  <c r="G238" i="15"/>
  <c r="H238" i="15" s="1"/>
  <c r="G243" i="15"/>
  <c r="G248" i="15"/>
  <c r="H248" i="15" s="1"/>
  <c r="G254" i="15"/>
  <c r="G259" i="15"/>
  <c r="G264" i="15"/>
  <c r="G270" i="15"/>
  <c r="H270" i="15" s="1"/>
  <c r="G275" i="15"/>
  <c r="G280" i="15"/>
  <c r="G286" i="15"/>
  <c r="G291" i="15"/>
  <c r="H291" i="15" s="1"/>
  <c r="J291" i="15" s="1"/>
  <c r="G296" i="15"/>
  <c r="G302" i="15"/>
  <c r="H302" i="15" s="1"/>
  <c r="G307" i="15"/>
  <c r="H307" i="15" s="1"/>
  <c r="G312" i="15"/>
  <c r="H312" i="15" s="1"/>
  <c r="G318" i="15"/>
  <c r="G323" i="15"/>
  <c r="G328" i="15"/>
  <c r="G334" i="15"/>
  <c r="H334" i="15" s="1"/>
  <c r="G339" i="15"/>
  <c r="G344" i="15"/>
  <c r="G348" i="15"/>
  <c r="G352" i="15"/>
  <c r="H352" i="15" s="1"/>
  <c r="G356" i="15"/>
  <c r="G360" i="15"/>
  <c r="H360" i="15" s="1"/>
  <c r="G364" i="15"/>
  <c r="G368" i="15"/>
  <c r="H368" i="15" s="1"/>
  <c r="G372" i="15"/>
  <c r="G376" i="15"/>
  <c r="G380" i="15"/>
  <c r="H380" i="15" s="1"/>
  <c r="G384" i="15"/>
  <c r="H384" i="15" s="1"/>
  <c r="G388" i="15"/>
  <c r="G392" i="15"/>
  <c r="G396" i="15"/>
  <c r="G400" i="15"/>
  <c r="H400" i="15" s="1"/>
  <c r="G404" i="15"/>
  <c r="G408" i="15"/>
  <c r="H408" i="15" s="1"/>
  <c r="G412" i="15"/>
  <c r="G416" i="15"/>
  <c r="H416" i="15" s="1"/>
  <c r="G420" i="15"/>
  <c r="G424" i="15"/>
  <c r="G428" i="15"/>
  <c r="G432" i="15"/>
  <c r="H432" i="15" s="1"/>
  <c r="G436" i="15"/>
  <c r="G440" i="15"/>
  <c r="G444" i="15"/>
  <c r="G448" i="15"/>
  <c r="H448" i="15" s="1"/>
  <c r="G452" i="15"/>
  <c r="G456" i="15"/>
  <c r="G460" i="15"/>
  <c r="G464" i="15"/>
  <c r="H464" i="15" s="1"/>
  <c r="G468" i="15"/>
  <c r="G472" i="15"/>
  <c r="G476" i="15"/>
  <c r="G480" i="15"/>
  <c r="H480" i="15" s="1"/>
  <c r="G7" i="15"/>
  <c r="G23" i="15"/>
  <c r="G39" i="15"/>
  <c r="G55" i="15"/>
  <c r="H55" i="15" s="1"/>
  <c r="G71" i="15"/>
  <c r="G87" i="15"/>
  <c r="H87" i="15" s="1"/>
  <c r="G103" i="15"/>
  <c r="G119" i="15"/>
  <c r="H119" i="15" s="1"/>
  <c r="G135" i="15"/>
  <c r="G151" i="15"/>
  <c r="G167" i="15"/>
  <c r="H167" i="15" s="1"/>
  <c r="G183" i="15"/>
  <c r="H183" i="15" s="1"/>
  <c r="G199" i="15"/>
  <c r="G215" i="15"/>
  <c r="G226" i="15"/>
  <c r="H226" i="15" s="1"/>
  <c r="G236" i="15"/>
  <c r="H236" i="15" s="1"/>
  <c r="G247" i="15"/>
  <c r="G258" i="15"/>
  <c r="H258" i="15" s="1"/>
  <c r="G268" i="15"/>
  <c r="G279" i="15"/>
  <c r="H279" i="15" s="1"/>
  <c r="G290" i="15"/>
  <c r="G300" i="15"/>
  <c r="H300" i="15" s="1"/>
  <c r="G311" i="15"/>
  <c r="G319" i="15"/>
  <c r="H319" i="15" s="1"/>
  <c r="G326" i="15"/>
  <c r="G332" i="15"/>
  <c r="H332" i="15" s="1"/>
  <c r="G340" i="15"/>
  <c r="G346" i="15"/>
  <c r="H346" i="15" s="1"/>
  <c r="G351" i="15"/>
  <c r="G357" i="15"/>
  <c r="H357" i="15" s="1"/>
  <c r="G362" i="15"/>
  <c r="G367" i="15"/>
  <c r="H367" i="15" s="1"/>
  <c r="G373" i="15"/>
  <c r="G378" i="15"/>
  <c r="G383" i="15"/>
  <c r="G389" i="15"/>
  <c r="H389" i="15" s="1"/>
  <c r="G394" i="15"/>
  <c r="G399" i="15"/>
  <c r="G405" i="15"/>
  <c r="G410" i="15"/>
  <c r="H410" i="15" s="1"/>
  <c r="G415" i="15"/>
  <c r="G421" i="15"/>
  <c r="H421" i="15" s="1"/>
  <c r="G426" i="15"/>
  <c r="G431" i="15"/>
  <c r="H431" i="15" s="1"/>
  <c r="G437" i="15"/>
  <c r="G442" i="15"/>
  <c r="H442" i="15" s="1"/>
  <c r="G447" i="15"/>
  <c r="G453" i="15"/>
  <c r="H453" i="15" s="1"/>
  <c r="G458" i="15"/>
  <c r="G463" i="15"/>
  <c r="H463" i="15" s="1"/>
  <c r="G469" i="15"/>
  <c r="G474" i="15"/>
  <c r="H474" i="15" s="1"/>
  <c r="G479" i="15"/>
  <c r="G484" i="15"/>
  <c r="G488" i="15"/>
  <c r="H488" i="15" s="1"/>
  <c r="G492" i="15"/>
  <c r="H492" i="15" s="1"/>
  <c r="G496" i="15"/>
  <c r="G500" i="15"/>
  <c r="H500" i="15" s="1"/>
  <c r="G504" i="15"/>
  <c r="G508" i="15"/>
  <c r="H508" i="15" s="1"/>
  <c r="G512" i="15"/>
  <c r="G516" i="15"/>
  <c r="G520" i="15"/>
  <c r="G524" i="15"/>
  <c r="H524" i="15" s="1"/>
  <c r="G528" i="15"/>
  <c r="G532" i="15"/>
  <c r="G536" i="15"/>
  <c r="G540" i="15"/>
  <c r="H540" i="15" s="1"/>
  <c r="G544" i="15"/>
  <c r="G548" i="15"/>
  <c r="H548" i="15" s="1"/>
  <c r="G552" i="15"/>
  <c r="H552" i="15" s="1"/>
  <c r="G556" i="15"/>
  <c r="H556" i="15" s="1"/>
  <c r="G560" i="15"/>
  <c r="G564" i="15"/>
  <c r="H564" i="15" s="1"/>
  <c r="G568" i="15"/>
  <c r="G572" i="15"/>
  <c r="H572" i="15" s="1"/>
  <c r="G576" i="15"/>
  <c r="G580" i="15"/>
  <c r="G584" i="15"/>
  <c r="G588" i="15"/>
  <c r="H588" i="15" s="1"/>
  <c r="G592" i="15"/>
  <c r="G596" i="15"/>
  <c r="H596" i="15" s="1"/>
  <c r="G600" i="15"/>
  <c r="G604" i="15"/>
  <c r="H604" i="15" s="1"/>
  <c r="G608" i="15"/>
  <c r="G15" i="15"/>
  <c r="G31" i="15"/>
  <c r="H31" i="15" s="1"/>
  <c r="G47" i="15"/>
  <c r="H47" i="15" s="1"/>
  <c r="G63" i="15"/>
  <c r="G79" i="15"/>
  <c r="G95" i="15"/>
  <c r="G111" i="15"/>
  <c r="H111" i="15" s="1"/>
  <c r="G127" i="15"/>
  <c r="G143" i="15"/>
  <c r="G159" i="15"/>
  <c r="G175" i="15"/>
  <c r="H175" i="15" s="1"/>
  <c r="G191" i="15"/>
  <c r="G207" i="15"/>
  <c r="H207" i="15" s="1"/>
  <c r="G220" i="15"/>
  <c r="H220" i="15" s="1"/>
  <c r="G231" i="15"/>
  <c r="H231" i="15" s="1"/>
  <c r="G242" i="15"/>
  <c r="G252" i="15"/>
  <c r="G263" i="15"/>
  <c r="H263" i="15" s="1"/>
  <c r="G274" i="15"/>
  <c r="H274" i="15" s="1"/>
  <c r="G284" i="15"/>
  <c r="G295" i="15"/>
  <c r="H295" i="15" s="1"/>
  <c r="G306" i="15"/>
  <c r="G315" i="15"/>
  <c r="H315" i="15" s="1"/>
  <c r="G322" i="15"/>
  <c r="G330" i="15"/>
  <c r="G336" i="15"/>
  <c r="G343" i="15"/>
  <c r="G349" i="15"/>
  <c r="G354" i="15"/>
  <c r="G359" i="15"/>
  <c r="G365" i="15"/>
  <c r="H365" i="15" s="1"/>
  <c r="G370" i="15"/>
  <c r="G375" i="15"/>
  <c r="H375" i="15" s="1"/>
  <c r="G381" i="15"/>
  <c r="G386" i="15"/>
  <c r="H386" i="15" s="1"/>
  <c r="G391" i="15"/>
  <c r="G397" i="15"/>
  <c r="G402" i="15"/>
  <c r="G407" i="15"/>
  <c r="H407" i="15" s="1"/>
  <c r="G413" i="15"/>
  <c r="G418" i="15"/>
  <c r="G423" i="15"/>
  <c r="G429" i="15"/>
  <c r="H429" i="15" s="1"/>
  <c r="G434" i="15"/>
  <c r="G439" i="15"/>
  <c r="G445" i="15"/>
  <c r="G450" i="15"/>
  <c r="H450" i="15" s="1"/>
  <c r="G455" i="15"/>
  <c r="G461" i="15"/>
  <c r="H461" i="15" s="1"/>
  <c r="G466" i="15"/>
  <c r="G471" i="15"/>
  <c r="H471" i="15" s="1"/>
  <c r="G477" i="15"/>
  <c r="G482" i="15"/>
  <c r="G486" i="15"/>
  <c r="H486" i="15" s="1"/>
  <c r="G490" i="15"/>
  <c r="H490" i="15" s="1"/>
  <c r="G494" i="15"/>
  <c r="G498" i="15"/>
  <c r="H498" i="15" s="1"/>
  <c r="G502" i="15"/>
  <c r="G506" i="15"/>
  <c r="H506" i="15" s="1"/>
  <c r="G510" i="15"/>
  <c r="G514" i="15"/>
  <c r="H514" i="15" s="1"/>
  <c r="G518" i="15"/>
  <c r="G522" i="15"/>
  <c r="H522" i="15" s="1"/>
  <c r="G526" i="15"/>
  <c r="G530" i="15"/>
  <c r="G534" i="15"/>
  <c r="H534" i="15" s="1"/>
  <c r="G538" i="15"/>
  <c r="H538" i="15" s="1"/>
  <c r="G542" i="15"/>
  <c r="G546" i="15"/>
  <c r="G550" i="15"/>
  <c r="G554" i="15"/>
  <c r="H554" i="15" s="1"/>
  <c r="G558" i="15"/>
  <c r="G562" i="15"/>
  <c r="G566" i="15"/>
  <c r="G570" i="15"/>
  <c r="H570" i="15" s="1"/>
  <c r="G574" i="15"/>
  <c r="G578" i="15"/>
  <c r="H578" i="15" s="1"/>
  <c r="G582" i="15"/>
  <c r="G586" i="15"/>
  <c r="H586" i="15" s="1"/>
  <c r="G590" i="15"/>
  <c r="G594" i="15"/>
  <c r="G598" i="15"/>
  <c r="G602" i="15"/>
  <c r="H602" i="15" s="1"/>
  <c r="G606" i="15"/>
  <c r="G610" i="15"/>
  <c r="G614" i="15"/>
  <c r="G618" i="15"/>
  <c r="H618" i="15" s="1"/>
  <c r="G622" i="15"/>
  <c r="G626" i="15"/>
  <c r="G630" i="15"/>
  <c r="G634" i="15"/>
  <c r="H634" i="15" s="1"/>
  <c r="G638" i="15"/>
  <c r="G642" i="15"/>
  <c r="H642" i="15" s="1"/>
  <c r="G646" i="15"/>
  <c r="G650" i="15"/>
  <c r="H650" i="15" s="1"/>
  <c r="G654" i="15"/>
  <c r="G658" i="15"/>
  <c r="G662" i="15"/>
  <c r="H662" i="15" s="1"/>
  <c r="G666" i="15"/>
  <c r="H666" i="15" s="1"/>
  <c r="G670" i="15"/>
  <c r="G674" i="15"/>
  <c r="G678" i="15"/>
  <c r="G682" i="15"/>
  <c r="H682" i="15" s="1"/>
  <c r="G686" i="15"/>
  <c r="G690" i="15"/>
  <c r="H690" i="15" s="1"/>
  <c r="G694" i="15"/>
  <c r="G698" i="15"/>
  <c r="H698" i="15" s="1"/>
  <c r="G702" i="15"/>
  <c r="G706" i="15"/>
  <c r="G710" i="15"/>
  <c r="G714" i="15"/>
  <c r="H714" i="15" s="1"/>
  <c r="G718" i="15"/>
  <c r="G722" i="15"/>
  <c r="G726" i="15"/>
  <c r="G730" i="15"/>
  <c r="H730" i="15" s="1"/>
  <c r="G734" i="15"/>
  <c r="G738" i="15"/>
  <c r="G742" i="15"/>
  <c r="G746" i="15"/>
  <c r="H746" i="15" s="1"/>
  <c r="G11" i="15"/>
  <c r="G43" i="15"/>
  <c r="H43" i="15" s="1"/>
  <c r="G75" i="15"/>
  <c r="G107" i="15"/>
  <c r="H107" i="15" s="1"/>
  <c r="G139" i="15"/>
  <c r="G171" i="15"/>
  <c r="G203" i="15"/>
  <c r="G228" i="15"/>
  <c r="H228" i="15" s="1"/>
  <c r="G250" i="15"/>
  <c r="G271" i="15"/>
  <c r="G292" i="15"/>
  <c r="H292" i="15" s="1"/>
  <c r="G314" i="15"/>
  <c r="H314" i="15" s="1"/>
  <c r="G327" i="15"/>
  <c r="G342" i="15"/>
  <c r="H342" i="15" s="1"/>
  <c r="G353" i="15"/>
  <c r="G363" i="15"/>
  <c r="G374" i="15"/>
  <c r="G385" i="15"/>
  <c r="G395" i="15"/>
  <c r="H395" i="15" s="1"/>
  <c r="G406" i="15"/>
  <c r="H406" i="15" s="1"/>
  <c r="G417" i="15"/>
  <c r="G427" i="15"/>
  <c r="G438" i="15"/>
  <c r="G449" i="15"/>
  <c r="H449" i="15" s="1"/>
  <c r="G459" i="15"/>
  <c r="G470" i="15"/>
  <c r="G481" i="15"/>
  <c r="G489" i="15"/>
  <c r="H489" i="15" s="1"/>
  <c r="G497" i="15"/>
  <c r="G505" i="15"/>
  <c r="G513" i="15"/>
  <c r="G521" i="15"/>
  <c r="H521" i="15" s="1"/>
  <c r="G529" i="15"/>
  <c r="G537" i="15"/>
  <c r="H537" i="15" s="1"/>
  <c r="G545" i="15"/>
  <c r="G553" i="15"/>
  <c r="H553" i="15" s="1"/>
  <c r="G561" i="15"/>
  <c r="G569" i="15"/>
  <c r="G577" i="15"/>
  <c r="G585" i="15"/>
  <c r="H585" i="15" s="1"/>
  <c r="G593" i="15"/>
  <c r="G601" i="15"/>
  <c r="G609" i="15"/>
  <c r="G615" i="15"/>
  <c r="H615" i="15" s="1"/>
  <c r="G620" i="15"/>
  <c r="G625" i="15"/>
  <c r="G631" i="15"/>
  <c r="G636" i="15"/>
  <c r="H636" i="15" s="1"/>
  <c r="G641" i="15"/>
  <c r="G647" i="15"/>
  <c r="H647" i="15" s="1"/>
  <c r="G652" i="15"/>
  <c r="G657" i="15"/>
  <c r="H657" i="15" s="1"/>
  <c r="G663" i="15"/>
  <c r="G668" i="15"/>
  <c r="G673" i="15"/>
  <c r="G679" i="15"/>
  <c r="H679" i="15" s="1"/>
  <c r="G684" i="15"/>
  <c r="G689" i="15"/>
  <c r="H689" i="15" s="1"/>
  <c r="G695" i="15"/>
  <c r="G700" i="15"/>
  <c r="H700" i="15" s="1"/>
  <c r="G705" i="15"/>
  <c r="G711" i="15"/>
  <c r="H711" i="15" s="1"/>
  <c r="G716" i="15"/>
  <c r="G721" i="15"/>
  <c r="H721" i="15" s="1"/>
  <c r="G727" i="15"/>
  <c r="G732" i="15"/>
  <c r="G737" i="15"/>
  <c r="G743" i="15"/>
  <c r="H743" i="15" s="1"/>
  <c r="G748" i="15"/>
  <c r="G752" i="15"/>
  <c r="H752" i="15" s="1"/>
  <c r="G756" i="15"/>
  <c r="G760" i="15"/>
  <c r="H760" i="15" s="1"/>
  <c r="G764" i="15"/>
  <c r="G768" i="15"/>
  <c r="G772" i="15"/>
  <c r="G776" i="15"/>
  <c r="H776" i="15" s="1"/>
  <c r="G780" i="15"/>
  <c r="G784" i="15"/>
  <c r="G788" i="15"/>
  <c r="G792" i="15"/>
  <c r="H792" i="15" s="1"/>
  <c r="G796" i="15"/>
  <c r="G800" i="15"/>
  <c r="G804" i="15"/>
  <c r="G808" i="15"/>
  <c r="H808" i="15" s="1"/>
  <c r="G812" i="15"/>
  <c r="G816" i="15"/>
  <c r="G820" i="15"/>
  <c r="G824" i="15"/>
  <c r="H824" i="15" s="1"/>
  <c r="G828" i="15"/>
  <c r="G832" i="15"/>
  <c r="G836" i="15"/>
  <c r="G840" i="15"/>
  <c r="H840" i="15" s="1"/>
  <c r="G844" i="15"/>
  <c r="G848" i="15"/>
  <c r="G852" i="15"/>
  <c r="G856" i="15"/>
  <c r="H856" i="15" s="1"/>
  <c r="G860" i="15"/>
  <c r="G864" i="15"/>
  <c r="G868" i="15"/>
  <c r="G872" i="15"/>
  <c r="H872" i="15" s="1"/>
  <c r="G876" i="15"/>
  <c r="G880" i="15"/>
  <c r="G884" i="15"/>
  <c r="G888" i="15"/>
  <c r="H888" i="15" s="1"/>
  <c r="G892" i="15"/>
  <c r="G27" i="15"/>
  <c r="G59" i="15"/>
  <c r="H59" i="15" s="1"/>
  <c r="G91" i="15"/>
  <c r="H91" i="15" s="1"/>
  <c r="G123" i="15"/>
  <c r="G155" i="15"/>
  <c r="G187" i="15"/>
  <c r="H187" i="15" s="1"/>
  <c r="G218" i="15"/>
  <c r="H218" i="15" s="1"/>
  <c r="G239" i="15"/>
  <c r="G260" i="15"/>
  <c r="G282" i="15"/>
  <c r="G303" i="15"/>
  <c r="H303" i="15" s="1"/>
  <c r="G320" i="15"/>
  <c r="G335" i="15"/>
  <c r="G347" i="15"/>
  <c r="G358" i="15"/>
  <c r="H358" i="15" s="1"/>
  <c r="G369" i="15"/>
  <c r="G379" i="15"/>
  <c r="H379" i="15" s="1"/>
  <c r="G390" i="15"/>
  <c r="G401" i="15"/>
  <c r="H401" i="15" s="1"/>
  <c r="G411" i="15"/>
  <c r="G422" i="15"/>
  <c r="H422" i="15" s="1"/>
  <c r="G433" i="15"/>
  <c r="H433" i="15" s="1"/>
  <c r="G443" i="15"/>
  <c r="H443" i="15" s="1"/>
  <c r="G454" i="15"/>
  <c r="G465" i="15"/>
  <c r="H465" i="15" s="1"/>
  <c r="G475" i="15"/>
  <c r="H475" i="15" s="1"/>
  <c r="G485" i="15"/>
  <c r="H485" i="15" s="1"/>
  <c r="G493" i="15"/>
  <c r="G501" i="15"/>
  <c r="H501" i="15" s="1"/>
  <c r="G509" i="15"/>
  <c r="G517" i="15"/>
  <c r="H517" i="15" s="1"/>
  <c r="G525" i="15"/>
  <c r="G533" i="15"/>
  <c r="G541" i="15"/>
  <c r="H541" i="15" s="1"/>
  <c r="G549" i="15"/>
  <c r="H549" i="15" s="1"/>
  <c r="G557" i="15"/>
  <c r="G565" i="15"/>
  <c r="G573" i="15"/>
  <c r="G581" i="15"/>
  <c r="H581" i="15" s="1"/>
  <c r="G589" i="15"/>
  <c r="G597" i="15"/>
  <c r="G605" i="15"/>
  <c r="G612" i="15"/>
  <c r="H612" i="15" s="1"/>
  <c r="G617" i="15"/>
  <c r="G623" i="15"/>
  <c r="G628" i="15"/>
  <c r="G633" i="15"/>
  <c r="H633" i="15" s="1"/>
  <c r="G639" i="15"/>
  <c r="G644" i="15"/>
  <c r="H644" i="15" s="1"/>
  <c r="G649" i="15"/>
  <c r="G655" i="15"/>
  <c r="H655" i="15" s="1"/>
  <c r="G660" i="15"/>
  <c r="G665" i="15"/>
  <c r="G671" i="15"/>
  <c r="G676" i="15"/>
  <c r="H676" i="15" s="1"/>
  <c r="G681" i="15"/>
  <c r="G687" i="15"/>
  <c r="H687" i="15" s="1"/>
  <c r="G692" i="15"/>
  <c r="G697" i="15"/>
  <c r="H697" i="15" s="1"/>
  <c r="G703" i="15"/>
  <c r="G708" i="15"/>
  <c r="G713" i="15"/>
  <c r="G719" i="15"/>
  <c r="H719" i="15" s="1"/>
  <c r="G724" i="15"/>
  <c r="G729" i="15"/>
  <c r="G735" i="15"/>
  <c r="H735" i="15" s="1"/>
  <c r="G740" i="15"/>
  <c r="H740" i="15" s="1"/>
  <c r="G745" i="15"/>
  <c r="G750" i="15"/>
  <c r="G754" i="15"/>
  <c r="H754" i="15" s="1"/>
  <c r="G758" i="15"/>
  <c r="H758" i="15" s="1"/>
  <c r="G762" i="15"/>
  <c r="G766" i="15"/>
  <c r="G770" i="15"/>
  <c r="G774" i="15"/>
  <c r="H774" i="15" s="1"/>
  <c r="G778" i="15"/>
  <c r="G782" i="15"/>
  <c r="H782" i="15" s="1"/>
  <c r="G786" i="15"/>
  <c r="G790" i="15"/>
  <c r="H790" i="15" s="1"/>
  <c r="G794" i="15"/>
  <c r="G798" i="15"/>
  <c r="G802" i="15"/>
  <c r="G806" i="15"/>
  <c r="H806" i="15" s="1"/>
  <c r="G810" i="15"/>
  <c r="G814" i="15"/>
  <c r="G818" i="15"/>
  <c r="G822" i="15"/>
  <c r="H822" i="15" s="1"/>
  <c r="G826" i="15"/>
  <c r="G830" i="15"/>
  <c r="G834" i="15"/>
  <c r="G838" i="15"/>
  <c r="H838" i="15" s="1"/>
  <c r="G842" i="15"/>
  <c r="G846" i="15"/>
  <c r="H846" i="15" s="1"/>
  <c r="G850" i="15"/>
  <c r="G854" i="15"/>
  <c r="H854" i="15" s="1"/>
  <c r="G858" i="15"/>
  <c r="G862" i="15"/>
  <c r="G866" i="15"/>
  <c r="G870" i="15"/>
  <c r="H870" i="15" s="1"/>
  <c r="G874" i="15"/>
  <c r="G878" i="15"/>
  <c r="G882" i="15"/>
  <c r="G886" i="15"/>
  <c r="H886" i="15" s="1"/>
  <c r="G890" i="15"/>
  <c r="G894" i="15"/>
  <c r="G898" i="15"/>
  <c r="G902" i="15"/>
  <c r="H902" i="15" s="1"/>
  <c r="G906" i="15"/>
  <c r="G910" i="15"/>
  <c r="H910" i="15" s="1"/>
  <c r="G914" i="15"/>
  <c r="G918" i="15"/>
  <c r="H918" i="15" s="1"/>
  <c r="G922" i="15"/>
  <c r="G926" i="15"/>
  <c r="G930" i="15"/>
  <c r="G934" i="15"/>
  <c r="H934" i="15" s="1"/>
  <c r="G938" i="15"/>
  <c r="G942" i="15"/>
  <c r="G946" i="15"/>
  <c r="G950" i="15"/>
  <c r="H950" i="15" s="1"/>
  <c r="G954" i="15"/>
  <c r="G958" i="15"/>
  <c r="G962" i="15"/>
  <c r="G966" i="15"/>
  <c r="H966" i="15" s="1"/>
  <c r="G970" i="15"/>
  <c r="G974" i="15"/>
  <c r="H974" i="15" s="1"/>
  <c r="G978" i="15"/>
  <c r="G982" i="15"/>
  <c r="H982" i="15" s="1"/>
  <c r="G986" i="15"/>
  <c r="G990" i="15"/>
  <c r="G994" i="15"/>
  <c r="G998" i="15"/>
  <c r="H998" i="15" s="1"/>
  <c r="G1002" i="15"/>
  <c r="G1006" i="15"/>
  <c r="H1006" i="15" s="1"/>
  <c r="G1010" i="15"/>
  <c r="G1014" i="15"/>
  <c r="H1014" i="15" s="1"/>
  <c r="G1018" i="15"/>
  <c r="G1022" i="15"/>
  <c r="G1026" i="15"/>
  <c r="G1030" i="15"/>
  <c r="H1030" i="15" s="1"/>
  <c r="G1034" i="15"/>
  <c r="G1038" i="15"/>
  <c r="G1042" i="15"/>
  <c r="G1046" i="15"/>
  <c r="H1046" i="15" s="1"/>
  <c r="G1050" i="15"/>
  <c r="G1054" i="15"/>
  <c r="G1058" i="15"/>
  <c r="G1062" i="15"/>
  <c r="H1062" i="15" s="1"/>
  <c r="G1066" i="15"/>
  <c r="G1070" i="15"/>
  <c r="H1070" i="15" s="1"/>
  <c r="G1074" i="15"/>
  <c r="G1078" i="15"/>
  <c r="H1078" i="15" s="1"/>
  <c r="G1082" i="15"/>
  <c r="G1086" i="15"/>
  <c r="G1090" i="15"/>
  <c r="G1094" i="15"/>
  <c r="H1094" i="15" s="1"/>
  <c r="G1098" i="15"/>
  <c r="G1102" i="15"/>
  <c r="G1106" i="15"/>
  <c r="G1110" i="15"/>
  <c r="H1110" i="15" s="1"/>
  <c r="G1114" i="15"/>
  <c r="G1118" i="15"/>
  <c r="G1122" i="15"/>
  <c r="G1126" i="15"/>
  <c r="H1126" i="15" s="1"/>
  <c r="G1130" i="15"/>
  <c r="G1134" i="15"/>
  <c r="H1134" i="15" s="1"/>
  <c r="G1138" i="15"/>
  <c r="G1142" i="15"/>
  <c r="H1142" i="15" s="1"/>
  <c r="G1146" i="15"/>
  <c r="G1150" i="15"/>
  <c r="G1154" i="15"/>
  <c r="G19" i="15"/>
  <c r="H19" i="15" s="1"/>
  <c r="G83" i="15"/>
  <c r="G147" i="15"/>
  <c r="H147" i="15" s="1"/>
  <c r="G211" i="15"/>
  <c r="G255" i="15"/>
  <c r="H255" i="15" s="1"/>
  <c r="G298" i="15"/>
  <c r="G331" i="15"/>
  <c r="H331" i="15" s="1"/>
  <c r="G355" i="15"/>
  <c r="G377" i="15"/>
  <c r="H377" i="15" s="1"/>
  <c r="G398" i="15"/>
  <c r="G419" i="15"/>
  <c r="G441" i="15"/>
  <c r="G462" i="15"/>
  <c r="H462" i="15" s="1"/>
  <c r="G483" i="15"/>
  <c r="G499" i="15"/>
  <c r="H499" i="15" s="1"/>
  <c r="G515" i="15"/>
  <c r="G531" i="15"/>
  <c r="H531" i="15" s="1"/>
  <c r="G547" i="15"/>
  <c r="G563" i="15"/>
  <c r="H563" i="15" s="1"/>
  <c r="G579" i="15"/>
  <c r="G595" i="15"/>
  <c r="H595" i="15" s="1"/>
  <c r="G611" i="15"/>
  <c r="G621" i="15"/>
  <c r="H621" i="15" s="1"/>
  <c r="G632" i="15"/>
  <c r="G643" i="15"/>
  <c r="H643" i="15" s="1"/>
  <c r="G653" i="15"/>
  <c r="G664" i="15"/>
  <c r="H664" i="15" s="1"/>
  <c r="G675" i="15"/>
  <c r="H675" i="15" s="1"/>
  <c r="G685" i="15"/>
  <c r="H685" i="15" s="1"/>
  <c r="G696" i="15"/>
  <c r="G707" i="15"/>
  <c r="G717" i="15"/>
  <c r="G728" i="15"/>
  <c r="G739" i="15"/>
  <c r="G749" i="15"/>
  <c r="G757" i="15"/>
  <c r="H757" i="15" s="1"/>
  <c r="G765" i="15"/>
  <c r="H765" i="15" s="1"/>
  <c r="G773" i="15"/>
  <c r="G781" i="15"/>
  <c r="H781" i="15" s="1"/>
  <c r="G789" i="15"/>
  <c r="G797" i="15"/>
  <c r="H797" i="15" s="1"/>
  <c r="G805" i="15"/>
  <c r="G813" i="15"/>
  <c r="G821" i="15"/>
  <c r="H821" i="15" s="1"/>
  <c r="G829" i="15"/>
  <c r="H829" i="15" s="1"/>
  <c r="G837" i="15"/>
  <c r="G845" i="15"/>
  <c r="G853" i="15"/>
  <c r="G861" i="15"/>
  <c r="H861" i="15" s="1"/>
  <c r="G869" i="15"/>
  <c r="G877" i="15"/>
  <c r="G885" i="15"/>
  <c r="H885" i="15" s="1"/>
  <c r="G893" i="15"/>
  <c r="H893" i="15" s="1"/>
  <c r="G899" i="15"/>
  <c r="G904" i="15"/>
  <c r="H904" i="15" s="1"/>
  <c r="G909" i="15"/>
  <c r="G915" i="15"/>
  <c r="H915" i="15" s="1"/>
  <c r="G920" i="15"/>
  <c r="G925" i="15"/>
  <c r="G931" i="15"/>
  <c r="G936" i="15"/>
  <c r="H936" i="15" s="1"/>
  <c r="G941" i="15"/>
  <c r="G947" i="15"/>
  <c r="G952" i="15"/>
  <c r="G957" i="15"/>
  <c r="H957" i="15" s="1"/>
  <c r="G963" i="15"/>
  <c r="G968" i="15"/>
  <c r="G973" i="15"/>
  <c r="H973" i="15" s="1"/>
  <c r="G979" i="15"/>
  <c r="G984" i="15"/>
  <c r="G989" i="15"/>
  <c r="G995" i="15"/>
  <c r="G1000" i="15"/>
  <c r="H1000" i="15" s="1"/>
  <c r="G1005" i="15"/>
  <c r="G1011" i="15"/>
  <c r="G1016" i="15"/>
  <c r="G1021" i="15"/>
  <c r="H1021" i="15" s="1"/>
  <c r="G1027" i="15"/>
  <c r="G1032" i="15"/>
  <c r="G1037" i="15"/>
  <c r="G1043" i="15"/>
  <c r="H1043" i="15" s="1"/>
  <c r="G1048" i="15"/>
  <c r="G1053" i="15"/>
  <c r="G1059" i="15"/>
  <c r="G1064" i="15"/>
  <c r="H1064" i="15" s="1"/>
  <c r="G1069" i="15"/>
  <c r="G1075" i="15"/>
  <c r="G1080" i="15"/>
  <c r="G1085" i="15"/>
  <c r="H1085" i="15" s="1"/>
  <c r="G1091" i="15"/>
  <c r="G1096" i="15"/>
  <c r="H1096" i="15" s="1"/>
  <c r="G1101" i="15"/>
  <c r="G1107" i="15"/>
  <c r="H1107" i="15" s="1"/>
  <c r="G1112" i="15"/>
  <c r="G1117" i="15"/>
  <c r="G1123" i="15"/>
  <c r="G1128" i="15"/>
  <c r="H1128" i="15" s="1"/>
  <c r="G1133" i="15"/>
  <c r="G1139" i="15"/>
  <c r="G1144" i="15"/>
  <c r="G1149" i="15"/>
  <c r="H1149" i="15" s="1"/>
  <c r="G1155" i="15"/>
  <c r="G1159" i="15"/>
  <c r="G1163" i="15"/>
  <c r="G1167" i="15"/>
  <c r="H1167" i="15" s="1"/>
  <c r="G1171" i="15"/>
  <c r="G1175" i="15"/>
  <c r="G1179" i="15"/>
  <c r="G1183" i="15"/>
  <c r="H1183" i="15" s="1"/>
  <c r="G1187" i="15"/>
  <c r="G1191" i="15"/>
  <c r="H1191" i="15" s="1"/>
  <c r="G1195" i="15"/>
  <c r="G1199" i="15"/>
  <c r="H1199" i="15" s="1"/>
  <c r="G1203" i="15"/>
  <c r="G1207" i="15"/>
  <c r="G1211" i="15"/>
  <c r="G1215" i="15"/>
  <c r="H1215" i="15" s="1"/>
  <c r="G1219" i="15"/>
  <c r="G1223" i="15"/>
  <c r="G1227" i="15"/>
  <c r="G1231" i="15"/>
  <c r="H1231" i="15" s="1"/>
  <c r="G1235" i="15"/>
  <c r="G1239" i="15"/>
  <c r="H1239" i="15" s="1"/>
  <c r="G1243" i="15"/>
  <c r="G1247" i="15"/>
  <c r="H1247" i="15" s="1"/>
  <c r="G1251" i="15"/>
  <c r="G1255" i="15"/>
  <c r="G1259" i="15"/>
  <c r="G1263" i="15"/>
  <c r="H1263" i="15" s="1"/>
  <c r="G1267" i="15"/>
  <c r="G1271" i="15"/>
  <c r="H1271" i="15" s="1"/>
  <c r="G1275" i="15"/>
  <c r="G1279" i="15"/>
  <c r="H1279" i="15" s="1"/>
  <c r="G1283" i="15"/>
  <c r="G1287" i="15"/>
  <c r="G1291" i="15"/>
  <c r="G1295" i="15"/>
  <c r="H1295" i="15" s="1"/>
  <c r="G1299" i="15"/>
  <c r="G1303" i="15"/>
  <c r="G1307" i="15"/>
  <c r="G1311" i="15"/>
  <c r="H1311" i="15" s="1"/>
  <c r="G1315" i="15"/>
  <c r="G1319" i="15"/>
  <c r="G1323" i="15"/>
  <c r="G1327" i="15"/>
  <c r="H1327" i="15" s="1"/>
  <c r="G1331" i="15"/>
  <c r="G1335" i="15"/>
  <c r="G1339" i="15"/>
  <c r="G1343" i="15"/>
  <c r="H1343" i="15" s="1"/>
  <c r="G1347" i="15"/>
  <c r="G1351" i="15"/>
  <c r="G1355" i="15"/>
  <c r="G1359" i="15"/>
  <c r="H1359" i="15" s="1"/>
  <c r="G1363" i="15"/>
  <c r="G1367" i="15"/>
  <c r="G1371" i="15"/>
  <c r="G1375" i="15"/>
  <c r="H1375" i="15" s="1"/>
  <c r="G1379" i="15"/>
  <c r="G1383" i="15"/>
  <c r="G1387" i="15"/>
  <c r="G1391" i="15"/>
  <c r="H1391" i="15" s="1"/>
  <c r="G1395" i="15"/>
  <c r="G1399" i="15"/>
  <c r="G1403" i="15"/>
  <c r="G1407" i="15"/>
  <c r="H1407" i="15" s="1"/>
  <c r="G1411" i="15"/>
  <c r="G1415" i="15"/>
  <c r="G1419" i="15"/>
  <c r="G1423" i="15"/>
  <c r="H1423" i="15" s="1"/>
  <c r="G1427" i="15"/>
  <c r="G51" i="15"/>
  <c r="H51" i="15" s="1"/>
  <c r="G115" i="15"/>
  <c r="H115" i="15" s="1"/>
  <c r="G179" i="15"/>
  <c r="H179" i="15" s="1"/>
  <c r="G234" i="15"/>
  <c r="G276" i="15"/>
  <c r="G316" i="15"/>
  <c r="G345" i="15"/>
  <c r="H345" i="15" s="1"/>
  <c r="G366" i="15"/>
  <c r="G387" i="15"/>
  <c r="G409" i="15"/>
  <c r="G430" i="15"/>
  <c r="H430" i="15" s="1"/>
  <c r="G451" i="15"/>
  <c r="G473" i="15"/>
  <c r="G491" i="15"/>
  <c r="H491" i="15" s="1"/>
  <c r="G507" i="15"/>
  <c r="H507" i="15" s="1"/>
  <c r="G523" i="15"/>
  <c r="G539" i="15"/>
  <c r="H539" i="15" s="1"/>
  <c r="G555" i="15"/>
  <c r="G571" i="15"/>
  <c r="H571" i="15" s="1"/>
  <c r="G587" i="15"/>
  <c r="G603" i="15"/>
  <c r="G616" i="15"/>
  <c r="G627" i="15"/>
  <c r="H627" i="15" s="1"/>
  <c r="G637" i="15"/>
  <c r="G648" i="15"/>
  <c r="G659" i="15"/>
  <c r="G669" i="15"/>
  <c r="H669" i="15" s="1"/>
  <c r="G680" i="15"/>
  <c r="G691" i="15"/>
  <c r="G701" i="15"/>
  <c r="G712" i="15"/>
  <c r="G723" i="15"/>
  <c r="G733" i="15"/>
  <c r="H733" i="15" s="1"/>
  <c r="G744" i="15"/>
  <c r="G753" i="15"/>
  <c r="H753" i="15" s="1"/>
  <c r="G761" i="15"/>
  <c r="G769" i="15"/>
  <c r="G777" i="15"/>
  <c r="H777" i="15" s="1"/>
  <c r="G785" i="15"/>
  <c r="H785" i="15" s="1"/>
  <c r="G793" i="15"/>
  <c r="G801" i="15"/>
  <c r="H801" i="15" s="1"/>
  <c r="G809" i="15"/>
  <c r="G817" i="15"/>
  <c r="H817" i="15" s="1"/>
  <c r="G825" i="15"/>
  <c r="G833" i="15"/>
  <c r="H833" i="15" s="1"/>
  <c r="G841" i="15"/>
  <c r="H841" i="15" s="1"/>
  <c r="G849" i="15"/>
  <c r="H849" i="15" s="1"/>
  <c r="G857" i="15"/>
  <c r="G865" i="15"/>
  <c r="H865" i="15" s="1"/>
  <c r="G873" i="15"/>
  <c r="G881" i="15"/>
  <c r="H881" i="15" s="1"/>
  <c r="G889" i="15"/>
  <c r="G896" i="15"/>
  <c r="G901" i="15"/>
  <c r="G907" i="15"/>
  <c r="H907" i="15" s="1"/>
  <c r="G912" i="15"/>
  <c r="G917" i="15"/>
  <c r="G923" i="15"/>
  <c r="G928" i="15"/>
  <c r="H928" i="15" s="1"/>
  <c r="G933" i="15"/>
  <c r="G939" i="15"/>
  <c r="G944" i="15"/>
  <c r="G949" i="15"/>
  <c r="H949" i="15" s="1"/>
  <c r="G955" i="15"/>
  <c r="G960" i="15"/>
  <c r="G965" i="15"/>
  <c r="G971" i="15"/>
  <c r="H971" i="15" s="1"/>
  <c r="J971" i="15" s="1"/>
  <c r="G976" i="15"/>
  <c r="G981" i="15"/>
  <c r="G987" i="15"/>
  <c r="G992" i="15"/>
  <c r="H992" i="15" s="1"/>
  <c r="G997" i="15"/>
  <c r="G1003" i="15"/>
  <c r="G1008" i="15"/>
  <c r="G1013" i="15"/>
  <c r="H1013" i="15" s="1"/>
  <c r="G1019" i="15"/>
  <c r="G1024" i="15"/>
  <c r="G1029" i="15"/>
  <c r="G1035" i="15"/>
  <c r="H1035" i="15" s="1"/>
  <c r="G1040" i="15"/>
  <c r="G1045" i="15"/>
  <c r="G1051" i="15"/>
  <c r="G1056" i="15"/>
  <c r="H1056" i="15" s="1"/>
  <c r="G1061" i="15"/>
  <c r="G1067" i="15"/>
  <c r="G1072" i="15"/>
  <c r="G1077" i="15"/>
  <c r="H1077" i="15" s="1"/>
  <c r="G1083" i="15"/>
  <c r="G1088" i="15"/>
  <c r="G1093" i="15"/>
  <c r="G1099" i="15"/>
  <c r="H1099" i="15" s="1"/>
  <c r="G1104" i="15"/>
  <c r="G1109" i="15"/>
  <c r="G1115" i="15"/>
  <c r="G1120" i="15"/>
  <c r="H1120" i="15" s="1"/>
  <c r="G1125" i="15"/>
  <c r="G1131" i="15"/>
  <c r="H1131" i="15" s="1"/>
  <c r="G1136" i="15"/>
  <c r="G1141" i="15"/>
  <c r="H1141" i="15" s="1"/>
  <c r="G1147" i="15"/>
  <c r="G1152" i="15"/>
  <c r="G1157" i="15"/>
  <c r="G1161" i="15"/>
  <c r="H1161" i="15" s="1"/>
  <c r="G1165" i="15"/>
  <c r="G1169" i="15"/>
  <c r="G1173" i="15"/>
  <c r="G1177" i="15"/>
  <c r="H1177" i="15" s="1"/>
  <c r="G1181" i="15"/>
  <c r="G1185" i="15"/>
  <c r="G1189" i="15"/>
  <c r="G1193" i="15"/>
  <c r="H1193" i="15" s="1"/>
  <c r="G1197" i="15"/>
  <c r="G1201" i="15"/>
  <c r="H1201" i="15" s="1"/>
  <c r="G1205" i="15"/>
  <c r="G1209" i="15"/>
  <c r="H1209" i="15" s="1"/>
  <c r="G1213" i="15"/>
  <c r="G1217" i="15"/>
  <c r="G1221" i="15"/>
  <c r="G1225" i="15"/>
  <c r="H1225" i="15" s="1"/>
  <c r="G1229" i="15"/>
  <c r="G1233" i="15"/>
  <c r="H1233" i="15" s="1"/>
  <c r="G1237" i="15"/>
  <c r="G1241" i="15"/>
  <c r="H1241" i="15" s="1"/>
  <c r="G1245" i="15"/>
  <c r="G1249" i="15"/>
  <c r="G1253" i="15"/>
  <c r="G1257" i="15"/>
  <c r="H1257" i="15" s="1"/>
  <c r="G1261" i="15"/>
  <c r="G1265" i="15"/>
  <c r="G1269" i="15"/>
  <c r="G1273" i="15"/>
  <c r="H1273" i="15" s="1"/>
  <c r="G1277" i="15"/>
  <c r="G1281" i="15"/>
  <c r="G1285" i="15"/>
  <c r="G1289" i="15"/>
  <c r="H1289" i="15" s="1"/>
  <c r="G1293" i="15"/>
  <c r="G1297" i="15"/>
  <c r="H1297" i="15" s="1"/>
  <c r="G1301" i="15"/>
  <c r="G1305" i="15"/>
  <c r="H1305" i="15" s="1"/>
  <c r="G1309" i="15"/>
  <c r="G1313" i="15"/>
  <c r="H1313" i="15" s="1"/>
  <c r="G1317" i="15"/>
  <c r="G1321" i="15"/>
  <c r="H1321" i="15" s="1"/>
  <c r="G1325" i="15"/>
  <c r="G1329" i="15"/>
  <c r="G1333" i="15"/>
  <c r="G1337" i="15"/>
  <c r="H1337" i="15" s="1"/>
  <c r="G1341" i="15"/>
  <c r="G1345" i="15"/>
  <c r="G1349" i="15"/>
  <c r="G1353" i="15"/>
  <c r="H1353" i="15" s="1"/>
  <c r="G1357" i="15"/>
  <c r="G1361" i="15"/>
  <c r="G1365" i="15"/>
  <c r="G1369" i="15"/>
  <c r="H1369" i="15" s="1"/>
  <c r="G1373" i="15"/>
  <c r="G1377" i="15"/>
  <c r="H1377" i="15" s="1"/>
  <c r="G1381" i="15"/>
  <c r="G1385" i="15"/>
  <c r="H1385" i="15" s="1"/>
  <c r="G1389" i="15"/>
  <c r="G1393" i="15"/>
  <c r="G1397" i="15"/>
  <c r="G1401" i="15"/>
  <c r="H1401" i="15" s="1"/>
  <c r="G1405" i="15"/>
  <c r="G1409" i="15"/>
  <c r="G1413" i="15"/>
  <c r="G1417" i="15"/>
  <c r="H1417" i="15" s="1"/>
  <c r="G1421" i="15"/>
  <c r="G1425" i="15"/>
  <c r="G1429" i="15"/>
  <c r="G1433" i="15"/>
  <c r="H1433" i="15" s="1"/>
  <c r="G1437" i="15"/>
  <c r="G1441" i="15"/>
  <c r="H1441" i="15" s="1"/>
  <c r="G1445" i="15"/>
  <c r="G1449" i="15"/>
  <c r="H1449" i="15" s="1"/>
  <c r="G1453" i="15"/>
  <c r="G1457" i="15"/>
  <c r="G1461" i="15"/>
  <c r="G1465" i="15"/>
  <c r="H1465" i="15" s="1"/>
  <c r="G1469" i="15"/>
  <c r="G1473" i="15"/>
  <c r="G1477" i="15"/>
  <c r="G1481" i="15"/>
  <c r="G1485" i="15"/>
  <c r="G1489" i="15"/>
  <c r="G1493" i="15"/>
  <c r="G1497" i="15"/>
  <c r="G1501" i="15"/>
  <c r="G1505" i="15"/>
  <c r="G1509" i="15"/>
  <c r="G1513" i="15"/>
  <c r="G1517" i="15"/>
  <c r="G1521" i="15"/>
  <c r="G1525" i="15"/>
  <c r="G1529" i="15"/>
  <c r="G1533" i="15"/>
  <c r="G1537" i="15"/>
  <c r="G1541" i="15"/>
  <c r="G1545" i="15"/>
  <c r="G1549" i="15"/>
  <c r="G1553" i="15"/>
  <c r="G1557" i="15"/>
  <c r="G1561" i="15"/>
  <c r="G1565" i="15"/>
  <c r="G1569" i="15"/>
  <c r="G1573" i="15"/>
  <c r="G1577" i="15"/>
  <c r="G1581" i="15"/>
  <c r="G1585" i="15"/>
  <c r="G1589" i="15"/>
  <c r="G1593" i="15"/>
  <c r="G1597" i="15"/>
  <c r="G1601" i="15"/>
  <c r="G1605" i="15"/>
  <c r="G1609" i="15"/>
  <c r="G1613" i="15"/>
  <c r="G1617" i="15"/>
  <c r="G1621" i="15"/>
  <c r="G1625" i="15"/>
  <c r="G1629" i="15"/>
  <c r="G1633" i="15"/>
  <c r="G1637" i="15"/>
  <c r="G1641" i="15"/>
  <c r="G1645" i="15"/>
  <c r="G1649" i="15"/>
  <c r="G1653" i="15"/>
  <c r="G1657" i="15"/>
  <c r="G1661" i="15"/>
  <c r="G1665" i="15"/>
  <c r="G1669" i="15"/>
  <c r="G1673" i="15"/>
  <c r="G1677" i="15"/>
  <c r="G1681" i="15"/>
  <c r="G1685" i="15"/>
  <c r="G1689" i="15"/>
  <c r="G1693" i="15"/>
  <c r="G1697" i="15"/>
  <c r="G1701" i="15"/>
  <c r="G1705" i="15"/>
  <c r="G1709" i="15"/>
  <c r="G1713" i="15"/>
  <c r="G35" i="15"/>
  <c r="H35" i="15" s="1"/>
  <c r="G163" i="15"/>
  <c r="H163" i="15" s="1"/>
  <c r="G266" i="15"/>
  <c r="G338" i="15"/>
  <c r="G382" i="15"/>
  <c r="G425" i="15"/>
  <c r="H425" i="15" s="1"/>
  <c r="G467" i="15"/>
  <c r="G503" i="15"/>
  <c r="G535" i="15"/>
  <c r="H535" i="15" s="1"/>
  <c r="G567" i="15"/>
  <c r="H567" i="15" s="1"/>
  <c r="G599" i="15"/>
  <c r="G624" i="15"/>
  <c r="G645" i="15"/>
  <c r="H645" i="15" s="1"/>
  <c r="G667" i="15"/>
  <c r="H667" i="15" s="1"/>
  <c r="G688" i="15"/>
  <c r="G709" i="15"/>
  <c r="G731" i="15"/>
  <c r="G751" i="15"/>
  <c r="H751" i="15" s="1"/>
  <c r="G767" i="15"/>
  <c r="G783" i="15"/>
  <c r="G799" i="15"/>
  <c r="G815" i="15"/>
  <c r="H815" i="15" s="1"/>
  <c r="G831" i="15"/>
  <c r="G847" i="15"/>
  <c r="G863" i="15"/>
  <c r="G879" i="15"/>
  <c r="H879" i="15" s="1"/>
  <c r="G895" i="15"/>
  <c r="G905" i="15"/>
  <c r="H905" i="15" s="1"/>
  <c r="G916" i="15"/>
  <c r="G927" i="15"/>
  <c r="H927" i="15" s="1"/>
  <c r="G937" i="15"/>
  <c r="G948" i="15"/>
  <c r="G959" i="15"/>
  <c r="G969" i="15"/>
  <c r="H969" i="15" s="1"/>
  <c r="G980" i="15"/>
  <c r="G991" i="15"/>
  <c r="H991" i="15" s="1"/>
  <c r="G1001" i="15"/>
  <c r="G1012" i="15"/>
  <c r="H1012" i="15" s="1"/>
  <c r="G1023" i="15"/>
  <c r="G1033" i="15"/>
  <c r="G1044" i="15"/>
  <c r="G1055" i="15"/>
  <c r="H1055" i="15" s="1"/>
  <c r="G1065" i="15"/>
  <c r="G1076" i="15"/>
  <c r="G1087" i="15"/>
  <c r="G1097" i="15"/>
  <c r="H1097" i="15" s="1"/>
  <c r="G1108" i="15"/>
  <c r="G1119" i="15"/>
  <c r="G1129" i="15"/>
  <c r="G1140" i="15"/>
  <c r="H1140" i="15" s="1"/>
  <c r="G1151" i="15"/>
  <c r="G1160" i="15"/>
  <c r="G1168" i="15"/>
  <c r="G1176" i="15"/>
  <c r="H1176" i="15" s="1"/>
  <c r="G1184" i="15"/>
  <c r="G1192" i="15"/>
  <c r="H1192" i="15" s="1"/>
  <c r="G1200" i="15"/>
  <c r="G1208" i="15"/>
  <c r="H1208" i="15" s="1"/>
  <c r="G1216" i="15"/>
  <c r="G1224" i="15"/>
  <c r="G1232" i="15"/>
  <c r="G1240" i="15"/>
  <c r="H1240" i="15" s="1"/>
  <c r="G1248" i="15"/>
  <c r="G1256" i="15"/>
  <c r="G1264" i="15"/>
  <c r="G1272" i="15"/>
  <c r="H1272" i="15" s="1"/>
  <c r="G1280" i="15"/>
  <c r="G1288" i="15"/>
  <c r="H1288" i="15" s="1"/>
  <c r="G1296" i="15"/>
  <c r="H1296" i="15" s="1"/>
  <c r="G1304" i="15"/>
  <c r="H1304" i="15" s="1"/>
  <c r="G1312" i="15"/>
  <c r="G1320" i="15"/>
  <c r="G1328" i="15"/>
  <c r="G1336" i="15"/>
  <c r="H1336" i="15" s="1"/>
  <c r="G1344" i="15"/>
  <c r="G1352" i="15"/>
  <c r="H1352" i="15" s="1"/>
  <c r="G1360" i="15"/>
  <c r="G1368" i="15"/>
  <c r="H1368" i="15" s="1"/>
  <c r="G1376" i="15"/>
  <c r="G1384" i="15"/>
  <c r="G1392" i="15"/>
  <c r="G1400" i="15"/>
  <c r="H1400" i="15" s="1"/>
  <c r="G1408" i="15"/>
  <c r="G1416" i="15"/>
  <c r="H1416" i="15" s="1"/>
  <c r="G1424" i="15"/>
  <c r="G1431" i="15"/>
  <c r="H1431" i="15" s="1"/>
  <c r="G1436" i="15"/>
  <c r="G1442" i="15"/>
  <c r="H1442" i="15" s="1"/>
  <c r="G1447" i="15"/>
  <c r="G1452" i="15"/>
  <c r="H1452" i="15" s="1"/>
  <c r="G1458" i="15"/>
  <c r="G1463" i="15"/>
  <c r="G1468" i="15"/>
  <c r="G1474" i="15"/>
  <c r="H1474" i="15" s="1"/>
  <c r="G1479" i="15"/>
  <c r="G1484" i="15"/>
  <c r="G1490" i="15"/>
  <c r="G1495" i="15"/>
  <c r="G1500" i="15"/>
  <c r="G1506" i="15"/>
  <c r="G1511" i="15"/>
  <c r="G1516" i="15"/>
  <c r="G1522" i="15"/>
  <c r="G1527" i="15"/>
  <c r="G1532" i="15"/>
  <c r="G1538" i="15"/>
  <c r="G1543" i="15"/>
  <c r="G1548" i="15"/>
  <c r="G1554" i="15"/>
  <c r="G1559" i="15"/>
  <c r="G1564" i="15"/>
  <c r="G1570" i="15"/>
  <c r="G1575" i="15"/>
  <c r="G1580" i="15"/>
  <c r="G1586" i="15"/>
  <c r="G1591" i="15"/>
  <c r="G1596" i="15"/>
  <c r="G1602" i="15"/>
  <c r="G1607" i="15"/>
  <c r="G1612" i="15"/>
  <c r="G1618" i="15"/>
  <c r="G1623" i="15"/>
  <c r="G1628" i="15"/>
  <c r="G1634" i="15"/>
  <c r="G1639" i="15"/>
  <c r="G1644" i="15"/>
  <c r="G1650" i="15"/>
  <c r="G1655" i="15"/>
  <c r="G1660" i="15"/>
  <c r="G1666" i="15"/>
  <c r="G1671" i="15"/>
  <c r="G1676" i="15"/>
  <c r="G1682" i="15"/>
  <c r="G1687" i="15"/>
  <c r="G1692" i="15"/>
  <c r="G1698" i="15"/>
  <c r="G1703" i="15"/>
  <c r="G1708" i="15"/>
  <c r="G1714" i="15"/>
  <c r="G1718" i="15"/>
  <c r="G1722" i="15"/>
  <c r="G67" i="15"/>
  <c r="H67" i="15" s="1"/>
  <c r="G195" i="15"/>
  <c r="G287" i="15"/>
  <c r="G350" i="15"/>
  <c r="H350" i="15" s="1"/>
  <c r="G393" i="15"/>
  <c r="H393" i="15" s="1"/>
  <c r="G435" i="15"/>
  <c r="G478" i="15"/>
  <c r="G511" i="15"/>
  <c r="H511" i="15" s="1"/>
  <c r="G543" i="15"/>
  <c r="H543" i="15" s="1"/>
  <c r="G575" i="15"/>
  <c r="G607" i="15"/>
  <c r="G629" i="15"/>
  <c r="G651" i="15"/>
  <c r="H651" i="15" s="1"/>
  <c r="G672" i="15"/>
  <c r="G693" i="15"/>
  <c r="G715" i="15"/>
  <c r="G736" i="15"/>
  <c r="H736" i="15" s="1"/>
  <c r="G755" i="15"/>
  <c r="G771" i="15"/>
  <c r="G787" i="15"/>
  <c r="G803" i="15"/>
  <c r="H803" i="15" s="1"/>
  <c r="G819" i="15"/>
  <c r="G835" i="15"/>
  <c r="G851" i="15"/>
  <c r="G867" i="15"/>
  <c r="H867" i="15" s="1"/>
  <c r="G883" i="15"/>
  <c r="G897" i="15"/>
  <c r="G908" i="15"/>
  <c r="G919" i="15"/>
  <c r="H919" i="15" s="1"/>
  <c r="G929" i="15"/>
  <c r="G951" i="15"/>
  <c r="G961" i="15"/>
  <c r="G972" i="15"/>
  <c r="H972" i="15" s="1"/>
  <c r="G983" i="15"/>
  <c r="G993" i="15"/>
  <c r="G1004" i="15"/>
  <c r="G1015" i="15"/>
  <c r="H1015" i="15" s="1"/>
  <c r="G1036" i="15"/>
  <c r="G1057" i="15"/>
  <c r="H1057" i="15" s="1"/>
  <c r="G1079" i="15"/>
  <c r="G1100" i="15"/>
  <c r="H1100" i="15" s="1"/>
  <c r="G1132" i="15"/>
  <c r="G1153" i="15"/>
  <c r="G1170" i="15"/>
  <c r="G1186" i="15"/>
  <c r="H1186" i="15" s="1"/>
  <c r="G1202" i="15"/>
  <c r="G1218" i="15"/>
  <c r="H1218" i="15" s="1"/>
  <c r="G1234" i="15"/>
  <c r="G1250" i="15"/>
  <c r="H1250" i="15" s="1"/>
  <c r="G1266" i="15"/>
  <c r="G1282" i="15"/>
  <c r="G1298" i="15"/>
  <c r="G1314" i="15"/>
  <c r="H1314" i="15" s="1"/>
  <c r="G1330" i="15"/>
  <c r="G1346" i="15"/>
  <c r="G1362" i="15"/>
  <c r="H1362" i="15" s="1"/>
  <c r="G1378" i="15"/>
  <c r="H1378" i="15" s="1"/>
  <c r="G1394" i="15"/>
  <c r="G1410" i="15"/>
  <c r="G1426" i="15"/>
  <c r="G1443" i="15"/>
  <c r="H1443" i="15" s="1"/>
  <c r="G1454" i="15"/>
  <c r="G1464" i="15"/>
  <c r="G1475" i="15"/>
  <c r="G1486" i="15"/>
  <c r="G1496" i="15"/>
  <c r="G1502" i="15"/>
  <c r="G1512" i="15"/>
  <c r="G1523" i="15"/>
  <c r="G1539" i="15"/>
  <c r="G1550" i="15"/>
  <c r="G1560" i="15"/>
  <c r="G1571" i="15"/>
  <c r="G1582" i="15"/>
  <c r="G1592" i="15"/>
  <c r="G1603" i="15"/>
  <c r="G1614" i="15"/>
  <c r="G1624" i="15"/>
  <c r="G1635" i="15"/>
  <c r="G1646" i="15"/>
  <c r="G1656" i="15"/>
  <c r="G1667" i="15"/>
  <c r="G1678" i="15"/>
  <c r="G1688" i="15"/>
  <c r="G1699" i="15"/>
  <c r="G1710" i="15"/>
  <c r="G1719" i="15"/>
  <c r="G99" i="15"/>
  <c r="H99" i="15" s="1"/>
  <c r="G223" i="15"/>
  <c r="H223" i="15" s="1"/>
  <c r="G308" i="15"/>
  <c r="G361" i="15"/>
  <c r="H361" i="15" s="1"/>
  <c r="G403" i="15"/>
  <c r="H403" i="15" s="1"/>
  <c r="G446" i="15"/>
  <c r="H446" i="15" s="1"/>
  <c r="G487" i="15"/>
  <c r="G519" i="15"/>
  <c r="H519" i="15" s="1"/>
  <c r="G551" i="15"/>
  <c r="G583" i="15"/>
  <c r="H583" i="15" s="1"/>
  <c r="G613" i="15"/>
  <c r="G635" i="15"/>
  <c r="H635" i="15" s="1"/>
  <c r="G656" i="15"/>
  <c r="G677" i="15"/>
  <c r="H677" i="15" s="1"/>
  <c r="G699" i="15"/>
  <c r="G720" i="15"/>
  <c r="G741" i="15"/>
  <c r="H741" i="15" s="1"/>
  <c r="G759" i="15"/>
  <c r="H759" i="15" s="1"/>
  <c r="G775" i="15"/>
  <c r="G791" i="15"/>
  <c r="G807" i="15"/>
  <c r="G823" i="15"/>
  <c r="H823" i="15" s="1"/>
  <c r="G839" i="15"/>
  <c r="G855" i="15"/>
  <c r="H855" i="15" s="1"/>
  <c r="G871" i="15"/>
  <c r="G887" i="15"/>
  <c r="H887" i="15" s="1"/>
  <c r="G900" i="15"/>
  <c r="G911" i="15"/>
  <c r="G921" i="15"/>
  <c r="H921" i="15" s="1"/>
  <c r="G932" i="15"/>
  <c r="H932" i="15" s="1"/>
  <c r="G943" i="15"/>
  <c r="G953" i="15"/>
  <c r="H953" i="15" s="1"/>
  <c r="G964" i="15"/>
  <c r="H964" i="15" s="1"/>
  <c r="G975" i="15"/>
  <c r="H975" i="15" s="1"/>
  <c r="G985" i="15"/>
  <c r="G996" i="15"/>
  <c r="G1007" i="15"/>
  <c r="G1017" i="15"/>
  <c r="H1017" i="15" s="1"/>
  <c r="G1028" i="15"/>
  <c r="G1039" i="15"/>
  <c r="G1049" i="15"/>
  <c r="G1060" i="15"/>
  <c r="H1060" i="15" s="1"/>
  <c r="G1071" i="15"/>
  <c r="G1081" i="15"/>
  <c r="G1092" i="15"/>
  <c r="G1103" i="15"/>
  <c r="H1103" i="15" s="1"/>
  <c r="G1113" i="15"/>
  <c r="G1124" i="15"/>
  <c r="G1135" i="15"/>
  <c r="G1145" i="15"/>
  <c r="H1145" i="15" s="1"/>
  <c r="G1156" i="15"/>
  <c r="G1164" i="15"/>
  <c r="H1164" i="15" s="1"/>
  <c r="G1172" i="15"/>
  <c r="G1180" i="15"/>
  <c r="H1180" i="15" s="1"/>
  <c r="G1188" i="15"/>
  <c r="G1196" i="15"/>
  <c r="H1196" i="15" s="1"/>
  <c r="G1204" i="15"/>
  <c r="G1212" i="15"/>
  <c r="H1212" i="15" s="1"/>
  <c r="G1220" i="15"/>
  <c r="G1228" i="15"/>
  <c r="G1236" i="15"/>
  <c r="G1244" i="15"/>
  <c r="H1244" i="15" s="1"/>
  <c r="G1252" i="15"/>
  <c r="G1260" i="15"/>
  <c r="G1268" i="15"/>
  <c r="G1276" i="15"/>
  <c r="H1276" i="15" s="1"/>
  <c r="G1284" i="15"/>
  <c r="G1292" i="15"/>
  <c r="G1300" i="15"/>
  <c r="G1308" i="15"/>
  <c r="H1308" i="15" s="1"/>
  <c r="G1316" i="15"/>
  <c r="G1324" i="15"/>
  <c r="G1332" i="15"/>
  <c r="G1340" i="15"/>
  <c r="H1340" i="15" s="1"/>
  <c r="G1348" i="15"/>
  <c r="G1356" i="15"/>
  <c r="G1364" i="15"/>
  <c r="G1372" i="15"/>
  <c r="H1372" i="15" s="1"/>
  <c r="G1380" i="15"/>
  <c r="G1388" i="15"/>
  <c r="G1396" i="15"/>
  <c r="G1404" i="15"/>
  <c r="H1404" i="15" s="1"/>
  <c r="G1412" i="15"/>
  <c r="G1420" i="15"/>
  <c r="G1428" i="15"/>
  <c r="G1434" i="15"/>
  <c r="H1434" i="15" s="1"/>
  <c r="G1439" i="15"/>
  <c r="G1444" i="15"/>
  <c r="G1450" i="15"/>
  <c r="G1455" i="15"/>
  <c r="H1455" i="15" s="1"/>
  <c r="G1460" i="15"/>
  <c r="G1466" i="15"/>
  <c r="H1466" i="15" s="1"/>
  <c r="G1471" i="15"/>
  <c r="G1476" i="15"/>
  <c r="H1476" i="15" s="1"/>
  <c r="G1482" i="15"/>
  <c r="G1487" i="15"/>
  <c r="G1492" i="15"/>
  <c r="G1498" i="15"/>
  <c r="G1503" i="15"/>
  <c r="G1508" i="15"/>
  <c r="G1514" i="15"/>
  <c r="G1519" i="15"/>
  <c r="G1524" i="15"/>
  <c r="G1530" i="15"/>
  <c r="G1535" i="15"/>
  <c r="G1540" i="15"/>
  <c r="G1546" i="15"/>
  <c r="G1551" i="15"/>
  <c r="G1556" i="15"/>
  <c r="G1562" i="15"/>
  <c r="G1567" i="15"/>
  <c r="G1572" i="15"/>
  <c r="G1578" i="15"/>
  <c r="G1583" i="15"/>
  <c r="G1588" i="15"/>
  <c r="G1594" i="15"/>
  <c r="G1599" i="15"/>
  <c r="G1604" i="15"/>
  <c r="G1610" i="15"/>
  <c r="G1615" i="15"/>
  <c r="G1620" i="15"/>
  <c r="G1626" i="15"/>
  <c r="G1631" i="15"/>
  <c r="G1636" i="15"/>
  <c r="G1642" i="15"/>
  <c r="G1647" i="15"/>
  <c r="G1652" i="15"/>
  <c r="G1658" i="15"/>
  <c r="G1663" i="15"/>
  <c r="G1668" i="15"/>
  <c r="G1674" i="15"/>
  <c r="G1679" i="15"/>
  <c r="G1684" i="15"/>
  <c r="G1690" i="15"/>
  <c r="G1695" i="15"/>
  <c r="G1700" i="15"/>
  <c r="G1706" i="15"/>
  <c r="G1711" i="15"/>
  <c r="G1716" i="15"/>
  <c r="G1720" i="15"/>
  <c r="H1720" i="15" s="1"/>
  <c r="G1724" i="15"/>
  <c r="G131" i="15"/>
  <c r="H131" i="15" s="1"/>
  <c r="G244" i="15"/>
  <c r="G324" i="15"/>
  <c r="H324" i="15" s="1"/>
  <c r="G371" i="15"/>
  <c r="G414" i="15"/>
  <c r="H414" i="15" s="1"/>
  <c r="G457" i="15"/>
  <c r="G495" i="15"/>
  <c r="G527" i="15"/>
  <c r="G559" i="15"/>
  <c r="H559" i="15" s="1"/>
  <c r="G591" i="15"/>
  <c r="G619" i="15"/>
  <c r="H619" i="15" s="1"/>
  <c r="G640" i="15"/>
  <c r="H640" i="15" s="1"/>
  <c r="G661" i="15"/>
  <c r="H661" i="15" s="1"/>
  <c r="G683" i="15"/>
  <c r="G704" i="15"/>
  <c r="H704" i="15" s="1"/>
  <c r="J704" i="15" s="1"/>
  <c r="G725" i="15"/>
  <c r="G747" i="15"/>
  <c r="H747" i="15" s="1"/>
  <c r="G763" i="15"/>
  <c r="G779" i="15"/>
  <c r="H779" i="15" s="1"/>
  <c r="G795" i="15"/>
  <c r="H795" i="15" s="1"/>
  <c r="G811" i="15"/>
  <c r="H811" i="15" s="1"/>
  <c r="G827" i="15"/>
  <c r="G843" i="15"/>
  <c r="G859" i="15"/>
  <c r="G875" i="15"/>
  <c r="H875" i="15" s="1"/>
  <c r="G891" i="15"/>
  <c r="G903" i="15"/>
  <c r="G913" i="15"/>
  <c r="H913" i="15" s="1"/>
  <c r="G924" i="15"/>
  <c r="H924" i="15" s="1"/>
  <c r="G935" i="15"/>
  <c r="G945" i="15"/>
  <c r="G956" i="15"/>
  <c r="G967" i="15"/>
  <c r="H967" i="15" s="1"/>
  <c r="G977" i="15"/>
  <c r="G988" i="15"/>
  <c r="H988" i="15" s="1"/>
  <c r="G999" i="15"/>
  <c r="G1009" i="15"/>
  <c r="H1009" i="15" s="1"/>
  <c r="G1020" i="15"/>
  <c r="G1031" i="15"/>
  <c r="G1041" i="15"/>
  <c r="H1041" i="15" s="1"/>
  <c r="G1052" i="15"/>
  <c r="H1052" i="15" s="1"/>
  <c r="G1063" i="15"/>
  <c r="G1073" i="15"/>
  <c r="H1073" i="15" s="1"/>
  <c r="G1084" i="15"/>
  <c r="G1095" i="15"/>
  <c r="H1095" i="15" s="1"/>
  <c r="G1105" i="15"/>
  <c r="G1116" i="15"/>
  <c r="H1116" i="15" s="1"/>
  <c r="G1127" i="15"/>
  <c r="G1137" i="15"/>
  <c r="H1137" i="15" s="1"/>
  <c r="G1148" i="15"/>
  <c r="G1158" i="15"/>
  <c r="G1166" i="15"/>
  <c r="G1174" i="15"/>
  <c r="H1174" i="15" s="1"/>
  <c r="G1182" i="15"/>
  <c r="G1190" i="15"/>
  <c r="G1198" i="15"/>
  <c r="G1206" i="15"/>
  <c r="H1206" i="15" s="1"/>
  <c r="G1214" i="15"/>
  <c r="G1222" i="15"/>
  <c r="G1230" i="15"/>
  <c r="G1238" i="15"/>
  <c r="H1238" i="15" s="1"/>
  <c r="G1246" i="15"/>
  <c r="G1254" i="15"/>
  <c r="G1262" i="15"/>
  <c r="G1270" i="15"/>
  <c r="H1270" i="15" s="1"/>
  <c r="G1278" i="15"/>
  <c r="G1286" i="15"/>
  <c r="H1286" i="15" s="1"/>
  <c r="G1294" i="15"/>
  <c r="G1302" i="15"/>
  <c r="H1302" i="15" s="1"/>
  <c r="G1310" i="15"/>
  <c r="G1318" i="15"/>
  <c r="G1326" i="15"/>
  <c r="H1326" i="15" s="1"/>
  <c r="G1334" i="15"/>
  <c r="H1334" i="15" s="1"/>
  <c r="G1342" i="15"/>
  <c r="G1350" i="15"/>
  <c r="G1358" i="15"/>
  <c r="G1366" i="15"/>
  <c r="H1366" i="15" s="1"/>
  <c r="G1374" i="15"/>
  <c r="G1382" i="15"/>
  <c r="G1390" i="15"/>
  <c r="H1390" i="15" s="1"/>
  <c r="G1398" i="15"/>
  <c r="H1398" i="15" s="1"/>
  <c r="G1406" i="15"/>
  <c r="G1414" i="15"/>
  <c r="H1414" i="15" s="1"/>
  <c r="G1422" i="15"/>
  <c r="H1422" i="15" s="1"/>
  <c r="G1430" i="15"/>
  <c r="H1430" i="15" s="1"/>
  <c r="G1435" i="15"/>
  <c r="G1440" i="15"/>
  <c r="G1446" i="15"/>
  <c r="G1451" i="15"/>
  <c r="H1451" i="15" s="1"/>
  <c r="G1456" i="15"/>
  <c r="G1462" i="15"/>
  <c r="G1467" i="15"/>
  <c r="G1472" i="15"/>
  <c r="H1472" i="15" s="1"/>
  <c r="G1478" i="15"/>
  <c r="G1483" i="15"/>
  <c r="G1488" i="15"/>
  <c r="G1494" i="15"/>
  <c r="G1499" i="15"/>
  <c r="G1504" i="15"/>
  <c r="G1510" i="15"/>
  <c r="G1515" i="15"/>
  <c r="G1520" i="15"/>
  <c r="G1526" i="15"/>
  <c r="G1531" i="15"/>
  <c r="G1536" i="15"/>
  <c r="G1542" i="15"/>
  <c r="G1547" i="15"/>
  <c r="G1552" i="15"/>
  <c r="G1558" i="15"/>
  <c r="G1563" i="15"/>
  <c r="G1568" i="15"/>
  <c r="G1574" i="15"/>
  <c r="G1579" i="15"/>
  <c r="G1584" i="15"/>
  <c r="G1590" i="15"/>
  <c r="G1595" i="15"/>
  <c r="G1600" i="15"/>
  <c r="G1606" i="15"/>
  <c r="G1611" i="15"/>
  <c r="G1616" i="15"/>
  <c r="G1622" i="15"/>
  <c r="G1627" i="15"/>
  <c r="G1632" i="15"/>
  <c r="G1638" i="15"/>
  <c r="G1643" i="15"/>
  <c r="G1648" i="15"/>
  <c r="G1654" i="15"/>
  <c r="G1659" i="15"/>
  <c r="G1664" i="15"/>
  <c r="G1670" i="15"/>
  <c r="G1675" i="15"/>
  <c r="G1680" i="15"/>
  <c r="G1686" i="15"/>
  <c r="G1691" i="15"/>
  <c r="G1696" i="15"/>
  <c r="G1702" i="15"/>
  <c r="G1707" i="15"/>
  <c r="G1712" i="15"/>
  <c r="G1717" i="15"/>
  <c r="G1721" i="15"/>
  <c r="G3" i="15"/>
  <c r="H3" i="15" s="1"/>
  <c r="J3" i="15" s="1"/>
  <c r="G940" i="15"/>
  <c r="G1025" i="15"/>
  <c r="H1025" i="15" s="1"/>
  <c r="G1047" i="15"/>
  <c r="G1068" i="15"/>
  <c r="H1068" i="15" s="1"/>
  <c r="G1089" i="15"/>
  <c r="G1111" i="15"/>
  <c r="G1121" i="15"/>
  <c r="G1143" i="15"/>
  <c r="H1143" i="15" s="1"/>
  <c r="G1162" i="15"/>
  <c r="G1178" i="15"/>
  <c r="G1194" i="15"/>
  <c r="H1194" i="15" s="1"/>
  <c r="G1210" i="15"/>
  <c r="H1210" i="15" s="1"/>
  <c r="G1226" i="15"/>
  <c r="G1242" i="15"/>
  <c r="G1258" i="15"/>
  <c r="G1274" i="15"/>
  <c r="H1274" i="15" s="1"/>
  <c r="G1290" i="15"/>
  <c r="G1306" i="15"/>
  <c r="G1322" i="15"/>
  <c r="G1338" i="15"/>
  <c r="H1338" i="15" s="1"/>
  <c r="G1354" i="15"/>
  <c r="G1370" i="15"/>
  <c r="H1370" i="15" s="1"/>
  <c r="G1386" i="15"/>
  <c r="G1402" i="15"/>
  <c r="H1402" i="15" s="1"/>
  <c r="G1418" i="15"/>
  <c r="G1432" i="15"/>
  <c r="H1432" i="15" s="1"/>
  <c r="G1438" i="15"/>
  <c r="G1448" i="15"/>
  <c r="H1448" i="15" s="1"/>
  <c r="G1459" i="15"/>
  <c r="G1470" i="15"/>
  <c r="G1480" i="15"/>
  <c r="G1491" i="15"/>
  <c r="G1507" i="15"/>
  <c r="G1518" i="15"/>
  <c r="G1528" i="15"/>
  <c r="G1534" i="15"/>
  <c r="G1544" i="15"/>
  <c r="G1555" i="15"/>
  <c r="G1566" i="15"/>
  <c r="G1576" i="15"/>
  <c r="G1587" i="15"/>
  <c r="G1598" i="15"/>
  <c r="G1608" i="15"/>
  <c r="G1619" i="15"/>
  <c r="G1630" i="15"/>
  <c r="G1640" i="15"/>
  <c r="G1651" i="15"/>
  <c r="G1662" i="15"/>
  <c r="G1672" i="15"/>
  <c r="G1683" i="15"/>
  <c r="G1694" i="15"/>
  <c r="G1704" i="15"/>
  <c r="G1715" i="15"/>
  <c r="G1723" i="15"/>
  <c r="H1723" i="15" s="1"/>
  <c r="H912" i="23"/>
  <c r="I912" i="23" s="1"/>
  <c r="K912" i="23" s="1"/>
  <c r="L912" i="23" s="1"/>
  <c r="H683" i="23"/>
  <c r="I683" i="23" s="1"/>
  <c r="K683" i="23" s="1"/>
  <c r="L683" i="23" s="1"/>
  <c r="H852" i="23"/>
  <c r="I852" i="23" s="1"/>
  <c r="K852" i="23" s="1"/>
  <c r="L852" i="23" s="1"/>
  <c r="H987" i="23"/>
  <c r="I987" i="23" s="1"/>
  <c r="K987" i="23" s="1"/>
  <c r="L987" i="23" s="1"/>
  <c r="H64" i="23"/>
  <c r="I64" i="23" s="1"/>
  <c r="K64" i="23" s="1"/>
  <c r="L64" i="23" s="1"/>
  <c r="H787" i="23"/>
  <c r="I787" i="23" s="1"/>
  <c r="K787" i="23" s="1"/>
  <c r="L787" i="23" s="1"/>
  <c r="H1055" i="23"/>
  <c r="I1055" i="23" s="1"/>
  <c r="K1055" i="23" s="1"/>
  <c r="L1055" i="23" s="1"/>
  <c r="H985" i="23"/>
  <c r="I985" i="23" s="1"/>
  <c r="K985" i="23" s="1"/>
  <c r="L985" i="23" s="1"/>
  <c r="H717" i="23"/>
  <c r="I717" i="23" s="1"/>
  <c r="K717" i="23" s="1"/>
  <c r="L717" i="23" s="1"/>
  <c r="H378" i="23"/>
  <c r="I378" i="23" s="1"/>
  <c r="K378" i="23" s="1"/>
  <c r="L378" i="23" s="1"/>
  <c r="H951" i="23"/>
  <c r="I951" i="23" s="1"/>
  <c r="K951" i="23" s="1"/>
  <c r="L951" i="23" s="1"/>
  <c r="H716" i="23"/>
  <c r="I716" i="23" s="1"/>
  <c r="K716" i="23" s="1"/>
  <c r="L716" i="23" s="1"/>
  <c r="H606" i="23"/>
  <c r="I606" i="23" s="1"/>
  <c r="K606" i="23" s="1"/>
  <c r="L606" i="23" s="1"/>
  <c r="H207" i="23"/>
  <c r="I207" i="23" s="1"/>
  <c r="K207" i="23" s="1"/>
  <c r="L207" i="23" s="1"/>
  <c r="H707" i="23"/>
  <c r="I707" i="23" s="1"/>
  <c r="K707" i="23" s="1"/>
  <c r="L707" i="23" s="1"/>
  <c r="H133" i="23"/>
  <c r="I133" i="23" s="1"/>
  <c r="K133" i="23" s="1"/>
  <c r="L133" i="23" s="1"/>
  <c r="H965" i="23"/>
  <c r="I965" i="23" s="1"/>
  <c r="K965" i="23" s="1"/>
  <c r="L965" i="23" s="1"/>
  <c r="H154" i="23"/>
  <c r="I154" i="23" s="1"/>
  <c r="K154" i="23" s="1"/>
  <c r="L154" i="23" s="1"/>
  <c r="H677" i="23"/>
  <c r="I677" i="23" s="1"/>
  <c r="K677" i="23" s="1"/>
  <c r="L677" i="23" s="1"/>
  <c r="H315" i="23"/>
  <c r="I315" i="23" s="1"/>
  <c r="K315" i="23" s="1"/>
  <c r="L315" i="23" s="1"/>
  <c r="H667" i="23"/>
  <c r="I667" i="23" s="1"/>
  <c r="K667" i="23" s="1"/>
  <c r="L667" i="23" s="1"/>
  <c r="H205" i="23"/>
  <c r="I205" i="23" s="1"/>
  <c r="K205" i="23" s="1"/>
  <c r="L205" i="23" s="1"/>
  <c r="H1049" i="23"/>
  <c r="I1049" i="23" s="1"/>
  <c r="K1049" i="23" s="1"/>
  <c r="L1049" i="23" s="1"/>
  <c r="H730" i="23"/>
  <c r="I730" i="23" s="1"/>
  <c r="K730" i="23" s="1"/>
  <c r="L730" i="23" s="1"/>
  <c r="H851" i="23"/>
  <c r="I851" i="23" s="1"/>
  <c r="K851" i="23" s="1"/>
  <c r="L851" i="23" s="1"/>
  <c r="H1035" i="23"/>
  <c r="I1035" i="23" s="1"/>
  <c r="K1035" i="23" s="1"/>
  <c r="L1035" i="23" s="1"/>
  <c r="H517" i="23"/>
  <c r="I517" i="23" s="1"/>
  <c r="K517" i="23" s="1"/>
  <c r="L517" i="23" s="1"/>
  <c r="H1048" i="23"/>
  <c r="I1048" i="23" s="1"/>
  <c r="K1048" i="23" s="1"/>
  <c r="L1048" i="23" s="1"/>
  <c r="H863" i="23"/>
  <c r="I863" i="23" s="1"/>
  <c r="K863" i="23" s="1"/>
  <c r="L863" i="23" s="1"/>
  <c r="H1010" i="23"/>
  <c r="I1010" i="23" s="1"/>
  <c r="K1010" i="23" s="1"/>
  <c r="L1010" i="23" s="1"/>
  <c r="H1009" i="23"/>
  <c r="I1009" i="23" s="1"/>
  <c r="K1009" i="23" s="1"/>
  <c r="L1009" i="23" s="1"/>
  <c r="H1071" i="23"/>
  <c r="I1071" i="23" s="1"/>
  <c r="K1071" i="23" s="1"/>
  <c r="L1071" i="23" s="1"/>
  <c r="H950" i="23"/>
  <c r="I950" i="23" s="1"/>
  <c r="K950" i="23" s="1"/>
  <c r="L950" i="23" s="1"/>
  <c r="H525" i="23"/>
  <c r="I525" i="23" s="1"/>
  <c r="K525" i="23" s="1"/>
  <c r="L525" i="23" s="1"/>
  <c r="H573" i="23"/>
  <c r="I573" i="23" s="1"/>
  <c r="K573" i="23" s="1"/>
  <c r="L573" i="23" s="1"/>
  <c r="H966" i="23"/>
  <c r="I966" i="23" s="1"/>
  <c r="K966" i="23" s="1"/>
  <c r="L966" i="23" s="1"/>
  <c r="H723" i="23"/>
  <c r="I723" i="23" s="1"/>
  <c r="K723" i="23" s="1"/>
  <c r="L723" i="23" s="1"/>
  <c r="H559" i="23"/>
  <c r="I559" i="23" s="1"/>
  <c r="K559" i="23" s="1"/>
  <c r="L559" i="23" s="1"/>
  <c r="H178" i="23"/>
  <c r="I178" i="23" s="1"/>
  <c r="K178" i="23" s="1"/>
  <c r="L178" i="23" s="1"/>
  <c r="H605" i="23"/>
  <c r="I605" i="23" s="1"/>
  <c r="K605" i="23" s="1"/>
  <c r="L605" i="23" s="1"/>
  <c r="H794" i="23"/>
  <c r="I794" i="23" s="1"/>
  <c r="K794" i="23" s="1"/>
  <c r="L794" i="23" s="1"/>
  <c r="H850" i="23"/>
  <c r="I850" i="23" s="1"/>
  <c r="K850" i="23" s="1"/>
  <c r="L850" i="23" s="1"/>
  <c r="H684" i="23"/>
  <c r="I684" i="23" s="1"/>
  <c r="K684" i="23" s="1"/>
  <c r="L684" i="23" s="1"/>
  <c r="H1066" i="23"/>
  <c r="I1066" i="23" s="1"/>
  <c r="K1066" i="23" s="1"/>
  <c r="L1066" i="23" s="1"/>
  <c r="H528" i="23"/>
  <c r="I528" i="23" s="1"/>
  <c r="K528" i="23" s="1"/>
  <c r="L528" i="23" s="1"/>
  <c r="H706" i="23"/>
  <c r="I706" i="23" s="1"/>
  <c r="K706" i="23" s="1"/>
  <c r="L706" i="23" s="1"/>
  <c r="H1032" i="23"/>
  <c r="I1032" i="23" s="1"/>
  <c r="K1032" i="23" s="1"/>
  <c r="L1032" i="23" s="1"/>
  <c r="H490" i="23"/>
  <c r="I490" i="23" s="1"/>
  <c r="K490" i="23" s="1"/>
  <c r="L490" i="23" s="1"/>
  <c r="H786" i="23"/>
  <c r="I786" i="23" s="1"/>
  <c r="K786" i="23" s="1"/>
  <c r="L786" i="23" s="1"/>
  <c r="H516" i="23"/>
  <c r="I516" i="23" s="1"/>
  <c r="K516" i="23" s="1"/>
  <c r="L516" i="23" s="1"/>
  <c r="H543" i="23"/>
  <c r="I543" i="23" s="1"/>
  <c r="K543" i="23" s="1"/>
  <c r="L543" i="23" s="1"/>
  <c r="H566" i="23"/>
  <c r="I566" i="23" s="1"/>
  <c r="K566" i="23" s="1"/>
  <c r="L566" i="23" s="1"/>
  <c r="H1090" i="23"/>
  <c r="I1090" i="23" s="1"/>
  <c r="K1090" i="23" s="1"/>
  <c r="L1090" i="23" s="1"/>
  <c r="H670" i="23"/>
  <c r="I670" i="23" s="1"/>
  <c r="K670" i="23" s="1"/>
  <c r="L670" i="23" s="1"/>
  <c r="H1064" i="23"/>
  <c r="I1064" i="23" s="1"/>
  <c r="K1064" i="23" s="1"/>
  <c r="L1064" i="23" s="1"/>
  <c r="H126" i="23"/>
  <c r="I126" i="23" s="1"/>
  <c r="K126" i="23" s="1"/>
  <c r="L126" i="23" s="1"/>
  <c r="H220" i="23"/>
  <c r="I220" i="23" s="1"/>
  <c r="K220" i="23" s="1"/>
  <c r="L220" i="23" s="1"/>
  <c r="H1125" i="23"/>
  <c r="I1125" i="23" s="1"/>
  <c r="K1125" i="23" s="1"/>
  <c r="L1125" i="23" s="1"/>
  <c r="H689" i="23"/>
  <c r="I689" i="23" s="1"/>
  <c r="K689" i="23" s="1"/>
  <c r="L689" i="23" s="1"/>
  <c r="H563" i="23"/>
  <c r="I563" i="23" s="1"/>
  <c r="K563" i="23" s="1"/>
  <c r="L563" i="23" s="1"/>
  <c r="H498" i="23"/>
  <c r="I498" i="23" s="1"/>
  <c r="K498" i="23" s="1"/>
  <c r="L498" i="23" s="1"/>
  <c r="H204" i="23"/>
  <c r="I204" i="23" s="1"/>
  <c r="K204" i="23" s="1"/>
  <c r="L204" i="23" s="1"/>
  <c r="H1102" i="23"/>
  <c r="I1102" i="23" s="1"/>
  <c r="K1102" i="23" s="1"/>
  <c r="L1102" i="23" s="1"/>
  <c r="H790" i="23"/>
  <c r="I790" i="23" s="1"/>
  <c r="K790" i="23" s="1"/>
  <c r="L790" i="23" s="1"/>
  <c r="H496" i="23"/>
  <c r="I496" i="23" s="1"/>
  <c r="K496" i="23" s="1"/>
  <c r="L496" i="23" s="1"/>
  <c r="H793" i="23"/>
  <c r="I793" i="23" s="1"/>
  <c r="K793" i="23" s="1"/>
  <c r="L793" i="23" s="1"/>
  <c r="H1132" i="23"/>
  <c r="I1132" i="23" s="1"/>
  <c r="K1132" i="23" s="1"/>
  <c r="L1132" i="23" s="1"/>
  <c r="H981" i="23"/>
  <c r="I981" i="23" s="1"/>
  <c r="K981" i="23" s="1"/>
  <c r="L981" i="23" s="1"/>
  <c r="H1026" i="23"/>
  <c r="I1026" i="23" s="1"/>
  <c r="K1026" i="23" s="1"/>
  <c r="L1026" i="23" s="1"/>
  <c r="H556" i="23"/>
  <c r="I556" i="23" s="1"/>
  <c r="K556" i="23" s="1"/>
  <c r="L556" i="23" s="1"/>
  <c r="H782" i="23"/>
  <c r="I782" i="23" s="1"/>
  <c r="K782" i="23" s="1"/>
  <c r="L782" i="23" s="1"/>
  <c r="H779" i="23"/>
  <c r="I779" i="23" s="1"/>
  <c r="K779" i="23" s="1"/>
  <c r="L779" i="23" s="1"/>
  <c r="H115" i="23"/>
  <c r="I115" i="23" s="1"/>
  <c r="K115" i="23" s="1"/>
  <c r="L115" i="23" s="1"/>
  <c r="H174" i="23"/>
  <c r="I174" i="23" s="1"/>
  <c r="K174" i="23" s="1"/>
  <c r="L174" i="23" s="1"/>
  <c r="H761" i="23"/>
  <c r="I761" i="23" s="1"/>
  <c r="K761" i="23" s="1"/>
  <c r="L761" i="23" s="1"/>
  <c r="H1109" i="23"/>
  <c r="I1109" i="23" s="1"/>
  <c r="K1109" i="23" s="1"/>
  <c r="L1109" i="23" s="1"/>
  <c r="H1085" i="23"/>
  <c r="I1085" i="23" s="1"/>
  <c r="K1085" i="23" s="1"/>
  <c r="L1085" i="23" s="1"/>
  <c r="H519" i="23"/>
  <c r="I519" i="23" s="1"/>
  <c r="K519" i="23" s="1"/>
  <c r="L519" i="23" s="1"/>
  <c r="H777" i="23"/>
  <c r="I777" i="23" s="1"/>
  <c r="K777" i="23" s="1"/>
  <c r="L777" i="23" s="1"/>
  <c r="H11" i="23"/>
  <c r="I11" i="23" s="1"/>
  <c r="K11" i="23" s="1"/>
  <c r="L11" i="23" s="1"/>
  <c r="H942" i="23"/>
  <c r="I942" i="23" s="1"/>
  <c r="K942" i="23" s="1"/>
  <c r="L942" i="23" s="1"/>
  <c r="H1143" i="23"/>
  <c r="I1143" i="23" s="1"/>
  <c r="K1143" i="23" s="1"/>
  <c r="L1143" i="23" s="1"/>
  <c r="H849" i="23"/>
  <c r="I849" i="23" s="1"/>
  <c r="K849" i="23" s="1"/>
  <c r="L849" i="23" s="1"/>
  <c r="H744" i="23"/>
  <c r="I744" i="23" s="1"/>
  <c r="K744" i="23" s="1"/>
  <c r="L744" i="23" s="1"/>
  <c r="H897" i="23"/>
  <c r="I897" i="23" s="1"/>
  <c r="K897" i="23" s="1"/>
  <c r="L897" i="23" s="1"/>
  <c r="H1122" i="23"/>
  <c r="I1122" i="23" s="1"/>
  <c r="K1122" i="23" s="1"/>
  <c r="L1122" i="23" s="1"/>
  <c r="H733" i="23"/>
  <c r="I733" i="23" s="1"/>
  <c r="K733" i="23" s="1"/>
  <c r="L733" i="23" s="1"/>
  <c r="H1031" i="23"/>
  <c r="I1031" i="23" s="1"/>
  <c r="K1031" i="23" s="1"/>
  <c r="L1031" i="23" s="1"/>
  <c r="H592" i="23"/>
  <c r="I592" i="23" s="1"/>
  <c r="K592" i="23" s="1"/>
  <c r="L592" i="23" s="1"/>
  <c r="H905" i="23"/>
  <c r="I905" i="23" s="1"/>
  <c r="K905" i="23" s="1"/>
  <c r="L905" i="23" s="1"/>
  <c r="H76" i="23"/>
  <c r="I76" i="23" s="1"/>
  <c r="K76" i="23" s="1"/>
  <c r="L76" i="23" s="1"/>
  <c r="H74" i="23"/>
  <c r="I74" i="23" s="1"/>
  <c r="K74" i="23" s="1"/>
  <c r="L74" i="23" s="1"/>
  <c r="H928" i="23"/>
  <c r="I928" i="23" s="1"/>
  <c r="K928" i="23" s="1"/>
  <c r="L928" i="23" s="1"/>
  <c r="H1014" i="23"/>
  <c r="I1014" i="23" s="1"/>
  <c r="K1014" i="23" s="1"/>
  <c r="L1014" i="23" s="1"/>
  <c r="H502" i="23"/>
  <c r="I502" i="23" s="1"/>
  <c r="K502" i="23" s="1"/>
  <c r="L502" i="23" s="1"/>
  <c r="H200" i="23"/>
  <c r="I200" i="23" s="1"/>
  <c r="K200" i="23" s="1"/>
  <c r="L200" i="23" s="1"/>
  <c r="H418" i="23"/>
  <c r="I418" i="23" s="1"/>
  <c r="K418" i="23" s="1"/>
  <c r="L418" i="23" s="1"/>
  <c r="H270" i="23"/>
  <c r="I270" i="23" s="1"/>
  <c r="K270" i="23" s="1"/>
  <c r="L270" i="23" s="1"/>
  <c r="H191" i="23"/>
  <c r="I191" i="23" s="1"/>
  <c r="K191" i="23" s="1"/>
  <c r="L191" i="23" s="1"/>
  <c r="H489" i="23"/>
  <c r="I489" i="23" s="1"/>
  <c r="K489" i="23" s="1"/>
  <c r="L489" i="23" s="1"/>
  <c r="H417" i="23"/>
  <c r="I417" i="23" s="1"/>
  <c r="K417" i="23" s="1"/>
  <c r="L417" i="23" s="1"/>
  <c r="H471" i="23"/>
  <c r="I471" i="23" s="1"/>
  <c r="K471" i="23" s="1"/>
  <c r="L471" i="23" s="1"/>
  <c r="H1127" i="23"/>
  <c r="I1127" i="23" s="1"/>
  <c r="K1127" i="23" s="1"/>
  <c r="L1127" i="23" s="1"/>
  <c r="H652" i="23"/>
  <c r="I652" i="23" s="1"/>
  <c r="K652" i="23" s="1"/>
  <c r="L652" i="23" s="1"/>
  <c r="H119" i="23"/>
  <c r="I119" i="23" s="1"/>
  <c r="K119" i="23" s="1"/>
  <c r="L119" i="23" s="1"/>
  <c r="H27" i="23"/>
  <c r="I27" i="23" s="1"/>
  <c r="K27" i="23" s="1"/>
  <c r="L27" i="23" s="1"/>
  <c r="H544" i="23"/>
  <c r="I544" i="23" s="1"/>
  <c r="K544" i="23" s="1"/>
  <c r="L544" i="23" s="1"/>
  <c r="H685" i="23"/>
  <c r="I685" i="23" s="1"/>
  <c r="K685" i="23" s="1"/>
  <c r="L685" i="23" s="1"/>
  <c r="H25" i="23"/>
  <c r="I25" i="23" s="1"/>
  <c r="K25" i="23" s="1"/>
  <c r="L25" i="23" s="1"/>
  <c r="H671" i="23"/>
  <c r="I671" i="23" s="1"/>
  <c r="K671" i="23" s="1"/>
  <c r="L671" i="23" s="1"/>
  <c r="H959" i="23"/>
  <c r="I959" i="23" s="1"/>
  <c r="K959" i="23" s="1"/>
  <c r="L959" i="23" s="1"/>
  <c r="H332" i="23"/>
  <c r="I332" i="23" s="1"/>
  <c r="K332" i="23" s="1"/>
  <c r="L332" i="23" s="1"/>
  <c r="H1068" i="23"/>
  <c r="I1068" i="23" s="1"/>
  <c r="K1068" i="23" s="1"/>
  <c r="L1068" i="23" s="1"/>
  <c r="H114" i="23"/>
  <c r="I114" i="23" s="1"/>
  <c r="K114" i="23" s="1"/>
  <c r="L114" i="23" s="1"/>
  <c r="H547" i="23"/>
  <c r="I547" i="23" s="1"/>
  <c r="K547" i="23" s="1"/>
  <c r="L547" i="23" s="1"/>
  <c r="H223" i="23"/>
  <c r="I223" i="23" s="1"/>
  <c r="K223" i="23" s="1"/>
  <c r="L223" i="23" s="1"/>
  <c r="H858" i="23"/>
  <c r="I858" i="23" s="1"/>
  <c r="K858" i="23" s="1"/>
  <c r="L858" i="23" s="1"/>
  <c r="H813" i="23"/>
  <c r="I813" i="23" s="1"/>
  <c r="K813" i="23" s="1"/>
  <c r="L813" i="23" s="1"/>
  <c r="H857" i="23"/>
  <c r="I857" i="23" s="1"/>
  <c r="K857" i="23" s="1"/>
  <c r="L857" i="23" s="1"/>
  <c r="H5" i="23"/>
  <c r="I5" i="23" s="1"/>
  <c r="K5" i="23" s="1"/>
  <c r="L5" i="23" s="1"/>
  <c r="H303" i="23"/>
  <c r="I303" i="23" s="1"/>
  <c r="K303" i="23" s="1"/>
  <c r="L303" i="23" s="1"/>
  <c r="H1107" i="23"/>
  <c r="I1107" i="23" s="1"/>
  <c r="K1107" i="23" s="1"/>
  <c r="L1107" i="23" s="1"/>
  <c r="H30" i="23"/>
  <c r="I30" i="23" s="1"/>
  <c r="K30" i="23" s="1"/>
  <c r="L30" i="23" s="1"/>
  <c r="H1004" i="23"/>
  <c r="I1004" i="23" s="1"/>
  <c r="K1004" i="23" s="1"/>
  <c r="L1004" i="23" s="1"/>
  <c r="H848" i="23"/>
  <c r="I848" i="23" s="1"/>
  <c r="K848" i="23" s="1"/>
  <c r="L848" i="23" s="1"/>
  <c r="H902" i="23"/>
  <c r="I902" i="23" s="1"/>
  <c r="K902" i="23" s="1"/>
  <c r="L902" i="23" s="1"/>
  <c r="H249" i="23"/>
  <c r="I249" i="23" s="1"/>
  <c r="K249" i="23" s="1"/>
  <c r="L249" i="23" s="1"/>
  <c r="H920" i="23"/>
  <c r="I920" i="23" s="1"/>
  <c r="K920" i="23" s="1"/>
  <c r="L920" i="23" s="1"/>
  <c r="H729" i="23"/>
  <c r="I729" i="23" s="1"/>
  <c r="K729" i="23" s="1"/>
  <c r="L729" i="23" s="1"/>
  <c r="H955" i="23"/>
  <c r="I955" i="23" s="1"/>
  <c r="K955" i="23" s="1"/>
  <c r="L955" i="23" s="1"/>
  <c r="H1110" i="23"/>
  <c r="I1110" i="23" s="1"/>
  <c r="K1110" i="23" s="1"/>
  <c r="L1110" i="23" s="1"/>
  <c r="H695" i="23"/>
  <c r="I695" i="23" s="1"/>
  <c r="K695" i="23" s="1"/>
  <c r="L695" i="23" s="1"/>
  <c r="H581" i="23"/>
  <c r="I581" i="23" s="1"/>
  <c r="K581" i="23" s="1"/>
  <c r="L581" i="23" s="1"/>
  <c r="H1054" i="23"/>
  <c r="I1054" i="23" s="1"/>
  <c r="K1054" i="23" s="1"/>
  <c r="L1054" i="23" s="1"/>
  <c r="H553" i="23"/>
  <c r="I553" i="23" s="1"/>
  <c r="K553" i="23" s="1"/>
  <c r="L553" i="23" s="1"/>
  <c r="H603" i="23"/>
  <c r="I603" i="23" s="1"/>
  <c r="K603" i="23" s="1"/>
  <c r="L603" i="23" s="1"/>
  <c r="H532" i="23"/>
  <c r="I532" i="23" s="1"/>
  <c r="K532" i="23" s="1"/>
  <c r="L532" i="23" s="1"/>
  <c r="H935" i="23"/>
  <c r="I935" i="23" s="1"/>
  <c r="K935" i="23" s="1"/>
  <c r="L935" i="23" s="1"/>
  <c r="H812" i="23"/>
  <c r="I812" i="23" s="1"/>
  <c r="K812" i="23" s="1"/>
  <c r="L812" i="23" s="1"/>
  <c r="H738" i="23"/>
  <c r="I738" i="23" s="1"/>
  <c r="K738" i="23" s="1"/>
  <c r="L738" i="23" s="1"/>
  <c r="H1114" i="23"/>
  <c r="I1114" i="23" s="1"/>
  <c r="K1114" i="23" s="1"/>
  <c r="L1114" i="23" s="1"/>
  <c r="H919" i="23"/>
  <c r="I919" i="23" s="1"/>
  <c r="K919" i="23" s="1"/>
  <c r="L919" i="23" s="1"/>
  <c r="H801" i="23"/>
  <c r="I801" i="23" s="1"/>
  <c r="K801" i="23" s="1"/>
  <c r="L801" i="23" s="1"/>
  <c r="H386" i="23"/>
  <c r="I386" i="23" s="1"/>
  <c r="K386" i="23" s="1"/>
  <c r="L386" i="23" s="1"/>
  <c r="H602" i="23"/>
  <c r="I602" i="23" s="1"/>
  <c r="K602" i="23" s="1"/>
  <c r="L602" i="23" s="1"/>
  <c r="H836" i="23"/>
  <c r="I836" i="23" s="1"/>
  <c r="K836" i="23" s="1"/>
  <c r="L836" i="23" s="1"/>
  <c r="H578" i="23"/>
  <c r="I578" i="23" s="1"/>
  <c r="K578" i="23" s="1"/>
  <c r="L578" i="23" s="1"/>
  <c r="H654" i="23"/>
  <c r="I654" i="23" s="1"/>
  <c r="K654" i="23" s="1"/>
  <c r="L654" i="23" s="1"/>
  <c r="H1082" i="23"/>
  <c r="I1082" i="23" s="1"/>
  <c r="K1082" i="23" s="1"/>
  <c r="L1082" i="23" s="1"/>
  <c r="H420" i="23"/>
  <c r="I420" i="23" s="1"/>
  <c r="K420" i="23" s="1"/>
  <c r="L420" i="23" s="1"/>
  <c r="H691" i="23"/>
  <c r="I691" i="23" s="1"/>
  <c r="K691" i="23" s="1"/>
  <c r="L691" i="23" s="1"/>
  <c r="H307" i="23"/>
  <c r="I307" i="23" s="1"/>
  <c r="K307" i="23" s="1"/>
  <c r="L307" i="23" s="1"/>
  <c r="H203" i="23"/>
  <c r="I203" i="23" s="1"/>
  <c r="K203" i="23" s="1"/>
  <c r="L203" i="23" s="1"/>
  <c r="H368" i="23"/>
  <c r="I368" i="23" s="1"/>
  <c r="K368" i="23" s="1"/>
  <c r="L368" i="23" s="1"/>
  <c r="H585" i="23"/>
  <c r="I585" i="23" s="1"/>
  <c r="K585" i="23" s="1"/>
  <c r="L585" i="23" s="1"/>
  <c r="H472" i="23"/>
  <c r="I472" i="23" s="1"/>
  <c r="K472" i="23" s="1"/>
  <c r="L472" i="23" s="1"/>
  <c r="H699" i="23"/>
  <c r="I699" i="23" s="1"/>
  <c r="K699" i="23" s="1"/>
  <c r="L699" i="23" s="1"/>
  <c r="H43" i="23"/>
  <c r="I43" i="23" s="1"/>
  <c r="K43" i="23" s="1"/>
  <c r="L43" i="23" s="1"/>
  <c r="H653" i="23"/>
  <c r="I653" i="23" s="1"/>
  <c r="K653" i="23" s="1"/>
  <c r="L653" i="23" s="1"/>
  <c r="H367" i="23"/>
  <c r="I367" i="23" s="1"/>
  <c r="K367" i="23" s="1"/>
  <c r="L367" i="23" s="1"/>
  <c r="H92" i="23"/>
  <c r="I92" i="23" s="1"/>
  <c r="K92" i="23" s="1"/>
  <c r="L92" i="23" s="1"/>
  <c r="H156" i="23"/>
  <c r="I156" i="23" s="1"/>
  <c r="K156" i="23" s="1"/>
  <c r="L156" i="23" s="1"/>
  <c r="H366" i="23"/>
  <c r="I366" i="23" s="1"/>
  <c r="K366" i="23" s="1"/>
  <c r="L366" i="23" s="1"/>
  <c r="H325" i="23"/>
  <c r="I325" i="23" s="1"/>
  <c r="K325" i="23" s="1"/>
  <c r="L325" i="23" s="1"/>
  <c r="H234" i="23"/>
  <c r="I234" i="23" s="1"/>
  <c r="K234" i="23" s="1"/>
  <c r="L234" i="23" s="1"/>
  <c r="H821" i="23"/>
  <c r="I821" i="23" s="1"/>
  <c r="K821" i="23" s="1"/>
  <c r="L821" i="23" s="1"/>
  <c r="H268" i="23"/>
  <c r="I268" i="23" s="1"/>
  <c r="K268" i="23" s="1"/>
  <c r="L268" i="23" s="1"/>
  <c r="H467" i="23"/>
  <c r="I467" i="23" s="1"/>
  <c r="K467" i="23" s="1"/>
  <c r="L467" i="23" s="1"/>
  <c r="H275" i="23"/>
  <c r="I275" i="23" s="1"/>
  <c r="K275" i="23" s="1"/>
  <c r="L275" i="23" s="1"/>
  <c r="H631" i="23"/>
  <c r="I631" i="23" s="1"/>
  <c r="K631" i="23" s="1"/>
  <c r="L631" i="23" s="1"/>
  <c r="H1121" i="23"/>
  <c r="I1121" i="23" s="1"/>
  <c r="K1121" i="23" s="1"/>
  <c r="L1121" i="23" s="1"/>
  <c r="H316" i="23"/>
  <c r="I316" i="23" s="1"/>
  <c r="K316" i="23" s="1"/>
  <c r="L316" i="23" s="1"/>
  <c r="H762" i="23"/>
  <c r="I762" i="23" s="1"/>
  <c r="K762" i="23" s="1"/>
  <c r="L762" i="23" s="1"/>
  <c r="H131" i="23"/>
  <c r="I131" i="23" s="1"/>
  <c r="K131" i="23" s="1"/>
  <c r="L131" i="23" s="1"/>
  <c r="H535" i="23"/>
  <c r="I535" i="23" s="1"/>
  <c r="K535" i="23" s="1"/>
  <c r="L535" i="23" s="1"/>
  <c r="H749" i="23"/>
  <c r="I749" i="23" s="1"/>
  <c r="K749" i="23" s="1"/>
  <c r="L749" i="23" s="1"/>
  <c r="H526" i="23"/>
  <c r="I526" i="23" s="1"/>
  <c r="K526" i="23" s="1"/>
  <c r="L526" i="23" s="1"/>
  <c r="H572" i="23"/>
  <c r="I572" i="23" s="1"/>
  <c r="K572" i="23" s="1"/>
  <c r="L572" i="23" s="1"/>
  <c r="H983" i="23"/>
  <c r="I983" i="23" s="1"/>
  <c r="K983" i="23" s="1"/>
  <c r="L983" i="23" s="1"/>
  <c r="H206" i="23"/>
  <c r="I206" i="23" s="1"/>
  <c r="K206" i="23" s="1"/>
  <c r="L206" i="23" s="1"/>
  <c r="H798" i="23"/>
  <c r="I798" i="23" s="1"/>
  <c r="K798" i="23" s="1"/>
  <c r="L798" i="23" s="1"/>
  <c r="H314" i="23"/>
  <c r="I314" i="23" s="1"/>
  <c r="K314" i="23" s="1"/>
  <c r="L314" i="23" s="1"/>
  <c r="H741" i="23"/>
  <c r="I741" i="23" s="1"/>
  <c r="K741" i="23" s="1"/>
  <c r="L741" i="23" s="1"/>
  <c r="H822" i="23"/>
  <c r="I822" i="23" s="1"/>
  <c r="K822" i="23" s="1"/>
  <c r="L822" i="23" s="1"/>
  <c r="H273" i="23"/>
  <c r="I273" i="23" s="1"/>
  <c r="K273" i="23" s="1"/>
  <c r="L273" i="23" s="1"/>
  <c r="H75" i="23"/>
  <c r="I75" i="23" s="1"/>
  <c r="K75" i="23" s="1"/>
  <c r="L75" i="23" s="1"/>
  <c r="H271" i="23"/>
  <c r="I271" i="23" s="1"/>
  <c r="K271" i="23" s="1"/>
  <c r="L271" i="23" s="1"/>
  <c r="H508" i="23"/>
  <c r="I508" i="23" s="1"/>
  <c r="K508" i="23" s="1"/>
  <c r="L508" i="23" s="1"/>
  <c r="H531" i="23"/>
  <c r="I531" i="23" s="1"/>
  <c r="K531" i="23" s="1"/>
  <c r="L531" i="23" s="1"/>
  <c r="H130" i="23"/>
  <c r="I130" i="23" s="1"/>
  <c r="K130" i="23" s="1"/>
  <c r="L130" i="23" s="1"/>
  <c r="H82" i="23"/>
  <c r="I82" i="23" s="1"/>
  <c r="K82" i="23" s="1"/>
  <c r="L82" i="23" s="1"/>
  <c r="H369" i="23"/>
  <c r="I369" i="23" s="1"/>
  <c r="K369" i="23" s="1"/>
  <c r="L369" i="23" s="1"/>
  <c r="H395" i="23"/>
  <c r="I395" i="23" s="1"/>
  <c r="K395" i="23" s="1"/>
  <c r="L395" i="23" s="1"/>
  <c r="H329" i="23"/>
  <c r="I329" i="23" s="1"/>
  <c r="K329" i="23" s="1"/>
  <c r="L329" i="23" s="1"/>
  <c r="H473" i="23"/>
  <c r="I473" i="23" s="1"/>
  <c r="K473" i="23" s="1"/>
  <c r="L473" i="23" s="1"/>
  <c r="H382" i="23"/>
  <c r="I382" i="23" s="1"/>
  <c r="K382" i="23" s="1"/>
  <c r="L382" i="23" s="1"/>
  <c r="H470" i="23"/>
  <c r="I470" i="23" s="1"/>
  <c r="K470" i="23" s="1"/>
  <c r="L470" i="23" s="1"/>
  <c r="H1070" i="23"/>
  <c r="I1070" i="23" s="1"/>
  <c r="K1070" i="23" s="1"/>
  <c r="L1070" i="23" s="1"/>
  <c r="H607" i="23"/>
  <c r="I607" i="23" s="1"/>
  <c r="K607" i="23" s="1"/>
  <c r="L607" i="23" s="1"/>
  <c r="H212" i="23"/>
  <c r="I212" i="23" s="1"/>
  <c r="K212" i="23" s="1"/>
  <c r="L212" i="23" s="1"/>
  <c r="H882" i="23"/>
  <c r="I882" i="23" s="1"/>
  <c r="K882" i="23" s="1"/>
  <c r="L882" i="23" s="1"/>
  <c r="H362" i="23"/>
  <c r="I362" i="23" s="1"/>
  <c r="K362" i="23" s="1"/>
  <c r="L362" i="23" s="1"/>
  <c r="H110" i="23"/>
  <c r="I110" i="23" s="1"/>
  <c r="K110" i="23" s="1"/>
  <c r="L110" i="23" s="1"/>
  <c r="H151" i="23"/>
  <c r="I151" i="23" s="1"/>
  <c r="K151" i="23" s="1"/>
  <c r="L151" i="23" s="1"/>
  <c r="H465" i="23"/>
  <c r="I465" i="23" s="1"/>
  <c r="K465" i="23" s="1"/>
  <c r="L465" i="23" s="1"/>
  <c r="H980" i="23"/>
  <c r="I980" i="23" s="1"/>
  <c r="K980" i="23" s="1"/>
  <c r="L980" i="23" s="1"/>
  <c r="H182" i="23"/>
  <c r="I182" i="23" s="1"/>
  <c r="K182" i="23" s="1"/>
  <c r="L182" i="23" s="1"/>
  <c r="H463" i="23"/>
  <c r="I463" i="23" s="1"/>
  <c r="K463" i="23" s="1"/>
  <c r="L463" i="23" s="1"/>
  <c r="H964" i="23"/>
  <c r="I964" i="23" s="1"/>
  <c r="K964" i="23" s="1"/>
  <c r="L964" i="23" s="1"/>
  <c r="H881" i="23"/>
  <c r="I881" i="23" s="1"/>
  <c r="K881" i="23" s="1"/>
  <c r="L881" i="23" s="1"/>
  <c r="H125" i="23"/>
  <c r="I125" i="23" s="1"/>
  <c r="K125" i="23" s="1"/>
  <c r="L125" i="23" s="1"/>
  <c r="H929" i="23"/>
  <c r="I929" i="23" s="1"/>
  <c r="K929" i="23" s="1"/>
  <c r="L929" i="23" s="1"/>
  <c r="H1128" i="23"/>
  <c r="I1128" i="23" s="1"/>
  <c r="K1128" i="23" s="1"/>
  <c r="L1128" i="23" s="1"/>
  <c r="H1103" i="23"/>
  <c r="I1103" i="23" s="1"/>
  <c r="K1103" i="23" s="1"/>
  <c r="L1103" i="23" s="1"/>
  <c r="H921" i="23"/>
  <c r="I921" i="23" s="1"/>
  <c r="K921" i="23" s="1"/>
  <c r="L921" i="23" s="1"/>
  <c r="H633" i="23"/>
  <c r="I633" i="23" s="1"/>
  <c r="K633" i="23" s="1"/>
  <c r="L633" i="23" s="1"/>
  <c r="H1008" i="23"/>
  <c r="I1008" i="23" s="1"/>
  <c r="K1008" i="23" s="1"/>
  <c r="L1008" i="23" s="1"/>
  <c r="H179" i="23"/>
  <c r="I179" i="23" s="1"/>
  <c r="K179" i="23" s="1"/>
  <c r="L179" i="23" s="1"/>
  <c r="H565" i="23"/>
  <c r="I565" i="23" s="1"/>
  <c r="K565" i="23" s="1"/>
  <c r="L565" i="23" s="1"/>
  <c r="H564" i="23"/>
  <c r="I564" i="23" s="1"/>
  <c r="K564" i="23" s="1"/>
  <c r="L564" i="23" s="1"/>
  <c r="H982" i="23"/>
  <c r="I982" i="23" s="1"/>
  <c r="K982" i="23" s="1"/>
  <c r="L982" i="23" s="1"/>
  <c r="H811" i="23"/>
  <c r="I811" i="23" s="1"/>
  <c r="K811" i="23" s="1"/>
  <c r="L811" i="23" s="1"/>
  <c r="H1020" i="23"/>
  <c r="I1020" i="23" s="1"/>
  <c r="K1020" i="23" s="1"/>
  <c r="L1020" i="23" s="1"/>
  <c r="H1123" i="23"/>
  <c r="I1123" i="23" s="1"/>
  <c r="K1123" i="23" s="1"/>
  <c r="L1123" i="23" s="1"/>
  <c r="H1042" i="23"/>
  <c r="I1042" i="23" s="1"/>
  <c r="K1042" i="23" s="1"/>
  <c r="L1042" i="23" s="1"/>
  <c r="H240" i="23"/>
  <c r="I240" i="23" s="1"/>
  <c r="K240" i="23" s="1"/>
  <c r="L240" i="23" s="1"/>
  <c r="H1081" i="23"/>
  <c r="I1081" i="23" s="1"/>
  <c r="K1081" i="23" s="1"/>
  <c r="L1081" i="23" s="1"/>
  <c r="H469" i="23"/>
  <c r="I469" i="23" s="1"/>
  <c r="K469" i="23" s="1"/>
  <c r="L469" i="23" s="1"/>
  <c r="H890" i="23"/>
  <c r="I890" i="23" s="1"/>
  <c r="K890" i="23" s="1"/>
  <c r="L890" i="23" s="1"/>
  <c r="H246" i="23"/>
  <c r="I246" i="23" s="1"/>
  <c r="K246" i="23" s="1"/>
  <c r="L246" i="23" s="1"/>
  <c r="H172" i="23"/>
  <c r="I172" i="23" s="1"/>
  <c r="K172" i="23" s="1"/>
  <c r="L172" i="23" s="1"/>
  <c r="H796" i="23"/>
  <c r="I796" i="23" s="1"/>
  <c r="K796" i="23" s="1"/>
  <c r="L796" i="23" s="1"/>
  <c r="H235" i="23"/>
  <c r="I235" i="23" s="1"/>
  <c r="K235" i="23" s="1"/>
  <c r="L235" i="23" s="1"/>
  <c r="H1041" i="23"/>
  <c r="I1041" i="23" s="1"/>
  <c r="K1041" i="23" s="1"/>
  <c r="L1041" i="23" s="1"/>
  <c r="H949" i="23"/>
  <c r="I949" i="23" s="1"/>
  <c r="K949" i="23" s="1"/>
  <c r="L949" i="23" s="1"/>
  <c r="H651" i="23"/>
  <c r="I651" i="23" s="1"/>
  <c r="K651" i="23" s="1"/>
  <c r="L651" i="23" s="1"/>
  <c r="H269" i="23"/>
  <c r="I269" i="23" s="1"/>
  <c r="K269" i="23" s="1"/>
  <c r="L269" i="23" s="1"/>
  <c r="H666" i="23"/>
  <c r="I666" i="23" s="1"/>
  <c r="K666" i="23" s="1"/>
  <c r="L666" i="23" s="1"/>
  <c r="H1106" i="23"/>
  <c r="I1106" i="23" s="1"/>
  <c r="K1106" i="23" s="1"/>
  <c r="L1106" i="23" s="1"/>
  <c r="H694" i="23"/>
  <c r="I694" i="23" s="1"/>
  <c r="K694" i="23" s="1"/>
  <c r="L694" i="23" s="1"/>
  <c r="H365" i="23"/>
  <c r="I365" i="23" s="1"/>
  <c r="K365" i="23" s="1"/>
  <c r="L365" i="23" s="1"/>
  <c r="H468" i="23"/>
  <c r="I468" i="23" s="1"/>
  <c r="K468" i="23" s="1"/>
  <c r="L468" i="23" s="1"/>
  <c r="H104" i="23"/>
  <c r="I104" i="23" s="1"/>
  <c r="K104" i="23" s="1"/>
  <c r="L104" i="23" s="1"/>
  <c r="H233" i="23"/>
  <c r="I233" i="23" s="1"/>
  <c r="K233" i="23" s="1"/>
  <c r="L233" i="23" s="1"/>
  <c r="H488" i="23"/>
  <c r="I488" i="23" s="1"/>
  <c r="K488" i="23" s="1"/>
  <c r="L488" i="23" s="1"/>
  <c r="H909" i="23"/>
  <c r="I909" i="23" s="1"/>
  <c r="K909" i="23" s="1"/>
  <c r="L909" i="23" s="1"/>
  <c r="H153" i="23"/>
  <c r="I153" i="23" s="1"/>
  <c r="K153" i="23" s="1"/>
  <c r="L153" i="23" s="1"/>
  <c r="H41" i="23"/>
  <c r="I41" i="23" s="1"/>
  <c r="K41" i="23" s="1"/>
  <c r="L41" i="23" s="1"/>
  <c r="H29" i="23"/>
  <c r="I29" i="23" s="1"/>
  <c r="K29" i="23" s="1"/>
  <c r="L29" i="23" s="1"/>
  <c r="H364" i="23"/>
  <c r="I364" i="23" s="1"/>
  <c r="K364" i="23" s="1"/>
  <c r="L364" i="23" s="1"/>
  <c r="H616" i="23"/>
  <c r="I616" i="23" s="1"/>
  <c r="K616" i="23" s="1"/>
  <c r="L616" i="23" s="1"/>
  <c r="H747" i="23"/>
  <c r="I747" i="23" s="1"/>
  <c r="K747" i="23" s="1"/>
  <c r="L747" i="23" s="1"/>
  <c r="H487" i="23"/>
  <c r="I487" i="23" s="1"/>
  <c r="K487" i="23" s="1"/>
  <c r="L487" i="23" s="1"/>
  <c r="H39" i="23"/>
  <c r="I39" i="23" s="1"/>
  <c r="K39" i="23" s="1"/>
  <c r="L39" i="23" s="1"/>
  <c r="H361" i="23"/>
  <c r="I361" i="23" s="1"/>
  <c r="K361" i="23" s="1"/>
  <c r="L361" i="23" s="1"/>
  <c r="H19" i="23"/>
  <c r="I19" i="23" s="1"/>
  <c r="K19" i="23" s="1"/>
  <c r="L19" i="23" s="1"/>
  <c r="H197" i="23"/>
  <c r="I197" i="23" s="1"/>
  <c r="K197" i="23" s="1"/>
  <c r="L197" i="23" s="1"/>
  <c r="H464" i="23"/>
  <c r="I464" i="23" s="1"/>
  <c r="K464" i="23" s="1"/>
  <c r="L464" i="23" s="1"/>
  <c r="H166" i="23"/>
  <c r="I166" i="23" s="1"/>
  <c r="K166" i="23" s="1"/>
  <c r="L166" i="23" s="1"/>
  <c r="H829" i="23"/>
  <c r="I829" i="23" s="1"/>
  <c r="K829" i="23" s="1"/>
  <c r="L829" i="23" s="1"/>
  <c r="H216" i="23"/>
  <c r="I216" i="23" s="1"/>
  <c r="K216" i="23" s="1"/>
  <c r="L216" i="23" s="1"/>
  <c r="H886" i="23"/>
  <c r="I886" i="23" s="1"/>
  <c r="K886" i="23" s="1"/>
  <c r="L886" i="23" s="1"/>
  <c r="H295" i="23"/>
  <c r="I295" i="23" s="1"/>
  <c r="K295" i="23" s="1"/>
  <c r="L295" i="23" s="1"/>
  <c r="H10" i="23"/>
  <c r="I10" i="23" s="1"/>
  <c r="K10" i="23" s="1"/>
  <c r="L10" i="23" s="1"/>
  <c r="H60" i="23"/>
  <c r="I60" i="23" s="1"/>
  <c r="K60" i="23" s="1"/>
  <c r="L60" i="23" s="1"/>
  <c r="H185" i="23"/>
  <c r="I185" i="23" s="1"/>
  <c r="K185" i="23" s="1"/>
  <c r="L185" i="23" s="1"/>
  <c r="H783" i="23"/>
  <c r="I783" i="23" s="1"/>
  <c r="K783" i="23" s="1"/>
  <c r="L783" i="23" s="1"/>
  <c r="H991" i="23"/>
  <c r="I991" i="23" s="1"/>
  <c r="K991" i="23" s="1"/>
  <c r="L991" i="23" s="1"/>
  <c r="H763" i="23"/>
  <c r="I763" i="23" s="1"/>
  <c r="K763" i="23" s="1"/>
  <c r="L763" i="23" s="1"/>
  <c r="H538" i="23"/>
  <c r="I538" i="23" s="1"/>
  <c r="K538" i="23" s="1"/>
  <c r="L538" i="23" s="1"/>
  <c r="H534" i="23"/>
  <c r="I534" i="23" s="1"/>
  <c r="K534" i="23" s="1"/>
  <c r="L534" i="23" s="1"/>
  <c r="H533" i="23"/>
  <c r="I533" i="23" s="1"/>
  <c r="K533" i="23" s="1"/>
  <c r="L533" i="23" s="1"/>
  <c r="H391" i="23"/>
  <c r="I391" i="23" s="1"/>
  <c r="K391" i="23" s="1"/>
  <c r="L391" i="23" s="1"/>
  <c r="H193" i="23"/>
  <c r="I193" i="23" s="1"/>
  <c r="K193" i="23" s="1"/>
  <c r="L193" i="23" s="1"/>
  <c r="H515" i="23"/>
  <c r="I515" i="23" s="1"/>
  <c r="K515" i="23" s="1"/>
  <c r="L515" i="23" s="1"/>
  <c r="H34" i="23"/>
  <c r="I34" i="23" s="1"/>
  <c r="K34" i="23" s="1"/>
  <c r="L34" i="23" s="1"/>
  <c r="H884" i="23"/>
  <c r="I884" i="23" s="1"/>
  <c r="K884" i="23" s="1"/>
  <c r="L884" i="23" s="1"/>
  <c r="H377" i="23"/>
  <c r="I377" i="23" s="1"/>
  <c r="K377" i="23" s="1"/>
  <c r="L377" i="23" s="1"/>
  <c r="H272" i="23"/>
  <c r="I272" i="23" s="1"/>
  <c r="K272" i="23" s="1"/>
  <c r="L272" i="23" s="1"/>
  <c r="H73" i="23"/>
  <c r="I73" i="23" s="1"/>
  <c r="K73" i="23" s="1"/>
  <c r="L73" i="23" s="1"/>
  <c r="H622" i="23"/>
  <c r="I622" i="23" s="1"/>
  <c r="K622" i="23" s="1"/>
  <c r="L622" i="23" s="1"/>
  <c r="H419" i="23"/>
  <c r="I419" i="23" s="1"/>
  <c r="K419" i="23" s="1"/>
  <c r="L419" i="23" s="1"/>
  <c r="H122" i="23"/>
  <c r="I122" i="23" s="1"/>
  <c r="K122" i="23" s="1"/>
  <c r="L122" i="23" s="1"/>
  <c r="H81" i="23"/>
  <c r="I81" i="23" s="1"/>
  <c r="K81" i="23" s="1"/>
  <c r="L81" i="23" s="1"/>
  <c r="H474" i="23"/>
  <c r="I474" i="23" s="1"/>
  <c r="K474" i="23" s="1"/>
  <c r="L474" i="23" s="1"/>
  <c r="H192" i="23"/>
  <c r="I192" i="23" s="1"/>
  <c r="K192" i="23" s="1"/>
  <c r="L192" i="23" s="1"/>
  <c r="H376" i="23"/>
  <c r="I376" i="23" s="1"/>
  <c r="K376" i="23" s="1"/>
  <c r="L376" i="23" s="1"/>
  <c r="H769" i="23"/>
  <c r="I769" i="23" s="1"/>
  <c r="K769" i="23" s="1"/>
  <c r="L769" i="23" s="1"/>
  <c r="H883" i="23"/>
  <c r="I883" i="23" s="1"/>
  <c r="K883" i="23" s="1"/>
  <c r="L883" i="23" s="1"/>
  <c r="H601" i="23"/>
  <c r="I601" i="23" s="1"/>
  <c r="K601" i="23" s="1"/>
  <c r="L601" i="23" s="1"/>
  <c r="H988" i="23"/>
  <c r="I988" i="23" s="1"/>
  <c r="K988" i="23" s="1"/>
  <c r="L988" i="23" s="1"/>
  <c r="H40" i="23"/>
  <c r="I40" i="23" s="1"/>
  <c r="K40" i="23" s="1"/>
  <c r="L40" i="23" s="1"/>
  <c r="H152" i="23"/>
  <c r="I152" i="23" s="1"/>
  <c r="K152" i="23" s="1"/>
  <c r="L152" i="23" s="1"/>
  <c r="H103" i="23"/>
  <c r="I103" i="23" s="1"/>
  <c r="K103" i="23" s="1"/>
  <c r="L103" i="23" s="1"/>
  <c r="H893" i="23"/>
  <c r="I893" i="23" s="1"/>
  <c r="K893" i="23" s="1"/>
  <c r="L893" i="23" s="1"/>
  <c r="H702" i="23"/>
  <c r="I702" i="23" s="1"/>
  <c r="K702" i="23" s="1"/>
  <c r="L702" i="23" s="1"/>
  <c r="H756" i="23"/>
  <c r="I756" i="23" s="1"/>
  <c r="K756" i="23" s="1"/>
  <c r="L756" i="23" s="1"/>
  <c r="H816" i="23"/>
  <c r="I816" i="23" s="1"/>
  <c r="K816" i="23" s="1"/>
  <c r="L816" i="23" s="1"/>
  <c r="H118" i="23"/>
  <c r="I118" i="23" s="1"/>
  <c r="K118" i="23" s="1"/>
  <c r="L118" i="23" s="1"/>
  <c r="H90" i="23"/>
  <c r="I90" i="23" s="1"/>
  <c r="K90" i="23" s="1"/>
  <c r="L90" i="23" s="1"/>
  <c r="H721" i="23"/>
  <c r="I721" i="23" s="1"/>
  <c r="K721" i="23" s="1"/>
  <c r="L721" i="23" s="1"/>
  <c r="H297" i="23"/>
  <c r="I297" i="23" s="1"/>
  <c r="K297" i="23" s="1"/>
  <c r="L297" i="23" s="1"/>
  <c r="H78" i="23"/>
  <c r="I78" i="23" s="1"/>
  <c r="K78" i="23" s="1"/>
  <c r="L78" i="23" s="1"/>
  <c r="H512" i="23"/>
  <c r="I512" i="23" s="1"/>
  <c r="K512" i="23" s="1"/>
  <c r="L512" i="23" s="1"/>
  <c r="H760" i="23"/>
  <c r="I760" i="23" s="1"/>
  <c r="K760" i="23" s="1"/>
  <c r="L760" i="23" s="1"/>
  <c r="H390" i="23"/>
  <c r="I390" i="23" s="1"/>
  <c r="K390" i="23" s="1"/>
  <c r="L390" i="23" s="1"/>
  <c r="H123" i="23"/>
  <c r="I123" i="23" s="1"/>
  <c r="K123" i="23" s="1"/>
  <c r="L123" i="23" s="1"/>
  <c r="H542" i="23"/>
  <c r="I542" i="23" s="1"/>
  <c r="K542" i="23" s="1"/>
  <c r="L542" i="23" s="1"/>
  <c r="H537" i="23"/>
  <c r="I537" i="23" s="1"/>
  <c r="K537" i="23" s="1"/>
  <c r="L537" i="23" s="1"/>
  <c r="H676" i="23"/>
  <c r="I676" i="23" s="1"/>
  <c r="K676" i="23" s="1"/>
  <c r="L676" i="23" s="1"/>
  <c r="H978" i="23"/>
  <c r="I978" i="23" s="1"/>
  <c r="K978" i="23" s="1"/>
  <c r="L978" i="23" s="1"/>
  <c r="H748" i="23"/>
  <c r="I748" i="23" s="1"/>
  <c r="K748" i="23" s="1"/>
  <c r="L748" i="23" s="1"/>
  <c r="H530" i="23"/>
  <c r="I530" i="23" s="1"/>
  <c r="K530" i="23" s="1"/>
  <c r="L530" i="23" s="1"/>
  <c r="H522" i="23"/>
  <c r="I522" i="23" s="1"/>
  <c r="K522" i="23" s="1"/>
  <c r="L522" i="23" s="1"/>
  <c r="H521" i="23"/>
  <c r="I521" i="23" s="1"/>
  <c r="K521" i="23" s="1"/>
  <c r="L521" i="23" s="1"/>
  <c r="H571" i="23"/>
  <c r="I571" i="23" s="1"/>
  <c r="K571" i="23" s="1"/>
  <c r="L571" i="23" s="1"/>
  <c r="H835" i="23"/>
  <c r="I835" i="23" s="1"/>
  <c r="K835" i="23" s="1"/>
  <c r="L835" i="23" s="1"/>
  <c r="H977" i="23"/>
  <c r="I977" i="23" s="1"/>
  <c r="K977" i="23" s="1"/>
  <c r="L977" i="23" s="1"/>
  <c r="H321" i="23"/>
  <c r="I321" i="23" s="1"/>
  <c r="K321" i="23" s="1"/>
  <c r="L321" i="23" s="1"/>
  <c r="H773" i="23"/>
  <c r="I773" i="23" s="1"/>
  <c r="K773" i="23" s="1"/>
  <c r="L773" i="23" s="1"/>
  <c r="H759" i="23"/>
  <c r="I759" i="23" s="1"/>
  <c r="K759" i="23" s="1"/>
  <c r="L759" i="23" s="1"/>
  <c r="H797" i="23"/>
  <c r="I797" i="23" s="1"/>
  <c r="K797" i="23" s="1"/>
  <c r="L797" i="23" s="1"/>
  <c r="H844" i="23"/>
  <c r="I844" i="23" s="1"/>
  <c r="K844" i="23" s="1"/>
  <c r="L844" i="23" s="1"/>
  <c r="H1065" i="23"/>
  <c r="I1065" i="23" s="1"/>
  <c r="K1065" i="23" s="1"/>
  <c r="L1065" i="23" s="1"/>
  <c r="H20" i="23"/>
  <c r="I20" i="23" s="1"/>
  <c r="K20" i="23" s="1"/>
  <c r="L20" i="23" s="1"/>
  <c r="H704" i="23"/>
  <c r="I704" i="23" s="1"/>
  <c r="K704" i="23" s="1"/>
  <c r="L704" i="23" s="1"/>
  <c r="H311" i="23"/>
  <c r="I311" i="23" s="1"/>
  <c r="K311" i="23" s="1"/>
  <c r="L311" i="23" s="1"/>
  <c r="H619" i="23"/>
  <c r="I619" i="23" s="1"/>
  <c r="K619" i="23" s="1"/>
  <c r="L619" i="23" s="1"/>
  <c r="H669" i="23"/>
  <c r="I669" i="23" s="1"/>
  <c r="K669" i="23" s="1"/>
  <c r="L669" i="23" s="1"/>
  <c r="H958" i="23"/>
  <c r="I958" i="23" s="1"/>
  <c r="K958" i="23" s="1"/>
  <c r="L958" i="23" s="1"/>
  <c r="H331" i="23"/>
  <c r="I331" i="23" s="1"/>
  <c r="K331" i="23" s="1"/>
  <c r="L331" i="23" s="1"/>
  <c r="H155" i="23"/>
  <c r="I155" i="23" s="1"/>
  <c r="K155" i="23" s="1"/>
  <c r="L155" i="23" s="1"/>
  <c r="H789" i="23"/>
  <c r="I789" i="23" s="1"/>
  <c r="K789" i="23" s="1"/>
  <c r="L789" i="23" s="1"/>
  <c r="H613" i="23"/>
  <c r="I613" i="23" s="1"/>
  <c r="K613" i="23" s="1"/>
  <c r="L613" i="23" s="1"/>
  <c r="H986" i="23"/>
  <c r="I986" i="23" s="1"/>
  <c r="K986" i="23" s="1"/>
  <c r="L986" i="23" s="1"/>
  <c r="H984" i="23"/>
  <c r="I984" i="23" s="1"/>
  <c r="K984" i="23" s="1"/>
  <c r="L984" i="23" s="1"/>
  <c r="H524" i="23"/>
  <c r="I524" i="23" s="1"/>
  <c r="K524" i="23" s="1"/>
  <c r="L524" i="23" s="1"/>
  <c r="H612" i="23"/>
  <c r="I612" i="23" s="1"/>
  <c r="K612" i="23" s="1"/>
  <c r="L612" i="23" s="1"/>
  <c r="H177" i="23"/>
  <c r="I177" i="23" s="1"/>
  <c r="K177" i="23" s="1"/>
  <c r="L177" i="23" s="1"/>
  <c r="H511" i="23"/>
  <c r="I511" i="23" s="1"/>
  <c r="K511" i="23" s="1"/>
  <c r="L511" i="23" s="1"/>
  <c r="H918" i="23"/>
  <c r="I918" i="23" s="1"/>
  <c r="K918" i="23" s="1"/>
  <c r="L918" i="23" s="1"/>
  <c r="H1138" i="23"/>
  <c r="I1138" i="23" s="1"/>
  <c r="K1138" i="23" s="1"/>
  <c r="L1138" i="23" s="1"/>
  <c r="H775" i="23"/>
  <c r="I775" i="23" s="1"/>
  <c r="K775" i="23" s="1"/>
  <c r="L775" i="23" s="1"/>
  <c r="H1129" i="23"/>
  <c r="I1129" i="23" s="1"/>
  <c r="K1129" i="23" s="1"/>
  <c r="L1129" i="23" s="1"/>
  <c r="H541" i="23"/>
  <c r="I541" i="23" s="1"/>
  <c r="K541" i="23" s="1"/>
  <c r="L541" i="23" s="1"/>
  <c r="H917" i="23"/>
  <c r="I917" i="23" s="1"/>
  <c r="K917" i="23" s="1"/>
  <c r="L917" i="23" s="1"/>
  <c r="H696" i="23"/>
  <c r="I696" i="23" s="1"/>
  <c r="K696" i="23" s="1"/>
  <c r="L696" i="23" s="1"/>
  <c r="H632" i="23"/>
  <c r="I632" i="23" s="1"/>
  <c r="K632" i="23" s="1"/>
  <c r="L632" i="23" s="1"/>
  <c r="H1045" i="23"/>
  <c r="I1045" i="23" s="1"/>
  <c r="K1045" i="23" s="1"/>
  <c r="L1045" i="23" s="1"/>
  <c r="H1005" i="23"/>
  <c r="I1005" i="23" s="1"/>
  <c r="K1005" i="23" s="1"/>
  <c r="L1005" i="23" s="1"/>
  <c r="H520" i="23"/>
  <c r="I520" i="23" s="1"/>
  <c r="K520" i="23" s="1"/>
  <c r="L520" i="23" s="1"/>
  <c r="H846" i="23"/>
  <c r="I846" i="23" s="1"/>
  <c r="K846" i="23" s="1"/>
  <c r="L846" i="23" s="1"/>
  <c r="H969" i="23"/>
  <c r="I969" i="23" s="1"/>
  <c r="K969" i="23" s="1"/>
  <c r="L969" i="23" s="1"/>
  <c r="H1052" i="23"/>
  <c r="I1052" i="23" s="1"/>
  <c r="K1052" i="23" s="1"/>
  <c r="L1052" i="23" s="1"/>
  <c r="H713" i="23"/>
  <c r="I713" i="23" s="1"/>
  <c r="K713" i="23" s="1"/>
  <c r="L713" i="23" s="1"/>
  <c r="H561" i="23"/>
  <c r="I561" i="23" s="1"/>
  <c r="K561" i="23" s="1"/>
  <c r="L561" i="23" s="1"/>
  <c r="H976" i="23"/>
  <c r="I976" i="23" s="1"/>
  <c r="K976" i="23" s="1"/>
  <c r="L976" i="23" s="1"/>
  <c r="H975" i="23"/>
  <c r="I975" i="23" s="1"/>
  <c r="K975" i="23" s="1"/>
  <c r="L975" i="23" s="1"/>
  <c r="H1063" i="23"/>
  <c r="I1063" i="23" s="1"/>
  <c r="K1063" i="23" s="1"/>
  <c r="L1063" i="23" s="1"/>
  <c r="H529" i="23"/>
  <c r="I529" i="23" s="1"/>
  <c r="K529" i="23" s="1"/>
  <c r="L529" i="23" s="1"/>
  <c r="H111" i="23"/>
  <c r="I111" i="23" s="1"/>
  <c r="K111" i="23" s="1"/>
  <c r="L111" i="23" s="1"/>
  <c r="H1084" i="23"/>
  <c r="I1084" i="23" s="1"/>
  <c r="K1084" i="23" s="1"/>
  <c r="L1084" i="23" s="1"/>
  <c r="H518" i="23"/>
  <c r="I518" i="23" s="1"/>
  <c r="K518" i="23" s="1"/>
  <c r="L518" i="23" s="1"/>
  <c r="H776" i="23"/>
  <c r="I776" i="23" s="1"/>
  <c r="K776" i="23" s="1"/>
  <c r="L776" i="23" s="1"/>
  <c r="H302" i="23"/>
  <c r="I302" i="23" s="1"/>
  <c r="K302" i="23" s="1"/>
  <c r="L302" i="23" s="1"/>
  <c r="H941" i="23"/>
  <c r="I941" i="23" s="1"/>
  <c r="K941" i="23" s="1"/>
  <c r="L941" i="23" s="1"/>
  <c r="H703" i="23"/>
  <c r="I703" i="23" s="1"/>
  <c r="K703" i="23" s="1"/>
  <c r="L703" i="23" s="1"/>
  <c r="H1044" i="23"/>
  <c r="I1044" i="23" s="1"/>
  <c r="K1044" i="23" s="1"/>
  <c r="L1044" i="23" s="1"/>
  <c r="H992" i="23"/>
  <c r="I992" i="23" s="1"/>
  <c r="K992" i="23" s="1"/>
  <c r="L992" i="23" s="1"/>
  <c r="H891" i="23"/>
  <c r="I891" i="23" s="1"/>
  <c r="K891" i="23" s="1"/>
  <c r="L891" i="23" s="1"/>
  <c r="H504" i="23"/>
  <c r="I504" i="23" s="1"/>
  <c r="K504" i="23" s="1"/>
  <c r="L504" i="23" s="1"/>
  <c r="H1141" i="23"/>
  <c r="I1141" i="23" s="1"/>
  <c r="K1141" i="23" s="1"/>
  <c r="L1141" i="23" s="1"/>
  <c r="H1025" i="23"/>
  <c r="I1025" i="23" s="1"/>
  <c r="K1025" i="23" s="1"/>
  <c r="L1025" i="23" s="1"/>
  <c r="H293" i="23"/>
  <c r="I293" i="23" s="1"/>
  <c r="K293" i="23" s="1"/>
  <c r="L293" i="23" s="1"/>
  <c r="H880" i="23"/>
  <c r="I880" i="23" s="1"/>
  <c r="K880" i="23" s="1"/>
  <c r="L880" i="23" s="1"/>
  <c r="H1000" i="23"/>
  <c r="I1000" i="23" s="1"/>
  <c r="K1000" i="23" s="1"/>
  <c r="L1000" i="23" s="1"/>
  <c r="H682" i="23"/>
  <c r="I682" i="23" s="1"/>
  <c r="K682" i="23" s="1"/>
  <c r="L682" i="23" s="1"/>
  <c r="H1061" i="23"/>
  <c r="I1061" i="23" s="1"/>
  <c r="K1061" i="23" s="1"/>
  <c r="L1061" i="23" s="1"/>
  <c r="H781" i="23"/>
  <c r="I781" i="23" s="1"/>
  <c r="K781" i="23" s="1"/>
  <c r="L781" i="23" s="1"/>
  <c r="H865" i="23"/>
  <c r="I865" i="23" s="1"/>
  <c r="K865" i="23" s="1"/>
  <c r="L865" i="23" s="1"/>
  <c r="H1053" i="23"/>
  <c r="I1053" i="23" s="1"/>
  <c r="K1053" i="23" s="1"/>
  <c r="L1053" i="23" s="1"/>
  <c r="H562" i="23"/>
  <c r="I562" i="23" s="1"/>
  <c r="K562" i="23" s="1"/>
  <c r="L562" i="23" s="1"/>
  <c r="H979" i="23"/>
  <c r="I979" i="23" s="1"/>
  <c r="K979" i="23" s="1"/>
  <c r="L979" i="23" s="1"/>
  <c r="H715" i="23"/>
  <c r="I715" i="23" s="1"/>
  <c r="K715" i="23" s="1"/>
  <c r="L715" i="23" s="1"/>
  <c r="H954" i="23"/>
  <c r="I954" i="23" s="1"/>
  <c r="K954" i="23" s="1"/>
  <c r="L954" i="23" s="1"/>
  <c r="H1091" i="23"/>
  <c r="I1091" i="23" s="1"/>
  <c r="K1091" i="23" s="1"/>
  <c r="L1091" i="23" s="1"/>
  <c r="H714" i="23"/>
  <c r="I714" i="23" s="1"/>
  <c r="K714" i="23" s="1"/>
  <c r="L714" i="23" s="1"/>
  <c r="H132" i="23"/>
  <c r="I132" i="23" s="1"/>
  <c r="K132" i="23" s="1"/>
  <c r="L132" i="23" s="1"/>
  <c r="H774" i="23"/>
  <c r="I774" i="23" s="1"/>
  <c r="K774" i="23" s="1"/>
  <c r="L774" i="23" s="1"/>
  <c r="H705" i="23"/>
  <c r="I705" i="23" s="1"/>
  <c r="K705" i="23" s="1"/>
  <c r="L705" i="23" s="1"/>
  <c r="H1038" i="23"/>
  <c r="I1038" i="23" s="1"/>
  <c r="K1038" i="23" s="1"/>
  <c r="L1038" i="23" s="1"/>
  <c r="H387" i="23"/>
  <c r="I387" i="23" s="1"/>
  <c r="K387" i="23" s="1"/>
  <c r="L387" i="23" s="1"/>
  <c r="H630" i="23"/>
  <c r="I630" i="23" s="1"/>
  <c r="K630" i="23" s="1"/>
  <c r="L630" i="23" s="1"/>
  <c r="H83" i="23"/>
  <c r="I83" i="23" s="1"/>
  <c r="K83" i="23" s="1"/>
  <c r="L83" i="23" s="1"/>
  <c r="H312" i="23"/>
  <c r="I312" i="23" s="1"/>
  <c r="K312" i="23" s="1"/>
  <c r="L312" i="23" s="1"/>
  <c r="H968" i="23"/>
  <c r="I968" i="23" s="1"/>
  <c r="K968" i="23" s="1"/>
  <c r="L968" i="23" s="1"/>
  <c r="H772" i="23"/>
  <c r="I772" i="23" s="1"/>
  <c r="K772" i="23" s="1"/>
  <c r="L772" i="23" s="1"/>
  <c r="H173" i="23"/>
  <c r="I173" i="23" s="1"/>
  <c r="K173" i="23" s="1"/>
  <c r="L173" i="23" s="1"/>
  <c r="H758" i="23"/>
  <c r="I758" i="23" s="1"/>
  <c r="K758" i="23" s="1"/>
  <c r="L758" i="23" s="1"/>
  <c r="H570" i="23"/>
  <c r="I570" i="23" s="1"/>
  <c r="K570" i="23" s="1"/>
  <c r="L570" i="23" s="1"/>
  <c r="H1080" i="23"/>
  <c r="I1080" i="23" s="1"/>
  <c r="K1080" i="23" s="1"/>
  <c r="L1080" i="23" s="1"/>
  <c r="H785" i="23"/>
  <c r="I785" i="23" s="1"/>
  <c r="K785" i="23" s="1"/>
  <c r="L785" i="23" s="1"/>
  <c r="H734" i="23"/>
  <c r="I734" i="23" s="1"/>
  <c r="K734" i="23" s="1"/>
  <c r="L734" i="23" s="1"/>
  <c r="H539" i="23"/>
  <c r="I539" i="23" s="1"/>
  <c r="K539" i="23" s="1"/>
  <c r="L539" i="23" s="1"/>
  <c r="H843" i="23"/>
  <c r="I843" i="23" s="1"/>
  <c r="K843" i="23" s="1"/>
  <c r="L843" i="23" s="1"/>
  <c r="H1137" i="23"/>
  <c r="I1137" i="23" s="1"/>
  <c r="K1137" i="23" s="1"/>
  <c r="L1137" i="23" s="1"/>
  <c r="H546" i="23"/>
  <c r="I546" i="23" s="1"/>
  <c r="K546" i="23" s="1"/>
  <c r="L546" i="23" s="1"/>
  <c r="H810" i="23"/>
  <c r="I810" i="23" s="1"/>
  <c r="K810" i="23" s="1"/>
  <c r="L810" i="23" s="1"/>
  <c r="H750" i="23"/>
  <c r="I750" i="23" s="1"/>
  <c r="K750" i="23" s="1"/>
  <c r="L750" i="23" s="1"/>
  <c r="H617" i="23"/>
  <c r="I617" i="23" s="1"/>
  <c r="K617" i="23" s="1"/>
  <c r="L617" i="23" s="1"/>
  <c r="H840" i="23"/>
  <c r="I840" i="23" s="1"/>
  <c r="K840" i="23" s="1"/>
  <c r="L840" i="23" s="1"/>
  <c r="H953" i="23"/>
  <c r="I953" i="23" s="1"/>
  <c r="K953" i="23" s="1"/>
  <c r="L953" i="23" s="1"/>
  <c r="H580" i="23"/>
  <c r="I580" i="23" s="1"/>
  <c r="K580" i="23" s="1"/>
  <c r="L580" i="23" s="1"/>
  <c r="H599" i="23"/>
  <c r="I599" i="23" s="1"/>
  <c r="K599" i="23" s="1"/>
  <c r="L599" i="23" s="1"/>
  <c r="H809" i="23"/>
  <c r="I809" i="23" s="1"/>
  <c r="K809" i="23" s="1"/>
  <c r="L809" i="23" s="1"/>
  <c r="H737" i="23"/>
  <c r="I737" i="23" s="1"/>
  <c r="K737" i="23" s="1"/>
  <c r="L737" i="23" s="1"/>
  <c r="H1113" i="23"/>
  <c r="I1113" i="23" s="1"/>
  <c r="K1113" i="23" s="1"/>
  <c r="L1113" i="23" s="1"/>
  <c r="H915" i="23"/>
  <c r="I915" i="23" s="1"/>
  <c r="K915" i="23" s="1"/>
  <c r="L915" i="23" s="1"/>
  <c r="H165" i="23"/>
  <c r="I165" i="23" s="1"/>
  <c r="K165" i="23" s="1"/>
  <c r="L165" i="23" s="1"/>
  <c r="H385" i="23"/>
  <c r="I385" i="23" s="1"/>
  <c r="K385" i="23" s="1"/>
  <c r="L385" i="23" s="1"/>
  <c r="H598" i="23"/>
  <c r="I598" i="23" s="1"/>
  <c r="K598" i="23" s="1"/>
  <c r="L598" i="23" s="1"/>
  <c r="H833" i="23"/>
  <c r="I833" i="23" s="1"/>
  <c r="K833" i="23" s="1"/>
  <c r="L833" i="23" s="1"/>
  <c r="H577" i="23"/>
  <c r="I577" i="23" s="1"/>
  <c r="K577" i="23" s="1"/>
  <c r="L577" i="23" s="1"/>
  <c r="H72" i="23"/>
  <c r="I72" i="23" s="1"/>
  <c r="K72" i="23" s="1"/>
  <c r="L72" i="23" s="1"/>
  <c r="H1079" i="23"/>
  <c r="I1079" i="23" s="1"/>
  <c r="K1079" i="23" s="1"/>
  <c r="L1079" i="23" s="1"/>
  <c r="H416" i="23"/>
  <c r="I416" i="23" s="1"/>
  <c r="K416" i="23" s="1"/>
  <c r="L416" i="23" s="1"/>
  <c r="H85" i="23"/>
  <c r="I85" i="23" s="1"/>
  <c r="K85" i="23" s="1"/>
  <c r="L85" i="23" s="1"/>
  <c r="H306" i="23"/>
  <c r="I306" i="23" s="1"/>
  <c r="K306" i="23" s="1"/>
  <c r="L306" i="23" s="1"/>
  <c r="H202" i="23"/>
  <c r="I202" i="23" s="1"/>
  <c r="K202" i="23" s="1"/>
  <c r="L202" i="23" s="1"/>
  <c r="H359" i="23"/>
  <c r="I359" i="23" s="1"/>
  <c r="K359" i="23" s="1"/>
  <c r="L359" i="23" s="1"/>
  <c r="H584" i="23"/>
  <c r="I584" i="23" s="1"/>
  <c r="K584" i="23" s="1"/>
  <c r="L584" i="23" s="1"/>
  <c r="H460" i="23"/>
  <c r="I460" i="23" s="1"/>
  <c r="K460" i="23" s="1"/>
  <c r="L460" i="23" s="1"/>
  <c r="H88" i="23"/>
  <c r="I88" i="23" s="1"/>
  <c r="K88" i="23" s="1"/>
  <c r="L88" i="23" s="1"/>
  <c r="H550" i="23"/>
  <c r="I550" i="23" s="1"/>
  <c r="K550" i="23" s="1"/>
  <c r="L550" i="23" s="1"/>
  <c r="H71" i="23"/>
  <c r="I71" i="23" s="1"/>
  <c r="K71" i="23" s="1"/>
  <c r="L71" i="23" s="1"/>
  <c r="H358" i="23"/>
  <c r="I358" i="23" s="1"/>
  <c r="K358" i="23" s="1"/>
  <c r="L358" i="23" s="1"/>
  <c r="H767" i="23"/>
  <c r="I767" i="23" s="1"/>
  <c r="K767" i="23" s="1"/>
  <c r="L767" i="23" s="1"/>
  <c r="H757" i="23"/>
  <c r="I757" i="23" s="1"/>
  <c r="K757" i="23" s="1"/>
  <c r="L757" i="23" s="1"/>
  <c r="H357" i="23"/>
  <c r="I357" i="23" s="1"/>
  <c r="K357" i="23" s="1"/>
  <c r="L357" i="23" s="1"/>
  <c r="H324" i="23"/>
  <c r="I324" i="23" s="1"/>
  <c r="K324" i="23" s="1"/>
  <c r="L324" i="23" s="1"/>
  <c r="H231" i="23"/>
  <c r="I231" i="23" s="1"/>
  <c r="K231" i="23" s="1"/>
  <c r="L231" i="23" s="1"/>
  <c r="H101" i="23"/>
  <c r="I101" i="23" s="1"/>
  <c r="K101" i="23" s="1"/>
  <c r="L101" i="23" s="1"/>
  <c r="H262" i="23"/>
  <c r="I262" i="23" s="1"/>
  <c r="K262" i="23" s="1"/>
  <c r="L262" i="23" s="1"/>
  <c r="H454" i="23"/>
  <c r="I454" i="23" s="1"/>
  <c r="K454" i="23" s="1"/>
  <c r="L454" i="23" s="1"/>
  <c r="H355" i="23"/>
  <c r="I355" i="23" s="1"/>
  <c r="K355" i="23" s="1"/>
  <c r="L355" i="23" s="1"/>
  <c r="H615" i="23"/>
  <c r="I615" i="23" s="1"/>
  <c r="K615" i="23" s="1"/>
  <c r="L615" i="23" s="1"/>
  <c r="H1086" i="23"/>
  <c r="I1086" i="23" s="1"/>
  <c r="K1086" i="23" s="1"/>
  <c r="L1086" i="23" s="1"/>
  <c r="H483" i="23"/>
  <c r="I483" i="23" s="1"/>
  <c r="K483" i="23" s="1"/>
  <c r="L483" i="23" s="1"/>
  <c r="H451" i="23"/>
  <c r="I451" i="23" s="1"/>
  <c r="K451" i="23" s="1"/>
  <c r="L451" i="23" s="1"/>
  <c r="H352" i="23"/>
  <c r="I352" i="23" s="1"/>
  <c r="K352" i="23" s="1"/>
  <c r="L352" i="23" s="1"/>
  <c r="H18" i="23"/>
  <c r="I18" i="23" s="1"/>
  <c r="K18" i="23" s="1"/>
  <c r="L18" i="23" s="1"/>
  <c r="H196" i="23"/>
  <c r="I196" i="23" s="1"/>
  <c r="K196" i="23" s="1"/>
  <c r="L196" i="23" s="1"/>
  <c r="H449" i="23"/>
  <c r="I449" i="23" s="1"/>
  <c r="K449" i="23" s="1"/>
  <c r="L449" i="23" s="1"/>
  <c r="H164" i="23"/>
  <c r="I164" i="23" s="1"/>
  <c r="K164" i="23" s="1"/>
  <c r="L164" i="23" s="1"/>
  <c r="H242" i="23"/>
  <c r="I242" i="23" s="1"/>
  <c r="K242" i="23" s="1"/>
  <c r="L242" i="23" s="1"/>
  <c r="H215" i="23"/>
  <c r="I215" i="23" s="1"/>
  <c r="K215" i="23" s="1"/>
  <c r="L215" i="23" s="1"/>
  <c r="H885" i="23"/>
  <c r="I885" i="23" s="1"/>
  <c r="K885" i="23" s="1"/>
  <c r="L885" i="23" s="1"/>
  <c r="H290" i="23"/>
  <c r="I290" i="23" s="1"/>
  <c r="K290" i="23" s="1"/>
  <c r="L290" i="23" s="1"/>
  <c r="H9" i="23"/>
  <c r="I9" i="23" s="1"/>
  <c r="K9" i="23" s="1"/>
  <c r="L9" i="23" s="1"/>
  <c r="H17" i="23"/>
  <c r="I17" i="23" s="1"/>
  <c r="K17" i="23" s="1"/>
  <c r="L17" i="23" s="1"/>
  <c r="H33" i="23"/>
  <c r="I33" i="23" s="1"/>
  <c r="K33" i="23" s="1"/>
  <c r="L33" i="23" s="1"/>
  <c r="H784" i="23"/>
  <c r="I784" i="23" s="1"/>
  <c r="K784" i="23" s="1"/>
  <c r="L784" i="23" s="1"/>
  <c r="H887" i="23"/>
  <c r="I887" i="23" s="1"/>
  <c r="K887" i="23" s="1"/>
  <c r="L887" i="23" s="1"/>
  <c r="H1067" i="23"/>
  <c r="I1067" i="23" s="1"/>
  <c r="K1067" i="23" s="1"/>
  <c r="L1067" i="23" s="1"/>
  <c r="H788" i="23"/>
  <c r="I788" i="23" s="1"/>
  <c r="K788" i="23" s="1"/>
  <c r="L788" i="23" s="1"/>
  <c r="H620" i="23"/>
  <c r="I620" i="23" s="1"/>
  <c r="K620" i="23" s="1"/>
  <c r="L620" i="23" s="1"/>
  <c r="H1033" i="23"/>
  <c r="I1033" i="23" s="1"/>
  <c r="K1033" i="23" s="1"/>
  <c r="L1033" i="23" s="1"/>
  <c r="H1131" i="23"/>
  <c r="I1131" i="23" s="1"/>
  <c r="K1131" i="23" s="1"/>
  <c r="L1131" i="23" s="1"/>
  <c r="H972" i="23"/>
  <c r="I972" i="23" s="1"/>
  <c r="K972" i="23" s="1"/>
  <c r="L972" i="23" s="1"/>
  <c r="H627" i="23"/>
  <c r="I627" i="23" s="1"/>
  <c r="K627" i="23" s="1"/>
  <c r="L627" i="23" s="1"/>
  <c r="H554" i="23"/>
  <c r="I554" i="23" s="1"/>
  <c r="K554" i="23" s="1"/>
  <c r="L554" i="23" s="1"/>
  <c r="H780" i="23"/>
  <c r="I780" i="23" s="1"/>
  <c r="K780" i="23" s="1"/>
  <c r="L780" i="23" s="1"/>
  <c r="H208" i="23"/>
  <c r="I208" i="23" s="1"/>
  <c r="K208" i="23" s="1"/>
  <c r="L208" i="23" s="1"/>
  <c r="H523" i="23"/>
  <c r="I523" i="23" s="1"/>
  <c r="K523" i="23" s="1"/>
  <c r="L523" i="23" s="1"/>
  <c r="H1117" i="23"/>
  <c r="I1117" i="23" s="1"/>
  <c r="K1117" i="23" s="1"/>
  <c r="L1117" i="23" s="1"/>
  <c r="H1059" i="23"/>
  <c r="I1059" i="23" s="1"/>
  <c r="K1059" i="23" s="1"/>
  <c r="L1059" i="23" s="1"/>
  <c r="H62" i="23"/>
  <c r="I62" i="23" s="1"/>
  <c r="K62" i="23" s="1"/>
  <c r="L62" i="23" s="1"/>
  <c r="H61" i="23"/>
  <c r="I61" i="23" s="1"/>
  <c r="K61" i="23" s="1"/>
  <c r="L61" i="23" s="1"/>
  <c r="H1019" i="23"/>
  <c r="I1019" i="23" s="1"/>
  <c r="K1019" i="23" s="1"/>
  <c r="L1019" i="23" s="1"/>
  <c r="H557" i="23"/>
  <c r="I557" i="23" s="1"/>
  <c r="K557" i="23" s="1"/>
  <c r="L557" i="23" s="1"/>
  <c r="H728" i="23"/>
  <c r="I728" i="23" s="1"/>
  <c r="K728" i="23" s="1"/>
  <c r="L728" i="23" s="1"/>
  <c r="H847" i="23"/>
  <c r="I847" i="23" s="1"/>
  <c r="K847" i="23" s="1"/>
  <c r="L847" i="23" s="1"/>
  <c r="H792" i="23"/>
  <c r="I792" i="23" s="1"/>
  <c r="K792" i="23" s="1"/>
  <c r="L792" i="23" s="1"/>
  <c r="H514" i="23"/>
  <c r="I514" i="23" s="1"/>
  <c r="K514" i="23" s="1"/>
  <c r="L514" i="23" s="1"/>
  <c r="H1047" i="23"/>
  <c r="I1047" i="23" s="1"/>
  <c r="K1047" i="23" s="1"/>
  <c r="L1047" i="23" s="1"/>
  <c r="H862" i="23"/>
  <c r="I862" i="23" s="1"/>
  <c r="K862" i="23" s="1"/>
  <c r="L862" i="23" s="1"/>
  <c r="H1007" i="23"/>
  <c r="I1007" i="23" s="1"/>
  <c r="K1007" i="23" s="1"/>
  <c r="L1007" i="23" s="1"/>
  <c r="H1006" i="23"/>
  <c r="I1006" i="23" s="1"/>
  <c r="K1006" i="23" s="1"/>
  <c r="L1006" i="23" s="1"/>
  <c r="H236" i="23"/>
  <c r="I236" i="23" s="1"/>
  <c r="K236" i="23" s="1"/>
  <c r="L236" i="23" s="1"/>
  <c r="H948" i="23"/>
  <c r="I948" i="23" s="1"/>
  <c r="K948" i="23" s="1"/>
  <c r="L948" i="23" s="1"/>
  <c r="H947" i="23"/>
  <c r="I947" i="23" s="1"/>
  <c r="K947" i="23" s="1"/>
  <c r="L947" i="23" s="1"/>
  <c r="H916" i="23"/>
  <c r="I916" i="23" s="1"/>
  <c r="K916" i="23" s="1"/>
  <c r="L916" i="23" s="1"/>
  <c r="H388" i="23"/>
  <c r="I388" i="23" s="1"/>
  <c r="K388" i="23" s="1"/>
  <c r="L388" i="23" s="1"/>
  <c r="H722" i="23"/>
  <c r="I722" i="23" s="1"/>
  <c r="K722" i="23" s="1"/>
  <c r="L722" i="23" s="1"/>
  <c r="H558" i="23"/>
  <c r="I558" i="23" s="1"/>
  <c r="K558" i="23" s="1"/>
  <c r="L558" i="23" s="1"/>
  <c r="H845" i="23"/>
  <c r="I845" i="23" s="1"/>
  <c r="K845" i="23" s="1"/>
  <c r="L845" i="23" s="1"/>
  <c r="H604" i="23"/>
  <c r="I604" i="23" s="1"/>
  <c r="K604" i="23" s="1"/>
  <c r="L604" i="23" s="1"/>
  <c r="H791" i="23"/>
  <c r="I791" i="23" s="1"/>
  <c r="K791" i="23" s="1"/>
  <c r="L791" i="23" s="1"/>
  <c r="H176" i="23"/>
  <c r="I176" i="23" s="1"/>
  <c r="K176" i="23" s="1"/>
  <c r="L176" i="23" s="1"/>
  <c r="H175" i="23"/>
  <c r="I175" i="23" s="1"/>
  <c r="K175" i="23" s="1"/>
  <c r="L175" i="23" s="1"/>
  <c r="H389" i="23"/>
  <c r="I389" i="23" s="1"/>
  <c r="K389" i="23" s="1"/>
  <c r="L389" i="23" s="1"/>
  <c r="H124" i="23"/>
  <c r="I124" i="23" s="1"/>
  <c r="K124" i="23" s="1"/>
  <c r="L124" i="23" s="1"/>
  <c r="H540" i="23"/>
  <c r="I540" i="23" s="1"/>
  <c r="K540" i="23" s="1"/>
  <c r="L540" i="23" s="1"/>
  <c r="H611" i="23"/>
  <c r="I611" i="23" s="1"/>
  <c r="K611" i="23" s="1"/>
  <c r="L611" i="23" s="1"/>
  <c r="H688" i="23"/>
  <c r="I688" i="23" s="1"/>
  <c r="K688" i="23" s="1"/>
  <c r="L688" i="23" s="1"/>
  <c r="H24" i="23"/>
  <c r="I24" i="23" s="1"/>
  <c r="K24" i="23" s="1"/>
  <c r="L24" i="23" s="1"/>
  <c r="H1133" i="23"/>
  <c r="I1133" i="23" s="1"/>
  <c r="K1133" i="23" s="1"/>
  <c r="L1133" i="23" s="1"/>
  <c r="H13" i="23"/>
  <c r="I13" i="23" s="1"/>
  <c r="K13" i="23" s="1"/>
  <c r="L13" i="23" s="1"/>
  <c r="H1101" i="23"/>
  <c r="I1101" i="23" s="1"/>
  <c r="K1101" i="23" s="1"/>
  <c r="L1101" i="23" s="1"/>
  <c r="H842" i="23"/>
  <c r="I842" i="23" s="1"/>
  <c r="K842" i="23" s="1"/>
  <c r="L842" i="23" s="1"/>
  <c r="H589" i="23"/>
  <c r="I589" i="23" s="1"/>
  <c r="K589" i="23" s="1"/>
  <c r="L589" i="23" s="1"/>
  <c r="H855" i="23"/>
  <c r="I855" i="23" s="1"/>
  <c r="K855" i="23" s="1"/>
  <c r="L855" i="23" s="1"/>
  <c r="H665" i="23"/>
  <c r="I665" i="23" s="1"/>
  <c r="K665" i="23" s="1"/>
  <c r="L665" i="23" s="1"/>
  <c r="H841" i="23"/>
  <c r="I841" i="23" s="1"/>
  <c r="K841" i="23" s="1"/>
  <c r="L841" i="23" s="1"/>
  <c r="H569" i="23"/>
  <c r="I569" i="23" s="1"/>
  <c r="K569" i="23" s="1"/>
  <c r="L569" i="23" s="1"/>
  <c r="H771" i="23"/>
  <c r="I771" i="23" s="1"/>
  <c r="K771" i="23" s="1"/>
  <c r="L771" i="23" s="1"/>
  <c r="H560" i="23"/>
  <c r="I560" i="23" s="1"/>
  <c r="K560" i="23" s="1"/>
  <c r="L560" i="23" s="1"/>
  <c r="H834" i="23"/>
  <c r="I834" i="23" s="1"/>
  <c r="K834" i="23" s="1"/>
  <c r="L834" i="23" s="1"/>
  <c r="H1013" i="23"/>
  <c r="I1013" i="23" s="1"/>
  <c r="K1013" i="23" s="1"/>
  <c r="L1013" i="23" s="1"/>
  <c r="H896" i="23"/>
  <c r="I896" i="23" s="1"/>
  <c r="K896" i="23" s="1"/>
  <c r="L896" i="23" s="1"/>
  <c r="H49" i="23"/>
  <c r="I49" i="23" s="1"/>
  <c r="K49" i="23" s="1"/>
  <c r="L49" i="23" s="1"/>
  <c r="H1037" i="23"/>
  <c r="I1037" i="23" s="1"/>
  <c r="K1037" i="23" s="1"/>
  <c r="L1037" i="23" s="1"/>
  <c r="H310" i="23"/>
  <c r="I310" i="23" s="1"/>
  <c r="K310" i="23" s="1"/>
  <c r="L310" i="23" s="1"/>
  <c r="H591" i="23"/>
  <c r="I591" i="23" s="1"/>
  <c r="K591" i="23" s="1"/>
  <c r="L591" i="23" s="1"/>
  <c r="H904" i="23"/>
  <c r="I904" i="23" s="1"/>
  <c r="K904" i="23" s="1"/>
  <c r="L904" i="23" s="1"/>
  <c r="H650" i="23"/>
  <c r="I650" i="23" s="1"/>
  <c r="K650" i="23" s="1"/>
  <c r="L650" i="23" s="1"/>
  <c r="H648" i="23"/>
  <c r="I648" i="23" s="1"/>
  <c r="K648" i="23" s="1"/>
  <c r="L648" i="23" s="1"/>
  <c r="H510" i="23"/>
  <c r="I510" i="23" s="1"/>
  <c r="K510" i="23" s="1"/>
  <c r="L510" i="23" s="1"/>
  <c r="H1012" i="23"/>
  <c r="I1012" i="23" s="1"/>
  <c r="K1012" i="23" s="1"/>
  <c r="L1012" i="23" s="1"/>
  <c r="H501" i="23"/>
  <c r="I501" i="23" s="1"/>
  <c r="K501" i="23" s="1"/>
  <c r="L501" i="23" s="1"/>
  <c r="H199" i="23"/>
  <c r="I199" i="23" s="1"/>
  <c r="K199" i="23" s="1"/>
  <c r="L199" i="23" s="1"/>
  <c r="H414" i="23"/>
  <c r="I414" i="23" s="1"/>
  <c r="K414" i="23" s="1"/>
  <c r="L414" i="23" s="1"/>
  <c r="H264" i="23"/>
  <c r="I264" i="23" s="1"/>
  <c r="K264" i="23" s="1"/>
  <c r="L264" i="23" s="1"/>
  <c r="H190" i="23"/>
  <c r="I190" i="23" s="1"/>
  <c r="K190" i="23" s="1"/>
  <c r="L190" i="23" s="1"/>
  <c r="H486" i="23"/>
  <c r="I486" i="23" s="1"/>
  <c r="K486" i="23" s="1"/>
  <c r="L486" i="23" s="1"/>
  <c r="H413" i="23"/>
  <c r="I413" i="23" s="1"/>
  <c r="K413" i="23" s="1"/>
  <c r="L413" i="23" s="1"/>
  <c r="H459" i="23"/>
  <c r="I459" i="23" s="1"/>
  <c r="K459" i="23" s="1"/>
  <c r="L459" i="23" s="1"/>
  <c r="H656" i="23"/>
  <c r="I656" i="23" s="1"/>
  <c r="K656" i="23" s="1"/>
  <c r="L656" i="23" s="1"/>
  <c r="H646" i="23"/>
  <c r="I646" i="23" s="1"/>
  <c r="K646" i="23" s="1"/>
  <c r="L646" i="23" s="1"/>
  <c r="H1077" i="23"/>
  <c r="I1077" i="23" s="1"/>
  <c r="K1077" i="23" s="1"/>
  <c r="L1077" i="23" s="1"/>
  <c r="H245" i="23"/>
  <c r="I245" i="23" s="1"/>
  <c r="K245" i="23" s="1"/>
  <c r="L245" i="23" s="1"/>
  <c r="H232" i="23"/>
  <c r="I232" i="23" s="1"/>
  <c r="K232" i="23" s="1"/>
  <c r="L232" i="23" s="1"/>
  <c r="H645" i="23"/>
  <c r="I645" i="23" s="1"/>
  <c r="K645" i="23" s="1"/>
  <c r="L645" i="23" s="1"/>
  <c r="H663" i="23"/>
  <c r="I663" i="23" s="1"/>
  <c r="K663" i="23" s="1"/>
  <c r="L663" i="23" s="1"/>
  <c r="H456" i="23"/>
  <c r="I456" i="23" s="1"/>
  <c r="K456" i="23" s="1"/>
  <c r="L456" i="23" s="1"/>
  <c r="H485" i="23"/>
  <c r="I485" i="23" s="1"/>
  <c r="K485" i="23" s="1"/>
  <c r="L485" i="23" s="1"/>
  <c r="H455" i="23"/>
  <c r="I455" i="23" s="1"/>
  <c r="K455" i="23" s="1"/>
  <c r="L455" i="23" s="1"/>
  <c r="H484" i="23"/>
  <c r="I484" i="23" s="1"/>
  <c r="K484" i="23" s="1"/>
  <c r="L484" i="23" s="1"/>
  <c r="H1142" i="23"/>
  <c r="I1142" i="23" s="1"/>
  <c r="K1142" i="23" s="1"/>
  <c r="L1142" i="23" s="1"/>
  <c r="H319" i="23"/>
  <c r="I319" i="23" s="1"/>
  <c r="K319" i="23" s="1"/>
  <c r="L319" i="23" s="1"/>
  <c r="H354" i="23"/>
  <c r="I354" i="23" s="1"/>
  <c r="K354" i="23" s="1"/>
  <c r="L354" i="23" s="1"/>
  <c r="H452" i="23"/>
  <c r="I452" i="23" s="1"/>
  <c r="K452" i="23" s="1"/>
  <c r="L452" i="23" s="1"/>
  <c r="H1040" i="23"/>
  <c r="I1040" i="23" s="1"/>
  <c r="K1040" i="23" s="1"/>
  <c r="L1040" i="23" s="1"/>
  <c r="H401" i="23"/>
  <c r="I401" i="23" s="1"/>
  <c r="K401" i="23" s="1"/>
  <c r="L401" i="23" s="1"/>
  <c r="H493" i="23"/>
  <c r="I493" i="23" s="1"/>
  <c r="K493" i="23" s="1"/>
  <c r="L493" i="23" s="1"/>
  <c r="H400" i="23"/>
  <c r="I400" i="23" s="1"/>
  <c r="K400" i="23" s="1"/>
  <c r="L400" i="23" s="1"/>
  <c r="H754" i="23"/>
  <c r="I754" i="23" s="1"/>
  <c r="K754" i="23" s="1"/>
  <c r="L754" i="23" s="1"/>
  <c r="H47" i="23"/>
  <c r="I47" i="23" s="1"/>
  <c r="K47" i="23" s="1"/>
  <c r="L47" i="23" s="1"/>
  <c r="H827" i="23"/>
  <c r="I827" i="23" s="1"/>
  <c r="K827" i="23" s="1"/>
  <c r="L827" i="23" s="1"/>
  <c r="H996" i="23"/>
  <c r="I996" i="23" s="1"/>
  <c r="K996" i="23" s="1"/>
  <c r="L996" i="23" s="1"/>
  <c r="H291" i="23"/>
  <c r="I291" i="23" s="1"/>
  <c r="K291" i="23" s="1"/>
  <c r="L291" i="23" s="1"/>
  <c r="H289" i="23"/>
  <c r="I289" i="23" s="1"/>
  <c r="K289" i="23" s="1"/>
  <c r="L289" i="23" s="1"/>
  <c r="H938" i="23"/>
  <c r="I938" i="23" s="1"/>
  <c r="K938" i="23" s="1"/>
  <c r="L938" i="23" s="1"/>
  <c r="H680" i="23"/>
  <c r="I680" i="23" s="1"/>
  <c r="K680" i="23" s="1"/>
  <c r="L680" i="23" s="1"/>
  <c r="H1100" i="23"/>
  <c r="I1100" i="23" s="1"/>
  <c r="K1100" i="23" s="1"/>
  <c r="L1100" i="23" s="1"/>
  <c r="H497" i="23"/>
  <c r="I497" i="23" s="1"/>
  <c r="K497" i="23" s="1"/>
  <c r="L497" i="23" s="1"/>
  <c r="H940" i="23"/>
  <c r="I940" i="23" s="1"/>
  <c r="K940" i="23" s="1"/>
  <c r="L940" i="23" s="1"/>
  <c r="H1089" i="23"/>
  <c r="I1089" i="23" s="1"/>
  <c r="K1089" i="23" s="1"/>
  <c r="L1089" i="23" s="1"/>
  <c r="H1043" i="23"/>
  <c r="I1043" i="23" s="1"/>
  <c r="K1043" i="23" s="1"/>
  <c r="L1043" i="23" s="1"/>
  <c r="H854" i="23"/>
  <c r="I854" i="23" s="1"/>
  <c r="K854" i="23" s="1"/>
  <c r="L854" i="23" s="1"/>
  <c r="H3" i="23"/>
  <c r="I3" i="23" s="1"/>
  <c r="K3" i="23" s="1"/>
  <c r="L3" i="23" s="1"/>
  <c r="H875" i="23"/>
  <c r="I875" i="23" s="1"/>
  <c r="K875" i="23" s="1"/>
  <c r="L875" i="23" s="1"/>
  <c r="H899" i="23"/>
  <c r="I899" i="23" s="1"/>
  <c r="K899" i="23" s="1"/>
  <c r="L899" i="23" s="1"/>
  <c r="H726" i="23"/>
  <c r="I726" i="23" s="1"/>
  <c r="K726" i="23" s="1"/>
  <c r="L726" i="23" s="1"/>
  <c r="H503" i="23"/>
  <c r="I503" i="23" s="1"/>
  <c r="K503" i="23" s="1"/>
  <c r="L503" i="23" s="1"/>
  <c r="H551" i="23"/>
  <c r="I551" i="23" s="1"/>
  <c r="K551" i="23" s="1"/>
  <c r="L551" i="23" s="1"/>
  <c r="H922" i="23"/>
  <c r="I922" i="23" s="1"/>
  <c r="K922" i="23" s="1"/>
  <c r="L922" i="23" s="1"/>
  <c r="H575" i="23"/>
  <c r="I575" i="23" s="1"/>
  <c r="K575" i="23" s="1"/>
  <c r="L575" i="23" s="1"/>
  <c r="H778" i="23"/>
  <c r="I778" i="23" s="1"/>
  <c r="K778" i="23" s="1"/>
  <c r="L778" i="23" s="1"/>
  <c r="H805" i="23"/>
  <c r="I805" i="23" s="1"/>
  <c r="K805" i="23" s="1"/>
  <c r="L805" i="23" s="1"/>
  <c r="H1018" i="23"/>
  <c r="I1018" i="23" s="1"/>
  <c r="K1018" i="23" s="1"/>
  <c r="L1018" i="23" s="1"/>
  <c r="H1120" i="23"/>
  <c r="I1120" i="23" s="1"/>
  <c r="K1120" i="23" s="1"/>
  <c r="L1120" i="23" s="1"/>
  <c r="H931" i="23"/>
  <c r="I931" i="23" s="1"/>
  <c r="K931" i="23" s="1"/>
  <c r="L931" i="23" s="1"/>
  <c r="H513" i="23"/>
  <c r="I513" i="23" s="1"/>
  <c r="K513" i="23" s="1"/>
  <c r="L513" i="23" s="1"/>
  <c r="H860" i="23"/>
  <c r="I860" i="23" s="1"/>
  <c r="K860" i="23" s="1"/>
  <c r="L860" i="23" s="1"/>
  <c r="H105" i="23"/>
  <c r="I105" i="23" s="1"/>
  <c r="K105" i="23" s="1"/>
  <c r="L105" i="23" s="1"/>
  <c r="H1046" i="23"/>
  <c r="I1046" i="23" s="1"/>
  <c r="K1046" i="23" s="1"/>
  <c r="L1046" i="23" s="1"/>
  <c r="H42" i="23"/>
  <c r="I42" i="23" s="1"/>
  <c r="K42" i="23" s="1"/>
  <c r="L42" i="23" s="1"/>
  <c r="H1136" i="23"/>
  <c r="I1136" i="23" s="1"/>
  <c r="K1136" i="23" s="1"/>
  <c r="L1136" i="23" s="1"/>
  <c r="H320" i="23"/>
  <c r="I320" i="23" s="1"/>
  <c r="K320" i="23" s="1"/>
  <c r="L320" i="23" s="1"/>
  <c r="H363" i="23"/>
  <c r="I363" i="23" s="1"/>
  <c r="K363" i="23" s="1"/>
  <c r="L363" i="23" s="1"/>
  <c r="H466" i="23"/>
  <c r="I466" i="23" s="1"/>
  <c r="K466" i="23" s="1"/>
  <c r="L466" i="23" s="1"/>
  <c r="H610" i="23"/>
  <c r="I610" i="23" s="1"/>
  <c r="K610" i="23" s="1"/>
  <c r="L610" i="23" s="1"/>
  <c r="H403" i="23"/>
  <c r="I403" i="23" s="1"/>
  <c r="K403" i="23" s="1"/>
  <c r="L403" i="23" s="1"/>
  <c r="H494" i="23"/>
  <c r="I494" i="23" s="1"/>
  <c r="K494" i="23" s="1"/>
  <c r="L494" i="23" s="1"/>
  <c r="H402" i="23"/>
  <c r="I402" i="23" s="1"/>
  <c r="K402" i="23" s="1"/>
  <c r="L402" i="23" s="1"/>
  <c r="H150" i="23"/>
  <c r="I150" i="23" s="1"/>
  <c r="K150" i="23" s="1"/>
  <c r="L150" i="23" s="1"/>
  <c r="H600" i="23"/>
  <c r="I600" i="23" s="1"/>
  <c r="K600" i="23" s="1"/>
  <c r="L600" i="23" s="1"/>
  <c r="H828" i="23"/>
  <c r="I828" i="23" s="1"/>
  <c r="K828" i="23" s="1"/>
  <c r="L828" i="23" s="1"/>
  <c r="H1088" i="23"/>
  <c r="I1088" i="23" s="1"/>
  <c r="K1088" i="23" s="1"/>
  <c r="L1088" i="23" s="1"/>
  <c r="H296" i="23"/>
  <c r="I296" i="23" s="1"/>
  <c r="K296" i="23" s="1"/>
  <c r="L296" i="23" s="1"/>
  <c r="H294" i="23"/>
  <c r="I294" i="23" s="1"/>
  <c r="K294" i="23" s="1"/>
  <c r="L294" i="23" s="1"/>
  <c r="H939" i="23"/>
  <c r="I939" i="23" s="1"/>
  <c r="K939" i="23" s="1"/>
  <c r="L939" i="23" s="1"/>
  <c r="H681" i="23"/>
  <c r="I681" i="23" s="1"/>
  <c r="K681" i="23" s="1"/>
  <c r="L681" i="23" s="1"/>
  <c r="H1139" i="23"/>
  <c r="I1139" i="23" s="1"/>
  <c r="K1139" i="23" s="1"/>
  <c r="L1139" i="23" s="1"/>
  <c r="H313" i="23"/>
  <c r="I313" i="23" s="1"/>
  <c r="K313" i="23" s="1"/>
  <c r="L313" i="23" s="1"/>
  <c r="H932" i="23"/>
  <c r="I932" i="23" s="1"/>
  <c r="K932" i="23" s="1"/>
  <c r="L932" i="23" s="1"/>
  <c r="H274" i="23"/>
  <c r="I274" i="23" s="1"/>
  <c r="K274" i="23" s="1"/>
  <c r="L274" i="23" s="1"/>
  <c r="H898" i="23"/>
  <c r="I898" i="23" s="1"/>
  <c r="K898" i="23" s="1"/>
  <c r="L898" i="23" s="1"/>
  <c r="H1118" i="23"/>
  <c r="I1118" i="23" s="1"/>
  <c r="K1118" i="23" s="1"/>
  <c r="L1118" i="23" s="1"/>
  <c r="H1029" i="23"/>
  <c r="I1029" i="23" s="1"/>
  <c r="K1029" i="23" s="1"/>
  <c r="L1029" i="23" s="1"/>
  <c r="H1062" i="23"/>
  <c r="I1062" i="23" s="1"/>
  <c r="K1062" i="23" s="1"/>
  <c r="L1062" i="23" s="1"/>
  <c r="H818" i="23"/>
  <c r="I818" i="23" s="1"/>
  <c r="K818" i="23" s="1"/>
  <c r="L818" i="23" s="1"/>
  <c r="H261" i="23"/>
  <c r="I261" i="23" s="1"/>
  <c r="K261" i="23" s="1"/>
  <c r="L261" i="23" s="1"/>
  <c r="H70" i="23"/>
  <c r="I70" i="23" s="1"/>
  <c r="K70" i="23" s="1"/>
  <c r="L70" i="23" s="1"/>
  <c r="H259" i="23"/>
  <c r="I259" i="23" s="1"/>
  <c r="K259" i="23" s="1"/>
  <c r="L259" i="23" s="1"/>
  <c r="H506" i="23"/>
  <c r="I506" i="23" s="1"/>
  <c r="K506" i="23" s="1"/>
  <c r="L506" i="23" s="1"/>
  <c r="H1093" i="23"/>
  <c r="I1093" i="23" s="1"/>
  <c r="K1093" i="23" s="1"/>
  <c r="L1093" i="23" s="1"/>
  <c r="H128" i="23"/>
  <c r="I128" i="23" s="1"/>
  <c r="K128" i="23" s="1"/>
  <c r="L128" i="23" s="1"/>
  <c r="H80" i="23"/>
  <c r="I80" i="23" s="1"/>
  <c r="K80" i="23" s="1"/>
  <c r="L80" i="23" s="1"/>
  <c r="H351" i="23"/>
  <c r="I351" i="23" s="1"/>
  <c r="K351" i="23" s="1"/>
  <c r="L351" i="23" s="1"/>
  <c r="H393" i="23"/>
  <c r="I393" i="23" s="1"/>
  <c r="K393" i="23" s="1"/>
  <c r="L393" i="23" s="1"/>
  <c r="H327" i="23"/>
  <c r="I327" i="23" s="1"/>
  <c r="K327" i="23" s="1"/>
  <c r="L327" i="23" s="1"/>
  <c r="H446" i="23"/>
  <c r="I446" i="23" s="1"/>
  <c r="K446" i="23" s="1"/>
  <c r="L446" i="23" s="1"/>
  <c r="H380" i="23"/>
  <c r="I380" i="23" s="1"/>
  <c r="K380" i="23" s="1"/>
  <c r="L380" i="23" s="1"/>
  <c r="H545" i="23"/>
  <c r="I545" i="23" s="1"/>
  <c r="K545" i="23" s="1"/>
  <c r="L545" i="23" s="1"/>
  <c r="H1076" i="23"/>
  <c r="I1076" i="23" s="1"/>
  <c r="K1076" i="23" s="1"/>
  <c r="L1076" i="23" s="1"/>
  <c r="H1116" i="23"/>
  <c r="I1116" i="23" s="1"/>
  <c r="K1116" i="23" s="1"/>
  <c r="L1116" i="23" s="1"/>
  <c r="H736" i="23"/>
  <c r="I736" i="23" s="1"/>
  <c r="K736" i="23" s="1"/>
  <c r="L736" i="23" s="1"/>
  <c r="H597" i="23"/>
  <c r="I597" i="23" s="1"/>
  <c r="K597" i="23" s="1"/>
  <c r="L597" i="23" s="1"/>
  <c r="H913" i="23"/>
  <c r="I913" i="23" s="1"/>
  <c r="K913" i="23" s="1"/>
  <c r="L913" i="23" s="1"/>
  <c r="H800" i="23"/>
  <c r="I800" i="23" s="1"/>
  <c r="K800" i="23" s="1"/>
  <c r="L800" i="23" s="1"/>
  <c r="H384" i="23"/>
  <c r="I384" i="23" s="1"/>
  <c r="K384" i="23" s="1"/>
  <c r="L384" i="23" s="1"/>
  <c r="H866" i="23"/>
  <c r="I866" i="23" s="1"/>
  <c r="K866" i="23" s="1"/>
  <c r="L866" i="23" s="1"/>
  <c r="H874" i="23"/>
  <c r="I874" i="23" s="1"/>
  <c r="K874" i="23" s="1"/>
  <c r="L874" i="23" s="1"/>
  <c r="H596" i="23"/>
  <c r="I596" i="23" s="1"/>
  <c r="K596" i="23" s="1"/>
  <c r="L596" i="23" s="1"/>
  <c r="H218" i="23"/>
  <c r="I218" i="23" s="1"/>
  <c r="K218" i="23" s="1"/>
  <c r="L218" i="23" s="1"/>
  <c r="H238" i="23"/>
  <c r="I238" i="23" s="1"/>
  <c r="K238" i="23" s="1"/>
  <c r="L238" i="23" s="1"/>
  <c r="H889" i="23"/>
  <c r="I889" i="23" s="1"/>
  <c r="K889" i="23" s="1"/>
  <c r="L889" i="23" s="1"/>
  <c r="H795" i="23"/>
  <c r="I795" i="23" s="1"/>
  <c r="K795" i="23" s="1"/>
  <c r="L795" i="23" s="1"/>
  <c r="H945" i="23"/>
  <c r="I945" i="23" s="1"/>
  <c r="K945" i="23" s="1"/>
  <c r="L945" i="23" s="1"/>
  <c r="H1105" i="23"/>
  <c r="I1105" i="23" s="1"/>
  <c r="K1105" i="23" s="1"/>
  <c r="L1105" i="23" s="1"/>
  <c r="H347" i="23"/>
  <c r="I347" i="23" s="1"/>
  <c r="K347" i="23" s="1"/>
  <c r="L347" i="23" s="1"/>
  <c r="H227" i="23"/>
  <c r="I227" i="23" s="1"/>
  <c r="K227" i="23" s="1"/>
  <c r="L227" i="23" s="1"/>
  <c r="H753" i="23"/>
  <c r="I753" i="23" s="1"/>
  <c r="K753" i="23" s="1"/>
  <c r="L753" i="23" s="1"/>
  <c r="H441" i="23"/>
  <c r="I441" i="23" s="1"/>
  <c r="K441" i="23" s="1"/>
  <c r="L441" i="23" s="1"/>
  <c r="H752" i="23"/>
  <c r="I752" i="23" s="1"/>
  <c r="K752" i="23" s="1"/>
  <c r="L752" i="23" s="1"/>
  <c r="H99" i="23"/>
  <c r="I99" i="23" s="1"/>
  <c r="K99" i="23" s="1"/>
  <c r="L99" i="23" s="1"/>
  <c r="H892" i="23"/>
  <c r="I892" i="23" s="1"/>
  <c r="K892" i="23" s="1"/>
  <c r="L892" i="23" s="1"/>
  <c r="H1111" i="23"/>
  <c r="I1111" i="23" s="1"/>
  <c r="K1111" i="23" s="1"/>
  <c r="L1111" i="23" s="1"/>
  <c r="H146" i="23"/>
  <c r="I146" i="23" s="1"/>
  <c r="K146" i="23" s="1"/>
  <c r="L146" i="23" s="1"/>
  <c r="H168" i="23"/>
  <c r="I168" i="23" s="1"/>
  <c r="K168" i="23" s="1"/>
  <c r="L168" i="23" s="1"/>
  <c r="H957" i="23"/>
  <c r="I957" i="23" s="1"/>
  <c r="K957" i="23" s="1"/>
  <c r="L957" i="23" s="1"/>
  <c r="H89" i="23"/>
  <c r="I89" i="23" s="1"/>
  <c r="K89" i="23" s="1"/>
  <c r="L89" i="23" s="1"/>
  <c r="H127" i="23"/>
  <c r="I127" i="23" s="1"/>
  <c r="K127" i="23" s="1"/>
  <c r="L127" i="23" s="1"/>
  <c r="H286" i="23"/>
  <c r="I286" i="23" s="1"/>
  <c r="K286" i="23" s="1"/>
  <c r="L286" i="23" s="1"/>
  <c r="H77" i="23"/>
  <c r="I77" i="23" s="1"/>
  <c r="K77" i="23" s="1"/>
  <c r="L77" i="23" s="1"/>
  <c r="H925" i="23"/>
  <c r="I925" i="23" s="1"/>
  <c r="K925" i="23" s="1"/>
  <c r="L925" i="23" s="1"/>
  <c r="H161" i="23"/>
  <c r="I161" i="23" s="1"/>
  <c r="K161" i="23" s="1"/>
  <c r="L161" i="23" s="1"/>
  <c r="H1023" i="23"/>
  <c r="I1023" i="23" s="1"/>
  <c r="K1023" i="23" s="1"/>
  <c r="L1023" i="23" s="1"/>
  <c r="H282" i="23"/>
  <c r="I282" i="23" s="1"/>
  <c r="K282" i="23" s="1"/>
  <c r="L282" i="23" s="1"/>
  <c r="H871" i="23"/>
  <c r="I871" i="23" s="1"/>
  <c r="K871" i="23" s="1"/>
  <c r="L871" i="23" s="1"/>
  <c r="H241" i="23"/>
  <c r="I241" i="23" s="1"/>
  <c r="K241" i="23" s="1"/>
  <c r="L241" i="23" s="1"/>
  <c r="H1027" i="23"/>
  <c r="I1027" i="23" s="1"/>
  <c r="K1027" i="23" s="1"/>
  <c r="L1027" i="23" s="1"/>
  <c r="H814" i="23"/>
  <c r="I814" i="23" s="1"/>
  <c r="K814" i="23" s="1"/>
  <c r="L814" i="23" s="1"/>
  <c r="H971" i="23"/>
  <c r="I971" i="23" s="1"/>
  <c r="K971" i="23" s="1"/>
  <c r="L971" i="23" s="1"/>
  <c r="H1112" i="23"/>
  <c r="I1112" i="23" s="1"/>
  <c r="K1112" i="23" s="1"/>
  <c r="L1112" i="23" s="1"/>
  <c r="H309" i="23"/>
  <c r="I309" i="23" s="1"/>
  <c r="K309" i="23" s="1"/>
  <c r="L309" i="23" s="1"/>
  <c r="H739" i="23"/>
  <c r="I739" i="23" s="1"/>
  <c r="K739" i="23" s="1"/>
  <c r="L739" i="23" s="1"/>
  <c r="H98" i="23"/>
  <c r="I98" i="23" s="1"/>
  <c r="K98" i="23" s="1"/>
  <c r="L98" i="23" s="1"/>
  <c r="H255" i="23"/>
  <c r="I255" i="23" s="1"/>
  <c r="K255" i="23" s="1"/>
  <c r="L255" i="23" s="1"/>
  <c r="H640" i="23"/>
  <c r="I640" i="23" s="1"/>
  <c r="K640" i="23" s="1"/>
  <c r="L640" i="23" s="1"/>
  <c r="H253" i="23"/>
  <c r="I253" i="23" s="1"/>
  <c r="K253" i="23" s="1"/>
  <c r="L253" i="23" s="1"/>
  <c r="H505" i="23"/>
  <c r="I505" i="23" s="1"/>
  <c r="K505" i="23" s="1"/>
  <c r="L505" i="23" s="1"/>
  <c r="H1092" i="23"/>
  <c r="I1092" i="23" s="1"/>
  <c r="K1092" i="23" s="1"/>
  <c r="L1092" i="23" s="1"/>
  <c r="H719" i="23"/>
  <c r="I719" i="23" s="1"/>
  <c r="K719" i="23" s="1"/>
  <c r="L719" i="23" s="1"/>
  <c r="H673" i="23"/>
  <c r="I673" i="23" s="1"/>
  <c r="K673" i="23" s="1"/>
  <c r="L673" i="23" s="1"/>
  <c r="H342" i="23"/>
  <c r="I342" i="23" s="1"/>
  <c r="K342" i="23" s="1"/>
  <c r="L342" i="23" s="1"/>
  <c r="H392" i="23"/>
  <c r="I392" i="23" s="1"/>
  <c r="K392" i="23" s="1"/>
  <c r="L392" i="23" s="1"/>
  <c r="H326" i="23"/>
  <c r="I326" i="23" s="1"/>
  <c r="K326" i="23" s="1"/>
  <c r="L326" i="23" s="1"/>
  <c r="H434" i="23"/>
  <c r="I434" i="23" s="1"/>
  <c r="K434" i="23" s="1"/>
  <c r="L434" i="23" s="1"/>
  <c r="H379" i="23"/>
  <c r="I379" i="23" s="1"/>
  <c r="K379" i="23" s="1"/>
  <c r="L379" i="23" s="1"/>
  <c r="H431" i="23"/>
  <c r="I431" i="23" s="1"/>
  <c r="K431" i="23" s="1"/>
  <c r="L431" i="23" s="1"/>
  <c r="H1069" i="23"/>
  <c r="I1069" i="23" s="1"/>
  <c r="K1069" i="23" s="1"/>
  <c r="L1069" i="23" s="1"/>
  <c r="H135" i="23"/>
  <c r="I135" i="23" s="1"/>
  <c r="K135" i="23" s="1"/>
  <c r="L135" i="23" s="1"/>
  <c r="H430" i="23"/>
  <c r="I430" i="23" s="1"/>
  <c r="K430" i="23" s="1"/>
  <c r="L430" i="23" s="1"/>
  <c r="H815" i="23"/>
  <c r="I815" i="23" s="1"/>
  <c r="K815" i="23" s="1"/>
  <c r="L815" i="23" s="1"/>
  <c r="H134" i="23"/>
  <c r="I134" i="23" s="1"/>
  <c r="K134" i="23" s="1"/>
  <c r="L134" i="23" s="1"/>
  <c r="H251" i="23"/>
  <c r="I251" i="23" s="1"/>
  <c r="K251" i="23" s="1"/>
  <c r="L251" i="23" s="1"/>
  <c r="H692" i="23"/>
  <c r="I692" i="23" s="1"/>
  <c r="K692" i="23" s="1"/>
  <c r="L692" i="23" s="1"/>
  <c r="H97" i="23"/>
  <c r="I97" i="23" s="1"/>
  <c r="K97" i="23" s="1"/>
  <c r="L97" i="23" s="1"/>
  <c r="H906" i="23"/>
  <c r="I906" i="23" s="1"/>
  <c r="K906" i="23" s="1"/>
  <c r="L906" i="23" s="1"/>
  <c r="H708" i="23"/>
  <c r="I708" i="23" s="1"/>
  <c r="K708" i="23" s="1"/>
  <c r="L708" i="23" s="1"/>
  <c r="H567" i="23"/>
  <c r="I567" i="23" s="1"/>
  <c r="K567" i="23" s="1"/>
  <c r="L567" i="23" s="1"/>
  <c r="H209" i="23"/>
  <c r="I209" i="23" s="1"/>
  <c r="K209" i="23" s="1"/>
  <c r="L209" i="23" s="1"/>
  <c r="H869" i="23"/>
  <c r="I869" i="23" s="1"/>
  <c r="K869" i="23" s="1"/>
  <c r="L869" i="23" s="1"/>
  <c r="H335" i="23"/>
  <c r="I335" i="23" s="1"/>
  <c r="K335" i="23" s="1"/>
  <c r="L335" i="23" s="1"/>
  <c r="H106" i="23"/>
  <c r="I106" i="23" s="1"/>
  <c r="K106" i="23" s="1"/>
  <c r="L106" i="23" s="1"/>
  <c r="H141" i="23"/>
  <c r="I141" i="23" s="1"/>
  <c r="K141" i="23" s="1"/>
  <c r="L141" i="23" s="1"/>
  <c r="H423" i="23"/>
  <c r="I423" i="23" s="1"/>
  <c r="K423" i="23" s="1"/>
  <c r="L423" i="23" s="1"/>
  <c r="H970" i="23"/>
  <c r="I970" i="23" s="1"/>
  <c r="K970" i="23" s="1"/>
  <c r="L970" i="23" s="1"/>
  <c r="H864" i="23"/>
  <c r="I864" i="23" s="1"/>
  <c r="K864" i="23" s="1"/>
  <c r="L864" i="23" s="1"/>
  <c r="H421" i="23"/>
  <c r="I421" i="23" s="1"/>
  <c r="K421" i="23" s="1"/>
  <c r="L421" i="23" s="1"/>
  <c r="H961" i="23"/>
  <c r="I961" i="23" s="1"/>
  <c r="K961" i="23" s="1"/>
  <c r="L961" i="23" s="1"/>
  <c r="H868" i="23"/>
  <c r="I868" i="23" s="1"/>
  <c r="K868" i="23" s="1"/>
  <c r="L868" i="23" s="1"/>
  <c r="H803" i="23"/>
  <c r="I803" i="23" s="1"/>
  <c r="K803" i="23" s="1"/>
  <c r="L803" i="23" s="1"/>
  <c r="H1056" i="23"/>
  <c r="I1056" i="23" s="1"/>
  <c r="K1056" i="23" s="1"/>
  <c r="L1056" i="23" s="1"/>
  <c r="H54" i="23"/>
  <c r="I54" i="23" s="1"/>
  <c r="K54" i="23" s="1"/>
  <c r="L54" i="23" s="1"/>
  <c r="H53" i="23"/>
  <c r="I53" i="23" s="1"/>
  <c r="K53" i="23" s="1"/>
  <c r="L53" i="23" s="1"/>
  <c r="H1016" i="23"/>
  <c r="I1016" i="23" s="1"/>
  <c r="K1016" i="23" s="1"/>
  <c r="L1016" i="23" s="1"/>
  <c r="H22" i="23"/>
  <c r="I22" i="23" s="1"/>
  <c r="K22" i="23" s="1"/>
  <c r="L22" i="23" s="1"/>
  <c r="H404" i="23"/>
  <c r="I404" i="23" s="1"/>
  <c r="K404" i="23" s="1"/>
  <c r="L404" i="23" s="1"/>
  <c r="H993" i="23"/>
  <c r="I993" i="23" s="1"/>
  <c r="K993" i="23" s="1"/>
  <c r="L993" i="23" s="1"/>
  <c r="H301" i="23"/>
  <c r="I301" i="23" s="1"/>
  <c r="K301" i="23" s="1"/>
  <c r="L301" i="23" s="1"/>
  <c r="H299" i="23"/>
  <c r="I299" i="23" s="1"/>
  <c r="K299" i="23" s="1"/>
  <c r="L299" i="23" s="1"/>
  <c r="H112" i="23"/>
  <c r="I112" i="23" s="1"/>
  <c r="K112" i="23" s="1"/>
  <c r="L112" i="23" s="1"/>
  <c r="H26" i="23"/>
  <c r="I26" i="23" s="1"/>
  <c r="K26" i="23" s="1"/>
  <c r="L26" i="23" s="1"/>
  <c r="H1097" i="23"/>
  <c r="I1097" i="23" s="1"/>
  <c r="K1097" i="23" s="1"/>
  <c r="L1097" i="23" s="1"/>
  <c r="H668" i="23"/>
  <c r="I668" i="23" s="1"/>
  <c r="K668" i="23" s="1"/>
  <c r="L668" i="23" s="1"/>
  <c r="H444" i="23"/>
  <c r="I444" i="23" s="1"/>
  <c r="K444" i="23" s="1"/>
  <c r="L444" i="23" s="1"/>
  <c r="H655" i="23"/>
  <c r="I655" i="23" s="1"/>
  <c r="K655" i="23" s="1"/>
  <c r="L655" i="23" s="1"/>
  <c r="H68" i="23"/>
  <c r="I68" i="23" s="1"/>
  <c r="K68" i="23" s="1"/>
  <c r="L68" i="23" s="1"/>
  <c r="H731" i="23"/>
  <c r="I731" i="23" s="1"/>
  <c r="K731" i="23" s="1"/>
  <c r="L731" i="23" s="1"/>
  <c r="H244" i="23"/>
  <c r="I244" i="23" s="1"/>
  <c r="K244" i="23" s="1"/>
  <c r="L244" i="23" s="1"/>
  <c r="H229" i="23"/>
  <c r="I229" i="23" s="1"/>
  <c r="K229" i="23" s="1"/>
  <c r="L229" i="23" s="1"/>
  <c r="H67" i="23"/>
  <c r="I67" i="23" s="1"/>
  <c r="K67" i="23" s="1"/>
  <c r="L67" i="23" s="1"/>
  <c r="H661" i="23"/>
  <c r="I661" i="23" s="1"/>
  <c r="K661" i="23" s="1"/>
  <c r="L661" i="23" s="1"/>
  <c r="H37" i="23"/>
  <c r="I37" i="23" s="1"/>
  <c r="K37" i="23" s="1"/>
  <c r="L37" i="23" s="1"/>
  <c r="H481" i="23"/>
  <c r="I481" i="23" s="1"/>
  <c r="K481" i="23" s="1"/>
  <c r="L481" i="23" s="1"/>
  <c r="H442" i="23"/>
  <c r="I442" i="23" s="1"/>
  <c r="K442" i="23" s="1"/>
  <c r="L442" i="23" s="1"/>
  <c r="H480" i="23"/>
  <c r="I480" i="23" s="1"/>
  <c r="K480" i="23" s="1"/>
  <c r="L480" i="23" s="1"/>
  <c r="H1135" i="23"/>
  <c r="I1135" i="23" s="1"/>
  <c r="K1135" i="23" s="1"/>
  <c r="L1135" i="23" s="1"/>
  <c r="H318" i="23"/>
  <c r="I318" i="23" s="1"/>
  <c r="K318" i="23" s="1"/>
  <c r="L318" i="23" s="1"/>
  <c r="H345" i="23"/>
  <c r="I345" i="23" s="1"/>
  <c r="K345" i="23" s="1"/>
  <c r="L345" i="23" s="1"/>
  <c r="H440" i="23"/>
  <c r="I440" i="23" s="1"/>
  <c r="K440" i="23" s="1"/>
  <c r="L440" i="23" s="1"/>
  <c r="H609" i="23"/>
  <c r="I609" i="23" s="1"/>
  <c r="K609" i="23" s="1"/>
  <c r="L609" i="23" s="1"/>
  <c r="H399" i="23"/>
  <c r="I399" i="23" s="1"/>
  <c r="K399" i="23" s="1"/>
  <c r="L399" i="23" s="1"/>
  <c r="H492" i="23"/>
  <c r="I492" i="23" s="1"/>
  <c r="K492" i="23" s="1"/>
  <c r="L492" i="23" s="1"/>
  <c r="H398" i="23"/>
  <c r="I398" i="23" s="1"/>
  <c r="K398" i="23" s="1"/>
  <c r="L398" i="23" s="1"/>
  <c r="H144" i="23"/>
  <c r="I144" i="23" s="1"/>
  <c r="K144" i="23" s="1"/>
  <c r="L144" i="23" s="1"/>
  <c r="H595" i="23"/>
  <c r="I595" i="23" s="1"/>
  <c r="K595" i="23" s="1"/>
  <c r="L595" i="23" s="1"/>
  <c r="H825" i="23"/>
  <c r="I825" i="23" s="1"/>
  <c r="K825" i="23" s="1"/>
  <c r="L825" i="23" s="1"/>
  <c r="H832" i="23"/>
  <c r="I832" i="23" s="1"/>
  <c r="K832" i="23" s="1"/>
  <c r="L832" i="23" s="1"/>
  <c r="H743" i="23"/>
  <c r="I743" i="23" s="1"/>
  <c r="K743" i="23" s="1"/>
  <c r="L743" i="23" s="1"/>
  <c r="H895" i="23"/>
  <c r="I895" i="23" s="1"/>
  <c r="K895" i="23" s="1"/>
  <c r="L895" i="23" s="1"/>
  <c r="H1119" i="23"/>
  <c r="I1119" i="23" s="1"/>
  <c r="K1119" i="23" s="1"/>
  <c r="L1119" i="23" s="1"/>
  <c r="H732" i="23"/>
  <c r="I732" i="23" s="1"/>
  <c r="K732" i="23" s="1"/>
  <c r="L732" i="23" s="1"/>
  <c r="H1028" i="23"/>
  <c r="I1028" i="23" s="1"/>
  <c r="K1028" i="23" s="1"/>
  <c r="L1028" i="23" s="1"/>
  <c r="H861" i="23"/>
  <c r="I861" i="23" s="1"/>
  <c r="K861" i="23" s="1"/>
  <c r="L861" i="23" s="1"/>
  <c r="H186" i="23"/>
  <c r="I186" i="23" s="1"/>
  <c r="K186" i="23" s="1"/>
  <c r="L186" i="23" s="1"/>
  <c r="H831" i="23"/>
  <c r="I831" i="23" s="1"/>
  <c r="K831" i="23" s="1"/>
  <c r="L831" i="23" s="1"/>
  <c r="H373" i="23"/>
  <c r="I373" i="23" s="1"/>
  <c r="K373" i="23" s="1"/>
  <c r="L373" i="23" s="1"/>
  <c r="H644" i="23"/>
  <c r="I644" i="23" s="1"/>
  <c r="K644" i="23" s="1"/>
  <c r="L644" i="23" s="1"/>
  <c r="H44" i="23"/>
  <c r="I44" i="23" s="1"/>
  <c r="K44" i="23" s="1"/>
  <c r="L44" i="23" s="1"/>
  <c r="H260" i="23"/>
  <c r="I260" i="23" s="1"/>
  <c r="K260" i="23" s="1"/>
  <c r="L260" i="23" s="1"/>
  <c r="H69" i="23"/>
  <c r="I69" i="23" s="1"/>
  <c r="K69" i="23" s="1"/>
  <c r="L69" i="23" s="1"/>
  <c r="H643" i="23"/>
  <c r="I643" i="23" s="1"/>
  <c r="K643" i="23" s="1"/>
  <c r="L643" i="23" s="1"/>
  <c r="H642" i="23"/>
  <c r="I642" i="23" s="1"/>
  <c r="K642" i="23" s="1"/>
  <c r="L642" i="23" s="1"/>
  <c r="H926" i="23"/>
  <c r="I926" i="23" s="1"/>
  <c r="K926" i="23" s="1"/>
  <c r="L926" i="23" s="1"/>
  <c r="H1075" i="23"/>
  <c r="I1075" i="23" s="1"/>
  <c r="K1075" i="23" s="1"/>
  <c r="L1075" i="23" s="1"/>
  <c r="H621" i="23"/>
  <c r="I621" i="23" s="1"/>
  <c r="K621" i="23" s="1"/>
  <c r="L621" i="23" s="1"/>
  <c r="H527" i="23"/>
  <c r="I527" i="23" s="1"/>
  <c r="K527" i="23" s="1"/>
  <c r="L527" i="23" s="1"/>
  <c r="H412" i="23"/>
  <c r="I412" i="23" s="1"/>
  <c r="K412" i="23" s="1"/>
  <c r="L412" i="23" s="1"/>
  <c r="H411" i="23"/>
  <c r="I411" i="23" s="1"/>
  <c r="K411" i="23" s="1"/>
  <c r="L411" i="23" s="1"/>
  <c r="H500" i="23"/>
  <c r="I500" i="23" s="1"/>
  <c r="K500" i="23" s="1"/>
  <c r="L500" i="23" s="1"/>
  <c r="H690" i="23"/>
  <c r="I690" i="23" s="1"/>
  <c r="K690" i="23" s="1"/>
  <c r="L690" i="23" s="1"/>
  <c r="H121" i="23"/>
  <c r="I121" i="23" s="1"/>
  <c r="K121" i="23" s="1"/>
  <c r="L121" i="23" s="1"/>
  <c r="H943" i="23"/>
  <c r="I943" i="23" s="1"/>
  <c r="K943" i="23" s="1"/>
  <c r="L943" i="23" s="1"/>
  <c r="H305" i="23"/>
  <c r="I305" i="23" s="1"/>
  <c r="K305" i="23" s="1"/>
  <c r="L305" i="23" s="1"/>
  <c r="H79" i="23"/>
  <c r="I79" i="23" s="1"/>
  <c r="K79" i="23" s="1"/>
  <c r="L79" i="23" s="1"/>
  <c r="H410" i="23"/>
  <c r="I410" i="23" s="1"/>
  <c r="K410" i="23" s="1"/>
  <c r="L410" i="23" s="1"/>
  <c r="H956" i="23"/>
  <c r="I956" i="23" s="1"/>
  <c r="K956" i="23" s="1"/>
  <c r="L956" i="23" s="1"/>
  <c r="H447" i="23"/>
  <c r="I447" i="23" s="1"/>
  <c r="K447" i="23" s="1"/>
  <c r="L447" i="23" s="1"/>
  <c r="H258" i="23"/>
  <c r="I258" i="23" s="1"/>
  <c r="K258" i="23" s="1"/>
  <c r="L258" i="23" s="1"/>
  <c r="H350" i="23"/>
  <c r="I350" i="23" s="1"/>
  <c r="K350" i="23" s="1"/>
  <c r="L350" i="23" s="1"/>
  <c r="H189" i="23"/>
  <c r="I189" i="23" s="1"/>
  <c r="K189" i="23" s="1"/>
  <c r="L189" i="23" s="1"/>
  <c r="H188" i="23"/>
  <c r="I188" i="23" s="1"/>
  <c r="K188" i="23" s="1"/>
  <c r="L188" i="23" s="1"/>
  <c r="H45" i="23"/>
  <c r="I45" i="23" s="1"/>
  <c r="K45" i="23" s="1"/>
  <c r="L45" i="23" s="1"/>
  <c r="H372" i="23"/>
  <c r="I372" i="23" s="1"/>
  <c r="K372" i="23" s="1"/>
  <c r="L372" i="23" s="1"/>
  <c r="H482" i="23"/>
  <c r="I482" i="23" s="1"/>
  <c r="K482" i="23" s="1"/>
  <c r="L482" i="23" s="1"/>
  <c r="H445" i="23"/>
  <c r="I445" i="23" s="1"/>
  <c r="K445" i="23" s="1"/>
  <c r="L445" i="23" s="1"/>
  <c r="H766" i="23"/>
  <c r="I766" i="23" s="1"/>
  <c r="K766" i="23" s="1"/>
  <c r="L766" i="23" s="1"/>
  <c r="H409" i="23"/>
  <c r="I409" i="23" s="1"/>
  <c r="K409" i="23" s="1"/>
  <c r="L409" i="23" s="1"/>
  <c r="H443" i="23"/>
  <c r="I443" i="23" s="1"/>
  <c r="K443" i="23" s="1"/>
  <c r="L443" i="23" s="1"/>
  <c r="H711" i="23"/>
  <c r="I711" i="23" s="1"/>
  <c r="K711" i="23" s="1"/>
  <c r="L711" i="23" s="1"/>
  <c r="H137" i="23"/>
  <c r="I137" i="23" s="1"/>
  <c r="K137" i="23" s="1"/>
  <c r="L137" i="23" s="1"/>
  <c r="H38" i="23"/>
  <c r="I38" i="23" s="1"/>
  <c r="K38" i="23" s="1"/>
  <c r="L38" i="23" s="1"/>
  <c r="H169" i="23"/>
  <c r="I169" i="23" s="1"/>
  <c r="K169" i="23" s="1"/>
  <c r="L169" i="23" s="1"/>
  <c r="H136" i="23"/>
  <c r="I136" i="23" s="1"/>
  <c r="K136" i="23" s="1"/>
  <c r="L136" i="23" s="1"/>
  <c r="H257" i="23"/>
  <c r="I257" i="23" s="1"/>
  <c r="K257" i="23" s="1"/>
  <c r="L257" i="23" s="1"/>
  <c r="H86" i="23"/>
  <c r="I86" i="23" s="1"/>
  <c r="K86" i="23" s="1"/>
  <c r="L86" i="23" s="1"/>
  <c r="H100" i="23"/>
  <c r="I100" i="23" s="1"/>
  <c r="K100" i="23" s="1"/>
  <c r="L100" i="23" s="1"/>
  <c r="H907" i="23"/>
  <c r="I907" i="23" s="1"/>
  <c r="K907" i="23" s="1"/>
  <c r="L907" i="23" s="1"/>
  <c r="H709" i="23"/>
  <c r="I709" i="23" s="1"/>
  <c r="K709" i="23" s="1"/>
  <c r="L709" i="23" s="1"/>
  <c r="H799" i="23"/>
  <c r="I799" i="23" s="1"/>
  <c r="K799" i="23" s="1"/>
  <c r="L799" i="23" s="1"/>
  <c r="H210" i="23"/>
  <c r="I210" i="23" s="1"/>
  <c r="K210" i="23" s="1"/>
  <c r="L210" i="23" s="1"/>
  <c r="H873" i="23"/>
  <c r="I873" i="23" s="1"/>
  <c r="K873" i="23" s="1"/>
  <c r="L873" i="23" s="1"/>
  <c r="H344" i="23"/>
  <c r="I344" i="23" s="1"/>
  <c r="K344" i="23" s="1"/>
  <c r="L344" i="23" s="1"/>
  <c r="H888" i="23"/>
  <c r="I888" i="23" s="1"/>
  <c r="K888" i="23" s="1"/>
  <c r="L888" i="23" s="1"/>
  <c r="H145" i="23"/>
  <c r="I145" i="23" s="1"/>
  <c r="K145" i="23" s="1"/>
  <c r="L145" i="23" s="1"/>
  <c r="H438" i="23"/>
  <c r="I438" i="23" s="1"/>
  <c r="K438" i="23" s="1"/>
  <c r="L438" i="23" s="1"/>
  <c r="H574" i="23"/>
  <c r="I574" i="23" s="1"/>
  <c r="K574" i="23" s="1"/>
  <c r="L574" i="23" s="1"/>
  <c r="H180" i="23"/>
  <c r="I180" i="23" s="1"/>
  <c r="K180" i="23" s="1"/>
  <c r="L180" i="23" s="1"/>
  <c r="H436" i="23"/>
  <c r="I436" i="23" s="1"/>
  <c r="K436" i="23" s="1"/>
  <c r="L436" i="23" s="1"/>
  <c r="H962" i="23"/>
  <c r="I962" i="23" s="1"/>
  <c r="K962" i="23" s="1"/>
  <c r="L962" i="23" s="1"/>
  <c r="H872" i="23"/>
  <c r="I872" i="23" s="1"/>
  <c r="K872" i="23" s="1"/>
  <c r="L872" i="23" s="1"/>
  <c r="H1115" i="23"/>
  <c r="I1115" i="23" s="1"/>
  <c r="K1115" i="23" s="1"/>
  <c r="L1115" i="23" s="1"/>
  <c r="H1057" i="23"/>
  <c r="I1057" i="23" s="1"/>
  <c r="K1057" i="23" s="1"/>
  <c r="L1057" i="23" s="1"/>
  <c r="H57" i="23"/>
  <c r="I57" i="23" s="1"/>
  <c r="K57" i="23" s="1"/>
  <c r="L57" i="23" s="1"/>
  <c r="H56" i="23"/>
  <c r="I56" i="23" s="1"/>
  <c r="K56" i="23" s="1"/>
  <c r="L56" i="23" s="1"/>
  <c r="H1017" i="23"/>
  <c r="I1017" i="23" s="1"/>
  <c r="K1017" i="23" s="1"/>
  <c r="L1017" i="23" s="1"/>
  <c r="H28" i="23"/>
  <c r="I28" i="23" s="1"/>
  <c r="K28" i="23" s="1"/>
  <c r="L28" i="23" s="1"/>
  <c r="H594" i="23"/>
  <c r="I594" i="23" s="1"/>
  <c r="K594" i="23" s="1"/>
  <c r="L594" i="23" s="1"/>
  <c r="H742" i="23"/>
  <c r="I742" i="23" s="1"/>
  <c r="K742" i="23" s="1"/>
  <c r="L742" i="23" s="1"/>
  <c r="H894" i="23"/>
  <c r="I894" i="23" s="1"/>
  <c r="K894" i="23" s="1"/>
  <c r="L894" i="23" s="1"/>
  <c r="H930" i="23"/>
  <c r="I930" i="23" s="1"/>
  <c r="K930" i="23" s="1"/>
  <c r="L930" i="23" s="1"/>
  <c r="H1001" i="23"/>
  <c r="I1001" i="23" s="1"/>
  <c r="K1001" i="23" s="1"/>
  <c r="L1001" i="23" s="1"/>
  <c r="H586" i="23"/>
  <c r="I586" i="23" s="1"/>
  <c r="K586" i="23" s="1"/>
  <c r="L586" i="23" s="1"/>
  <c r="H870" i="23"/>
  <c r="I870" i="23" s="1"/>
  <c r="K870" i="23" s="1"/>
  <c r="L870" i="23" s="1"/>
  <c r="H371" i="23"/>
  <c r="I371" i="23" s="1"/>
  <c r="K371" i="23" s="1"/>
  <c r="L371" i="23" s="1"/>
  <c r="H254" i="23"/>
  <c r="I254" i="23" s="1"/>
  <c r="K254" i="23" s="1"/>
  <c r="L254" i="23" s="1"/>
  <c r="H65" i="23"/>
  <c r="I65" i="23" s="1"/>
  <c r="K65" i="23" s="1"/>
  <c r="L65" i="23" s="1"/>
  <c r="H1095" i="23"/>
  <c r="I1095" i="23" s="1"/>
  <c r="K1095" i="23" s="1"/>
  <c r="L1095" i="23" s="1"/>
  <c r="H407" i="23"/>
  <c r="I407" i="23" s="1"/>
  <c r="K407" i="23" s="1"/>
  <c r="L407" i="23" s="1"/>
  <c r="H120" i="23"/>
  <c r="I120" i="23" s="1"/>
  <c r="K120" i="23" s="1"/>
  <c r="L120" i="23" s="1"/>
  <c r="H672" i="23"/>
  <c r="I672" i="23" s="1"/>
  <c r="K672" i="23" s="1"/>
  <c r="L672" i="23" s="1"/>
  <c r="H435" i="23"/>
  <c r="I435" i="23" s="1"/>
  <c r="K435" i="23" s="1"/>
  <c r="L435" i="23" s="1"/>
  <c r="H187" i="23"/>
  <c r="I187" i="23" s="1"/>
  <c r="K187" i="23" s="1"/>
  <c r="L187" i="23" s="1"/>
  <c r="H370" i="23"/>
  <c r="I370" i="23" s="1"/>
  <c r="K370" i="23" s="1"/>
  <c r="L370" i="23" s="1"/>
  <c r="H765" i="23"/>
  <c r="I765" i="23" s="1"/>
  <c r="K765" i="23" s="1"/>
  <c r="L765" i="23" s="1"/>
  <c r="H1130" i="23"/>
  <c r="I1130" i="23" s="1"/>
  <c r="K1130" i="23" s="1"/>
  <c r="L1130" i="23" s="1"/>
  <c r="H1073" i="23"/>
  <c r="I1073" i="23" s="1"/>
  <c r="K1073" i="23" s="1"/>
  <c r="L1073" i="23" s="1"/>
  <c r="H217" i="23"/>
  <c r="I217" i="23" s="1"/>
  <c r="K217" i="23" s="1"/>
  <c r="L217" i="23" s="1"/>
  <c r="H237" i="23"/>
  <c r="I237" i="23" s="1"/>
  <c r="K237" i="23" s="1"/>
  <c r="L237" i="23" s="1"/>
  <c r="H107" i="23"/>
  <c r="I107" i="23" s="1"/>
  <c r="K107" i="23" s="1"/>
  <c r="L107" i="23" s="1"/>
  <c r="H93" i="23"/>
  <c r="I93" i="23" s="1"/>
  <c r="K93" i="23" s="1"/>
  <c r="L93" i="23" s="1"/>
  <c r="H944" i="23"/>
  <c r="I944" i="23" s="1"/>
  <c r="K944" i="23" s="1"/>
  <c r="L944" i="23" s="1"/>
  <c r="H660" i="23"/>
  <c r="I660" i="23" s="1"/>
  <c r="K660" i="23" s="1"/>
  <c r="L660" i="23" s="1"/>
  <c r="H338" i="23"/>
  <c r="I338" i="23" s="1"/>
  <c r="K338" i="23" s="1"/>
  <c r="L338" i="23" s="1"/>
  <c r="H224" i="23"/>
  <c r="I224" i="23" s="1"/>
  <c r="K224" i="23" s="1"/>
  <c r="L224" i="23" s="1"/>
  <c r="H143" i="23"/>
  <c r="I143" i="23" s="1"/>
  <c r="K143" i="23" s="1"/>
  <c r="L143" i="23" s="1"/>
  <c r="H426" i="23"/>
  <c r="I426" i="23" s="1"/>
  <c r="K426" i="23" s="1"/>
  <c r="L426" i="23" s="1"/>
  <c r="H142" i="23"/>
  <c r="I142" i="23" s="1"/>
  <c r="K142" i="23" s="1"/>
  <c r="L142" i="23" s="1"/>
  <c r="H95" i="23"/>
  <c r="I95" i="23" s="1"/>
  <c r="K95" i="23" s="1"/>
  <c r="L95" i="23" s="1"/>
  <c r="H623" i="23"/>
  <c r="I623" i="23" s="1"/>
  <c r="K623" i="23" s="1"/>
  <c r="L623" i="23" s="1"/>
  <c r="H700" i="23"/>
  <c r="I700" i="23" s="1"/>
  <c r="K700" i="23" s="1"/>
  <c r="L700" i="23" s="1"/>
  <c r="H751" i="23"/>
  <c r="I751" i="23" s="1"/>
  <c r="K751" i="23" s="1"/>
  <c r="L751" i="23" s="1"/>
  <c r="H167" i="23"/>
  <c r="I167" i="23" s="1"/>
  <c r="K167" i="23" s="1"/>
  <c r="L167" i="23" s="1"/>
  <c r="H116" i="23"/>
  <c r="I116" i="23" s="1"/>
  <c r="K116" i="23" s="1"/>
  <c r="L116" i="23" s="1"/>
  <c r="H724" i="23"/>
  <c r="I724" i="23" s="1"/>
  <c r="K724" i="23" s="1"/>
  <c r="L724" i="23" s="1"/>
  <c r="H718" i="23"/>
  <c r="I718" i="23" s="1"/>
  <c r="K718" i="23" s="1"/>
  <c r="L718" i="23" s="1"/>
  <c r="H281" i="23"/>
  <c r="I281" i="23" s="1"/>
  <c r="K281" i="23" s="1"/>
  <c r="L281" i="23" s="1"/>
  <c r="H658" i="23"/>
  <c r="I658" i="23" s="1"/>
  <c r="K658" i="23" s="1"/>
  <c r="L658" i="23" s="1"/>
  <c r="H924" i="23"/>
  <c r="I924" i="23" s="1"/>
  <c r="K924" i="23" s="1"/>
  <c r="L924" i="23" s="1"/>
  <c r="H1140" i="23"/>
  <c r="I1140" i="23" s="1"/>
  <c r="K1140" i="23" s="1"/>
  <c r="L1140" i="23" s="1"/>
  <c r="H1022" i="23"/>
  <c r="I1022" i="23" s="1"/>
  <c r="K1022" i="23" s="1"/>
  <c r="L1022" i="23" s="1"/>
  <c r="H277" i="23"/>
  <c r="I277" i="23" s="1"/>
  <c r="K277" i="23" s="1"/>
  <c r="L277" i="23" s="1"/>
  <c r="H276" i="23"/>
  <c r="I276" i="23" s="1"/>
  <c r="K276" i="23" s="1"/>
  <c r="L276" i="23" s="1"/>
  <c r="H998" i="23"/>
  <c r="I998" i="23" s="1"/>
  <c r="K998" i="23" s="1"/>
  <c r="L998" i="23" s="1"/>
  <c r="H247" i="23"/>
  <c r="I247" i="23" s="1"/>
  <c r="K247" i="23" s="1"/>
  <c r="L247" i="23" s="1"/>
  <c r="H657" i="23"/>
  <c r="I657" i="23" s="1"/>
  <c r="K657" i="23" s="1"/>
  <c r="L657" i="23" s="1"/>
  <c r="H6" i="23"/>
  <c r="I6" i="23" s="1"/>
  <c r="K6" i="23" s="1"/>
  <c r="L6" i="23" s="1"/>
  <c r="H300" i="23"/>
  <c r="I300" i="23" s="1"/>
  <c r="K300" i="23" s="1"/>
  <c r="L300" i="23" s="1"/>
  <c r="H7" i="23"/>
  <c r="I7" i="23" s="1"/>
  <c r="K7" i="23" s="1"/>
  <c r="L7" i="23" s="1"/>
  <c r="H51" i="23"/>
  <c r="I51" i="23" s="1"/>
  <c r="K51" i="23" s="1"/>
  <c r="L51" i="23" s="1"/>
  <c r="H183" i="23"/>
  <c r="I183" i="23" s="1"/>
  <c r="K183" i="23" s="1"/>
  <c r="L183" i="23" s="1"/>
  <c r="H4" i="23"/>
  <c r="I4" i="23" s="1"/>
  <c r="K4" i="23" s="1"/>
  <c r="L4" i="23" s="1"/>
  <c r="H901" i="23"/>
  <c r="I901" i="23" s="1"/>
  <c r="K901" i="23" s="1"/>
  <c r="L901" i="23" s="1"/>
  <c r="H960" i="23"/>
  <c r="I960" i="23" s="1"/>
  <c r="K960" i="23" s="1"/>
  <c r="L960" i="23" s="1"/>
  <c r="H934" i="23"/>
  <c r="I934" i="23" s="1"/>
  <c r="K934" i="23" s="1"/>
  <c r="L934" i="23" s="1"/>
  <c r="H900" i="23"/>
  <c r="I900" i="23" s="1"/>
  <c r="K900" i="23" s="1"/>
  <c r="L900" i="23" s="1"/>
  <c r="H1030" i="23"/>
  <c r="I1030" i="23" s="1"/>
  <c r="K1030" i="23" s="1"/>
  <c r="L1030" i="23" s="1"/>
  <c r="H102" i="23"/>
  <c r="I102" i="23" s="1"/>
  <c r="K102" i="23" s="1"/>
  <c r="L102" i="23" s="1"/>
  <c r="H649" i="23"/>
  <c r="I649" i="23" s="1"/>
  <c r="K649" i="23" s="1"/>
  <c r="L649" i="23" s="1"/>
  <c r="H507" i="23"/>
  <c r="I507" i="23" s="1"/>
  <c r="K507" i="23" s="1"/>
  <c r="L507" i="23" s="1"/>
  <c r="H720" i="23"/>
  <c r="I720" i="23" s="1"/>
  <c r="K720" i="23" s="1"/>
  <c r="L720" i="23" s="1"/>
  <c r="H360" i="23"/>
  <c r="I360" i="23" s="1"/>
  <c r="K360" i="23" s="1"/>
  <c r="L360" i="23" s="1"/>
  <c r="H328" i="23"/>
  <c r="I328" i="23" s="1"/>
  <c r="K328" i="23" s="1"/>
  <c r="L328" i="23" s="1"/>
  <c r="H381" i="23"/>
  <c r="I381" i="23" s="1"/>
  <c r="K381" i="23" s="1"/>
  <c r="L381" i="23" s="1"/>
  <c r="H712" i="23"/>
  <c r="I712" i="23" s="1"/>
  <c r="K712" i="23" s="1"/>
  <c r="L712" i="23" s="1"/>
  <c r="H457" i="23"/>
  <c r="I457" i="23" s="1"/>
  <c r="K457" i="23" s="1"/>
  <c r="L457" i="23" s="1"/>
  <c r="H138" i="23"/>
  <c r="I138" i="23" s="1"/>
  <c r="K138" i="23" s="1"/>
  <c r="L138" i="23" s="1"/>
  <c r="H693" i="23"/>
  <c r="I693" i="23" s="1"/>
  <c r="K693" i="23" s="1"/>
  <c r="L693" i="23" s="1"/>
  <c r="H908" i="23"/>
  <c r="I908" i="23" s="1"/>
  <c r="K908" i="23" s="1"/>
  <c r="L908" i="23" s="1"/>
  <c r="H568" i="23"/>
  <c r="I568" i="23" s="1"/>
  <c r="K568" i="23" s="1"/>
  <c r="L568" i="23" s="1"/>
  <c r="H877" i="23"/>
  <c r="I877" i="23" s="1"/>
  <c r="K877" i="23" s="1"/>
  <c r="L877" i="23" s="1"/>
  <c r="H108" i="23"/>
  <c r="I108" i="23" s="1"/>
  <c r="K108" i="23" s="1"/>
  <c r="L108" i="23" s="1"/>
  <c r="H450" i="23"/>
  <c r="I450" i="23" s="1"/>
  <c r="K450" i="23" s="1"/>
  <c r="L450" i="23" s="1"/>
  <c r="H181" i="23"/>
  <c r="I181" i="23" s="1"/>
  <c r="K181" i="23" s="1"/>
  <c r="L181" i="23" s="1"/>
  <c r="H963" i="23"/>
  <c r="I963" i="23" s="1"/>
  <c r="K963" i="23" s="1"/>
  <c r="L963" i="23" s="1"/>
  <c r="H807" i="23"/>
  <c r="I807" i="23" s="1"/>
  <c r="K807" i="23" s="1"/>
  <c r="L807" i="23" s="1"/>
  <c r="H59" i="23"/>
  <c r="I59" i="23" s="1"/>
  <c r="K59" i="23" s="1"/>
  <c r="L59" i="23" s="1"/>
  <c r="H287" i="23"/>
  <c r="I287" i="23" s="1"/>
  <c r="K287" i="23" s="1"/>
  <c r="L287" i="23" s="1"/>
  <c r="H588" i="23"/>
  <c r="I588" i="23" s="1"/>
  <c r="K588" i="23" s="1"/>
  <c r="L588" i="23" s="1"/>
  <c r="H113" i="23"/>
  <c r="I113" i="23" s="1"/>
  <c r="K113" i="23" s="1"/>
  <c r="L113" i="23" s="1"/>
  <c r="H806" i="23"/>
  <c r="I806" i="23" s="1"/>
  <c r="K806" i="23" s="1"/>
  <c r="L806" i="23" s="1"/>
  <c r="H1003" i="23"/>
  <c r="I1003" i="23" s="1"/>
  <c r="K1003" i="23" s="1"/>
  <c r="L1003" i="23" s="1"/>
  <c r="H952" i="23"/>
  <c r="I952" i="23" s="1"/>
  <c r="K952" i="23" s="1"/>
  <c r="L952" i="23" s="1"/>
  <c r="H698" i="23"/>
  <c r="I698" i="23" s="1"/>
  <c r="K698" i="23" s="1"/>
  <c r="L698" i="23" s="1"/>
  <c r="H549" i="23"/>
  <c r="I549" i="23" s="1"/>
  <c r="K549" i="23" s="1"/>
  <c r="L549" i="23" s="1"/>
  <c r="H641" i="23"/>
  <c r="I641" i="23" s="1"/>
  <c r="K641" i="23" s="1"/>
  <c r="L641" i="23" s="1"/>
  <c r="H349" i="23"/>
  <c r="I349" i="23" s="1"/>
  <c r="K349" i="23" s="1"/>
  <c r="L349" i="23" s="1"/>
  <c r="H91" i="23"/>
  <c r="I91" i="23" s="1"/>
  <c r="K91" i="23" s="1"/>
  <c r="L91" i="23" s="1"/>
  <c r="H1039" i="23"/>
  <c r="I1039" i="23" s="1"/>
  <c r="K1039" i="23" s="1"/>
  <c r="L1039" i="23" s="1"/>
  <c r="H348" i="23"/>
  <c r="I348" i="23" s="1"/>
  <c r="K348" i="23" s="1"/>
  <c r="L348" i="23" s="1"/>
  <c r="H323" i="23"/>
  <c r="I323" i="23" s="1"/>
  <c r="K323" i="23" s="1"/>
  <c r="L323" i="23" s="1"/>
  <c r="H228" i="23"/>
  <c r="I228" i="23" s="1"/>
  <c r="K228" i="23" s="1"/>
  <c r="L228" i="23" s="1"/>
  <c r="H817" i="23"/>
  <c r="I817" i="23" s="1"/>
  <c r="K817" i="23" s="1"/>
  <c r="L817" i="23" s="1"/>
  <c r="H256" i="23"/>
  <c r="I256" i="23" s="1"/>
  <c r="K256" i="23" s="1"/>
  <c r="L256" i="23" s="1"/>
  <c r="H36" i="23"/>
  <c r="I36" i="23" s="1"/>
  <c r="K36" i="23" s="1"/>
  <c r="L36" i="23" s="1"/>
  <c r="H346" i="23"/>
  <c r="I346" i="23" s="1"/>
  <c r="K346" i="23" s="1"/>
  <c r="L346" i="23" s="1"/>
  <c r="H63" i="23"/>
  <c r="I63" i="23" s="1"/>
  <c r="K63" i="23" s="1"/>
  <c r="L63" i="23" s="1"/>
  <c r="H746" i="23"/>
  <c r="I746" i="23" s="1"/>
  <c r="K746" i="23" s="1"/>
  <c r="L746" i="23" s="1"/>
  <c r="H479" i="23"/>
  <c r="I479" i="23" s="1"/>
  <c r="K479" i="23" s="1"/>
  <c r="L479" i="23" s="1"/>
  <c r="H439" i="23"/>
  <c r="I439" i="23" s="1"/>
  <c r="K439" i="23" s="1"/>
  <c r="L439" i="23" s="1"/>
  <c r="H343" i="23"/>
  <c r="I343" i="23" s="1"/>
  <c r="K343" i="23" s="1"/>
  <c r="L343" i="23" s="1"/>
  <c r="H35" i="23"/>
  <c r="I35" i="23" s="1"/>
  <c r="K35" i="23" s="1"/>
  <c r="L35" i="23" s="1"/>
  <c r="H195" i="23"/>
  <c r="I195" i="23" s="1"/>
  <c r="K195" i="23" s="1"/>
  <c r="L195" i="23" s="1"/>
  <c r="H437" i="23"/>
  <c r="I437" i="23" s="1"/>
  <c r="K437" i="23" s="1"/>
  <c r="L437" i="23" s="1"/>
  <c r="H162" i="23"/>
  <c r="I162" i="23" s="1"/>
  <c r="K162" i="23" s="1"/>
  <c r="L162" i="23" s="1"/>
  <c r="H826" i="23"/>
  <c r="I826" i="23" s="1"/>
  <c r="K826" i="23" s="1"/>
  <c r="L826" i="23" s="1"/>
  <c r="H214" i="23"/>
  <c r="I214" i="23" s="1"/>
  <c r="K214" i="23" s="1"/>
  <c r="L214" i="23" s="1"/>
  <c r="H582" i="23"/>
  <c r="I582" i="23" s="1"/>
  <c r="K582" i="23" s="1"/>
  <c r="L582" i="23" s="1"/>
  <c r="H284" i="23"/>
  <c r="I284" i="23" s="1"/>
  <c r="K284" i="23" s="1"/>
  <c r="L284" i="23" s="1"/>
  <c r="H12" i="23"/>
  <c r="I12" i="23" s="1"/>
  <c r="K12" i="23" s="1"/>
  <c r="L12" i="23" s="1"/>
  <c r="H55" i="23"/>
  <c r="I55" i="23" s="1"/>
  <c r="K55" i="23" s="1"/>
  <c r="L55" i="23" s="1"/>
  <c r="H184" i="23"/>
  <c r="I184" i="23" s="1"/>
  <c r="K184" i="23" s="1"/>
  <c r="L184" i="23" s="1"/>
  <c r="H634" i="23"/>
  <c r="I634" i="23" s="1"/>
  <c r="K634" i="23" s="1"/>
  <c r="L634" i="23" s="1"/>
  <c r="H989" i="23"/>
  <c r="I989" i="23" s="1"/>
  <c r="K989" i="23" s="1"/>
  <c r="L989" i="23" s="1"/>
  <c r="H624" i="23"/>
  <c r="I624" i="23" s="1"/>
  <c r="K624" i="23" s="1"/>
  <c r="L624" i="23" s="1"/>
  <c r="H629" i="23"/>
  <c r="I629" i="23" s="1"/>
  <c r="K629" i="23" s="1"/>
  <c r="L629" i="23" s="1"/>
  <c r="H1036" i="23"/>
  <c r="I1036" i="23" s="1"/>
  <c r="K1036" i="23" s="1"/>
  <c r="L1036" i="23" s="1"/>
  <c r="H308" i="23"/>
  <c r="I308" i="23" s="1"/>
  <c r="K308" i="23" s="1"/>
  <c r="L308" i="23" s="1"/>
  <c r="H590" i="23"/>
  <c r="I590" i="23" s="1"/>
  <c r="K590" i="23" s="1"/>
  <c r="L590" i="23" s="1"/>
  <c r="H903" i="23"/>
  <c r="I903" i="23" s="1"/>
  <c r="K903" i="23" s="1"/>
  <c r="L903" i="23" s="1"/>
  <c r="H66" i="23"/>
  <c r="I66" i="23" s="1"/>
  <c r="K66" i="23" s="1"/>
  <c r="L66" i="23" s="1"/>
  <c r="H639" i="23"/>
  <c r="I639" i="23" s="1"/>
  <c r="K639" i="23" s="1"/>
  <c r="L639" i="23" s="1"/>
  <c r="H509" i="23"/>
  <c r="I509" i="23" s="1"/>
  <c r="K509" i="23" s="1"/>
  <c r="L509" i="23" s="1"/>
  <c r="H1011" i="23"/>
  <c r="I1011" i="23" s="1"/>
  <c r="K1011" i="23" s="1"/>
  <c r="L1011" i="23" s="1"/>
  <c r="H499" i="23"/>
  <c r="I499" i="23" s="1"/>
  <c r="K499" i="23" s="1"/>
  <c r="L499" i="23" s="1"/>
  <c r="H198" i="23"/>
  <c r="I198" i="23" s="1"/>
  <c r="K198" i="23" s="1"/>
  <c r="L198" i="23" s="1"/>
  <c r="H406" i="23"/>
  <c r="I406" i="23" s="1"/>
  <c r="K406" i="23" s="1"/>
  <c r="L406" i="23" s="1"/>
  <c r="H252" i="23"/>
  <c r="I252" i="23" s="1"/>
  <c r="K252" i="23" s="1"/>
  <c r="L252" i="23" s="1"/>
  <c r="H910" i="23"/>
  <c r="I910" i="23" s="1"/>
  <c r="K910" i="23" s="1"/>
  <c r="L910" i="23" s="1"/>
  <c r="H478" i="23"/>
  <c r="I478" i="23" s="1"/>
  <c r="K478" i="23" s="1"/>
  <c r="L478" i="23" s="1"/>
  <c r="H405" i="23"/>
  <c r="I405" i="23" s="1"/>
  <c r="K405" i="23" s="1"/>
  <c r="L405" i="23" s="1"/>
  <c r="H432" i="23"/>
  <c r="I432" i="23" s="1"/>
  <c r="K432" i="23" s="1"/>
  <c r="L432" i="23" s="1"/>
  <c r="H1126" i="23"/>
  <c r="I1126" i="23" s="1"/>
  <c r="K1126" i="23" s="1"/>
  <c r="L1126" i="23" s="1"/>
  <c r="H636" i="23"/>
  <c r="I636" i="23" s="1"/>
  <c r="K636" i="23" s="1"/>
  <c r="L636" i="23" s="1"/>
  <c r="H1072" i="23"/>
  <c r="I1072" i="23" s="1"/>
  <c r="K1072" i="23" s="1"/>
  <c r="L1072" i="23" s="1"/>
  <c r="H243" i="23"/>
  <c r="I243" i="23" s="1"/>
  <c r="K243" i="23" s="1"/>
  <c r="L243" i="23" s="1"/>
  <c r="H226" i="23"/>
  <c r="I226" i="23" s="1"/>
  <c r="K226" i="23" s="1"/>
  <c r="L226" i="23" s="1"/>
  <c r="H635" i="23"/>
  <c r="I635" i="23" s="1"/>
  <c r="K635" i="23" s="1"/>
  <c r="L635" i="23" s="1"/>
  <c r="H1104" i="23"/>
  <c r="I1104" i="23" s="1"/>
  <c r="K1104" i="23" s="1"/>
  <c r="L1104" i="23" s="1"/>
  <c r="H429" i="23"/>
  <c r="I429" i="23" s="1"/>
  <c r="K429" i="23" s="1"/>
  <c r="L429" i="23" s="1"/>
  <c r="H477" i="23"/>
  <c r="I477" i="23" s="1"/>
  <c r="K477" i="23" s="1"/>
  <c r="L477" i="23" s="1"/>
  <c r="H428" i="23"/>
  <c r="I428" i="23" s="1"/>
  <c r="K428" i="23" s="1"/>
  <c r="L428" i="23" s="1"/>
  <c r="H476" i="23"/>
  <c r="I476" i="23" s="1"/>
  <c r="K476" i="23" s="1"/>
  <c r="L476" i="23" s="1"/>
  <c r="H1134" i="23"/>
  <c r="I1134" i="23" s="1"/>
  <c r="K1134" i="23" s="1"/>
  <c r="L1134" i="23" s="1"/>
  <c r="H317" i="23"/>
  <c r="I317" i="23" s="1"/>
  <c r="K317" i="23" s="1"/>
  <c r="L317" i="23" s="1"/>
  <c r="H336" i="23"/>
  <c r="I336" i="23" s="1"/>
  <c r="K336" i="23" s="1"/>
  <c r="L336" i="23" s="1"/>
  <c r="H425" i="23"/>
  <c r="I425" i="23" s="1"/>
  <c r="K425" i="23" s="1"/>
  <c r="L425" i="23" s="1"/>
  <c r="H608" i="23"/>
  <c r="I608" i="23" s="1"/>
  <c r="K608" i="23" s="1"/>
  <c r="L608" i="23" s="1"/>
  <c r="H397" i="23"/>
  <c r="I397" i="23" s="1"/>
  <c r="K397" i="23" s="1"/>
  <c r="L397" i="23" s="1"/>
  <c r="H491" i="23"/>
  <c r="I491" i="23" s="1"/>
  <c r="K491" i="23" s="1"/>
  <c r="L491" i="23" s="1"/>
  <c r="H396" i="23"/>
  <c r="I396" i="23" s="1"/>
  <c r="K396" i="23" s="1"/>
  <c r="L396" i="23" s="1"/>
  <c r="H140" i="23"/>
  <c r="I140" i="23" s="1"/>
  <c r="K140" i="23" s="1"/>
  <c r="L140" i="23" s="1"/>
  <c r="H46" i="23"/>
  <c r="I46" i="23" s="1"/>
  <c r="K46" i="23" s="1"/>
  <c r="L46" i="23" s="1"/>
  <c r="H823" i="23"/>
  <c r="I823" i="23" s="1"/>
  <c r="K823" i="23" s="1"/>
  <c r="L823" i="23" s="1"/>
  <c r="H994" i="23"/>
  <c r="I994" i="23" s="1"/>
  <c r="K994" i="23" s="1"/>
  <c r="L994" i="23" s="1"/>
  <c r="H280" i="23"/>
  <c r="I280" i="23" s="1"/>
  <c r="K280" i="23" s="1"/>
  <c r="L280" i="23" s="1"/>
  <c r="H278" i="23"/>
  <c r="I278" i="23" s="1"/>
  <c r="K278" i="23" s="1"/>
  <c r="L278" i="23" s="1"/>
  <c r="H936" i="23"/>
  <c r="I936" i="23" s="1"/>
  <c r="K936" i="23" s="1"/>
  <c r="L936" i="23" s="1"/>
  <c r="H678" i="23"/>
  <c r="I678" i="23" s="1"/>
  <c r="K678" i="23" s="1"/>
  <c r="L678" i="23" s="1"/>
  <c r="H1098" i="23"/>
  <c r="I1098" i="23" s="1"/>
  <c r="K1098" i="23" s="1"/>
  <c r="L1098" i="23" s="1"/>
  <c r="H333" i="23"/>
  <c r="I333" i="23" s="1"/>
  <c r="K333" i="23" s="1"/>
  <c r="L333" i="23" s="1"/>
  <c r="H923" i="23"/>
  <c r="I923" i="23" s="1"/>
  <c r="K923" i="23" s="1"/>
  <c r="L923" i="23" s="1"/>
  <c r="H157" i="23"/>
  <c r="I157" i="23" s="1"/>
  <c r="K157" i="23" s="1"/>
  <c r="L157" i="23" s="1"/>
  <c r="H1021" i="23"/>
  <c r="I1021" i="23" s="1"/>
  <c r="K1021" i="23" s="1"/>
  <c r="L1021" i="23" s="1"/>
  <c r="H298" i="23"/>
  <c r="I298" i="23" s="1"/>
  <c r="K298" i="23" s="1"/>
  <c r="L298" i="23" s="1"/>
  <c r="H867" i="23"/>
  <c r="I867" i="23" s="1"/>
  <c r="K867" i="23" s="1"/>
  <c r="L867" i="23" s="1"/>
  <c r="H997" i="23"/>
  <c r="I997" i="23" s="1"/>
  <c r="K997" i="23" s="1"/>
  <c r="L997" i="23" s="1"/>
  <c r="H593" i="23"/>
  <c r="I593" i="23" s="1"/>
  <c r="K593" i="23" s="1"/>
  <c r="L593" i="23" s="1"/>
  <c r="H830" i="23"/>
  <c r="I830" i="23" s="1"/>
  <c r="K830" i="23" s="1"/>
  <c r="L830" i="23" s="1"/>
  <c r="H576" i="23"/>
  <c r="I576" i="23" s="1"/>
  <c r="K576" i="23" s="1"/>
  <c r="L576" i="23" s="1"/>
  <c r="H1074" i="23"/>
  <c r="I1074" i="23" s="1"/>
  <c r="K1074" i="23" s="1"/>
  <c r="L1074" i="23" s="1"/>
  <c r="H408" i="23"/>
  <c r="I408" i="23" s="1"/>
  <c r="K408" i="23" s="1"/>
  <c r="L408" i="23" s="1"/>
  <c r="H304" i="23"/>
  <c r="I304" i="23" s="1"/>
  <c r="K304" i="23" s="1"/>
  <c r="L304" i="23" s="1"/>
  <c r="H583" i="23"/>
  <c r="I583" i="23" s="1"/>
  <c r="K583" i="23" s="1"/>
  <c r="L583" i="23" s="1"/>
  <c r="H87" i="23"/>
  <c r="I87" i="23" s="1"/>
  <c r="K87" i="23" s="1"/>
  <c r="L87" i="23" s="1"/>
  <c r="H637" i="23"/>
  <c r="I637" i="23" s="1"/>
  <c r="K637" i="23" s="1"/>
  <c r="L637" i="23" s="1"/>
  <c r="H340" i="23"/>
  <c r="I340" i="23" s="1"/>
  <c r="K340" i="23" s="1"/>
  <c r="L340" i="23" s="1"/>
  <c r="H322" i="23"/>
  <c r="I322" i="23" s="1"/>
  <c r="K322" i="23" s="1"/>
  <c r="L322" i="23" s="1"/>
  <c r="H225" i="23"/>
  <c r="I225" i="23" s="1"/>
  <c r="K225" i="23" s="1"/>
  <c r="L225" i="23" s="1"/>
  <c r="H250" i="23"/>
  <c r="I250" i="23" s="1"/>
  <c r="K250" i="23" s="1"/>
  <c r="L250" i="23" s="1"/>
  <c r="H427" i="23"/>
  <c r="I427" i="23" s="1"/>
  <c r="K427" i="23" s="1"/>
  <c r="L427" i="23" s="1"/>
  <c r="H475" i="23"/>
  <c r="I475" i="23" s="1"/>
  <c r="K475" i="23" s="1"/>
  <c r="L475" i="23" s="1"/>
  <c r="H424" i="23"/>
  <c r="I424" i="23" s="1"/>
  <c r="K424" i="23" s="1"/>
  <c r="L424" i="23" s="1"/>
  <c r="H16" i="23"/>
  <c r="I16" i="23" s="1"/>
  <c r="K16" i="23" s="1"/>
  <c r="L16" i="23" s="1"/>
  <c r="H422" i="23"/>
  <c r="I422" i="23" s="1"/>
  <c r="K422" i="23" s="1"/>
  <c r="L422" i="23" s="1"/>
  <c r="H159" i="23"/>
  <c r="I159" i="23" s="1"/>
  <c r="K159" i="23" s="1"/>
  <c r="L159" i="23" s="1"/>
  <c r="H824" i="23"/>
  <c r="I824" i="23" s="1"/>
  <c r="K824" i="23" s="1"/>
  <c r="L824" i="23" s="1"/>
  <c r="H213" i="23"/>
  <c r="I213" i="23" s="1"/>
  <c r="K213" i="23" s="1"/>
  <c r="L213" i="23" s="1"/>
  <c r="H279" i="23"/>
  <c r="I279" i="23" s="1"/>
  <c r="K279" i="23" s="1"/>
  <c r="L279" i="23" s="1"/>
  <c r="H52" i="23"/>
  <c r="I52" i="23" s="1"/>
  <c r="K52" i="23" s="1"/>
  <c r="L52" i="23" s="1"/>
  <c r="H158" i="23"/>
  <c r="I158" i="23" s="1"/>
  <c r="K158" i="23" s="1"/>
  <c r="L158" i="23" s="1"/>
  <c r="H802" i="23"/>
  <c r="I802" i="23" s="1"/>
  <c r="K802" i="23" s="1"/>
  <c r="L802" i="23" s="1"/>
  <c r="H1060" i="23"/>
  <c r="I1060" i="23" s="1"/>
  <c r="K1060" i="23" s="1"/>
  <c r="L1060" i="23" s="1"/>
  <c r="H14" i="23"/>
  <c r="I14" i="23" s="1"/>
  <c r="K14" i="23" s="1"/>
  <c r="L14" i="23" s="1"/>
  <c r="H21" i="23"/>
  <c r="I21" i="23" s="1"/>
  <c r="K21" i="23" s="1"/>
  <c r="L21" i="23" s="1"/>
  <c r="H50" i="23"/>
  <c r="I50" i="23" s="1"/>
  <c r="K50" i="23" s="1"/>
  <c r="L50" i="23" s="1"/>
  <c r="H266" i="23"/>
  <c r="I266" i="23" s="1"/>
  <c r="K266" i="23" s="1"/>
  <c r="L266" i="23" s="1"/>
  <c r="H967" i="23"/>
  <c r="I967" i="23" s="1"/>
  <c r="K967" i="23" s="1"/>
  <c r="L967" i="23" s="1"/>
  <c r="H374" i="23"/>
  <c r="I374" i="23" s="1"/>
  <c r="K374" i="23" s="1"/>
  <c r="L374" i="23" s="1"/>
  <c r="H219" i="23"/>
  <c r="I219" i="23" s="1"/>
  <c r="K219" i="23" s="1"/>
  <c r="L219" i="23" s="1"/>
  <c r="H946" i="23"/>
  <c r="I946" i="23" s="1"/>
  <c r="K946" i="23" s="1"/>
  <c r="L946" i="23" s="1"/>
  <c r="H625" i="23"/>
  <c r="I625" i="23" s="1"/>
  <c r="K625" i="23" s="1"/>
  <c r="L625" i="23" s="1"/>
  <c r="H117" i="23"/>
  <c r="I117" i="23" s="1"/>
  <c r="K117" i="23" s="1"/>
  <c r="L117" i="23" s="1"/>
  <c r="H129" i="23"/>
  <c r="I129" i="23" s="1"/>
  <c r="K129" i="23" s="1"/>
  <c r="L129" i="23" s="1"/>
  <c r="H163" i="23"/>
  <c r="I163" i="23" s="1"/>
  <c r="K163" i="23" s="1"/>
  <c r="L163" i="23" s="1"/>
  <c r="H288" i="23"/>
  <c r="I288" i="23" s="1"/>
  <c r="K288" i="23" s="1"/>
  <c r="L288" i="23" s="1"/>
  <c r="H838" i="23"/>
  <c r="I838" i="23" s="1"/>
  <c r="K838" i="23" s="1"/>
  <c r="L838" i="23" s="1"/>
  <c r="H837" i="23"/>
  <c r="I837" i="23" s="1"/>
  <c r="K837" i="23" s="1"/>
  <c r="L837" i="23" s="1"/>
  <c r="H770" i="23"/>
  <c r="I770" i="23" s="1"/>
  <c r="K770" i="23" s="1"/>
  <c r="L770" i="23" s="1"/>
  <c r="H1034" i="23"/>
  <c r="I1034" i="23" s="1"/>
  <c r="K1034" i="23" s="1"/>
  <c r="L1034" i="23" s="1"/>
  <c r="H974" i="23"/>
  <c r="I974" i="23" s="1"/>
  <c r="K974" i="23" s="1"/>
  <c r="L974" i="23" s="1"/>
  <c r="H555" i="23"/>
  <c r="I555" i="23" s="1"/>
  <c r="K555" i="23" s="1"/>
  <c r="L555" i="23" s="1"/>
  <c r="H990" i="23"/>
  <c r="I990" i="23" s="1"/>
  <c r="K990" i="23" s="1"/>
  <c r="L990" i="23" s="1"/>
  <c r="H687" i="23"/>
  <c r="I687" i="23" s="1"/>
  <c r="K687" i="23" s="1"/>
  <c r="L687" i="23" s="1"/>
  <c r="H933" i="23"/>
  <c r="I933" i="23" s="1"/>
  <c r="K933" i="23" s="1"/>
  <c r="L933" i="23" s="1"/>
  <c r="H587" i="23"/>
  <c r="I587" i="23" s="1"/>
  <c r="K587" i="23" s="1"/>
  <c r="L587" i="23" s="1"/>
  <c r="H375" i="23"/>
  <c r="I375" i="23" s="1"/>
  <c r="K375" i="23" s="1"/>
  <c r="L375" i="23" s="1"/>
  <c r="H647" i="23"/>
  <c r="I647" i="23" s="1"/>
  <c r="K647" i="23" s="1"/>
  <c r="L647" i="23" s="1"/>
  <c r="H415" i="23"/>
  <c r="I415" i="23" s="1"/>
  <c r="K415" i="23" s="1"/>
  <c r="L415" i="23" s="1"/>
  <c r="H674" i="23"/>
  <c r="I674" i="23" s="1"/>
  <c r="K674" i="23" s="1"/>
  <c r="L674" i="23" s="1"/>
  <c r="H911" i="23"/>
  <c r="I911" i="23" s="1"/>
  <c r="K911" i="23" s="1"/>
  <c r="L911" i="23" s="1"/>
  <c r="H768" i="23"/>
  <c r="I768" i="23" s="1"/>
  <c r="K768" i="23" s="1"/>
  <c r="L768" i="23" s="1"/>
  <c r="H1078" i="23"/>
  <c r="I1078" i="23" s="1"/>
  <c r="K1078" i="23" s="1"/>
  <c r="L1078" i="23" s="1"/>
  <c r="H239" i="23"/>
  <c r="I239" i="23" s="1"/>
  <c r="K239" i="23" s="1"/>
  <c r="L239" i="23" s="1"/>
  <c r="H94" i="23"/>
  <c r="I94" i="23" s="1"/>
  <c r="K94" i="23" s="1"/>
  <c r="L94" i="23" s="1"/>
  <c r="H664" i="23"/>
  <c r="I664" i="23" s="1"/>
  <c r="K664" i="23" s="1"/>
  <c r="L664" i="23" s="1"/>
  <c r="H230" i="23"/>
  <c r="I230" i="23" s="1"/>
  <c r="K230" i="23" s="1"/>
  <c r="L230" i="23" s="1"/>
  <c r="H453" i="23"/>
  <c r="I453" i="23" s="1"/>
  <c r="K453" i="23" s="1"/>
  <c r="L453" i="23" s="1"/>
  <c r="H819" i="23"/>
  <c r="I819" i="23" s="1"/>
  <c r="K819" i="23" s="1"/>
  <c r="L819" i="23" s="1"/>
  <c r="H701" i="23"/>
  <c r="I701" i="23" s="1"/>
  <c r="K701" i="23" s="1"/>
  <c r="L701" i="23" s="1"/>
  <c r="H170" i="23"/>
  <c r="I170" i="23" s="1"/>
  <c r="K170" i="23" s="1"/>
  <c r="L170" i="23" s="1"/>
  <c r="H725" i="23"/>
  <c r="I725" i="23" s="1"/>
  <c r="K725" i="23" s="1"/>
  <c r="L725" i="23" s="1"/>
  <c r="H292" i="23"/>
  <c r="I292" i="23" s="1"/>
  <c r="K292" i="23" s="1"/>
  <c r="L292" i="23" s="1"/>
  <c r="H927" i="23"/>
  <c r="I927" i="23" s="1"/>
  <c r="K927" i="23" s="1"/>
  <c r="L927" i="23" s="1"/>
  <c r="H1024" i="23"/>
  <c r="I1024" i="23" s="1"/>
  <c r="K1024" i="23" s="1"/>
  <c r="L1024" i="23" s="1"/>
  <c r="H1124" i="23"/>
  <c r="I1124" i="23" s="1"/>
  <c r="K1124" i="23" s="1"/>
  <c r="L1124" i="23" s="1"/>
  <c r="H1050" i="23"/>
  <c r="I1050" i="23" s="1"/>
  <c r="K1050" i="23" s="1"/>
  <c r="L1050" i="23" s="1"/>
  <c r="H536" i="23"/>
  <c r="I536" i="23" s="1"/>
  <c r="K536" i="23" s="1"/>
  <c r="L536" i="23" s="1"/>
  <c r="H222" i="23"/>
  <c r="I222" i="23" s="1"/>
  <c r="K222" i="23" s="1"/>
  <c r="L222" i="23" s="1"/>
  <c r="H662" i="23"/>
  <c r="I662" i="23" s="1"/>
  <c r="K662" i="23" s="1"/>
  <c r="L662" i="23" s="1"/>
  <c r="H914" i="23"/>
  <c r="I914" i="23" s="1"/>
  <c r="K914" i="23" s="1"/>
  <c r="L914" i="23" s="1"/>
  <c r="H1051" i="23"/>
  <c r="I1051" i="23" s="1"/>
  <c r="K1051" i="23" s="1"/>
  <c r="L1051" i="23" s="1"/>
  <c r="H856" i="23"/>
  <c r="I856" i="23" s="1"/>
  <c r="K856" i="23" s="1"/>
  <c r="L856" i="23" s="1"/>
  <c r="H2" i="23"/>
  <c r="I2" i="23" s="1"/>
  <c r="K2" i="23" s="1"/>
  <c r="L2" i="23" s="1"/>
  <c r="H727" i="23"/>
  <c r="I727" i="23" s="1"/>
  <c r="K727" i="23" s="1"/>
  <c r="L727" i="23" s="1"/>
  <c r="H552" i="23"/>
  <c r="I552" i="23" s="1"/>
  <c r="K552" i="23" s="1"/>
  <c r="L552" i="23" s="1"/>
  <c r="H626" i="23"/>
  <c r="I626" i="23" s="1"/>
  <c r="K626" i="23" s="1"/>
  <c r="L626" i="23" s="1"/>
  <c r="H48" i="23"/>
  <c r="I48" i="23" s="1"/>
  <c r="K48" i="23" s="1"/>
  <c r="L48" i="23" s="1"/>
  <c r="H740" i="23"/>
  <c r="I740" i="23" s="1"/>
  <c r="K740" i="23" s="1"/>
  <c r="L740" i="23" s="1"/>
  <c r="H267" i="23"/>
  <c r="I267" i="23" s="1"/>
  <c r="K267" i="23" s="1"/>
  <c r="L267" i="23" s="1"/>
  <c r="H265" i="23"/>
  <c r="I265" i="23" s="1"/>
  <c r="K265" i="23" s="1"/>
  <c r="L265" i="23" s="1"/>
  <c r="H1094" i="23"/>
  <c r="I1094" i="23" s="1"/>
  <c r="K1094" i="23" s="1"/>
  <c r="L1094" i="23" s="1"/>
  <c r="H675" i="23"/>
  <c r="I675" i="23" s="1"/>
  <c r="K675" i="23" s="1"/>
  <c r="L675" i="23" s="1"/>
  <c r="H394" i="23"/>
  <c r="I394" i="23" s="1"/>
  <c r="K394" i="23" s="1"/>
  <c r="L394" i="23" s="1"/>
  <c r="H461" i="23"/>
  <c r="I461" i="23" s="1"/>
  <c r="K461" i="23" s="1"/>
  <c r="L461" i="23" s="1"/>
  <c r="H458" i="23"/>
  <c r="I458" i="23" s="1"/>
  <c r="K458" i="23" s="1"/>
  <c r="L458" i="23" s="1"/>
  <c r="H139" i="23"/>
  <c r="I139" i="23" s="1"/>
  <c r="K139" i="23" s="1"/>
  <c r="L139" i="23" s="1"/>
  <c r="H171" i="23"/>
  <c r="I171" i="23" s="1"/>
  <c r="K171" i="23" s="1"/>
  <c r="L171" i="23" s="1"/>
  <c r="H263" i="23"/>
  <c r="I263" i="23" s="1"/>
  <c r="K263" i="23" s="1"/>
  <c r="L263" i="23" s="1"/>
  <c r="H820" i="23"/>
  <c r="I820" i="23" s="1"/>
  <c r="K820" i="23" s="1"/>
  <c r="L820" i="23" s="1"/>
  <c r="H710" i="23"/>
  <c r="I710" i="23" s="1"/>
  <c r="K710" i="23" s="1"/>
  <c r="L710" i="23" s="1"/>
  <c r="H211" i="23"/>
  <c r="I211" i="23" s="1"/>
  <c r="K211" i="23" s="1"/>
  <c r="L211" i="23" s="1"/>
  <c r="H353" i="23"/>
  <c r="I353" i="23" s="1"/>
  <c r="K353" i="23" s="1"/>
  <c r="L353" i="23" s="1"/>
  <c r="H755" i="23"/>
  <c r="I755" i="23" s="1"/>
  <c r="K755" i="23" s="1"/>
  <c r="L755" i="23" s="1"/>
  <c r="H973" i="23"/>
  <c r="I973" i="23" s="1"/>
  <c r="K973" i="23" s="1"/>
  <c r="L973" i="23" s="1"/>
  <c r="H448" i="23"/>
  <c r="I448" i="23" s="1"/>
  <c r="K448" i="23" s="1"/>
  <c r="L448" i="23" s="1"/>
  <c r="H876" i="23"/>
  <c r="I876" i="23" s="1"/>
  <c r="K876" i="23" s="1"/>
  <c r="L876" i="23" s="1"/>
  <c r="H1058" i="23"/>
  <c r="I1058" i="23" s="1"/>
  <c r="K1058" i="23" s="1"/>
  <c r="L1058" i="23" s="1"/>
  <c r="H58" i="23"/>
  <c r="I58" i="23" s="1"/>
  <c r="K58" i="23" s="1"/>
  <c r="L58" i="23" s="1"/>
  <c r="H23" i="23"/>
  <c r="I23" i="23" s="1"/>
  <c r="K23" i="23" s="1"/>
  <c r="L23" i="23" s="1"/>
  <c r="H839" i="23"/>
  <c r="I839" i="23" s="1"/>
  <c r="K839" i="23" s="1"/>
  <c r="L839" i="23" s="1"/>
  <c r="H697" i="23"/>
  <c r="I697" i="23" s="1"/>
  <c r="K697" i="23" s="1"/>
  <c r="L697" i="23" s="1"/>
  <c r="H1087" i="23"/>
  <c r="I1087" i="23" s="1"/>
  <c r="K1087" i="23" s="1"/>
  <c r="L1087" i="23" s="1"/>
  <c r="H248" i="23"/>
  <c r="I248" i="23" s="1"/>
  <c r="K248" i="23" s="1"/>
  <c r="L248" i="23" s="1"/>
  <c r="H579" i="23"/>
  <c r="I579" i="23" s="1"/>
  <c r="K579" i="23" s="1"/>
  <c r="L579" i="23" s="1"/>
  <c r="H995" i="23"/>
  <c r="I995" i="23" s="1"/>
  <c r="K995" i="23" s="1"/>
  <c r="L995" i="23" s="1"/>
  <c r="H285" i="23"/>
  <c r="I285" i="23" s="1"/>
  <c r="K285" i="23" s="1"/>
  <c r="L285" i="23" s="1"/>
  <c r="H283" i="23"/>
  <c r="I283" i="23" s="1"/>
  <c r="K283" i="23" s="1"/>
  <c r="L283" i="23" s="1"/>
  <c r="H937" i="23"/>
  <c r="I937" i="23" s="1"/>
  <c r="K937" i="23" s="1"/>
  <c r="L937" i="23" s="1"/>
  <c r="H679" i="23"/>
  <c r="I679" i="23" s="1"/>
  <c r="K679" i="23" s="1"/>
  <c r="L679" i="23" s="1"/>
  <c r="H1099" i="23"/>
  <c r="I1099" i="23" s="1"/>
  <c r="K1099" i="23" s="1"/>
  <c r="L1099" i="23" s="1"/>
  <c r="H735" i="23"/>
  <c r="I735" i="23" s="1"/>
  <c r="K735" i="23" s="1"/>
  <c r="L735" i="23" s="1"/>
  <c r="H804" i="23"/>
  <c r="I804" i="23" s="1"/>
  <c r="K804" i="23" s="1"/>
  <c r="L804" i="23" s="1"/>
  <c r="H686" i="23"/>
  <c r="I686" i="23" s="1"/>
  <c r="K686" i="23" s="1"/>
  <c r="L686" i="23" s="1"/>
  <c r="H1108" i="23"/>
  <c r="I1108" i="23" s="1"/>
  <c r="K1108" i="23" s="1"/>
  <c r="L1108" i="23" s="1"/>
  <c r="H160" i="23"/>
  <c r="I160" i="23" s="1"/>
  <c r="K160" i="23" s="1"/>
  <c r="L160" i="23" s="1"/>
  <c r="H383" i="23"/>
  <c r="I383" i="23" s="1"/>
  <c r="K383" i="23" s="1"/>
  <c r="L383" i="23" s="1"/>
  <c r="H638" i="23"/>
  <c r="I638" i="23" s="1"/>
  <c r="K638" i="23" s="1"/>
  <c r="L638" i="23" s="1"/>
  <c r="H84" i="23"/>
  <c r="I84" i="23" s="1"/>
  <c r="K84" i="23" s="1"/>
  <c r="L84" i="23" s="1"/>
  <c r="H201" i="23"/>
  <c r="I201" i="23" s="1"/>
  <c r="K201" i="23" s="1"/>
  <c r="L201" i="23" s="1"/>
  <c r="H341" i="23"/>
  <c r="I341" i="23" s="1"/>
  <c r="K341" i="23" s="1"/>
  <c r="L341" i="23" s="1"/>
  <c r="H433" i="23"/>
  <c r="I433" i="23" s="1"/>
  <c r="K433" i="23" s="1"/>
  <c r="L433" i="23" s="1"/>
  <c r="H548" i="23"/>
  <c r="I548" i="23" s="1"/>
  <c r="K548" i="23" s="1"/>
  <c r="L548" i="23" s="1"/>
  <c r="H764" i="23"/>
  <c r="I764" i="23" s="1"/>
  <c r="K764" i="23" s="1"/>
  <c r="L764" i="23" s="1"/>
  <c r="H618" i="23"/>
  <c r="I618" i="23" s="1"/>
  <c r="K618" i="23" s="1"/>
  <c r="L618" i="23" s="1"/>
  <c r="H339" i="23"/>
  <c r="I339" i="23" s="1"/>
  <c r="K339" i="23" s="1"/>
  <c r="L339" i="23" s="1"/>
  <c r="H96" i="23"/>
  <c r="I96" i="23" s="1"/>
  <c r="K96" i="23" s="1"/>
  <c r="L96" i="23" s="1"/>
  <c r="H337" i="23"/>
  <c r="I337" i="23" s="1"/>
  <c r="K337" i="23" s="1"/>
  <c r="L337" i="23" s="1"/>
  <c r="H614" i="23"/>
  <c r="I614" i="23" s="1"/>
  <c r="K614" i="23" s="1"/>
  <c r="L614" i="23" s="1"/>
  <c r="H745" i="23"/>
  <c r="I745" i="23" s="1"/>
  <c r="K745" i="23" s="1"/>
  <c r="L745" i="23" s="1"/>
  <c r="H334" i="23"/>
  <c r="I334" i="23" s="1"/>
  <c r="K334" i="23" s="1"/>
  <c r="L334" i="23" s="1"/>
  <c r="H194" i="23"/>
  <c r="I194" i="23" s="1"/>
  <c r="K194" i="23" s="1"/>
  <c r="L194" i="23" s="1"/>
  <c r="H31" i="23"/>
  <c r="I31" i="23" s="1"/>
  <c r="K31" i="23" s="1"/>
  <c r="L31" i="23" s="1"/>
  <c r="H8" i="23"/>
  <c r="I8" i="23" s="1"/>
  <c r="K8" i="23" s="1"/>
  <c r="L8" i="23" s="1"/>
  <c r="H32" i="23"/>
  <c r="I32" i="23" s="1"/>
  <c r="K32" i="23" s="1"/>
  <c r="L32" i="23" s="1"/>
  <c r="H859" i="23"/>
  <c r="I859" i="23" s="1"/>
  <c r="K859" i="23" s="1"/>
  <c r="L859" i="23" s="1"/>
  <c r="H15" i="23"/>
  <c r="I15" i="23" s="1"/>
  <c r="K15" i="23" s="1"/>
  <c r="L15" i="23" s="1"/>
  <c r="H1015" i="23"/>
  <c r="I1015" i="23" s="1"/>
  <c r="K1015" i="23" s="1"/>
  <c r="L1015" i="23" s="1"/>
  <c r="H221" i="23"/>
  <c r="I221" i="23" s="1"/>
  <c r="K221" i="23" s="1"/>
  <c r="L221" i="23" s="1"/>
  <c r="H495" i="23"/>
  <c r="I495" i="23" s="1"/>
  <c r="K495" i="23" s="1"/>
  <c r="L495" i="23" s="1"/>
  <c r="H628" i="23"/>
  <c r="I628" i="23" s="1"/>
  <c r="K628" i="23" s="1"/>
  <c r="L628" i="23" s="1"/>
  <c r="H1083" i="23"/>
  <c r="I1083" i="23" s="1"/>
  <c r="K1083" i="23" s="1"/>
  <c r="L1083" i="23" s="1"/>
  <c r="H808" i="23"/>
  <c r="I808" i="23" s="1"/>
  <c r="K808" i="23" s="1"/>
  <c r="L808" i="23" s="1"/>
  <c r="H1002" i="23"/>
  <c r="I1002" i="23" s="1"/>
  <c r="K1002" i="23" s="1"/>
  <c r="L1002" i="23" s="1"/>
  <c r="H879" i="23"/>
  <c r="I879" i="23" s="1"/>
  <c r="K879" i="23" s="1"/>
  <c r="L879" i="23" s="1"/>
  <c r="H1096" i="23"/>
  <c r="I1096" i="23" s="1"/>
  <c r="K1096" i="23" s="1"/>
  <c r="L1096" i="23" s="1"/>
  <c r="H462" i="23"/>
  <c r="I462" i="23" s="1"/>
  <c r="K462" i="23" s="1"/>
  <c r="L462" i="23" s="1"/>
  <c r="H878" i="23"/>
  <c r="I878" i="23" s="1"/>
  <c r="K878" i="23" s="1"/>
  <c r="L878" i="23" s="1"/>
  <c r="H109" i="23"/>
  <c r="I109" i="23" s="1"/>
  <c r="K109" i="23" s="1"/>
  <c r="L109" i="23" s="1"/>
  <c r="H356" i="23"/>
  <c r="I356" i="23" s="1"/>
  <c r="K356" i="23" s="1"/>
  <c r="L356" i="23" s="1"/>
  <c r="H149" i="23"/>
  <c r="I149" i="23" s="1"/>
  <c r="K149" i="23" s="1"/>
  <c r="L149" i="23" s="1"/>
  <c r="H148" i="23"/>
  <c r="I148" i="23" s="1"/>
  <c r="K148" i="23" s="1"/>
  <c r="L148" i="23" s="1"/>
  <c r="H147" i="23"/>
  <c r="I147" i="23" s="1"/>
  <c r="K147" i="23" s="1"/>
  <c r="L147" i="23" s="1"/>
  <c r="H659" i="23"/>
  <c r="I659" i="23" s="1"/>
  <c r="K659" i="23" s="1"/>
  <c r="L659" i="23" s="1"/>
  <c r="H999" i="23"/>
  <c r="I999" i="23" s="1"/>
  <c r="K999" i="23" s="1"/>
  <c r="L999" i="23" s="1"/>
  <c r="H330" i="23"/>
  <c r="I330" i="23" s="1"/>
  <c r="K330" i="23" s="1"/>
  <c r="L330" i="23" s="1"/>
  <c r="H853" i="23"/>
  <c r="I853" i="23" s="1"/>
  <c r="K853" i="23" s="1"/>
  <c r="L853" i="23" s="1"/>
  <c r="H702" i="15"/>
  <c r="H1143" i="18"/>
  <c r="I1143" i="18" s="1"/>
  <c r="K1143" i="18" s="1"/>
  <c r="H1139" i="18"/>
  <c r="I1139" i="18" s="1"/>
  <c r="K1139" i="18" s="1"/>
  <c r="H1135" i="18"/>
  <c r="I1135" i="18" s="1"/>
  <c r="K1135" i="18" s="1"/>
  <c r="H1131" i="18"/>
  <c r="I1131" i="18" s="1"/>
  <c r="K1131" i="18" s="1"/>
  <c r="H1127" i="18"/>
  <c r="I1127" i="18" s="1"/>
  <c r="K1127" i="18" s="1"/>
  <c r="H1123" i="18"/>
  <c r="I1123" i="18" s="1"/>
  <c r="K1123" i="18" s="1"/>
  <c r="H1119" i="18"/>
  <c r="I1119" i="18" s="1"/>
  <c r="K1119" i="18" s="1"/>
  <c r="H1115" i="18"/>
  <c r="I1115" i="18" s="1"/>
  <c r="K1115" i="18" s="1"/>
  <c r="H1111" i="18"/>
  <c r="I1111" i="18" s="1"/>
  <c r="K1111" i="18" s="1"/>
  <c r="H1107" i="18"/>
  <c r="I1107" i="18" s="1"/>
  <c r="K1107" i="18" s="1"/>
  <c r="H1103" i="18"/>
  <c r="I1103" i="18" s="1"/>
  <c r="K1103" i="18" s="1"/>
  <c r="H1099" i="18"/>
  <c r="I1099" i="18" s="1"/>
  <c r="K1099" i="18" s="1"/>
  <c r="H1095" i="18"/>
  <c r="I1095" i="18" s="1"/>
  <c r="K1095" i="18" s="1"/>
  <c r="H1091" i="18"/>
  <c r="I1091" i="18" s="1"/>
  <c r="K1091" i="18" s="1"/>
  <c r="H1087" i="18"/>
  <c r="I1087" i="18" s="1"/>
  <c r="K1087" i="18" s="1"/>
  <c r="H1083" i="18"/>
  <c r="I1083" i="18" s="1"/>
  <c r="K1083" i="18" s="1"/>
  <c r="H1079" i="18"/>
  <c r="I1079" i="18" s="1"/>
  <c r="K1079" i="18" s="1"/>
  <c r="H1142" i="18"/>
  <c r="I1142" i="18" s="1"/>
  <c r="K1142" i="18" s="1"/>
  <c r="H1138" i="18"/>
  <c r="I1138" i="18" s="1"/>
  <c r="K1138" i="18" s="1"/>
  <c r="H1134" i="18"/>
  <c r="I1134" i="18" s="1"/>
  <c r="K1134" i="18" s="1"/>
  <c r="H1130" i="18"/>
  <c r="I1130" i="18" s="1"/>
  <c r="K1130" i="18" s="1"/>
  <c r="H1126" i="18"/>
  <c r="I1126" i="18" s="1"/>
  <c r="K1126" i="18" s="1"/>
  <c r="H1122" i="18"/>
  <c r="I1122" i="18" s="1"/>
  <c r="K1122" i="18" s="1"/>
  <c r="H1118" i="18"/>
  <c r="I1118" i="18" s="1"/>
  <c r="K1118" i="18" s="1"/>
  <c r="H1114" i="18"/>
  <c r="I1114" i="18" s="1"/>
  <c r="K1114" i="18" s="1"/>
  <c r="H1110" i="18"/>
  <c r="I1110" i="18" s="1"/>
  <c r="K1110" i="18" s="1"/>
  <c r="H1106" i="18"/>
  <c r="I1106" i="18" s="1"/>
  <c r="K1106" i="18" s="1"/>
  <c r="H1102" i="18"/>
  <c r="I1102" i="18" s="1"/>
  <c r="K1102" i="18" s="1"/>
  <c r="H1098" i="18"/>
  <c r="I1098" i="18" s="1"/>
  <c r="K1098" i="18" s="1"/>
  <c r="H1094" i="18"/>
  <c r="I1094" i="18" s="1"/>
  <c r="K1094" i="18" s="1"/>
  <c r="H1090" i="18"/>
  <c r="I1090" i="18" s="1"/>
  <c r="K1090" i="18" s="1"/>
  <c r="H1086" i="18"/>
  <c r="I1086" i="18" s="1"/>
  <c r="K1086" i="18" s="1"/>
  <c r="H1082" i="18"/>
  <c r="I1082" i="18" s="1"/>
  <c r="K1082" i="18" s="1"/>
  <c r="H1078" i="18"/>
  <c r="I1078" i="18" s="1"/>
  <c r="K1078" i="18" s="1"/>
  <c r="H1074" i="18"/>
  <c r="I1074" i="18" s="1"/>
  <c r="K1074" i="18" s="1"/>
  <c r="H1070" i="18"/>
  <c r="I1070" i="18" s="1"/>
  <c r="K1070" i="18" s="1"/>
  <c r="H1066" i="18"/>
  <c r="I1066" i="18" s="1"/>
  <c r="K1066" i="18" s="1"/>
  <c r="H1062" i="18"/>
  <c r="I1062" i="18" s="1"/>
  <c r="K1062" i="18" s="1"/>
  <c r="H1141" i="18"/>
  <c r="I1141" i="18" s="1"/>
  <c r="K1141" i="18" s="1"/>
  <c r="H1137" i="18"/>
  <c r="I1137" i="18" s="1"/>
  <c r="K1137" i="18" s="1"/>
  <c r="H1133" i="18"/>
  <c r="I1133" i="18" s="1"/>
  <c r="K1133" i="18" s="1"/>
  <c r="H1129" i="18"/>
  <c r="I1129" i="18" s="1"/>
  <c r="K1129" i="18" s="1"/>
  <c r="H1125" i="18"/>
  <c r="I1125" i="18" s="1"/>
  <c r="K1125" i="18" s="1"/>
  <c r="H1121" i="18"/>
  <c r="I1121" i="18" s="1"/>
  <c r="K1121" i="18" s="1"/>
  <c r="H1059" i="18"/>
  <c r="I1059" i="18" s="1"/>
  <c r="K1059" i="18" s="1"/>
  <c r="H1055" i="18"/>
  <c r="I1055" i="18" s="1"/>
  <c r="K1055" i="18" s="1"/>
  <c r="H1051" i="18"/>
  <c r="I1051" i="18" s="1"/>
  <c r="K1051" i="18" s="1"/>
  <c r="H1047" i="18"/>
  <c r="I1047" i="18" s="1"/>
  <c r="K1047" i="18" s="1"/>
  <c r="H1043" i="18"/>
  <c r="I1043" i="18" s="1"/>
  <c r="K1043" i="18" s="1"/>
  <c r="H1039" i="18"/>
  <c r="I1039" i="18" s="1"/>
  <c r="K1039" i="18" s="1"/>
  <c r="H1035" i="18"/>
  <c r="I1035" i="18" s="1"/>
  <c r="K1035" i="18" s="1"/>
  <c r="H1031" i="18"/>
  <c r="I1031" i="18" s="1"/>
  <c r="K1031" i="18" s="1"/>
  <c r="H1144" i="18"/>
  <c r="I1144" i="18" s="1"/>
  <c r="K1144" i="18" s="1"/>
  <c r="H1140" i="18"/>
  <c r="I1140" i="18" s="1"/>
  <c r="K1140" i="18" s="1"/>
  <c r="H1136" i="18"/>
  <c r="I1136" i="18" s="1"/>
  <c r="K1136" i="18" s="1"/>
  <c r="H1132" i="18"/>
  <c r="I1132" i="18" s="1"/>
  <c r="K1132" i="18" s="1"/>
  <c r="H1128" i="18"/>
  <c r="I1128" i="18" s="1"/>
  <c r="K1128" i="18" s="1"/>
  <c r="H1124" i="18"/>
  <c r="I1124" i="18" s="1"/>
  <c r="K1124" i="18" s="1"/>
  <c r="H1120" i="18"/>
  <c r="I1120" i="18" s="1"/>
  <c r="K1120" i="18" s="1"/>
  <c r="H1117" i="18"/>
  <c r="I1117" i="18" s="1"/>
  <c r="K1117" i="18" s="1"/>
  <c r="H1116" i="18"/>
  <c r="I1116" i="18" s="1"/>
  <c r="K1116" i="18" s="1"/>
  <c r="H1113" i="18"/>
  <c r="I1113" i="18" s="1"/>
  <c r="K1113" i="18" s="1"/>
  <c r="H1112" i="18"/>
  <c r="I1112" i="18" s="1"/>
  <c r="K1112" i="18" s="1"/>
  <c r="H1109" i="18"/>
  <c r="I1109" i="18" s="1"/>
  <c r="K1109" i="18" s="1"/>
  <c r="H1108" i="18"/>
  <c r="I1108" i="18" s="1"/>
  <c r="K1108" i="18" s="1"/>
  <c r="H1105" i="18"/>
  <c r="I1105" i="18" s="1"/>
  <c r="K1105" i="18" s="1"/>
  <c r="H1104" i="18"/>
  <c r="I1104" i="18" s="1"/>
  <c r="K1104" i="18" s="1"/>
  <c r="H1101" i="18"/>
  <c r="I1101" i="18" s="1"/>
  <c r="K1101" i="18" s="1"/>
  <c r="H1100" i="18"/>
  <c r="I1100" i="18" s="1"/>
  <c r="K1100" i="18" s="1"/>
  <c r="H1097" i="18"/>
  <c r="I1097" i="18" s="1"/>
  <c r="K1097" i="18" s="1"/>
  <c r="H1096" i="18"/>
  <c r="I1096" i="18" s="1"/>
  <c r="K1096" i="18" s="1"/>
  <c r="H1093" i="18"/>
  <c r="I1093" i="18" s="1"/>
  <c r="K1093" i="18" s="1"/>
  <c r="H1092" i="18"/>
  <c r="I1092" i="18" s="1"/>
  <c r="K1092" i="18" s="1"/>
  <c r="H1089" i="18"/>
  <c r="I1089" i="18" s="1"/>
  <c r="K1089" i="18" s="1"/>
  <c r="H1088" i="18"/>
  <c r="I1088" i="18" s="1"/>
  <c r="K1088" i="18" s="1"/>
  <c r="H1085" i="18"/>
  <c r="I1085" i="18" s="1"/>
  <c r="K1085" i="18" s="1"/>
  <c r="H1084" i="18"/>
  <c r="I1084" i="18" s="1"/>
  <c r="K1084" i="18" s="1"/>
  <c r="H1081" i="18"/>
  <c r="I1081" i="18" s="1"/>
  <c r="K1081" i="18" s="1"/>
  <c r="H1080" i="18"/>
  <c r="I1080" i="18" s="1"/>
  <c r="K1080" i="18" s="1"/>
  <c r="H1077" i="18"/>
  <c r="I1077" i="18" s="1"/>
  <c r="K1077" i="18" s="1"/>
  <c r="H1073" i="18"/>
  <c r="I1073" i="18" s="1"/>
  <c r="K1073" i="18" s="1"/>
  <c r="H1069" i="18"/>
  <c r="I1069" i="18" s="1"/>
  <c r="K1069" i="18" s="1"/>
  <c r="H1065" i="18"/>
  <c r="I1065" i="18" s="1"/>
  <c r="K1065" i="18" s="1"/>
  <c r="H1061" i="18"/>
  <c r="I1061" i="18" s="1"/>
  <c r="K1061" i="18" s="1"/>
  <c r="H1057" i="18"/>
  <c r="I1057" i="18" s="1"/>
  <c r="K1057" i="18" s="1"/>
  <c r="H1053" i="18"/>
  <c r="I1053" i="18" s="1"/>
  <c r="K1053" i="18" s="1"/>
  <c r="H1049" i="18"/>
  <c r="I1049" i="18" s="1"/>
  <c r="K1049" i="18" s="1"/>
  <c r="H1045" i="18"/>
  <c r="I1045" i="18" s="1"/>
  <c r="K1045" i="18" s="1"/>
  <c r="H1041" i="18"/>
  <c r="I1041" i="18" s="1"/>
  <c r="K1041" i="18" s="1"/>
  <c r="H1026" i="18"/>
  <c r="I1026" i="18" s="1"/>
  <c r="K1026" i="18" s="1"/>
  <c r="H1022" i="18"/>
  <c r="I1022" i="18" s="1"/>
  <c r="K1022" i="18" s="1"/>
  <c r="H1018" i="18"/>
  <c r="I1018" i="18" s="1"/>
  <c r="K1018" i="18" s="1"/>
  <c r="H1014" i="18"/>
  <c r="I1014" i="18" s="1"/>
  <c r="K1014" i="18" s="1"/>
  <c r="H1010" i="18"/>
  <c r="I1010" i="18" s="1"/>
  <c r="K1010" i="18" s="1"/>
  <c r="H1006" i="18"/>
  <c r="I1006" i="18" s="1"/>
  <c r="K1006" i="18" s="1"/>
  <c r="H1002" i="18"/>
  <c r="I1002" i="18" s="1"/>
  <c r="K1002" i="18" s="1"/>
  <c r="H998" i="18"/>
  <c r="I998" i="18" s="1"/>
  <c r="K998" i="18" s="1"/>
  <c r="H994" i="18"/>
  <c r="I994" i="18" s="1"/>
  <c r="K994" i="18" s="1"/>
  <c r="H990" i="18"/>
  <c r="I990" i="18" s="1"/>
  <c r="K990" i="18" s="1"/>
  <c r="H986" i="18"/>
  <c r="I986" i="18" s="1"/>
  <c r="K986" i="18" s="1"/>
  <c r="H982" i="18"/>
  <c r="I982" i="18" s="1"/>
  <c r="K982" i="18" s="1"/>
  <c r="H978" i="18"/>
  <c r="I978" i="18" s="1"/>
  <c r="K978" i="18" s="1"/>
  <c r="H974" i="18"/>
  <c r="I974" i="18" s="1"/>
  <c r="K974" i="18" s="1"/>
  <c r="H970" i="18"/>
  <c r="I970" i="18" s="1"/>
  <c r="K970" i="18" s="1"/>
  <c r="H966" i="18"/>
  <c r="I966" i="18" s="1"/>
  <c r="K966" i="18" s="1"/>
  <c r="H962" i="18"/>
  <c r="I962" i="18" s="1"/>
  <c r="K962" i="18" s="1"/>
  <c r="H958" i="18"/>
  <c r="I958" i="18" s="1"/>
  <c r="K958" i="18" s="1"/>
  <c r="H954" i="18"/>
  <c r="I954" i="18" s="1"/>
  <c r="K954" i="18" s="1"/>
  <c r="H950" i="18"/>
  <c r="I950" i="18" s="1"/>
  <c r="K950" i="18" s="1"/>
  <c r="H946" i="18"/>
  <c r="I946" i="18" s="1"/>
  <c r="K946" i="18" s="1"/>
  <c r="H942" i="18"/>
  <c r="I942" i="18" s="1"/>
  <c r="K942" i="18" s="1"/>
  <c r="H938" i="18"/>
  <c r="I938" i="18" s="1"/>
  <c r="K938" i="18" s="1"/>
  <c r="H934" i="18"/>
  <c r="I934" i="18" s="1"/>
  <c r="K934" i="18" s="1"/>
  <c r="H930" i="18"/>
  <c r="I930" i="18" s="1"/>
  <c r="K930" i="18" s="1"/>
  <c r="H926" i="18"/>
  <c r="I926" i="18" s="1"/>
  <c r="K926" i="18" s="1"/>
  <c r="H922" i="18"/>
  <c r="I922" i="18" s="1"/>
  <c r="K922" i="18" s="1"/>
  <c r="H918" i="18"/>
  <c r="I918" i="18" s="1"/>
  <c r="K918" i="18" s="1"/>
  <c r="H1075" i="18"/>
  <c r="I1075" i="18" s="1"/>
  <c r="K1075" i="18" s="1"/>
  <c r="H1071" i="18"/>
  <c r="I1071" i="18" s="1"/>
  <c r="K1071" i="18" s="1"/>
  <c r="H1067" i="18"/>
  <c r="I1067" i="18" s="1"/>
  <c r="K1067" i="18" s="1"/>
  <c r="H1063" i="18"/>
  <c r="I1063" i="18" s="1"/>
  <c r="K1063" i="18" s="1"/>
  <c r="H1058" i="18"/>
  <c r="I1058" i="18" s="1"/>
  <c r="K1058" i="18" s="1"/>
  <c r="H1054" i="18"/>
  <c r="I1054" i="18" s="1"/>
  <c r="K1054" i="18" s="1"/>
  <c r="H1050" i="18"/>
  <c r="I1050" i="18" s="1"/>
  <c r="K1050" i="18" s="1"/>
  <c r="H1046" i="18"/>
  <c r="I1046" i="18" s="1"/>
  <c r="K1046" i="18" s="1"/>
  <c r="H1042" i="18"/>
  <c r="I1042" i="18" s="1"/>
  <c r="K1042" i="18" s="1"/>
  <c r="H1025" i="18"/>
  <c r="I1025" i="18" s="1"/>
  <c r="K1025" i="18" s="1"/>
  <c r="H1021" i="18"/>
  <c r="I1021" i="18" s="1"/>
  <c r="K1021" i="18" s="1"/>
  <c r="H1017" i="18"/>
  <c r="I1017" i="18" s="1"/>
  <c r="K1017" i="18" s="1"/>
  <c r="H1013" i="18"/>
  <c r="I1013" i="18" s="1"/>
  <c r="K1013" i="18" s="1"/>
  <c r="H1009" i="18"/>
  <c r="I1009" i="18" s="1"/>
  <c r="K1009" i="18" s="1"/>
  <c r="H1005" i="18"/>
  <c r="I1005" i="18" s="1"/>
  <c r="K1005" i="18" s="1"/>
  <c r="H1001" i="18"/>
  <c r="I1001" i="18" s="1"/>
  <c r="K1001" i="18" s="1"/>
  <c r="H997" i="18"/>
  <c r="I997" i="18" s="1"/>
  <c r="K997" i="18" s="1"/>
  <c r="H993" i="18"/>
  <c r="I993" i="18" s="1"/>
  <c r="K993" i="18" s="1"/>
  <c r="H989" i="18"/>
  <c r="I989" i="18" s="1"/>
  <c r="K989" i="18" s="1"/>
  <c r="H1038" i="18"/>
  <c r="I1038" i="18" s="1"/>
  <c r="K1038" i="18" s="1"/>
  <c r="H1034" i="18"/>
  <c r="I1034" i="18" s="1"/>
  <c r="K1034" i="18" s="1"/>
  <c r="H1030" i="18"/>
  <c r="I1030" i="18" s="1"/>
  <c r="K1030" i="18" s="1"/>
  <c r="H1024" i="18"/>
  <c r="I1024" i="18" s="1"/>
  <c r="K1024" i="18" s="1"/>
  <c r="H1020" i="18"/>
  <c r="I1020" i="18" s="1"/>
  <c r="K1020" i="18" s="1"/>
  <c r="H1016" i="18"/>
  <c r="I1016" i="18" s="1"/>
  <c r="K1016" i="18" s="1"/>
  <c r="H1012" i="18"/>
  <c r="I1012" i="18" s="1"/>
  <c r="K1012" i="18" s="1"/>
  <c r="H1008" i="18"/>
  <c r="I1008" i="18" s="1"/>
  <c r="K1008" i="18" s="1"/>
  <c r="H1004" i="18"/>
  <c r="I1004" i="18" s="1"/>
  <c r="K1004" i="18" s="1"/>
  <c r="H1000" i="18"/>
  <c r="I1000" i="18" s="1"/>
  <c r="K1000" i="18" s="1"/>
  <c r="H996" i="18"/>
  <c r="I996" i="18" s="1"/>
  <c r="K996" i="18" s="1"/>
  <c r="H992" i="18"/>
  <c r="I992" i="18" s="1"/>
  <c r="K992" i="18" s="1"/>
  <c r="H988" i="18"/>
  <c r="I988" i="18" s="1"/>
  <c r="K988" i="18" s="1"/>
  <c r="H984" i="18"/>
  <c r="I984" i="18" s="1"/>
  <c r="K984" i="18" s="1"/>
  <c r="H980" i="18"/>
  <c r="I980" i="18" s="1"/>
  <c r="K980" i="18" s="1"/>
  <c r="H976" i="18"/>
  <c r="I976" i="18" s="1"/>
  <c r="K976" i="18" s="1"/>
  <c r="H972" i="18"/>
  <c r="I972" i="18" s="1"/>
  <c r="K972" i="18" s="1"/>
  <c r="H968" i="18"/>
  <c r="I968" i="18" s="1"/>
  <c r="K968" i="18" s="1"/>
  <c r="H1076" i="18"/>
  <c r="I1076" i="18" s="1"/>
  <c r="K1076" i="18" s="1"/>
  <c r="H1068" i="18"/>
  <c r="I1068" i="18" s="1"/>
  <c r="K1068" i="18" s="1"/>
  <c r="H1060" i="18"/>
  <c r="I1060" i="18" s="1"/>
  <c r="K1060" i="18" s="1"/>
  <c r="H1052" i="18"/>
  <c r="I1052" i="18" s="1"/>
  <c r="K1052" i="18" s="1"/>
  <c r="H1044" i="18"/>
  <c r="I1044" i="18" s="1"/>
  <c r="K1044" i="18" s="1"/>
  <c r="H1037" i="18"/>
  <c r="I1037" i="18" s="1"/>
  <c r="K1037" i="18" s="1"/>
  <c r="H1033" i="18"/>
  <c r="I1033" i="18" s="1"/>
  <c r="K1033" i="18" s="1"/>
  <c r="H1029" i="18"/>
  <c r="I1029" i="18" s="1"/>
  <c r="K1029" i="18" s="1"/>
  <c r="H1027" i="18"/>
  <c r="I1027" i="18" s="1"/>
  <c r="K1027" i="18" s="1"/>
  <c r="H1023" i="18"/>
  <c r="I1023" i="18" s="1"/>
  <c r="K1023" i="18" s="1"/>
  <c r="H1019" i="18"/>
  <c r="I1019" i="18" s="1"/>
  <c r="K1019" i="18" s="1"/>
  <c r="H1015" i="18"/>
  <c r="I1015" i="18" s="1"/>
  <c r="K1015" i="18" s="1"/>
  <c r="H1011" i="18"/>
  <c r="I1011" i="18" s="1"/>
  <c r="K1011" i="18" s="1"/>
  <c r="H1007" i="18"/>
  <c r="I1007" i="18" s="1"/>
  <c r="K1007" i="18" s="1"/>
  <c r="H1003" i="18"/>
  <c r="I1003" i="18" s="1"/>
  <c r="K1003" i="18" s="1"/>
  <c r="H999" i="18"/>
  <c r="I999" i="18" s="1"/>
  <c r="K999" i="18" s="1"/>
  <c r="H995" i="18"/>
  <c r="I995" i="18" s="1"/>
  <c r="K995" i="18" s="1"/>
  <c r="H991" i="18"/>
  <c r="I991" i="18" s="1"/>
  <c r="K991" i="18" s="1"/>
  <c r="H987" i="18"/>
  <c r="I987" i="18" s="1"/>
  <c r="K987" i="18" s="1"/>
  <c r="H983" i="18"/>
  <c r="I983" i="18" s="1"/>
  <c r="K983" i="18" s="1"/>
  <c r="H979" i="18"/>
  <c r="I979" i="18" s="1"/>
  <c r="K979" i="18" s="1"/>
  <c r="H975" i="18"/>
  <c r="I975" i="18" s="1"/>
  <c r="K975" i="18" s="1"/>
  <c r="H971" i="18"/>
  <c r="I971" i="18" s="1"/>
  <c r="K971" i="18" s="1"/>
  <c r="H965" i="18"/>
  <c r="I965" i="18" s="1"/>
  <c r="K965" i="18" s="1"/>
  <c r="H961" i="18"/>
  <c r="I961" i="18" s="1"/>
  <c r="K961" i="18" s="1"/>
  <c r="H957" i="18"/>
  <c r="I957" i="18" s="1"/>
  <c r="K957" i="18" s="1"/>
  <c r="H953" i="18"/>
  <c r="I953" i="18" s="1"/>
  <c r="K953" i="18" s="1"/>
  <c r="H949" i="18"/>
  <c r="I949" i="18" s="1"/>
  <c r="K949" i="18" s="1"/>
  <c r="H945" i="18"/>
  <c r="I945" i="18" s="1"/>
  <c r="K945" i="18" s="1"/>
  <c r="H941" i="18"/>
  <c r="I941" i="18" s="1"/>
  <c r="K941" i="18" s="1"/>
  <c r="H937" i="18"/>
  <c r="I937" i="18" s="1"/>
  <c r="K937" i="18" s="1"/>
  <c r="H933" i="18"/>
  <c r="I933" i="18" s="1"/>
  <c r="K933" i="18" s="1"/>
  <c r="H929" i="18"/>
  <c r="I929" i="18" s="1"/>
  <c r="K929" i="18" s="1"/>
  <c r="H925" i="18"/>
  <c r="I925" i="18" s="1"/>
  <c r="K925" i="18" s="1"/>
  <c r="H921" i="18"/>
  <c r="I921" i="18" s="1"/>
  <c r="K921" i="18" s="1"/>
  <c r="H917" i="18"/>
  <c r="I917" i="18" s="1"/>
  <c r="K917" i="18" s="1"/>
  <c r="H913" i="18"/>
  <c r="I913" i="18" s="1"/>
  <c r="K913" i="18" s="1"/>
  <c r="H909" i="18"/>
  <c r="I909" i="18" s="1"/>
  <c r="K909" i="18" s="1"/>
  <c r="H905" i="18"/>
  <c r="I905" i="18" s="1"/>
  <c r="K905" i="18" s="1"/>
  <c r="H901" i="18"/>
  <c r="I901" i="18" s="1"/>
  <c r="K901" i="18" s="1"/>
  <c r="H897" i="18"/>
  <c r="I897" i="18" s="1"/>
  <c r="K897" i="18" s="1"/>
  <c r="H893" i="18"/>
  <c r="I893" i="18" s="1"/>
  <c r="K893" i="18" s="1"/>
  <c r="H889" i="18"/>
  <c r="I889" i="18" s="1"/>
  <c r="K889" i="18" s="1"/>
  <c r="H885" i="18"/>
  <c r="I885" i="18" s="1"/>
  <c r="K885" i="18" s="1"/>
  <c r="H881" i="18"/>
  <c r="I881" i="18" s="1"/>
  <c r="K881" i="18" s="1"/>
  <c r="H877" i="18"/>
  <c r="I877" i="18" s="1"/>
  <c r="K877" i="18" s="1"/>
  <c r="H873" i="18"/>
  <c r="I873" i="18" s="1"/>
  <c r="K873" i="18" s="1"/>
  <c r="H869" i="18"/>
  <c r="I869" i="18" s="1"/>
  <c r="K869" i="18" s="1"/>
  <c r="H865" i="18"/>
  <c r="I865" i="18" s="1"/>
  <c r="K865" i="18" s="1"/>
  <c r="H861" i="18"/>
  <c r="I861" i="18" s="1"/>
  <c r="K861" i="18" s="1"/>
  <c r="H857" i="18"/>
  <c r="I857" i="18" s="1"/>
  <c r="K857" i="18" s="1"/>
  <c r="H853" i="18"/>
  <c r="I853" i="18" s="1"/>
  <c r="K853" i="18" s="1"/>
  <c r="H849" i="18"/>
  <c r="I849" i="18" s="1"/>
  <c r="K849" i="18" s="1"/>
  <c r="H845" i="18"/>
  <c r="I845" i="18" s="1"/>
  <c r="K845" i="18" s="1"/>
  <c r="H967" i="18"/>
  <c r="I967" i="18" s="1"/>
  <c r="K967" i="18" s="1"/>
  <c r="H964" i="18"/>
  <c r="I964" i="18" s="1"/>
  <c r="K964" i="18" s="1"/>
  <c r="H963" i="18"/>
  <c r="I963" i="18" s="1"/>
  <c r="K963" i="18" s="1"/>
  <c r="H960" i="18"/>
  <c r="I960" i="18" s="1"/>
  <c r="K960" i="18" s="1"/>
  <c r="H959" i="18"/>
  <c r="I959" i="18" s="1"/>
  <c r="K959" i="18" s="1"/>
  <c r="H956" i="18"/>
  <c r="I956" i="18" s="1"/>
  <c r="K956" i="18" s="1"/>
  <c r="H955" i="18"/>
  <c r="I955" i="18" s="1"/>
  <c r="K955" i="18" s="1"/>
  <c r="H952" i="18"/>
  <c r="I952" i="18" s="1"/>
  <c r="K952" i="18" s="1"/>
  <c r="H951" i="18"/>
  <c r="I951" i="18" s="1"/>
  <c r="K951" i="18" s="1"/>
  <c r="H948" i="18"/>
  <c r="I948" i="18" s="1"/>
  <c r="K948" i="18" s="1"/>
  <c r="H947" i="18"/>
  <c r="I947" i="18" s="1"/>
  <c r="K947" i="18" s="1"/>
  <c r="H944" i="18"/>
  <c r="I944" i="18" s="1"/>
  <c r="K944" i="18" s="1"/>
  <c r="H943" i="18"/>
  <c r="I943" i="18" s="1"/>
  <c r="K943" i="18" s="1"/>
  <c r="H940" i="18"/>
  <c r="I940" i="18" s="1"/>
  <c r="K940" i="18" s="1"/>
  <c r="H939" i="18"/>
  <c r="I939" i="18" s="1"/>
  <c r="K939" i="18" s="1"/>
  <c r="H936" i="18"/>
  <c r="I936" i="18" s="1"/>
  <c r="K936" i="18" s="1"/>
  <c r="H935" i="18"/>
  <c r="I935" i="18" s="1"/>
  <c r="K935" i="18" s="1"/>
  <c r="H932" i="18"/>
  <c r="I932" i="18" s="1"/>
  <c r="K932" i="18" s="1"/>
  <c r="H931" i="18"/>
  <c r="I931" i="18" s="1"/>
  <c r="K931" i="18" s="1"/>
  <c r="H928" i="18"/>
  <c r="I928" i="18" s="1"/>
  <c r="K928" i="18" s="1"/>
  <c r="H927" i="18"/>
  <c r="I927" i="18" s="1"/>
  <c r="K927" i="18" s="1"/>
  <c r="H924" i="18"/>
  <c r="I924" i="18" s="1"/>
  <c r="K924" i="18" s="1"/>
  <c r="H923" i="18"/>
  <c r="I923" i="18" s="1"/>
  <c r="K923" i="18" s="1"/>
  <c r="H920" i="18"/>
  <c r="I920" i="18" s="1"/>
  <c r="K920" i="18" s="1"/>
  <c r="H919" i="18"/>
  <c r="I919" i="18" s="1"/>
  <c r="K919" i="18" s="1"/>
  <c r="H916" i="18"/>
  <c r="I916" i="18" s="1"/>
  <c r="K916" i="18" s="1"/>
  <c r="H912" i="18"/>
  <c r="I912" i="18" s="1"/>
  <c r="K912" i="18" s="1"/>
  <c r="H908" i="18"/>
  <c r="I908" i="18" s="1"/>
  <c r="K908" i="18" s="1"/>
  <c r="H904" i="18"/>
  <c r="I904" i="18" s="1"/>
  <c r="K904" i="18" s="1"/>
  <c r="H900" i="18"/>
  <c r="I900" i="18" s="1"/>
  <c r="K900" i="18" s="1"/>
  <c r="H896" i="18"/>
  <c r="I896" i="18" s="1"/>
  <c r="K896" i="18" s="1"/>
  <c r="H1056" i="18"/>
  <c r="I1056" i="18" s="1"/>
  <c r="K1056" i="18" s="1"/>
  <c r="H1040" i="18"/>
  <c r="I1040" i="18" s="1"/>
  <c r="K1040" i="18" s="1"/>
  <c r="H1032" i="18"/>
  <c r="I1032" i="18" s="1"/>
  <c r="K1032" i="18" s="1"/>
  <c r="H981" i="18"/>
  <c r="I981" i="18" s="1"/>
  <c r="K981" i="18" s="1"/>
  <c r="H973" i="18"/>
  <c r="I973" i="18" s="1"/>
  <c r="K973" i="18" s="1"/>
  <c r="H892" i="18"/>
  <c r="I892" i="18" s="1"/>
  <c r="K892" i="18" s="1"/>
  <c r="H888" i="18"/>
  <c r="I888" i="18" s="1"/>
  <c r="K888" i="18" s="1"/>
  <c r="H884" i="18"/>
  <c r="I884" i="18" s="1"/>
  <c r="K884" i="18" s="1"/>
  <c r="H880" i="18"/>
  <c r="I880" i="18" s="1"/>
  <c r="K880" i="18" s="1"/>
  <c r="H876" i="18"/>
  <c r="I876" i="18" s="1"/>
  <c r="K876" i="18" s="1"/>
  <c r="H872" i="18"/>
  <c r="I872" i="18" s="1"/>
  <c r="K872" i="18" s="1"/>
  <c r="H868" i="18"/>
  <c r="I868" i="18" s="1"/>
  <c r="K868" i="18" s="1"/>
  <c r="H864" i="18"/>
  <c r="I864" i="18" s="1"/>
  <c r="K864" i="18" s="1"/>
  <c r="H860" i="18"/>
  <c r="I860" i="18" s="1"/>
  <c r="K860" i="18" s="1"/>
  <c r="H856" i="18"/>
  <c r="I856" i="18" s="1"/>
  <c r="K856" i="18" s="1"/>
  <c r="H852" i="18"/>
  <c r="I852" i="18" s="1"/>
  <c r="K852" i="18" s="1"/>
  <c r="H848" i="18"/>
  <c r="I848" i="18" s="1"/>
  <c r="K848" i="18" s="1"/>
  <c r="H844" i="18"/>
  <c r="I844" i="18" s="1"/>
  <c r="K844" i="18" s="1"/>
  <c r="H839" i="18"/>
  <c r="I839" i="18" s="1"/>
  <c r="K839" i="18" s="1"/>
  <c r="H835" i="18"/>
  <c r="I835" i="18" s="1"/>
  <c r="K835" i="18" s="1"/>
  <c r="H831" i="18"/>
  <c r="I831" i="18" s="1"/>
  <c r="K831" i="18" s="1"/>
  <c r="H827" i="18"/>
  <c r="I827" i="18" s="1"/>
  <c r="K827" i="18" s="1"/>
  <c r="H823" i="18"/>
  <c r="I823" i="18" s="1"/>
  <c r="K823" i="18" s="1"/>
  <c r="H819" i="18"/>
  <c r="I819" i="18" s="1"/>
  <c r="K819" i="18" s="1"/>
  <c r="H815" i="18"/>
  <c r="I815" i="18" s="1"/>
  <c r="K815" i="18" s="1"/>
  <c r="H811" i="18"/>
  <c r="I811" i="18" s="1"/>
  <c r="K811" i="18" s="1"/>
  <c r="H807" i="18"/>
  <c r="I807" i="18" s="1"/>
  <c r="K807" i="18" s="1"/>
  <c r="H803" i="18"/>
  <c r="I803" i="18" s="1"/>
  <c r="K803" i="18" s="1"/>
  <c r="H799" i="18"/>
  <c r="I799" i="18" s="1"/>
  <c r="K799" i="18" s="1"/>
  <c r="H1072" i="18"/>
  <c r="I1072" i="18" s="1"/>
  <c r="K1072" i="18" s="1"/>
  <c r="H1064" i="18"/>
  <c r="I1064" i="18" s="1"/>
  <c r="K1064" i="18" s="1"/>
  <c r="H1048" i="18"/>
  <c r="I1048" i="18" s="1"/>
  <c r="K1048" i="18" s="1"/>
  <c r="H1036" i="18"/>
  <c r="I1036" i="18" s="1"/>
  <c r="K1036" i="18" s="1"/>
  <c r="H1028" i="18"/>
  <c r="I1028" i="18" s="1"/>
  <c r="K1028" i="18" s="1"/>
  <c r="H985" i="18"/>
  <c r="I985" i="18" s="1"/>
  <c r="K985" i="18" s="1"/>
  <c r="H977" i="18"/>
  <c r="I977" i="18" s="1"/>
  <c r="K977" i="18" s="1"/>
  <c r="H841" i="18"/>
  <c r="I841" i="18" s="1"/>
  <c r="K841" i="18" s="1"/>
  <c r="H837" i="18"/>
  <c r="I837" i="18" s="1"/>
  <c r="K837" i="18" s="1"/>
  <c r="H833" i="18"/>
  <c r="I833" i="18" s="1"/>
  <c r="K833" i="18" s="1"/>
  <c r="H829" i="18"/>
  <c r="I829" i="18" s="1"/>
  <c r="K829" i="18" s="1"/>
  <c r="H825" i="18"/>
  <c r="I825" i="18" s="1"/>
  <c r="K825" i="18" s="1"/>
  <c r="H821" i="18"/>
  <c r="I821" i="18" s="1"/>
  <c r="K821" i="18" s="1"/>
  <c r="H817" i="18"/>
  <c r="I817" i="18" s="1"/>
  <c r="K817" i="18" s="1"/>
  <c r="H813" i="18"/>
  <c r="I813" i="18" s="1"/>
  <c r="K813" i="18" s="1"/>
  <c r="H809" i="18"/>
  <c r="I809" i="18" s="1"/>
  <c r="K809" i="18" s="1"/>
  <c r="H805" i="18"/>
  <c r="I805" i="18" s="1"/>
  <c r="K805" i="18" s="1"/>
  <c r="H801" i="18"/>
  <c r="I801" i="18" s="1"/>
  <c r="K801" i="18" s="1"/>
  <c r="H797" i="18"/>
  <c r="I797" i="18" s="1"/>
  <c r="K797" i="18" s="1"/>
  <c r="H793" i="18"/>
  <c r="I793" i="18" s="1"/>
  <c r="K793" i="18" s="1"/>
  <c r="H789" i="18"/>
  <c r="I789" i="18" s="1"/>
  <c r="K789" i="18" s="1"/>
  <c r="H785" i="18"/>
  <c r="I785" i="18" s="1"/>
  <c r="K785" i="18" s="1"/>
  <c r="H914" i="18"/>
  <c r="I914" i="18" s="1"/>
  <c r="K914" i="18" s="1"/>
  <c r="H910" i="18"/>
  <c r="I910" i="18" s="1"/>
  <c r="K910" i="18" s="1"/>
  <c r="H906" i="18"/>
  <c r="I906" i="18" s="1"/>
  <c r="K906" i="18" s="1"/>
  <c r="H902" i="18"/>
  <c r="I902" i="18" s="1"/>
  <c r="K902" i="18" s="1"/>
  <c r="H898" i="18"/>
  <c r="I898" i="18" s="1"/>
  <c r="K898" i="18" s="1"/>
  <c r="H894" i="18"/>
  <c r="I894" i="18" s="1"/>
  <c r="K894" i="18" s="1"/>
  <c r="H890" i="18"/>
  <c r="I890" i="18" s="1"/>
  <c r="K890" i="18" s="1"/>
  <c r="H886" i="18"/>
  <c r="I886" i="18" s="1"/>
  <c r="K886" i="18" s="1"/>
  <c r="H882" i="18"/>
  <c r="I882" i="18" s="1"/>
  <c r="K882" i="18" s="1"/>
  <c r="H878" i="18"/>
  <c r="I878" i="18" s="1"/>
  <c r="K878" i="18" s="1"/>
  <c r="H874" i="18"/>
  <c r="I874" i="18" s="1"/>
  <c r="K874" i="18" s="1"/>
  <c r="H870" i="18"/>
  <c r="I870" i="18" s="1"/>
  <c r="K870" i="18" s="1"/>
  <c r="H866" i="18"/>
  <c r="I866" i="18" s="1"/>
  <c r="K866" i="18" s="1"/>
  <c r="H862" i="18"/>
  <c r="I862" i="18" s="1"/>
  <c r="K862" i="18" s="1"/>
  <c r="H858" i="18"/>
  <c r="I858" i="18" s="1"/>
  <c r="K858" i="18" s="1"/>
  <c r="H854" i="18"/>
  <c r="I854" i="18" s="1"/>
  <c r="K854" i="18" s="1"/>
  <c r="H850" i="18"/>
  <c r="I850" i="18" s="1"/>
  <c r="K850" i="18" s="1"/>
  <c r="H846" i="18"/>
  <c r="I846" i="18" s="1"/>
  <c r="K846" i="18" s="1"/>
  <c r="H842" i="18"/>
  <c r="I842" i="18" s="1"/>
  <c r="K842" i="18" s="1"/>
  <c r="H838" i="18"/>
  <c r="I838" i="18" s="1"/>
  <c r="K838" i="18" s="1"/>
  <c r="H834" i="18"/>
  <c r="I834" i="18" s="1"/>
  <c r="K834" i="18" s="1"/>
  <c r="H830" i="18"/>
  <c r="I830" i="18" s="1"/>
  <c r="K830" i="18" s="1"/>
  <c r="H826" i="18"/>
  <c r="I826" i="18" s="1"/>
  <c r="K826" i="18" s="1"/>
  <c r="H822" i="18"/>
  <c r="I822" i="18" s="1"/>
  <c r="K822" i="18" s="1"/>
  <c r="H818" i="18"/>
  <c r="I818" i="18" s="1"/>
  <c r="K818" i="18" s="1"/>
  <c r="H814" i="18"/>
  <c r="I814" i="18" s="1"/>
  <c r="K814" i="18" s="1"/>
  <c r="H810" i="18"/>
  <c r="I810" i="18" s="1"/>
  <c r="K810" i="18" s="1"/>
  <c r="H806" i="18"/>
  <c r="I806" i="18" s="1"/>
  <c r="K806" i="18" s="1"/>
  <c r="H802" i="18"/>
  <c r="I802" i="18" s="1"/>
  <c r="K802" i="18" s="1"/>
  <c r="H798" i="18"/>
  <c r="I798" i="18" s="1"/>
  <c r="K798" i="18" s="1"/>
  <c r="H795" i="18"/>
  <c r="I795" i="18" s="1"/>
  <c r="K795" i="18" s="1"/>
  <c r="H794" i="18"/>
  <c r="I794" i="18" s="1"/>
  <c r="K794" i="18" s="1"/>
  <c r="H791" i="18"/>
  <c r="I791" i="18" s="1"/>
  <c r="K791" i="18" s="1"/>
  <c r="H790" i="18"/>
  <c r="I790" i="18" s="1"/>
  <c r="K790" i="18" s="1"/>
  <c r="H787" i="18"/>
  <c r="I787" i="18" s="1"/>
  <c r="K787" i="18" s="1"/>
  <c r="H786" i="18"/>
  <c r="I786" i="18" s="1"/>
  <c r="K786" i="18" s="1"/>
  <c r="H784" i="18"/>
  <c r="I784" i="18" s="1"/>
  <c r="K784" i="18" s="1"/>
  <c r="H780" i="18"/>
  <c r="I780" i="18" s="1"/>
  <c r="K780" i="18" s="1"/>
  <c r="H776" i="18"/>
  <c r="I776" i="18" s="1"/>
  <c r="K776" i="18" s="1"/>
  <c r="H772" i="18"/>
  <c r="I772" i="18" s="1"/>
  <c r="K772" i="18" s="1"/>
  <c r="H768" i="18"/>
  <c r="I768" i="18" s="1"/>
  <c r="K768" i="18" s="1"/>
  <c r="H764" i="18"/>
  <c r="I764" i="18" s="1"/>
  <c r="K764" i="18" s="1"/>
  <c r="H760" i="18"/>
  <c r="I760" i="18" s="1"/>
  <c r="K760" i="18" s="1"/>
  <c r="H756" i="18"/>
  <c r="I756" i="18" s="1"/>
  <c r="K756" i="18" s="1"/>
  <c r="H752" i="18"/>
  <c r="I752" i="18" s="1"/>
  <c r="K752" i="18" s="1"/>
  <c r="H748" i="18"/>
  <c r="I748" i="18" s="1"/>
  <c r="K748" i="18" s="1"/>
  <c r="H744" i="18"/>
  <c r="I744" i="18" s="1"/>
  <c r="K744" i="18" s="1"/>
  <c r="H740" i="18"/>
  <c r="I740" i="18" s="1"/>
  <c r="K740" i="18" s="1"/>
  <c r="H736" i="18"/>
  <c r="I736" i="18" s="1"/>
  <c r="K736" i="18" s="1"/>
  <c r="H732" i="18"/>
  <c r="I732" i="18" s="1"/>
  <c r="K732" i="18" s="1"/>
  <c r="H728" i="18"/>
  <c r="I728" i="18" s="1"/>
  <c r="K728" i="18" s="1"/>
  <c r="H724" i="18"/>
  <c r="I724" i="18" s="1"/>
  <c r="K724" i="18" s="1"/>
  <c r="H720" i="18"/>
  <c r="I720" i="18" s="1"/>
  <c r="K720" i="18" s="1"/>
  <c r="H716" i="18"/>
  <c r="I716" i="18" s="1"/>
  <c r="K716" i="18" s="1"/>
  <c r="H712" i="18"/>
  <c r="I712" i="18" s="1"/>
  <c r="K712" i="18" s="1"/>
  <c r="H708" i="18"/>
  <c r="I708" i="18" s="1"/>
  <c r="K708" i="18" s="1"/>
  <c r="H704" i="18"/>
  <c r="I704" i="18" s="1"/>
  <c r="K704" i="18" s="1"/>
  <c r="H700" i="18"/>
  <c r="I700" i="18" s="1"/>
  <c r="K700" i="18" s="1"/>
  <c r="H696" i="18"/>
  <c r="I696" i="18" s="1"/>
  <c r="K696" i="18" s="1"/>
  <c r="H692" i="18"/>
  <c r="I692" i="18" s="1"/>
  <c r="K692" i="18" s="1"/>
  <c r="H688" i="18"/>
  <c r="I688" i="18" s="1"/>
  <c r="K688" i="18" s="1"/>
  <c r="H684" i="18"/>
  <c r="I684" i="18" s="1"/>
  <c r="K684" i="18" s="1"/>
  <c r="H680" i="18"/>
  <c r="I680" i="18" s="1"/>
  <c r="K680" i="18" s="1"/>
  <c r="H676" i="18"/>
  <c r="I676" i="18" s="1"/>
  <c r="K676" i="18" s="1"/>
  <c r="H672" i="18"/>
  <c r="I672" i="18" s="1"/>
  <c r="K672" i="18" s="1"/>
  <c r="H668" i="18"/>
  <c r="I668" i="18" s="1"/>
  <c r="K668" i="18" s="1"/>
  <c r="H664" i="18"/>
  <c r="I664" i="18" s="1"/>
  <c r="K664" i="18" s="1"/>
  <c r="H660" i="18"/>
  <c r="I660" i="18" s="1"/>
  <c r="K660" i="18" s="1"/>
  <c r="H656" i="18"/>
  <c r="I656" i="18" s="1"/>
  <c r="K656" i="18" s="1"/>
  <c r="H652" i="18"/>
  <c r="I652" i="18" s="1"/>
  <c r="K652" i="18" s="1"/>
  <c r="H648" i="18"/>
  <c r="I648" i="18" s="1"/>
  <c r="K648" i="18" s="1"/>
  <c r="H644" i="18"/>
  <c r="I644" i="18" s="1"/>
  <c r="K644" i="18" s="1"/>
  <c r="H640" i="18"/>
  <c r="I640" i="18" s="1"/>
  <c r="K640" i="18" s="1"/>
  <c r="H636" i="18"/>
  <c r="I636" i="18" s="1"/>
  <c r="K636" i="18" s="1"/>
  <c r="H632" i="18"/>
  <c r="I632" i="18" s="1"/>
  <c r="K632" i="18" s="1"/>
  <c r="H628" i="18"/>
  <c r="I628" i="18" s="1"/>
  <c r="K628" i="18" s="1"/>
  <c r="H624" i="18"/>
  <c r="I624" i="18" s="1"/>
  <c r="K624" i="18" s="1"/>
  <c r="H620" i="18"/>
  <c r="I620" i="18" s="1"/>
  <c r="K620" i="18" s="1"/>
  <c r="H616" i="18"/>
  <c r="I616" i="18" s="1"/>
  <c r="K616" i="18" s="1"/>
  <c r="H612" i="18"/>
  <c r="I612" i="18" s="1"/>
  <c r="K612" i="18" s="1"/>
  <c r="H608" i="18"/>
  <c r="I608" i="18" s="1"/>
  <c r="K608" i="18" s="1"/>
  <c r="H604" i="18"/>
  <c r="I604" i="18" s="1"/>
  <c r="K604" i="18" s="1"/>
  <c r="H600" i="18"/>
  <c r="I600" i="18" s="1"/>
  <c r="K600" i="18" s="1"/>
  <c r="H596" i="18"/>
  <c r="I596" i="18" s="1"/>
  <c r="K596" i="18" s="1"/>
  <c r="H592" i="18"/>
  <c r="I592" i="18" s="1"/>
  <c r="K592" i="18" s="1"/>
  <c r="H588" i="18"/>
  <c r="I588" i="18" s="1"/>
  <c r="K588" i="18" s="1"/>
  <c r="H584" i="18"/>
  <c r="I584" i="18" s="1"/>
  <c r="K584" i="18" s="1"/>
  <c r="H580" i="18"/>
  <c r="I580" i="18" s="1"/>
  <c r="K580" i="18" s="1"/>
  <c r="H576" i="18"/>
  <c r="I576" i="18" s="1"/>
  <c r="K576" i="18" s="1"/>
  <c r="H572" i="18"/>
  <c r="I572" i="18" s="1"/>
  <c r="K572" i="18" s="1"/>
  <c r="H568" i="18"/>
  <c r="I568" i="18" s="1"/>
  <c r="K568" i="18" s="1"/>
  <c r="H915" i="18"/>
  <c r="I915" i="18" s="1"/>
  <c r="K915" i="18" s="1"/>
  <c r="H907" i="18"/>
  <c r="I907" i="18" s="1"/>
  <c r="K907" i="18" s="1"/>
  <c r="H899" i="18"/>
  <c r="I899" i="18" s="1"/>
  <c r="K899" i="18" s="1"/>
  <c r="H891" i="18"/>
  <c r="I891" i="18" s="1"/>
  <c r="K891" i="18" s="1"/>
  <c r="H883" i="18"/>
  <c r="I883" i="18" s="1"/>
  <c r="K883" i="18" s="1"/>
  <c r="H875" i="18"/>
  <c r="I875" i="18" s="1"/>
  <c r="K875" i="18" s="1"/>
  <c r="H867" i="18"/>
  <c r="I867" i="18" s="1"/>
  <c r="K867" i="18" s="1"/>
  <c r="H859" i="18"/>
  <c r="I859" i="18" s="1"/>
  <c r="K859" i="18" s="1"/>
  <c r="H851" i="18"/>
  <c r="I851" i="18" s="1"/>
  <c r="K851" i="18" s="1"/>
  <c r="H843" i="18"/>
  <c r="I843" i="18" s="1"/>
  <c r="K843" i="18" s="1"/>
  <c r="H836" i="18"/>
  <c r="I836" i="18" s="1"/>
  <c r="K836" i="18" s="1"/>
  <c r="H828" i="18"/>
  <c r="I828" i="18" s="1"/>
  <c r="K828" i="18" s="1"/>
  <c r="H820" i="18"/>
  <c r="I820" i="18" s="1"/>
  <c r="K820" i="18" s="1"/>
  <c r="H812" i="18"/>
  <c r="I812" i="18" s="1"/>
  <c r="K812" i="18" s="1"/>
  <c r="H804" i="18"/>
  <c r="I804" i="18" s="1"/>
  <c r="K804" i="18" s="1"/>
  <c r="H969" i="18"/>
  <c r="I969" i="18" s="1"/>
  <c r="K969" i="18" s="1"/>
  <c r="H796" i="18"/>
  <c r="I796" i="18" s="1"/>
  <c r="K796" i="18" s="1"/>
  <c r="H792" i="18"/>
  <c r="I792" i="18" s="1"/>
  <c r="K792" i="18" s="1"/>
  <c r="H788" i="18"/>
  <c r="I788" i="18" s="1"/>
  <c r="K788" i="18" s="1"/>
  <c r="H783" i="18"/>
  <c r="I783" i="18" s="1"/>
  <c r="K783" i="18" s="1"/>
  <c r="H779" i="18"/>
  <c r="I779" i="18" s="1"/>
  <c r="K779" i="18" s="1"/>
  <c r="H775" i="18"/>
  <c r="I775" i="18" s="1"/>
  <c r="K775" i="18" s="1"/>
  <c r="H771" i="18"/>
  <c r="I771" i="18" s="1"/>
  <c r="K771" i="18" s="1"/>
  <c r="H767" i="18"/>
  <c r="I767" i="18" s="1"/>
  <c r="K767" i="18" s="1"/>
  <c r="H763" i="18"/>
  <c r="I763" i="18" s="1"/>
  <c r="K763" i="18" s="1"/>
  <c r="H759" i="18"/>
  <c r="I759" i="18" s="1"/>
  <c r="K759" i="18" s="1"/>
  <c r="H755" i="18"/>
  <c r="I755" i="18" s="1"/>
  <c r="K755" i="18" s="1"/>
  <c r="H751" i="18"/>
  <c r="I751" i="18" s="1"/>
  <c r="K751" i="18" s="1"/>
  <c r="H747" i="18"/>
  <c r="I747" i="18" s="1"/>
  <c r="K747" i="18" s="1"/>
  <c r="H743" i="18"/>
  <c r="I743" i="18" s="1"/>
  <c r="K743" i="18" s="1"/>
  <c r="H739" i="18"/>
  <c r="I739" i="18" s="1"/>
  <c r="K739" i="18" s="1"/>
  <c r="H735" i="18"/>
  <c r="I735" i="18" s="1"/>
  <c r="K735" i="18" s="1"/>
  <c r="H731" i="18"/>
  <c r="I731" i="18" s="1"/>
  <c r="K731" i="18" s="1"/>
  <c r="H727" i="18"/>
  <c r="I727" i="18" s="1"/>
  <c r="K727" i="18" s="1"/>
  <c r="H723" i="18"/>
  <c r="I723" i="18" s="1"/>
  <c r="K723" i="18" s="1"/>
  <c r="H719" i="18"/>
  <c r="I719" i="18" s="1"/>
  <c r="K719" i="18" s="1"/>
  <c r="H715" i="18"/>
  <c r="I715" i="18" s="1"/>
  <c r="K715" i="18" s="1"/>
  <c r="H711" i="18"/>
  <c r="I711" i="18" s="1"/>
  <c r="K711" i="18" s="1"/>
  <c r="H706" i="18"/>
  <c r="I706" i="18" s="1"/>
  <c r="K706" i="18" s="1"/>
  <c r="H702" i="18"/>
  <c r="I702" i="18" s="1"/>
  <c r="K702" i="18" s="1"/>
  <c r="H698" i="18"/>
  <c r="I698" i="18" s="1"/>
  <c r="K698" i="18" s="1"/>
  <c r="H694" i="18"/>
  <c r="I694" i="18" s="1"/>
  <c r="K694" i="18" s="1"/>
  <c r="H690" i="18"/>
  <c r="I690" i="18" s="1"/>
  <c r="K690" i="18" s="1"/>
  <c r="H686" i="18"/>
  <c r="I686" i="18" s="1"/>
  <c r="K686" i="18" s="1"/>
  <c r="H682" i="18"/>
  <c r="I682" i="18" s="1"/>
  <c r="K682" i="18" s="1"/>
  <c r="H678" i="18"/>
  <c r="I678" i="18" s="1"/>
  <c r="K678" i="18" s="1"/>
  <c r="H674" i="18"/>
  <c r="I674" i="18" s="1"/>
  <c r="K674" i="18" s="1"/>
  <c r="H670" i="18"/>
  <c r="I670" i="18" s="1"/>
  <c r="K670" i="18" s="1"/>
  <c r="H666" i="18"/>
  <c r="I666" i="18" s="1"/>
  <c r="K666" i="18" s="1"/>
  <c r="H662" i="18"/>
  <c r="I662" i="18" s="1"/>
  <c r="K662" i="18" s="1"/>
  <c r="H658" i="18"/>
  <c r="I658" i="18" s="1"/>
  <c r="K658" i="18" s="1"/>
  <c r="H654" i="18"/>
  <c r="I654" i="18" s="1"/>
  <c r="K654" i="18" s="1"/>
  <c r="H650" i="18"/>
  <c r="I650" i="18" s="1"/>
  <c r="K650" i="18" s="1"/>
  <c r="H646" i="18"/>
  <c r="I646" i="18" s="1"/>
  <c r="K646" i="18" s="1"/>
  <c r="H642" i="18"/>
  <c r="I642" i="18" s="1"/>
  <c r="K642" i="18" s="1"/>
  <c r="H638" i="18"/>
  <c r="I638" i="18" s="1"/>
  <c r="K638" i="18" s="1"/>
  <c r="H634" i="18"/>
  <c r="I634" i="18" s="1"/>
  <c r="K634" i="18" s="1"/>
  <c r="H630" i="18"/>
  <c r="I630" i="18" s="1"/>
  <c r="K630" i="18" s="1"/>
  <c r="H626" i="18"/>
  <c r="I626" i="18" s="1"/>
  <c r="K626" i="18" s="1"/>
  <c r="H622" i="18"/>
  <c r="I622" i="18" s="1"/>
  <c r="K622" i="18" s="1"/>
  <c r="H618" i="18"/>
  <c r="I618" i="18" s="1"/>
  <c r="K618" i="18" s="1"/>
  <c r="H614" i="18"/>
  <c r="I614" i="18" s="1"/>
  <c r="K614" i="18" s="1"/>
  <c r="H610" i="18"/>
  <c r="I610" i="18" s="1"/>
  <c r="K610" i="18" s="1"/>
  <c r="H606" i="18"/>
  <c r="I606" i="18" s="1"/>
  <c r="K606" i="18" s="1"/>
  <c r="H602" i="18"/>
  <c r="I602" i="18" s="1"/>
  <c r="K602" i="18" s="1"/>
  <c r="H598" i="18"/>
  <c r="I598" i="18" s="1"/>
  <c r="K598" i="18" s="1"/>
  <c r="H594" i="18"/>
  <c r="I594" i="18" s="1"/>
  <c r="K594" i="18" s="1"/>
  <c r="H590" i="18"/>
  <c r="I590" i="18" s="1"/>
  <c r="K590" i="18" s="1"/>
  <c r="H586" i="18"/>
  <c r="I586" i="18" s="1"/>
  <c r="K586" i="18" s="1"/>
  <c r="H582" i="18"/>
  <c r="I582" i="18" s="1"/>
  <c r="K582" i="18" s="1"/>
  <c r="H578" i="18"/>
  <c r="I578" i="18" s="1"/>
  <c r="K578" i="18" s="1"/>
  <c r="H574" i="18"/>
  <c r="I574" i="18" s="1"/>
  <c r="K574" i="18" s="1"/>
  <c r="H570" i="18"/>
  <c r="I570" i="18" s="1"/>
  <c r="K570" i="18" s="1"/>
  <c r="H566" i="18"/>
  <c r="I566" i="18" s="1"/>
  <c r="K566" i="18" s="1"/>
  <c r="H562" i="18"/>
  <c r="I562" i="18" s="1"/>
  <c r="K562" i="18" s="1"/>
  <c r="H558" i="18"/>
  <c r="I558" i="18" s="1"/>
  <c r="K558" i="18" s="1"/>
  <c r="H554" i="18"/>
  <c r="I554" i="18" s="1"/>
  <c r="K554" i="18" s="1"/>
  <c r="H550" i="18"/>
  <c r="I550" i="18" s="1"/>
  <c r="K550" i="18" s="1"/>
  <c r="H546" i="18"/>
  <c r="I546" i="18" s="1"/>
  <c r="K546" i="18" s="1"/>
  <c r="H542" i="18"/>
  <c r="I542" i="18" s="1"/>
  <c r="K542" i="18" s="1"/>
  <c r="H538" i="18"/>
  <c r="I538" i="18" s="1"/>
  <c r="K538" i="18" s="1"/>
  <c r="H534" i="18"/>
  <c r="I534" i="18" s="1"/>
  <c r="K534" i="18" s="1"/>
  <c r="H530" i="18"/>
  <c r="I530" i="18" s="1"/>
  <c r="K530" i="18" s="1"/>
  <c r="H526" i="18"/>
  <c r="I526" i="18" s="1"/>
  <c r="K526" i="18" s="1"/>
  <c r="H522" i="18"/>
  <c r="I522" i="18" s="1"/>
  <c r="K522" i="18" s="1"/>
  <c r="H518" i="18"/>
  <c r="I518" i="18" s="1"/>
  <c r="K518" i="18" s="1"/>
  <c r="H514" i="18"/>
  <c r="I514" i="18" s="1"/>
  <c r="K514" i="18" s="1"/>
  <c r="H510" i="18"/>
  <c r="I510" i="18" s="1"/>
  <c r="K510" i="18" s="1"/>
  <c r="H506" i="18"/>
  <c r="I506" i="18" s="1"/>
  <c r="K506" i="18" s="1"/>
  <c r="H502" i="18"/>
  <c r="I502" i="18" s="1"/>
  <c r="K502" i="18" s="1"/>
  <c r="H903" i="18"/>
  <c r="I903" i="18" s="1"/>
  <c r="K903" i="18" s="1"/>
  <c r="H871" i="18"/>
  <c r="I871" i="18" s="1"/>
  <c r="K871" i="18" s="1"/>
  <c r="H840" i="18"/>
  <c r="I840" i="18" s="1"/>
  <c r="K840" i="18" s="1"/>
  <c r="H832" i="18"/>
  <c r="I832" i="18" s="1"/>
  <c r="K832" i="18" s="1"/>
  <c r="H824" i="18"/>
  <c r="I824" i="18" s="1"/>
  <c r="K824" i="18" s="1"/>
  <c r="H816" i="18"/>
  <c r="I816" i="18" s="1"/>
  <c r="K816" i="18" s="1"/>
  <c r="H808" i="18"/>
  <c r="I808" i="18" s="1"/>
  <c r="K808" i="18" s="1"/>
  <c r="H800" i="18"/>
  <c r="I800" i="18" s="1"/>
  <c r="K800" i="18" s="1"/>
  <c r="H895" i="18"/>
  <c r="I895" i="18" s="1"/>
  <c r="K895" i="18" s="1"/>
  <c r="H863" i="18"/>
  <c r="I863" i="18" s="1"/>
  <c r="K863" i="18" s="1"/>
  <c r="H782" i="18"/>
  <c r="I782" i="18" s="1"/>
  <c r="K782" i="18" s="1"/>
  <c r="H778" i="18"/>
  <c r="I778" i="18" s="1"/>
  <c r="K778" i="18" s="1"/>
  <c r="H774" i="18"/>
  <c r="I774" i="18" s="1"/>
  <c r="K774" i="18" s="1"/>
  <c r="H770" i="18"/>
  <c r="I770" i="18" s="1"/>
  <c r="K770" i="18" s="1"/>
  <c r="H766" i="18"/>
  <c r="I766" i="18" s="1"/>
  <c r="K766" i="18" s="1"/>
  <c r="H762" i="18"/>
  <c r="I762" i="18" s="1"/>
  <c r="K762" i="18" s="1"/>
  <c r="H758" i="18"/>
  <c r="I758" i="18" s="1"/>
  <c r="K758" i="18" s="1"/>
  <c r="H754" i="18"/>
  <c r="I754" i="18" s="1"/>
  <c r="K754" i="18" s="1"/>
  <c r="H750" i="18"/>
  <c r="I750" i="18" s="1"/>
  <c r="K750" i="18" s="1"/>
  <c r="H746" i="18"/>
  <c r="I746" i="18" s="1"/>
  <c r="K746" i="18" s="1"/>
  <c r="H742" i="18"/>
  <c r="I742" i="18" s="1"/>
  <c r="K742" i="18" s="1"/>
  <c r="H738" i="18"/>
  <c r="I738" i="18" s="1"/>
  <c r="K738" i="18" s="1"/>
  <c r="H734" i="18"/>
  <c r="I734" i="18" s="1"/>
  <c r="K734" i="18" s="1"/>
  <c r="H730" i="18"/>
  <c r="I730" i="18" s="1"/>
  <c r="K730" i="18" s="1"/>
  <c r="H726" i="18"/>
  <c r="I726" i="18" s="1"/>
  <c r="K726" i="18" s="1"/>
  <c r="H722" i="18"/>
  <c r="I722" i="18" s="1"/>
  <c r="K722" i="18" s="1"/>
  <c r="H718" i="18"/>
  <c r="I718" i="18" s="1"/>
  <c r="K718" i="18" s="1"/>
  <c r="H714" i="18"/>
  <c r="I714" i="18" s="1"/>
  <c r="K714" i="18" s="1"/>
  <c r="H710" i="18"/>
  <c r="I710" i="18" s="1"/>
  <c r="K710" i="18" s="1"/>
  <c r="H707" i="18"/>
  <c r="I707" i="18" s="1"/>
  <c r="K707" i="18" s="1"/>
  <c r="H703" i="18"/>
  <c r="I703" i="18" s="1"/>
  <c r="K703" i="18" s="1"/>
  <c r="H699" i="18"/>
  <c r="I699" i="18" s="1"/>
  <c r="K699" i="18" s="1"/>
  <c r="H695" i="18"/>
  <c r="I695" i="18" s="1"/>
  <c r="K695" i="18" s="1"/>
  <c r="H691" i="18"/>
  <c r="I691" i="18" s="1"/>
  <c r="K691" i="18" s="1"/>
  <c r="H687" i="18"/>
  <c r="I687" i="18" s="1"/>
  <c r="K687" i="18" s="1"/>
  <c r="H683" i="18"/>
  <c r="I683" i="18" s="1"/>
  <c r="K683" i="18" s="1"/>
  <c r="H679" i="18"/>
  <c r="I679" i="18" s="1"/>
  <c r="K679" i="18" s="1"/>
  <c r="H675" i="18"/>
  <c r="I675" i="18" s="1"/>
  <c r="K675" i="18" s="1"/>
  <c r="H671" i="18"/>
  <c r="I671" i="18" s="1"/>
  <c r="K671" i="18" s="1"/>
  <c r="H667" i="18"/>
  <c r="I667" i="18" s="1"/>
  <c r="K667" i="18" s="1"/>
  <c r="H663" i="18"/>
  <c r="I663" i="18" s="1"/>
  <c r="K663" i="18" s="1"/>
  <c r="H659" i="18"/>
  <c r="I659" i="18" s="1"/>
  <c r="K659" i="18" s="1"/>
  <c r="H655" i="18"/>
  <c r="I655" i="18" s="1"/>
  <c r="K655" i="18" s="1"/>
  <c r="H651" i="18"/>
  <c r="I651" i="18" s="1"/>
  <c r="K651" i="18" s="1"/>
  <c r="H647" i="18"/>
  <c r="I647" i="18" s="1"/>
  <c r="K647" i="18" s="1"/>
  <c r="H643" i="18"/>
  <c r="I643" i="18" s="1"/>
  <c r="K643" i="18" s="1"/>
  <c r="H639" i="18"/>
  <c r="I639" i="18" s="1"/>
  <c r="K639" i="18" s="1"/>
  <c r="H635" i="18"/>
  <c r="I635" i="18" s="1"/>
  <c r="K635" i="18" s="1"/>
  <c r="H631" i="18"/>
  <c r="I631" i="18" s="1"/>
  <c r="K631" i="18" s="1"/>
  <c r="H627" i="18"/>
  <c r="I627" i="18" s="1"/>
  <c r="K627" i="18" s="1"/>
  <c r="H623" i="18"/>
  <c r="I623" i="18" s="1"/>
  <c r="K623" i="18" s="1"/>
  <c r="H619" i="18"/>
  <c r="I619" i="18" s="1"/>
  <c r="K619" i="18" s="1"/>
  <c r="H615" i="18"/>
  <c r="I615" i="18" s="1"/>
  <c r="K615" i="18" s="1"/>
  <c r="H611" i="18"/>
  <c r="I611" i="18" s="1"/>
  <c r="K611" i="18" s="1"/>
  <c r="H607" i="18"/>
  <c r="I607" i="18" s="1"/>
  <c r="K607" i="18" s="1"/>
  <c r="H603" i="18"/>
  <c r="I603" i="18" s="1"/>
  <c r="K603" i="18" s="1"/>
  <c r="H599" i="18"/>
  <c r="I599" i="18" s="1"/>
  <c r="K599" i="18" s="1"/>
  <c r="H595" i="18"/>
  <c r="I595" i="18" s="1"/>
  <c r="K595" i="18" s="1"/>
  <c r="H591" i="18"/>
  <c r="I591" i="18" s="1"/>
  <c r="K591" i="18" s="1"/>
  <c r="H587" i="18"/>
  <c r="I587" i="18" s="1"/>
  <c r="K587" i="18" s="1"/>
  <c r="H583" i="18"/>
  <c r="I583" i="18" s="1"/>
  <c r="K583" i="18" s="1"/>
  <c r="H579" i="18"/>
  <c r="I579" i="18" s="1"/>
  <c r="K579" i="18" s="1"/>
  <c r="H575" i="18"/>
  <c r="I575" i="18" s="1"/>
  <c r="K575" i="18" s="1"/>
  <c r="H571" i="18"/>
  <c r="I571" i="18" s="1"/>
  <c r="K571" i="18" s="1"/>
  <c r="H567" i="18"/>
  <c r="I567" i="18" s="1"/>
  <c r="K567" i="18" s="1"/>
  <c r="H564" i="18"/>
  <c r="I564" i="18" s="1"/>
  <c r="K564" i="18" s="1"/>
  <c r="H563" i="18"/>
  <c r="I563" i="18" s="1"/>
  <c r="K563" i="18" s="1"/>
  <c r="H560" i="18"/>
  <c r="I560" i="18" s="1"/>
  <c r="K560" i="18" s="1"/>
  <c r="H559" i="18"/>
  <c r="I559" i="18" s="1"/>
  <c r="K559" i="18" s="1"/>
  <c r="H556" i="18"/>
  <c r="I556" i="18" s="1"/>
  <c r="K556" i="18" s="1"/>
  <c r="H555" i="18"/>
  <c r="I555" i="18" s="1"/>
  <c r="K555" i="18" s="1"/>
  <c r="H552" i="18"/>
  <c r="I552" i="18" s="1"/>
  <c r="K552" i="18" s="1"/>
  <c r="H551" i="18"/>
  <c r="I551" i="18" s="1"/>
  <c r="K551" i="18" s="1"/>
  <c r="H548" i="18"/>
  <c r="I548" i="18" s="1"/>
  <c r="K548" i="18" s="1"/>
  <c r="H547" i="18"/>
  <c r="I547" i="18" s="1"/>
  <c r="K547" i="18" s="1"/>
  <c r="H544" i="18"/>
  <c r="I544" i="18" s="1"/>
  <c r="K544" i="18" s="1"/>
  <c r="H543" i="18"/>
  <c r="I543" i="18" s="1"/>
  <c r="K543" i="18" s="1"/>
  <c r="H540" i="18"/>
  <c r="I540" i="18" s="1"/>
  <c r="K540" i="18" s="1"/>
  <c r="H539" i="18"/>
  <c r="I539" i="18" s="1"/>
  <c r="K539" i="18" s="1"/>
  <c r="H536" i="18"/>
  <c r="I536" i="18" s="1"/>
  <c r="K536" i="18" s="1"/>
  <c r="H535" i="18"/>
  <c r="I535" i="18" s="1"/>
  <c r="K535" i="18" s="1"/>
  <c r="H532" i="18"/>
  <c r="I532" i="18" s="1"/>
  <c r="K532" i="18" s="1"/>
  <c r="H531" i="18"/>
  <c r="I531" i="18" s="1"/>
  <c r="K531" i="18" s="1"/>
  <c r="H528" i="18"/>
  <c r="I528" i="18" s="1"/>
  <c r="K528" i="18" s="1"/>
  <c r="H527" i="18"/>
  <c r="I527" i="18" s="1"/>
  <c r="K527" i="18" s="1"/>
  <c r="H524" i="18"/>
  <c r="I524" i="18" s="1"/>
  <c r="K524" i="18" s="1"/>
  <c r="H523" i="18"/>
  <c r="I523" i="18" s="1"/>
  <c r="K523" i="18" s="1"/>
  <c r="H520" i="18"/>
  <c r="I520" i="18" s="1"/>
  <c r="K520" i="18" s="1"/>
  <c r="H519" i="18"/>
  <c r="I519" i="18" s="1"/>
  <c r="K519" i="18" s="1"/>
  <c r="H516" i="18"/>
  <c r="I516" i="18" s="1"/>
  <c r="K516" i="18" s="1"/>
  <c r="H515" i="18"/>
  <c r="I515" i="18" s="1"/>
  <c r="K515" i="18" s="1"/>
  <c r="H512" i="18"/>
  <c r="I512" i="18" s="1"/>
  <c r="K512" i="18" s="1"/>
  <c r="H511" i="18"/>
  <c r="I511" i="18" s="1"/>
  <c r="K511" i="18" s="1"/>
  <c r="H508" i="18"/>
  <c r="I508" i="18" s="1"/>
  <c r="K508" i="18" s="1"/>
  <c r="H507" i="18"/>
  <c r="I507" i="18" s="1"/>
  <c r="K507" i="18" s="1"/>
  <c r="H504" i="18"/>
  <c r="I504" i="18" s="1"/>
  <c r="K504" i="18" s="1"/>
  <c r="H503" i="18"/>
  <c r="I503" i="18" s="1"/>
  <c r="K503" i="18" s="1"/>
  <c r="H500" i="18"/>
  <c r="I500" i="18" s="1"/>
  <c r="K500" i="18" s="1"/>
  <c r="H499" i="18"/>
  <c r="I499" i="18" s="1"/>
  <c r="K499" i="18" s="1"/>
  <c r="H495" i="18"/>
  <c r="I495" i="18" s="1"/>
  <c r="K495" i="18" s="1"/>
  <c r="H491" i="18"/>
  <c r="I491" i="18" s="1"/>
  <c r="K491" i="18" s="1"/>
  <c r="H487" i="18"/>
  <c r="I487" i="18" s="1"/>
  <c r="K487" i="18" s="1"/>
  <c r="H887" i="18"/>
  <c r="I887" i="18" s="1"/>
  <c r="K887" i="18" s="1"/>
  <c r="H855" i="18"/>
  <c r="I855" i="18" s="1"/>
  <c r="K855" i="18" s="1"/>
  <c r="H911" i="18"/>
  <c r="I911" i="18" s="1"/>
  <c r="K911" i="18" s="1"/>
  <c r="H879" i="18"/>
  <c r="I879" i="18" s="1"/>
  <c r="K879" i="18" s="1"/>
  <c r="H847" i="18"/>
  <c r="I847" i="18" s="1"/>
  <c r="K847" i="18" s="1"/>
  <c r="H781" i="18"/>
  <c r="I781" i="18" s="1"/>
  <c r="K781" i="18" s="1"/>
  <c r="H777" i="18"/>
  <c r="I777" i="18" s="1"/>
  <c r="K777" i="18" s="1"/>
  <c r="H773" i="18"/>
  <c r="I773" i="18" s="1"/>
  <c r="K773" i="18" s="1"/>
  <c r="H769" i="18"/>
  <c r="I769" i="18" s="1"/>
  <c r="K769" i="18" s="1"/>
  <c r="H765" i="18"/>
  <c r="I765" i="18" s="1"/>
  <c r="K765" i="18" s="1"/>
  <c r="H761" i="18"/>
  <c r="I761" i="18" s="1"/>
  <c r="K761" i="18" s="1"/>
  <c r="H757" i="18"/>
  <c r="I757" i="18" s="1"/>
  <c r="K757" i="18" s="1"/>
  <c r="H753" i="18"/>
  <c r="I753" i="18" s="1"/>
  <c r="K753" i="18" s="1"/>
  <c r="H749" i="18"/>
  <c r="I749" i="18" s="1"/>
  <c r="K749" i="18" s="1"/>
  <c r="H745" i="18"/>
  <c r="I745" i="18" s="1"/>
  <c r="K745" i="18" s="1"/>
  <c r="H741" i="18"/>
  <c r="I741" i="18" s="1"/>
  <c r="K741" i="18" s="1"/>
  <c r="H737" i="18"/>
  <c r="I737" i="18" s="1"/>
  <c r="K737" i="18" s="1"/>
  <c r="H733" i="18"/>
  <c r="I733" i="18" s="1"/>
  <c r="K733" i="18" s="1"/>
  <c r="H729" i="18"/>
  <c r="I729" i="18" s="1"/>
  <c r="K729" i="18" s="1"/>
  <c r="H725" i="18"/>
  <c r="I725" i="18" s="1"/>
  <c r="K725" i="18" s="1"/>
  <c r="H721" i="18"/>
  <c r="I721" i="18" s="1"/>
  <c r="K721" i="18" s="1"/>
  <c r="H717" i="18"/>
  <c r="I717" i="18" s="1"/>
  <c r="K717" i="18" s="1"/>
  <c r="H713" i="18"/>
  <c r="I713" i="18" s="1"/>
  <c r="K713" i="18" s="1"/>
  <c r="H709" i="18"/>
  <c r="I709" i="18" s="1"/>
  <c r="K709" i="18" s="1"/>
  <c r="H705" i="18"/>
  <c r="I705" i="18" s="1"/>
  <c r="K705" i="18" s="1"/>
  <c r="H701" i="18"/>
  <c r="I701" i="18" s="1"/>
  <c r="K701" i="18" s="1"/>
  <c r="H697" i="18"/>
  <c r="I697" i="18" s="1"/>
  <c r="K697" i="18" s="1"/>
  <c r="H693" i="18"/>
  <c r="I693" i="18" s="1"/>
  <c r="K693" i="18" s="1"/>
  <c r="H689" i="18"/>
  <c r="I689" i="18" s="1"/>
  <c r="K689" i="18" s="1"/>
  <c r="H685" i="18"/>
  <c r="I685" i="18" s="1"/>
  <c r="K685" i="18" s="1"/>
  <c r="H681" i="18"/>
  <c r="I681" i="18" s="1"/>
  <c r="K681" i="18" s="1"/>
  <c r="H677" i="18"/>
  <c r="I677" i="18" s="1"/>
  <c r="K677" i="18" s="1"/>
  <c r="H673" i="18"/>
  <c r="I673" i="18" s="1"/>
  <c r="K673" i="18" s="1"/>
  <c r="H669" i="18"/>
  <c r="I669" i="18" s="1"/>
  <c r="K669" i="18" s="1"/>
  <c r="H665" i="18"/>
  <c r="I665" i="18" s="1"/>
  <c r="K665" i="18" s="1"/>
  <c r="H661" i="18"/>
  <c r="I661" i="18" s="1"/>
  <c r="K661" i="18" s="1"/>
  <c r="H657" i="18"/>
  <c r="I657" i="18" s="1"/>
  <c r="K657" i="18" s="1"/>
  <c r="H653" i="18"/>
  <c r="I653" i="18" s="1"/>
  <c r="K653" i="18" s="1"/>
  <c r="H649" i="18"/>
  <c r="I649" i="18" s="1"/>
  <c r="K649" i="18" s="1"/>
  <c r="H565" i="18"/>
  <c r="I565" i="18" s="1"/>
  <c r="K565" i="18" s="1"/>
  <c r="H561" i="18"/>
  <c r="I561" i="18" s="1"/>
  <c r="K561" i="18" s="1"/>
  <c r="H557" i="18"/>
  <c r="I557" i="18" s="1"/>
  <c r="K557" i="18" s="1"/>
  <c r="H553" i="18"/>
  <c r="I553" i="18" s="1"/>
  <c r="K553" i="18" s="1"/>
  <c r="H549" i="18"/>
  <c r="I549" i="18" s="1"/>
  <c r="K549" i="18" s="1"/>
  <c r="H545" i="18"/>
  <c r="I545" i="18" s="1"/>
  <c r="K545" i="18" s="1"/>
  <c r="H541" i="18"/>
  <c r="I541" i="18" s="1"/>
  <c r="K541" i="18" s="1"/>
  <c r="H537" i="18"/>
  <c r="I537" i="18" s="1"/>
  <c r="K537" i="18" s="1"/>
  <c r="H533" i="18"/>
  <c r="I533" i="18" s="1"/>
  <c r="K533" i="18" s="1"/>
  <c r="H529" i="18"/>
  <c r="I529" i="18" s="1"/>
  <c r="K529" i="18" s="1"/>
  <c r="H641" i="18"/>
  <c r="I641" i="18" s="1"/>
  <c r="K641" i="18" s="1"/>
  <c r="H633" i="18"/>
  <c r="I633" i="18" s="1"/>
  <c r="K633" i="18" s="1"/>
  <c r="H625" i="18"/>
  <c r="I625" i="18" s="1"/>
  <c r="K625" i="18" s="1"/>
  <c r="H617" i="18"/>
  <c r="I617" i="18" s="1"/>
  <c r="K617" i="18" s="1"/>
  <c r="H609" i="18"/>
  <c r="I609" i="18" s="1"/>
  <c r="K609" i="18" s="1"/>
  <c r="H601" i="18"/>
  <c r="I601" i="18" s="1"/>
  <c r="K601" i="18" s="1"/>
  <c r="H593" i="18"/>
  <c r="I593" i="18" s="1"/>
  <c r="K593" i="18" s="1"/>
  <c r="H585" i="18"/>
  <c r="I585" i="18" s="1"/>
  <c r="K585" i="18" s="1"/>
  <c r="H577" i="18"/>
  <c r="I577" i="18" s="1"/>
  <c r="K577" i="18" s="1"/>
  <c r="H569" i="18"/>
  <c r="I569" i="18" s="1"/>
  <c r="K569" i="18" s="1"/>
  <c r="H483" i="18"/>
  <c r="I483" i="18" s="1"/>
  <c r="K483" i="18" s="1"/>
  <c r="H479" i="18"/>
  <c r="I479" i="18" s="1"/>
  <c r="K479" i="18" s="1"/>
  <c r="H475" i="18"/>
  <c r="I475" i="18" s="1"/>
  <c r="K475" i="18" s="1"/>
  <c r="H471" i="18"/>
  <c r="I471" i="18" s="1"/>
  <c r="K471" i="18" s="1"/>
  <c r="H645" i="18"/>
  <c r="I645" i="18" s="1"/>
  <c r="K645" i="18" s="1"/>
  <c r="H637" i="18"/>
  <c r="I637" i="18" s="1"/>
  <c r="K637" i="18" s="1"/>
  <c r="H629" i="18"/>
  <c r="I629" i="18" s="1"/>
  <c r="K629" i="18" s="1"/>
  <c r="H621" i="18"/>
  <c r="I621" i="18" s="1"/>
  <c r="K621" i="18" s="1"/>
  <c r="H613" i="18"/>
  <c r="I613" i="18" s="1"/>
  <c r="K613" i="18" s="1"/>
  <c r="H605" i="18"/>
  <c r="I605" i="18" s="1"/>
  <c r="K605" i="18" s="1"/>
  <c r="H597" i="18"/>
  <c r="I597" i="18" s="1"/>
  <c r="K597" i="18" s="1"/>
  <c r="H589" i="18"/>
  <c r="I589" i="18" s="1"/>
  <c r="K589" i="18" s="1"/>
  <c r="H581" i="18"/>
  <c r="I581" i="18" s="1"/>
  <c r="K581" i="18" s="1"/>
  <c r="H573" i="18"/>
  <c r="I573" i="18" s="1"/>
  <c r="K573" i="18" s="1"/>
  <c r="H497" i="18"/>
  <c r="I497" i="18" s="1"/>
  <c r="K497" i="18" s="1"/>
  <c r="H496" i="18"/>
  <c r="I496" i="18" s="1"/>
  <c r="K496" i="18" s="1"/>
  <c r="H493" i="18"/>
  <c r="I493" i="18" s="1"/>
  <c r="K493" i="18" s="1"/>
  <c r="H492" i="18"/>
  <c r="I492" i="18" s="1"/>
  <c r="K492" i="18" s="1"/>
  <c r="H489" i="18"/>
  <c r="I489" i="18" s="1"/>
  <c r="K489" i="18" s="1"/>
  <c r="H488" i="18"/>
  <c r="I488" i="18" s="1"/>
  <c r="K488" i="18" s="1"/>
  <c r="H485" i="18"/>
  <c r="I485" i="18" s="1"/>
  <c r="K485" i="18" s="1"/>
  <c r="H481" i="18"/>
  <c r="I481" i="18" s="1"/>
  <c r="K481" i="18" s="1"/>
  <c r="H477" i="18"/>
  <c r="I477" i="18" s="1"/>
  <c r="K477" i="18" s="1"/>
  <c r="H473" i="18"/>
  <c r="I473" i="18" s="1"/>
  <c r="K473" i="18" s="1"/>
  <c r="H469" i="18"/>
  <c r="I469" i="18" s="1"/>
  <c r="K469" i="18" s="1"/>
  <c r="H465" i="18"/>
  <c r="I465" i="18" s="1"/>
  <c r="K465" i="18" s="1"/>
  <c r="H461" i="18"/>
  <c r="I461" i="18" s="1"/>
  <c r="K461" i="18" s="1"/>
  <c r="H457" i="18"/>
  <c r="I457" i="18" s="1"/>
  <c r="K457" i="18" s="1"/>
  <c r="H453" i="18"/>
  <c r="I453" i="18" s="1"/>
  <c r="K453" i="18" s="1"/>
  <c r="H449" i="18"/>
  <c r="I449" i="18" s="1"/>
  <c r="K449" i="18" s="1"/>
  <c r="H445" i="18"/>
  <c r="I445" i="18" s="1"/>
  <c r="K445" i="18" s="1"/>
  <c r="H498" i="18"/>
  <c r="I498" i="18" s="1"/>
  <c r="K498" i="18" s="1"/>
  <c r="H494" i="18"/>
  <c r="I494" i="18" s="1"/>
  <c r="K494" i="18" s="1"/>
  <c r="H490" i="18"/>
  <c r="I490" i="18" s="1"/>
  <c r="K490" i="18" s="1"/>
  <c r="H486" i="18"/>
  <c r="I486" i="18" s="1"/>
  <c r="K486" i="18" s="1"/>
  <c r="H482" i="18"/>
  <c r="I482" i="18" s="1"/>
  <c r="K482" i="18" s="1"/>
  <c r="H478" i="18"/>
  <c r="I478" i="18" s="1"/>
  <c r="K478" i="18" s="1"/>
  <c r="H474" i="18"/>
  <c r="I474" i="18" s="1"/>
  <c r="K474" i="18" s="1"/>
  <c r="H470" i="18"/>
  <c r="I470" i="18" s="1"/>
  <c r="K470" i="18" s="1"/>
  <c r="H467" i="18"/>
  <c r="I467" i="18" s="1"/>
  <c r="K467" i="18" s="1"/>
  <c r="H466" i="18"/>
  <c r="I466" i="18" s="1"/>
  <c r="K466" i="18" s="1"/>
  <c r="H463" i="18"/>
  <c r="I463" i="18" s="1"/>
  <c r="K463" i="18" s="1"/>
  <c r="H462" i="18"/>
  <c r="I462" i="18" s="1"/>
  <c r="K462" i="18" s="1"/>
  <c r="H459" i="18"/>
  <c r="I459" i="18" s="1"/>
  <c r="K459" i="18" s="1"/>
  <c r="H458" i="18"/>
  <c r="I458" i="18" s="1"/>
  <c r="K458" i="18" s="1"/>
  <c r="H455" i="18"/>
  <c r="I455" i="18" s="1"/>
  <c r="K455" i="18" s="1"/>
  <c r="H454" i="18"/>
  <c r="I454" i="18" s="1"/>
  <c r="K454" i="18" s="1"/>
  <c r="H451" i="18"/>
  <c r="I451" i="18" s="1"/>
  <c r="K451" i="18" s="1"/>
  <c r="H450" i="18"/>
  <c r="I450" i="18" s="1"/>
  <c r="K450" i="18" s="1"/>
  <c r="H447" i="18"/>
  <c r="I447" i="18" s="1"/>
  <c r="K447" i="18" s="1"/>
  <c r="H446" i="18"/>
  <c r="I446" i="18" s="1"/>
  <c r="K446" i="18" s="1"/>
  <c r="H444" i="18"/>
  <c r="I444" i="18" s="1"/>
  <c r="K444" i="18" s="1"/>
  <c r="H440" i="18"/>
  <c r="I440" i="18" s="1"/>
  <c r="K440" i="18" s="1"/>
  <c r="H436" i="18"/>
  <c r="I436" i="18" s="1"/>
  <c r="K436" i="18" s="1"/>
  <c r="H432" i="18"/>
  <c r="I432" i="18" s="1"/>
  <c r="K432" i="18" s="1"/>
  <c r="H428" i="18"/>
  <c r="I428" i="18" s="1"/>
  <c r="K428" i="18" s="1"/>
  <c r="H424" i="18"/>
  <c r="I424" i="18" s="1"/>
  <c r="K424" i="18" s="1"/>
  <c r="H420" i="18"/>
  <c r="I420" i="18" s="1"/>
  <c r="K420" i="18" s="1"/>
  <c r="H416" i="18"/>
  <c r="I416" i="18" s="1"/>
  <c r="K416" i="18" s="1"/>
  <c r="H412" i="18"/>
  <c r="I412" i="18" s="1"/>
  <c r="K412" i="18" s="1"/>
  <c r="H408" i="18"/>
  <c r="I408" i="18" s="1"/>
  <c r="K408" i="18" s="1"/>
  <c r="H404" i="18"/>
  <c r="I404" i="18" s="1"/>
  <c r="K404" i="18" s="1"/>
  <c r="H400" i="18"/>
  <c r="I400" i="18" s="1"/>
  <c r="K400" i="18" s="1"/>
  <c r="H396" i="18"/>
  <c r="I396" i="18" s="1"/>
  <c r="K396" i="18" s="1"/>
  <c r="H392" i="18"/>
  <c r="I392" i="18" s="1"/>
  <c r="K392" i="18" s="1"/>
  <c r="H388" i="18"/>
  <c r="I388" i="18" s="1"/>
  <c r="K388" i="18" s="1"/>
  <c r="H384" i="18"/>
  <c r="I384" i="18" s="1"/>
  <c r="K384" i="18" s="1"/>
  <c r="H380" i="18"/>
  <c r="I380" i="18" s="1"/>
  <c r="K380" i="18" s="1"/>
  <c r="H376" i="18"/>
  <c r="I376" i="18" s="1"/>
  <c r="K376" i="18" s="1"/>
  <c r="H372" i="18"/>
  <c r="I372" i="18" s="1"/>
  <c r="K372" i="18" s="1"/>
  <c r="H368" i="18"/>
  <c r="I368" i="18" s="1"/>
  <c r="K368" i="18" s="1"/>
  <c r="H364" i="18"/>
  <c r="I364" i="18" s="1"/>
  <c r="K364" i="18" s="1"/>
  <c r="H360" i="18"/>
  <c r="I360" i="18" s="1"/>
  <c r="K360" i="18" s="1"/>
  <c r="H356" i="18"/>
  <c r="I356" i="18" s="1"/>
  <c r="K356" i="18" s="1"/>
  <c r="H352" i="18"/>
  <c r="I352" i="18" s="1"/>
  <c r="K352" i="18" s="1"/>
  <c r="H348" i="18"/>
  <c r="I348" i="18" s="1"/>
  <c r="K348" i="18" s="1"/>
  <c r="H344" i="18"/>
  <c r="I344" i="18" s="1"/>
  <c r="K344" i="18" s="1"/>
  <c r="H340" i="18"/>
  <c r="I340" i="18" s="1"/>
  <c r="K340" i="18" s="1"/>
  <c r="H336" i="18"/>
  <c r="I336" i="18" s="1"/>
  <c r="K336" i="18" s="1"/>
  <c r="H332" i="18"/>
  <c r="I332" i="18" s="1"/>
  <c r="K332" i="18" s="1"/>
  <c r="H328" i="18"/>
  <c r="I328" i="18" s="1"/>
  <c r="K328" i="18" s="1"/>
  <c r="H324" i="18"/>
  <c r="I324" i="18" s="1"/>
  <c r="K324" i="18" s="1"/>
  <c r="H320" i="18"/>
  <c r="I320" i="18" s="1"/>
  <c r="K320" i="18" s="1"/>
  <c r="H316" i="18"/>
  <c r="I316" i="18" s="1"/>
  <c r="K316" i="18" s="1"/>
  <c r="H312" i="18"/>
  <c r="I312" i="18" s="1"/>
  <c r="K312" i="18" s="1"/>
  <c r="H308" i="18"/>
  <c r="I308" i="18" s="1"/>
  <c r="K308" i="18" s="1"/>
  <c r="H304" i="18"/>
  <c r="I304" i="18" s="1"/>
  <c r="K304" i="18" s="1"/>
  <c r="H300" i="18"/>
  <c r="I300" i="18" s="1"/>
  <c r="K300" i="18" s="1"/>
  <c r="H296" i="18"/>
  <c r="I296" i="18" s="1"/>
  <c r="K296" i="18" s="1"/>
  <c r="H292" i="18"/>
  <c r="I292" i="18" s="1"/>
  <c r="K292" i="18" s="1"/>
  <c r="H288" i="18"/>
  <c r="I288" i="18" s="1"/>
  <c r="K288" i="18" s="1"/>
  <c r="H284" i="18"/>
  <c r="I284" i="18" s="1"/>
  <c r="K284" i="18" s="1"/>
  <c r="H280" i="18"/>
  <c r="I280" i="18" s="1"/>
  <c r="K280" i="18" s="1"/>
  <c r="H276" i="18"/>
  <c r="I276" i="18" s="1"/>
  <c r="K276" i="18" s="1"/>
  <c r="H272" i="18"/>
  <c r="I272" i="18" s="1"/>
  <c r="K272" i="18" s="1"/>
  <c r="H268" i="18"/>
  <c r="I268" i="18" s="1"/>
  <c r="K268" i="18" s="1"/>
  <c r="H264" i="18"/>
  <c r="I264" i="18" s="1"/>
  <c r="K264" i="18" s="1"/>
  <c r="H260" i="18"/>
  <c r="I260" i="18" s="1"/>
  <c r="K260" i="18" s="1"/>
  <c r="H256" i="18"/>
  <c r="I256" i="18" s="1"/>
  <c r="K256" i="18" s="1"/>
  <c r="H252" i="18"/>
  <c r="I252" i="18" s="1"/>
  <c r="K252" i="18" s="1"/>
  <c r="H248" i="18"/>
  <c r="I248" i="18" s="1"/>
  <c r="K248" i="18" s="1"/>
  <c r="H244" i="18"/>
  <c r="I244" i="18" s="1"/>
  <c r="K244" i="18" s="1"/>
  <c r="H240" i="18"/>
  <c r="I240" i="18" s="1"/>
  <c r="K240" i="18" s="1"/>
  <c r="H236" i="18"/>
  <c r="I236" i="18" s="1"/>
  <c r="K236" i="18" s="1"/>
  <c r="H232" i="18"/>
  <c r="I232" i="18" s="1"/>
  <c r="K232" i="18" s="1"/>
  <c r="H228" i="18"/>
  <c r="I228" i="18" s="1"/>
  <c r="K228" i="18" s="1"/>
  <c r="H224" i="18"/>
  <c r="I224" i="18" s="1"/>
  <c r="K224" i="18" s="1"/>
  <c r="H220" i="18"/>
  <c r="I220" i="18" s="1"/>
  <c r="K220" i="18" s="1"/>
  <c r="H216" i="18"/>
  <c r="I216" i="18" s="1"/>
  <c r="K216" i="18" s="1"/>
  <c r="H212" i="18"/>
  <c r="I212" i="18" s="1"/>
  <c r="K212" i="18" s="1"/>
  <c r="H208" i="18"/>
  <c r="I208" i="18" s="1"/>
  <c r="K208" i="18" s="1"/>
  <c r="H204" i="18"/>
  <c r="I204" i="18" s="1"/>
  <c r="K204" i="18" s="1"/>
  <c r="H200" i="18"/>
  <c r="I200" i="18" s="1"/>
  <c r="K200" i="18" s="1"/>
  <c r="H196" i="18"/>
  <c r="I196" i="18" s="1"/>
  <c r="K196" i="18" s="1"/>
  <c r="H192" i="18"/>
  <c r="I192" i="18" s="1"/>
  <c r="K192" i="18" s="1"/>
  <c r="H188" i="18"/>
  <c r="I188" i="18" s="1"/>
  <c r="K188" i="18" s="1"/>
  <c r="H184" i="18"/>
  <c r="I184" i="18" s="1"/>
  <c r="K184" i="18" s="1"/>
  <c r="H180" i="18"/>
  <c r="I180" i="18" s="1"/>
  <c r="K180" i="18" s="1"/>
  <c r="H176" i="18"/>
  <c r="I176" i="18" s="1"/>
  <c r="K176" i="18" s="1"/>
  <c r="H172" i="18"/>
  <c r="I172" i="18" s="1"/>
  <c r="K172" i="18" s="1"/>
  <c r="H168" i="18"/>
  <c r="I168" i="18" s="1"/>
  <c r="K168" i="18" s="1"/>
  <c r="H525" i="18"/>
  <c r="I525" i="18" s="1"/>
  <c r="K525" i="18" s="1"/>
  <c r="H521" i="18"/>
  <c r="I521" i="18" s="1"/>
  <c r="K521" i="18" s="1"/>
  <c r="H517" i="18"/>
  <c r="I517" i="18" s="1"/>
  <c r="K517" i="18" s="1"/>
  <c r="H513" i="18"/>
  <c r="I513" i="18" s="1"/>
  <c r="K513" i="18" s="1"/>
  <c r="H509" i="18"/>
  <c r="I509" i="18" s="1"/>
  <c r="K509" i="18" s="1"/>
  <c r="H505" i="18"/>
  <c r="I505" i="18" s="1"/>
  <c r="K505" i="18" s="1"/>
  <c r="H501" i="18"/>
  <c r="I501" i="18" s="1"/>
  <c r="K501" i="18" s="1"/>
  <c r="H443" i="18"/>
  <c r="I443" i="18" s="1"/>
  <c r="K443" i="18" s="1"/>
  <c r="H439" i="18"/>
  <c r="I439" i="18" s="1"/>
  <c r="K439" i="18" s="1"/>
  <c r="H435" i="18"/>
  <c r="I435" i="18" s="1"/>
  <c r="K435" i="18" s="1"/>
  <c r="H431" i="18"/>
  <c r="I431" i="18" s="1"/>
  <c r="K431" i="18" s="1"/>
  <c r="H427" i="18"/>
  <c r="I427" i="18" s="1"/>
  <c r="K427" i="18" s="1"/>
  <c r="H423" i="18"/>
  <c r="I423" i="18" s="1"/>
  <c r="K423" i="18" s="1"/>
  <c r="H419" i="18"/>
  <c r="I419" i="18" s="1"/>
  <c r="K419" i="18" s="1"/>
  <c r="H415" i="18"/>
  <c r="I415" i="18" s="1"/>
  <c r="K415" i="18" s="1"/>
  <c r="H411" i="18"/>
  <c r="I411" i="18" s="1"/>
  <c r="K411" i="18" s="1"/>
  <c r="H407" i="18"/>
  <c r="I407" i="18" s="1"/>
  <c r="K407" i="18" s="1"/>
  <c r="H403" i="18"/>
  <c r="I403" i="18" s="1"/>
  <c r="K403" i="18" s="1"/>
  <c r="H399" i="18"/>
  <c r="I399" i="18" s="1"/>
  <c r="K399" i="18" s="1"/>
  <c r="H395" i="18"/>
  <c r="I395" i="18" s="1"/>
  <c r="K395" i="18" s="1"/>
  <c r="H391" i="18"/>
  <c r="I391" i="18" s="1"/>
  <c r="K391" i="18" s="1"/>
  <c r="H387" i="18"/>
  <c r="I387" i="18" s="1"/>
  <c r="K387" i="18" s="1"/>
  <c r="H383" i="18"/>
  <c r="I383" i="18" s="1"/>
  <c r="K383" i="18" s="1"/>
  <c r="H379" i="18"/>
  <c r="I379" i="18" s="1"/>
  <c r="K379" i="18" s="1"/>
  <c r="H375" i="18"/>
  <c r="I375" i="18" s="1"/>
  <c r="K375" i="18" s="1"/>
  <c r="H371" i="18"/>
  <c r="I371" i="18" s="1"/>
  <c r="K371" i="18" s="1"/>
  <c r="H367" i="18"/>
  <c r="I367" i="18" s="1"/>
  <c r="K367" i="18" s="1"/>
  <c r="H363" i="18"/>
  <c r="I363" i="18" s="1"/>
  <c r="K363" i="18" s="1"/>
  <c r="H359" i="18"/>
  <c r="I359" i="18" s="1"/>
  <c r="K359" i="18" s="1"/>
  <c r="H355" i="18"/>
  <c r="I355" i="18" s="1"/>
  <c r="K355" i="18" s="1"/>
  <c r="H351" i="18"/>
  <c r="I351" i="18" s="1"/>
  <c r="K351" i="18" s="1"/>
  <c r="H347" i="18"/>
  <c r="I347" i="18" s="1"/>
  <c r="K347" i="18" s="1"/>
  <c r="H343" i="18"/>
  <c r="I343" i="18" s="1"/>
  <c r="K343" i="18" s="1"/>
  <c r="H339" i="18"/>
  <c r="I339" i="18" s="1"/>
  <c r="K339" i="18" s="1"/>
  <c r="H335" i="18"/>
  <c r="I335" i="18" s="1"/>
  <c r="K335" i="18" s="1"/>
  <c r="H331" i="18"/>
  <c r="I331" i="18" s="1"/>
  <c r="K331" i="18" s="1"/>
  <c r="H327" i="18"/>
  <c r="I327" i="18" s="1"/>
  <c r="K327" i="18" s="1"/>
  <c r="H323" i="18"/>
  <c r="I323" i="18" s="1"/>
  <c r="K323" i="18" s="1"/>
  <c r="H319" i="18"/>
  <c r="I319" i="18" s="1"/>
  <c r="K319" i="18" s="1"/>
  <c r="H315" i="18"/>
  <c r="I315" i="18" s="1"/>
  <c r="K315" i="18" s="1"/>
  <c r="H311" i="18"/>
  <c r="I311" i="18" s="1"/>
  <c r="K311" i="18" s="1"/>
  <c r="H307" i="18"/>
  <c r="I307" i="18" s="1"/>
  <c r="K307" i="18" s="1"/>
  <c r="H303" i="18"/>
  <c r="I303" i="18" s="1"/>
  <c r="K303" i="18" s="1"/>
  <c r="H299" i="18"/>
  <c r="I299" i="18" s="1"/>
  <c r="K299" i="18" s="1"/>
  <c r="H295" i="18"/>
  <c r="I295" i="18" s="1"/>
  <c r="K295" i="18" s="1"/>
  <c r="H291" i="18"/>
  <c r="I291" i="18" s="1"/>
  <c r="K291" i="18" s="1"/>
  <c r="H287" i="18"/>
  <c r="I287" i="18" s="1"/>
  <c r="K287" i="18" s="1"/>
  <c r="H283" i="18"/>
  <c r="I283" i="18" s="1"/>
  <c r="K283" i="18" s="1"/>
  <c r="H279" i="18"/>
  <c r="I279" i="18" s="1"/>
  <c r="K279" i="18" s="1"/>
  <c r="H275" i="18"/>
  <c r="I275" i="18" s="1"/>
  <c r="K275" i="18" s="1"/>
  <c r="H271" i="18"/>
  <c r="I271" i="18" s="1"/>
  <c r="K271" i="18" s="1"/>
  <c r="H267" i="18"/>
  <c r="I267" i="18" s="1"/>
  <c r="K267" i="18" s="1"/>
  <c r="H263" i="18"/>
  <c r="I263" i="18" s="1"/>
  <c r="K263" i="18" s="1"/>
  <c r="H259" i="18"/>
  <c r="I259" i="18" s="1"/>
  <c r="K259" i="18" s="1"/>
  <c r="H255" i="18"/>
  <c r="I255" i="18" s="1"/>
  <c r="K255" i="18" s="1"/>
  <c r="H251" i="18"/>
  <c r="I251" i="18" s="1"/>
  <c r="K251" i="18" s="1"/>
  <c r="H247" i="18"/>
  <c r="I247" i="18" s="1"/>
  <c r="K247" i="18" s="1"/>
  <c r="H243" i="18"/>
  <c r="I243" i="18" s="1"/>
  <c r="K243" i="18" s="1"/>
  <c r="H239" i="18"/>
  <c r="I239" i="18" s="1"/>
  <c r="K239" i="18" s="1"/>
  <c r="H235" i="18"/>
  <c r="I235" i="18" s="1"/>
  <c r="K235" i="18" s="1"/>
  <c r="H231" i="18"/>
  <c r="I231" i="18" s="1"/>
  <c r="K231" i="18" s="1"/>
  <c r="H227" i="18"/>
  <c r="I227" i="18" s="1"/>
  <c r="K227" i="18" s="1"/>
  <c r="H223" i="18"/>
  <c r="I223" i="18" s="1"/>
  <c r="K223" i="18" s="1"/>
  <c r="H219" i="18"/>
  <c r="I219" i="18" s="1"/>
  <c r="K219" i="18" s="1"/>
  <c r="H215" i="18"/>
  <c r="I215" i="18" s="1"/>
  <c r="K215" i="18" s="1"/>
  <c r="H211" i="18"/>
  <c r="I211" i="18" s="1"/>
  <c r="K211" i="18" s="1"/>
  <c r="H207" i="18"/>
  <c r="I207" i="18" s="1"/>
  <c r="K207" i="18" s="1"/>
  <c r="H203" i="18"/>
  <c r="I203" i="18" s="1"/>
  <c r="K203" i="18" s="1"/>
  <c r="H199" i="18"/>
  <c r="I199" i="18" s="1"/>
  <c r="K199" i="18" s="1"/>
  <c r="H195" i="18"/>
  <c r="I195" i="18" s="1"/>
  <c r="K195" i="18" s="1"/>
  <c r="H191" i="18"/>
  <c r="I191" i="18" s="1"/>
  <c r="K191" i="18" s="1"/>
  <c r="H187" i="18"/>
  <c r="I187" i="18" s="1"/>
  <c r="K187" i="18" s="1"/>
  <c r="H484" i="18"/>
  <c r="I484" i="18" s="1"/>
  <c r="K484" i="18" s="1"/>
  <c r="H480" i="18"/>
  <c r="I480" i="18" s="1"/>
  <c r="K480" i="18" s="1"/>
  <c r="H476" i="18"/>
  <c r="I476" i="18" s="1"/>
  <c r="K476" i="18" s="1"/>
  <c r="H472" i="18"/>
  <c r="I472" i="18" s="1"/>
  <c r="K472" i="18" s="1"/>
  <c r="H442" i="18"/>
  <c r="I442" i="18" s="1"/>
  <c r="K442" i="18" s="1"/>
  <c r="H438" i="18"/>
  <c r="I438" i="18" s="1"/>
  <c r="K438" i="18" s="1"/>
  <c r="H434" i="18"/>
  <c r="I434" i="18" s="1"/>
  <c r="K434" i="18" s="1"/>
  <c r="H430" i="18"/>
  <c r="I430" i="18" s="1"/>
  <c r="K430" i="18" s="1"/>
  <c r="H426" i="18"/>
  <c r="I426" i="18" s="1"/>
  <c r="K426" i="18" s="1"/>
  <c r="H422" i="18"/>
  <c r="I422" i="18" s="1"/>
  <c r="K422" i="18" s="1"/>
  <c r="H418" i="18"/>
  <c r="I418" i="18" s="1"/>
  <c r="K418" i="18" s="1"/>
  <c r="H414" i="18"/>
  <c r="I414" i="18" s="1"/>
  <c r="K414" i="18" s="1"/>
  <c r="H410" i="18"/>
  <c r="I410" i="18" s="1"/>
  <c r="K410" i="18" s="1"/>
  <c r="H406" i="18"/>
  <c r="I406" i="18" s="1"/>
  <c r="K406" i="18" s="1"/>
  <c r="H402" i="18"/>
  <c r="I402" i="18" s="1"/>
  <c r="K402" i="18" s="1"/>
  <c r="H398" i="18"/>
  <c r="I398" i="18" s="1"/>
  <c r="K398" i="18" s="1"/>
  <c r="H394" i="18"/>
  <c r="I394" i="18" s="1"/>
  <c r="K394" i="18" s="1"/>
  <c r="H390" i="18"/>
  <c r="I390" i="18" s="1"/>
  <c r="K390" i="18" s="1"/>
  <c r="H386" i="18"/>
  <c r="I386" i="18" s="1"/>
  <c r="K386" i="18" s="1"/>
  <c r="H382" i="18"/>
  <c r="I382" i="18" s="1"/>
  <c r="K382" i="18" s="1"/>
  <c r="H378" i="18"/>
  <c r="I378" i="18" s="1"/>
  <c r="K378" i="18" s="1"/>
  <c r="H374" i="18"/>
  <c r="I374" i="18" s="1"/>
  <c r="K374" i="18" s="1"/>
  <c r="H370" i="18"/>
  <c r="I370" i="18" s="1"/>
  <c r="K370" i="18" s="1"/>
  <c r="H366" i="18"/>
  <c r="I366" i="18" s="1"/>
  <c r="K366" i="18" s="1"/>
  <c r="H362" i="18"/>
  <c r="I362" i="18" s="1"/>
  <c r="K362" i="18" s="1"/>
  <c r="H358" i="18"/>
  <c r="I358" i="18" s="1"/>
  <c r="K358" i="18" s="1"/>
  <c r="H354" i="18"/>
  <c r="I354" i="18" s="1"/>
  <c r="K354" i="18" s="1"/>
  <c r="H350" i="18"/>
  <c r="I350" i="18" s="1"/>
  <c r="K350" i="18" s="1"/>
  <c r="H346" i="18"/>
  <c r="I346" i="18" s="1"/>
  <c r="K346" i="18" s="1"/>
  <c r="H342" i="18"/>
  <c r="I342" i="18" s="1"/>
  <c r="K342" i="18" s="1"/>
  <c r="H338" i="18"/>
  <c r="I338" i="18" s="1"/>
  <c r="K338" i="18" s="1"/>
  <c r="H334" i="18"/>
  <c r="I334" i="18" s="1"/>
  <c r="K334" i="18" s="1"/>
  <c r="H330" i="18"/>
  <c r="I330" i="18" s="1"/>
  <c r="K330" i="18" s="1"/>
  <c r="H326" i="18"/>
  <c r="I326" i="18" s="1"/>
  <c r="K326" i="18" s="1"/>
  <c r="H322" i="18"/>
  <c r="I322" i="18" s="1"/>
  <c r="K322" i="18" s="1"/>
  <c r="H318" i="18"/>
  <c r="I318" i="18" s="1"/>
  <c r="K318" i="18" s="1"/>
  <c r="H314" i="18"/>
  <c r="I314" i="18" s="1"/>
  <c r="K314" i="18" s="1"/>
  <c r="H310" i="18"/>
  <c r="I310" i="18" s="1"/>
  <c r="K310" i="18" s="1"/>
  <c r="H306" i="18"/>
  <c r="I306" i="18" s="1"/>
  <c r="K306" i="18" s="1"/>
  <c r="H302" i="18"/>
  <c r="I302" i="18" s="1"/>
  <c r="K302" i="18" s="1"/>
  <c r="H298" i="18"/>
  <c r="I298" i="18" s="1"/>
  <c r="K298" i="18" s="1"/>
  <c r="H294" i="18"/>
  <c r="I294" i="18" s="1"/>
  <c r="K294" i="18" s="1"/>
  <c r="H290" i="18"/>
  <c r="I290" i="18" s="1"/>
  <c r="K290" i="18" s="1"/>
  <c r="H286" i="18"/>
  <c r="I286" i="18" s="1"/>
  <c r="K286" i="18" s="1"/>
  <c r="H282" i="18"/>
  <c r="I282" i="18" s="1"/>
  <c r="K282" i="18" s="1"/>
  <c r="H278" i="18"/>
  <c r="I278" i="18" s="1"/>
  <c r="K278" i="18" s="1"/>
  <c r="H274" i="18"/>
  <c r="I274" i="18" s="1"/>
  <c r="K274" i="18" s="1"/>
  <c r="H270" i="18"/>
  <c r="I270" i="18" s="1"/>
  <c r="K270" i="18" s="1"/>
  <c r="H266" i="18"/>
  <c r="I266" i="18" s="1"/>
  <c r="K266" i="18" s="1"/>
  <c r="H262" i="18"/>
  <c r="I262" i="18" s="1"/>
  <c r="K262" i="18" s="1"/>
  <c r="H468" i="18"/>
  <c r="I468" i="18" s="1"/>
  <c r="K468" i="18" s="1"/>
  <c r="H464" i="18"/>
  <c r="I464" i="18" s="1"/>
  <c r="K464" i="18" s="1"/>
  <c r="H460" i="18"/>
  <c r="I460" i="18" s="1"/>
  <c r="K460" i="18" s="1"/>
  <c r="H456" i="18"/>
  <c r="I456" i="18" s="1"/>
  <c r="K456" i="18" s="1"/>
  <c r="H452" i="18"/>
  <c r="I452" i="18" s="1"/>
  <c r="K452" i="18" s="1"/>
  <c r="H448" i="18"/>
  <c r="I448" i="18" s="1"/>
  <c r="K448" i="18" s="1"/>
  <c r="H441" i="18"/>
  <c r="I441" i="18" s="1"/>
  <c r="K441" i="18" s="1"/>
  <c r="H437" i="18"/>
  <c r="I437" i="18" s="1"/>
  <c r="K437" i="18" s="1"/>
  <c r="H433" i="18"/>
  <c r="I433" i="18" s="1"/>
  <c r="K433" i="18" s="1"/>
  <c r="H429" i="18"/>
  <c r="I429" i="18" s="1"/>
  <c r="K429" i="18" s="1"/>
  <c r="H425" i="18"/>
  <c r="I425" i="18" s="1"/>
  <c r="K425" i="18" s="1"/>
  <c r="H421" i="18"/>
  <c r="I421" i="18" s="1"/>
  <c r="K421" i="18" s="1"/>
  <c r="H417" i="18"/>
  <c r="I417" i="18" s="1"/>
  <c r="K417" i="18" s="1"/>
  <c r="H413" i="18"/>
  <c r="I413" i="18" s="1"/>
  <c r="K413" i="18" s="1"/>
  <c r="H409" i="18"/>
  <c r="I409" i="18" s="1"/>
  <c r="K409" i="18" s="1"/>
  <c r="H405" i="18"/>
  <c r="I405" i="18" s="1"/>
  <c r="K405" i="18" s="1"/>
  <c r="H401" i="18"/>
  <c r="I401" i="18" s="1"/>
  <c r="K401" i="18" s="1"/>
  <c r="H397" i="18"/>
  <c r="I397" i="18" s="1"/>
  <c r="K397" i="18" s="1"/>
  <c r="H393" i="18"/>
  <c r="I393" i="18" s="1"/>
  <c r="K393" i="18" s="1"/>
  <c r="H389" i="18"/>
  <c r="I389" i="18" s="1"/>
  <c r="K389" i="18" s="1"/>
  <c r="H385" i="18"/>
  <c r="I385" i="18" s="1"/>
  <c r="K385" i="18" s="1"/>
  <c r="H381" i="18"/>
  <c r="I381" i="18" s="1"/>
  <c r="K381" i="18" s="1"/>
  <c r="H377" i="18"/>
  <c r="I377" i="18" s="1"/>
  <c r="K377" i="18" s="1"/>
  <c r="H373" i="18"/>
  <c r="I373" i="18" s="1"/>
  <c r="K373" i="18" s="1"/>
  <c r="H369" i="18"/>
  <c r="I369" i="18" s="1"/>
  <c r="K369" i="18" s="1"/>
  <c r="H365" i="18"/>
  <c r="I365" i="18" s="1"/>
  <c r="K365" i="18" s="1"/>
  <c r="H361" i="18"/>
  <c r="I361" i="18" s="1"/>
  <c r="K361" i="18" s="1"/>
  <c r="H357" i="18"/>
  <c r="I357" i="18" s="1"/>
  <c r="K357" i="18" s="1"/>
  <c r="H353" i="18"/>
  <c r="I353" i="18" s="1"/>
  <c r="K353" i="18" s="1"/>
  <c r="H349" i="18"/>
  <c r="I349" i="18" s="1"/>
  <c r="K349" i="18" s="1"/>
  <c r="H345" i="18"/>
  <c r="I345" i="18" s="1"/>
  <c r="K345" i="18" s="1"/>
  <c r="H341" i="18"/>
  <c r="I341" i="18" s="1"/>
  <c r="K341" i="18" s="1"/>
  <c r="H337" i="18"/>
  <c r="I337" i="18" s="1"/>
  <c r="K337" i="18" s="1"/>
  <c r="H333" i="18"/>
  <c r="I333" i="18" s="1"/>
  <c r="K333" i="18" s="1"/>
  <c r="H329" i="18"/>
  <c r="I329" i="18" s="1"/>
  <c r="K329" i="18" s="1"/>
  <c r="H325" i="18"/>
  <c r="I325" i="18" s="1"/>
  <c r="K325" i="18" s="1"/>
  <c r="H321" i="18"/>
  <c r="I321" i="18" s="1"/>
  <c r="K321" i="18" s="1"/>
  <c r="H317" i="18"/>
  <c r="I317" i="18" s="1"/>
  <c r="K317" i="18" s="1"/>
  <c r="H313" i="18"/>
  <c r="I313" i="18" s="1"/>
  <c r="K313" i="18" s="1"/>
  <c r="H309" i="18"/>
  <c r="I309" i="18" s="1"/>
  <c r="K309" i="18" s="1"/>
  <c r="H305" i="18"/>
  <c r="I305" i="18" s="1"/>
  <c r="K305" i="18" s="1"/>
  <c r="H301" i="18"/>
  <c r="I301" i="18" s="1"/>
  <c r="K301" i="18" s="1"/>
  <c r="H297" i="18"/>
  <c r="I297" i="18" s="1"/>
  <c r="K297" i="18" s="1"/>
  <c r="H293" i="18"/>
  <c r="I293" i="18" s="1"/>
  <c r="K293" i="18" s="1"/>
  <c r="H289" i="18"/>
  <c r="I289" i="18" s="1"/>
  <c r="K289" i="18" s="1"/>
  <c r="H285" i="18"/>
  <c r="I285" i="18" s="1"/>
  <c r="K285" i="18" s="1"/>
  <c r="H281" i="18"/>
  <c r="I281" i="18" s="1"/>
  <c r="K281" i="18" s="1"/>
  <c r="H277" i="18"/>
  <c r="I277" i="18" s="1"/>
  <c r="K277" i="18" s="1"/>
  <c r="H273" i="18"/>
  <c r="I273" i="18" s="1"/>
  <c r="K273" i="18" s="1"/>
  <c r="H269" i="18"/>
  <c r="I269" i="18" s="1"/>
  <c r="K269" i="18" s="1"/>
  <c r="H265" i="18"/>
  <c r="I265" i="18" s="1"/>
  <c r="K265" i="18" s="1"/>
  <c r="H261" i="18"/>
  <c r="I261" i="18" s="1"/>
  <c r="K261" i="18" s="1"/>
  <c r="H257" i="18"/>
  <c r="I257" i="18" s="1"/>
  <c r="K257" i="18" s="1"/>
  <c r="H253" i="18"/>
  <c r="I253" i="18" s="1"/>
  <c r="K253" i="18" s="1"/>
  <c r="H249" i="18"/>
  <c r="I249" i="18" s="1"/>
  <c r="K249" i="18" s="1"/>
  <c r="H245" i="18"/>
  <c r="I245" i="18" s="1"/>
  <c r="K245" i="18" s="1"/>
  <c r="H241" i="18"/>
  <c r="I241" i="18" s="1"/>
  <c r="K241" i="18" s="1"/>
  <c r="H237" i="18"/>
  <c r="I237" i="18" s="1"/>
  <c r="K237" i="18" s="1"/>
  <c r="H233" i="18"/>
  <c r="I233" i="18" s="1"/>
  <c r="K233" i="18" s="1"/>
  <c r="H229" i="18"/>
  <c r="I229" i="18" s="1"/>
  <c r="K229" i="18" s="1"/>
  <c r="H225" i="18"/>
  <c r="I225" i="18" s="1"/>
  <c r="K225" i="18" s="1"/>
  <c r="H221" i="18"/>
  <c r="I221" i="18" s="1"/>
  <c r="K221" i="18" s="1"/>
  <c r="H217" i="18"/>
  <c r="I217" i="18" s="1"/>
  <c r="K217" i="18" s="1"/>
  <c r="H213" i="18"/>
  <c r="I213" i="18" s="1"/>
  <c r="K213" i="18" s="1"/>
  <c r="H209" i="18"/>
  <c r="I209" i="18" s="1"/>
  <c r="K209" i="18" s="1"/>
  <c r="H205" i="18"/>
  <c r="I205" i="18" s="1"/>
  <c r="K205" i="18" s="1"/>
  <c r="H201" i="18"/>
  <c r="I201" i="18" s="1"/>
  <c r="K201" i="18" s="1"/>
  <c r="H197" i="18"/>
  <c r="I197" i="18" s="1"/>
  <c r="K197" i="18" s="1"/>
  <c r="H193" i="18"/>
  <c r="I193" i="18" s="1"/>
  <c r="K193" i="18" s="1"/>
  <c r="H189" i="18"/>
  <c r="I189" i="18" s="1"/>
  <c r="K189" i="18" s="1"/>
  <c r="H185" i="18"/>
  <c r="I185" i="18" s="1"/>
  <c r="K185" i="18" s="1"/>
  <c r="H181" i="18"/>
  <c r="I181" i="18" s="1"/>
  <c r="K181" i="18" s="1"/>
  <c r="H177" i="18"/>
  <c r="I177" i="18" s="1"/>
  <c r="K177" i="18" s="1"/>
  <c r="H174" i="18"/>
  <c r="I174" i="18" s="1"/>
  <c r="K174" i="18" s="1"/>
  <c r="H173" i="18"/>
  <c r="I173" i="18" s="1"/>
  <c r="K173" i="18" s="1"/>
  <c r="H170" i="18"/>
  <c r="I170" i="18" s="1"/>
  <c r="K170" i="18" s="1"/>
  <c r="H169" i="18"/>
  <c r="I169" i="18" s="1"/>
  <c r="K169" i="18" s="1"/>
  <c r="H166" i="18"/>
  <c r="I166" i="18" s="1"/>
  <c r="K166" i="18" s="1"/>
  <c r="H162" i="18"/>
  <c r="I162" i="18" s="1"/>
  <c r="K162" i="18" s="1"/>
  <c r="H158" i="18"/>
  <c r="I158" i="18" s="1"/>
  <c r="K158" i="18" s="1"/>
  <c r="H154" i="18"/>
  <c r="I154" i="18" s="1"/>
  <c r="K154" i="18" s="1"/>
  <c r="H150" i="18"/>
  <c r="I150" i="18" s="1"/>
  <c r="K150" i="18" s="1"/>
  <c r="H146" i="18"/>
  <c r="I146" i="18" s="1"/>
  <c r="K146" i="18" s="1"/>
  <c r="H142" i="18"/>
  <c r="I142" i="18" s="1"/>
  <c r="K142" i="18" s="1"/>
  <c r="H138" i="18"/>
  <c r="I138" i="18" s="1"/>
  <c r="K138" i="18" s="1"/>
  <c r="H134" i="18"/>
  <c r="I134" i="18" s="1"/>
  <c r="K134" i="18" s="1"/>
  <c r="H130" i="18"/>
  <c r="I130" i="18" s="1"/>
  <c r="K130" i="18" s="1"/>
  <c r="H126" i="18"/>
  <c r="I126" i="18" s="1"/>
  <c r="K126" i="18" s="1"/>
  <c r="H122" i="18"/>
  <c r="I122" i="18" s="1"/>
  <c r="K122" i="18" s="1"/>
  <c r="H118" i="18"/>
  <c r="I118" i="18" s="1"/>
  <c r="K118" i="18" s="1"/>
  <c r="H114" i="18"/>
  <c r="I114" i="18" s="1"/>
  <c r="K114" i="18" s="1"/>
  <c r="H110" i="18"/>
  <c r="I110" i="18" s="1"/>
  <c r="K110" i="18" s="1"/>
  <c r="H106" i="18"/>
  <c r="I106" i="18" s="1"/>
  <c r="K106" i="18" s="1"/>
  <c r="H102" i="18"/>
  <c r="I102" i="18" s="1"/>
  <c r="K102" i="18" s="1"/>
  <c r="H98" i="18"/>
  <c r="I98" i="18" s="1"/>
  <c r="K98" i="18" s="1"/>
  <c r="H94" i="18"/>
  <c r="I94" i="18" s="1"/>
  <c r="K94" i="18" s="1"/>
  <c r="H90" i="18"/>
  <c r="I90" i="18" s="1"/>
  <c r="K90" i="18" s="1"/>
  <c r="H86" i="18"/>
  <c r="I86" i="18" s="1"/>
  <c r="K86" i="18" s="1"/>
  <c r="H70" i="18"/>
  <c r="I70" i="18" s="1"/>
  <c r="K70" i="18" s="1"/>
  <c r="H54" i="18"/>
  <c r="I54" i="18" s="1"/>
  <c r="K54" i="18" s="1"/>
  <c r="H38" i="18"/>
  <c r="I38" i="18" s="1"/>
  <c r="K38" i="18" s="1"/>
  <c r="H22" i="18"/>
  <c r="I22" i="18" s="1"/>
  <c r="K22" i="18" s="1"/>
  <c r="H14" i="18"/>
  <c r="I14" i="18" s="1"/>
  <c r="K14" i="18" s="1"/>
  <c r="H258" i="18"/>
  <c r="I258" i="18" s="1"/>
  <c r="K258" i="18" s="1"/>
  <c r="H254" i="18"/>
  <c r="I254" i="18" s="1"/>
  <c r="K254" i="18" s="1"/>
  <c r="H250" i="18"/>
  <c r="I250" i="18" s="1"/>
  <c r="K250" i="18" s="1"/>
  <c r="H246" i="18"/>
  <c r="I246" i="18" s="1"/>
  <c r="K246" i="18" s="1"/>
  <c r="H242" i="18"/>
  <c r="I242" i="18" s="1"/>
  <c r="K242" i="18" s="1"/>
  <c r="H238" i="18"/>
  <c r="I238" i="18" s="1"/>
  <c r="K238" i="18" s="1"/>
  <c r="H234" i="18"/>
  <c r="I234" i="18" s="1"/>
  <c r="K234" i="18" s="1"/>
  <c r="H230" i="18"/>
  <c r="I230" i="18" s="1"/>
  <c r="K230" i="18" s="1"/>
  <c r="H226" i="18"/>
  <c r="I226" i="18" s="1"/>
  <c r="K226" i="18" s="1"/>
  <c r="H222" i="18"/>
  <c r="I222" i="18" s="1"/>
  <c r="K222" i="18" s="1"/>
  <c r="H218" i="18"/>
  <c r="I218" i="18" s="1"/>
  <c r="K218" i="18" s="1"/>
  <c r="H214" i="18"/>
  <c r="I214" i="18" s="1"/>
  <c r="K214" i="18" s="1"/>
  <c r="H210" i="18"/>
  <c r="I210" i="18" s="1"/>
  <c r="K210" i="18" s="1"/>
  <c r="H206" i="18"/>
  <c r="I206" i="18" s="1"/>
  <c r="K206" i="18" s="1"/>
  <c r="H202" i="18"/>
  <c r="I202" i="18" s="1"/>
  <c r="K202" i="18" s="1"/>
  <c r="H198" i="18"/>
  <c r="I198" i="18" s="1"/>
  <c r="K198" i="18" s="1"/>
  <c r="H194" i="18"/>
  <c r="I194" i="18" s="1"/>
  <c r="K194" i="18" s="1"/>
  <c r="H190" i="18"/>
  <c r="I190" i="18" s="1"/>
  <c r="K190" i="18" s="1"/>
  <c r="H186" i="18"/>
  <c r="I186" i="18" s="1"/>
  <c r="K186" i="18" s="1"/>
  <c r="H165" i="18"/>
  <c r="I165" i="18" s="1"/>
  <c r="K165" i="18" s="1"/>
  <c r="H161" i="18"/>
  <c r="I161" i="18" s="1"/>
  <c r="K161" i="18" s="1"/>
  <c r="H157" i="18"/>
  <c r="I157" i="18" s="1"/>
  <c r="K157" i="18" s="1"/>
  <c r="H153" i="18"/>
  <c r="I153" i="18" s="1"/>
  <c r="K153" i="18" s="1"/>
  <c r="H149" i="18"/>
  <c r="I149" i="18" s="1"/>
  <c r="K149" i="18" s="1"/>
  <c r="H145" i="18"/>
  <c r="I145" i="18" s="1"/>
  <c r="K145" i="18" s="1"/>
  <c r="H141" i="18"/>
  <c r="I141" i="18" s="1"/>
  <c r="K141" i="18" s="1"/>
  <c r="H137" i="18"/>
  <c r="I137" i="18" s="1"/>
  <c r="K137" i="18" s="1"/>
  <c r="H133" i="18"/>
  <c r="I133" i="18" s="1"/>
  <c r="K133" i="18" s="1"/>
  <c r="H129" i="18"/>
  <c r="I129" i="18" s="1"/>
  <c r="K129" i="18" s="1"/>
  <c r="H125" i="18"/>
  <c r="I125" i="18" s="1"/>
  <c r="K125" i="18" s="1"/>
  <c r="H121" i="18"/>
  <c r="I121" i="18" s="1"/>
  <c r="K121" i="18" s="1"/>
  <c r="H117" i="18"/>
  <c r="I117" i="18" s="1"/>
  <c r="K117" i="18" s="1"/>
  <c r="H113" i="18"/>
  <c r="I113" i="18" s="1"/>
  <c r="K113" i="18" s="1"/>
  <c r="H109" i="18"/>
  <c r="I109" i="18" s="1"/>
  <c r="K109" i="18" s="1"/>
  <c r="H105" i="18"/>
  <c r="I105" i="18" s="1"/>
  <c r="K105" i="18" s="1"/>
  <c r="H101" i="18"/>
  <c r="I101" i="18" s="1"/>
  <c r="K101" i="18" s="1"/>
  <c r="H97" i="18"/>
  <c r="I97" i="18" s="1"/>
  <c r="K97" i="18" s="1"/>
  <c r="H93" i="18"/>
  <c r="I93" i="18" s="1"/>
  <c r="K93" i="18" s="1"/>
  <c r="H89" i="18"/>
  <c r="I89" i="18" s="1"/>
  <c r="K89" i="18" s="1"/>
  <c r="H85" i="18"/>
  <c r="I85" i="18" s="1"/>
  <c r="K85" i="18" s="1"/>
  <c r="H81" i="18"/>
  <c r="I81" i="18" s="1"/>
  <c r="K81" i="18" s="1"/>
  <c r="H77" i="18"/>
  <c r="I77" i="18" s="1"/>
  <c r="K77" i="18" s="1"/>
  <c r="H73" i="18"/>
  <c r="I73" i="18" s="1"/>
  <c r="K73" i="18" s="1"/>
  <c r="H69" i="18"/>
  <c r="I69" i="18" s="1"/>
  <c r="K69" i="18" s="1"/>
  <c r="H65" i="18"/>
  <c r="I65" i="18" s="1"/>
  <c r="K65" i="18" s="1"/>
  <c r="H61" i="18"/>
  <c r="I61" i="18" s="1"/>
  <c r="K61" i="18" s="1"/>
  <c r="H57" i="18"/>
  <c r="I57" i="18" s="1"/>
  <c r="K57" i="18" s="1"/>
  <c r="H53" i="18"/>
  <c r="I53" i="18" s="1"/>
  <c r="K53" i="18" s="1"/>
  <c r="H49" i="18"/>
  <c r="I49" i="18" s="1"/>
  <c r="K49" i="18" s="1"/>
  <c r="H45" i="18"/>
  <c r="I45" i="18" s="1"/>
  <c r="K45" i="18" s="1"/>
  <c r="H41" i="18"/>
  <c r="I41" i="18" s="1"/>
  <c r="K41" i="18" s="1"/>
  <c r="H37" i="18"/>
  <c r="I37" i="18" s="1"/>
  <c r="K37" i="18" s="1"/>
  <c r="H33" i="18"/>
  <c r="I33" i="18" s="1"/>
  <c r="K33" i="18" s="1"/>
  <c r="H29" i="18"/>
  <c r="I29" i="18" s="1"/>
  <c r="K29" i="18" s="1"/>
  <c r="H25" i="18"/>
  <c r="I25" i="18" s="1"/>
  <c r="K25" i="18" s="1"/>
  <c r="H21" i="18"/>
  <c r="I21" i="18" s="1"/>
  <c r="K21" i="18" s="1"/>
  <c r="H17" i="18"/>
  <c r="I17" i="18" s="1"/>
  <c r="K17" i="18" s="1"/>
  <c r="H13" i="18"/>
  <c r="I13" i="18" s="1"/>
  <c r="K13" i="18" s="1"/>
  <c r="H9" i="18"/>
  <c r="I9" i="18" s="1"/>
  <c r="K9" i="18" s="1"/>
  <c r="H5" i="18"/>
  <c r="I5" i="18" s="1"/>
  <c r="K5" i="18" s="1"/>
  <c r="H52" i="18"/>
  <c r="I52" i="18" s="1"/>
  <c r="K52" i="18" s="1"/>
  <c r="H44" i="18"/>
  <c r="I44" i="18" s="1"/>
  <c r="K44" i="18" s="1"/>
  <c r="H36" i="18"/>
  <c r="I36" i="18" s="1"/>
  <c r="K36" i="18" s="1"/>
  <c r="H28" i="18"/>
  <c r="I28" i="18" s="1"/>
  <c r="K28" i="18" s="1"/>
  <c r="H20" i="18"/>
  <c r="I20" i="18" s="1"/>
  <c r="K20" i="18" s="1"/>
  <c r="H16" i="18"/>
  <c r="I16" i="18" s="1"/>
  <c r="K16" i="18" s="1"/>
  <c r="H8" i="18"/>
  <c r="I8" i="18" s="1"/>
  <c r="K8" i="18" s="1"/>
  <c r="H74" i="18"/>
  <c r="I74" i="18" s="1"/>
  <c r="K74" i="18" s="1"/>
  <c r="H62" i="18"/>
  <c r="I62" i="18" s="1"/>
  <c r="K62" i="18" s="1"/>
  <c r="H50" i="18"/>
  <c r="I50" i="18" s="1"/>
  <c r="K50" i="18" s="1"/>
  <c r="H42" i="18"/>
  <c r="I42" i="18" s="1"/>
  <c r="K42" i="18" s="1"/>
  <c r="H26" i="18"/>
  <c r="I26" i="18" s="1"/>
  <c r="K26" i="18" s="1"/>
  <c r="H6" i="18"/>
  <c r="I6" i="18" s="1"/>
  <c r="K6" i="18" s="1"/>
  <c r="H164" i="18"/>
  <c r="I164" i="18" s="1"/>
  <c r="K164" i="18" s="1"/>
  <c r="H160" i="18"/>
  <c r="I160" i="18" s="1"/>
  <c r="K160" i="18" s="1"/>
  <c r="H156" i="18"/>
  <c r="I156" i="18" s="1"/>
  <c r="K156" i="18" s="1"/>
  <c r="H152" i="18"/>
  <c r="I152" i="18" s="1"/>
  <c r="K152" i="18" s="1"/>
  <c r="H148" i="18"/>
  <c r="I148" i="18" s="1"/>
  <c r="K148" i="18" s="1"/>
  <c r="H144" i="18"/>
  <c r="I144" i="18" s="1"/>
  <c r="K144" i="18" s="1"/>
  <c r="H140" i="18"/>
  <c r="I140" i="18" s="1"/>
  <c r="K140" i="18" s="1"/>
  <c r="H136" i="18"/>
  <c r="I136" i="18" s="1"/>
  <c r="K136" i="18" s="1"/>
  <c r="H132" i="18"/>
  <c r="I132" i="18" s="1"/>
  <c r="K132" i="18" s="1"/>
  <c r="H128" i="18"/>
  <c r="I128" i="18" s="1"/>
  <c r="K128" i="18" s="1"/>
  <c r="H124" i="18"/>
  <c r="I124" i="18" s="1"/>
  <c r="K124" i="18" s="1"/>
  <c r="H120" i="18"/>
  <c r="I120" i="18" s="1"/>
  <c r="K120" i="18" s="1"/>
  <c r="H116" i="18"/>
  <c r="I116" i="18" s="1"/>
  <c r="K116" i="18" s="1"/>
  <c r="H112" i="18"/>
  <c r="I112" i="18" s="1"/>
  <c r="K112" i="18" s="1"/>
  <c r="H108" i="18"/>
  <c r="I108" i="18" s="1"/>
  <c r="K108" i="18" s="1"/>
  <c r="H104" i="18"/>
  <c r="I104" i="18" s="1"/>
  <c r="K104" i="18" s="1"/>
  <c r="H100" i="18"/>
  <c r="I100" i="18" s="1"/>
  <c r="K100" i="18" s="1"/>
  <c r="H96" i="18"/>
  <c r="I96" i="18" s="1"/>
  <c r="K96" i="18" s="1"/>
  <c r="H92" i="18"/>
  <c r="I92" i="18" s="1"/>
  <c r="K92" i="18" s="1"/>
  <c r="H88" i="18"/>
  <c r="I88" i="18" s="1"/>
  <c r="K88" i="18" s="1"/>
  <c r="H84" i="18"/>
  <c r="I84" i="18" s="1"/>
  <c r="K84" i="18" s="1"/>
  <c r="H80" i="18"/>
  <c r="I80" i="18" s="1"/>
  <c r="K80" i="18" s="1"/>
  <c r="H76" i="18"/>
  <c r="I76" i="18" s="1"/>
  <c r="K76" i="18" s="1"/>
  <c r="H72" i="18"/>
  <c r="I72" i="18" s="1"/>
  <c r="K72" i="18" s="1"/>
  <c r="H68" i="18"/>
  <c r="I68" i="18" s="1"/>
  <c r="K68" i="18" s="1"/>
  <c r="H64" i="18"/>
  <c r="I64" i="18" s="1"/>
  <c r="K64" i="18" s="1"/>
  <c r="H60" i="18"/>
  <c r="I60" i="18" s="1"/>
  <c r="K60" i="18" s="1"/>
  <c r="H56" i="18"/>
  <c r="I56" i="18" s="1"/>
  <c r="K56" i="18" s="1"/>
  <c r="H48" i="18"/>
  <c r="I48" i="18" s="1"/>
  <c r="K48" i="18" s="1"/>
  <c r="H40" i="18"/>
  <c r="I40" i="18" s="1"/>
  <c r="K40" i="18" s="1"/>
  <c r="H32" i="18"/>
  <c r="I32" i="18" s="1"/>
  <c r="K32" i="18" s="1"/>
  <c r="H24" i="18"/>
  <c r="I24" i="18" s="1"/>
  <c r="K24" i="18" s="1"/>
  <c r="H12" i="18"/>
  <c r="I12" i="18" s="1"/>
  <c r="K12" i="18" s="1"/>
  <c r="H4" i="18"/>
  <c r="I4" i="18" s="1"/>
  <c r="K4" i="18" s="1"/>
  <c r="H78" i="18"/>
  <c r="I78" i="18" s="1"/>
  <c r="K78" i="18" s="1"/>
  <c r="H58" i="18"/>
  <c r="I58" i="18" s="1"/>
  <c r="K58" i="18" s="1"/>
  <c r="H30" i="18"/>
  <c r="I30" i="18" s="1"/>
  <c r="K30" i="18" s="1"/>
  <c r="H183" i="18"/>
  <c r="I183" i="18" s="1"/>
  <c r="K183" i="18" s="1"/>
  <c r="H182" i="18"/>
  <c r="I182" i="18" s="1"/>
  <c r="K182" i="18" s="1"/>
  <c r="H179" i="18"/>
  <c r="I179" i="18" s="1"/>
  <c r="K179" i="18" s="1"/>
  <c r="H178" i="18"/>
  <c r="I178" i="18" s="1"/>
  <c r="K178" i="18" s="1"/>
  <c r="H175" i="18"/>
  <c r="I175" i="18" s="1"/>
  <c r="K175" i="18" s="1"/>
  <c r="H171" i="18"/>
  <c r="I171" i="18" s="1"/>
  <c r="K171" i="18" s="1"/>
  <c r="H167" i="18"/>
  <c r="I167" i="18" s="1"/>
  <c r="K167" i="18" s="1"/>
  <c r="H163" i="18"/>
  <c r="I163" i="18" s="1"/>
  <c r="K163" i="18" s="1"/>
  <c r="H159" i="18"/>
  <c r="I159" i="18" s="1"/>
  <c r="K159" i="18" s="1"/>
  <c r="H155" i="18"/>
  <c r="I155" i="18" s="1"/>
  <c r="K155" i="18" s="1"/>
  <c r="H151" i="18"/>
  <c r="I151" i="18" s="1"/>
  <c r="K151" i="18" s="1"/>
  <c r="H147" i="18"/>
  <c r="I147" i="18" s="1"/>
  <c r="K147" i="18" s="1"/>
  <c r="H143" i="18"/>
  <c r="I143" i="18" s="1"/>
  <c r="K143" i="18" s="1"/>
  <c r="H139" i="18"/>
  <c r="I139" i="18" s="1"/>
  <c r="K139" i="18" s="1"/>
  <c r="H135" i="18"/>
  <c r="I135" i="18" s="1"/>
  <c r="K135" i="18" s="1"/>
  <c r="H131" i="18"/>
  <c r="I131" i="18" s="1"/>
  <c r="K131" i="18" s="1"/>
  <c r="H127" i="18"/>
  <c r="I127" i="18" s="1"/>
  <c r="K127" i="18" s="1"/>
  <c r="H123" i="18"/>
  <c r="I123" i="18" s="1"/>
  <c r="K123" i="18" s="1"/>
  <c r="H119" i="18"/>
  <c r="I119" i="18" s="1"/>
  <c r="K119" i="18" s="1"/>
  <c r="H115" i="18"/>
  <c r="I115" i="18" s="1"/>
  <c r="K115" i="18" s="1"/>
  <c r="H111" i="18"/>
  <c r="I111" i="18" s="1"/>
  <c r="K111" i="18" s="1"/>
  <c r="H107" i="18"/>
  <c r="I107" i="18" s="1"/>
  <c r="K107" i="18" s="1"/>
  <c r="H103" i="18"/>
  <c r="I103" i="18" s="1"/>
  <c r="K103" i="18" s="1"/>
  <c r="H99" i="18"/>
  <c r="I99" i="18" s="1"/>
  <c r="K99" i="18" s="1"/>
  <c r="H95" i="18"/>
  <c r="I95" i="18" s="1"/>
  <c r="K95" i="18" s="1"/>
  <c r="H91" i="18"/>
  <c r="I91" i="18" s="1"/>
  <c r="K91" i="18" s="1"/>
  <c r="H87" i="18"/>
  <c r="I87" i="18" s="1"/>
  <c r="K87" i="18" s="1"/>
  <c r="H83" i="18"/>
  <c r="I83" i="18" s="1"/>
  <c r="K83" i="18" s="1"/>
  <c r="H79" i="18"/>
  <c r="I79" i="18" s="1"/>
  <c r="K79" i="18" s="1"/>
  <c r="H75" i="18"/>
  <c r="I75" i="18" s="1"/>
  <c r="K75" i="18" s="1"/>
  <c r="H71" i="18"/>
  <c r="I71" i="18" s="1"/>
  <c r="K71" i="18" s="1"/>
  <c r="H67" i="18"/>
  <c r="I67" i="18" s="1"/>
  <c r="K67" i="18" s="1"/>
  <c r="H63" i="18"/>
  <c r="I63" i="18" s="1"/>
  <c r="K63" i="18" s="1"/>
  <c r="H59" i="18"/>
  <c r="I59" i="18" s="1"/>
  <c r="K59" i="18" s="1"/>
  <c r="H55" i="18"/>
  <c r="I55" i="18" s="1"/>
  <c r="K55" i="18" s="1"/>
  <c r="H51" i="18"/>
  <c r="I51" i="18" s="1"/>
  <c r="K51" i="18" s="1"/>
  <c r="H47" i="18"/>
  <c r="I47" i="18" s="1"/>
  <c r="K47" i="18" s="1"/>
  <c r="H43" i="18"/>
  <c r="I43" i="18" s="1"/>
  <c r="K43" i="18" s="1"/>
  <c r="H39" i="18"/>
  <c r="I39" i="18" s="1"/>
  <c r="K39" i="18" s="1"/>
  <c r="H35" i="18"/>
  <c r="I35" i="18" s="1"/>
  <c r="K35" i="18" s="1"/>
  <c r="H31" i="18"/>
  <c r="I31" i="18" s="1"/>
  <c r="K31" i="18" s="1"/>
  <c r="H27" i="18"/>
  <c r="I27" i="18" s="1"/>
  <c r="K27" i="18" s="1"/>
  <c r="H23" i="18"/>
  <c r="I23" i="18" s="1"/>
  <c r="K23" i="18" s="1"/>
  <c r="H19" i="18"/>
  <c r="I19" i="18" s="1"/>
  <c r="K19" i="18" s="1"/>
  <c r="H15" i="18"/>
  <c r="I15" i="18" s="1"/>
  <c r="K15" i="18" s="1"/>
  <c r="H11" i="18"/>
  <c r="I11" i="18" s="1"/>
  <c r="K11" i="18" s="1"/>
  <c r="H7" i="18"/>
  <c r="I7" i="18" s="1"/>
  <c r="K7" i="18" s="1"/>
  <c r="H3" i="18"/>
  <c r="I3" i="18" s="1"/>
  <c r="K3" i="18" s="1"/>
  <c r="H82" i="18"/>
  <c r="I82" i="18" s="1"/>
  <c r="K82" i="18" s="1"/>
  <c r="H66" i="18"/>
  <c r="I66" i="18" s="1"/>
  <c r="K66" i="18" s="1"/>
  <c r="H46" i="18"/>
  <c r="I46" i="18" s="1"/>
  <c r="K46" i="18" s="1"/>
  <c r="H34" i="18"/>
  <c r="I34" i="18" s="1"/>
  <c r="K34" i="18" s="1"/>
  <c r="H18" i="18"/>
  <c r="I18" i="18" s="1"/>
  <c r="K18" i="18" s="1"/>
  <c r="H10" i="18"/>
  <c r="I10" i="18" s="1"/>
  <c r="K10" i="18" s="1"/>
  <c r="J702" i="15"/>
  <c r="H1458" i="15"/>
  <c r="H1426" i="15"/>
  <c r="H1394" i="15"/>
  <c r="H1330" i="15"/>
  <c r="H1254" i="15"/>
  <c r="H1132" i="15"/>
  <c r="H1004" i="15"/>
  <c r="H1470" i="15"/>
  <c r="H1454" i="15"/>
  <c r="H1438" i="15"/>
  <c r="H1406" i="15"/>
  <c r="H1374" i="15"/>
  <c r="H1358" i="15"/>
  <c r="H1342" i="15"/>
  <c r="H1310" i="15"/>
  <c r="H1291" i="15"/>
  <c r="H1248" i="15"/>
  <c r="H832" i="15"/>
  <c r="H4" i="15"/>
  <c r="H12" i="15"/>
  <c r="H20" i="15"/>
  <c r="H24" i="15"/>
  <c r="H36" i="15"/>
  <c r="H40" i="15"/>
  <c r="H44" i="15"/>
  <c r="H52" i="15"/>
  <c r="H56" i="15"/>
  <c r="H60" i="15"/>
  <c r="H68" i="15"/>
  <c r="H76" i="15"/>
  <c r="H84" i="15"/>
  <c r="H88" i="15"/>
  <c r="H100" i="15"/>
  <c r="H104" i="15"/>
  <c r="H108" i="15"/>
  <c r="H116" i="15"/>
  <c r="H124" i="15"/>
  <c r="H132" i="15"/>
  <c r="H140" i="15"/>
  <c r="H148" i="15"/>
  <c r="H152" i="15"/>
  <c r="H164" i="15"/>
  <c r="H168" i="15"/>
  <c r="H172" i="15"/>
  <c r="H180" i="15"/>
  <c r="H184" i="15"/>
  <c r="H188" i="15"/>
  <c r="H196" i="15"/>
  <c r="H204" i="15"/>
  <c r="H212" i="15"/>
  <c r="H216" i="15"/>
  <c r="H224" i="15"/>
  <c r="H232" i="15"/>
  <c r="H240" i="15"/>
  <c r="H244" i="15"/>
  <c r="H9" i="15"/>
  <c r="H17" i="15"/>
  <c r="H25" i="15"/>
  <c r="H33" i="15"/>
  <c r="H41" i="15"/>
  <c r="H49" i="15"/>
  <c r="H57" i="15"/>
  <c r="H65" i="15"/>
  <c r="H73" i="15"/>
  <c r="H81" i="15"/>
  <c r="H85" i="15"/>
  <c r="H97" i="15"/>
  <c r="H101" i="15"/>
  <c r="H105" i="15"/>
  <c r="H113" i="15"/>
  <c r="H117" i="15"/>
  <c r="H121" i="15"/>
  <c r="H129" i="15"/>
  <c r="H137" i="15"/>
  <c r="H145" i="15"/>
  <c r="H149" i="15"/>
  <c r="H161" i="15"/>
  <c r="H165" i="15"/>
  <c r="H169" i="15"/>
  <c r="H177" i="15"/>
  <c r="H185" i="15"/>
  <c r="H193" i="15"/>
  <c r="H201" i="15"/>
  <c r="H209" i="15"/>
  <c r="H213" i="15"/>
  <c r="H225" i="15"/>
  <c r="H229" i="15"/>
  <c r="H233" i="15"/>
  <c r="H241" i="15"/>
  <c r="H245" i="15"/>
  <c r="H6" i="15"/>
  <c r="H18" i="15"/>
  <c r="H22" i="15"/>
  <c r="H26" i="15"/>
  <c r="H30" i="15"/>
  <c r="H34" i="15"/>
  <c r="H50" i="15"/>
  <c r="H54" i="15"/>
  <c r="H66" i="15"/>
  <c r="H70" i="15"/>
  <c r="H82" i="15"/>
  <c r="H86" i="15"/>
  <c r="H90" i="15"/>
  <c r="H94" i="15"/>
  <c r="H102" i="15"/>
  <c r="H114" i="15"/>
  <c r="H118" i="15"/>
  <c r="H126" i="15"/>
  <c r="H130" i="15"/>
  <c r="H134" i="15"/>
  <c r="H146" i="15"/>
  <c r="H150" i="15"/>
  <c r="H154" i="15"/>
  <c r="H166" i="15"/>
  <c r="H178" i="15"/>
  <c r="H182" i="15"/>
  <c r="H186" i="15"/>
  <c r="H190" i="15"/>
  <c r="H194" i="15"/>
  <c r="H210" i="15"/>
  <c r="H214" i="15"/>
  <c r="H222" i="15"/>
  <c r="H234" i="15"/>
  <c r="H242" i="15"/>
  <c r="H23" i="15"/>
  <c r="H39" i="15"/>
  <c r="H71" i="15"/>
  <c r="H103" i="15"/>
  <c r="H135" i="15"/>
  <c r="H151" i="15"/>
  <c r="H199" i="15"/>
  <c r="H215" i="15"/>
  <c r="H247" i="15"/>
  <c r="H257" i="15"/>
  <c r="H265" i="15"/>
  <c r="H273" i="15"/>
  <c r="H277" i="15"/>
  <c r="H281" i="15"/>
  <c r="H289" i="15"/>
  <c r="H297" i="15"/>
  <c r="H305" i="15"/>
  <c r="H321" i="15"/>
  <c r="H325" i="15"/>
  <c r="H329" i="15"/>
  <c r="H337" i="15"/>
  <c r="H341" i="15"/>
  <c r="H11" i="15"/>
  <c r="H27" i="15"/>
  <c r="H75" i="15"/>
  <c r="H123" i="15"/>
  <c r="H139" i="15"/>
  <c r="H155" i="15"/>
  <c r="H171" i="15"/>
  <c r="H203" i="15"/>
  <c r="H235" i="15"/>
  <c r="H250" i="15"/>
  <c r="H254" i="15"/>
  <c r="H262" i="15"/>
  <c r="H266" i="15"/>
  <c r="H278" i="15"/>
  <c r="H286" i="15"/>
  <c r="H290" i="15"/>
  <c r="H306" i="15"/>
  <c r="H310" i="15"/>
  <c r="H318" i="15"/>
  <c r="H322" i="15"/>
  <c r="H326" i="15"/>
  <c r="J326" i="15" s="1"/>
  <c r="H338" i="15"/>
  <c r="H354" i="15"/>
  <c r="H362" i="15"/>
  <c r="H370" i="15"/>
  <c r="H374" i="15"/>
  <c r="H378" i="15"/>
  <c r="H382" i="15"/>
  <c r="J382" i="15" s="1"/>
  <c r="H390" i="15"/>
  <c r="H394" i="15"/>
  <c r="H398" i="15"/>
  <c r="H402" i="15"/>
  <c r="H418" i="15"/>
  <c r="H426" i="15"/>
  <c r="H434" i="15"/>
  <c r="H438" i="15"/>
  <c r="H454" i="15"/>
  <c r="H458" i="15"/>
  <c r="H15" i="15"/>
  <c r="H63" i="15"/>
  <c r="H79" i="15"/>
  <c r="H95" i="15"/>
  <c r="H127" i="15"/>
  <c r="H143" i="15"/>
  <c r="H159" i="15"/>
  <c r="H191" i="15"/>
  <c r="H239" i="15"/>
  <c r="H259" i="15"/>
  <c r="H267" i="15"/>
  <c r="H271" i="15"/>
  <c r="H275" i="15"/>
  <c r="H287" i="15"/>
  <c r="H299" i="15"/>
  <c r="H311" i="15"/>
  <c r="H323" i="15"/>
  <c r="H327" i="15"/>
  <c r="H335" i="15"/>
  <c r="H339" i="15"/>
  <c r="H347" i="15"/>
  <c r="H351" i="15"/>
  <c r="H355" i="15"/>
  <c r="H359" i="15"/>
  <c r="H371" i="15"/>
  <c r="H383" i="15"/>
  <c r="H387" i="15"/>
  <c r="H399" i="15"/>
  <c r="H411" i="15"/>
  <c r="H415" i="15"/>
  <c r="H419" i="15"/>
  <c r="H423" i="15"/>
  <c r="H427" i="15"/>
  <c r="H435" i="15"/>
  <c r="H447" i="15"/>
  <c r="H451" i="15"/>
  <c r="H455" i="15"/>
  <c r="H459" i="15"/>
  <c r="H83" i="15"/>
  <c r="H211" i="15"/>
  <c r="H256" i="15"/>
  <c r="H288" i="15"/>
  <c r="H320" i="15"/>
  <c r="H336" i="15"/>
  <c r="H349" i="15"/>
  <c r="H373" i="15"/>
  <c r="H381" i="15"/>
  <c r="H397" i="15"/>
  <c r="H413" i="15"/>
  <c r="H437" i="15"/>
  <c r="H445" i="15"/>
  <c r="H467" i="15"/>
  <c r="H479" i="15"/>
  <c r="H483" i="15"/>
  <c r="H487" i="15"/>
  <c r="H497" i="15"/>
  <c r="H505" i="15"/>
  <c r="H509" i="15"/>
  <c r="H513" i="15"/>
  <c r="H525" i="15"/>
  <c r="H529" i="15"/>
  <c r="H533" i="15"/>
  <c r="H545" i="15"/>
  <c r="H557" i="15"/>
  <c r="H561" i="15"/>
  <c r="H260" i="15"/>
  <c r="H276" i="15"/>
  <c r="H308" i="15"/>
  <c r="H340" i="15"/>
  <c r="H376" i="15"/>
  <c r="H392" i="15"/>
  <c r="H424" i="15"/>
  <c r="H440" i="15"/>
  <c r="H456" i="15"/>
  <c r="H468" i="15"/>
  <c r="H472" i="15"/>
  <c r="H476" i="15"/>
  <c r="H484" i="15"/>
  <c r="H502" i="15"/>
  <c r="H510" i="15"/>
  <c r="H518" i="15"/>
  <c r="H526" i="15"/>
  <c r="H530" i="15"/>
  <c r="H542" i="15"/>
  <c r="H546" i="15"/>
  <c r="H550" i="15"/>
  <c r="H558" i="15"/>
  <c r="H562" i="15"/>
  <c r="H566" i="15"/>
  <c r="H243" i="15"/>
  <c r="H264" i="15"/>
  <c r="H280" i="15"/>
  <c r="H296" i="15"/>
  <c r="H328" i="15"/>
  <c r="H344" i="15"/>
  <c r="J344" i="15" s="1"/>
  <c r="H353" i="15"/>
  <c r="H369" i="15"/>
  <c r="H385" i="15"/>
  <c r="H409" i="15"/>
  <c r="H417" i="15"/>
  <c r="H441" i="15"/>
  <c r="H457" i="15"/>
  <c r="H469" i="15"/>
  <c r="H473" i="15"/>
  <c r="H477" i="15"/>
  <c r="H481" i="15"/>
  <c r="H493" i="15"/>
  <c r="H495" i="15"/>
  <c r="H503" i="15"/>
  <c r="H515" i="15"/>
  <c r="H523" i="15"/>
  <c r="H527" i="15"/>
  <c r="H547" i="15"/>
  <c r="H551" i="15"/>
  <c r="H555" i="15"/>
  <c r="H575" i="15"/>
  <c r="H579" i="15"/>
  <c r="H587" i="15"/>
  <c r="H591" i="15"/>
  <c r="H599" i="15"/>
  <c r="H603" i="15"/>
  <c r="H607" i="15"/>
  <c r="H611" i="15"/>
  <c r="H623" i="15"/>
  <c r="H631" i="15"/>
  <c r="H639" i="15"/>
  <c r="H659" i="15"/>
  <c r="H663" i="15"/>
  <c r="H671" i="15"/>
  <c r="H683" i="15"/>
  <c r="H268" i="15"/>
  <c r="H372" i="15"/>
  <c r="H404" i="15"/>
  <c r="H436" i="15"/>
  <c r="H466" i="15"/>
  <c r="H482" i="15"/>
  <c r="H516" i="15"/>
  <c r="H532" i="15"/>
  <c r="H576" i="15"/>
  <c r="H592" i="15"/>
  <c r="H597" i="15"/>
  <c r="H608" i="15"/>
  <c r="H613" i="15"/>
  <c r="H624" i="15"/>
  <c r="H629" i="15"/>
  <c r="H656" i="15"/>
  <c r="H672" i="15"/>
  <c r="H691" i="15"/>
  <c r="H695" i="15"/>
  <c r="H699" i="15"/>
  <c r="H703" i="15"/>
  <c r="H707" i="15"/>
  <c r="H715" i="15"/>
  <c r="H723" i="15"/>
  <c r="H731" i="15"/>
  <c r="H739" i="15"/>
  <c r="H745" i="15"/>
  <c r="H749" i="15"/>
  <c r="H761" i="15"/>
  <c r="H769" i="15"/>
  <c r="H773" i="15"/>
  <c r="H789" i="15"/>
  <c r="H793" i="15"/>
  <c r="H805" i="15"/>
  <c r="H809" i="15"/>
  <c r="H813" i="15"/>
  <c r="H825" i="15"/>
  <c r="H837" i="15"/>
  <c r="H845" i="15"/>
  <c r="H853" i="15"/>
  <c r="H857" i="15"/>
  <c r="H869" i="15"/>
  <c r="H873" i="15"/>
  <c r="H877" i="15"/>
  <c r="H889" i="15"/>
  <c r="H897" i="15"/>
  <c r="H901" i="15"/>
  <c r="H909" i="15"/>
  <c r="H917" i="15"/>
  <c r="H925" i="15"/>
  <c r="H929" i="15"/>
  <c r="H933" i="15"/>
  <c r="H937" i="15"/>
  <c r="H941" i="15"/>
  <c r="H945" i="15"/>
  <c r="H961" i="15"/>
  <c r="H965" i="15"/>
  <c r="H977" i="15"/>
  <c r="H981" i="15"/>
  <c r="H284" i="15"/>
  <c r="H348" i="15"/>
  <c r="H412" i="15"/>
  <c r="H444" i="15"/>
  <c r="H470" i="15"/>
  <c r="H504" i="15"/>
  <c r="H520" i="15"/>
  <c r="H536" i="15"/>
  <c r="H565" i="15"/>
  <c r="H577" i="15"/>
  <c r="H582" i="15"/>
  <c r="H593" i="15"/>
  <c r="H598" i="15"/>
  <c r="H609" i="15"/>
  <c r="H614" i="15"/>
  <c r="H620" i="15"/>
  <c r="H625" i="15"/>
  <c r="H630" i="15"/>
  <c r="H641" i="15"/>
  <c r="H646" i="15"/>
  <c r="H652" i="15"/>
  <c r="H668" i="15"/>
  <c r="H673" i="15"/>
  <c r="H678" i="15"/>
  <c r="H684" i="15"/>
  <c r="H688" i="15"/>
  <c r="H692" i="15"/>
  <c r="H696" i="15"/>
  <c r="H708" i="15"/>
  <c r="H716" i="15"/>
  <c r="H720" i="15"/>
  <c r="H724" i="15"/>
  <c r="H732" i="15"/>
  <c r="H742" i="15"/>
  <c r="H750" i="15"/>
  <c r="H762" i="15"/>
  <c r="H766" i="15"/>
  <c r="H770" i="15"/>
  <c r="H778" i="15"/>
  <c r="H786" i="15"/>
  <c r="H794" i="15"/>
  <c r="H798" i="15"/>
  <c r="H802" i="15"/>
  <c r="H810" i="15"/>
  <c r="H814" i="15"/>
  <c r="H818" i="15"/>
  <c r="H826" i="15"/>
  <c r="H830" i="15"/>
  <c r="H834" i="15"/>
  <c r="H842" i="15"/>
  <c r="H850" i="15"/>
  <c r="H858" i="15"/>
  <c r="H862" i="15"/>
  <c r="H866" i="15"/>
  <c r="H874" i="15"/>
  <c r="H878" i="15"/>
  <c r="H882" i="15"/>
  <c r="H890" i="15"/>
  <c r="H894" i="15"/>
  <c r="H898" i="15"/>
  <c r="H906" i="15"/>
  <c r="H914" i="15"/>
  <c r="H922" i="15"/>
  <c r="H926" i="15"/>
  <c r="H930" i="15"/>
  <c r="H938" i="15"/>
  <c r="H942" i="15"/>
  <c r="H946" i="15"/>
  <c r="H954" i="15"/>
  <c r="H958" i="15"/>
  <c r="H962" i="15"/>
  <c r="H970" i="15"/>
  <c r="H978" i="15"/>
  <c r="H986" i="15"/>
  <c r="H195" i="15"/>
  <c r="H356" i="15"/>
  <c r="H388" i="15"/>
  <c r="H420" i="15"/>
  <c r="H452" i="15"/>
  <c r="H568" i="15"/>
  <c r="H573" i="15"/>
  <c r="H584" i="15"/>
  <c r="H589" i="15"/>
  <c r="H594" i="15"/>
  <c r="H600" i="15"/>
  <c r="H605" i="15"/>
  <c r="H610" i="15"/>
  <c r="H616" i="15"/>
  <c r="H626" i="15"/>
  <c r="H632" i="15"/>
  <c r="H637" i="15"/>
  <c r="H648" i="15"/>
  <c r="H653" i="15"/>
  <c r="H658" i="15"/>
  <c r="H674" i="15"/>
  <c r="H680" i="15"/>
  <c r="H693" i="15"/>
  <c r="H705" i="15"/>
  <c r="H709" i="15"/>
  <c r="H713" i="15"/>
  <c r="H717" i="15"/>
  <c r="H725" i="15"/>
  <c r="H729" i="15"/>
  <c r="H737" i="15"/>
  <c r="H755" i="15"/>
  <c r="H763" i="15"/>
  <c r="H767" i="15"/>
  <c r="H771" i="15"/>
  <c r="H775" i="15"/>
  <c r="H783" i="15"/>
  <c r="H787" i="15"/>
  <c r="H791" i="15"/>
  <c r="H799" i="15"/>
  <c r="H807" i="15"/>
  <c r="H819" i="15"/>
  <c r="H827" i="15"/>
  <c r="H831" i="15"/>
  <c r="H835" i="15"/>
  <c r="H839" i="15"/>
  <c r="H843" i="15"/>
  <c r="H847" i="15"/>
  <c r="H851" i="15"/>
  <c r="H859" i="15"/>
  <c r="H863" i="15"/>
  <c r="H871" i="15"/>
  <c r="H883" i="15"/>
  <c r="H891" i="15"/>
  <c r="H895" i="15"/>
  <c r="H899" i="15"/>
  <c r="H903" i="15"/>
  <c r="H911" i="15"/>
  <c r="H923" i="15"/>
  <c r="H931" i="15"/>
  <c r="H935" i="15"/>
  <c r="H939" i="15"/>
  <c r="H943" i="15"/>
  <c r="H947" i="15"/>
  <c r="H951" i="15"/>
  <c r="H955" i="15"/>
  <c r="H959" i="15"/>
  <c r="H963" i="15"/>
  <c r="H979" i="15"/>
  <c r="H983" i="15"/>
  <c r="H396" i="15"/>
  <c r="H494" i="15"/>
  <c r="H496" i="15"/>
  <c r="H560" i="15"/>
  <c r="H606" i="15"/>
  <c r="H628" i="15"/>
  <c r="H649" i="15"/>
  <c r="H670" i="15"/>
  <c r="H706" i="15"/>
  <c r="H722" i="15"/>
  <c r="H738" i="15"/>
  <c r="H756" i="15"/>
  <c r="H772" i="15"/>
  <c r="H788" i="15"/>
  <c r="H804" i="15"/>
  <c r="H820" i="15"/>
  <c r="H836" i="15"/>
  <c r="H852" i="15"/>
  <c r="H868" i="15"/>
  <c r="H884" i="15"/>
  <c r="H900" i="15"/>
  <c r="H916" i="15"/>
  <c r="H948" i="15"/>
  <c r="H980" i="15"/>
  <c r="H989" i="15"/>
  <c r="H993" i="15"/>
  <c r="H997" i="15"/>
  <c r="H1001" i="15"/>
  <c r="H1005" i="15"/>
  <c r="H1029" i="15"/>
  <c r="H1033" i="15"/>
  <c r="H1037" i="15"/>
  <c r="H1045" i="15"/>
  <c r="H1049" i="15"/>
  <c r="H1053" i="15"/>
  <c r="H1061" i="15"/>
  <c r="H1065" i="15"/>
  <c r="H1069" i="15"/>
  <c r="H1081" i="15"/>
  <c r="H1089" i="15"/>
  <c r="H1093" i="15"/>
  <c r="H1101" i="15"/>
  <c r="H1105" i="15"/>
  <c r="H1109" i="15"/>
  <c r="H1113" i="15"/>
  <c r="H1117" i="15"/>
  <c r="H1121" i="15"/>
  <c r="H1125" i="15"/>
  <c r="H1129" i="15"/>
  <c r="H1133" i="15"/>
  <c r="H1153" i="15"/>
  <c r="H1157" i="15"/>
  <c r="H1165" i="15"/>
  <c r="H1169" i="15"/>
  <c r="H1173" i="15"/>
  <c r="H1181" i="15"/>
  <c r="H1185" i="15"/>
  <c r="H1189" i="15"/>
  <c r="H1197" i="15"/>
  <c r="H1205" i="15"/>
  <c r="H1213" i="15"/>
  <c r="H1217" i="15"/>
  <c r="H1221" i="15"/>
  <c r="H1229" i="15"/>
  <c r="H252" i="15"/>
  <c r="H428" i="15"/>
  <c r="H512" i="15"/>
  <c r="H569" i="15"/>
  <c r="H590" i="15"/>
  <c r="H654" i="15"/>
  <c r="H694" i="15"/>
  <c r="H726" i="15"/>
  <c r="H744" i="15"/>
  <c r="H920" i="15"/>
  <c r="H952" i="15"/>
  <c r="H968" i="15"/>
  <c r="H984" i="15"/>
  <c r="H990" i="15"/>
  <c r="H994" i="15"/>
  <c r="H1002" i="15"/>
  <c r="H1010" i="15"/>
  <c r="H1018" i="15"/>
  <c r="H1022" i="15"/>
  <c r="H1026" i="15"/>
  <c r="H1034" i="15"/>
  <c r="H1038" i="15"/>
  <c r="H1042" i="15"/>
  <c r="H1050" i="15"/>
  <c r="H1054" i="15"/>
  <c r="H1058" i="15"/>
  <c r="H1066" i="15"/>
  <c r="H1074" i="15"/>
  <c r="H1082" i="15"/>
  <c r="H1086" i="15"/>
  <c r="H1090" i="15"/>
  <c r="H1098" i="15"/>
  <c r="H1102" i="15"/>
  <c r="H1106" i="15"/>
  <c r="H1114" i="15"/>
  <c r="H1118" i="15"/>
  <c r="H1122" i="15"/>
  <c r="H1130" i="15"/>
  <c r="H1138" i="15"/>
  <c r="H1146" i="15"/>
  <c r="H1150" i="15"/>
  <c r="H1154" i="15"/>
  <c r="H1158" i="15"/>
  <c r="H1162" i="15"/>
  <c r="H1166" i="15"/>
  <c r="H1170" i="15"/>
  <c r="H1178" i="15"/>
  <c r="H1182" i="15"/>
  <c r="H1190" i="15"/>
  <c r="H1198" i="15"/>
  <c r="H1202" i="15"/>
  <c r="H1214" i="15"/>
  <c r="H1222" i="15"/>
  <c r="H1226" i="15"/>
  <c r="H1230" i="15"/>
  <c r="H316" i="15"/>
  <c r="H460" i="15"/>
  <c r="H528" i="15"/>
  <c r="H574" i="15"/>
  <c r="H617" i="15"/>
  <c r="H638" i="15"/>
  <c r="H660" i="15"/>
  <c r="H681" i="15"/>
  <c r="H748" i="15"/>
  <c r="H764" i="15"/>
  <c r="H780" i="15"/>
  <c r="H796" i="15"/>
  <c r="H812" i="15"/>
  <c r="H828" i="15"/>
  <c r="H844" i="15"/>
  <c r="H860" i="15"/>
  <c r="H876" i="15"/>
  <c r="H892" i="15"/>
  <c r="H908" i="15"/>
  <c r="H940" i="15"/>
  <c r="H956" i="15"/>
  <c r="H985" i="15"/>
  <c r="H987" i="15"/>
  <c r="H995" i="15"/>
  <c r="H999" i="15"/>
  <c r="H1003" i="15"/>
  <c r="H1007" i="15"/>
  <c r="H1011" i="15"/>
  <c r="H1019" i="15"/>
  <c r="H1023" i="15"/>
  <c r="H1027" i="15"/>
  <c r="H1031" i="15"/>
  <c r="H1039" i="15"/>
  <c r="H1047" i="15"/>
  <c r="H1051" i="15"/>
  <c r="H1059" i="15"/>
  <c r="H1063" i="15"/>
  <c r="H1067" i="15"/>
  <c r="H1071" i="15"/>
  <c r="H1075" i="15"/>
  <c r="H1079" i="15"/>
  <c r="H1083" i="15"/>
  <c r="H1087" i="15"/>
  <c r="H1091" i="15"/>
  <c r="H1111" i="15"/>
  <c r="H1115" i="15"/>
  <c r="H1119" i="15"/>
  <c r="H1123" i="15"/>
  <c r="H1127" i="15"/>
  <c r="H1135" i="15"/>
  <c r="H1139" i="15"/>
  <c r="H1147" i="15"/>
  <c r="H1151" i="15"/>
  <c r="H1155" i="15"/>
  <c r="H1159" i="15"/>
  <c r="H1163" i="15"/>
  <c r="H1171" i="15"/>
  <c r="H1175" i="15"/>
  <c r="H1179" i="15"/>
  <c r="H1187" i="15"/>
  <c r="H1195" i="15"/>
  <c r="H1203" i="15"/>
  <c r="H1207" i="15"/>
  <c r="H1211" i="15"/>
  <c r="H1219" i="15"/>
  <c r="H1223" i="15"/>
  <c r="H1227" i="15"/>
  <c r="H1237" i="15"/>
  <c r="H1245" i="15"/>
  <c r="H1249" i="15"/>
  <c r="H1253" i="15"/>
  <c r="H1261" i="15"/>
  <c r="H1265" i="15"/>
  <c r="H1269" i="15"/>
  <c r="H1277" i="15"/>
  <c r="H1281" i="15"/>
  <c r="H1285" i="15"/>
  <c r="H1293" i="15"/>
  <c r="H1301" i="15"/>
  <c r="H364" i="15"/>
  <c r="H544" i="15"/>
  <c r="H718" i="15"/>
  <c r="H784" i="15"/>
  <c r="H848" i="15"/>
  <c r="H912" i="15"/>
  <c r="H976" i="15"/>
  <c r="H1008" i="15"/>
  <c r="H1024" i="15"/>
  <c r="H1040" i="15"/>
  <c r="H1072" i="15"/>
  <c r="H1088" i="15"/>
  <c r="H1104" i="15"/>
  <c r="H1136" i="15"/>
  <c r="H1152" i="15"/>
  <c r="H1168" i="15"/>
  <c r="H1184" i="15"/>
  <c r="H1200" i="15"/>
  <c r="H1216" i="15"/>
  <c r="H1232" i="15"/>
  <c r="H1234" i="15"/>
  <c r="H1255" i="15"/>
  <c r="H1260" i="15"/>
  <c r="H1266" i="15"/>
  <c r="H1282" i="15"/>
  <c r="H1287" i="15"/>
  <c r="H1292" i="15"/>
  <c r="H1298" i="15"/>
  <c r="H1303" i="15"/>
  <c r="H1307" i="15"/>
  <c r="H1315" i="15"/>
  <c r="H1319" i="15"/>
  <c r="H1323" i="15"/>
  <c r="H1331" i="15"/>
  <c r="H1335" i="15"/>
  <c r="H1339" i="15"/>
  <c r="H1347" i="15"/>
  <c r="H1351" i="15"/>
  <c r="H1355" i="15"/>
  <c r="H1363" i="15"/>
  <c r="H1367" i="15"/>
  <c r="H1371" i="15"/>
  <c r="H1379" i="15"/>
  <c r="H1383" i="15"/>
  <c r="H1387" i="15"/>
  <c r="H1395" i="15"/>
  <c r="H1399" i="15"/>
  <c r="H1403" i="15"/>
  <c r="H1411" i="15"/>
  <c r="H1415" i="15"/>
  <c r="H1419" i="15"/>
  <c r="H1427" i="15"/>
  <c r="H1435" i="15"/>
  <c r="H1439" i="15"/>
  <c r="H1447" i="15"/>
  <c r="H1459" i="15"/>
  <c r="H1463" i="15"/>
  <c r="H1467" i="15"/>
  <c r="H1471" i="15"/>
  <c r="H1475" i="15"/>
  <c r="H478" i="15"/>
  <c r="H580" i="15"/>
  <c r="H665" i="15"/>
  <c r="H734" i="15"/>
  <c r="H800" i="15"/>
  <c r="H864" i="15"/>
  <c r="H996" i="15"/>
  <c r="H1028" i="15"/>
  <c r="H1044" i="15"/>
  <c r="H1076" i="15"/>
  <c r="H1092" i="15"/>
  <c r="H1108" i="15"/>
  <c r="H1124" i="15"/>
  <c r="H1156" i="15"/>
  <c r="H1172" i="15"/>
  <c r="H1188" i="15"/>
  <c r="H1204" i="15"/>
  <c r="H1220" i="15"/>
  <c r="H1235" i="15"/>
  <c r="H1246" i="15"/>
  <c r="H1251" i="15"/>
  <c r="H1256" i="15"/>
  <c r="H1262" i="15"/>
  <c r="H1267" i="15"/>
  <c r="H1278" i="15"/>
  <c r="H1283" i="15"/>
  <c r="H1294" i="15"/>
  <c r="H1299" i="15"/>
  <c r="H1312" i="15"/>
  <c r="H1316" i="15"/>
  <c r="H1320" i="15"/>
  <c r="H1324" i="15"/>
  <c r="H1328" i="15"/>
  <c r="H1332" i="15"/>
  <c r="H1344" i="15"/>
  <c r="H1348" i="15"/>
  <c r="H1356" i="15"/>
  <c r="H1360" i="15"/>
  <c r="H1364" i="15"/>
  <c r="H1376" i="15"/>
  <c r="H1380" i="15"/>
  <c r="H1384" i="15"/>
  <c r="H1388" i="15"/>
  <c r="H1392" i="15"/>
  <c r="H1396" i="15"/>
  <c r="H1408" i="15"/>
  <c r="H1412" i="15"/>
  <c r="H1420" i="15"/>
  <c r="H1424" i="15"/>
  <c r="H1428" i="15"/>
  <c r="H1436" i="15"/>
  <c r="H1440" i="15"/>
  <c r="H1444" i="15"/>
  <c r="H1456" i="15"/>
  <c r="H1460" i="15"/>
  <c r="H1464" i="15"/>
  <c r="H1468" i="15"/>
  <c r="H1714" i="15"/>
  <c r="H601" i="15"/>
  <c r="H686" i="15"/>
  <c r="H816" i="15"/>
  <c r="H880" i="15"/>
  <c r="H944" i="15"/>
  <c r="H1016" i="15"/>
  <c r="H1032" i="15"/>
  <c r="H1048" i="15"/>
  <c r="H1080" i="15"/>
  <c r="H1112" i="15"/>
  <c r="H1144" i="15"/>
  <c r="H1160" i="15"/>
  <c r="H1224" i="15"/>
  <c r="H1236" i="15"/>
  <c r="H1242" i="15"/>
  <c r="H1252" i="15"/>
  <c r="H1258" i="15"/>
  <c r="H1268" i="15"/>
  <c r="H1284" i="15"/>
  <c r="H1290" i="15"/>
  <c r="H1300" i="15"/>
  <c r="H1309" i="15"/>
  <c r="H1317" i="15"/>
  <c r="H1325" i="15"/>
  <c r="H1329" i="15"/>
  <c r="H1333" i="15"/>
  <c r="H1341" i="15"/>
  <c r="H1345" i="15"/>
  <c r="H1349" i="15"/>
  <c r="H1357" i="15"/>
  <c r="H1361" i="15"/>
  <c r="H1365" i="15"/>
  <c r="H1373" i="15"/>
  <c r="H1381" i="15"/>
  <c r="H1389" i="15"/>
  <c r="H1393" i="15"/>
  <c r="H1397" i="15"/>
  <c r="H1405" i="15"/>
  <c r="H1409" i="15"/>
  <c r="H1413" i="15"/>
  <c r="H1421" i="15"/>
  <c r="H1425" i="15"/>
  <c r="H1429" i="15"/>
  <c r="H1437" i="15"/>
  <c r="H1445" i="15"/>
  <c r="H1453" i="15"/>
  <c r="H1457" i="15"/>
  <c r="H1461" i="15"/>
  <c r="H1469" i="15"/>
  <c r="H1473" i="15"/>
  <c r="H1477" i="15"/>
  <c r="H1715" i="15"/>
  <c r="H1719" i="15"/>
  <c r="H1724" i="15"/>
  <c r="H1712" i="15"/>
  <c r="H1410" i="15"/>
  <c r="H1346" i="15"/>
  <c r="H1275" i="15"/>
  <c r="H896" i="15"/>
  <c r="H1722" i="15"/>
  <c r="H1716" i="15"/>
  <c r="H1450" i="15"/>
  <c r="H1418" i="15"/>
  <c r="H1386" i="15"/>
  <c r="H1354" i="15"/>
  <c r="H1322" i="15"/>
  <c r="H1306" i="15"/>
  <c r="H1264" i="15"/>
  <c r="H1243" i="15"/>
  <c r="H1228" i="15"/>
  <c r="H1036" i="15"/>
  <c r="H768" i="15"/>
  <c r="H622" i="15"/>
  <c r="H1721" i="15"/>
  <c r="H1478" i="15"/>
  <c r="H1462" i="15"/>
  <c r="H1446" i="15"/>
  <c r="H1382" i="15"/>
  <c r="H1350" i="15"/>
  <c r="H1318" i="15"/>
  <c r="H1280" i="15"/>
  <c r="H1259" i="15"/>
  <c r="H1148" i="15"/>
  <c r="H1084" i="15"/>
  <c r="H1020" i="15"/>
  <c r="H960" i="15"/>
  <c r="F38" i="11"/>
  <c r="G38" i="11" s="1"/>
  <c r="F60" i="11"/>
  <c r="G60" i="11" s="1"/>
  <c r="F98" i="11"/>
  <c r="G98" i="11" s="1"/>
  <c r="F151" i="11"/>
  <c r="G151" i="11" s="1"/>
  <c r="F76" i="11"/>
  <c r="G76" i="11" s="1"/>
  <c r="F183" i="11"/>
  <c r="G183" i="11" s="1"/>
  <c r="F233" i="11"/>
  <c r="G233" i="11" s="1"/>
  <c r="F275" i="11"/>
  <c r="G275" i="11" s="1"/>
  <c r="F355" i="11"/>
  <c r="G355" i="11" s="1"/>
  <c r="F412" i="11"/>
  <c r="G412" i="11" s="1"/>
  <c r="F470" i="11"/>
  <c r="G470" i="11" s="1"/>
  <c r="F511" i="11"/>
  <c r="G511" i="11" s="1"/>
  <c r="F582" i="11"/>
  <c r="G582" i="11" s="1"/>
  <c r="F638" i="11"/>
  <c r="G638" i="11" s="1"/>
  <c r="F724" i="11"/>
  <c r="G724" i="11" s="1"/>
  <c r="F810" i="11"/>
  <c r="G810" i="11" s="1"/>
  <c r="F915" i="11"/>
  <c r="G915" i="11" s="1"/>
  <c r="F1003" i="11"/>
  <c r="G1003" i="11" s="1"/>
  <c r="F1096" i="11"/>
  <c r="G1096" i="11" s="1"/>
  <c r="F1179" i="11"/>
  <c r="G1179" i="11" s="1"/>
  <c r="F1281" i="11"/>
  <c r="G1281" i="11" s="1"/>
  <c r="F1357" i="11"/>
  <c r="G1357" i="11" s="1"/>
  <c r="F1493" i="11"/>
  <c r="G1493" i="11" s="1"/>
  <c r="F1579" i="11"/>
  <c r="G1579" i="11" s="1"/>
  <c r="F1648" i="11"/>
  <c r="G1648" i="11" s="1"/>
  <c r="F1752" i="11"/>
  <c r="G1752" i="11" s="1"/>
  <c r="F1836" i="11"/>
  <c r="G1836" i="11" s="1"/>
  <c r="F1943" i="11"/>
  <c r="G1943" i="11" s="1"/>
  <c r="F2053" i="11"/>
  <c r="G2053" i="11" s="1"/>
  <c r="F2153" i="11"/>
  <c r="G2153" i="11" s="1"/>
  <c r="F2278" i="11"/>
  <c r="G2278" i="11" s="1"/>
  <c r="F2430" i="11"/>
  <c r="G2430" i="11" s="1"/>
  <c r="F2563" i="11"/>
  <c r="G2563" i="11" s="1"/>
  <c r="F2664" i="11"/>
  <c r="G2664" i="11" s="1"/>
  <c r="F2763" i="11"/>
  <c r="G2763" i="11" s="1"/>
  <c r="F2986" i="11"/>
  <c r="G2986" i="11" s="1"/>
  <c r="F3134" i="11"/>
  <c r="G3134" i="11" s="1"/>
  <c r="F3303" i="11"/>
  <c r="G3303" i="11" s="1"/>
  <c r="F3465" i="11"/>
  <c r="G3465" i="11" s="1"/>
  <c r="F3643" i="11"/>
  <c r="G3643" i="11" s="1"/>
  <c r="F3810" i="11"/>
  <c r="G3810" i="11" s="1"/>
  <c r="F3960" i="11"/>
  <c r="G3960" i="11" s="1"/>
  <c r="F4120" i="11"/>
  <c r="G4120" i="11" s="1"/>
  <c r="F4263" i="11"/>
  <c r="G4263" i="11" s="1"/>
  <c r="F4376" i="11"/>
  <c r="G4376" i="11" s="1"/>
  <c r="F4468" i="11"/>
  <c r="G4468" i="11" s="1"/>
  <c r="F4580" i="11"/>
  <c r="G4580" i="11" s="1"/>
  <c r="F4698" i="11"/>
  <c r="G4698" i="11" s="1"/>
  <c r="F4864" i="11"/>
  <c r="G4864" i="11" s="1"/>
  <c r="F5022" i="11"/>
  <c r="G5022" i="11" s="1"/>
  <c r="F5188" i="11"/>
  <c r="G5188" i="11" s="1"/>
  <c r="F13" i="11"/>
  <c r="G13" i="11" s="1"/>
  <c r="F51" i="11"/>
  <c r="G51" i="11" s="1"/>
  <c r="F99" i="11"/>
  <c r="G99" i="11" s="1"/>
  <c r="F234" i="11"/>
  <c r="G234" i="11" s="1"/>
  <c r="F413" i="11"/>
  <c r="G413" i="11" s="1"/>
  <c r="F583" i="11"/>
  <c r="G583" i="11" s="1"/>
  <c r="F811" i="11"/>
  <c r="G811" i="11" s="1"/>
  <c r="F1097" i="11"/>
  <c r="G1097" i="11" s="1"/>
  <c r="F1282" i="11"/>
  <c r="G1282" i="11" s="1"/>
  <c r="F1580" i="11"/>
  <c r="G1580" i="11" s="1"/>
  <c r="F1837" i="11"/>
  <c r="G1837" i="11" s="1"/>
  <c r="F2054" i="11"/>
  <c r="G2054" i="11" s="1"/>
  <c r="F2431" i="11"/>
  <c r="G2431" i="11" s="1"/>
  <c r="F2764" i="11"/>
  <c r="G2764" i="11" s="1"/>
  <c r="F3135" i="11"/>
  <c r="G3135" i="11" s="1"/>
  <c r="F3644" i="11"/>
  <c r="G3644" i="11" s="1"/>
  <c r="F4121" i="11"/>
  <c r="G4121" i="11" s="1"/>
  <c r="F4469" i="11"/>
  <c r="G4469" i="11" s="1"/>
  <c r="F4865" i="11"/>
  <c r="G4865" i="11" s="1"/>
  <c r="F5189" i="11"/>
  <c r="G5189" i="11" s="1"/>
  <c r="F14" i="11"/>
  <c r="G14" i="11" s="1"/>
  <c r="F61" i="11"/>
  <c r="G61" i="11" s="1"/>
  <c r="F100" i="11"/>
  <c r="G100" i="11" s="1"/>
  <c r="F235" i="11"/>
  <c r="G235" i="11" s="1"/>
  <c r="F471" i="11"/>
  <c r="G471" i="11" s="1"/>
  <c r="F639" i="11"/>
  <c r="G639" i="11" s="1"/>
  <c r="F916" i="11"/>
  <c r="G916" i="11" s="1"/>
  <c r="F1180" i="11"/>
  <c r="G1180" i="11" s="1"/>
  <c r="F1433" i="11"/>
  <c r="G1433" i="11" s="1"/>
  <c r="F1753" i="11"/>
  <c r="G1753" i="11" s="1"/>
  <c r="F1944" i="11"/>
  <c r="G1944" i="11" s="1"/>
  <c r="F2279" i="11"/>
  <c r="G2279" i="11" s="1"/>
  <c r="F2765" i="11"/>
  <c r="G2765" i="11" s="1"/>
  <c r="F3136" i="11"/>
  <c r="G3136" i="11" s="1"/>
  <c r="F3645" i="11"/>
  <c r="G3645" i="11" s="1"/>
  <c r="F4122" i="11"/>
  <c r="G4122" i="11" s="1"/>
  <c r="F4470" i="11"/>
  <c r="G4470" i="11" s="1"/>
  <c r="F5023" i="11"/>
  <c r="G5023" i="11" s="1"/>
  <c r="F15" i="11"/>
  <c r="G15" i="11" s="1"/>
  <c r="F22" i="11"/>
  <c r="G22" i="11" s="1"/>
  <c r="F8" i="11"/>
  <c r="F27" i="11"/>
  <c r="G27" i="11" s="1"/>
  <c r="F52" i="11"/>
  <c r="G52" i="11" s="1"/>
  <c r="F152" i="11"/>
  <c r="G152" i="11" s="1"/>
  <c r="F414" i="11"/>
  <c r="G414" i="11" s="1"/>
  <c r="F725" i="11"/>
  <c r="G725" i="11" s="1"/>
  <c r="F1181" i="11"/>
  <c r="G1181" i="11" s="1"/>
  <c r="F1494" i="11"/>
  <c r="G1494" i="11" s="1"/>
  <c r="F1945" i="11"/>
  <c r="G1945" i="11" s="1"/>
  <c r="F2564" i="11"/>
  <c r="G2564" i="11" s="1"/>
  <c r="F3137" i="11"/>
  <c r="G3137" i="11" s="1"/>
  <c r="F3811" i="11"/>
  <c r="G3811" i="11" s="1"/>
  <c r="F4471" i="11"/>
  <c r="G4471" i="11" s="1"/>
  <c r="F5190" i="11"/>
  <c r="G5190" i="11" s="1"/>
  <c r="F16" i="11"/>
  <c r="G16" i="11" s="1"/>
  <c r="F53" i="11"/>
  <c r="G53" i="11" s="1"/>
  <c r="F101" i="11"/>
  <c r="G101" i="11" s="1"/>
  <c r="F236" i="11"/>
  <c r="G236" i="11" s="1"/>
  <c r="F415" i="11"/>
  <c r="G415" i="11" s="1"/>
  <c r="F640" i="11"/>
  <c r="G640" i="11" s="1"/>
  <c r="F917" i="11"/>
  <c r="G917" i="11" s="1"/>
  <c r="F1182" i="11"/>
  <c r="G1182" i="11" s="1"/>
  <c r="F1434" i="11"/>
  <c r="G1434" i="11" s="1"/>
  <c r="F1649" i="11"/>
  <c r="G1649" i="11" s="1"/>
  <c r="F1946" i="11"/>
  <c r="G1946" i="11" s="1"/>
  <c r="F2280" i="11"/>
  <c r="G2280" i="11" s="1"/>
  <c r="F2665" i="11"/>
  <c r="G2665" i="11" s="1"/>
  <c r="F3138" i="11"/>
  <c r="G3138" i="11" s="1"/>
  <c r="F3466" i="11"/>
  <c r="G3466" i="11" s="1"/>
  <c r="F3961" i="11"/>
  <c r="G3961" i="11" s="1"/>
  <c r="F4472" i="11"/>
  <c r="G4472" i="11" s="1"/>
  <c r="F4866" i="11"/>
  <c r="G4866" i="11" s="1"/>
  <c r="F28" i="11"/>
  <c r="G28" i="11" s="1"/>
  <c r="F153" i="11"/>
  <c r="G153" i="11" s="1"/>
  <c r="F276" i="11"/>
  <c r="G276" i="11" s="1"/>
  <c r="F512" i="11"/>
  <c r="G512" i="11" s="1"/>
  <c r="F726" i="11"/>
  <c r="G726" i="11" s="1"/>
  <c r="F1004" i="11"/>
  <c r="G1004" i="11" s="1"/>
  <c r="F1183" i="11"/>
  <c r="G1183" i="11" s="1"/>
  <c r="F1581" i="11"/>
  <c r="G1581" i="11" s="1"/>
  <c r="F1754" i="11"/>
  <c r="G1754" i="11" s="1"/>
  <c r="F2055" i="11"/>
  <c r="G2055" i="11" s="1"/>
  <c r="F2432" i="11"/>
  <c r="G2432" i="11" s="1"/>
  <c r="F2868" i="11"/>
  <c r="G2868" i="11" s="1"/>
  <c r="F3304" i="11"/>
  <c r="G3304" i="11" s="1"/>
  <c r="F3646" i="11"/>
  <c r="G3646" i="11" s="1"/>
  <c r="F4123" i="11"/>
  <c r="G4123" i="11" s="1"/>
  <c r="F4581" i="11"/>
  <c r="G4581" i="11" s="1"/>
  <c r="F5024" i="11"/>
  <c r="G5024" i="11" s="1"/>
  <c r="F9" i="11"/>
  <c r="G9" i="11" s="1"/>
  <c r="F29" i="11"/>
  <c r="G29" i="11" s="1"/>
  <c r="F62" i="11"/>
  <c r="G62" i="11" s="1"/>
  <c r="F102" i="11"/>
  <c r="G102" i="11" s="1"/>
  <c r="F184" i="11"/>
  <c r="G184" i="11" s="1"/>
  <c r="F277" i="11"/>
  <c r="G277" i="11" s="1"/>
  <c r="F472" i="11"/>
  <c r="G472" i="11" s="1"/>
  <c r="F584" i="11"/>
  <c r="G584" i="11" s="1"/>
  <c r="F727" i="11"/>
  <c r="G727" i="11" s="1"/>
  <c r="F918" i="11"/>
  <c r="G918" i="11" s="1"/>
  <c r="F1358" i="11"/>
  <c r="G1358" i="11" s="1"/>
  <c r="F1582" i="11"/>
  <c r="G1582" i="11" s="1"/>
  <c r="F1755" i="11"/>
  <c r="G1755" i="11" s="1"/>
  <c r="F1947" i="11"/>
  <c r="G1947" i="11" s="1"/>
  <c r="F2154" i="11"/>
  <c r="G2154" i="11" s="1"/>
  <c r="F2433" i="11"/>
  <c r="G2433" i="11" s="1"/>
  <c r="F2766" i="11"/>
  <c r="G2766" i="11" s="1"/>
  <c r="F2987" i="11"/>
  <c r="G2987" i="11" s="1"/>
  <c r="F3305" i="11"/>
  <c r="G3305" i="11" s="1"/>
  <c r="F3647" i="11"/>
  <c r="G3647" i="11" s="1"/>
  <c r="F3962" i="11"/>
  <c r="G3962" i="11" s="1"/>
  <c r="F4377" i="11"/>
  <c r="G4377" i="11" s="1"/>
  <c r="F4699" i="11"/>
  <c r="G4699" i="11" s="1"/>
  <c r="F5025" i="11"/>
  <c r="G5025" i="11" s="1"/>
  <c r="F23" i="11"/>
  <c r="G23" i="11" s="1"/>
  <c r="F63" i="11"/>
  <c r="G63" i="11" s="1"/>
  <c r="F185" i="11"/>
  <c r="G185" i="11" s="1"/>
  <c r="F416" i="11"/>
  <c r="G416" i="11" s="1"/>
  <c r="F641" i="11"/>
  <c r="G641" i="11" s="1"/>
  <c r="F1005" i="11"/>
  <c r="G1005" i="11" s="1"/>
  <c r="F1435" i="11"/>
  <c r="G1435" i="11" s="1"/>
  <c r="F1756" i="11"/>
  <c r="G1756" i="11" s="1"/>
  <c r="F2155" i="11"/>
  <c r="G2155" i="11" s="1"/>
  <c r="F2666" i="11"/>
  <c r="G2666" i="11" s="1"/>
  <c r="F3139" i="11"/>
  <c r="G3139" i="11" s="1"/>
  <c r="F3812" i="11"/>
  <c r="G3812" i="11" s="1"/>
  <c r="F4473" i="11"/>
  <c r="G4473" i="11" s="1"/>
  <c r="F5026" i="11"/>
  <c r="G5026" i="11" s="1"/>
  <c r="F30" i="11"/>
  <c r="G30" i="11" s="1"/>
  <c r="F24" i="11"/>
  <c r="G24" i="11" s="1"/>
  <c r="F103" i="11"/>
  <c r="G103" i="11" s="1"/>
  <c r="F356" i="11"/>
  <c r="G356" i="11" s="1"/>
  <c r="F585" i="11"/>
  <c r="G585" i="11" s="1"/>
  <c r="F919" i="11"/>
  <c r="G919" i="11" s="1"/>
  <c r="F1283" i="11"/>
  <c r="G1283" i="11" s="1"/>
  <c r="F1650" i="11"/>
  <c r="G1650" i="11" s="1"/>
  <c r="F2056" i="11"/>
  <c r="G2056" i="11" s="1"/>
  <c r="F2565" i="11"/>
  <c r="G2565" i="11" s="1"/>
  <c r="F2988" i="11"/>
  <c r="G2988" i="11" s="1"/>
  <c r="F3648" i="11"/>
  <c r="G3648" i="11" s="1"/>
  <c r="F4264" i="11"/>
  <c r="G4264" i="11" s="1"/>
  <c r="F4700" i="11"/>
  <c r="G4700" i="11" s="1"/>
  <c r="F17" i="11"/>
  <c r="G17" i="11" s="1"/>
  <c r="F104" i="11"/>
  <c r="G104" i="11" s="1"/>
  <c r="F357" i="11"/>
  <c r="G357" i="11" s="1"/>
  <c r="F728" i="11"/>
  <c r="G728" i="11" s="1"/>
  <c r="F1006" i="11"/>
  <c r="G1006" i="11" s="1"/>
  <c r="F1284" i="11"/>
  <c r="G1284" i="11" s="1"/>
  <c r="F1651" i="11"/>
  <c r="G1651" i="11" s="1"/>
  <c r="F1948" i="11"/>
  <c r="G1948" i="11" s="1"/>
  <c r="F2434" i="11"/>
  <c r="G2434" i="11" s="1"/>
  <c r="F2869" i="11"/>
  <c r="G2869" i="11" s="1"/>
  <c r="F3467" i="11"/>
  <c r="G3467" i="11" s="1"/>
  <c r="F3963" i="11"/>
  <c r="G3963" i="11" s="1"/>
  <c r="F4582" i="11"/>
  <c r="G4582" i="11" s="1"/>
  <c r="F5027" i="11"/>
  <c r="G5027" i="11" s="1"/>
  <c r="F39" i="11"/>
  <c r="G39" i="11" s="1"/>
  <c r="F105" i="11"/>
  <c r="G105" i="11" s="1"/>
  <c r="F278" i="11"/>
  <c r="G278" i="11" s="1"/>
  <c r="F513" i="11"/>
  <c r="G513" i="11" s="1"/>
  <c r="F812" i="11"/>
  <c r="G812" i="11" s="1"/>
  <c r="F1184" i="11"/>
  <c r="G1184" i="11" s="1"/>
  <c r="F1583" i="11"/>
  <c r="G1583" i="11" s="1"/>
  <c r="F1949" i="11"/>
  <c r="G1949" i="11" s="1"/>
  <c r="F2435" i="11"/>
  <c r="G2435" i="11" s="1"/>
  <c r="F2870" i="11"/>
  <c r="G2870" i="11" s="1"/>
  <c r="F3468" i="11"/>
  <c r="G3468" i="11" s="1"/>
  <c r="F4124" i="11"/>
  <c r="G4124" i="11" s="1"/>
  <c r="F4701" i="11"/>
  <c r="G4701" i="11" s="1"/>
  <c r="F31" i="11"/>
  <c r="G31" i="11" s="1"/>
  <c r="F77" i="11"/>
  <c r="G77" i="11" s="1"/>
  <c r="F186" i="11"/>
  <c r="G186" i="11" s="1"/>
  <c r="F417" i="11"/>
  <c r="G417" i="11" s="1"/>
  <c r="F642" i="11"/>
  <c r="G642" i="11" s="1"/>
  <c r="F920" i="11"/>
  <c r="G920" i="11" s="1"/>
  <c r="F1285" i="11"/>
  <c r="G1285" i="11" s="1"/>
  <c r="F1495" i="11"/>
  <c r="G1495" i="11" s="1"/>
  <c r="F1838" i="11"/>
  <c r="G1838" i="11" s="1"/>
  <c r="F2281" i="11"/>
  <c r="G2281" i="11" s="1"/>
  <c r="F2667" i="11"/>
  <c r="G2667" i="11" s="1"/>
  <c r="F3140" i="11"/>
  <c r="G3140" i="11" s="1"/>
  <c r="F3649" i="11"/>
  <c r="G3649" i="11" s="1"/>
  <c r="F4265" i="11"/>
  <c r="G4265" i="11" s="1"/>
  <c r="F4702" i="11"/>
  <c r="G4702" i="11" s="1"/>
  <c r="F5191" i="11"/>
  <c r="G5191" i="11" s="1"/>
  <c r="F32" i="11"/>
  <c r="G32" i="11" s="1"/>
  <c r="F25" i="11"/>
  <c r="G25" i="11" s="1"/>
  <c r="F106" i="11"/>
  <c r="G106" i="11" s="1"/>
  <c r="F279" i="11"/>
  <c r="G279" i="11" s="1"/>
  <c r="F514" i="11"/>
  <c r="G514" i="11" s="1"/>
  <c r="F813" i="11"/>
  <c r="G813" i="11" s="1"/>
  <c r="F1185" i="11"/>
  <c r="G1185" i="11" s="1"/>
  <c r="F1496" i="11"/>
  <c r="G1496" i="11" s="1"/>
  <c r="F1950" i="11"/>
  <c r="G1950" i="11" s="1"/>
  <c r="F2436" i="11"/>
  <c r="G2436" i="11" s="1"/>
  <c r="F2871" i="11"/>
  <c r="G2871" i="11" s="1"/>
  <c r="F3469" i="11"/>
  <c r="G3469" i="11" s="1"/>
  <c r="F4125" i="11"/>
  <c r="G4125" i="11" s="1"/>
  <c r="F4583" i="11"/>
  <c r="G4583" i="11" s="1"/>
  <c r="F40" i="11"/>
  <c r="G40" i="11" s="1"/>
  <c r="F107" i="11"/>
  <c r="G107" i="11" s="1"/>
  <c r="F280" i="11"/>
  <c r="G280" i="11" s="1"/>
  <c r="F515" i="11"/>
  <c r="G515" i="11" s="1"/>
  <c r="F814" i="11"/>
  <c r="G814" i="11" s="1"/>
  <c r="F1186" i="11"/>
  <c r="G1186" i="11" s="1"/>
  <c r="F1584" i="11"/>
  <c r="G1584" i="11" s="1"/>
  <c r="F1951" i="11"/>
  <c r="G1951" i="11" s="1"/>
  <c r="F2437" i="11"/>
  <c r="G2437" i="11" s="1"/>
  <c r="F2872" i="11"/>
  <c r="G2872" i="11" s="1"/>
  <c r="F3470" i="11"/>
  <c r="G3470" i="11" s="1"/>
  <c r="F4126" i="11"/>
  <c r="G4126" i="11" s="1"/>
  <c r="F4584" i="11"/>
  <c r="G4584" i="11" s="1"/>
  <c r="F18" i="11"/>
  <c r="G18" i="11" s="1"/>
  <c r="F41" i="11"/>
  <c r="G41" i="11" s="1"/>
  <c r="F64" i="11"/>
  <c r="G64" i="11" s="1"/>
  <c r="F108" i="11"/>
  <c r="G108" i="11" s="1"/>
  <c r="F187" i="11"/>
  <c r="G187" i="11" s="1"/>
  <c r="F281" i="11"/>
  <c r="G281" i="11" s="1"/>
  <c r="F418" i="11"/>
  <c r="G418" i="11" s="1"/>
  <c r="F586" i="11"/>
  <c r="G586" i="11" s="1"/>
  <c r="F729" i="11"/>
  <c r="G729" i="11" s="1"/>
  <c r="F815" i="11"/>
  <c r="G815" i="11" s="1"/>
  <c r="F1007" i="11"/>
  <c r="G1007" i="11" s="1"/>
  <c r="F1187" i="11"/>
  <c r="G1187" i="11" s="1"/>
  <c r="F1359" i="11"/>
  <c r="G1359" i="11" s="1"/>
  <c r="F1585" i="11"/>
  <c r="G1585" i="11" s="1"/>
  <c r="F1757" i="11"/>
  <c r="G1757" i="11" s="1"/>
  <c r="F1952" i="11"/>
  <c r="G1952" i="11" s="1"/>
  <c r="F2057" i="11"/>
  <c r="G2057" i="11" s="1"/>
  <c r="F2282" i="11"/>
  <c r="G2282" i="11" s="1"/>
  <c r="F2668" i="11"/>
  <c r="G2668" i="11" s="1"/>
  <c r="F2873" i="11"/>
  <c r="G2873" i="11" s="1"/>
  <c r="F3141" i="11"/>
  <c r="G3141" i="11" s="1"/>
  <c r="F3471" i="11"/>
  <c r="G3471" i="11" s="1"/>
  <c r="F3813" i="11"/>
  <c r="G3813" i="11" s="1"/>
  <c r="F3964" i="11"/>
  <c r="G3964" i="11" s="1"/>
  <c r="F4378" i="11"/>
  <c r="G4378" i="11" s="1"/>
  <c r="F4585" i="11"/>
  <c r="G4585" i="11" s="1"/>
  <c r="F4867" i="11"/>
  <c r="G4867" i="11" s="1"/>
  <c r="F5192" i="11"/>
  <c r="G5192" i="11" s="1"/>
  <c r="F42" i="11"/>
  <c r="G42" i="11" s="1"/>
  <c r="F109" i="11"/>
  <c r="G109" i="11" s="1"/>
  <c r="F282" i="11"/>
  <c r="G282" i="11" s="1"/>
  <c r="F516" i="11"/>
  <c r="G516" i="11" s="1"/>
  <c r="F816" i="11"/>
  <c r="G816" i="11" s="1"/>
  <c r="F1188" i="11"/>
  <c r="G1188" i="11" s="1"/>
  <c r="F1586" i="11"/>
  <c r="G1586" i="11" s="1"/>
  <c r="F1953" i="11"/>
  <c r="G1953" i="11" s="1"/>
  <c r="F2438" i="11"/>
  <c r="G2438" i="11" s="1"/>
  <c r="F2874" i="11"/>
  <c r="G2874" i="11" s="1"/>
  <c r="F3472" i="11"/>
  <c r="G3472" i="11" s="1"/>
  <c r="F4127" i="11"/>
  <c r="G4127" i="11" s="1"/>
  <c r="F4703" i="11"/>
  <c r="G4703" i="11" s="1"/>
  <c r="F43" i="11"/>
  <c r="G43" i="11" s="1"/>
  <c r="F110" i="11"/>
  <c r="G110" i="11" s="1"/>
  <c r="F283" i="11"/>
  <c r="G283" i="11" s="1"/>
  <c r="F587" i="11"/>
  <c r="G587" i="11" s="1"/>
  <c r="F921" i="11"/>
  <c r="G921" i="11" s="1"/>
  <c r="F1286" i="11"/>
  <c r="G1286" i="11" s="1"/>
  <c r="F1587" i="11"/>
  <c r="G1587" i="11" s="1"/>
  <c r="F1954" i="11"/>
  <c r="G1954" i="11" s="1"/>
  <c r="F2439" i="11"/>
  <c r="G2439" i="11" s="1"/>
  <c r="F2989" i="11"/>
  <c r="G2989" i="11" s="1"/>
  <c r="F3473" i="11"/>
  <c r="G3473" i="11" s="1"/>
  <c r="F4128" i="11"/>
  <c r="G4128" i="11" s="1"/>
  <c r="F4704" i="11"/>
  <c r="G4704" i="11" s="1"/>
  <c r="F44" i="11"/>
  <c r="G44" i="11" s="1"/>
  <c r="F111" i="11"/>
  <c r="G111" i="11" s="1"/>
  <c r="F284" i="11"/>
  <c r="G284" i="11" s="1"/>
  <c r="F517" i="11"/>
  <c r="G517" i="11" s="1"/>
  <c r="F817" i="11"/>
  <c r="G817" i="11" s="1"/>
  <c r="F1189" i="11"/>
  <c r="G1189" i="11" s="1"/>
  <c r="F1497" i="11"/>
  <c r="G1497" i="11" s="1"/>
  <c r="F1839" i="11"/>
  <c r="G1839" i="11" s="1"/>
  <c r="F2283" i="11"/>
  <c r="G2283" i="11" s="1"/>
  <c r="F2767" i="11"/>
  <c r="G2767" i="11" s="1"/>
  <c r="F3306" i="11"/>
  <c r="G3306" i="11" s="1"/>
  <c r="F3965" i="11"/>
  <c r="G3965" i="11" s="1"/>
  <c r="F4586" i="11"/>
  <c r="G4586" i="11" s="1"/>
  <c r="F5193" i="11"/>
  <c r="G5193" i="11" s="1"/>
  <c r="F10" i="11"/>
  <c r="G10" i="11" s="1"/>
  <c r="F154" i="11"/>
  <c r="G154" i="11" s="1"/>
  <c r="F643" i="11"/>
  <c r="G643" i="11" s="1"/>
  <c r="F1360" i="11"/>
  <c r="G1360" i="11" s="1"/>
  <c r="F2156" i="11"/>
  <c r="G2156" i="11" s="1"/>
  <c r="F3142" i="11"/>
  <c r="G3142" i="11" s="1"/>
  <c r="F4474" i="11"/>
  <c r="G4474" i="11" s="1"/>
  <c r="F2" i="11"/>
  <c r="F11" i="11"/>
  <c r="G11" i="11" s="1"/>
  <c r="F78" i="11"/>
  <c r="G78" i="11" s="1"/>
  <c r="F237" i="11"/>
  <c r="G237" i="11" s="1"/>
  <c r="F588" i="11"/>
  <c r="G588" i="11" s="1"/>
  <c r="F922" i="11"/>
  <c r="G922" i="11" s="1"/>
  <c r="F1098" i="11"/>
  <c r="G1098" i="11" s="1"/>
  <c r="F1287" i="11"/>
  <c r="G1287" i="11" s="1"/>
  <c r="F1498" i="11"/>
  <c r="G1498" i="11" s="1"/>
  <c r="F1652" i="11"/>
  <c r="G1652" i="11" s="1"/>
  <c r="F1840" i="11"/>
  <c r="G1840" i="11" s="1"/>
  <c r="F2058" i="11"/>
  <c r="G2058" i="11" s="1"/>
  <c r="F2284" i="11"/>
  <c r="G2284" i="11" s="1"/>
  <c r="F2157" i="11"/>
  <c r="G2157" i="11" s="1"/>
  <c r="F2566" i="11"/>
  <c r="G2566" i="11" s="1"/>
  <c r="F2768" i="11"/>
  <c r="G2768" i="11" s="1"/>
  <c r="F2990" i="11"/>
  <c r="G2990" i="11" s="1"/>
  <c r="F3307" i="11"/>
  <c r="G3307" i="11" s="1"/>
  <c r="F3474" i="11"/>
  <c r="G3474" i="11" s="1"/>
  <c r="F3650" i="11"/>
  <c r="G3650" i="11" s="1"/>
  <c r="F3814" i="11"/>
  <c r="G3814" i="11" s="1"/>
  <c r="F3966" i="11"/>
  <c r="G3966" i="11" s="1"/>
  <c r="F4266" i="11"/>
  <c r="G4266" i="11" s="1"/>
  <c r="F4587" i="11"/>
  <c r="G4587" i="11" s="1"/>
  <c r="F4868" i="11"/>
  <c r="G4868" i="11" s="1"/>
  <c r="F5028" i="11"/>
  <c r="G5028" i="11" s="1"/>
  <c r="F5194" i="11"/>
  <c r="G5194" i="11" s="1"/>
  <c r="F19" i="11"/>
  <c r="G19" i="11" s="1"/>
  <c r="F33" i="11"/>
  <c r="G33" i="11" s="1"/>
  <c r="F65" i="11"/>
  <c r="G65" i="11" s="1"/>
  <c r="F112" i="11"/>
  <c r="G112" i="11" s="1"/>
  <c r="F188" i="11"/>
  <c r="G188" i="11" s="1"/>
  <c r="F285" i="11"/>
  <c r="G285" i="11" s="1"/>
  <c r="F473" i="11"/>
  <c r="G473" i="11" s="1"/>
  <c r="F589" i="11"/>
  <c r="G589" i="11" s="1"/>
  <c r="F730" i="11"/>
  <c r="G730" i="11" s="1"/>
  <c r="F923" i="11"/>
  <c r="G923" i="11" s="1"/>
  <c r="F1099" i="11"/>
  <c r="G1099" i="11" s="1"/>
  <c r="F1288" i="11"/>
  <c r="G1288" i="11" s="1"/>
  <c r="F1499" i="11"/>
  <c r="G1499" i="11" s="1"/>
  <c r="F1653" i="11"/>
  <c r="G1653" i="11" s="1"/>
  <c r="F1841" i="11"/>
  <c r="G1841" i="11" s="1"/>
  <c r="F2059" i="11"/>
  <c r="G2059" i="11" s="1"/>
  <c r="F2285" i="11"/>
  <c r="G2285" i="11" s="1"/>
  <c r="F2669" i="11"/>
  <c r="G2669" i="11" s="1"/>
  <c r="F2875" i="11"/>
  <c r="G2875" i="11" s="1"/>
  <c r="F3143" i="11"/>
  <c r="G3143" i="11" s="1"/>
  <c r="F3475" i="11"/>
  <c r="G3475" i="11" s="1"/>
  <c r="F3815" i="11"/>
  <c r="G3815" i="11" s="1"/>
  <c r="F4267" i="11"/>
  <c r="G4267" i="11" s="1"/>
  <c r="F4475" i="11"/>
  <c r="G4475" i="11" s="1"/>
  <c r="F4705" i="11"/>
  <c r="G4705" i="11" s="1"/>
  <c r="F5029" i="11"/>
  <c r="G5029" i="11" s="1"/>
  <c r="F34" i="11"/>
  <c r="G34" i="11" s="1"/>
  <c r="F45" i="11"/>
  <c r="G45" i="11" s="1"/>
  <c r="F54" i="11"/>
  <c r="G54" i="11" s="1"/>
  <c r="F66" i="11"/>
  <c r="G66" i="11" s="1"/>
  <c r="F79" i="11"/>
  <c r="G79" i="11" s="1"/>
  <c r="F113" i="11"/>
  <c r="G113" i="11" s="1"/>
  <c r="F155" i="11"/>
  <c r="G155" i="11" s="1"/>
  <c r="F189" i="11"/>
  <c r="G189" i="11" s="1"/>
  <c r="F238" i="11"/>
  <c r="G238" i="11" s="1"/>
  <c r="F286" i="11"/>
  <c r="G286" i="11" s="1"/>
  <c r="F358" i="11"/>
  <c r="G358" i="11" s="1"/>
  <c r="F419" i="11"/>
  <c r="G419" i="11" s="1"/>
  <c r="F474" i="11"/>
  <c r="G474" i="11" s="1"/>
  <c r="F590" i="11"/>
  <c r="G590" i="11" s="1"/>
  <c r="F644" i="11"/>
  <c r="G644" i="11" s="1"/>
  <c r="F731" i="11"/>
  <c r="G731" i="11" s="1"/>
  <c r="F818" i="11"/>
  <c r="G818" i="11" s="1"/>
  <c r="F924" i="11"/>
  <c r="G924" i="11" s="1"/>
  <c r="F1008" i="11"/>
  <c r="G1008" i="11" s="1"/>
  <c r="F1100" i="11"/>
  <c r="G1100" i="11" s="1"/>
  <c r="F1190" i="11"/>
  <c r="G1190" i="11" s="1"/>
  <c r="F1289" i="11"/>
  <c r="G1289" i="11" s="1"/>
  <c r="F1361" i="11"/>
  <c r="G1361" i="11" s="1"/>
  <c r="F1436" i="11"/>
  <c r="G1436" i="11" s="1"/>
  <c r="F1500" i="11"/>
  <c r="G1500" i="11" s="1"/>
  <c r="F1588" i="11"/>
  <c r="G1588" i="11" s="1"/>
  <c r="F1654" i="11"/>
  <c r="G1654" i="11" s="1"/>
  <c r="F1758" i="11"/>
  <c r="G1758" i="11" s="1"/>
  <c r="F1842" i="11"/>
  <c r="G1842" i="11" s="1"/>
  <c r="F1955" i="11"/>
  <c r="G1955" i="11" s="1"/>
  <c r="F2060" i="11"/>
  <c r="G2060" i="11" s="1"/>
  <c r="F2158" i="11"/>
  <c r="G2158" i="11" s="1"/>
  <c r="F2286" i="11"/>
  <c r="G2286" i="11" s="1"/>
  <c r="F2440" i="11"/>
  <c r="G2440" i="11" s="1"/>
  <c r="F2567" i="11"/>
  <c r="G2567" i="11" s="1"/>
  <c r="F2670" i="11"/>
  <c r="G2670" i="11" s="1"/>
  <c r="F2769" i="11"/>
  <c r="G2769" i="11" s="1"/>
  <c r="F2876" i="11"/>
  <c r="G2876" i="11" s="1"/>
  <c r="F2991" i="11"/>
  <c r="G2991" i="11" s="1"/>
  <c r="F3144" i="11"/>
  <c r="G3144" i="11" s="1"/>
  <c r="F3308" i="11"/>
  <c r="G3308" i="11" s="1"/>
  <c r="F3476" i="11"/>
  <c r="G3476" i="11" s="1"/>
  <c r="F3651" i="11"/>
  <c r="G3651" i="11" s="1"/>
  <c r="F3816" i="11"/>
  <c r="G3816" i="11" s="1"/>
  <c r="F3967" i="11"/>
  <c r="G3967" i="11" s="1"/>
  <c r="F4129" i="11"/>
  <c r="G4129" i="11" s="1"/>
  <c r="F4268" i="11"/>
  <c r="G4268" i="11" s="1"/>
  <c r="F4379" i="11"/>
  <c r="G4379" i="11" s="1"/>
  <c r="F4476" i="11"/>
  <c r="G4476" i="11" s="1"/>
  <c r="F4588" i="11"/>
  <c r="G4588" i="11" s="1"/>
  <c r="F4706" i="11"/>
  <c r="G4706" i="11" s="1"/>
  <c r="F4869" i="11"/>
  <c r="G4869" i="11" s="1"/>
  <c r="F5030" i="11"/>
  <c r="G5030" i="11" s="1"/>
  <c r="F5195" i="11"/>
  <c r="G5195" i="11" s="1"/>
  <c r="F4" i="11"/>
  <c r="G4" i="11" s="1"/>
  <c r="F20" i="11"/>
  <c r="G20" i="11" s="1"/>
  <c r="F46" i="11"/>
  <c r="G46" i="11" s="1"/>
  <c r="F67" i="11"/>
  <c r="G67" i="11" s="1"/>
  <c r="F114" i="11"/>
  <c r="G114" i="11" s="1"/>
  <c r="F190" i="11"/>
  <c r="G190" i="11" s="1"/>
  <c r="F287" i="11"/>
  <c r="G287" i="11" s="1"/>
  <c r="F420" i="11"/>
  <c r="G420" i="11" s="1"/>
  <c r="F518" i="11"/>
  <c r="G518" i="11" s="1"/>
  <c r="F645" i="11"/>
  <c r="G645" i="11" s="1"/>
  <c r="F819" i="11"/>
  <c r="G819" i="11" s="1"/>
  <c r="F1009" i="11"/>
  <c r="G1009" i="11" s="1"/>
  <c r="F1191" i="11"/>
  <c r="G1191" i="11" s="1"/>
  <c r="F1362" i="11"/>
  <c r="G1362" i="11" s="1"/>
  <c r="F1589" i="11"/>
  <c r="G1589" i="11" s="1"/>
  <c r="F1759" i="11"/>
  <c r="G1759" i="11" s="1"/>
  <c r="F1956" i="11"/>
  <c r="G1956" i="11" s="1"/>
  <c r="F2159" i="11"/>
  <c r="G2159" i="11" s="1"/>
  <c r="F2441" i="11"/>
  <c r="G2441" i="11" s="1"/>
  <c r="F2671" i="11"/>
  <c r="G2671" i="11" s="1"/>
  <c r="F2877" i="11"/>
  <c r="G2877" i="11" s="1"/>
  <c r="F3145" i="11"/>
  <c r="G3145" i="11" s="1"/>
  <c r="F3477" i="11"/>
  <c r="G3477" i="11" s="1"/>
  <c r="F3817" i="11"/>
  <c r="G3817" i="11" s="1"/>
  <c r="F4130" i="11"/>
  <c r="G4130" i="11" s="1"/>
  <c r="F4380" i="11"/>
  <c r="G4380" i="11" s="1"/>
  <c r="F4707" i="11"/>
  <c r="G4707" i="11" s="1"/>
  <c r="F4870" i="11"/>
  <c r="G4870" i="11" s="1"/>
  <c r="F5196" i="11"/>
  <c r="G5196" i="11" s="1"/>
  <c r="F156" i="11"/>
  <c r="G156" i="11" s="1"/>
  <c r="F475" i="11"/>
  <c r="G475" i="11" s="1"/>
  <c r="F925" i="11"/>
  <c r="G925" i="11" s="1"/>
  <c r="F1437" i="11"/>
  <c r="G1437" i="11" s="1"/>
  <c r="F1957" i="11"/>
  <c r="G1957" i="11" s="1"/>
  <c r="F2672" i="11"/>
  <c r="G2672" i="11" s="1"/>
  <c r="F3309" i="11"/>
  <c r="G3309" i="11" s="1"/>
  <c r="F4269" i="11"/>
  <c r="G4269" i="11" s="1"/>
  <c r="F5031" i="11"/>
  <c r="G5031" i="11" s="1"/>
  <c r="F55" i="11"/>
  <c r="G55" i="11" s="1"/>
  <c r="F115" i="11"/>
  <c r="G115" i="11" s="1"/>
  <c r="F80" i="11"/>
  <c r="G80" i="11" s="1"/>
  <c r="F191" i="11"/>
  <c r="G191" i="11" s="1"/>
  <c r="F239" i="11"/>
  <c r="G239" i="11" s="1"/>
  <c r="F359" i="11"/>
  <c r="G359" i="11" s="1"/>
  <c r="F476" i="11"/>
  <c r="G476" i="11" s="1"/>
  <c r="F591" i="11"/>
  <c r="G591" i="11" s="1"/>
  <c r="F732" i="11"/>
  <c r="G732" i="11" s="1"/>
  <c r="F820" i="11"/>
  <c r="G820" i="11" s="1"/>
  <c r="F1010" i="11"/>
  <c r="G1010" i="11" s="1"/>
  <c r="F1192" i="11"/>
  <c r="G1192" i="11" s="1"/>
  <c r="F1290" i="11"/>
  <c r="G1290" i="11" s="1"/>
  <c r="F1438" i="11"/>
  <c r="G1438" i="11" s="1"/>
  <c r="F1590" i="11"/>
  <c r="G1590" i="11" s="1"/>
  <c r="F1760" i="11"/>
  <c r="G1760" i="11" s="1"/>
  <c r="F1843" i="11"/>
  <c r="G1843" i="11" s="1"/>
  <c r="F2061" i="11"/>
  <c r="G2061" i="11" s="1"/>
  <c r="F2160" i="11"/>
  <c r="G2160" i="11" s="1"/>
  <c r="F2442" i="11"/>
  <c r="G2442" i="11" s="1"/>
  <c r="F2673" i="11"/>
  <c r="G2673" i="11" s="1"/>
  <c r="F2878" i="11"/>
  <c r="G2878" i="11" s="1"/>
  <c r="F3146" i="11"/>
  <c r="G3146" i="11" s="1"/>
  <c r="F3310" i="11"/>
  <c r="G3310" i="11" s="1"/>
  <c r="F3652" i="11"/>
  <c r="G3652" i="11" s="1"/>
  <c r="F3818" i="11"/>
  <c r="G3818" i="11" s="1"/>
  <c r="F4131" i="11"/>
  <c r="G4131" i="11" s="1"/>
  <c r="F4381" i="11"/>
  <c r="G4381" i="11" s="1"/>
  <c r="F4589" i="11"/>
  <c r="G4589" i="11" s="1"/>
  <c r="F4708" i="11"/>
  <c r="G4708" i="11" s="1"/>
  <c r="F5032" i="11"/>
  <c r="G5032" i="11" s="1"/>
  <c r="F5197" i="11"/>
  <c r="G5197" i="11" s="1"/>
  <c r="F56" i="11"/>
  <c r="G56" i="11" s="1"/>
  <c r="F157" i="11"/>
  <c r="G157" i="11" s="1"/>
  <c r="F81" i="11"/>
  <c r="G81" i="11" s="1"/>
  <c r="F240" i="11"/>
  <c r="G240" i="11" s="1"/>
  <c r="F421" i="11"/>
  <c r="G421" i="11" s="1"/>
  <c r="F592" i="11"/>
  <c r="G592" i="11" s="1"/>
  <c r="F733" i="11"/>
  <c r="G733" i="11" s="1"/>
  <c r="F926" i="11"/>
  <c r="G926" i="11" s="1"/>
  <c r="F1101" i="11"/>
  <c r="G1101" i="11" s="1"/>
  <c r="F1363" i="11"/>
  <c r="G1363" i="11" s="1"/>
  <c r="F1591" i="11"/>
  <c r="G1591" i="11" s="1"/>
  <c r="F1761" i="11"/>
  <c r="G1761" i="11" s="1"/>
  <c r="F1958" i="11"/>
  <c r="G1958" i="11" s="1"/>
  <c r="F2287" i="11"/>
  <c r="G2287" i="11" s="1"/>
  <c r="F2568" i="11"/>
  <c r="G2568" i="11" s="1"/>
  <c r="F2879" i="11"/>
  <c r="G2879" i="11" s="1"/>
  <c r="F3147" i="11"/>
  <c r="G3147" i="11" s="1"/>
  <c r="F3653" i="11"/>
  <c r="G3653" i="11" s="1"/>
  <c r="F3968" i="11"/>
  <c r="G3968" i="11" s="1"/>
  <c r="F4270" i="11"/>
  <c r="G4270" i="11" s="1"/>
  <c r="F4709" i="11"/>
  <c r="G4709" i="11" s="1"/>
  <c r="F5033" i="11"/>
  <c r="G5033" i="11" s="1"/>
  <c r="F47" i="11"/>
  <c r="G47" i="11" s="1"/>
  <c r="F3" i="11"/>
  <c r="G3" i="11" s="1"/>
  <c r="F5" i="11"/>
  <c r="F116" i="11"/>
  <c r="G116" i="11" s="1"/>
  <c r="F288" i="11"/>
  <c r="G288" i="11" s="1"/>
  <c r="F593" i="11"/>
  <c r="G593" i="11" s="1"/>
  <c r="F927" i="11"/>
  <c r="G927" i="11" s="1"/>
  <c r="F1291" i="11"/>
  <c r="G1291" i="11" s="1"/>
  <c r="F1762" i="11"/>
  <c r="G1762" i="11" s="1"/>
  <c r="F2161" i="11"/>
  <c r="G2161" i="11" s="1"/>
  <c r="F2992" i="11"/>
  <c r="G2992" i="11" s="1"/>
  <c r="F3654" i="11"/>
  <c r="G3654" i="11" s="1"/>
  <c r="F4382" i="11"/>
  <c r="G4382" i="11" s="1"/>
  <c r="F5198" i="11"/>
  <c r="G5198" i="11" s="1"/>
  <c r="F57" i="11"/>
  <c r="G57" i="11" s="1"/>
  <c r="F158" i="11"/>
  <c r="G158" i="11" s="1"/>
  <c r="F82" i="11"/>
  <c r="G82" i="11" s="1"/>
  <c r="F241" i="11"/>
  <c r="G241" i="11" s="1"/>
  <c r="F422" i="11"/>
  <c r="G422" i="11" s="1"/>
  <c r="F646" i="11"/>
  <c r="G646" i="11" s="1"/>
  <c r="F821" i="11"/>
  <c r="G821" i="11" s="1"/>
  <c r="F1011" i="11"/>
  <c r="G1011" i="11" s="1"/>
  <c r="F1193" i="11"/>
  <c r="G1193" i="11" s="1"/>
  <c r="F1439" i="11"/>
  <c r="G1439" i="11" s="1"/>
  <c r="F1655" i="11"/>
  <c r="G1655" i="11" s="1"/>
  <c r="F1844" i="11"/>
  <c r="G1844" i="11" s="1"/>
  <c r="F2062" i="11"/>
  <c r="G2062" i="11" s="1"/>
  <c r="F2288" i="11"/>
  <c r="G2288" i="11" s="1"/>
  <c r="F2674" i="11"/>
  <c r="G2674" i="11" s="1"/>
  <c r="F2993" i="11"/>
  <c r="G2993" i="11" s="1"/>
  <c r="F3311" i="11"/>
  <c r="G3311" i="11" s="1"/>
  <c r="F3655" i="11"/>
  <c r="G3655" i="11" s="1"/>
  <c r="F3969" i="11"/>
  <c r="G3969" i="11" s="1"/>
  <c r="F4477" i="11"/>
  <c r="G4477" i="11" s="1"/>
  <c r="F4871" i="11"/>
  <c r="G4871" i="11" s="1"/>
  <c r="F5199" i="11"/>
  <c r="G5199" i="11" s="1"/>
  <c r="F58" i="11"/>
  <c r="G58" i="11" s="1"/>
  <c r="F83" i="11"/>
  <c r="G83" i="11" s="1"/>
  <c r="F192" i="11"/>
  <c r="G192" i="11" s="1"/>
  <c r="F289" i="11"/>
  <c r="G289" i="11" s="1"/>
  <c r="F423" i="11"/>
  <c r="G423" i="11" s="1"/>
  <c r="F594" i="11"/>
  <c r="G594" i="11" s="1"/>
  <c r="F734" i="11"/>
  <c r="G734" i="11" s="1"/>
  <c r="F928" i="11"/>
  <c r="G928" i="11" s="1"/>
  <c r="F1194" i="11"/>
  <c r="G1194" i="11" s="1"/>
  <c r="F1364" i="11"/>
  <c r="G1364" i="11" s="1"/>
  <c r="F1592" i="11"/>
  <c r="G1592" i="11" s="1"/>
  <c r="F1763" i="11"/>
  <c r="G1763" i="11" s="1"/>
  <c r="F1959" i="11"/>
  <c r="G1959" i="11" s="1"/>
  <c r="F2289" i="11"/>
  <c r="G2289" i="11" s="1"/>
  <c r="F2569" i="11"/>
  <c r="G2569" i="11" s="1"/>
  <c r="F2880" i="11"/>
  <c r="G2880" i="11" s="1"/>
  <c r="F3148" i="11"/>
  <c r="G3148" i="11" s="1"/>
  <c r="F3478" i="11"/>
  <c r="G3478" i="11" s="1"/>
  <c r="F3819" i="11"/>
  <c r="G3819" i="11" s="1"/>
  <c r="F4271" i="11"/>
  <c r="G4271" i="11" s="1"/>
  <c r="F4478" i="11"/>
  <c r="G4478" i="11" s="1"/>
  <c r="F4872" i="11"/>
  <c r="G4872" i="11" s="1"/>
  <c r="F68" i="11"/>
  <c r="G68" i="11" s="1"/>
  <c r="F159" i="11"/>
  <c r="G159" i="11" s="1"/>
  <c r="F290" i="11"/>
  <c r="G290" i="11" s="1"/>
  <c r="F477" i="11"/>
  <c r="G477" i="11" s="1"/>
  <c r="F822" i="11"/>
  <c r="G822" i="11" s="1"/>
  <c r="F1292" i="11"/>
  <c r="G1292" i="11" s="1"/>
  <c r="F1593" i="11"/>
  <c r="G1593" i="11" s="1"/>
  <c r="F2063" i="11"/>
  <c r="G2063" i="11" s="1"/>
  <c r="F2570" i="11"/>
  <c r="G2570" i="11" s="1"/>
  <c r="F3149" i="11"/>
  <c r="G3149" i="11" s="1"/>
  <c r="F3820" i="11"/>
  <c r="G3820" i="11" s="1"/>
  <c r="F4479" i="11"/>
  <c r="G4479" i="11" s="1"/>
  <c r="F5034" i="11"/>
  <c r="G5034" i="11" s="1"/>
  <c r="F117" i="11"/>
  <c r="G117" i="11" s="1"/>
  <c r="F291" i="11"/>
  <c r="G291" i="11" s="1"/>
  <c r="F519" i="11"/>
  <c r="G519" i="11" s="1"/>
  <c r="F823" i="11"/>
  <c r="G823" i="11" s="1"/>
  <c r="F1195" i="11"/>
  <c r="G1195" i="11" s="1"/>
  <c r="F1501" i="11"/>
  <c r="G1501" i="11" s="1"/>
  <c r="F1960" i="11"/>
  <c r="G1960" i="11" s="1"/>
  <c r="F2443" i="11"/>
  <c r="G2443" i="11" s="1"/>
  <c r="F2881" i="11"/>
  <c r="G2881" i="11" s="1"/>
  <c r="F3479" i="11"/>
  <c r="G3479" i="11" s="1"/>
  <c r="F4132" i="11"/>
  <c r="G4132" i="11" s="1"/>
  <c r="F4590" i="11"/>
  <c r="G4590" i="11" s="1"/>
  <c r="F35" i="11"/>
  <c r="G35" i="11" s="1"/>
  <c r="F69" i="11"/>
  <c r="G69" i="11" s="1"/>
  <c r="F118" i="11"/>
  <c r="G118" i="11" s="1"/>
  <c r="F193" i="11"/>
  <c r="G193" i="11" s="1"/>
  <c r="F292" i="11"/>
  <c r="G292" i="11" s="1"/>
  <c r="F478" i="11"/>
  <c r="G478" i="11" s="1"/>
  <c r="F647" i="11"/>
  <c r="G647" i="11" s="1"/>
  <c r="F824" i="11"/>
  <c r="G824" i="11" s="1"/>
  <c r="F1012" i="11"/>
  <c r="G1012" i="11" s="1"/>
  <c r="F1196" i="11"/>
  <c r="G1196" i="11" s="1"/>
  <c r="F1440" i="11"/>
  <c r="G1440" i="11" s="1"/>
  <c r="F1594" i="11"/>
  <c r="G1594" i="11" s="1"/>
  <c r="F1845" i="11"/>
  <c r="G1845" i="11" s="1"/>
  <c r="F2064" i="11"/>
  <c r="G2064" i="11" s="1"/>
  <c r="F2290" i="11"/>
  <c r="G2290" i="11" s="1"/>
  <c r="F2571" i="11"/>
  <c r="G2571" i="11" s="1"/>
  <c r="F2882" i="11"/>
  <c r="G2882" i="11" s="1"/>
  <c r="F3150" i="11"/>
  <c r="G3150" i="11" s="1"/>
  <c r="F3656" i="11"/>
  <c r="G3656" i="11" s="1"/>
  <c r="F3970" i="11"/>
  <c r="G3970" i="11" s="1"/>
  <c r="F4272" i="11"/>
  <c r="G4272" i="11" s="1"/>
  <c r="F4591" i="11"/>
  <c r="G4591" i="11" s="1"/>
  <c r="F4873" i="11"/>
  <c r="G4873" i="11" s="1"/>
  <c r="F160" i="11"/>
  <c r="G160" i="11" s="1"/>
  <c r="F360" i="11"/>
  <c r="G360" i="11" s="1"/>
  <c r="F595" i="11"/>
  <c r="G595" i="11" s="1"/>
  <c r="F929" i="11"/>
  <c r="G929" i="11" s="1"/>
  <c r="F1293" i="11"/>
  <c r="G1293" i="11" s="1"/>
  <c r="F1595" i="11"/>
  <c r="G1595" i="11" s="1"/>
  <c r="F2065" i="11"/>
  <c r="G2065" i="11" s="1"/>
  <c r="F2572" i="11"/>
  <c r="G2572" i="11" s="1"/>
  <c r="F2994" i="11"/>
  <c r="G2994" i="11" s="1"/>
  <c r="F3657" i="11"/>
  <c r="G3657" i="11" s="1"/>
  <c r="F4273" i="11"/>
  <c r="G4273" i="11" s="1"/>
  <c r="F4710" i="11"/>
  <c r="G4710" i="11" s="1"/>
  <c r="F119" i="11"/>
  <c r="G119" i="11" s="1"/>
  <c r="F293" i="11"/>
  <c r="G293" i="11" s="1"/>
  <c r="F479" i="11"/>
  <c r="G479" i="11" s="1"/>
  <c r="F735" i="11"/>
  <c r="G735" i="11" s="1"/>
  <c r="F1102" i="11"/>
  <c r="G1102" i="11" s="1"/>
  <c r="F1365" i="11"/>
  <c r="G1365" i="11" s="1"/>
  <c r="F1656" i="11"/>
  <c r="G1656" i="11" s="1"/>
  <c r="F1961" i="11"/>
  <c r="G1961" i="11" s="1"/>
  <c r="F2444" i="11"/>
  <c r="G2444" i="11" s="1"/>
  <c r="F2883" i="11"/>
  <c r="G2883" i="11" s="1"/>
  <c r="F3312" i="11"/>
  <c r="G3312" i="11" s="1"/>
  <c r="F3971" i="11"/>
  <c r="G3971" i="11" s="1"/>
  <c r="F4383" i="11"/>
  <c r="G4383" i="11" s="1"/>
  <c r="F4874" i="11"/>
  <c r="G4874" i="11" s="1"/>
  <c r="F161" i="11"/>
  <c r="G161" i="11" s="1"/>
  <c r="F361" i="11"/>
  <c r="G361" i="11" s="1"/>
  <c r="F520" i="11"/>
  <c r="G520" i="11" s="1"/>
  <c r="F825" i="11"/>
  <c r="G825" i="11" s="1"/>
  <c r="F1103" i="11"/>
  <c r="G1103" i="11" s="1"/>
  <c r="F1441" i="11"/>
  <c r="G1441" i="11" s="1"/>
  <c r="F1657" i="11"/>
  <c r="G1657" i="11" s="1"/>
  <c r="F2066" i="11"/>
  <c r="G2066" i="11" s="1"/>
  <c r="F2573" i="11"/>
  <c r="G2573" i="11" s="1"/>
  <c r="F2884" i="11"/>
  <c r="G2884" i="11" s="1"/>
  <c r="F3480" i="11"/>
  <c r="G3480" i="11" s="1"/>
  <c r="F3972" i="11"/>
  <c r="G3972" i="11" s="1"/>
  <c r="F4480" i="11"/>
  <c r="G4480" i="11" s="1"/>
  <c r="F4875" i="11"/>
  <c r="G4875" i="11" s="1"/>
  <c r="F120" i="11"/>
  <c r="G120" i="11" s="1"/>
  <c r="F294" i="11"/>
  <c r="G294" i="11" s="1"/>
  <c r="F521" i="11"/>
  <c r="G521" i="11" s="1"/>
  <c r="F826" i="11"/>
  <c r="G826" i="11" s="1"/>
  <c r="F1197" i="11"/>
  <c r="G1197" i="11" s="1"/>
  <c r="F1502" i="11"/>
  <c r="G1502" i="11" s="1"/>
  <c r="F1962" i="11"/>
  <c r="G1962" i="11" s="1"/>
  <c r="F2445" i="11"/>
  <c r="G2445" i="11" s="1"/>
  <c r="F2885" i="11"/>
  <c r="G2885" i="11" s="1"/>
  <c r="F3481" i="11"/>
  <c r="G3481" i="11" s="1"/>
  <c r="F4133" i="11"/>
  <c r="G4133" i="11" s="1"/>
  <c r="F4592" i="11"/>
  <c r="G4592" i="11" s="1"/>
  <c r="F121" i="11"/>
  <c r="G121" i="11" s="1"/>
  <c r="F295" i="11"/>
  <c r="G295" i="11" s="1"/>
  <c r="F522" i="11"/>
  <c r="G522" i="11" s="1"/>
  <c r="F736" i="11"/>
  <c r="G736" i="11" s="1"/>
  <c r="F1104" i="11"/>
  <c r="G1104" i="11" s="1"/>
  <c r="F1442" i="11"/>
  <c r="G1442" i="11" s="1"/>
  <c r="F1764" i="11"/>
  <c r="G1764" i="11" s="1"/>
  <c r="F2067" i="11"/>
  <c r="G2067" i="11" s="1"/>
  <c r="F2574" i="11"/>
  <c r="G2574" i="11" s="1"/>
  <c r="F2995" i="11"/>
  <c r="G2995" i="11" s="1"/>
  <c r="F3658" i="11"/>
  <c r="G3658" i="11" s="1"/>
  <c r="F4134" i="11"/>
  <c r="G4134" i="11" s="1"/>
  <c r="F4593" i="11"/>
  <c r="G4593" i="11" s="1"/>
  <c r="F122" i="11"/>
  <c r="G122" i="11" s="1"/>
  <c r="F296" i="11"/>
  <c r="G296" i="11" s="1"/>
  <c r="F523" i="11"/>
  <c r="G523" i="11" s="1"/>
  <c r="F827" i="11"/>
  <c r="G827" i="11" s="1"/>
  <c r="F1198" i="11"/>
  <c r="G1198" i="11" s="1"/>
  <c r="F1503" i="11"/>
  <c r="G1503" i="11" s="1"/>
  <c r="F1963" i="11"/>
  <c r="G1963" i="11" s="1"/>
  <c r="F2446" i="11"/>
  <c r="G2446" i="11" s="1"/>
  <c r="F2886" i="11"/>
  <c r="G2886" i="11" s="1"/>
  <c r="F3482" i="11"/>
  <c r="G3482" i="11" s="1"/>
  <c r="F4135" i="11"/>
  <c r="G4135" i="11" s="1"/>
  <c r="F4594" i="11"/>
  <c r="G4594" i="11" s="1"/>
  <c r="F123" i="11"/>
  <c r="G123" i="11" s="1"/>
  <c r="F362" i="11"/>
  <c r="G362" i="11" s="1"/>
  <c r="F648" i="11"/>
  <c r="G648" i="11" s="1"/>
  <c r="F1105" i="11"/>
  <c r="G1105" i="11" s="1"/>
  <c r="F1443" i="11"/>
  <c r="G1443" i="11" s="1"/>
  <c r="F1846" i="11"/>
  <c r="G1846" i="11" s="1"/>
  <c r="F2447" i="11"/>
  <c r="G2447" i="11" s="1"/>
  <c r="F2996" i="11"/>
  <c r="G2996" i="11" s="1"/>
  <c r="F3659" i="11"/>
  <c r="G3659" i="11" s="1"/>
  <c r="F4384" i="11"/>
  <c r="G4384" i="11" s="1"/>
  <c r="F5035" i="11"/>
  <c r="G5035" i="11" s="1"/>
  <c r="F84" i="11"/>
  <c r="G84" i="11" s="1"/>
  <c r="F242" i="11"/>
  <c r="G242" i="11" s="1"/>
  <c r="F480" i="11"/>
  <c r="G480" i="11" s="1"/>
  <c r="F737" i="11"/>
  <c r="G737" i="11" s="1"/>
  <c r="F1106" i="11"/>
  <c r="G1106" i="11" s="1"/>
  <c r="F1366" i="11"/>
  <c r="G1366" i="11" s="1"/>
  <c r="F1658" i="11"/>
  <c r="G1658" i="11" s="1"/>
  <c r="F2068" i="11"/>
  <c r="G2068" i="11" s="1"/>
  <c r="F2575" i="11"/>
  <c r="G2575" i="11" s="1"/>
  <c r="F2997" i="11"/>
  <c r="G2997" i="11" s="1"/>
  <c r="F3483" i="11"/>
  <c r="G3483" i="11" s="1"/>
  <c r="F4136" i="11"/>
  <c r="G4136" i="11" s="1"/>
  <c r="F4595" i="11"/>
  <c r="G4595" i="11" s="1"/>
  <c r="F162" i="11"/>
  <c r="G162" i="11" s="1"/>
  <c r="F85" i="11"/>
  <c r="G85" i="11" s="1"/>
  <c r="F243" i="11"/>
  <c r="G243" i="11" s="1"/>
  <c r="F363" i="11"/>
  <c r="G363" i="11" s="1"/>
  <c r="F524" i="11"/>
  <c r="G524" i="11" s="1"/>
  <c r="F649" i="11"/>
  <c r="G649" i="11" s="1"/>
  <c r="F828" i="11"/>
  <c r="G828" i="11" s="1"/>
  <c r="F1013" i="11"/>
  <c r="G1013" i="11" s="1"/>
  <c r="F1199" i="11"/>
  <c r="G1199" i="11" s="1"/>
  <c r="F1367" i="11"/>
  <c r="G1367" i="11" s="1"/>
  <c r="F1596" i="11"/>
  <c r="G1596" i="11" s="1"/>
  <c r="F1765" i="11"/>
  <c r="G1765" i="11" s="1"/>
  <c r="F1964" i="11"/>
  <c r="G1964" i="11" s="1"/>
  <c r="F2162" i="11"/>
  <c r="G2162" i="11" s="1"/>
  <c r="F2448" i="11"/>
  <c r="G2448" i="11" s="1"/>
  <c r="F2770" i="11"/>
  <c r="G2770" i="11" s="1"/>
  <c r="F2998" i="11"/>
  <c r="G2998" i="11" s="1"/>
  <c r="F3313" i="11"/>
  <c r="G3313" i="11" s="1"/>
  <c r="F3660" i="11"/>
  <c r="G3660" i="11" s="1"/>
  <c r="F3973" i="11"/>
  <c r="G3973" i="11" s="1"/>
  <c r="F4274" i="11"/>
  <c r="G4274" i="11" s="1"/>
  <c r="F4596" i="11"/>
  <c r="G4596" i="11" s="1"/>
  <c r="F4876" i="11"/>
  <c r="G4876" i="11" s="1"/>
  <c r="F124" i="11"/>
  <c r="G124" i="11" s="1"/>
  <c r="F297" i="11"/>
  <c r="G297" i="11" s="1"/>
  <c r="F525" i="11"/>
  <c r="G525" i="11" s="1"/>
  <c r="F829" i="11"/>
  <c r="G829" i="11" s="1"/>
  <c r="F1200" i="11"/>
  <c r="G1200" i="11" s="1"/>
  <c r="F1597" i="11"/>
  <c r="G1597" i="11" s="1"/>
  <c r="F1965" i="11"/>
  <c r="G1965" i="11" s="1"/>
  <c r="F2449" i="11"/>
  <c r="G2449" i="11" s="1"/>
  <c r="F2887" i="11"/>
  <c r="G2887" i="11" s="1"/>
  <c r="F3484" i="11"/>
  <c r="G3484" i="11" s="1"/>
  <c r="F4137" i="11"/>
  <c r="G4137" i="11" s="1"/>
  <c r="F4711" i="11"/>
  <c r="G4711" i="11" s="1"/>
  <c r="F163" i="11"/>
  <c r="G163" i="11" s="1"/>
  <c r="F424" i="11"/>
  <c r="G424" i="11" s="1"/>
  <c r="F738" i="11"/>
  <c r="G738" i="11" s="1"/>
  <c r="F1201" i="11"/>
  <c r="G1201" i="11" s="1"/>
  <c r="F1598" i="11"/>
  <c r="G1598" i="11" s="1"/>
  <c r="F2069" i="11"/>
  <c r="G2069" i="11" s="1"/>
  <c r="F2675" i="11"/>
  <c r="G2675" i="11" s="1"/>
  <c r="F3485" i="11"/>
  <c r="G3485" i="11" s="1"/>
  <c r="F4275" i="11"/>
  <c r="G4275" i="11" s="1"/>
  <c r="F4877" i="11"/>
  <c r="G4877" i="11" s="1"/>
  <c r="F86" i="11"/>
  <c r="G86" i="11" s="1"/>
  <c r="F164" i="11"/>
  <c r="G164" i="11" s="1"/>
  <c r="F244" i="11"/>
  <c r="G244" i="11" s="1"/>
  <c r="F425" i="11"/>
  <c r="G425" i="11" s="1"/>
  <c r="F650" i="11"/>
  <c r="G650" i="11" s="1"/>
  <c r="F930" i="11"/>
  <c r="G930" i="11" s="1"/>
  <c r="F1294" i="11"/>
  <c r="G1294" i="11" s="1"/>
  <c r="F1504" i="11"/>
  <c r="G1504" i="11" s="1"/>
  <c r="F1847" i="11"/>
  <c r="G1847" i="11" s="1"/>
  <c r="F2163" i="11"/>
  <c r="G2163" i="11" s="1"/>
  <c r="F2676" i="11"/>
  <c r="G2676" i="11" s="1"/>
  <c r="F2999" i="11"/>
  <c r="G2999" i="11" s="1"/>
  <c r="F3661" i="11"/>
  <c r="G3661" i="11" s="1"/>
  <c r="F4597" i="11"/>
  <c r="G4597" i="11" s="1"/>
  <c r="F4276" i="11"/>
  <c r="G4276" i="11" s="1"/>
  <c r="F125" i="11"/>
  <c r="G125" i="11" s="1"/>
  <c r="F298" i="11"/>
  <c r="G298" i="11" s="1"/>
  <c r="F526" i="11"/>
  <c r="G526" i="11" s="1"/>
  <c r="F830" i="11"/>
  <c r="G830" i="11" s="1"/>
  <c r="F1202" i="11"/>
  <c r="G1202" i="11" s="1"/>
  <c r="F1505" i="11"/>
  <c r="G1505" i="11" s="1"/>
  <c r="F1966" i="11"/>
  <c r="G1966" i="11" s="1"/>
  <c r="F2450" i="11"/>
  <c r="G2450" i="11" s="1"/>
  <c r="F2888" i="11"/>
  <c r="G2888" i="11" s="1"/>
  <c r="F3486" i="11"/>
  <c r="G3486" i="11" s="1"/>
  <c r="F4138" i="11"/>
  <c r="G4138" i="11" s="1"/>
  <c r="F4598" i="11"/>
  <c r="G4598" i="11" s="1"/>
  <c r="F126" i="11"/>
  <c r="G126" i="11" s="1"/>
  <c r="F48" i="11"/>
  <c r="G48" i="11" s="1"/>
  <c r="F299" i="11"/>
  <c r="G299" i="11" s="1"/>
  <c r="F527" i="11"/>
  <c r="G527" i="11" s="1"/>
  <c r="F831" i="11"/>
  <c r="G831" i="11" s="1"/>
  <c r="F1203" i="11"/>
  <c r="G1203" i="11" s="1"/>
  <c r="F1599" i="11"/>
  <c r="G1599" i="11" s="1"/>
  <c r="F1967" i="11"/>
  <c r="G1967" i="11" s="1"/>
  <c r="F2451" i="11"/>
  <c r="G2451" i="11" s="1"/>
  <c r="F2889" i="11"/>
  <c r="G2889" i="11" s="1"/>
  <c r="F3487" i="11"/>
  <c r="G3487" i="11" s="1"/>
  <c r="F4139" i="11"/>
  <c r="G4139" i="11" s="1"/>
  <c r="F4599" i="11"/>
  <c r="G4599" i="11" s="1"/>
  <c r="F87" i="11"/>
  <c r="G87" i="11" s="1"/>
  <c r="F245" i="11"/>
  <c r="G245" i="11" s="1"/>
  <c r="F481" i="11"/>
  <c r="G481" i="11" s="1"/>
  <c r="F651" i="11"/>
  <c r="G651" i="11" s="1"/>
  <c r="F1014" i="11"/>
  <c r="G1014" i="11" s="1"/>
  <c r="F1368" i="11"/>
  <c r="G1368" i="11" s="1"/>
  <c r="F1600" i="11"/>
  <c r="G1600" i="11" s="1"/>
  <c r="F1968" i="11"/>
  <c r="G1968" i="11" s="1"/>
  <c r="F2452" i="11"/>
  <c r="G2452" i="11" s="1"/>
  <c r="F2890" i="11"/>
  <c r="G2890" i="11" s="1"/>
  <c r="F3314" i="11"/>
  <c r="G3314" i="11" s="1"/>
  <c r="F3974" i="11"/>
  <c r="G3974" i="11" s="1"/>
  <c r="F4481" i="11"/>
  <c r="G4481" i="11" s="1"/>
  <c r="F4878" i="11"/>
  <c r="G4878" i="11" s="1"/>
  <c r="F127" i="11"/>
  <c r="G127" i="11" s="1"/>
  <c r="F300" i="11"/>
  <c r="G300" i="11" s="1"/>
  <c r="F528" i="11"/>
  <c r="G528" i="11" s="1"/>
  <c r="F832" i="11"/>
  <c r="G832" i="11" s="1"/>
  <c r="F1204" i="11"/>
  <c r="G1204" i="11" s="1"/>
  <c r="F1506" i="11"/>
  <c r="G1506" i="11" s="1"/>
  <c r="F1848" i="11"/>
  <c r="G1848" i="11" s="1"/>
  <c r="F2291" i="11"/>
  <c r="G2291" i="11" s="1"/>
  <c r="F2771" i="11"/>
  <c r="G2771" i="11" s="1"/>
  <c r="F3315" i="11"/>
  <c r="G3315" i="11" s="1"/>
  <c r="F3975" i="11"/>
  <c r="G3975" i="11" s="1"/>
  <c r="F4482" i="11"/>
  <c r="G4482" i="11" s="1"/>
  <c r="F5036" i="11"/>
  <c r="G5036" i="11" s="1"/>
  <c r="F128" i="11"/>
  <c r="G128" i="11" s="1"/>
  <c r="F301" i="11"/>
  <c r="G301" i="11" s="1"/>
  <c r="F482" i="11"/>
  <c r="G482" i="11" s="1"/>
  <c r="F739" i="11"/>
  <c r="G739" i="11" s="1"/>
  <c r="F1107" i="11"/>
  <c r="G1107" i="11" s="1"/>
  <c r="F1369" i="11"/>
  <c r="G1369" i="11" s="1"/>
  <c r="F1659" i="11"/>
  <c r="G1659" i="11" s="1"/>
  <c r="F1969" i="11"/>
  <c r="G1969" i="11" s="1"/>
  <c r="F2453" i="11"/>
  <c r="G2453" i="11" s="1"/>
  <c r="F2891" i="11"/>
  <c r="G2891" i="11" s="1"/>
  <c r="F3316" i="11"/>
  <c r="G3316" i="11" s="1"/>
  <c r="F3976" i="11"/>
  <c r="G3976" i="11" s="1"/>
  <c r="F4385" i="11"/>
  <c r="G4385" i="11" s="1"/>
  <c r="F4879" i="11"/>
  <c r="G4879" i="11" s="1"/>
  <c r="F129" i="11"/>
  <c r="G129" i="11" s="1"/>
  <c r="F70" i="11"/>
  <c r="G70" i="11" s="1"/>
  <c r="F194" i="11"/>
  <c r="G194" i="11" s="1"/>
  <c r="F302" i="11"/>
  <c r="G302" i="11" s="1"/>
  <c r="F483" i="11"/>
  <c r="G483" i="11" s="1"/>
  <c r="F652" i="11"/>
  <c r="G652" i="11" s="1"/>
  <c r="F833" i="11"/>
  <c r="G833" i="11" s="1"/>
  <c r="F931" i="11"/>
  <c r="G931" i="11" s="1"/>
  <c r="F1108" i="11"/>
  <c r="G1108" i="11" s="1"/>
  <c r="F1370" i="11"/>
  <c r="G1370" i="11" s="1"/>
  <c r="F1601" i="11"/>
  <c r="G1601" i="11" s="1"/>
  <c r="F1766" i="11"/>
  <c r="G1766" i="11" s="1"/>
  <c r="F1970" i="11"/>
  <c r="G1970" i="11" s="1"/>
  <c r="F2164" i="11"/>
  <c r="G2164" i="11" s="1"/>
  <c r="F2454" i="11"/>
  <c r="G2454" i="11" s="1"/>
  <c r="F2772" i="11"/>
  <c r="G2772" i="11" s="1"/>
  <c r="F3000" i="11"/>
  <c r="G3000" i="11" s="1"/>
  <c r="F3317" i="11"/>
  <c r="G3317" i="11" s="1"/>
  <c r="F3662" i="11"/>
  <c r="G3662" i="11" s="1"/>
  <c r="F3977" i="11"/>
  <c r="G3977" i="11" s="1"/>
  <c r="F4386" i="11"/>
  <c r="G4386" i="11" s="1"/>
  <c r="F4712" i="11"/>
  <c r="G4712" i="11" s="1"/>
  <c r="F5037" i="11"/>
  <c r="G5037" i="11" s="1"/>
  <c r="F165" i="11"/>
  <c r="G165" i="11" s="1"/>
  <c r="F364" i="11"/>
  <c r="G364" i="11" s="1"/>
  <c r="F529" i="11"/>
  <c r="G529" i="11" s="1"/>
  <c r="F834" i="11"/>
  <c r="G834" i="11" s="1"/>
  <c r="F1205" i="11"/>
  <c r="G1205" i="11" s="1"/>
  <c r="F1444" i="11"/>
  <c r="G1444" i="11" s="1"/>
  <c r="F1767" i="11"/>
  <c r="G1767" i="11" s="1"/>
  <c r="F2070" i="11"/>
  <c r="G2070" i="11" s="1"/>
  <c r="F2576" i="11"/>
  <c r="G2576" i="11" s="1"/>
  <c r="F3001" i="11"/>
  <c r="G3001" i="11" s="1"/>
  <c r="F3488" i="11"/>
  <c r="G3488" i="11" s="1"/>
  <c r="F4140" i="11"/>
  <c r="G4140" i="11" s="1"/>
  <c r="F4483" i="11"/>
  <c r="G4483" i="11" s="1"/>
  <c r="F5038" i="11"/>
  <c r="G5038" i="11" s="1"/>
  <c r="F195" i="11"/>
  <c r="G195" i="11" s="1"/>
  <c r="F426" i="11"/>
  <c r="G426" i="11" s="1"/>
  <c r="F653" i="11"/>
  <c r="G653" i="11" s="1"/>
  <c r="F1015" i="11"/>
  <c r="G1015" i="11" s="1"/>
  <c r="F1371" i="11"/>
  <c r="G1371" i="11" s="1"/>
  <c r="F1660" i="11"/>
  <c r="G1660" i="11" s="1"/>
  <c r="F2165" i="11"/>
  <c r="G2165" i="11" s="1"/>
  <c r="F2677" i="11"/>
  <c r="G2677" i="11" s="1"/>
  <c r="F3151" i="11"/>
  <c r="G3151" i="11" s="1"/>
  <c r="F3821" i="11"/>
  <c r="G3821" i="11" s="1"/>
  <c r="F4387" i="11"/>
  <c r="G4387" i="11" s="1"/>
  <c r="F4880" i="11"/>
  <c r="G4880" i="11" s="1"/>
  <c r="F166" i="11"/>
  <c r="G166" i="11" s="1"/>
  <c r="F427" i="11"/>
  <c r="G427" i="11" s="1"/>
  <c r="F740" i="11"/>
  <c r="G740" i="11" s="1"/>
  <c r="F1206" i="11"/>
  <c r="G1206" i="11" s="1"/>
  <c r="F1602" i="11"/>
  <c r="G1602" i="11" s="1"/>
  <c r="F2071" i="11"/>
  <c r="G2071" i="11" s="1"/>
  <c r="F2678" i="11"/>
  <c r="G2678" i="11" s="1"/>
  <c r="F3318" i="11"/>
  <c r="G3318" i="11" s="1"/>
  <c r="F4141" i="11"/>
  <c r="G4141" i="11" s="1"/>
  <c r="F4713" i="11"/>
  <c r="G4713" i="11" s="1"/>
  <c r="F130" i="11"/>
  <c r="G130" i="11" s="1"/>
  <c r="F303" i="11"/>
  <c r="G303" i="11" s="1"/>
  <c r="F530" i="11"/>
  <c r="G530" i="11" s="1"/>
  <c r="F835" i="11"/>
  <c r="G835" i="11" s="1"/>
  <c r="F1207" i="11"/>
  <c r="G1207" i="11" s="1"/>
  <c r="F1507" i="11"/>
  <c r="G1507" i="11" s="1"/>
  <c r="F1971" i="11"/>
  <c r="G1971" i="11" s="1"/>
  <c r="F2455" i="11"/>
  <c r="G2455" i="11" s="1"/>
  <c r="F2892" i="11"/>
  <c r="G2892" i="11" s="1"/>
  <c r="F3489" i="11"/>
  <c r="G3489" i="11" s="1"/>
  <c r="F4142" i="11"/>
  <c r="G4142" i="11" s="1"/>
  <c r="F4600" i="11"/>
  <c r="G4600" i="11" s="1"/>
  <c r="F131" i="11"/>
  <c r="G131" i="11" s="1"/>
  <c r="F196" i="11"/>
  <c r="G196" i="11" s="1"/>
  <c r="F365" i="11"/>
  <c r="G365" i="11" s="1"/>
  <c r="F596" i="11"/>
  <c r="G596" i="11" s="1"/>
  <c r="F836" i="11"/>
  <c r="G836" i="11" s="1"/>
  <c r="F1016" i="11"/>
  <c r="G1016" i="11" s="1"/>
  <c r="F1295" i="11"/>
  <c r="G1295" i="11" s="1"/>
  <c r="F1508" i="11"/>
  <c r="G1508" i="11" s="1"/>
  <c r="F1768" i="11"/>
  <c r="G1768" i="11" s="1"/>
  <c r="F1972" i="11"/>
  <c r="G1972" i="11" s="1"/>
  <c r="F2292" i="11"/>
  <c r="G2292" i="11" s="1"/>
  <c r="F2679" i="11"/>
  <c r="G2679" i="11" s="1"/>
  <c r="F3002" i="11"/>
  <c r="G3002" i="11" s="1"/>
  <c r="F3490" i="11"/>
  <c r="G3490" i="11" s="1"/>
  <c r="F3822" i="11"/>
  <c r="G3822" i="11" s="1"/>
  <c r="F4277" i="11"/>
  <c r="G4277" i="11" s="1"/>
  <c r="F4714" i="11"/>
  <c r="G4714" i="11" s="1"/>
  <c r="F5039" i="11"/>
  <c r="G5039" i="11" s="1"/>
  <c r="F132" i="11"/>
  <c r="G132" i="11" s="1"/>
  <c r="F304" i="11"/>
  <c r="G304" i="11" s="1"/>
  <c r="F531" i="11"/>
  <c r="G531" i="11" s="1"/>
  <c r="F837" i="11"/>
  <c r="G837" i="11" s="1"/>
  <c r="F1208" i="11"/>
  <c r="G1208" i="11" s="1"/>
  <c r="F1509" i="11"/>
  <c r="G1509" i="11" s="1"/>
  <c r="F1849" i="11"/>
  <c r="G1849" i="11" s="1"/>
  <c r="F2456" i="11"/>
  <c r="G2456" i="11" s="1"/>
  <c r="F2893" i="11"/>
  <c r="G2893" i="11" s="1"/>
  <c r="F3491" i="11"/>
  <c r="G3491" i="11" s="1"/>
  <c r="F4143" i="11"/>
  <c r="G4143" i="11" s="1"/>
  <c r="F4601" i="11"/>
  <c r="G4601" i="11" s="1"/>
  <c r="F133" i="11"/>
  <c r="G133" i="11" s="1"/>
  <c r="F305" i="11"/>
  <c r="G305" i="11" s="1"/>
  <c r="F532" i="11"/>
  <c r="G532" i="11" s="1"/>
  <c r="F838" i="11"/>
  <c r="G838" i="11" s="1"/>
  <c r="F1209" i="11"/>
  <c r="G1209" i="11" s="1"/>
  <c r="F1510" i="11"/>
  <c r="G1510" i="11" s="1"/>
  <c r="F1850" i="11"/>
  <c r="G1850" i="11" s="1"/>
  <c r="F2293" i="11"/>
  <c r="G2293" i="11" s="1"/>
  <c r="F2773" i="11"/>
  <c r="G2773" i="11" s="1"/>
  <c r="F3319" i="11"/>
  <c r="G3319" i="11" s="1"/>
  <c r="F3978" i="11"/>
  <c r="G3978" i="11" s="1"/>
  <c r="F4484" i="11"/>
  <c r="G4484" i="11" s="1"/>
  <c r="F5040" i="11"/>
  <c r="G5040" i="11" s="1"/>
  <c r="F197" i="11"/>
  <c r="G197" i="11" s="1"/>
  <c r="F428" i="11"/>
  <c r="G428" i="11" s="1"/>
  <c r="F654" i="11"/>
  <c r="G654" i="11" s="1"/>
  <c r="F1017" i="11"/>
  <c r="G1017" i="11" s="1"/>
  <c r="F1372" i="11"/>
  <c r="G1372" i="11" s="1"/>
  <c r="F1661" i="11"/>
  <c r="G1661" i="11" s="1"/>
  <c r="F2072" i="11"/>
  <c r="G2072" i="11" s="1"/>
  <c r="F2577" i="11"/>
  <c r="G2577" i="11" s="1"/>
  <c r="F3003" i="11"/>
  <c r="G3003" i="11" s="1"/>
  <c r="F3663" i="11"/>
  <c r="G3663" i="11" s="1"/>
  <c r="F4278" i="11"/>
  <c r="G4278" i="11" s="1"/>
  <c r="F4715" i="11"/>
  <c r="G4715" i="11" s="1"/>
  <c r="F88" i="11"/>
  <c r="G88" i="11" s="1"/>
  <c r="F134" i="11"/>
  <c r="G134" i="11" s="1"/>
  <c r="F167" i="11"/>
  <c r="G167" i="11" s="1"/>
  <c r="F198" i="11"/>
  <c r="G198" i="11" s="1"/>
  <c r="F246" i="11"/>
  <c r="G246" i="11" s="1"/>
  <c r="F306" i="11"/>
  <c r="G306" i="11" s="1"/>
  <c r="F366" i="11"/>
  <c r="G366" i="11" s="1"/>
  <c r="F484" i="11"/>
  <c r="G484" i="11" s="1"/>
  <c r="F597" i="11"/>
  <c r="G597" i="11" s="1"/>
  <c r="F655" i="11"/>
  <c r="G655" i="11" s="1"/>
  <c r="F741" i="11"/>
  <c r="G741" i="11" s="1"/>
  <c r="F839" i="11"/>
  <c r="G839" i="11" s="1"/>
  <c r="F932" i="11"/>
  <c r="G932" i="11" s="1"/>
  <c r="F1018" i="11"/>
  <c r="G1018" i="11" s="1"/>
  <c r="F1109" i="11"/>
  <c r="G1109" i="11" s="1"/>
  <c r="F1296" i="11"/>
  <c r="G1296" i="11" s="1"/>
  <c r="F1373" i="11"/>
  <c r="G1373" i="11" s="1"/>
  <c r="F1511" i="11"/>
  <c r="G1511" i="11" s="1"/>
  <c r="F1662" i="11"/>
  <c r="G1662" i="11" s="1"/>
  <c r="F1769" i="11"/>
  <c r="G1769" i="11" s="1"/>
  <c r="F1851" i="11"/>
  <c r="G1851" i="11" s="1"/>
  <c r="F1973" i="11"/>
  <c r="G1973" i="11" s="1"/>
  <c r="F2073" i="11"/>
  <c r="G2073" i="11" s="1"/>
  <c r="F2166" i="11"/>
  <c r="G2166" i="11" s="1"/>
  <c r="F2294" i="11"/>
  <c r="G2294" i="11" s="1"/>
  <c r="F2457" i="11"/>
  <c r="G2457" i="11" s="1"/>
  <c r="F2680" i="11"/>
  <c r="G2680" i="11" s="1"/>
  <c r="F2894" i="11"/>
  <c r="G2894" i="11" s="1"/>
  <c r="F3004" i="11"/>
  <c r="G3004" i="11" s="1"/>
  <c r="F3152" i="11"/>
  <c r="G3152" i="11" s="1"/>
  <c r="F3320" i="11"/>
  <c r="G3320" i="11" s="1"/>
  <c r="F3492" i="11"/>
  <c r="G3492" i="11" s="1"/>
  <c r="F3664" i="11"/>
  <c r="G3664" i="11" s="1"/>
  <c r="F3823" i="11"/>
  <c r="G3823" i="11" s="1"/>
  <c r="F3979" i="11"/>
  <c r="G3979" i="11" s="1"/>
  <c r="F4144" i="11"/>
  <c r="G4144" i="11" s="1"/>
  <c r="F4279" i="11"/>
  <c r="G4279" i="11" s="1"/>
  <c r="F4485" i="11"/>
  <c r="G4485" i="11" s="1"/>
  <c r="F4716" i="11"/>
  <c r="G4716" i="11" s="1"/>
  <c r="F4881" i="11"/>
  <c r="G4881" i="11" s="1"/>
  <c r="F5041" i="11"/>
  <c r="G5041" i="11" s="1"/>
  <c r="F168" i="11"/>
  <c r="G168" i="11" s="1"/>
  <c r="F89" i="11"/>
  <c r="G89" i="11" s="1"/>
  <c r="F199" i="11"/>
  <c r="G199" i="11" s="1"/>
  <c r="F307" i="11"/>
  <c r="G307" i="11" s="1"/>
  <c r="F429" i="11"/>
  <c r="G429" i="11" s="1"/>
  <c r="F598" i="11"/>
  <c r="G598" i="11" s="1"/>
  <c r="F742" i="11"/>
  <c r="G742" i="11" s="1"/>
  <c r="F840" i="11"/>
  <c r="G840" i="11" s="1"/>
  <c r="F1019" i="11"/>
  <c r="G1019" i="11" s="1"/>
  <c r="F1210" i="11"/>
  <c r="G1210" i="11" s="1"/>
  <c r="F1374" i="11"/>
  <c r="G1374" i="11" s="1"/>
  <c r="F1512" i="11"/>
  <c r="G1512" i="11" s="1"/>
  <c r="F1663" i="11"/>
  <c r="G1663" i="11" s="1"/>
  <c r="F1852" i="11"/>
  <c r="G1852" i="11" s="1"/>
  <c r="F2074" i="11"/>
  <c r="G2074" i="11" s="1"/>
  <c r="F2167" i="11"/>
  <c r="G2167" i="11" s="1"/>
  <c r="F2458" i="11"/>
  <c r="G2458" i="11" s="1"/>
  <c r="F2774" i="11"/>
  <c r="G2774" i="11" s="1"/>
  <c r="F3005" i="11"/>
  <c r="G3005" i="11" s="1"/>
  <c r="F3321" i="11"/>
  <c r="G3321" i="11" s="1"/>
  <c r="F3493" i="11"/>
  <c r="G3493" i="11" s="1"/>
  <c r="F3824" i="11"/>
  <c r="G3824" i="11" s="1"/>
  <c r="F4145" i="11"/>
  <c r="G4145" i="11" s="1"/>
  <c r="F4388" i="11"/>
  <c r="G4388" i="11" s="1"/>
  <c r="F4717" i="11"/>
  <c r="G4717" i="11" s="1"/>
  <c r="F4882" i="11"/>
  <c r="G4882" i="11" s="1"/>
  <c r="F135" i="11"/>
  <c r="G135" i="11" s="1"/>
  <c r="F200" i="11"/>
  <c r="G200" i="11" s="1"/>
  <c r="F308" i="11"/>
  <c r="G308" i="11" s="1"/>
  <c r="F430" i="11"/>
  <c r="G430" i="11" s="1"/>
  <c r="F533" i="11"/>
  <c r="G533" i="11" s="1"/>
  <c r="F656" i="11"/>
  <c r="G656" i="11" s="1"/>
  <c r="F841" i="11"/>
  <c r="G841" i="11" s="1"/>
  <c r="F1020" i="11"/>
  <c r="G1020" i="11" s="1"/>
  <c r="F1211" i="11"/>
  <c r="G1211" i="11" s="1"/>
  <c r="F1297" i="11"/>
  <c r="G1297" i="11" s="1"/>
  <c r="F1513" i="11"/>
  <c r="G1513" i="11" s="1"/>
  <c r="F1664" i="11"/>
  <c r="G1664" i="11" s="1"/>
  <c r="F1853" i="11"/>
  <c r="G1853" i="11" s="1"/>
  <c r="F2075" i="11"/>
  <c r="G2075" i="11" s="1"/>
  <c r="F2168" i="11"/>
  <c r="G2168" i="11" s="1"/>
  <c r="F2459" i="11"/>
  <c r="G2459" i="11" s="1"/>
  <c r="F2775" i="11"/>
  <c r="G2775" i="11" s="1"/>
  <c r="F3006" i="11"/>
  <c r="G3006" i="11" s="1"/>
  <c r="F3322" i="11"/>
  <c r="G3322" i="11" s="1"/>
  <c r="F3665" i="11"/>
  <c r="G3665" i="11" s="1"/>
  <c r="F3825" i="11"/>
  <c r="G3825" i="11" s="1"/>
  <c r="F4146" i="11"/>
  <c r="G4146" i="11" s="1"/>
  <c r="F4486" i="11"/>
  <c r="G4486" i="11" s="1"/>
  <c r="F4718" i="11"/>
  <c r="G4718" i="11" s="1"/>
  <c r="F5042" i="11"/>
  <c r="G5042" i="11" s="1"/>
  <c r="F247" i="11"/>
  <c r="G247" i="11" s="1"/>
  <c r="F485" i="11"/>
  <c r="G485" i="11" s="1"/>
  <c r="F743" i="11"/>
  <c r="G743" i="11" s="1"/>
  <c r="F1110" i="11"/>
  <c r="G1110" i="11" s="1"/>
  <c r="F1445" i="11"/>
  <c r="G1445" i="11" s="1"/>
  <c r="F1770" i="11"/>
  <c r="G1770" i="11" s="1"/>
  <c r="F2169" i="11"/>
  <c r="G2169" i="11" s="1"/>
  <c r="F2681" i="11"/>
  <c r="G2681" i="11" s="1"/>
  <c r="F3153" i="11"/>
  <c r="G3153" i="11" s="1"/>
  <c r="F3826" i="11"/>
  <c r="G3826" i="11" s="1"/>
  <c r="F4389" i="11"/>
  <c r="G4389" i="11" s="1"/>
  <c r="F4883" i="11"/>
  <c r="G4883" i="11" s="1"/>
  <c r="F201" i="11"/>
  <c r="G201" i="11" s="1"/>
  <c r="F486" i="11"/>
  <c r="G486" i="11" s="1"/>
  <c r="F842" i="11"/>
  <c r="G842" i="11" s="1"/>
  <c r="F1298" i="11"/>
  <c r="G1298" i="11" s="1"/>
  <c r="F1665" i="11"/>
  <c r="G1665" i="11" s="1"/>
  <c r="F2170" i="11"/>
  <c r="G2170" i="11" s="1"/>
  <c r="F2776" i="11"/>
  <c r="G2776" i="11" s="1"/>
  <c r="F3494" i="11"/>
  <c r="G3494" i="11" s="1"/>
  <c r="F4280" i="11"/>
  <c r="G4280" i="11" s="1"/>
  <c r="F4884" i="11"/>
  <c r="G4884" i="11" s="1"/>
  <c r="F136" i="11"/>
  <c r="G136" i="11" s="1"/>
  <c r="F367" i="11"/>
  <c r="G367" i="11" s="1"/>
  <c r="F599" i="11"/>
  <c r="G599" i="11" s="1"/>
  <c r="F1021" i="11"/>
  <c r="G1021" i="11" s="1"/>
  <c r="F1375" i="11"/>
  <c r="G1375" i="11" s="1"/>
  <c r="F1771" i="11"/>
  <c r="G1771" i="11" s="1"/>
  <c r="F2171" i="11"/>
  <c r="G2171" i="11" s="1"/>
  <c r="F2777" i="11"/>
  <c r="G2777" i="11" s="1"/>
  <c r="F3323" i="11"/>
  <c r="G3323" i="11" s="1"/>
  <c r="F4147" i="11"/>
  <c r="G4147" i="11" s="1"/>
  <c r="F4602" i="11"/>
  <c r="G4602" i="11" s="1"/>
  <c r="F169" i="11"/>
  <c r="G169" i="11" s="1"/>
  <c r="F368" i="11"/>
  <c r="G368" i="11" s="1"/>
  <c r="F600" i="11"/>
  <c r="G600" i="11" s="1"/>
  <c r="F933" i="11"/>
  <c r="G933" i="11" s="1"/>
  <c r="F1299" i="11"/>
  <c r="G1299" i="11" s="1"/>
  <c r="F1603" i="11"/>
  <c r="G1603" i="11" s="1"/>
  <c r="F1974" i="11"/>
  <c r="G1974" i="11" s="1"/>
  <c r="F2460" i="11"/>
  <c r="G2460" i="11" s="1"/>
  <c r="F2778" i="11"/>
  <c r="G2778" i="11" s="1"/>
  <c r="F3324" i="11"/>
  <c r="G3324" i="11" s="1"/>
  <c r="F3980" i="11"/>
  <c r="G3980" i="11" s="1"/>
  <c r="F4487" i="11"/>
  <c r="G4487" i="11" s="1"/>
  <c r="F5043" i="11"/>
  <c r="G5043" i="11" s="1"/>
  <c r="F170" i="11"/>
  <c r="G170" i="11" s="1"/>
  <c r="F431" i="11"/>
  <c r="G431" i="11" s="1"/>
  <c r="F744" i="11"/>
  <c r="G744" i="11" s="1"/>
  <c r="F1212" i="11"/>
  <c r="G1212" i="11" s="1"/>
  <c r="F1604" i="11"/>
  <c r="G1604" i="11" s="1"/>
  <c r="F2172" i="11"/>
  <c r="G2172" i="11" s="1"/>
  <c r="F2779" i="11"/>
  <c r="G2779" i="11" s="1"/>
  <c r="F3495" i="11"/>
  <c r="G3495" i="11" s="1"/>
  <c r="F4281" i="11"/>
  <c r="G4281" i="11" s="1"/>
  <c r="F4885" i="11"/>
  <c r="G4885" i="11" s="1"/>
  <c r="F202" i="11"/>
  <c r="G202" i="11" s="1"/>
  <c r="F432" i="11"/>
  <c r="G432" i="11" s="1"/>
  <c r="F601" i="11"/>
  <c r="G601" i="11" s="1"/>
  <c r="F934" i="11"/>
  <c r="G934" i="11" s="1"/>
  <c r="F1300" i="11"/>
  <c r="G1300" i="11" s="1"/>
  <c r="F1514" i="11"/>
  <c r="G1514" i="11" s="1"/>
  <c r="F1854" i="11"/>
  <c r="G1854" i="11" s="1"/>
  <c r="F2173" i="11"/>
  <c r="G2173" i="11" s="1"/>
  <c r="F2682" i="11"/>
  <c r="G2682" i="11" s="1"/>
  <c r="F3154" i="11"/>
  <c r="G3154" i="11" s="1"/>
  <c r="F3666" i="11"/>
  <c r="G3666" i="11" s="1"/>
  <c r="F4282" i="11"/>
  <c r="G4282" i="11" s="1"/>
  <c r="F4603" i="11"/>
  <c r="G4603" i="11" s="1"/>
  <c r="F309" i="11"/>
  <c r="G309" i="11" s="1"/>
  <c r="F534" i="11"/>
  <c r="G534" i="11" s="1"/>
  <c r="F843" i="11"/>
  <c r="G843" i="11" s="1"/>
  <c r="F1213" i="11"/>
  <c r="G1213" i="11" s="1"/>
  <c r="F1515" i="11"/>
  <c r="G1515" i="11" s="1"/>
  <c r="F1855" i="11"/>
  <c r="G1855" i="11" s="1"/>
  <c r="F2295" i="11"/>
  <c r="G2295" i="11" s="1"/>
  <c r="F2780" i="11"/>
  <c r="G2780" i="11" s="1"/>
  <c r="F3325" i="11"/>
  <c r="G3325" i="11" s="1"/>
  <c r="F3981" i="11"/>
  <c r="G3981" i="11" s="1"/>
  <c r="F4488" i="11"/>
  <c r="G4488" i="11" s="1"/>
  <c r="F5044" i="11"/>
  <c r="G5044" i="11" s="1"/>
  <c r="F71" i="11"/>
  <c r="G71" i="11" s="1"/>
  <c r="F90" i="11"/>
  <c r="G90" i="11" s="1"/>
  <c r="F137" i="11"/>
  <c r="G137" i="11" s="1"/>
  <c r="F171" i="11"/>
  <c r="G171" i="11" s="1"/>
  <c r="F203" i="11"/>
  <c r="G203" i="11" s="1"/>
  <c r="F248" i="11"/>
  <c r="G248" i="11" s="1"/>
  <c r="F310" i="11"/>
  <c r="G310" i="11" s="1"/>
  <c r="F369" i="11"/>
  <c r="G369" i="11" s="1"/>
  <c r="F433" i="11"/>
  <c r="G433" i="11" s="1"/>
  <c r="F535" i="11"/>
  <c r="G535" i="11" s="1"/>
  <c r="F602" i="11"/>
  <c r="G602" i="11" s="1"/>
  <c r="F657" i="11"/>
  <c r="G657" i="11" s="1"/>
  <c r="F745" i="11"/>
  <c r="G745" i="11" s="1"/>
  <c r="F844" i="11"/>
  <c r="G844" i="11" s="1"/>
  <c r="F935" i="11"/>
  <c r="G935" i="11" s="1"/>
  <c r="F1022" i="11"/>
  <c r="G1022" i="11" s="1"/>
  <c r="F1111" i="11"/>
  <c r="G1111" i="11" s="1"/>
  <c r="F1214" i="11"/>
  <c r="G1214" i="11" s="1"/>
  <c r="F1301" i="11"/>
  <c r="G1301" i="11" s="1"/>
  <c r="F1376" i="11"/>
  <c r="G1376" i="11" s="1"/>
  <c r="F1446" i="11"/>
  <c r="G1446" i="11" s="1"/>
  <c r="F1516" i="11"/>
  <c r="G1516" i="11" s="1"/>
  <c r="F1605" i="11"/>
  <c r="G1605" i="11" s="1"/>
  <c r="F1666" i="11"/>
  <c r="G1666" i="11" s="1"/>
  <c r="F1772" i="11"/>
  <c r="G1772" i="11" s="1"/>
  <c r="F1856" i="11"/>
  <c r="G1856" i="11" s="1"/>
  <c r="F1975" i="11"/>
  <c r="G1975" i="11" s="1"/>
  <c r="F2076" i="11"/>
  <c r="G2076" i="11" s="1"/>
  <c r="F2174" i="11"/>
  <c r="G2174" i="11" s="1"/>
  <c r="F2296" i="11"/>
  <c r="G2296" i="11" s="1"/>
  <c r="F2461" i="11"/>
  <c r="G2461" i="11" s="1"/>
  <c r="F2578" i="11"/>
  <c r="G2578" i="11" s="1"/>
  <c r="F2683" i="11"/>
  <c r="G2683" i="11" s="1"/>
  <c r="F2895" i="11"/>
  <c r="G2895" i="11" s="1"/>
  <c r="F3007" i="11"/>
  <c r="G3007" i="11" s="1"/>
  <c r="F3155" i="11"/>
  <c r="G3155" i="11" s="1"/>
  <c r="F3326" i="11"/>
  <c r="G3326" i="11" s="1"/>
  <c r="F3496" i="11"/>
  <c r="G3496" i="11" s="1"/>
  <c r="F3667" i="11"/>
  <c r="G3667" i="11" s="1"/>
  <c r="F3827" i="11"/>
  <c r="G3827" i="11" s="1"/>
  <c r="F3982" i="11"/>
  <c r="G3982" i="11" s="1"/>
  <c r="F4148" i="11"/>
  <c r="G4148" i="11" s="1"/>
  <c r="F4283" i="11"/>
  <c r="G4283" i="11" s="1"/>
  <c r="F4390" i="11"/>
  <c r="G4390" i="11" s="1"/>
  <c r="F4489" i="11"/>
  <c r="G4489" i="11" s="1"/>
  <c r="F4604" i="11"/>
  <c r="G4604" i="11" s="1"/>
  <c r="F4719" i="11"/>
  <c r="G4719" i="11" s="1"/>
  <c r="F4886" i="11"/>
  <c r="G4886" i="11" s="1"/>
  <c r="F5045" i="11"/>
  <c r="G5045" i="11" s="1"/>
  <c r="F204" i="11"/>
  <c r="G204" i="11" s="1"/>
  <c r="F434" i="11"/>
  <c r="G434" i="11" s="1"/>
  <c r="F658" i="11"/>
  <c r="G658" i="11" s="1"/>
  <c r="F1023" i="11"/>
  <c r="G1023" i="11" s="1"/>
  <c r="F1377" i="11"/>
  <c r="G1377" i="11" s="1"/>
  <c r="F1667" i="11"/>
  <c r="G1667" i="11" s="1"/>
  <c r="F2175" i="11"/>
  <c r="G2175" i="11" s="1"/>
  <c r="F2684" i="11"/>
  <c r="G2684" i="11" s="1"/>
  <c r="F3156" i="11"/>
  <c r="G3156" i="11" s="1"/>
  <c r="F3828" i="11"/>
  <c r="G3828" i="11" s="1"/>
  <c r="F4391" i="11"/>
  <c r="G4391" i="11" s="1"/>
  <c r="F4887" i="11"/>
  <c r="G4887" i="11" s="1"/>
  <c r="F205" i="11"/>
  <c r="G205" i="11" s="1"/>
  <c r="F435" i="11"/>
  <c r="G435" i="11" s="1"/>
  <c r="F659" i="11"/>
  <c r="G659" i="11" s="1"/>
  <c r="F1024" i="11"/>
  <c r="G1024" i="11" s="1"/>
  <c r="F1378" i="11"/>
  <c r="G1378" i="11" s="1"/>
  <c r="F1668" i="11"/>
  <c r="G1668" i="11" s="1"/>
  <c r="F2176" i="11"/>
  <c r="G2176" i="11" s="1"/>
  <c r="F2685" i="11"/>
  <c r="G2685" i="11" s="1"/>
  <c r="F3157" i="11"/>
  <c r="G3157" i="11" s="1"/>
  <c r="F3829" i="11"/>
  <c r="G3829" i="11" s="1"/>
  <c r="F4392" i="11"/>
  <c r="G4392" i="11" s="1"/>
  <c r="F4888" i="11"/>
  <c r="G4888" i="11" s="1"/>
  <c r="F249" i="11"/>
  <c r="G249" i="11" s="1"/>
  <c r="F487" i="11"/>
  <c r="G487" i="11" s="1"/>
  <c r="F746" i="11"/>
  <c r="G746" i="11" s="1"/>
  <c r="F1112" i="11"/>
  <c r="G1112" i="11" s="1"/>
  <c r="F1447" i="11"/>
  <c r="G1447" i="11" s="1"/>
  <c r="F1773" i="11"/>
  <c r="G1773" i="11" s="1"/>
  <c r="F2297" i="11"/>
  <c r="G2297" i="11" s="1"/>
  <c r="F2781" i="11"/>
  <c r="G2781" i="11" s="1"/>
  <c r="F3327" i="11"/>
  <c r="G3327" i="11" s="1"/>
  <c r="F3983" i="11"/>
  <c r="G3983" i="11" s="1"/>
  <c r="F4490" i="11"/>
  <c r="G4490" i="11" s="1"/>
  <c r="F5046" i="11"/>
  <c r="G5046" i="11" s="1"/>
  <c r="F172" i="11"/>
  <c r="G172" i="11" s="1"/>
  <c r="F536" i="11"/>
  <c r="G536" i="11" s="1"/>
  <c r="F1113" i="11"/>
  <c r="G1113" i="11" s="1"/>
  <c r="F1669" i="11"/>
  <c r="G1669" i="11" s="1"/>
  <c r="F2462" i="11"/>
  <c r="G2462" i="11" s="1"/>
  <c r="F3328" i="11"/>
  <c r="G3328" i="11" s="1"/>
  <c r="F4393" i="11"/>
  <c r="G4393" i="11" s="1"/>
  <c r="F206" i="11"/>
  <c r="G206" i="11" s="1"/>
  <c r="F436" i="11"/>
  <c r="G436" i="11" s="1"/>
  <c r="F660" i="11"/>
  <c r="G660" i="11" s="1"/>
  <c r="F1025" i="11"/>
  <c r="G1025" i="11" s="1"/>
  <c r="F1379" i="11"/>
  <c r="G1379" i="11" s="1"/>
  <c r="F1670" i="11"/>
  <c r="G1670" i="11" s="1"/>
  <c r="F2177" i="11"/>
  <c r="G2177" i="11" s="1"/>
  <c r="F2686" i="11"/>
  <c r="G2686" i="11" s="1"/>
  <c r="F3158" i="11"/>
  <c r="G3158" i="11" s="1"/>
  <c r="F3830" i="11"/>
  <c r="G3830" i="11" s="1"/>
  <c r="F4394" i="11"/>
  <c r="G4394" i="11" s="1"/>
  <c r="F4889" i="11"/>
  <c r="G4889" i="11" s="1"/>
  <c r="F207" i="11"/>
  <c r="G207" i="11" s="1"/>
  <c r="F437" i="11"/>
  <c r="G437" i="11" s="1"/>
  <c r="F603" i="11"/>
  <c r="G603" i="11" s="1"/>
  <c r="F936" i="11"/>
  <c r="G936" i="11" s="1"/>
  <c r="F1302" i="11"/>
  <c r="G1302" i="11" s="1"/>
  <c r="F1517" i="11"/>
  <c r="G1517" i="11" s="1"/>
  <c r="F1857" i="11"/>
  <c r="G1857" i="11" s="1"/>
  <c r="F2178" i="11"/>
  <c r="G2178" i="11" s="1"/>
  <c r="F2687" i="11"/>
  <c r="G2687" i="11" s="1"/>
  <c r="F3159" i="11"/>
  <c r="G3159" i="11" s="1"/>
  <c r="F3668" i="11"/>
  <c r="G3668" i="11" s="1"/>
  <c r="F4284" i="11"/>
  <c r="G4284" i="11" s="1"/>
  <c r="F4605" i="11"/>
  <c r="G4605" i="11" s="1"/>
  <c r="F208" i="11"/>
  <c r="G208" i="11" s="1"/>
  <c r="F438" i="11"/>
  <c r="G438" i="11" s="1"/>
  <c r="F661" i="11"/>
  <c r="G661" i="11" s="1"/>
  <c r="F1026" i="11"/>
  <c r="G1026" i="11" s="1"/>
  <c r="F1380" i="11"/>
  <c r="G1380" i="11" s="1"/>
  <c r="F1671" i="11"/>
  <c r="G1671" i="11" s="1"/>
  <c r="F2077" i="11"/>
  <c r="G2077" i="11" s="1"/>
  <c r="F2579" i="11"/>
  <c r="G2579" i="11" s="1"/>
  <c r="F3008" i="11"/>
  <c r="G3008" i="11" s="1"/>
  <c r="F3669" i="11"/>
  <c r="G3669" i="11" s="1"/>
  <c r="F4285" i="11"/>
  <c r="G4285" i="11" s="1"/>
  <c r="F4720" i="11"/>
  <c r="G4720" i="11" s="1"/>
  <c r="F173" i="11"/>
  <c r="G173" i="11" s="1"/>
  <c r="F250" i="11"/>
  <c r="G250" i="11" s="1"/>
  <c r="F370" i="11"/>
  <c r="G370" i="11" s="1"/>
  <c r="F537" i="11"/>
  <c r="G537" i="11" s="1"/>
  <c r="F747" i="11"/>
  <c r="G747" i="11" s="1"/>
  <c r="F937" i="11"/>
  <c r="G937" i="11" s="1"/>
  <c r="F1114" i="11"/>
  <c r="G1114" i="11" s="1"/>
  <c r="F1303" i="11"/>
  <c r="G1303" i="11" s="1"/>
  <c r="F1518" i="11"/>
  <c r="G1518" i="11" s="1"/>
  <c r="F1774" i="11"/>
  <c r="G1774" i="11" s="1"/>
  <c r="F1976" i="11"/>
  <c r="G1976" i="11" s="1"/>
  <c r="F2179" i="11"/>
  <c r="G2179" i="11" s="1"/>
  <c r="F2463" i="11"/>
  <c r="G2463" i="11" s="1"/>
  <c r="F2782" i="11"/>
  <c r="G2782" i="11" s="1"/>
  <c r="F3160" i="11"/>
  <c r="G3160" i="11" s="1"/>
  <c r="F3497" i="11"/>
  <c r="G3497" i="11" s="1"/>
  <c r="F3831" i="11"/>
  <c r="G3831" i="11" s="1"/>
  <c r="F4149" i="11"/>
  <c r="G4149" i="11" s="1"/>
  <c r="F4491" i="11"/>
  <c r="G4491" i="11" s="1"/>
  <c r="F4890" i="11"/>
  <c r="G4890" i="11" s="1"/>
  <c r="F138" i="11"/>
  <c r="G138" i="11" s="1"/>
  <c r="F311" i="11"/>
  <c r="G311" i="11" s="1"/>
  <c r="F538" i="11"/>
  <c r="G538" i="11" s="1"/>
  <c r="F845" i="11"/>
  <c r="G845" i="11" s="1"/>
  <c r="F1215" i="11"/>
  <c r="G1215" i="11" s="1"/>
  <c r="F1519" i="11"/>
  <c r="G1519" i="11" s="1"/>
  <c r="F1977" i="11"/>
  <c r="G1977" i="11" s="1"/>
  <c r="F2464" i="11"/>
  <c r="G2464" i="11" s="1"/>
  <c r="F2896" i="11"/>
  <c r="G2896" i="11" s="1"/>
  <c r="F3498" i="11"/>
  <c r="G3498" i="11" s="1"/>
  <c r="F4150" i="11"/>
  <c r="G4150" i="11" s="1"/>
  <c r="F4606" i="11"/>
  <c r="G4606" i="11" s="1"/>
  <c r="F209" i="11"/>
  <c r="G209" i="11" s="1"/>
  <c r="F439" i="11"/>
  <c r="G439" i="11" s="1"/>
  <c r="F662" i="11"/>
  <c r="G662" i="11" s="1"/>
  <c r="F1027" i="11"/>
  <c r="G1027" i="11" s="1"/>
  <c r="F1381" i="11"/>
  <c r="G1381" i="11" s="1"/>
  <c r="F1672" i="11"/>
  <c r="G1672" i="11" s="1"/>
  <c r="F2078" i="11"/>
  <c r="G2078" i="11" s="1"/>
  <c r="F2580" i="11"/>
  <c r="G2580" i="11" s="1"/>
  <c r="F3009" i="11"/>
  <c r="G3009" i="11" s="1"/>
  <c r="F3670" i="11"/>
  <c r="G3670" i="11" s="1"/>
  <c r="F4286" i="11"/>
  <c r="G4286" i="11" s="1"/>
  <c r="F4721" i="11"/>
  <c r="G4721" i="11" s="1"/>
  <c r="F139" i="11"/>
  <c r="G139" i="11" s="1"/>
  <c r="F371" i="11"/>
  <c r="G371" i="11" s="1"/>
  <c r="F663" i="11"/>
  <c r="G663" i="11" s="1"/>
  <c r="F1115" i="11"/>
  <c r="G1115" i="11" s="1"/>
  <c r="F1520" i="11"/>
  <c r="G1520" i="11" s="1"/>
  <c r="F1978" i="11"/>
  <c r="G1978" i="11" s="1"/>
  <c r="F2581" i="11"/>
  <c r="G2581" i="11" s="1"/>
  <c r="F3161" i="11"/>
  <c r="G3161" i="11" s="1"/>
  <c r="F3984" i="11"/>
  <c r="G3984" i="11" s="1"/>
  <c r="F4607" i="11"/>
  <c r="G4607" i="11" s="1"/>
  <c r="F210" i="11"/>
  <c r="G210" i="11" s="1"/>
  <c r="F488" i="11"/>
  <c r="G488" i="11" s="1"/>
  <c r="F846" i="11"/>
  <c r="G846" i="11" s="1"/>
  <c r="F1304" i="11"/>
  <c r="G1304" i="11" s="1"/>
  <c r="F1673" i="11"/>
  <c r="G1673" i="11" s="1"/>
  <c r="F2180" i="11"/>
  <c r="G2180" i="11" s="1"/>
  <c r="F2783" i="11"/>
  <c r="G2783" i="11" s="1"/>
  <c r="F3499" i="11"/>
  <c r="G3499" i="11" s="1"/>
  <c r="F4287" i="11"/>
  <c r="G4287" i="11" s="1"/>
  <c r="F4891" i="11"/>
  <c r="G4891" i="11" s="1"/>
  <c r="F251" i="11"/>
  <c r="G251" i="11" s="1"/>
  <c r="F489" i="11"/>
  <c r="G489" i="11" s="1"/>
  <c r="F748" i="11"/>
  <c r="G748" i="11" s="1"/>
  <c r="F1116" i="11"/>
  <c r="G1116" i="11" s="1"/>
  <c r="F1448" i="11"/>
  <c r="G1448" i="11" s="1"/>
  <c r="F1775" i="11"/>
  <c r="G1775" i="11" s="1"/>
  <c r="F2298" i="11"/>
  <c r="G2298" i="11" s="1"/>
  <c r="F2784" i="11"/>
  <c r="G2784" i="11" s="1"/>
  <c r="F3329" i="11"/>
  <c r="G3329" i="11" s="1"/>
  <c r="F3985" i="11"/>
  <c r="G3985" i="11" s="1"/>
  <c r="F4492" i="11"/>
  <c r="G4492" i="11" s="1"/>
  <c r="F5047" i="11"/>
  <c r="G5047" i="11" s="1"/>
  <c r="F91" i="11"/>
  <c r="G91" i="11" s="1"/>
  <c r="F36" i="11"/>
  <c r="G36" i="11" s="1"/>
  <c r="F252" i="11"/>
  <c r="G252" i="11" s="1"/>
  <c r="F490" i="11"/>
  <c r="G490" i="11" s="1"/>
  <c r="F749" i="11"/>
  <c r="G749" i="11" s="1"/>
  <c r="F1117" i="11"/>
  <c r="G1117" i="11" s="1"/>
  <c r="F1449" i="11"/>
  <c r="G1449" i="11" s="1"/>
  <c r="F1776" i="11"/>
  <c r="G1776" i="11" s="1"/>
  <c r="F2181" i="11"/>
  <c r="G2181" i="11" s="1"/>
  <c r="F2688" i="11"/>
  <c r="G2688" i="11" s="1"/>
  <c r="F3162" i="11"/>
  <c r="G3162" i="11" s="1"/>
  <c r="F3832" i="11"/>
  <c r="G3832" i="11" s="1"/>
  <c r="F4395" i="11"/>
  <c r="G4395" i="11" s="1"/>
  <c r="F4892" i="11"/>
  <c r="G4892" i="11" s="1"/>
  <c r="F253" i="11"/>
  <c r="G253" i="11" s="1"/>
  <c r="F491" i="11"/>
  <c r="G491" i="11" s="1"/>
  <c r="F750" i="11"/>
  <c r="G750" i="11" s="1"/>
  <c r="F1118" i="11"/>
  <c r="G1118" i="11" s="1"/>
  <c r="F1450" i="11"/>
  <c r="G1450" i="11" s="1"/>
  <c r="F1777" i="11"/>
  <c r="G1777" i="11" s="1"/>
  <c r="F2182" i="11"/>
  <c r="G2182" i="11" s="1"/>
  <c r="F2689" i="11"/>
  <c r="G2689" i="11" s="1"/>
  <c r="F3163" i="11"/>
  <c r="G3163" i="11" s="1"/>
  <c r="F3833" i="11"/>
  <c r="G3833" i="11" s="1"/>
  <c r="F4396" i="11"/>
  <c r="G4396" i="11" s="1"/>
  <c r="F4893" i="11"/>
  <c r="G4893" i="11" s="1"/>
  <c r="F92" i="11"/>
  <c r="G92" i="11" s="1"/>
  <c r="F312" i="11"/>
  <c r="G312" i="11" s="1"/>
  <c r="F604" i="11"/>
  <c r="G604" i="11" s="1"/>
  <c r="F938" i="11"/>
  <c r="G938" i="11" s="1"/>
  <c r="F1382" i="11"/>
  <c r="G1382" i="11" s="1"/>
  <c r="F1778" i="11"/>
  <c r="G1778" i="11" s="1"/>
  <c r="F2183" i="11"/>
  <c r="G2183" i="11" s="1"/>
  <c r="F2785" i="11"/>
  <c r="G2785" i="11" s="1"/>
  <c r="F3500" i="11"/>
  <c r="G3500" i="11" s="1"/>
  <c r="F4151" i="11"/>
  <c r="G4151" i="11" s="1"/>
  <c r="F4722" i="11"/>
  <c r="G4722" i="11" s="1"/>
  <c r="F140" i="11"/>
  <c r="G140" i="11" s="1"/>
  <c r="F211" i="11"/>
  <c r="G211" i="11" s="1"/>
  <c r="F372" i="11"/>
  <c r="G372" i="11" s="1"/>
  <c r="F539" i="11"/>
  <c r="G539" i="11" s="1"/>
  <c r="F751" i="11"/>
  <c r="G751" i="11" s="1"/>
  <c r="F939" i="11"/>
  <c r="G939" i="11" s="1"/>
  <c r="F1216" i="11"/>
  <c r="G1216" i="11" s="1"/>
  <c r="F1451" i="11"/>
  <c r="G1451" i="11" s="1"/>
  <c r="F1674" i="11"/>
  <c r="G1674" i="11" s="1"/>
  <c r="F1979" i="11"/>
  <c r="G1979" i="11" s="1"/>
  <c r="F2184" i="11"/>
  <c r="G2184" i="11" s="1"/>
  <c r="F2582" i="11"/>
  <c r="G2582" i="11" s="1"/>
  <c r="F2897" i="11"/>
  <c r="G2897" i="11" s="1"/>
  <c r="F3330" i="11"/>
  <c r="G3330" i="11" s="1"/>
  <c r="F3671" i="11"/>
  <c r="G3671" i="11" s="1"/>
  <c r="F4152" i="11"/>
  <c r="G4152" i="11" s="1"/>
  <c r="F4493" i="11"/>
  <c r="G4493" i="11" s="1"/>
  <c r="F4894" i="11"/>
  <c r="G4894" i="11" s="1"/>
  <c r="F141" i="11"/>
  <c r="G141" i="11" s="1"/>
  <c r="F212" i="11"/>
  <c r="G212" i="11" s="1"/>
  <c r="F373" i="11"/>
  <c r="G373" i="11" s="1"/>
  <c r="F605" i="11"/>
  <c r="G605" i="11" s="1"/>
  <c r="F847" i="11"/>
  <c r="G847" i="11" s="1"/>
  <c r="F1028" i="11"/>
  <c r="G1028" i="11" s="1"/>
  <c r="F1217" i="11"/>
  <c r="G1217" i="11" s="1"/>
  <c r="F1521" i="11"/>
  <c r="G1521" i="11" s="1"/>
  <c r="F1779" i="11"/>
  <c r="G1779" i="11" s="1"/>
  <c r="F1980" i="11"/>
  <c r="G1980" i="11" s="1"/>
  <c r="F2185" i="11"/>
  <c r="G2185" i="11" s="1"/>
  <c r="F2690" i="11"/>
  <c r="G2690" i="11" s="1"/>
  <c r="F3164" i="11"/>
  <c r="G3164" i="11" s="1"/>
  <c r="F3501" i="11"/>
  <c r="G3501" i="11" s="1"/>
  <c r="F3834" i="11"/>
  <c r="G3834" i="11" s="1"/>
  <c r="F4288" i="11"/>
  <c r="G4288" i="11" s="1"/>
  <c r="F4723" i="11"/>
  <c r="G4723" i="11" s="1"/>
  <c r="F5048" i="11"/>
  <c r="G5048" i="11" s="1"/>
  <c r="F313" i="11"/>
  <c r="G313" i="11" s="1"/>
  <c r="F540" i="11"/>
  <c r="G540" i="11" s="1"/>
  <c r="F848" i="11"/>
  <c r="G848" i="11" s="1"/>
  <c r="F1218" i="11"/>
  <c r="G1218" i="11" s="1"/>
  <c r="F1522" i="11"/>
  <c r="G1522" i="11" s="1"/>
  <c r="F1858" i="11"/>
  <c r="G1858" i="11" s="1"/>
  <c r="F2299" i="11"/>
  <c r="G2299" i="11" s="1"/>
  <c r="F2786" i="11"/>
  <c r="G2786" i="11" s="1"/>
  <c r="F3331" i="11"/>
  <c r="G3331" i="11" s="1"/>
  <c r="F3986" i="11"/>
  <c r="G3986" i="11" s="1"/>
  <c r="F4494" i="11"/>
  <c r="G4494" i="11" s="1"/>
  <c r="F5049" i="11"/>
  <c r="G5049" i="11" s="1"/>
  <c r="F213" i="11"/>
  <c r="G213" i="11" s="1"/>
  <c r="F440" i="11"/>
  <c r="G440" i="11" s="1"/>
  <c r="F664" i="11"/>
  <c r="G664" i="11" s="1"/>
  <c r="F1029" i="11"/>
  <c r="G1029" i="11" s="1"/>
  <c r="F1383" i="11"/>
  <c r="G1383" i="11" s="1"/>
  <c r="F1675" i="11"/>
  <c r="G1675" i="11" s="1"/>
  <c r="F2079" i="11"/>
  <c r="G2079" i="11" s="1"/>
  <c r="F2583" i="11"/>
  <c r="G2583" i="11" s="1"/>
  <c r="F3010" i="11"/>
  <c r="G3010" i="11" s="1"/>
  <c r="F3672" i="11"/>
  <c r="G3672" i="11" s="1"/>
  <c r="F4289" i="11"/>
  <c r="G4289" i="11" s="1"/>
  <c r="F4724" i="11"/>
  <c r="G4724" i="11" s="1"/>
  <c r="F314" i="11"/>
  <c r="G314" i="11" s="1"/>
  <c r="F606" i="11"/>
  <c r="G606" i="11" s="1"/>
  <c r="F940" i="11"/>
  <c r="G940" i="11" s="1"/>
  <c r="F1384" i="11"/>
  <c r="G1384" i="11" s="1"/>
  <c r="F1676" i="11"/>
  <c r="G1676" i="11" s="1"/>
  <c r="F2186" i="11"/>
  <c r="G2186" i="11" s="1"/>
  <c r="F2787" i="11"/>
  <c r="G2787" i="11" s="1"/>
  <c r="F3332" i="11"/>
  <c r="G3332" i="11" s="1"/>
  <c r="F4153" i="11"/>
  <c r="G4153" i="11" s="1"/>
  <c r="F4608" i="11"/>
  <c r="G4608" i="11" s="1"/>
  <c r="F174" i="11"/>
  <c r="G174" i="11" s="1"/>
  <c r="F315" i="11"/>
  <c r="G315" i="11" s="1"/>
  <c r="F441" i="11"/>
  <c r="G441" i="11" s="1"/>
  <c r="F541" i="11"/>
  <c r="G541" i="11" s="1"/>
  <c r="F665" i="11"/>
  <c r="G665" i="11" s="1"/>
  <c r="F849" i="11"/>
  <c r="G849" i="11" s="1"/>
  <c r="F1030" i="11"/>
  <c r="G1030" i="11" s="1"/>
  <c r="F1219" i="11"/>
  <c r="G1219" i="11" s="1"/>
  <c r="F1385" i="11"/>
  <c r="G1385" i="11" s="1"/>
  <c r="F1523" i="11"/>
  <c r="G1523" i="11" s="1"/>
  <c r="F1677" i="11"/>
  <c r="G1677" i="11" s="1"/>
  <c r="F1859" i="11"/>
  <c r="G1859" i="11" s="1"/>
  <c r="F2080" i="11"/>
  <c r="G2080" i="11" s="1"/>
  <c r="F2300" i="11"/>
  <c r="G2300" i="11" s="1"/>
  <c r="F2584" i="11"/>
  <c r="G2584" i="11" s="1"/>
  <c r="F2898" i="11"/>
  <c r="G2898" i="11" s="1"/>
  <c r="F3165" i="11"/>
  <c r="G3165" i="11" s="1"/>
  <c r="F3333" i="11"/>
  <c r="G3333" i="11" s="1"/>
  <c r="F3673" i="11"/>
  <c r="G3673" i="11" s="1"/>
  <c r="F3987" i="11"/>
  <c r="G3987" i="11" s="1"/>
  <c r="F4290" i="11"/>
  <c r="G4290" i="11" s="1"/>
  <c r="F4609" i="11"/>
  <c r="G4609" i="11" s="1"/>
  <c r="F4895" i="11"/>
  <c r="G4895" i="11" s="1"/>
  <c r="F5050" i="11"/>
  <c r="G5050" i="11" s="1"/>
  <c r="F316" i="11"/>
  <c r="G316" i="11" s="1"/>
  <c r="F542" i="11"/>
  <c r="G542" i="11" s="1"/>
  <c r="F850" i="11"/>
  <c r="G850" i="11" s="1"/>
  <c r="F1220" i="11"/>
  <c r="G1220" i="11" s="1"/>
  <c r="F1524" i="11"/>
  <c r="G1524" i="11" s="1"/>
  <c r="F1860" i="11"/>
  <c r="G1860" i="11" s="1"/>
  <c r="F2301" i="11"/>
  <c r="G2301" i="11" s="1"/>
  <c r="F2788" i="11"/>
  <c r="G2788" i="11" s="1"/>
  <c r="F3334" i="11"/>
  <c r="G3334" i="11" s="1"/>
  <c r="F3988" i="11"/>
  <c r="G3988" i="11" s="1"/>
  <c r="F4495" i="11"/>
  <c r="G4495" i="11" s="1"/>
  <c r="F5051" i="11"/>
  <c r="G5051" i="11" s="1"/>
  <c r="F442" i="11"/>
  <c r="G442" i="11" s="1"/>
  <c r="F752" i="11"/>
  <c r="G752" i="11" s="1"/>
  <c r="F1305" i="11"/>
  <c r="G1305" i="11" s="1"/>
  <c r="F1678" i="11"/>
  <c r="G1678" i="11" s="1"/>
  <c r="F2302" i="11"/>
  <c r="G2302" i="11" s="1"/>
  <c r="F2899" i="11"/>
  <c r="G2899" i="11" s="1"/>
  <c r="F3674" i="11"/>
  <c r="G3674" i="11" s="1"/>
  <c r="F4496" i="11"/>
  <c r="G4496" i="11" s="1"/>
  <c r="F254" i="11"/>
  <c r="G254" i="11" s="1"/>
  <c r="F492" i="11"/>
  <c r="G492" i="11" s="1"/>
  <c r="F753" i="11"/>
  <c r="G753" i="11" s="1"/>
  <c r="F1119" i="11"/>
  <c r="G1119" i="11" s="1"/>
  <c r="F1452" i="11"/>
  <c r="G1452" i="11" s="1"/>
  <c r="F1780" i="11"/>
  <c r="G1780" i="11" s="1"/>
  <c r="F2187" i="11"/>
  <c r="G2187" i="11" s="1"/>
  <c r="F2691" i="11"/>
  <c r="G2691" i="11" s="1"/>
  <c r="F3166" i="11"/>
  <c r="G3166" i="11" s="1"/>
  <c r="F3835" i="11"/>
  <c r="G3835" i="11" s="1"/>
  <c r="F4397" i="11"/>
  <c r="G4397" i="11" s="1"/>
  <c r="F4896" i="11"/>
  <c r="G4896" i="11" s="1"/>
  <c r="F374" i="11"/>
  <c r="G374" i="11" s="1"/>
  <c r="F666" i="11"/>
  <c r="G666" i="11" s="1"/>
  <c r="F1120" i="11"/>
  <c r="G1120" i="11" s="1"/>
  <c r="F1525" i="11"/>
  <c r="G1525" i="11" s="1"/>
  <c r="F1981" i="11"/>
  <c r="G1981" i="11" s="1"/>
  <c r="F2585" i="11"/>
  <c r="G2585" i="11" s="1"/>
  <c r="F3167" i="11"/>
  <c r="G3167" i="11" s="1"/>
  <c r="F3989" i="11"/>
  <c r="G3989" i="11" s="1"/>
  <c r="F4610" i="11"/>
  <c r="G4610" i="11" s="1"/>
  <c r="F255" i="11"/>
  <c r="G255" i="11" s="1"/>
  <c r="F493" i="11"/>
  <c r="G493" i="11" s="1"/>
  <c r="F49" i="11"/>
  <c r="G49" i="11" s="1"/>
  <c r="F375" i="11"/>
  <c r="G375" i="11" s="1"/>
  <c r="F59" i="11"/>
  <c r="G59" i="11" s="1"/>
  <c r="F72" i="11"/>
  <c r="G72" i="11" s="1"/>
  <c r="F214" i="11"/>
  <c r="G214" i="11" s="1"/>
  <c r="F317" i="11"/>
  <c r="G317" i="11" s="1"/>
  <c r="F443" i="11"/>
  <c r="G443" i="11" s="1"/>
  <c r="F543" i="11"/>
  <c r="G543" i="11" s="1"/>
  <c r="F93" i="11"/>
  <c r="G93" i="11" s="1"/>
  <c r="F142" i="11"/>
  <c r="G142" i="11" s="1"/>
  <c r="F175" i="11"/>
  <c r="G175" i="11" s="1"/>
  <c r="F607" i="11"/>
  <c r="G607" i="11" s="1"/>
  <c r="F667" i="11"/>
  <c r="G667" i="11" s="1"/>
  <c r="F754" i="11"/>
  <c r="G754" i="11" s="1"/>
  <c r="F851" i="11"/>
  <c r="G851" i="11" s="1"/>
  <c r="F941" i="11"/>
  <c r="G941" i="11" s="1"/>
  <c r="F1031" i="11"/>
  <c r="G1031" i="11" s="1"/>
  <c r="F1121" i="11"/>
  <c r="G1121" i="11" s="1"/>
  <c r="F1221" i="11"/>
  <c r="G1221" i="11" s="1"/>
  <c r="F1306" i="11"/>
  <c r="G1306" i="11" s="1"/>
  <c r="F1386" i="11"/>
  <c r="G1386" i="11" s="1"/>
  <c r="F1453" i="11"/>
  <c r="G1453" i="11" s="1"/>
  <c r="F1526" i="11"/>
  <c r="G1526" i="11" s="1"/>
  <c r="F1606" i="11"/>
  <c r="G1606" i="11" s="1"/>
  <c r="F1781" i="11"/>
  <c r="G1781" i="11" s="1"/>
  <c r="F1679" i="11"/>
  <c r="G1679" i="11" s="1"/>
  <c r="F1861" i="11"/>
  <c r="G1861" i="11" s="1"/>
  <c r="F2081" i="11"/>
  <c r="G2081" i="11" s="1"/>
  <c r="F2188" i="11"/>
  <c r="G2188" i="11" s="1"/>
  <c r="F2303" i="11"/>
  <c r="G2303" i="11" s="1"/>
  <c r="F1982" i="11"/>
  <c r="G1982" i="11" s="1"/>
  <c r="F2789" i="11"/>
  <c r="G2789" i="11" s="1"/>
  <c r="F2465" i="11"/>
  <c r="G2465" i="11" s="1"/>
  <c r="F2900" i="11"/>
  <c r="G2900" i="11" s="1"/>
  <c r="F3011" i="11"/>
  <c r="G3011" i="11" s="1"/>
  <c r="F2692" i="11"/>
  <c r="G2692" i="11" s="1"/>
  <c r="F2586" i="11"/>
  <c r="G2586" i="11" s="1"/>
  <c r="F3168" i="11"/>
  <c r="G3168" i="11" s="1"/>
  <c r="F3335" i="11"/>
  <c r="G3335" i="11" s="1"/>
  <c r="F3502" i="11"/>
  <c r="G3502" i="11" s="1"/>
  <c r="F3675" i="11"/>
  <c r="G3675" i="11" s="1"/>
  <c r="F3836" i="11"/>
  <c r="G3836" i="11" s="1"/>
  <c r="F3990" i="11"/>
  <c r="G3990" i="11" s="1"/>
  <c r="F4154" i="11"/>
  <c r="G4154" i="11" s="1"/>
  <c r="F4291" i="11"/>
  <c r="G4291" i="11" s="1"/>
  <c r="F4398" i="11"/>
  <c r="G4398" i="11" s="1"/>
  <c r="F4497" i="11"/>
  <c r="G4497" i="11" s="1"/>
  <c r="F4725" i="11"/>
  <c r="G4725" i="11" s="1"/>
  <c r="F4897" i="11"/>
  <c r="G4897" i="11" s="1"/>
  <c r="F5052" i="11"/>
  <c r="G5052" i="11" s="1"/>
  <c r="F318" i="11"/>
  <c r="G318" i="11" s="1"/>
  <c r="F544" i="11"/>
  <c r="G544" i="11" s="1"/>
  <c r="F852" i="11"/>
  <c r="G852" i="11" s="1"/>
  <c r="F1122" i="11"/>
  <c r="G1122" i="11" s="1"/>
  <c r="F1454" i="11"/>
  <c r="G1454" i="11" s="1"/>
  <c r="F1782" i="11"/>
  <c r="G1782" i="11" s="1"/>
  <c r="F2082" i="11"/>
  <c r="G2082" i="11" s="1"/>
  <c r="F2587" i="11"/>
  <c r="G2587" i="11" s="1"/>
  <c r="F3012" i="11"/>
  <c r="G3012" i="11" s="1"/>
  <c r="F3676" i="11"/>
  <c r="G3676" i="11" s="1"/>
  <c r="F4155" i="11"/>
  <c r="G4155" i="11" s="1"/>
  <c r="F4611" i="11"/>
  <c r="G4611" i="11" s="1"/>
  <c r="F256" i="11"/>
  <c r="G256" i="11" s="1"/>
  <c r="F494" i="11"/>
  <c r="G494" i="11" s="1"/>
  <c r="F755" i="11"/>
  <c r="G755" i="11" s="1"/>
  <c r="F1123" i="11"/>
  <c r="G1123" i="11" s="1"/>
  <c r="F1455" i="11"/>
  <c r="G1455" i="11" s="1"/>
  <c r="F1783" i="11"/>
  <c r="G1783" i="11" s="1"/>
  <c r="F2189" i="11"/>
  <c r="G2189" i="11" s="1"/>
  <c r="F2693" i="11"/>
  <c r="G2693" i="11" s="1"/>
  <c r="F3169" i="11"/>
  <c r="G3169" i="11" s="1"/>
  <c r="F3837" i="11"/>
  <c r="G3837" i="11" s="1"/>
  <c r="F4399" i="11"/>
  <c r="G4399" i="11" s="1"/>
  <c r="F4898" i="11"/>
  <c r="G4898" i="11" s="1"/>
  <c r="F376" i="11"/>
  <c r="G376" i="11" s="1"/>
  <c r="F668" i="11"/>
  <c r="G668" i="11" s="1"/>
  <c r="F1124" i="11"/>
  <c r="G1124" i="11" s="1"/>
  <c r="F1527" i="11"/>
  <c r="G1527" i="11" s="1"/>
  <c r="F1983" i="11"/>
  <c r="G1983" i="11" s="1"/>
  <c r="F2588" i="11"/>
  <c r="G2588" i="11" s="1"/>
  <c r="F3170" i="11"/>
  <c r="G3170" i="11" s="1"/>
  <c r="F3991" i="11"/>
  <c r="G3991" i="11" s="1"/>
  <c r="F4612" i="11"/>
  <c r="G4612" i="11" s="1"/>
  <c r="F319" i="11"/>
  <c r="G319" i="11" s="1"/>
  <c r="F608" i="11"/>
  <c r="G608" i="11" s="1"/>
  <c r="F1032" i="11"/>
  <c r="G1032" i="11" s="1"/>
  <c r="F1456" i="11"/>
  <c r="G1456" i="11" s="1"/>
  <c r="F1862" i="11"/>
  <c r="G1862" i="11" s="1"/>
  <c r="F2304" i="11"/>
  <c r="G2304" i="11" s="1"/>
  <c r="F2901" i="11"/>
  <c r="G2901" i="11" s="1"/>
  <c r="F3677" i="11"/>
  <c r="G3677" i="11" s="1"/>
  <c r="F4400" i="11"/>
  <c r="G4400" i="11" s="1"/>
  <c r="F5053" i="11"/>
  <c r="G5053" i="11" s="1"/>
  <c r="F257" i="11"/>
  <c r="G257" i="11" s="1"/>
  <c r="F495" i="11"/>
  <c r="G495" i="11" s="1"/>
  <c r="F756" i="11"/>
  <c r="G756" i="11" s="1"/>
  <c r="F1125" i="11"/>
  <c r="G1125" i="11" s="1"/>
  <c r="F1457" i="11"/>
  <c r="G1457" i="11" s="1"/>
  <c r="F1784" i="11"/>
  <c r="G1784" i="11" s="1"/>
  <c r="F2305" i="11"/>
  <c r="G2305" i="11" s="1"/>
  <c r="F2790" i="11"/>
  <c r="G2790" i="11" s="1"/>
  <c r="F3336" i="11"/>
  <c r="G3336" i="11" s="1"/>
  <c r="F3992" i="11"/>
  <c r="G3992" i="11" s="1"/>
  <c r="F4498" i="11"/>
  <c r="G4498" i="11" s="1"/>
  <c r="F5054" i="11"/>
  <c r="G5054" i="11" s="1"/>
  <c r="F143" i="11"/>
  <c r="G143" i="11" s="1"/>
  <c r="F215" i="11"/>
  <c r="G215" i="11" s="1"/>
  <c r="F258" i="11"/>
  <c r="G258" i="11" s="1"/>
  <c r="F377" i="11"/>
  <c r="G377" i="11" s="1"/>
  <c r="F496" i="11"/>
  <c r="G496" i="11" s="1"/>
  <c r="F609" i="11"/>
  <c r="G609" i="11" s="1"/>
  <c r="F757" i="11"/>
  <c r="G757" i="11" s="1"/>
  <c r="F853" i="11"/>
  <c r="G853" i="11" s="1"/>
  <c r="F1033" i="11"/>
  <c r="G1033" i="11" s="1"/>
  <c r="F1222" i="11"/>
  <c r="G1222" i="11" s="1"/>
  <c r="F1307" i="11"/>
  <c r="G1307" i="11" s="1"/>
  <c r="F1458" i="11"/>
  <c r="G1458" i="11" s="1"/>
  <c r="F1607" i="11"/>
  <c r="G1607" i="11" s="1"/>
  <c r="F1785" i="11"/>
  <c r="G1785" i="11" s="1"/>
  <c r="F1984" i="11"/>
  <c r="G1984" i="11" s="1"/>
  <c r="F2083" i="11"/>
  <c r="G2083" i="11" s="1"/>
  <c r="F2306" i="11"/>
  <c r="G2306" i="11" s="1"/>
  <c r="F2589" i="11"/>
  <c r="G2589" i="11" s="1"/>
  <c r="F2791" i="11"/>
  <c r="G2791" i="11" s="1"/>
  <c r="F3013" i="11"/>
  <c r="G3013" i="11" s="1"/>
  <c r="F3171" i="11"/>
  <c r="G3171" i="11" s="1"/>
  <c r="F3503" i="11"/>
  <c r="G3503" i="11" s="1"/>
  <c r="F3678" i="11"/>
  <c r="G3678" i="11" s="1"/>
  <c r="F3993" i="11"/>
  <c r="G3993" i="11" s="1"/>
  <c r="F4292" i="11"/>
  <c r="G4292" i="11" s="1"/>
  <c r="F4499" i="11"/>
  <c r="G4499" i="11" s="1"/>
  <c r="F4726" i="11"/>
  <c r="G4726" i="11" s="1"/>
  <c r="F5055" i="11"/>
  <c r="G5055" i="11" s="1"/>
  <c r="F144" i="11"/>
  <c r="G144" i="11" s="1"/>
  <c r="F320" i="11"/>
  <c r="G320" i="11" s="1"/>
  <c r="F545" i="11"/>
  <c r="G545" i="11" s="1"/>
  <c r="F854" i="11"/>
  <c r="G854" i="11" s="1"/>
  <c r="F1223" i="11"/>
  <c r="G1223" i="11" s="1"/>
  <c r="F1528" i="11"/>
  <c r="G1528" i="11" s="1"/>
  <c r="F1863" i="11"/>
  <c r="G1863" i="11" s="1"/>
  <c r="F2307" i="11"/>
  <c r="G2307" i="11" s="1"/>
  <c r="F2792" i="11"/>
  <c r="G2792" i="11" s="1"/>
  <c r="F3337" i="11"/>
  <c r="G3337" i="11" s="1"/>
  <c r="F3994" i="11"/>
  <c r="G3994" i="11" s="1"/>
  <c r="F4500" i="11"/>
  <c r="G4500" i="11" s="1"/>
  <c r="F5056" i="11"/>
  <c r="G5056" i="11" s="1"/>
  <c r="F378" i="11"/>
  <c r="G378" i="11" s="1"/>
  <c r="F610" i="11"/>
  <c r="G610" i="11" s="1"/>
  <c r="F942" i="11"/>
  <c r="G942" i="11" s="1"/>
  <c r="F1308" i="11"/>
  <c r="G1308" i="11" s="1"/>
  <c r="F1608" i="11"/>
  <c r="G1608" i="11" s="1"/>
  <c r="F1985" i="11"/>
  <c r="G1985" i="11" s="1"/>
  <c r="F2466" i="11"/>
  <c r="G2466" i="11" s="1"/>
  <c r="F2902" i="11"/>
  <c r="G2902" i="11" s="1"/>
  <c r="F3504" i="11"/>
  <c r="G3504" i="11" s="1"/>
  <c r="F4156" i="11"/>
  <c r="G4156" i="11" s="1"/>
  <c r="F4613" i="11"/>
  <c r="G4613" i="11" s="1"/>
  <c r="F444" i="11"/>
  <c r="G444" i="11" s="1"/>
  <c r="F758" i="11"/>
  <c r="G758" i="11" s="1"/>
  <c r="F1309" i="11"/>
  <c r="G1309" i="11" s="1"/>
  <c r="F1680" i="11"/>
  <c r="G1680" i="11" s="1"/>
  <c r="F2308" i="11"/>
  <c r="G2308" i="11" s="1"/>
  <c r="F2903" i="11"/>
  <c r="G2903" i="11" s="1"/>
  <c r="F3679" i="11"/>
  <c r="G3679" i="11" s="1"/>
  <c r="F4501" i="11"/>
  <c r="G4501" i="11" s="1"/>
  <c r="F145" i="11"/>
  <c r="G145" i="11" s="1"/>
  <c r="F379" i="11"/>
  <c r="G379" i="11" s="1"/>
  <c r="F611" i="11"/>
  <c r="G611" i="11" s="1"/>
  <c r="F1034" i="11"/>
  <c r="G1034" i="11" s="1"/>
  <c r="F1387" i="11"/>
  <c r="G1387" i="11" s="1"/>
  <c r="F1786" i="11"/>
  <c r="G1786" i="11" s="1"/>
  <c r="F2309" i="11"/>
  <c r="G2309" i="11" s="1"/>
  <c r="F2793" i="11"/>
  <c r="G2793" i="11" s="1"/>
  <c r="F3505" i="11"/>
  <c r="G3505" i="11" s="1"/>
  <c r="F4157" i="11"/>
  <c r="G4157" i="11" s="1"/>
  <c r="F4727" i="11"/>
  <c r="G4727" i="11" s="1"/>
  <c r="F321" i="11"/>
  <c r="G321" i="11" s="1"/>
  <c r="F546" i="11"/>
  <c r="G546" i="11" s="1"/>
  <c r="F855" i="11"/>
  <c r="G855" i="11" s="1"/>
  <c r="F1224" i="11"/>
  <c r="G1224" i="11" s="1"/>
  <c r="F1529" i="11"/>
  <c r="G1529" i="11" s="1"/>
  <c r="F1864" i="11"/>
  <c r="G1864" i="11" s="1"/>
  <c r="F2310" i="11"/>
  <c r="G2310" i="11" s="1"/>
  <c r="F2794" i="11"/>
  <c r="G2794" i="11" s="1"/>
  <c r="F3338" i="11"/>
  <c r="G3338" i="11" s="1"/>
  <c r="F3995" i="11"/>
  <c r="G3995" i="11" s="1"/>
  <c r="F4502" i="11"/>
  <c r="G4502" i="11" s="1"/>
  <c r="F4899" i="11"/>
  <c r="G4899" i="11" s="1"/>
  <c r="F259" i="11"/>
  <c r="G259" i="11" s="1"/>
  <c r="F547" i="11"/>
  <c r="G547" i="11" s="1"/>
  <c r="F856" i="11"/>
  <c r="G856" i="11" s="1"/>
  <c r="F1310" i="11"/>
  <c r="G1310" i="11" s="1"/>
  <c r="F1609" i="11"/>
  <c r="G1609" i="11" s="1"/>
  <c r="F2084" i="11"/>
  <c r="G2084" i="11" s="1"/>
  <c r="F2694" i="11"/>
  <c r="G2694" i="11" s="1"/>
  <c r="F3172" i="11"/>
  <c r="G3172" i="11" s="1"/>
  <c r="F3996" i="11"/>
  <c r="G3996" i="11" s="1"/>
  <c r="F4503" i="11"/>
  <c r="G4503" i="11" s="1"/>
  <c r="F216" i="11"/>
  <c r="G216" i="11" s="1"/>
  <c r="F322" i="11"/>
  <c r="G322" i="11" s="1"/>
  <c r="F445" i="11"/>
  <c r="G445" i="11" s="1"/>
  <c r="F548" i="11"/>
  <c r="G548" i="11" s="1"/>
  <c r="F669" i="11"/>
  <c r="G669" i="11" s="1"/>
  <c r="F857" i="11"/>
  <c r="G857" i="11" s="1"/>
  <c r="F943" i="11"/>
  <c r="G943" i="11" s="1"/>
  <c r="F1126" i="11"/>
  <c r="G1126" i="11" s="1"/>
  <c r="F1311" i="11"/>
  <c r="G1311" i="11" s="1"/>
  <c r="F1459" i="11"/>
  <c r="G1459" i="11" s="1"/>
  <c r="F1681" i="11"/>
  <c r="G1681" i="11" s="1"/>
  <c r="F1787" i="11"/>
  <c r="G1787" i="11" s="1"/>
  <c r="F1986" i="11"/>
  <c r="G1986" i="11" s="1"/>
  <c r="F2190" i="11"/>
  <c r="G2190" i="11" s="1"/>
  <c r="F2311" i="11"/>
  <c r="G2311" i="11" s="1"/>
  <c r="F2590" i="11"/>
  <c r="G2590" i="11" s="1"/>
  <c r="F2904" i="11"/>
  <c r="G2904" i="11" s="1"/>
  <c r="F3173" i="11"/>
  <c r="G3173" i="11" s="1"/>
  <c r="F3339" i="11"/>
  <c r="G3339" i="11" s="1"/>
  <c r="F3680" i="11"/>
  <c r="G3680" i="11" s="1"/>
  <c r="F3997" i="11"/>
  <c r="G3997" i="11" s="1"/>
  <c r="F4158" i="11"/>
  <c r="G4158" i="11" s="1"/>
  <c r="F4504" i="11"/>
  <c r="G4504" i="11" s="1"/>
  <c r="F4728" i="11"/>
  <c r="G4728" i="11" s="1"/>
  <c r="F5057" i="11"/>
  <c r="G5057" i="11" s="1"/>
  <c r="F323" i="11"/>
  <c r="G323" i="11" s="1"/>
  <c r="F549" i="11"/>
  <c r="G549" i="11" s="1"/>
  <c r="F759" i="11"/>
  <c r="G759" i="11" s="1"/>
  <c r="F1127" i="11"/>
  <c r="G1127" i="11" s="1"/>
  <c r="F1388" i="11"/>
  <c r="G1388" i="11" s="1"/>
  <c r="F1682" i="11"/>
  <c r="G1682" i="11" s="1"/>
  <c r="F1987" i="11"/>
  <c r="G1987" i="11" s="1"/>
  <c r="F2467" i="11"/>
  <c r="G2467" i="11" s="1"/>
  <c r="F2905" i="11"/>
  <c r="G2905" i="11" s="1"/>
  <c r="F3340" i="11"/>
  <c r="G3340" i="11" s="1"/>
  <c r="F3998" i="11"/>
  <c r="G3998" i="11" s="1"/>
  <c r="F4505" i="11"/>
  <c r="G4505" i="11" s="1"/>
  <c r="F4900" i="11"/>
  <c r="G4900" i="11" s="1"/>
  <c r="F260" i="11"/>
  <c r="G260" i="11" s="1"/>
  <c r="F380" i="11"/>
  <c r="G380" i="11" s="1"/>
  <c r="F612" i="11"/>
  <c r="G612" i="11" s="1"/>
  <c r="F760" i="11"/>
  <c r="G760" i="11" s="1"/>
  <c r="F1035" i="11"/>
  <c r="G1035" i="11" s="1"/>
  <c r="F1225" i="11"/>
  <c r="G1225" i="11" s="1"/>
  <c r="F1460" i="11"/>
  <c r="G1460" i="11" s="1"/>
  <c r="F1683" i="11"/>
  <c r="G1683" i="11" s="1"/>
  <c r="F1865" i="11"/>
  <c r="G1865" i="11" s="1"/>
  <c r="F2191" i="11"/>
  <c r="G2191" i="11" s="1"/>
  <c r="F2468" i="11"/>
  <c r="G2468" i="11" s="1"/>
  <c r="F2795" i="11"/>
  <c r="G2795" i="11" s="1"/>
  <c r="F3174" i="11"/>
  <c r="G3174" i="11" s="1"/>
  <c r="F3506" i="11"/>
  <c r="G3506" i="11" s="1"/>
  <c r="F3999" i="11"/>
  <c r="G3999" i="11" s="1"/>
  <c r="F4293" i="11"/>
  <c r="G4293" i="11" s="1"/>
  <c r="F4729" i="11"/>
  <c r="G4729" i="11" s="1"/>
  <c r="F5058" i="11"/>
  <c r="G5058" i="11" s="1"/>
  <c r="F324" i="11"/>
  <c r="G324" i="11" s="1"/>
  <c r="F550" i="11"/>
  <c r="G550" i="11" s="1"/>
  <c r="F858" i="11"/>
  <c r="G858" i="11" s="1"/>
  <c r="F1312" i="11"/>
  <c r="G1312" i="11" s="1"/>
  <c r="F1610" i="11"/>
  <c r="G1610" i="11" s="1"/>
  <c r="F1988" i="11"/>
  <c r="G1988" i="11" s="1"/>
  <c r="F2591" i="11"/>
  <c r="G2591" i="11" s="1"/>
  <c r="F3014" i="11"/>
  <c r="G3014" i="11" s="1"/>
  <c r="F3681" i="11"/>
  <c r="G3681" i="11" s="1"/>
  <c r="F4401" i="11"/>
  <c r="G4401" i="11" s="1"/>
  <c r="F4901" i="11"/>
  <c r="G4901" i="11" s="1"/>
  <c r="F325" i="11"/>
  <c r="G325" i="11" s="1"/>
  <c r="F551" i="11"/>
  <c r="G551" i="11" s="1"/>
  <c r="F859" i="11"/>
  <c r="G859" i="11" s="1"/>
  <c r="F1226" i="11"/>
  <c r="G1226" i="11" s="1"/>
  <c r="F1530" i="11"/>
  <c r="G1530" i="11" s="1"/>
  <c r="F1866" i="11"/>
  <c r="G1866" i="11" s="1"/>
  <c r="F2469" i="11"/>
  <c r="G2469" i="11" s="1"/>
  <c r="F2906" i="11"/>
  <c r="G2906" i="11" s="1"/>
  <c r="F3507" i="11"/>
  <c r="G3507" i="11" s="1"/>
  <c r="F4159" i="11"/>
  <c r="G4159" i="11" s="1"/>
  <c r="F4614" i="11"/>
  <c r="G4614" i="11" s="1"/>
  <c r="F326" i="11"/>
  <c r="G326" i="11" s="1"/>
  <c r="F552" i="11"/>
  <c r="G552" i="11" s="1"/>
  <c r="F860" i="11"/>
  <c r="G860" i="11" s="1"/>
  <c r="F1227" i="11"/>
  <c r="G1227" i="11" s="1"/>
  <c r="F1531" i="11"/>
  <c r="G1531" i="11" s="1"/>
  <c r="F1867" i="11"/>
  <c r="G1867" i="11" s="1"/>
  <c r="F2470" i="11"/>
  <c r="G2470" i="11" s="1"/>
  <c r="F2907" i="11"/>
  <c r="G2907" i="11" s="1"/>
  <c r="F3508" i="11"/>
  <c r="G3508" i="11" s="1"/>
  <c r="F4160" i="11"/>
  <c r="G4160" i="11" s="1"/>
  <c r="F4615" i="11"/>
  <c r="G4615" i="11" s="1"/>
  <c r="F217" i="11"/>
  <c r="G217" i="11" s="1"/>
  <c r="F381" i="11"/>
  <c r="G381" i="11" s="1"/>
  <c r="F553" i="11"/>
  <c r="G553" i="11" s="1"/>
  <c r="F761" i="11"/>
  <c r="G761" i="11" s="1"/>
  <c r="F1036" i="11"/>
  <c r="G1036" i="11" s="1"/>
  <c r="F1228" i="11"/>
  <c r="G1228" i="11" s="1"/>
  <c r="F1461" i="11"/>
  <c r="G1461" i="11" s="1"/>
  <c r="F1788" i="11"/>
  <c r="G1788" i="11" s="1"/>
  <c r="F1989" i="11"/>
  <c r="G1989" i="11" s="1"/>
  <c r="F2312" i="11"/>
  <c r="G2312" i="11" s="1"/>
  <c r="F2695" i="11"/>
  <c r="G2695" i="11" s="1"/>
  <c r="F3015" i="11"/>
  <c r="G3015" i="11" s="1"/>
  <c r="F3341" i="11"/>
  <c r="G3341" i="11" s="1"/>
  <c r="F3838" i="11"/>
  <c r="G3838" i="11" s="1"/>
  <c r="F4294" i="11"/>
  <c r="G4294" i="11" s="1"/>
  <c r="F4616" i="11"/>
  <c r="G4616" i="11" s="1"/>
  <c r="F5059" i="11"/>
  <c r="G5059" i="11" s="1"/>
  <c r="F446" i="11"/>
  <c r="G446" i="11" s="1"/>
  <c r="F762" i="11"/>
  <c r="G762" i="11" s="1"/>
  <c r="F1229" i="11"/>
  <c r="G1229" i="11" s="1"/>
  <c r="F1532" i="11"/>
  <c r="G1532" i="11" s="1"/>
  <c r="F1990" i="11"/>
  <c r="G1990" i="11" s="1"/>
  <c r="F2592" i="11"/>
  <c r="G2592" i="11" s="1"/>
  <c r="F3016" i="11"/>
  <c r="G3016" i="11" s="1"/>
  <c r="F3839" i="11"/>
  <c r="G3839" i="11" s="1"/>
  <c r="F4506" i="11"/>
  <c r="G4506" i="11" s="1"/>
  <c r="F447" i="11"/>
  <c r="G447" i="11" s="1"/>
  <c r="F670" i="11"/>
  <c r="G670" i="11" s="1"/>
  <c r="F1037" i="11"/>
  <c r="G1037" i="11" s="1"/>
  <c r="F1389" i="11"/>
  <c r="G1389" i="11" s="1"/>
  <c r="F1684" i="11"/>
  <c r="G1684" i="11" s="1"/>
  <c r="F2085" i="11"/>
  <c r="G2085" i="11" s="1"/>
  <c r="F2593" i="11"/>
  <c r="G2593" i="11" s="1"/>
  <c r="F3017" i="11"/>
  <c r="G3017" i="11" s="1"/>
  <c r="F3682" i="11"/>
  <c r="G3682" i="11" s="1"/>
  <c r="F4295" i="11"/>
  <c r="G4295" i="11" s="1"/>
  <c r="F4902" i="11"/>
  <c r="G4902" i="11" s="1"/>
  <c r="F448" i="11"/>
  <c r="G448" i="11" s="1"/>
  <c r="F671" i="11"/>
  <c r="G671" i="11" s="1"/>
  <c r="F1038" i="11"/>
  <c r="G1038" i="11" s="1"/>
  <c r="F1390" i="11"/>
  <c r="G1390" i="11" s="1"/>
  <c r="F1685" i="11"/>
  <c r="G1685" i="11" s="1"/>
  <c r="F2086" i="11"/>
  <c r="G2086" i="11" s="1"/>
  <c r="F2696" i="11"/>
  <c r="G2696" i="11" s="1"/>
  <c r="F3175" i="11"/>
  <c r="G3175" i="11" s="1"/>
  <c r="F3840" i="11"/>
  <c r="G3840" i="11" s="1"/>
  <c r="F4402" i="11"/>
  <c r="G4402" i="11" s="1"/>
  <c r="F4903" i="11"/>
  <c r="G4903" i="11" s="1"/>
  <c r="F261" i="11"/>
  <c r="G261" i="11" s="1"/>
  <c r="F497" i="11"/>
  <c r="G497" i="11" s="1"/>
  <c r="F763" i="11"/>
  <c r="G763" i="11" s="1"/>
  <c r="F1039" i="11"/>
  <c r="G1039" i="11" s="1"/>
  <c r="F1391" i="11"/>
  <c r="G1391" i="11" s="1"/>
  <c r="F1789" i="11"/>
  <c r="G1789" i="11" s="1"/>
  <c r="F2087" i="11"/>
  <c r="G2087" i="11" s="1"/>
  <c r="F2594" i="11"/>
  <c r="G2594" i="11" s="1"/>
  <c r="F3176" i="11"/>
  <c r="G3176" i="11" s="1"/>
  <c r="F3683" i="11"/>
  <c r="G3683" i="11" s="1"/>
  <c r="F4161" i="11"/>
  <c r="G4161" i="11" s="1"/>
  <c r="F4730" i="11"/>
  <c r="G4730" i="11" s="1"/>
  <c r="F327" i="11"/>
  <c r="G327" i="11" s="1"/>
  <c r="F554" i="11"/>
  <c r="G554" i="11" s="1"/>
  <c r="F861" i="11"/>
  <c r="G861" i="11" s="1"/>
  <c r="F1230" i="11"/>
  <c r="G1230" i="11" s="1"/>
  <c r="F1533" i="11"/>
  <c r="G1533" i="11" s="1"/>
  <c r="F1868" i="11"/>
  <c r="G1868" i="11" s="1"/>
  <c r="F2471" i="11"/>
  <c r="G2471" i="11" s="1"/>
  <c r="F2908" i="11"/>
  <c r="G2908" i="11" s="1"/>
  <c r="F3509" i="11"/>
  <c r="G3509" i="11" s="1"/>
  <c r="F4162" i="11"/>
  <c r="G4162" i="11" s="1"/>
  <c r="F4617" i="11"/>
  <c r="G4617" i="11" s="1"/>
  <c r="F328" i="11"/>
  <c r="G328" i="11" s="1"/>
  <c r="F555" i="11"/>
  <c r="G555" i="11" s="1"/>
  <c r="F862" i="11"/>
  <c r="G862" i="11" s="1"/>
  <c r="F1231" i="11"/>
  <c r="G1231" i="11" s="1"/>
  <c r="F1534" i="11"/>
  <c r="G1534" i="11" s="1"/>
  <c r="F1869" i="11"/>
  <c r="G1869" i="11" s="1"/>
  <c r="F2472" i="11"/>
  <c r="G2472" i="11" s="1"/>
  <c r="F2909" i="11"/>
  <c r="G2909" i="11" s="1"/>
  <c r="F3510" i="11"/>
  <c r="G3510" i="11" s="1"/>
  <c r="F4163" i="11"/>
  <c r="G4163" i="11" s="1"/>
  <c r="F4618" i="11"/>
  <c r="G4618" i="11" s="1"/>
  <c r="F329" i="11"/>
  <c r="G329" i="11" s="1"/>
  <c r="F556" i="11"/>
  <c r="G556" i="11" s="1"/>
  <c r="F863" i="11"/>
  <c r="G863" i="11" s="1"/>
  <c r="F1232" i="11"/>
  <c r="G1232" i="11" s="1"/>
  <c r="F1535" i="11"/>
  <c r="G1535" i="11" s="1"/>
  <c r="F1870" i="11"/>
  <c r="G1870" i="11" s="1"/>
  <c r="F2473" i="11"/>
  <c r="G2473" i="11" s="1"/>
  <c r="F2910" i="11"/>
  <c r="G2910" i="11" s="1"/>
  <c r="F3511" i="11"/>
  <c r="G3511" i="11" s="1"/>
  <c r="F4164" i="11"/>
  <c r="G4164" i="11" s="1"/>
  <c r="F4619" i="11"/>
  <c r="G4619" i="11" s="1"/>
  <c r="F330" i="11"/>
  <c r="G330" i="11" s="1"/>
  <c r="F557" i="11"/>
  <c r="G557" i="11" s="1"/>
  <c r="F864" i="11"/>
  <c r="G864" i="11" s="1"/>
  <c r="F1233" i="11"/>
  <c r="G1233" i="11" s="1"/>
  <c r="F1536" i="11"/>
  <c r="G1536" i="11" s="1"/>
  <c r="F1871" i="11"/>
  <c r="G1871" i="11" s="1"/>
  <c r="F2313" i="11"/>
  <c r="G2313" i="11" s="1"/>
  <c r="F2796" i="11"/>
  <c r="G2796" i="11" s="1"/>
  <c r="F3342" i="11"/>
  <c r="G3342" i="11" s="1"/>
  <c r="F4000" i="11"/>
  <c r="G4000" i="11" s="1"/>
  <c r="F4507" i="11"/>
  <c r="G4507" i="11" s="1"/>
  <c r="F5060" i="11"/>
  <c r="G5060" i="11" s="1"/>
  <c r="F218" i="11"/>
  <c r="G218" i="11" s="1"/>
  <c r="F449" i="11"/>
  <c r="G449" i="11" s="1"/>
  <c r="F764" i="11"/>
  <c r="G764" i="11" s="1"/>
  <c r="F1128" i="11"/>
  <c r="G1128" i="11" s="1"/>
  <c r="F1462" i="11"/>
  <c r="G1462" i="11" s="1"/>
  <c r="F1872" i="11"/>
  <c r="G1872" i="11" s="1"/>
  <c r="F2314" i="11"/>
  <c r="G2314" i="11" s="1"/>
  <c r="F2911" i="11"/>
  <c r="G2911" i="11" s="1"/>
  <c r="F3512" i="11"/>
  <c r="G3512" i="11" s="1"/>
  <c r="F4165" i="11"/>
  <c r="G4165" i="11" s="1"/>
  <c r="F4731" i="11"/>
  <c r="G4731" i="11" s="1"/>
  <c r="F450" i="11"/>
  <c r="G450" i="11" s="1"/>
  <c r="F672" i="11"/>
  <c r="G672" i="11" s="1"/>
  <c r="F1040" i="11"/>
  <c r="G1040" i="11" s="1"/>
  <c r="F1392" i="11"/>
  <c r="G1392" i="11" s="1"/>
  <c r="F1686" i="11"/>
  <c r="G1686" i="11" s="1"/>
  <c r="F2088" i="11"/>
  <c r="G2088" i="11" s="1"/>
  <c r="F2595" i="11"/>
  <c r="G2595" i="11" s="1"/>
  <c r="F3018" i="11"/>
  <c r="G3018" i="11" s="1"/>
  <c r="F3684" i="11"/>
  <c r="G3684" i="11" s="1"/>
  <c r="F4296" i="11"/>
  <c r="G4296" i="11" s="1"/>
  <c r="F4732" i="11"/>
  <c r="G4732" i="11" s="1"/>
  <c r="F331" i="11"/>
  <c r="G331" i="11" s="1"/>
  <c r="F558" i="11"/>
  <c r="G558" i="11" s="1"/>
  <c r="F865" i="11"/>
  <c r="G865" i="11" s="1"/>
  <c r="F1234" i="11"/>
  <c r="G1234" i="11" s="1"/>
  <c r="F1463" i="11"/>
  <c r="G1463" i="11" s="1"/>
  <c r="F1790" i="11"/>
  <c r="G1790" i="11" s="1"/>
  <c r="F2192" i="11"/>
  <c r="G2192" i="11" s="1"/>
  <c r="F2697" i="11"/>
  <c r="G2697" i="11" s="1"/>
  <c r="F3177" i="11"/>
  <c r="G3177" i="11" s="1"/>
  <c r="F3685" i="11"/>
  <c r="G3685" i="11" s="1"/>
  <c r="F4297" i="11"/>
  <c r="G4297" i="11" s="1"/>
  <c r="F4733" i="11"/>
  <c r="G4733" i="11" s="1"/>
  <c r="F382" i="11"/>
  <c r="G382" i="11" s="1"/>
  <c r="F613" i="11"/>
  <c r="G613" i="11" s="1"/>
  <c r="F944" i="11"/>
  <c r="G944" i="11" s="1"/>
  <c r="F1313" i="11"/>
  <c r="G1313" i="11" s="1"/>
  <c r="F1537" i="11"/>
  <c r="G1537" i="11" s="1"/>
  <c r="F1873" i="11"/>
  <c r="G1873" i="11" s="1"/>
  <c r="F2315" i="11"/>
  <c r="G2315" i="11" s="1"/>
  <c r="F2797" i="11"/>
  <c r="G2797" i="11" s="1"/>
  <c r="F3343" i="11"/>
  <c r="G3343" i="11" s="1"/>
  <c r="F3841" i="11"/>
  <c r="G3841" i="11" s="1"/>
  <c r="F4403" i="11"/>
  <c r="G4403" i="11" s="1"/>
  <c r="F4904" i="11"/>
  <c r="G4904" i="11" s="1"/>
  <c r="F383" i="11"/>
  <c r="G383" i="11" s="1"/>
  <c r="F614" i="11"/>
  <c r="G614" i="11" s="1"/>
  <c r="F945" i="11"/>
  <c r="G945" i="11" s="1"/>
  <c r="F1314" i="11"/>
  <c r="G1314" i="11" s="1"/>
  <c r="F1611" i="11"/>
  <c r="G1611" i="11" s="1"/>
  <c r="F1991" i="11"/>
  <c r="G1991" i="11" s="1"/>
  <c r="F2474" i="11"/>
  <c r="G2474" i="11" s="1"/>
  <c r="F2912" i="11"/>
  <c r="G2912" i="11" s="1"/>
  <c r="F3513" i="11"/>
  <c r="G3513" i="11" s="1"/>
  <c r="F4166" i="11"/>
  <c r="G4166" i="11" s="1"/>
  <c r="F4620" i="11"/>
  <c r="G4620" i="11" s="1"/>
  <c r="F332" i="11"/>
  <c r="G332" i="11" s="1"/>
  <c r="F559" i="11"/>
  <c r="G559" i="11" s="1"/>
  <c r="F866" i="11"/>
  <c r="G866" i="11" s="1"/>
  <c r="F1235" i="11"/>
  <c r="G1235" i="11" s="1"/>
  <c r="F1538" i="11"/>
  <c r="G1538" i="11" s="1"/>
  <c r="F1874" i="11"/>
  <c r="G1874" i="11" s="1"/>
  <c r="F2475" i="11"/>
  <c r="G2475" i="11" s="1"/>
  <c r="F2913" i="11"/>
  <c r="G2913" i="11" s="1"/>
  <c r="F3514" i="11"/>
  <c r="G3514" i="11" s="1"/>
  <c r="F4167" i="11"/>
  <c r="G4167" i="11" s="1"/>
  <c r="F4621" i="11"/>
  <c r="G4621" i="11" s="1"/>
  <c r="F219" i="11"/>
  <c r="G219" i="11" s="1"/>
  <c r="F451" i="11"/>
  <c r="G451" i="11" s="1"/>
  <c r="F673" i="11"/>
  <c r="G673" i="11" s="1"/>
  <c r="F1041" i="11"/>
  <c r="G1041" i="11" s="1"/>
  <c r="F1393" i="11"/>
  <c r="G1393" i="11" s="1"/>
  <c r="F1687" i="11"/>
  <c r="G1687" i="11" s="1"/>
  <c r="F2089" i="11"/>
  <c r="G2089" i="11" s="1"/>
  <c r="F2596" i="11"/>
  <c r="G2596" i="11" s="1"/>
  <c r="F3019" i="11"/>
  <c r="G3019" i="11" s="1"/>
  <c r="F3686" i="11"/>
  <c r="G3686" i="11" s="1"/>
  <c r="F4298" i="11"/>
  <c r="G4298" i="11" s="1"/>
  <c r="F4734" i="11"/>
  <c r="G4734" i="11" s="1"/>
  <c r="F333" i="11"/>
  <c r="G333" i="11" s="1"/>
  <c r="F560" i="11"/>
  <c r="G560" i="11" s="1"/>
  <c r="F867" i="11"/>
  <c r="G867" i="11" s="1"/>
  <c r="F1236" i="11"/>
  <c r="G1236" i="11" s="1"/>
  <c r="F1539" i="11"/>
  <c r="G1539" i="11" s="1"/>
  <c r="F1875" i="11"/>
  <c r="G1875" i="11" s="1"/>
  <c r="F2476" i="11"/>
  <c r="G2476" i="11" s="1"/>
  <c r="F2914" i="11"/>
  <c r="G2914" i="11" s="1"/>
  <c r="F3515" i="11"/>
  <c r="G3515" i="11" s="1"/>
  <c r="F4168" i="11"/>
  <c r="G4168" i="11" s="1"/>
  <c r="F4622" i="11"/>
  <c r="G4622" i="11" s="1"/>
  <c r="F334" i="11"/>
  <c r="G334" i="11" s="1"/>
  <c r="F561" i="11"/>
  <c r="G561" i="11" s="1"/>
  <c r="F868" i="11"/>
  <c r="G868" i="11" s="1"/>
  <c r="F1237" i="11"/>
  <c r="G1237" i="11" s="1"/>
  <c r="F1540" i="11"/>
  <c r="G1540" i="11" s="1"/>
  <c r="F1876" i="11"/>
  <c r="G1876" i="11" s="1"/>
  <c r="F2193" i="11"/>
  <c r="G2193" i="11" s="1"/>
  <c r="F2698" i="11"/>
  <c r="G2698" i="11" s="1"/>
  <c r="F3178" i="11"/>
  <c r="G3178" i="11" s="1"/>
  <c r="F3842" i="11"/>
  <c r="G3842" i="11" s="1"/>
  <c r="F4404" i="11"/>
  <c r="G4404" i="11" s="1"/>
  <c r="F4905" i="11"/>
  <c r="G4905" i="11" s="1"/>
  <c r="F452" i="11"/>
  <c r="G452" i="11" s="1"/>
  <c r="F674" i="11"/>
  <c r="G674" i="11" s="1"/>
  <c r="F1042" i="11"/>
  <c r="G1042" i="11" s="1"/>
  <c r="F1394" i="11"/>
  <c r="G1394" i="11" s="1"/>
  <c r="F1688" i="11"/>
  <c r="G1688" i="11" s="1"/>
  <c r="F2090" i="11"/>
  <c r="G2090" i="11" s="1"/>
  <c r="F2597" i="11"/>
  <c r="G2597" i="11" s="1"/>
  <c r="F3020" i="11"/>
  <c r="G3020" i="11" s="1"/>
  <c r="F3687" i="11"/>
  <c r="G3687" i="11" s="1"/>
  <c r="F4299" i="11"/>
  <c r="G4299" i="11" s="1"/>
  <c r="F4735" i="11"/>
  <c r="G4735" i="11" s="1"/>
  <c r="F453" i="11"/>
  <c r="G453" i="11" s="1"/>
  <c r="F675" i="11"/>
  <c r="G675" i="11" s="1"/>
  <c r="F1043" i="11"/>
  <c r="G1043" i="11" s="1"/>
  <c r="F1395" i="11"/>
  <c r="G1395" i="11" s="1"/>
  <c r="F1689" i="11"/>
  <c r="G1689" i="11" s="1"/>
  <c r="F2091" i="11"/>
  <c r="G2091" i="11" s="1"/>
  <c r="F2699" i="11"/>
  <c r="G2699" i="11" s="1"/>
  <c r="F3179" i="11"/>
  <c r="G3179" i="11" s="1"/>
  <c r="F3843" i="11"/>
  <c r="G3843" i="11" s="1"/>
  <c r="F4405" i="11"/>
  <c r="G4405" i="11" s="1"/>
  <c r="F4906" i="11"/>
  <c r="G4906" i="11" s="1"/>
  <c r="F384" i="11"/>
  <c r="G384" i="11" s="1"/>
  <c r="F676" i="11"/>
  <c r="G676" i="11" s="1"/>
  <c r="F1044" i="11"/>
  <c r="G1044" i="11" s="1"/>
  <c r="F1464" i="11"/>
  <c r="G1464" i="11" s="1"/>
  <c r="F1877" i="11"/>
  <c r="G1877" i="11" s="1"/>
  <c r="F2316" i="11"/>
  <c r="G2316" i="11" s="1"/>
  <c r="F2915" i="11"/>
  <c r="G2915" i="11" s="1"/>
  <c r="F3688" i="11"/>
  <c r="G3688" i="11" s="1"/>
  <c r="F4300" i="11"/>
  <c r="G4300" i="11" s="1"/>
  <c r="F4907" i="11"/>
  <c r="G4907" i="11" s="1"/>
  <c r="F454" i="11"/>
  <c r="G454" i="11" s="1"/>
  <c r="F677" i="11"/>
  <c r="G677" i="11" s="1"/>
  <c r="F1045" i="11"/>
  <c r="G1045" i="11" s="1"/>
  <c r="F1396" i="11"/>
  <c r="G1396" i="11" s="1"/>
  <c r="F1690" i="11"/>
  <c r="G1690" i="11" s="1"/>
  <c r="F2092" i="11"/>
  <c r="G2092" i="11" s="1"/>
  <c r="F2598" i="11"/>
  <c r="G2598" i="11" s="1"/>
  <c r="F3021" i="11"/>
  <c r="G3021" i="11" s="1"/>
  <c r="F3689" i="11"/>
  <c r="G3689" i="11" s="1"/>
  <c r="F4301" i="11"/>
  <c r="G4301" i="11" s="1"/>
  <c r="F4736" i="11"/>
  <c r="G4736" i="11" s="1"/>
  <c r="F385" i="11"/>
  <c r="G385" i="11" s="1"/>
  <c r="F678" i="11"/>
  <c r="G678" i="11" s="1"/>
  <c r="F1046" i="11"/>
  <c r="G1046" i="11" s="1"/>
  <c r="F1465" i="11"/>
  <c r="G1465" i="11" s="1"/>
  <c r="F1878" i="11"/>
  <c r="G1878" i="11" s="1"/>
  <c r="F2317" i="11"/>
  <c r="G2317" i="11" s="1"/>
  <c r="F2916" i="11"/>
  <c r="G2916" i="11" s="1"/>
  <c r="F3690" i="11"/>
  <c r="G3690" i="11" s="1"/>
  <c r="F4302" i="11"/>
  <c r="G4302" i="11" s="1"/>
  <c r="F4908" i="11"/>
  <c r="G4908" i="11" s="1"/>
  <c r="F335" i="11"/>
  <c r="G335" i="11" s="1"/>
  <c r="F562" i="11"/>
  <c r="G562" i="11" s="1"/>
  <c r="F869" i="11"/>
  <c r="G869" i="11" s="1"/>
  <c r="F1238" i="11"/>
  <c r="G1238" i="11" s="1"/>
  <c r="F1541" i="11"/>
  <c r="G1541" i="11" s="1"/>
  <c r="F1791" i="11"/>
  <c r="G1791" i="11" s="1"/>
  <c r="F2194" i="11"/>
  <c r="G2194" i="11" s="1"/>
  <c r="F2700" i="11"/>
  <c r="G2700" i="11" s="1"/>
  <c r="F3180" i="11"/>
  <c r="G3180" i="11" s="1"/>
  <c r="F3844" i="11"/>
  <c r="G3844" i="11" s="1"/>
  <c r="F4406" i="11"/>
  <c r="G4406" i="11" s="1"/>
  <c r="F4737" i="11"/>
  <c r="G4737" i="11" s="1"/>
  <c r="F176" i="11"/>
  <c r="G176" i="11" s="1"/>
  <c r="F455" i="11"/>
  <c r="G455" i="11" s="1"/>
  <c r="F765" i="11"/>
  <c r="G765" i="11" s="1"/>
  <c r="F1239" i="11"/>
  <c r="G1239" i="11" s="1"/>
  <c r="F1691" i="11"/>
  <c r="G1691" i="11" s="1"/>
  <c r="F2195" i="11"/>
  <c r="G2195" i="11" s="1"/>
  <c r="F2798" i="11"/>
  <c r="G2798" i="11" s="1"/>
  <c r="F3516" i="11"/>
  <c r="G3516" i="11" s="1"/>
  <c r="F4303" i="11"/>
  <c r="G4303" i="11" s="1"/>
  <c r="F5061" i="11"/>
  <c r="G5061" i="11" s="1"/>
  <c r="F456" i="11"/>
  <c r="G456" i="11" s="1"/>
  <c r="F766" i="11"/>
  <c r="G766" i="11" s="1"/>
  <c r="F1240" i="11"/>
  <c r="G1240" i="11" s="1"/>
  <c r="F1542" i="11"/>
  <c r="G1542" i="11" s="1"/>
  <c r="F1992" i="11"/>
  <c r="G1992" i="11" s="1"/>
  <c r="F2599" i="11"/>
  <c r="G2599" i="11" s="1"/>
  <c r="F3022" i="11"/>
  <c r="G3022" i="11" s="1"/>
  <c r="F3845" i="11"/>
  <c r="G3845" i="11" s="1"/>
  <c r="F4508" i="11"/>
  <c r="G4508" i="11" s="1"/>
  <c r="F5062" i="11"/>
  <c r="G5062" i="11" s="1"/>
  <c r="F336" i="11"/>
  <c r="G336" i="11" s="1"/>
  <c r="F563" i="11"/>
  <c r="G563" i="11" s="1"/>
  <c r="F767" i="11"/>
  <c r="G767" i="11" s="1"/>
  <c r="F1129" i="11"/>
  <c r="G1129" i="11" s="1"/>
  <c r="F1397" i="11"/>
  <c r="G1397" i="11" s="1"/>
  <c r="F1692" i="11"/>
  <c r="G1692" i="11" s="1"/>
  <c r="F1993" i="11"/>
  <c r="G1993" i="11" s="1"/>
  <c r="F2477" i="11"/>
  <c r="G2477" i="11" s="1"/>
  <c r="F2917" i="11"/>
  <c r="G2917" i="11" s="1"/>
  <c r="F3344" i="11"/>
  <c r="G3344" i="11" s="1"/>
  <c r="F4001" i="11"/>
  <c r="G4001" i="11" s="1"/>
  <c r="F4407" i="11"/>
  <c r="G4407" i="11" s="1"/>
  <c r="F4909" i="11"/>
  <c r="G4909" i="11" s="1"/>
  <c r="F457" i="11"/>
  <c r="G457" i="11" s="1"/>
  <c r="F679" i="11"/>
  <c r="G679" i="11" s="1"/>
  <c r="F1047" i="11"/>
  <c r="G1047" i="11" s="1"/>
  <c r="F1398" i="11"/>
  <c r="G1398" i="11" s="1"/>
  <c r="F1693" i="11"/>
  <c r="G1693" i="11" s="1"/>
  <c r="F2093" i="11"/>
  <c r="G2093" i="11" s="1"/>
  <c r="F2701" i="11"/>
  <c r="G2701" i="11" s="1"/>
  <c r="F3181" i="11"/>
  <c r="G3181" i="11" s="1"/>
  <c r="F3846" i="11"/>
  <c r="G3846" i="11" s="1"/>
  <c r="F4408" i="11"/>
  <c r="G4408" i="11" s="1"/>
  <c r="F4910" i="11"/>
  <c r="G4910" i="11" s="1"/>
  <c r="F386" i="11"/>
  <c r="G386" i="11" s="1"/>
  <c r="F615" i="11"/>
  <c r="G615" i="11" s="1"/>
  <c r="F946" i="11"/>
  <c r="G946" i="11" s="1"/>
  <c r="F1315" i="11"/>
  <c r="G1315" i="11" s="1"/>
  <c r="F1612" i="11"/>
  <c r="G1612" i="11" s="1"/>
  <c r="F1994" i="11"/>
  <c r="G1994" i="11" s="1"/>
  <c r="F2600" i="11"/>
  <c r="G2600" i="11" s="1"/>
  <c r="F3023" i="11"/>
  <c r="G3023" i="11" s="1"/>
  <c r="F3691" i="11"/>
  <c r="G3691" i="11" s="1"/>
  <c r="F4304" i="11"/>
  <c r="G4304" i="11" s="1"/>
  <c r="F4738" i="11"/>
  <c r="G4738" i="11" s="1"/>
  <c r="F387" i="11"/>
  <c r="G387" i="11" s="1"/>
  <c r="F616" i="11"/>
  <c r="G616" i="11" s="1"/>
  <c r="F947" i="11"/>
  <c r="G947" i="11" s="1"/>
  <c r="F1316" i="11"/>
  <c r="G1316" i="11" s="1"/>
  <c r="F1613" i="11"/>
  <c r="G1613" i="11" s="1"/>
  <c r="F1995" i="11"/>
  <c r="G1995" i="11" s="1"/>
  <c r="F2601" i="11"/>
  <c r="G2601" i="11" s="1"/>
  <c r="F3024" i="11"/>
  <c r="G3024" i="11" s="1"/>
  <c r="F3692" i="11"/>
  <c r="G3692" i="11" s="1"/>
  <c r="F4305" i="11"/>
  <c r="G4305" i="11" s="1"/>
  <c r="F4739" i="11"/>
  <c r="G4739" i="11" s="1"/>
  <c r="F388" i="11"/>
  <c r="G388" i="11" s="1"/>
  <c r="F564" i="11"/>
  <c r="G564" i="11" s="1"/>
  <c r="F768" i="11"/>
  <c r="G768" i="11" s="1"/>
  <c r="F1048" i="11"/>
  <c r="G1048" i="11" s="1"/>
  <c r="F1317" i="11"/>
  <c r="G1317" i="11" s="1"/>
  <c r="F1614" i="11"/>
  <c r="G1614" i="11" s="1"/>
  <c r="F1879" i="11"/>
  <c r="G1879" i="11" s="1"/>
  <c r="F2196" i="11"/>
  <c r="G2196" i="11" s="1"/>
  <c r="F2602" i="11"/>
  <c r="G2602" i="11" s="1"/>
  <c r="F3025" i="11"/>
  <c r="G3025" i="11" s="1"/>
  <c r="F3517" i="11"/>
  <c r="G3517" i="11" s="1"/>
  <c r="F4002" i="11"/>
  <c r="G4002" i="11" s="1"/>
  <c r="F4409" i="11"/>
  <c r="G4409" i="11" s="1"/>
  <c r="F4740" i="11"/>
  <c r="G4740" i="11" s="1"/>
  <c r="F337" i="11"/>
  <c r="G337" i="11" s="1"/>
  <c r="F498" i="11"/>
  <c r="G498" i="11" s="1"/>
  <c r="F680" i="11"/>
  <c r="G680" i="11" s="1"/>
  <c r="F870" i="11"/>
  <c r="G870" i="11" s="1"/>
  <c r="F1049" i="11"/>
  <c r="G1049" i="11" s="1"/>
  <c r="F1241" i="11"/>
  <c r="G1241" i="11" s="1"/>
  <c r="F1466" i="11"/>
  <c r="G1466" i="11" s="1"/>
  <c r="F1694" i="11"/>
  <c r="G1694" i="11" s="1"/>
  <c r="F1880" i="11"/>
  <c r="G1880" i="11" s="1"/>
  <c r="F2094" i="11"/>
  <c r="G2094" i="11" s="1"/>
  <c r="F2478" i="11"/>
  <c r="G2478" i="11" s="1"/>
  <c r="F2799" i="11"/>
  <c r="G2799" i="11" s="1"/>
  <c r="F3026" i="11"/>
  <c r="G3026" i="11" s="1"/>
  <c r="F3345" i="11"/>
  <c r="G3345" i="11" s="1"/>
  <c r="F3693" i="11"/>
  <c r="G3693" i="11" s="1"/>
  <c r="F4169" i="11"/>
  <c r="G4169" i="11" s="1"/>
  <c r="F4509" i="11"/>
  <c r="G4509" i="11" s="1"/>
  <c r="F4911" i="11"/>
  <c r="G4911" i="11" s="1"/>
  <c r="F220" i="11"/>
  <c r="G220" i="11" s="1"/>
  <c r="F338" i="11"/>
  <c r="G338" i="11" s="1"/>
  <c r="F565" i="11"/>
  <c r="G565" i="11" s="1"/>
  <c r="F769" i="11"/>
  <c r="G769" i="11" s="1"/>
  <c r="F948" i="11"/>
  <c r="G948" i="11" s="1"/>
  <c r="F1130" i="11"/>
  <c r="G1130" i="11" s="1"/>
  <c r="F1399" i="11"/>
  <c r="G1399" i="11" s="1"/>
  <c r="F1695" i="11"/>
  <c r="G1695" i="11" s="1"/>
  <c r="F1881" i="11"/>
  <c r="G1881" i="11" s="1"/>
  <c r="F2095" i="11"/>
  <c r="G2095" i="11" s="1"/>
  <c r="F2479" i="11"/>
  <c r="G2479" i="11" s="1"/>
  <c r="F2918" i="11"/>
  <c r="G2918" i="11" s="1"/>
  <c r="F3182" i="11"/>
  <c r="G3182" i="11" s="1"/>
  <c r="F3694" i="11"/>
  <c r="G3694" i="11" s="1"/>
  <c r="F4003" i="11"/>
  <c r="G4003" i="11" s="1"/>
  <c r="F4410" i="11"/>
  <c r="G4410" i="11" s="1"/>
  <c r="F4741" i="11"/>
  <c r="G4741" i="11" s="1"/>
  <c r="F262" i="11"/>
  <c r="G262" i="11" s="1"/>
  <c r="F458" i="11"/>
  <c r="G458" i="11" s="1"/>
  <c r="F617" i="11"/>
  <c r="G617" i="11" s="1"/>
  <c r="F770" i="11"/>
  <c r="G770" i="11" s="1"/>
  <c r="F949" i="11"/>
  <c r="G949" i="11" s="1"/>
  <c r="F1131" i="11"/>
  <c r="G1131" i="11" s="1"/>
  <c r="F1400" i="11"/>
  <c r="G1400" i="11" s="1"/>
  <c r="F1615" i="11"/>
  <c r="G1615" i="11" s="1"/>
  <c r="F1792" i="11"/>
  <c r="G1792" i="11" s="1"/>
  <c r="F1996" i="11"/>
  <c r="G1996" i="11" s="1"/>
  <c r="F2197" i="11"/>
  <c r="G2197" i="11" s="1"/>
  <c r="F2603" i="11"/>
  <c r="G2603" i="11" s="1"/>
  <c r="F2919" i="11"/>
  <c r="G2919" i="11" s="1"/>
  <c r="F3183" i="11"/>
  <c r="G3183" i="11" s="1"/>
  <c r="F3518" i="11"/>
  <c r="G3518" i="11" s="1"/>
  <c r="F3847" i="11"/>
  <c r="G3847" i="11" s="1"/>
  <c r="F4306" i="11"/>
  <c r="G4306" i="11" s="1"/>
  <c r="F4623" i="11"/>
  <c r="G4623" i="11" s="1"/>
  <c r="F4912" i="11"/>
  <c r="G4912" i="11" s="1"/>
  <c r="F339" i="11"/>
  <c r="G339" i="11" s="1"/>
  <c r="F566" i="11"/>
  <c r="G566" i="11" s="1"/>
  <c r="F871" i="11"/>
  <c r="G871" i="11" s="1"/>
  <c r="F1242" i="11"/>
  <c r="G1242" i="11" s="1"/>
  <c r="F1616" i="11"/>
  <c r="G1616" i="11" s="1"/>
  <c r="F1997" i="11"/>
  <c r="G1997" i="11" s="1"/>
  <c r="F2480" i="11"/>
  <c r="G2480" i="11" s="1"/>
  <c r="F2920" i="11"/>
  <c r="G2920" i="11" s="1"/>
  <c r="F3519" i="11"/>
  <c r="G3519" i="11" s="1"/>
  <c r="F4307" i="11"/>
  <c r="G4307" i="11" s="1"/>
  <c r="F4742" i="11"/>
  <c r="G4742" i="11" s="1"/>
  <c r="F221" i="11"/>
  <c r="G221" i="11" s="1"/>
  <c r="F340" i="11"/>
  <c r="G340" i="11" s="1"/>
  <c r="F499" i="11"/>
  <c r="G499" i="11" s="1"/>
  <c r="F681" i="11"/>
  <c r="G681" i="11" s="1"/>
  <c r="F872" i="11"/>
  <c r="G872" i="11" s="1"/>
  <c r="F950" i="11"/>
  <c r="G950" i="11" s="1"/>
  <c r="F1132" i="11"/>
  <c r="G1132" i="11" s="1"/>
  <c r="F1318" i="11"/>
  <c r="G1318" i="11" s="1"/>
  <c r="F1543" i="11"/>
  <c r="G1543" i="11" s="1"/>
  <c r="F1793" i="11"/>
  <c r="G1793" i="11" s="1"/>
  <c r="F1882" i="11"/>
  <c r="G1882" i="11" s="1"/>
  <c r="F2096" i="11"/>
  <c r="G2096" i="11" s="1"/>
  <c r="F2318" i="11"/>
  <c r="G2318" i="11" s="1"/>
  <c r="F2604" i="11"/>
  <c r="G2604" i="11" s="1"/>
  <c r="F3027" i="11"/>
  <c r="G3027" i="11" s="1"/>
  <c r="F3184" i="11"/>
  <c r="G3184" i="11" s="1"/>
  <c r="F3520" i="11"/>
  <c r="G3520" i="11" s="1"/>
  <c r="F3848" i="11"/>
  <c r="G3848" i="11" s="1"/>
  <c r="F4170" i="11"/>
  <c r="G4170" i="11" s="1"/>
  <c r="F4510" i="11"/>
  <c r="G4510" i="11" s="1"/>
  <c r="F4743" i="11"/>
  <c r="G4743" i="11" s="1"/>
  <c r="F5063" i="11"/>
  <c r="G5063" i="11" s="1"/>
  <c r="F459" i="11"/>
  <c r="G459" i="11" s="1"/>
  <c r="F771" i="11"/>
  <c r="G771" i="11" s="1"/>
  <c r="F1133" i="11"/>
  <c r="G1133" i="11" s="1"/>
  <c r="F1544" i="11"/>
  <c r="G1544" i="11" s="1"/>
  <c r="F1883" i="11"/>
  <c r="G1883" i="11" s="1"/>
  <c r="F2481" i="11"/>
  <c r="G2481" i="11" s="1"/>
  <c r="F3028" i="11"/>
  <c r="G3028" i="11" s="1"/>
  <c r="F3695" i="11"/>
  <c r="G3695" i="11" s="1"/>
  <c r="F4411" i="11"/>
  <c r="G4411" i="11" s="1"/>
  <c r="F4913" i="11"/>
  <c r="G4913" i="11" s="1"/>
  <c r="F263" i="11"/>
  <c r="G263" i="11" s="1"/>
  <c r="F567" i="11"/>
  <c r="G567" i="11" s="1"/>
  <c r="F873" i="11"/>
  <c r="G873" i="11" s="1"/>
  <c r="F1319" i="11"/>
  <c r="G1319" i="11" s="1"/>
  <c r="F1617" i="11"/>
  <c r="G1617" i="11" s="1"/>
  <c r="F2097" i="11"/>
  <c r="G2097" i="11" s="1"/>
  <c r="F2702" i="11"/>
  <c r="G2702" i="11" s="1"/>
  <c r="F3185" i="11"/>
  <c r="G3185" i="11" s="1"/>
  <c r="F4004" i="11"/>
  <c r="G4004" i="11" s="1"/>
  <c r="F4511" i="11"/>
  <c r="G4511" i="11" s="1"/>
  <c r="F389" i="11"/>
  <c r="G389" i="11" s="1"/>
  <c r="F618" i="11"/>
  <c r="G618" i="11" s="1"/>
  <c r="F951" i="11"/>
  <c r="G951" i="11" s="1"/>
  <c r="F1320" i="11"/>
  <c r="G1320" i="11" s="1"/>
  <c r="F1618" i="11"/>
  <c r="G1618" i="11" s="1"/>
  <c r="F1998" i="11"/>
  <c r="G1998" i="11" s="1"/>
  <c r="F2482" i="11"/>
  <c r="G2482" i="11" s="1"/>
  <c r="F2921" i="11"/>
  <c r="G2921" i="11" s="1"/>
  <c r="F3521" i="11"/>
  <c r="G3521" i="11" s="1"/>
  <c r="F4171" i="11"/>
  <c r="G4171" i="11" s="1"/>
  <c r="F4624" i="11"/>
  <c r="G4624" i="11" s="1"/>
  <c r="F390" i="11"/>
  <c r="G390" i="11" s="1"/>
  <c r="F682" i="11"/>
  <c r="G682" i="11" s="1"/>
  <c r="F1050" i="11"/>
  <c r="G1050" i="11" s="1"/>
  <c r="F1467" i="11"/>
  <c r="G1467" i="11" s="1"/>
  <c r="F1884" i="11"/>
  <c r="G1884" i="11" s="1"/>
  <c r="F2319" i="11"/>
  <c r="G2319" i="11" s="1"/>
  <c r="F2922" i="11"/>
  <c r="G2922" i="11" s="1"/>
  <c r="F3696" i="11"/>
  <c r="G3696" i="11" s="1"/>
  <c r="F4308" i="11"/>
  <c r="G4308" i="11" s="1"/>
  <c r="F4914" i="11"/>
  <c r="G4914" i="11" s="1"/>
  <c r="F391" i="11"/>
  <c r="G391" i="11" s="1"/>
  <c r="F619" i="11"/>
  <c r="G619" i="11" s="1"/>
  <c r="F952" i="11"/>
  <c r="G952" i="11" s="1"/>
  <c r="F1321" i="11"/>
  <c r="G1321" i="11" s="1"/>
  <c r="F1619" i="11"/>
  <c r="G1619" i="11" s="1"/>
  <c r="F1999" i="11"/>
  <c r="G1999" i="11" s="1"/>
  <c r="F2483" i="11"/>
  <c r="G2483" i="11" s="1"/>
  <c r="F2923" i="11"/>
  <c r="G2923" i="11" s="1"/>
  <c r="F3522" i="11"/>
  <c r="G3522" i="11" s="1"/>
  <c r="F4172" i="11"/>
  <c r="G4172" i="11" s="1"/>
  <c r="F4625" i="11"/>
  <c r="G4625" i="11" s="1"/>
  <c r="F222" i="11"/>
  <c r="G222" i="11" s="1"/>
  <c r="F460" i="11"/>
  <c r="G460" i="11" s="1"/>
  <c r="F772" i="11"/>
  <c r="G772" i="11" s="1"/>
  <c r="F1134" i="11"/>
  <c r="G1134" i="11" s="1"/>
  <c r="F1468" i="11"/>
  <c r="G1468" i="11" s="1"/>
  <c r="F1885" i="11"/>
  <c r="G1885" i="11" s="1"/>
  <c r="F2320" i="11"/>
  <c r="G2320" i="11" s="1"/>
  <c r="F2800" i="11"/>
  <c r="G2800" i="11" s="1"/>
  <c r="F3523" i="11"/>
  <c r="G3523" i="11" s="1"/>
  <c r="F4173" i="11"/>
  <c r="G4173" i="11" s="1"/>
  <c r="F4744" i="11"/>
  <c r="G4744" i="11" s="1"/>
  <c r="F392" i="11"/>
  <c r="G392" i="11" s="1"/>
  <c r="F683" i="11"/>
  <c r="G683" i="11" s="1"/>
  <c r="F1051" i="11"/>
  <c r="G1051" i="11" s="1"/>
  <c r="F1469" i="11"/>
  <c r="G1469" i="11" s="1"/>
  <c r="F1794" i="11"/>
  <c r="G1794" i="11" s="1"/>
  <c r="F2321" i="11"/>
  <c r="G2321" i="11" s="1"/>
  <c r="F2924" i="11"/>
  <c r="G2924" i="11" s="1"/>
  <c r="F3524" i="11"/>
  <c r="G3524" i="11" s="1"/>
  <c r="F4309" i="11"/>
  <c r="G4309" i="11" s="1"/>
  <c r="F4745" i="11"/>
  <c r="G4745" i="11" s="1"/>
  <c r="F461" i="11"/>
  <c r="G461" i="11" s="1"/>
  <c r="F773" i="11"/>
  <c r="G773" i="11" s="1"/>
  <c r="F1135" i="11"/>
  <c r="G1135" i="11" s="1"/>
  <c r="F1545" i="11"/>
  <c r="G1545" i="11" s="1"/>
  <c r="F1886" i="11"/>
  <c r="G1886" i="11" s="1"/>
  <c r="F2484" i="11"/>
  <c r="G2484" i="11" s="1"/>
  <c r="F3029" i="11"/>
  <c r="G3029" i="11" s="1"/>
  <c r="F3697" i="11"/>
  <c r="G3697" i="11" s="1"/>
  <c r="F4412" i="11"/>
  <c r="G4412" i="11" s="1"/>
  <c r="F4915" i="11"/>
  <c r="G4915" i="11" s="1"/>
  <c r="F341" i="11"/>
  <c r="G341" i="11" s="1"/>
  <c r="F568" i="11"/>
  <c r="G568" i="11" s="1"/>
  <c r="F874" i="11"/>
  <c r="G874" i="11" s="1"/>
  <c r="F1243" i="11"/>
  <c r="G1243" i="11" s="1"/>
  <c r="F1546" i="11"/>
  <c r="G1546" i="11" s="1"/>
  <c r="F1887" i="11"/>
  <c r="G1887" i="11" s="1"/>
  <c r="F2322" i="11"/>
  <c r="G2322" i="11" s="1"/>
  <c r="F2801" i="11"/>
  <c r="G2801" i="11" s="1"/>
  <c r="F3346" i="11"/>
  <c r="G3346" i="11" s="1"/>
  <c r="F4005" i="11"/>
  <c r="G4005" i="11" s="1"/>
  <c r="F4512" i="11"/>
  <c r="G4512" i="11" s="1"/>
  <c r="F5064" i="11"/>
  <c r="G5064" i="11" s="1"/>
  <c r="F223" i="11"/>
  <c r="G223" i="11" s="1"/>
  <c r="F393" i="11"/>
  <c r="G393" i="11" s="1"/>
  <c r="F264" i="11"/>
  <c r="G264" i="11" s="1"/>
  <c r="F569" i="11"/>
  <c r="G569" i="11" s="1"/>
  <c r="F684" i="11"/>
  <c r="G684" i="11" s="1"/>
  <c r="F774" i="11"/>
  <c r="G774" i="11" s="1"/>
  <c r="F953" i="11"/>
  <c r="G953" i="11" s="1"/>
  <c r="F1052" i="11"/>
  <c r="G1052" i="11" s="1"/>
  <c r="F1244" i="11"/>
  <c r="G1244" i="11" s="1"/>
  <c r="F1322" i="11"/>
  <c r="G1322" i="11" s="1"/>
  <c r="F1547" i="11"/>
  <c r="G1547" i="11" s="1"/>
  <c r="F1696" i="11"/>
  <c r="G1696" i="11" s="1"/>
  <c r="F1888" i="11"/>
  <c r="G1888" i="11" s="1"/>
  <c r="F2000" i="11"/>
  <c r="G2000" i="11" s="1"/>
  <c r="F2098" i="11"/>
  <c r="G2098" i="11" s="1"/>
  <c r="F2323" i="11"/>
  <c r="G2323" i="11" s="1"/>
  <c r="F2605" i="11"/>
  <c r="G2605" i="11" s="1"/>
  <c r="F2802" i="11"/>
  <c r="G2802" i="11" s="1"/>
  <c r="F3030" i="11"/>
  <c r="G3030" i="11" s="1"/>
  <c r="F3347" i="11"/>
  <c r="G3347" i="11" s="1"/>
  <c r="F3525" i="11"/>
  <c r="G3525" i="11" s="1"/>
  <c r="F3698" i="11"/>
  <c r="G3698" i="11" s="1"/>
  <c r="F4006" i="11"/>
  <c r="G4006" i="11" s="1"/>
  <c r="F4310" i="11"/>
  <c r="G4310" i="11" s="1"/>
  <c r="F4513" i="11"/>
  <c r="G4513" i="11" s="1"/>
  <c r="F4746" i="11"/>
  <c r="G4746" i="11" s="1"/>
  <c r="F5065" i="11"/>
  <c r="G5065" i="11" s="1"/>
  <c r="F342" i="11"/>
  <c r="G342" i="11" s="1"/>
  <c r="F570" i="11"/>
  <c r="G570" i="11" s="1"/>
  <c r="F875" i="11"/>
  <c r="G875" i="11" s="1"/>
  <c r="F1245" i="11"/>
  <c r="G1245" i="11" s="1"/>
  <c r="F1548" i="11"/>
  <c r="G1548" i="11" s="1"/>
  <c r="F1889" i="11"/>
  <c r="G1889" i="11" s="1"/>
  <c r="F2324" i="11"/>
  <c r="G2324" i="11" s="1"/>
  <c r="F2803" i="11"/>
  <c r="G2803" i="11" s="1"/>
  <c r="F3348" i="11"/>
  <c r="G3348" i="11" s="1"/>
  <c r="F4007" i="11"/>
  <c r="G4007" i="11" s="1"/>
  <c r="F4514" i="11"/>
  <c r="G4514" i="11" s="1"/>
  <c r="F5066" i="11"/>
  <c r="G5066" i="11" s="1"/>
  <c r="F343" i="11"/>
  <c r="G343" i="11" s="1"/>
  <c r="F685" i="11"/>
  <c r="G685" i="11" s="1"/>
  <c r="F876" i="11"/>
  <c r="G876" i="11" s="1"/>
  <c r="F1053" i="11"/>
  <c r="G1053" i="11" s="1"/>
  <c r="F1401" i="11"/>
  <c r="G1401" i="11" s="1"/>
  <c r="F1795" i="11"/>
  <c r="G1795" i="11" s="1"/>
  <c r="F2001" i="11"/>
  <c r="G2001" i="11" s="1"/>
  <c r="F2198" i="11"/>
  <c r="G2198" i="11" s="1"/>
  <c r="F2804" i="11"/>
  <c r="G2804" i="11" s="1"/>
  <c r="F3186" i="11"/>
  <c r="G3186" i="11" s="1"/>
  <c r="F3699" i="11"/>
  <c r="G3699" i="11" s="1"/>
  <c r="F4174" i="11"/>
  <c r="G4174" i="11" s="1"/>
  <c r="F4747" i="11"/>
  <c r="G4747" i="11" s="1"/>
  <c r="F5067" i="11"/>
  <c r="G5067" i="11" s="1"/>
  <c r="F344" i="11"/>
  <c r="G344" i="11" s="1"/>
  <c r="F686" i="11"/>
  <c r="G686" i="11" s="1"/>
  <c r="F1054" i="11"/>
  <c r="G1054" i="11" s="1"/>
  <c r="F1402" i="11"/>
  <c r="G1402" i="11" s="1"/>
  <c r="F1796" i="11"/>
  <c r="G1796" i="11" s="1"/>
  <c r="F2199" i="11"/>
  <c r="G2199" i="11" s="1"/>
  <c r="F2805" i="11"/>
  <c r="G2805" i="11" s="1"/>
  <c r="F3349" i="11"/>
  <c r="G3349" i="11" s="1"/>
  <c r="F4175" i="11"/>
  <c r="G4175" i="11" s="1"/>
  <c r="F4748" i="11"/>
  <c r="G4748" i="11" s="1"/>
  <c r="F73" i="11"/>
  <c r="G73" i="11" s="1"/>
  <c r="F94" i="11"/>
  <c r="G94" i="11" s="1"/>
  <c r="F146" i="11"/>
  <c r="G146" i="11" s="1"/>
  <c r="F177" i="11"/>
  <c r="G177" i="11" s="1"/>
  <c r="F265" i="11"/>
  <c r="G265" i="11" s="1"/>
  <c r="F345" i="11"/>
  <c r="G345" i="11" s="1"/>
  <c r="F394" i="11"/>
  <c r="G394" i="11" s="1"/>
  <c r="F500" i="11"/>
  <c r="G500" i="11" s="1"/>
  <c r="F620" i="11"/>
  <c r="G620" i="11" s="1"/>
  <c r="F687" i="11"/>
  <c r="G687" i="11" s="1"/>
  <c r="F877" i="11"/>
  <c r="G877" i="11" s="1"/>
  <c r="F954" i="11"/>
  <c r="G954" i="11" s="1"/>
  <c r="F1055" i="11"/>
  <c r="G1055" i="11" s="1"/>
  <c r="F1246" i="11"/>
  <c r="G1246" i="11" s="1"/>
  <c r="F1136" i="11"/>
  <c r="G1136" i="11" s="1"/>
  <c r="F1323" i="11"/>
  <c r="G1323" i="11" s="1"/>
  <c r="F1549" i="11"/>
  <c r="G1549" i="11" s="1"/>
  <c r="F1697" i="11"/>
  <c r="G1697" i="11" s="1"/>
  <c r="F1797" i="11"/>
  <c r="G1797" i="11" s="1"/>
  <c r="F1890" i="11"/>
  <c r="G1890" i="11" s="1"/>
  <c r="F2002" i="11"/>
  <c r="G2002" i="11" s="1"/>
  <c r="F2099" i="11"/>
  <c r="G2099" i="11" s="1"/>
  <c r="F2325" i="11"/>
  <c r="G2325" i="11" s="1"/>
  <c r="F2485" i="11"/>
  <c r="G2485" i="11" s="1"/>
  <c r="F2703" i="11"/>
  <c r="G2703" i="11" s="1"/>
  <c r="F3031" i="11"/>
  <c r="G3031" i="11" s="1"/>
  <c r="F3187" i="11"/>
  <c r="G3187" i="11" s="1"/>
  <c r="F3350" i="11"/>
  <c r="G3350" i="11" s="1"/>
  <c r="F3526" i="11"/>
  <c r="G3526" i="11" s="1"/>
  <c r="F3700" i="11"/>
  <c r="G3700" i="11" s="1"/>
  <c r="F3849" i="11"/>
  <c r="G3849" i="11" s="1"/>
  <c r="F4176" i="11"/>
  <c r="G4176" i="11" s="1"/>
  <c r="F4413" i="11"/>
  <c r="G4413" i="11" s="1"/>
  <c r="F4626" i="11"/>
  <c r="G4626" i="11" s="1"/>
  <c r="F4916" i="11"/>
  <c r="G4916" i="11" s="1"/>
  <c r="F5068" i="11"/>
  <c r="G5068" i="11" s="1"/>
  <c r="F395" i="11"/>
  <c r="G395" i="11" s="1"/>
  <c r="F688" i="11"/>
  <c r="G688" i="11" s="1"/>
  <c r="F1137" i="11"/>
  <c r="G1137" i="11" s="1"/>
  <c r="F1550" i="11"/>
  <c r="G1550" i="11" s="1"/>
  <c r="F2003" i="11"/>
  <c r="G2003" i="11" s="1"/>
  <c r="F2606" i="11"/>
  <c r="G2606" i="11" s="1"/>
  <c r="F3188" i="11"/>
  <c r="G3188" i="11" s="1"/>
  <c r="F4008" i="11"/>
  <c r="G4008" i="11" s="1"/>
  <c r="F4627" i="11"/>
  <c r="G4627" i="11" s="1"/>
  <c r="F266" i="11"/>
  <c r="G266" i="11" s="1"/>
  <c r="F346" i="11"/>
  <c r="G346" i="11" s="1"/>
  <c r="F462" i="11"/>
  <c r="G462" i="11" s="1"/>
  <c r="F571" i="11"/>
  <c r="G571" i="11" s="1"/>
  <c r="F689" i="11"/>
  <c r="G689" i="11" s="1"/>
  <c r="F775" i="11"/>
  <c r="G775" i="11" s="1"/>
  <c r="F878" i="11"/>
  <c r="G878" i="11" s="1"/>
  <c r="F955" i="11"/>
  <c r="G955" i="11" s="1"/>
  <c r="F1056" i="11"/>
  <c r="G1056" i="11" s="1"/>
  <c r="F1247" i="11"/>
  <c r="G1247" i="11" s="1"/>
  <c r="F1324" i="11"/>
  <c r="G1324" i="11" s="1"/>
  <c r="F1551" i="11"/>
  <c r="G1551" i="11" s="1"/>
  <c r="F1698" i="11"/>
  <c r="G1698" i="11" s="1"/>
  <c r="F1798" i="11"/>
  <c r="G1798" i="11" s="1"/>
  <c r="F1891" i="11"/>
  <c r="G1891" i="11" s="1"/>
  <c r="F2004" i="11"/>
  <c r="G2004" i="11" s="1"/>
  <c r="F2100" i="11"/>
  <c r="G2100" i="11" s="1"/>
  <c r="F2200" i="11"/>
  <c r="G2200" i="11" s="1"/>
  <c r="F2486" i="11"/>
  <c r="G2486" i="11" s="1"/>
  <c r="F2704" i="11"/>
  <c r="G2704" i="11" s="1"/>
  <c r="F2925" i="11"/>
  <c r="G2925" i="11" s="1"/>
  <c r="F3189" i="11"/>
  <c r="G3189" i="11" s="1"/>
  <c r="F3351" i="11"/>
  <c r="G3351" i="11" s="1"/>
  <c r="F3527" i="11"/>
  <c r="G3527" i="11" s="1"/>
  <c r="F3701" i="11"/>
  <c r="G3701" i="11" s="1"/>
  <c r="F3850" i="11"/>
  <c r="G3850" i="11" s="1"/>
  <c r="F4009" i="11"/>
  <c r="G4009" i="11" s="1"/>
  <c r="F4311" i="11"/>
  <c r="G4311" i="11" s="1"/>
  <c r="F4628" i="11"/>
  <c r="G4628" i="11" s="1"/>
  <c r="F4749" i="11"/>
  <c r="G4749" i="11" s="1"/>
  <c r="F4917" i="11"/>
  <c r="G4917" i="11" s="1"/>
  <c r="F5069" i="11"/>
  <c r="G5069" i="11" s="1"/>
  <c r="F6" i="11"/>
  <c r="G6" i="11" s="1"/>
  <c r="F12" i="11"/>
  <c r="G12" i="11" s="1"/>
  <c r="F21" i="11"/>
  <c r="G21" i="11" s="1"/>
  <c r="F26" i="11"/>
  <c r="G26" i="11" s="1"/>
  <c r="F37" i="11"/>
  <c r="G37" i="11" s="1"/>
  <c r="F50" i="11"/>
  <c r="G50" i="11" s="1"/>
  <c r="F74" i="11"/>
  <c r="G74" i="11" s="1"/>
  <c r="F95" i="11"/>
  <c r="G95" i="11" s="1"/>
  <c r="F147" i="11"/>
  <c r="G147" i="11" s="1"/>
  <c r="F178" i="11"/>
  <c r="G178" i="11" s="1"/>
  <c r="F224" i="11"/>
  <c r="G224" i="11" s="1"/>
  <c r="F267" i="11"/>
  <c r="G267" i="11" s="1"/>
  <c r="F347" i="11"/>
  <c r="G347" i="11" s="1"/>
  <c r="F396" i="11"/>
  <c r="G396" i="11" s="1"/>
  <c r="F463" i="11"/>
  <c r="G463" i="11" s="1"/>
  <c r="F501" i="11"/>
  <c r="G501" i="11" s="1"/>
  <c r="F572" i="11"/>
  <c r="G572" i="11" s="1"/>
  <c r="F621" i="11"/>
  <c r="G621" i="11" s="1"/>
  <c r="F690" i="11"/>
  <c r="G690" i="11" s="1"/>
  <c r="F776" i="11"/>
  <c r="G776" i="11" s="1"/>
  <c r="F879" i="11"/>
  <c r="G879" i="11" s="1"/>
  <c r="F956" i="11"/>
  <c r="G956" i="11" s="1"/>
  <c r="F1057" i="11"/>
  <c r="G1057" i="11" s="1"/>
  <c r="F1248" i="11"/>
  <c r="G1248" i="11" s="1"/>
  <c r="F1138" i="11"/>
  <c r="G1138" i="11" s="1"/>
  <c r="F1325" i="11"/>
  <c r="G1325" i="11" s="1"/>
  <c r="F1403" i="11"/>
  <c r="G1403" i="11" s="1"/>
  <c r="F1470" i="11"/>
  <c r="G1470" i="11" s="1"/>
  <c r="F1552" i="11"/>
  <c r="G1552" i="11" s="1"/>
  <c r="F1620" i="11"/>
  <c r="G1620" i="11" s="1"/>
  <c r="F1699" i="11"/>
  <c r="G1699" i="11" s="1"/>
  <c r="F1799" i="11"/>
  <c r="G1799" i="11" s="1"/>
  <c r="F1892" i="11"/>
  <c r="G1892" i="11" s="1"/>
  <c r="F2005" i="11"/>
  <c r="G2005" i="11" s="1"/>
  <c r="F2101" i="11"/>
  <c r="G2101" i="11" s="1"/>
  <c r="F2201" i="11"/>
  <c r="G2201" i="11" s="1"/>
  <c r="F2326" i="11"/>
  <c r="G2326" i="11" s="1"/>
  <c r="F2487" i="11"/>
  <c r="G2487" i="11" s="1"/>
  <c r="F2607" i="11"/>
  <c r="G2607" i="11" s="1"/>
  <c r="F2705" i="11"/>
  <c r="G2705" i="11" s="1"/>
  <c r="F2806" i="11"/>
  <c r="G2806" i="11" s="1"/>
  <c r="F2926" i="11"/>
  <c r="G2926" i="11" s="1"/>
  <c r="F3032" i="11"/>
  <c r="G3032" i="11" s="1"/>
  <c r="F3190" i="11"/>
  <c r="G3190" i="11" s="1"/>
  <c r="F3352" i="11"/>
  <c r="G3352" i="11" s="1"/>
  <c r="F3528" i="11"/>
  <c r="G3528" i="11" s="1"/>
  <c r="F3702" i="11"/>
  <c r="G3702" i="11" s="1"/>
  <c r="F3851" i="11"/>
  <c r="G3851" i="11" s="1"/>
  <c r="F4010" i="11"/>
  <c r="G4010" i="11" s="1"/>
  <c r="F4177" i="11"/>
  <c r="G4177" i="11" s="1"/>
  <c r="F4312" i="11"/>
  <c r="G4312" i="11" s="1"/>
  <c r="F4515" i="11"/>
  <c r="G4515" i="11" s="1"/>
  <c r="F4629" i="11"/>
  <c r="G4629" i="11" s="1"/>
  <c r="F4750" i="11"/>
  <c r="G4750" i="11" s="1"/>
  <c r="F4918" i="11"/>
  <c r="G4918" i="11" s="1"/>
  <c r="F5070" i="11"/>
  <c r="G5070" i="11" s="1"/>
  <c r="F268" i="11"/>
  <c r="G268" i="11" s="1"/>
  <c r="F397" i="11"/>
  <c r="G397" i="11" s="1"/>
  <c r="F573" i="11"/>
  <c r="G573" i="11" s="1"/>
  <c r="F691" i="11"/>
  <c r="G691" i="11" s="1"/>
  <c r="F880" i="11"/>
  <c r="G880" i="11" s="1"/>
  <c r="F957" i="11"/>
  <c r="G957" i="11" s="1"/>
  <c r="F1139" i="11"/>
  <c r="G1139" i="11" s="1"/>
  <c r="F1326" i="11"/>
  <c r="G1326" i="11" s="1"/>
  <c r="F1553" i="11"/>
  <c r="G1553" i="11" s="1"/>
  <c r="F1700" i="11"/>
  <c r="G1700" i="11" s="1"/>
  <c r="F1893" i="11"/>
  <c r="G1893" i="11" s="1"/>
  <c r="F2006" i="11"/>
  <c r="G2006" i="11" s="1"/>
  <c r="F2202" i="11"/>
  <c r="G2202" i="11" s="1"/>
  <c r="F2488" i="11"/>
  <c r="G2488" i="11" s="1"/>
  <c r="F2807" i="11"/>
  <c r="G2807" i="11" s="1"/>
  <c r="F3033" i="11"/>
  <c r="G3033" i="11" s="1"/>
  <c r="F3353" i="11"/>
  <c r="G3353" i="11" s="1"/>
  <c r="F3529" i="11"/>
  <c r="G3529" i="11" s="1"/>
  <c r="F3852" i="11"/>
  <c r="G3852" i="11" s="1"/>
  <c r="F4178" i="11"/>
  <c r="G4178" i="11" s="1"/>
  <c r="F4516" i="11"/>
  <c r="G4516" i="11" s="1"/>
  <c r="F4751" i="11"/>
  <c r="G4751" i="11" s="1"/>
  <c r="F5071" i="11"/>
  <c r="G5071" i="11" s="1"/>
  <c r="F179" i="11"/>
  <c r="G179" i="11" s="1"/>
  <c r="F225" i="11"/>
  <c r="G225" i="11" s="1"/>
  <c r="F348" i="11"/>
  <c r="G348" i="11" s="1"/>
  <c r="F464" i="11"/>
  <c r="G464" i="11" s="1"/>
  <c r="F574" i="11"/>
  <c r="G574" i="11" s="1"/>
  <c r="F692" i="11"/>
  <c r="G692" i="11" s="1"/>
  <c r="F777" i="11"/>
  <c r="G777" i="11" s="1"/>
  <c r="F958" i="11"/>
  <c r="G958" i="11" s="1"/>
  <c r="F1058" i="11"/>
  <c r="G1058" i="11" s="1"/>
  <c r="F1249" i="11"/>
  <c r="G1249" i="11" s="1"/>
  <c r="F1327" i="11"/>
  <c r="G1327" i="11" s="1"/>
  <c r="F1554" i="11"/>
  <c r="G1554" i="11" s="1"/>
  <c r="F1701" i="11"/>
  <c r="G1701" i="11" s="1"/>
  <c r="F1800" i="11"/>
  <c r="G1800" i="11" s="1"/>
  <c r="F2007" i="11"/>
  <c r="G2007" i="11" s="1"/>
  <c r="F2102" i="11"/>
  <c r="G2102" i="11" s="1"/>
  <c r="F2203" i="11"/>
  <c r="G2203" i="11" s="1"/>
  <c r="F2489" i="11"/>
  <c r="G2489" i="11" s="1"/>
  <c r="F2706" i="11"/>
  <c r="G2706" i="11" s="1"/>
  <c r="F2927" i="11"/>
  <c r="G2927" i="11" s="1"/>
  <c r="F3191" i="11"/>
  <c r="G3191" i="11" s="1"/>
  <c r="F3354" i="11"/>
  <c r="G3354" i="11" s="1"/>
  <c r="F3703" i="11"/>
  <c r="G3703" i="11" s="1"/>
  <c r="F3853" i="11"/>
  <c r="G3853" i="11" s="1"/>
  <c r="F4179" i="11"/>
  <c r="G4179" i="11" s="1"/>
  <c r="F4414" i="11"/>
  <c r="G4414" i="11" s="1"/>
  <c r="F4630" i="11"/>
  <c r="G4630" i="11" s="1"/>
  <c r="F4752" i="11"/>
  <c r="G4752" i="11" s="1"/>
  <c r="F5072" i="11"/>
  <c r="G5072" i="11" s="1"/>
  <c r="F502" i="11"/>
  <c r="G502" i="11" s="1"/>
  <c r="F778" i="11"/>
  <c r="G778" i="11" s="1"/>
  <c r="F1059" i="11"/>
  <c r="G1059" i="11" s="1"/>
  <c r="F1328" i="11"/>
  <c r="G1328" i="11" s="1"/>
  <c r="F1621" i="11"/>
  <c r="G1621" i="11" s="1"/>
  <c r="F1894" i="11"/>
  <c r="G1894" i="11" s="1"/>
  <c r="F2204" i="11"/>
  <c r="G2204" i="11" s="1"/>
  <c r="F2608" i="11"/>
  <c r="G2608" i="11" s="1"/>
  <c r="F3034" i="11"/>
  <c r="G3034" i="11" s="1"/>
  <c r="F3530" i="11"/>
  <c r="G3530" i="11" s="1"/>
  <c r="F4011" i="11"/>
  <c r="G4011" i="11" s="1"/>
  <c r="F4517" i="11"/>
  <c r="G4517" i="11" s="1"/>
  <c r="F5073" i="11"/>
  <c r="G5073" i="11" s="1"/>
  <c r="F398" i="11"/>
  <c r="G398" i="11" s="1"/>
  <c r="F269" i="11"/>
  <c r="G269" i="11" s="1"/>
  <c r="F622" i="11"/>
  <c r="G622" i="11" s="1"/>
  <c r="F881" i="11"/>
  <c r="G881" i="11" s="1"/>
  <c r="F1060" i="11"/>
  <c r="G1060" i="11" s="1"/>
  <c r="F1250" i="11"/>
  <c r="G1250" i="11" s="1"/>
  <c r="F1471" i="11"/>
  <c r="G1471" i="11" s="1"/>
  <c r="F1702" i="11"/>
  <c r="G1702" i="11" s="1"/>
  <c r="F1895" i="11"/>
  <c r="G1895" i="11" s="1"/>
  <c r="F2205" i="11"/>
  <c r="G2205" i="11" s="1"/>
  <c r="F2490" i="11"/>
  <c r="G2490" i="11" s="1"/>
  <c r="F2808" i="11"/>
  <c r="G2808" i="11" s="1"/>
  <c r="F3192" i="11"/>
  <c r="G3192" i="11" s="1"/>
  <c r="F3531" i="11"/>
  <c r="G3531" i="11" s="1"/>
  <c r="F4012" i="11"/>
  <c r="G4012" i="11" s="1"/>
  <c r="F4313" i="11"/>
  <c r="G4313" i="11" s="1"/>
  <c r="F4631" i="11"/>
  <c r="G4631" i="11" s="1"/>
  <c r="F5074" i="11"/>
  <c r="G5074" i="11" s="1"/>
  <c r="F399" i="11"/>
  <c r="G399" i="11" s="1"/>
  <c r="F693" i="11"/>
  <c r="G693" i="11" s="1"/>
  <c r="F959" i="11"/>
  <c r="G959" i="11" s="1"/>
  <c r="F1140" i="11"/>
  <c r="G1140" i="11" s="1"/>
  <c r="F1555" i="11"/>
  <c r="G1555" i="11" s="1"/>
  <c r="F1896" i="11"/>
  <c r="G1896" i="11" s="1"/>
  <c r="F2103" i="11"/>
  <c r="G2103" i="11" s="1"/>
  <c r="F2491" i="11"/>
  <c r="G2491" i="11" s="1"/>
  <c r="F3035" i="11"/>
  <c r="G3035" i="11" s="1"/>
  <c r="F3532" i="11"/>
  <c r="G3532" i="11" s="1"/>
  <c r="F4013" i="11"/>
  <c r="G4013" i="11" s="1"/>
  <c r="F4632" i="11"/>
  <c r="G4632" i="11" s="1"/>
  <c r="F5075" i="11"/>
  <c r="G5075" i="11" s="1"/>
  <c r="F503" i="11"/>
  <c r="G503" i="11" s="1"/>
  <c r="F779" i="11"/>
  <c r="G779" i="11" s="1"/>
  <c r="F1061" i="11"/>
  <c r="G1061" i="11" s="1"/>
  <c r="F1251" i="11"/>
  <c r="G1251" i="11" s="1"/>
  <c r="F1622" i="11"/>
  <c r="G1622" i="11" s="1"/>
  <c r="F1897" i="11"/>
  <c r="G1897" i="11" s="1"/>
  <c r="F2104" i="11"/>
  <c r="G2104" i="11" s="1"/>
  <c r="F2492" i="11"/>
  <c r="G2492" i="11" s="1"/>
  <c r="F3036" i="11"/>
  <c r="G3036" i="11" s="1"/>
  <c r="F3355" i="11"/>
  <c r="G3355" i="11" s="1"/>
  <c r="F3854" i="11"/>
  <c r="G3854" i="11" s="1"/>
  <c r="F4314" i="11"/>
  <c r="G4314" i="11" s="1"/>
  <c r="F4753" i="11"/>
  <c r="G4753" i="11" s="1"/>
  <c r="F400" i="11"/>
  <c r="G400" i="11" s="1"/>
  <c r="F504" i="11"/>
  <c r="G504" i="11" s="1"/>
  <c r="F575" i="11"/>
  <c r="G575" i="11" s="1"/>
  <c r="F694" i="11"/>
  <c r="G694" i="11" s="1"/>
  <c r="F780" i="11"/>
  <c r="G780" i="11" s="1"/>
  <c r="F882" i="11"/>
  <c r="G882" i="11" s="1"/>
  <c r="F1062" i="11"/>
  <c r="G1062" i="11" s="1"/>
  <c r="F1252" i="11"/>
  <c r="G1252" i="11" s="1"/>
  <c r="F1141" i="11"/>
  <c r="G1141" i="11" s="1"/>
  <c r="F1404" i="11"/>
  <c r="G1404" i="11" s="1"/>
  <c r="F1472" i="11"/>
  <c r="G1472" i="11" s="1"/>
  <c r="F1623" i="11"/>
  <c r="G1623" i="11" s="1"/>
  <c r="F1703" i="11"/>
  <c r="G1703" i="11" s="1"/>
  <c r="F1898" i="11"/>
  <c r="G1898" i="11" s="1"/>
  <c r="F2008" i="11"/>
  <c r="G2008" i="11" s="1"/>
  <c r="F2105" i="11"/>
  <c r="G2105" i="11" s="1"/>
  <c r="F2327" i="11"/>
  <c r="G2327" i="11" s="1"/>
  <c r="F2493" i="11"/>
  <c r="G2493" i="11" s="1"/>
  <c r="F2609" i="11"/>
  <c r="G2609" i="11" s="1"/>
  <c r="F2809" i="11"/>
  <c r="G2809" i="11" s="1"/>
  <c r="F3037" i="11"/>
  <c r="G3037" i="11" s="1"/>
  <c r="F3193" i="11"/>
  <c r="G3193" i="11" s="1"/>
  <c r="F3356" i="11"/>
  <c r="G3356" i="11" s="1"/>
  <c r="F3704" i="11"/>
  <c r="G3704" i="11" s="1"/>
  <c r="F3855" i="11"/>
  <c r="G3855" i="11" s="1"/>
  <c r="F4014" i="11"/>
  <c r="G4014" i="11" s="1"/>
  <c r="F4180" i="11"/>
  <c r="G4180" i="11" s="1"/>
  <c r="F4415" i="11"/>
  <c r="G4415" i="11" s="1"/>
  <c r="F4633" i="11"/>
  <c r="G4633" i="11" s="1"/>
  <c r="F4754" i="11"/>
  <c r="G4754" i="11" s="1"/>
  <c r="F5076" i="11"/>
  <c r="G5076" i="11" s="1"/>
  <c r="F401" i="11"/>
  <c r="G401" i="11" s="1"/>
  <c r="F695" i="11"/>
  <c r="G695" i="11" s="1"/>
  <c r="F883" i="11"/>
  <c r="G883" i="11" s="1"/>
  <c r="F1142" i="11"/>
  <c r="G1142" i="11" s="1"/>
  <c r="F1405" i="11"/>
  <c r="G1405" i="11" s="1"/>
  <c r="F1704" i="11"/>
  <c r="G1704" i="11" s="1"/>
  <c r="F2009" i="11"/>
  <c r="G2009" i="11" s="1"/>
  <c r="F2206" i="11"/>
  <c r="G2206" i="11" s="1"/>
  <c r="F2610" i="11"/>
  <c r="G2610" i="11" s="1"/>
  <c r="F3194" i="11"/>
  <c r="G3194" i="11" s="1"/>
  <c r="F3533" i="11"/>
  <c r="G3533" i="11" s="1"/>
  <c r="F3856" i="11"/>
  <c r="G3856" i="11" s="1"/>
  <c r="F4416" i="11"/>
  <c r="G4416" i="11" s="1"/>
  <c r="F4919" i="11"/>
  <c r="G4919" i="11" s="1"/>
  <c r="F96" i="11"/>
  <c r="G96" i="11" s="1"/>
  <c r="F148" i="11"/>
  <c r="G148" i="11" s="1"/>
  <c r="F226" i="11"/>
  <c r="G226" i="11" s="1"/>
  <c r="F402" i="11"/>
  <c r="G402" i="11" s="1"/>
  <c r="F349" i="11"/>
  <c r="G349" i="11" s="1"/>
  <c r="F576" i="11"/>
  <c r="G576" i="11" s="1"/>
  <c r="F696" i="11"/>
  <c r="G696" i="11" s="1"/>
  <c r="F781" i="11"/>
  <c r="G781" i="11" s="1"/>
  <c r="F884" i="11"/>
  <c r="G884" i="11" s="1"/>
  <c r="F1063" i="11"/>
  <c r="G1063" i="11" s="1"/>
  <c r="F1143" i="11"/>
  <c r="G1143" i="11" s="1"/>
  <c r="F1329" i="11"/>
  <c r="G1329" i="11" s="1"/>
  <c r="F1473" i="11"/>
  <c r="G1473" i="11" s="1"/>
  <c r="F1624" i="11"/>
  <c r="G1624" i="11" s="1"/>
  <c r="F1801" i="11"/>
  <c r="G1801" i="11" s="1"/>
  <c r="F1899" i="11"/>
  <c r="G1899" i="11" s="1"/>
  <c r="F2106" i="11"/>
  <c r="G2106" i="11" s="1"/>
  <c r="F2207" i="11"/>
  <c r="G2207" i="11" s="1"/>
  <c r="F2494" i="11"/>
  <c r="G2494" i="11" s="1"/>
  <c r="F2707" i="11"/>
  <c r="G2707" i="11" s="1"/>
  <c r="F2928" i="11"/>
  <c r="G2928" i="11" s="1"/>
  <c r="F3038" i="11"/>
  <c r="G3038" i="11" s="1"/>
  <c r="F3357" i="11"/>
  <c r="G3357" i="11" s="1"/>
  <c r="F3534" i="11"/>
  <c r="G3534" i="11" s="1"/>
  <c r="F3857" i="11"/>
  <c r="G3857" i="11" s="1"/>
  <c r="F4015" i="11"/>
  <c r="G4015" i="11" s="1"/>
  <c r="F4315" i="11"/>
  <c r="G4315" i="11" s="1"/>
  <c r="F4518" i="11"/>
  <c r="G4518" i="11" s="1"/>
  <c r="F4755" i="11"/>
  <c r="G4755" i="11" s="1"/>
  <c r="F5077" i="11"/>
  <c r="G5077" i="11" s="1"/>
  <c r="F960" i="11"/>
  <c r="G960" i="11" s="1"/>
  <c r="F1705" i="11"/>
  <c r="G1705" i="11" s="1"/>
  <c r="F2328" i="11"/>
  <c r="G2328" i="11" s="1"/>
  <c r="F3535" i="11"/>
  <c r="G3535" i="11" s="1"/>
  <c r="F4756" i="11"/>
  <c r="G4756" i="11" s="1"/>
  <c r="F961" i="11"/>
  <c r="G961" i="11" s="1"/>
  <c r="F1706" i="11"/>
  <c r="G1706" i="11" s="1"/>
  <c r="F2329" i="11"/>
  <c r="G2329" i="11" s="1"/>
  <c r="F3536" i="11"/>
  <c r="G3536" i="11" s="1"/>
  <c r="F4757" i="11"/>
  <c r="G4757" i="11" s="1"/>
  <c r="F962" i="11"/>
  <c r="G962" i="11" s="1"/>
  <c r="F1707" i="11"/>
  <c r="G1707" i="11" s="1"/>
  <c r="F2330" i="11"/>
  <c r="G2330" i="11" s="1"/>
  <c r="F3537" i="11"/>
  <c r="G3537" i="11" s="1"/>
  <c r="F4758" i="11"/>
  <c r="G4758" i="11" s="1"/>
  <c r="F403" i="11"/>
  <c r="G403" i="11" s="1"/>
  <c r="F623" i="11"/>
  <c r="G623" i="11" s="1"/>
  <c r="F885" i="11"/>
  <c r="G885" i="11" s="1"/>
  <c r="F1144" i="11"/>
  <c r="G1144" i="11" s="1"/>
  <c r="F1406" i="11"/>
  <c r="G1406" i="11" s="1"/>
  <c r="F1708" i="11"/>
  <c r="G1708" i="11" s="1"/>
  <c r="F2010" i="11"/>
  <c r="G2010" i="11" s="1"/>
  <c r="F2331" i="11"/>
  <c r="G2331" i="11" s="1"/>
  <c r="F2810" i="11"/>
  <c r="G2810" i="11" s="1"/>
  <c r="F3195" i="11"/>
  <c r="G3195" i="11" s="1"/>
  <c r="F3705" i="11"/>
  <c r="G3705" i="11" s="1"/>
  <c r="F4316" i="11"/>
  <c r="G4316" i="11" s="1"/>
  <c r="F4759" i="11"/>
  <c r="G4759" i="11" s="1"/>
  <c r="F227" i="11"/>
  <c r="G227" i="11" s="1"/>
  <c r="F404" i="11"/>
  <c r="G404" i="11" s="1"/>
  <c r="F270" i="11"/>
  <c r="G270" i="11" s="1"/>
  <c r="F465" i="11"/>
  <c r="G465" i="11" s="1"/>
  <c r="F505" i="11"/>
  <c r="G505" i="11" s="1"/>
  <c r="F624" i="11"/>
  <c r="G624" i="11" s="1"/>
  <c r="F697" i="11"/>
  <c r="G697" i="11" s="1"/>
  <c r="F782" i="11"/>
  <c r="G782" i="11" s="1"/>
  <c r="F886" i="11"/>
  <c r="G886" i="11" s="1"/>
  <c r="F963" i="11"/>
  <c r="G963" i="11" s="1"/>
  <c r="F1064" i="11"/>
  <c r="G1064" i="11" s="1"/>
  <c r="F1145" i="11"/>
  <c r="G1145" i="11" s="1"/>
  <c r="F1253" i="11"/>
  <c r="G1253" i="11" s="1"/>
  <c r="F1330" i="11"/>
  <c r="G1330" i="11" s="1"/>
  <c r="F1407" i="11"/>
  <c r="G1407" i="11" s="1"/>
  <c r="F1556" i="11"/>
  <c r="G1556" i="11" s="1"/>
  <c r="F1625" i="11"/>
  <c r="G1625" i="11" s="1"/>
  <c r="F1709" i="11"/>
  <c r="G1709" i="11" s="1"/>
  <c r="F1802" i="11"/>
  <c r="G1802" i="11" s="1"/>
  <c r="F1900" i="11"/>
  <c r="G1900" i="11" s="1"/>
  <c r="F2011" i="11"/>
  <c r="G2011" i="11" s="1"/>
  <c r="F2107" i="11"/>
  <c r="G2107" i="11" s="1"/>
  <c r="F2208" i="11"/>
  <c r="G2208" i="11" s="1"/>
  <c r="F2332" i="11"/>
  <c r="G2332" i="11" s="1"/>
  <c r="F2495" i="11"/>
  <c r="G2495" i="11" s="1"/>
  <c r="F2708" i="11"/>
  <c r="G2708" i="11" s="1"/>
  <c r="F2811" i="11"/>
  <c r="G2811" i="11" s="1"/>
  <c r="F3039" i="11"/>
  <c r="G3039" i="11" s="1"/>
  <c r="F3196" i="11"/>
  <c r="G3196" i="11" s="1"/>
  <c r="F3358" i="11"/>
  <c r="G3358" i="11" s="1"/>
  <c r="F3538" i="11"/>
  <c r="G3538" i="11" s="1"/>
  <c r="F3706" i="11"/>
  <c r="G3706" i="11" s="1"/>
  <c r="F3858" i="11"/>
  <c r="G3858" i="11" s="1"/>
  <c r="F4181" i="11"/>
  <c r="G4181" i="11" s="1"/>
  <c r="F4317" i="11"/>
  <c r="G4317" i="11" s="1"/>
  <c r="F4417" i="11"/>
  <c r="G4417" i="11" s="1"/>
  <c r="F4634" i="11"/>
  <c r="G4634" i="11" s="1"/>
  <c r="F4760" i="11"/>
  <c r="G4760" i="11" s="1"/>
  <c r="F4920" i="11"/>
  <c r="G4920" i="11" s="1"/>
  <c r="F5078" i="11"/>
  <c r="G5078" i="11" s="1"/>
  <c r="F350" i="11"/>
  <c r="G350" i="11" s="1"/>
  <c r="F506" i="11"/>
  <c r="G506" i="11" s="1"/>
  <c r="F698" i="11"/>
  <c r="G698" i="11" s="1"/>
  <c r="F964" i="11"/>
  <c r="G964" i="11" s="1"/>
  <c r="F1254" i="11"/>
  <c r="G1254" i="11" s="1"/>
  <c r="F1474" i="11"/>
  <c r="G1474" i="11" s="1"/>
  <c r="F1710" i="11"/>
  <c r="G1710" i="11" s="1"/>
  <c r="F1901" i="11"/>
  <c r="G1901" i="11" s="1"/>
  <c r="F2209" i="11"/>
  <c r="G2209" i="11" s="1"/>
  <c r="F2611" i="11"/>
  <c r="G2611" i="11" s="1"/>
  <c r="F2929" i="11"/>
  <c r="G2929" i="11" s="1"/>
  <c r="F3359" i="11"/>
  <c r="G3359" i="11" s="1"/>
  <c r="F3707" i="11"/>
  <c r="G3707" i="11" s="1"/>
  <c r="F4182" i="11"/>
  <c r="G4182" i="11" s="1"/>
  <c r="F4635" i="11"/>
  <c r="G4635" i="11" s="1"/>
  <c r="F4921" i="11"/>
  <c r="G4921" i="11" s="1"/>
  <c r="F180" i="11"/>
  <c r="G180" i="11" s="1"/>
  <c r="F228" i="11"/>
  <c r="G228" i="11" s="1"/>
  <c r="F405" i="11"/>
  <c r="G405" i="11" s="1"/>
  <c r="F271" i="11"/>
  <c r="G271" i="11" s="1"/>
  <c r="F507" i="11"/>
  <c r="G507" i="11" s="1"/>
  <c r="F625" i="11"/>
  <c r="G625" i="11" s="1"/>
  <c r="F783" i="11"/>
  <c r="G783" i="11" s="1"/>
  <c r="F887" i="11"/>
  <c r="G887" i="11" s="1"/>
  <c r="F965" i="11"/>
  <c r="G965" i="11" s="1"/>
  <c r="F1146" i="11"/>
  <c r="G1146" i="11" s="1"/>
  <c r="F1255" i="11"/>
  <c r="G1255" i="11" s="1"/>
  <c r="F1408" i="11"/>
  <c r="G1408" i="11" s="1"/>
  <c r="F1557" i="11"/>
  <c r="G1557" i="11" s="1"/>
  <c r="F1711" i="11"/>
  <c r="G1711" i="11" s="1"/>
  <c r="F1803" i="11"/>
  <c r="G1803" i="11" s="1"/>
  <c r="F2012" i="11"/>
  <c r="G2012" i="11" s="1"/>
  <c r="F2108" i="11"/>
  <c r="G2108" i="11" s="1"/>
  <c r="F2210" i="11"/>
  <c r="G2210" i="11" s="1"/>
  <c r="F2496" i="11"/>
  <c r="G2496" i="11" s="1"/>
  <c r="F2709" i="11"/>
  <c r="G2709" i="11" s="1"/>
  <c r="F2930" i="11"/>
  <c r="G2930" i="11" s="1"/>
  <c r="F3040" i="11"/>
  <c r="G3040" i="11" s="1"/>
  <c r="F3360" i="11"/>
  <c r="G3360" i="11" s="1"/>
  <c r="F3539" i="11"/>
  <c r="G3539" i="11" s="1"/>
  <c r="F3708" i="11"/>
  <c r="G3708" i="11" s="1"/>
  <c r="F4016" i="11"/>
  <c r="G4016" i="11" s="1"/>
  <c r="F4183" i="11"/>
  <c r="G4183" i="11" s="1"/>
  <c r="F4519" i="11"/>
  <c r="G4519" i="11" s="1"/>
  <c r="F4636" i="11"/>
  <c r="G4636" i="11" s="1"/>
  <c r="F4922" i="11"/>
  <c r="G4922" i="11" s="1"/>
  <c r="F5079" i="11"/>
  <c r="G5079" i="11" s="1"/>
  <c r="F229" i="11"/>
  <c r="G229" i="11" s="1"/>
  <c r="F508" i="11"/>
  <c r="G508" i="11" s="1"/>
  <c r="F351" i="11"/>
  <c r="G351" i="11" s="1"/>
  <c r="F406" i="11"/>
  <c r="G406" i="11" s="1"/>
  <c r="F272" i="11"/>
  <c r="G272" i="11" s="1"/>
  <c r="F626" i="11"/>
  <c r="G626" i="11" s="1"/>
  <c r="F699" i="11"/>
  <c r="G699" i="11" s="1"/>
  <c r="F966" i="11"/>
  <c r="G966" i="11" s="1"/>
  <c r="F888" i="11"/>
  <c r="G888" i="11" s="1"/>
  <c r="F1147" i="11"/>
  <c r="G1147" i="11" s="1"/>
  <c r="F1065" i="11"/>
  <c r="G1065" i="11" s="1"/>
  <c r="F784" i="11"/>
  <c r="G784" i="11" s="1"/>
  <c r="F1256" i="11"/>
  <c r="G1256" i="11" s="1"/>
  <c r="F1409" i="11"/>
  <c r="G1409" i="11" s="1"/>
  <c r="F1475" i="11"/>
  <c r="G1475" i="11" s="1"/>
  <c r="F1626" i="11"/>
  <c r="G1626" i="11" s="1"/>
  <c r="F1712" i="11"/>
  <c r="G1712" i="11" s="1"/>
  <c r="F1804" i="11"/>
  <c r="G1804" i="11" s="1"/>
  <c r="F1902" i="11"/>
  <c r="G1902" i="11" s="1"/>
  <c r="F2013" i="11"/>
  <c r="G2013" i="11" s="1"/>
  <c r="F2109" i="11"/>
  <c r="G2109" i="11" s="1"/>
  <c r="F2211" i="11"/>
  <c r="G2211" i="11" s="1"/>
  <c r="F2333" i="11"/>
  <c r="G2333" i="11" s="1"/>
  <c r="F2612" i="11"/>
  <c r="G2612" i="11" s="1"/>
  <c r="F2812" i="11"/>
  <c r="G2812" i="11" s="1"/>
  <c r="F3041" i="11"/>
  <c r="G3041" i="11" s="1"/>
  <c r="F3197" i="11"/>
  <c r="G3197" i="11" s="1"/>
  <c r="F3361" i="11"/>
  <c r="G3361" i="11" s="1"/>
  <c r="F3540" i="11"/>
  <c r="G3540" i="11" s="1"/>
  <c r="F3709" i="11"/>
  <c r="G3709" i="11" s="1"/>
  <c r="F3859" i="11"/>
  <c r="G3859" i="11" s="1"/>
  <c r="F4017" i="11"/>
  <c r="G4017" i="11" s="1"/>
  <c r="F4184" i="11"/>
  <c r="G4184" i="11" s="1"/>
  <c r="F4520" i="11"/>
  <c r="G4520" i="11" s="1"/>
  <c r="F4923" i="11"/>
  <c r="G4923" i="11" s="1"/>
  <c r="F5080" i="11"/>
  <c r="G5080" i="11" s="1"/>
  <c r="F352" i="11"/>
  <c r="G352" i="11" s="1"/>
  <c r="F466" i="11"/>
  <c r="G466" i="11" s="1"/>
  <c r="F627" i="11"/>
  <c r="G627" i="11" s="1"/>
  <c r="F700" i="11"/>
  <c r="G700" i="11" s="1"/>
  <c r="F889" i="11"/>
  <c r="G889" i="11" s="1"/>
  <c r="F967" i="11"/>
  <c r="G967" i="11" s="1"/>
  <c r="F1066" i="11"/>
  <c r="G1066" i="11" s="1"/>
  <c r="F1148" i="11"/>
  <c r="G1148" i="11" s="1"/>
  <c r="F1331" i="11"/>
  <c r="G1331" i="11" s="1"/>
  <c r="F1476" i="11"/>
  <c r="G1476" i="11" s="1"/>
  <c r="F1713" i="11"/>
  <c r="G1713" i="11" s="1"/>
  <c r="F1805" i="11"/>
  <c r="G1805" i="11" s="1"/>
  <c r="F1903" i="11"/>
  <c r="G1903" i="11" s="1"/>
  <c r="F2014" i="11"/>
  <c r="G2014" i="11" s="1"/>
  <c r="F2212" i="11"/>
  <c r="G2212" i="11" s="1"/>
  <c r="F2334" i="11"/>
  <c r="G2334" i="11" s="1"/>
  <c r="F2613" i="11"/>
  <c r="G2613" i="11" s="1"/>
  <c r="F2813" i="11"/>
  <c r="G2813" i="11" s="1"/>
  <c r="F3042" i="11"/>
  <c r="G3042" i="11" s="1"/>
  <c r="F3362" i="11"/>
  <c r="G3362" i="11" s="1"/>
  <c r="F3541" i="11"/>
  <c r="G3541" i="11" s="1"/>
  <c r="F3710" i="11"/>
  <c r="G3710" i="11" s="1"/>
  <c r="F3860" i="11"/>
  <c r="G3860" i="11" s="1"/>
  <c r="F4185" i="11"/>
  <c r="G4185" i="11" s="1"/>
  <c r="F4418" i="11"/>
  <c r="G4418" i="11" s="1"/>
  <c r="F4637" i="11"/>
  <c r="G4637" i="11" s="1"/>
  <c r="F4924" i="11"/>
  <c r="G4924" i="11" s="1"/>
  <c r="F5081" i="11"/>
  <c r="G5081" i="11" s="1"/>
  <c r="F467" i="11"/>
  <c r="G467" i="11" s="1"/>
  <c r="F407" i="11"/>
  <c r="G407" i="11" s="1"/>
  <c r="F509" i="11"/>
  <c r="G509" i="11" s="1"/>
  <c r="F701" i="11"/>
  <c r="G701" i="11" s="1"/>
  <c r="F785" i="11"/>
  <c r="G785" i="11" s="1"/>
  <c r="F890" i="11"/>
  <c r="G890" i="11" s="1"/>
  <c r="F968" i="11"/>
  <c r="G968" i="11" s="1"/>
  <c r="F1067" i="11"/>
  <c r="G1067" i="11" s="1"/>
  <c r="F1149" i="11"/>
  <c r="G1149" i="11" s="1"/>
  <c r="F1332" i="11"/>
  <c r="G1332" i="11" s="1"/>
  <c r="F1410" i="11"/>
  <c r="G1410" i="11" s="1"/>
  <c r="F1477" i="11"/>
  <c r="G1477" i="11" s="1"/>
  <c r="F1627" i="11"/>
  <c r="G1627" i="11" s="1"/>
  <c r="F1714" i="11"/>
  <c r="G1714" i="11" s="1"/>
  <c r="F1806" i="11"/>
  <c r="G1806" i="11" s="1"/>
  <c r="F1904" i="11"/>
  <c r="G1904" i="11" s="1"/>
  <c r="F2015" i="11"/>
  <c r="G2015" i="11" s="1"/>
  <c r="F2110" i="11"/>
  <c r="G2110" i="11" s="1"/>
  <c r="F2213" i="11"/>
  <c r="G2213" i="11" s="1"/>
  <c r="F2335" i="11"/>
  <c r="G2335" i="11" s="1"/>
  <c r="F2614" i="11"/>
  <c r="G2614" i="11" s="1"/>
  <c r="F2814" i="11"/>
  <c r="G2814" i="11" s="1"/>
  <c r="F3043" i="11"/>
  <c r="G3043" i="11" s="1"/>
  <c r="F3198" i="11"/>
  <c r="G3198" i="11" s="1"/>
  <c r="F3363" i="11"/>
  <c r="G3363" i="11" s="1"/>
  <c r="F3542" i="11"/>
  <c r="G3542" i="11" s="1"/>
  <c r="F3711" i="11"/>
  <c r="G3711" i="11" s="1"/>
  <c r="F3861" i="11"/>
  <c r="G3861" i="11" s="1"/>
  <c r="F4018" i="11"/>
  <c r="G4018" i="11" s="1"/>
  <c r="F4186" i="11"/>
  <c r="G4186" i="11" s="1"/>
  <c r="F4419" i="11"/>
  <c r="G4419" i="11" s="1"/>
  <c r="F4638" i="11"/>
  <c r="G4638" i="11" s="1"/>
  <c r="F4761" i="11"/>
  <c r="G4761" i="11" s="1"/>
  <c r="F4925" i="11"/>
  <c r="G4925" i="11" s="1"/>
  <c r="F5082" i="11"/>
  <c r="G5082" i="11" s="1"/>
  <c r="F75" i="11"/>
  <c r="G75" i="11" s="1"/>
  <c r="F149" i="11"/>
  <c r="G149" i="11" s="1"/>
  <c r="F230" i="11"/>
  <c r="G230" i="11" s="1"/>
  <c r="F408" i="11"/>
  <c r="G408" i="11" s="1"/>
  <c r="F577" i="11"/>
  <c r="G577" i="11" s="1"/>
  <c r="F702" i="11"/>
  <c r="G702" i="11" s="1"/>
  <c r="F891" i="11"/>
  <c r="G891" i="11" s="1"/>
  <c r="F1068" i="11"/>
  <c r="G1068" i="11" s="1"/>
  <c r="F1333" i="11"/>
  <c r="G1333" i="11" s="1"/>
  <c r="F1558" i="11"/>
  <c r="G1558" i="11" s="1"/>
  <c r="F1715" i="11"/>
  <c r="G1715" i="11" s="1"/>
  <c r="F1905" i="11"/>
  <c r="G1905" i="11" s="1"/>
  <c r="F2111" i="11"/>
  <c r="G2111" i="11" s="1"/>
  <c r="F2497" i="11"/>
  <c r="G2497" i="11" s="1"/>
  <c r="F2815" i="11"/>
  <c r="G2815" i="11" s="1"/>
  <c r="F3044" i="11"/>
  <c r="G3044" i="11" s="1"/>
  <c r="F3364" i="11"/>
  <c r="G3364" i="11" s="1"/>
  <c r="F3712" i="11"/>
  <c r="G3712" i="11" s="1"/>
  <c r="F4187" i="11"/>
  <c r="G4187" i="11" s="1"/>
  <c r="F4521" i="11"/>
  <c r="G4521" i="11" s="1"/>
  <c r="F4762" i="11"/>
  <c r="G4762" i="11" s="1"/>
  <c r="F5083" i="11"/>
  <c r="G5083" i="11" s="1"/>
  <c r="F578" i="11"/>
  <c r="G578" i="11" s="1"/>
  <c r="F786" i="11"/>
  <c r="G786" i="11" s="1"/>
  <c r="F969" i="11"/>
  <c r="G969" i="11" s="1"/>
  <c r="F1150" i="11"/>
  <c r="G1150" i="11" s="1"/>
  <c r="F1334" i="11"/>
  <c r="G1334" i="11" s="1"/>
  <c r="F1559" i="11"/>
  <c r="G1559" i="11" s="1"/>
  <c r="F1716" i="11"/>
  <c r="G1716" i="11" s="1"/>
  <c r="F1906" i="11"/>
  <c r="G1906" i="11" s="1"/>
  <c r="F2112" i="11"/>
  <c r="G2112" i="11" s="1"/>
  <c r="F2498" i="11"/>
  <c r="G2498" i="11" s="1"/>
  <c r="F2710" i="11"/>
  <c r="G2710" i="11" s="1"/>
  <c r="F3045" i="11"/>
  <c r="G3045" i="11" s="1"/>
  <c r="F3365" i="11"/>
  <c r="G3365" i="11" s="1"/>
  <c r="F3713" i="11"/>
  <c r="G3713" i="11" s="1"/>
  <c r="F4019" i="11"/>
  <c r="G4019" i="11" s="1"/>
  <c r="F4420" i="11"/>
  <c r="G4420" i="11" s="1"/>
  <c r="F4639" i="11"/>
  <c r="G4639" i="11" s="1"/>
  <c r="F4926" i="11"/>
  <c r="G4926" i="11" s="1"/>
  <c r="F970" i="11"/>
  <c r="G970" i="11" s="1"/>
  <c r="F892" i="11"/>
  <c r="G892" i="11" s="1"/>
  <c r="F787" i="11"/>
  <c r="G787" i="11" s="1"/>
  <c r="F628" i="11"/>
  <c r="G628" i="11" s="1"/>
  <c r="F1151" i="11"/>
  <c r="G1151" i="11" s="1"/>
  <c r="F1257" i="11"/>
  <c r="G1257" i="11" s="1"/>
  <c r="F1411" i="11"/>
  <c r="G1411" i="11" s="1"/>
  <c r="F1560" i="11"/>
  <c r="G1560" i="11" s="1"/>
  <c r="F1717" i="11"/>
  <c r="G1717" i="11" s="1"/>
  <c r="F1807" i="11"/>
  <c r="G1807" i="11" s="1"/>
  <c r="F1907" i="11"/>
  <c r="G1907" i="11" s="1"/>
  <c r="F2113" i="11"/>
  <c r="G2113" i="11" s="1"/>
  <c r="F2214" i="11"/>
  <c r="G2214" i="11" s="1"/>
  <c r="F2336" i="11"/>
  <c r="G2336" i="11" s="1"/>
  <c r="F2615" i="11"/>
  <c r="G2615" i="11" s="1"/>
  <c r="F2816" i="11"/>
  <c r="G2816" i="11" s="1"/>
  <c r="F3046" i="11"/>
  <c r="G3046" i="11" s="1"/>
  <c r="F3199" i="11"/>
  <c r="G3199" i="11" s="1"/>
  <c r="F3543" i="11"/>
  <c r="G3543" i="11" s="1"/>
  <c r="F3714" i="11"/>
  <c r="G3714" i="11" s="1"/>
  <c r="F3862" i="11"/>
  <c r="G3862" i="11" s="1"/>
  <c r="F4188" i="11"/>
  <c r="G4188" i="11" s="1"/>
  <c r="F4421" i="11"/>
  <c r="G4421" i="11" s="1"/>
  <c r="F4640" i="11"/>
  <c r="G4640" i="11" s="1"/>
  <c r="F4763" i="11"/>
  <c r="G4763" i="11" s="1"/>
  <c r="F5084" i="11"/>
  <c r="G5084" i="11" s="1"/>
  <c r="F629" i="11"/>
  <c r="G629" i="11" s="1"/>
  <c r="F788" i="11"/>
  <c r="G788" i="11" s="1"/>
  <c r="F893" i="11"/>
  <c r="G893" i="11" s="1"/>
  <c r="F1069" i="11"/>
  <c r="G1069" i="11" s="1"/>
  <c r="F1152" i="11"/>
  <c r="G1152" i="11" s="1"/>
  <c r="F1335" i="11"/>
  <c r="G1335" i="11" s="1"/>
  <c r="F1561" i="11"/>
  <c r="G1561" i="11" s="1"/>
  <c r="F1718" i="11"/>
  <c r="G1718" i="11" s="1"/>
  <c r="F1908" i="11"/>
  <c r="G1908" i="11" s="1"/>
  <c r="F2016" i="11"/>
  <c r="G2016" i="11" s="1"/>
  <c r="F2114" i="11"/>
  <c r="G2114" i="11" s="1"/>
  <c r="F2337" i="11"/>
  <c r="G2337" i="11" s="1"/>
  <c r="F2616" i="11"/>
  <c r="G2616" i="11" s="1"/>
  <c r="F2931" i="11"/>
  <c r="G2931" i="11" s="1"/>
  <c r="F3200" i="11"/>
  <c r="G3200" i="11" s="1"/>
  <c r="F3366" i="11"/>
  <c r="G3366" i="11" s="1"/>
  <c r="F3715" i="11"/>
  <c r="G3715" i="11" s="1"/>
  <c r="F3863" i="11"/>
  <c r="G3863" i="11" s="1"/>
  <c r="F4189" i="11"/>
  <c r="G4189" i="11" s="1"/>
  <c r="F4422" i="11"/>
  <c r="G4422" i="11" s="1"/>
  <c r="F4764" i="11"/>
  <c r="G4764" i="11" s="1"/>
  <c r="F4927" i="11"/>
  <c r="G4927" i="11" s="1"/>
  <c r="F97" i="11"/>
  <c r="G97" i="11" s="1"/>
  <c r="F150" i="11"/>
  <c r="G150" i="11" s="1"/>
  <c r="F181" i="11"/>
  <c r="G181" i="11" s="1"/>
  <c r="F231" i="11"/>
  <c r="G231" i="11" s="1"/>
  <c r="F409" i="11"/>
  <c r="G409" i="11" s="1"/>
  <c r="F273" i="11"/>
  <c r="G273" i="11" s="1"/>
  <c r="F353" i="11"/>
  <c r="G353" i="11" s="1"/>
  <c r="F468" i="11"/>
  <c r="G468" i="11" s="1"/>
  <c r="F579" i="11"/>
  <c r="G579" i="11" s="1"/>
  <c r="F630" i="11"/>
  <c r="G630" i="11" s="1"/>
  <c r="F703" i="11"/>
  <c r="G703" i="11" s="1"/>
  <c r="F789" i="11"/>
  <c r="G789" i="11" s="1"/>
  <c r="F894" i="11"/>
  <c r="G894" i="11" s="1"/>
  <c r="F971" i="11"/>
  <c r="G971" i="11" s="1"/>
  <c r="F1070" i="11"/>
  <c r="G1070" i="11" s="1"/>
  <c r="F1153" i="11"/>
  <c r="G1153" i="11" s="1"/>
  <c r="F1258" i="11"/>
  <c r="G1258" i="11" s="1"/>
  <c r="F1336" i="11"/>
  <c r="G1336" i="11" s="1"/>
  <c r="F1412" i="11"/>
  <c r="G1412" i="11" s="1"/>
  <c r="F1478" i="11"/>
  <c r="G1478" i="11" s="1"/>
  <c r="F1562" i="11"/>
  <c r="G1562" i="11" s="1"/>
  <c r="F1719" i="11"/>
  <c r="G1719" i="11" s="1"/>
  <c r="F1808" i="11"/>
  <c r="G1808" i="11" s="1"/>
  <c r="F1909" i="11"/>
  <c r="G1909" i="11" s="1"/>
  <c r="F2017" i="11"/>
  <c r="G2017" i="11" s="1"/>
  <c r="F2115" i="11"/>
  <c r="G2115" i="11" s="1"/>
  <c r="F2215" i="11"/>
  <c r="G2215" i="11" s="1"/>
  <c r="F2338" i="11"/>
  <c r="G2338" i="11" s="1"/>
  <c r="F2499" i="11"/>
  <c r="G2499" i="11" s="1"/>
  <c r="F2617" i="11"/>
  <c r="G2617" i="11" s="1"/>
  <c r="F2817" i="11"/>
  <c r="G2817" i="11" s="1"/>
  <c r="F2932" i="11"/>
  <c r="G2932" i="11" s="1"/>
  <c r="F3047" i="11"/>
  <c r="G3047" i="11" s="1"/>
  <c r="F3201" i="11"/>
  <c r="G3201" i="11" s="1"/>
  <c r="F3367" i="11"/>
  <c r="G3367" i="11" s="1"/>
  <c r="F3544" i="11"/>
  <c r="G3544" i="11" s="1"/>
  <c r="F3716" i="11"/>
  <c r="G3716" i="11" s="1"/>
  <c r="F3864" i="11"/>
  <c r="G3864" i="11" s="1"/>
  <c r="F4020" i="11"/>
  <c r="G4020" i="11" s="1"/>
  <c r="F4190" i="11"/>
  <c r="G4190" i="11" s="1"/>
  <c r="F4318" i="11"/>
  <c r="G4318" i="11" s="1"/>
  <c r="F4423" i="11"/>
  <c r="G4423" i="11" s="1"/>
  <c r="F4522" i="11"/>
  <c r="G4522" i="11" s="1"/>
  <c r="F4765" i="11"/>
  <c r="G4765" i="11" s="1"/>
  <c r="F4928" i="11"/>
  <c r="G4928" i="11" s="1"/>
  <c r="F5085" i="11"/>
  <c r="G5085" i="11" s="1"/>
  <c r="F410" i="11"/>
  <c r="G410" i="11" s="1"/>
  <c r="F510" i="11"/>
  <c r="G510" i="11" s="1"/>
  <c r="F631" i="11"/>
  <c r="G631" i="11" s="1"/>
  <c r="F704" i="11"/>
  <c r="G704" i="11" s="1"/>
  <c r="F790" i="11"/>
  <c r="G790" i="11" s="1"/>
  <c r="F972" i="11"/>
  <c r="G972" i="11" s="1"/>
  <c r="F1071" i="11"/>
  <c r="G1071" i="11" s="1"/>
  <c r="F1154" i="11"/>
  <c r="G1154" i="11" s="1"/>
  <c r="F1259" i="11"/>
  <c r="G1259" i="11" s="1"/>
  <c r="F1337" i="11"/>
  <c r="G1337" i="11" s="1"/>
  <c r="F1563" i="11"/>
  <c r="G1563" i="11" s="1"/>
  <c r="F1628" i="11"/>
  <c r="G1628" i="11" s="1"/>
  <c r="F1720" i="11"/>
  <c r="G1720" i="11" s="1"/>
  <c r="F1809" i="11"/>
  <c r="G1809" i="11" s="1"/>
  <c r="F2018" i="11"/>
  <c r="G2018" i="11" s="1"/>
  <c r="F2116" i="11"/>
  <c r="G2116" i="11" s="1"/>
  <c r="F2216" i="11"/>
  <c r="G2216" i="11" s="1"/>
  <c r="F2339" i="11"/>
  <c r="G2339" i="11" s="1"/>
  <c r="F2500" i="11"/>
  <c r="G2500" i="11" s="1"/>
  <c r="F2711" i="11"/>
  <c r="G2711" i="11" s="1"/>
  <c r="F2933" i="11"/>
  <c r="G2933" i="11" s="1"/>
  <c r="F3202" i="11"/>
  <c r="G3202" i="11" s="1"/>
  <c r="F3368" i="11"/>
  <c r="G3368" i="11" s="1"/>
  <c r="F3545" i="11"/>
  <c r="G3545" i="11" s="1"/>
  <c r="F3717" i="11"/>
  <c r="G3717" i="11" s="1"/>
  <c r="F3865" i="11"/>
  <c r="G3865" i="11" s="1"/>
  <c r="F4021" i="11"/>
  <c r="G4021" i="11" s="1"/>
  <c r="F4191" i="11"/>
  <c r="G4191" i="11" s="1"/>
  <c r="F4523" i="11"/>
  <c r="G4523" i="11" s="1"/>
  <c r="F4766" i="11"/>
  <c r="G4766" i="11" s="1"/>
  <c r="F4929" i="11"/>
  <c r="G4929" i="11" s="1"/>
  <c r="F5086" i="11"/>
  <c r="G5086" i="11" s="1"/>
  <c r="F973" i="11"/>
  <c r="G973" i="11" s="1"/>
  <c r="F1413" i="11"/>
  <c r="G1413" i="11" s="1"/>
  <c r="F1910" i="11"/>
  <c r="G1910" i="11" s="1"/>
  <c r="F2501" i="11"/>
  <c r="G2501" i="11" s="1"/>
  <c r="F3203" i="11"/>
  <c r="G3203" i="11" s="1"/>
  <c r="F4022" i="11"/>
  <c r="G4022" i="11" s="1"/>
  <c r="F4767" i="11"/>
  <c r="G4767" i="11" s="1"/>
  <c r="F705" i="11"/>
  <c r="G705" i="11" s="1"/>
  <c r="F974" i="11"/>
  <c r="G974" i="11" s="1"/>
  <c r="F1155" i="11"/>
  <c r="G1155" i="11" s="1"/>
  <c r="F1338" i="11"/>
  <c r="G1338" i="11" s="1"/>
  <c r="F1629" i="11"/>
  <c r="G1629" i="11" s="1"/>
  <c r="F1810" i="11"/>
  <c r="G1810" i="11" s="1"/>
  <c r="F2019" i="11"/>
  <c r="G2019" i="11" s="1"/>
  <c r="F2340" i="11"/>
  <c r="G2340" i="11" s="1"/>
  <c r="F2712" i="11"/>
  <c r="G2712" i="11" s="1"/>
  <c r="F3048" i="11"/>
  <c r="G3048" i="11" s="1"/>
  <c r="F3369" i="11"/>
  <c r="G3369" i="11" s="1"/>
  <c r="F3718" i="11"/>
  <c r="G3718" i="11" s="1"/>
  <c r="F4192" i="11"/>
  <c r="G4192" i="11" s="1"/>
  <c r="F4524" i="11"/>
  <c r="G4524" i="11" s="1"/>
  <c r="F4930" i="11"/>
  <c r="G4930" i="11" s="1"/>
  <c r="F632" i="11"/>
  <c r="G632" i="11" s="1"/>
  <c r="F706" i="11"/>
  <c r="G706" i="11" s="1"/>
  <c r="F895" i="11"/>
  <c r="G895" i="11" s="1"/>
  <c r="F975" i="11"/>
  <c r="G975" i="11" s="1"/>
  <c r="F1156" i="11"/>
  <c r="G1156" i="11" s="1"/>
  <c r="F1260" i="11"/>
  <c r="G1260" i="11" s="1"/>
  <c r="F1414" i="11"/>
  <c r="G1414" i="11" s="1"/>
  <c r="F1564" i="11"/>
  <c r="G1564" i="11" s="1"/>
  <c r="F1721" i="11"/>
  <c r="G1721" i="11" s="1"/>
  <c r="F1911" i="11"/>
  <c r="G1911" i="11" s="1"/>
  <c r="F2020" i="11"/>
  <c r="G2020" i="11" s="1"/>
  <c r="F2117" i="11"/>
  <c r="G2117" i="11" s="1"/>
  <c r="F2341" i="11"/>
  <c r="G2341" i="11" s="1"/>
  <c r="F2502" i="11"/>
  <c r="G2502" i="11" s="1"/>
  <c r="F2818" i="11"/>
  <c r="G2818" i="11" s="1"/>
  <c r="F3049" i="11"/>
  <c r="G3049" i="11" s="1"/>
  <c r="F3204" i="11"/>
  <c r="G3204" i="11" s="1"/>
  <c r="F3546" i="11"/>
  <c r="G3546" i="11" s="1"/>
  <c r="F3719" i="11"/>
  <c r="G3719" i="11" s="1"/>
  <c r="F3866" i="11"/>
  <c r="G3866" i="11" s="1"/>
  <c r="F4193" i="11"/>
  <c r="G4193" i="11" s="1"/>
  <c r="F4424" i="11"/>
  <c r="G4424" i="11" s="1"/>
  <c r="F4641" i="11"/>
  <c r="G4641" i="11" s="1"/>
  <c r="F4931" i="11"/>
  <c r="G4931" i="11" s="1"/>
  <c r="F5087" i="11"/>
  <c r="G5087" i="11" s="1"/>
  <c r="F896" i="11"/>
  <c r="G896" i="11" s="1"/>
  <c r="F1072" i="11"/>
  <c r="G1072" i="11" s="1"/>
  <c r="F1339" i="11"/>
  <c r="G1339" i="11" s="1"/>
  <c r="F1157" i="11"/>
  <c r="G1157" i="11" s="1"/>
  <c r="F707" i="11"/>
  <c r="G707" i="11" s="1"/>
  <c r="F791" i="11"/>
  <c r="G791" i="11" s="1"/>
  <c r="F1261" i="11"/>
  <c r="G1261" i="11" s="1"/>
  <c r="F976" i="11"/>
  <c r="G976" i="11" s="1"/>
  <c r="F1565" i="11"/>
  <c r="G1565" i="11" s="1"/>
  <c r="F1722" i="11"/>
  <c r="G1722" i="11" s="1"/>
  <c r="F1811" i="11"/>
  <c r="G1811" i="11" s="1"/>
  <c r="F1912" i="11"/>
  <c r="G1912" i="11" s="1"/>
  <c r="F2021" i="11"/>
  <c r="G2021" i="11" s="1"/>
  <c r="F2118" i="11"/>
  <c r="G2118" i="11" s="1"/>
  <c r="F2217" i="11"/>
  <c r="G2217" i="11" s="1"/>
  <c r="F2342" i="11"/>
  <c r="G2342" i="11" s="1"/>
  <c r="F2503" i="11"/>
  <c r="G2503" i="11" s="1"/>
  <c r="F2819" i="11"/>
  <c r="G2819" i="11" s="1"/>
  <c r="F3050" i="11"/>
  <c r="G3050" i="11" s="1"/>
  <c r="F3205" i="11"/>
  <c r="G3205" i="11" s="1"/>
  <c r="F3370" i="11"/>
  <c r="G3370" i="11" s="1"/>
  <c r="F3547" i="11"/>
  <c r="G3547" i="11" s="1"/>
  <c r="F3720" i="11"/>
  <c r="G3720" i="11" s="1"/>
  <c r="F3867" i="11"/>
  <c r="G3867" i="11" s="1"/>
  <c r="F4023" i="11"/>
  <c r="G4023" i="11" s="1"/>
  <c r="F4194" i="11"/>
  <c r="G4194" i="11" s="1"/>
  <c r="F4525" i="11"/>
  <c r="G4525" i="11" s="1"/>
  <c r="F4768" i="11"/>
  <c r="G4768" i="11" s="1"/>
  <c r="F4932" i="11"/>
  <c r="G4932" i="11" s="1"/>
  <c r="F5088" i="11"/>
  <c r="G5088" i="11" s="1"/>
  <c r="F792" i="11"/>
  <c r="G792" i="11" s="1"/>
  <c r="F897" i="11"/>
  <c r="G897" i="11" s="1"/>
  <c r="F977" i="11"/>
  <c r="G977" i="11" s="1"/>
  <c r="F1073" i="11"/>
  <c r="G1073" i="11" s="1"/>
  <c r="F1262" i="11"/>
  <c r="G1262" i="11" s="1"/>
  <c r="F1340" i="11"/>
  <c r="G1340" i="11" s="1"/>
  <c r="F1479" i="11"/>
  <c r="G1479" i="11" s="1"/>
  <c r="F1630" i="11"/>
  <c r="G1630" i="11" s="1"/>
  <c r="F1812" i="11"/>
  <c r="G1812" i="11" s="1"/>
  <c r="F1913" i="11"/>
  <c r="G1913" i="11" s="1"/>
  <c r="F2022" i="11"/>
  <c r="G2022" i="11" s="1"/>
  <c r="F2119" i="11"/>
  <c r="G2119" i="11" s="1"/>
  <c r="F2218" i="11"/>
  <c r="G2218" i="11" s="1"/>
  <c r="F2343" i="11"/>
  <c r="G2343" i="11" s="1"/>
  <c r="F2504" i="11"/>
  <c r="G2504" i="11" s="1"/>
  <c r="F2713" i="11"/>
  <c r="G2713" i="11" s="1"/>
  <c r="F2820" i="11"/>
  <c r="G2820" i="11" s="1"/>
  <c r="F3051" i="11"/>
  <c r="G3051" i="11" s="1"/>
  <c r="F3206" i="11"/>
  <c r="G3206" i="11" s="1"/>
  <c r="F3371" i="11"/>
  <c r="G3371" i="11" s="1"/>
  <c r="F3548" i="11"/>
  <c r="G3548" i="11" s="1"/>
  <c r="F3721" i="11"/>
  <c r="G3721" i="11" s="1"/>
  <c r="F3868" i="11"/>
  <c r="G3868" i="11" s="1"/>
  <c r="F4024" i="11"/>
  <c r="G4024" i="11" s="1"/>
  <c r="F4319" i="11"/>
  <c r="G4319" i="11" s="1"/>
  <c r="F4425" i="11"/>
  <c r="G4425" i="11" s="1"/>
  <c r="F4642" i="11"/>
  <c r="G4642" i="11" s="1"/>
  <c r="F4769" i="11"/>
  <c r="G4769" i="11" s="1"/>
  <c r="F4933" i="11"/>
  <c r="G4933" i="11" s="1"/>
  <c r="F5089" i="11"/>
  <c r="G5089" i="11" s="1"/>
  <c r="F793" i="11"/>
  <c r="G793" i="11" s="1"/>
  <c r="F978" i="11"/>
  <c r="G978" i="11" s="1"/>
  <c r="F1158" i="11"/>
  <c r="G1158" i="11" s="1"/>
  <c r="F1415" i="11"/>
  <c r="G1415" i="11" s="1"/>
  <c r="F1631" i="11"/>
  <c r="G1631" i="11" s="1"/>
  <c r="F1813" i="11"/>
  <c r="G1813" i="11" s="1"/>
  <c r="F2023" i="11"/>
  <c r="G2023" i="11" s="1"/>
  <c r="F2219" i="11"/>
  <c r="G2219" i="11" s="1"/>
  <c r="F2505" i="11"/>
  <c r="G2505" i="11" s="1"/>
  <c r="F2821" i="11"/>
  <c r="G2821" i="11" s="1"/>
  <c r="F3207" i="11"/>
  <c r="G3207" i="11" s="1"/>
  <c r="F3549" i="11"/>
  <c r="G3549" i="11" s="1"/>
  <c r="F3869" i="11"/>
  <c r="G3869" i="11" s="1"/>
  <c r="F4195" i="11"/>
  <c r="G4195" i="11" s="1"/>
  <c r="F4526" i="11"/>
  <c r="G4526" i="11" s="1"/>
  <c r="F4770" i="11"/>
  <c r="G4770" i="11" s="1"/>
  <c r="F5090" i="11"/>
  <c r="G5090" i="11" s="1"/>
  <c r="F708" i="11"/>
  <c r="G708" i="11" s="1"/>
  <c r="F898" i="11"/>
  <c r="G898" i="11" s="1"/>
  <c r="F1074" i="11"/>
  <c r="G1074" i="11" s="1"/>
  <c r="F979" i="11"/>
  <c r="G979" i="11" s="1"/>
  <c r="F1263" i="11"/>
  <c r="G1263" i="11" s="1"/>
  <c r="F1480" i="11"/>
  <c r="G1480" i="11" s="1"/>
  <c r="F1723" i="11"/>
  <c r="G1723" i="11" s="1"/>
  <c r="F1914" i="11"/>
  <c r="G1914" i="11" s="1"/>
  <c r="F2024" i="11"/>
  <c r="G2024" i="11" s="1"/>
  <c r="F2120" i="11"/>
  <c r="G2120" i="11" s="1"/>
  <c r="F2220" i="11"/>
  <c r="G2220" i="11" s="1"/>
  <c r="F2618" i="11"/>
  <c r="G2618" i="11" s="1"/>
  <c r="F3052" i="11"/>
  <c r="G3052" i="11" s="1"/>
  <c r="F3372" i="11"/>
  <c r="G3372" i="11" s="1"/>
  <c r="F3550" i="11"/>
  <c r="G3550" i="11" s="1"/>
  <c r="F3722" i="11"/>
  <c r="G3722" i="11" s="1"/>
  <c r="F4025" i="11"/>
  <c r="G4025" i="11" s="1"/>
  <c r="F4320" i="11"/>
  <c r="G4320" i="11" s="1"/>
  <c r="F4771" i="11"/>
  <c r="G4771" i="11" s="1"/>
  <c r="F5091" i="11"/>
  <c r="G5091" i="11" s="1"/>
  <c r="F899" i="11"/>
  <c r="G899" i="11" s="1"/>
  <c r="F1075" i="11"/>
  <c r="G1075" i="11" s="1"/>
  <c r="F1264" i="11"/>
  <c r="G1264" i="11" s="1"/>
  <c r="F1416" i="11"/>
  <c r="G1416" i="11" s="1"/>
  <c r="F1724" i="11"/>
  <c r="G1724" i="11" s="1"/>
  <c r="F1915" i="11"/>
  <c r="G1915" i="11" s="1"/>
  <c r="F2121" i="11"/>
  <c r="G2121" i="11" s="1"/>
  <c r="F2344" i="11"/>
  <c r="G2344" i="11" s="1"/>
  <c r="F2714" i="11"/>
  <c r="G2714" i="11" s="1"/>
  <c r="F3053" i="11"/>
  <c r="G3053" i="11" s="1"/>
  <c r="F3373" i="11"/>
  <c r="G3373" i="11" s="1"/>
  <c r="F3723" i="11"/>
  <c r="G3723" i="11" s="1"/>
  <c r="F4026" i="11"/>
  <c r="G4026" i="11" s="1"/>
  <c r="F4426" i="11"/>
  <c r="G4426" i="11" s="1"/>
  <c r="F4772" i="11"/>
  <c r="G4772" i="11" s="1"/>
  <c r="F5092" i="11"/>
  <c r="G5092" i="11" s="1"/>
  <c r="F580" i="11"/>
  <c r="G580" i="11" s="1"/>
  <c r="F709" i="11"/>
  <c r="G709" i="11" s="1"/>
  <c r="F794" i="11"/>
  <c r="G794" i="11" s="1"/>
  <c r="F980" i="11"/>
  <c r="G980" i="11" s="1"/>
  <c r="F1076" i="11"/>
  <c r="G1076" i="11" s="1"/>
  <c r="F1725" i="11"/>
  <c r="G1725" i="11" s="1"/>
  <c r="F1916" i="11"/>
  <c r="G1916" i="11" s="1"/>
  <c r="F2025" i="11"/>
  <c r="G2025" i="11" s="1"/>
  <c r="F2221" i="11"/>
  <c r="G2221" i="11" s="1"/>
  <c r="F2619" i="11"/>
  <c r="G2619" i="11" s="1"/>
  <c r="F2934" i="11"/>
  <c r="G2934" i="11" s="1"/>
  <c r="F3208" i="11"/>
  <c r="G3208" i="11" s="1"/>
  <c r="F3551" i="11"/>
  <c r="G3551" i="11" s="1"/>
  <c r="F3870" i="11"/>
  <c r="G3870" i="11" s="1"/>
  <c r="F4196" i="11"/>
  <c r="G4196" i="11" s="1"/>
  <c r="F4527" i="11"/>
  <c r="G4527" i="11" s="1"/>
  <c r="F4934" i="11"/>
  <c r="G4934" i="11" s="1"/>
  <c r="F710" i="11"/>
  <c r="G710" i="11" s="1"/>
  <c r="F795" i="11"/>
  <c r="G795" i="11" s="1"/>
  <c r="F981" i="11"/>
  <c r="G981" i="11" s="1"/>
  <c r="F1077" i="11"/>
  <c r="G1077" i="11" s="1"/>
  <c r="F1265" i="11"/>
  <c r="G1265" i="11" s="1"/>
  <c r="F1417" i="11"/>
  <c r="G1417" i="11" s="1"/>
  <c r="F1632" i="11"/>
  <c r="G1632" i="11" s="1"/>
  <c r="F1814" i="11"/>
  <c r="G1814" i="11" s="1"/>
  <c r="F1917" i="11"/>
  <c r="G1917" i="11" s="1"/>
  <c r="F2122" i="11"/>
  <c r="G2122" i="11" s="1"/>
  <c r="F2222" i="11"/>
  <c r="G2222" i="11" s="1"/>
  <c r="F2506" i="11"/>
  <c r="G2506" i="11" s="1"/>
  <c r="F2715" i="11"/>
  <c r="G2715" i="11" s="1"/>
  <c r="F3054" i="11"/>
  <c r="G3054" i="11" s="1"/>
  <c r="F3209" i="11"/>
  <c r="G3209" i="11" s="1"/>
  <c r="F3552" i="11"/>
  <c r="G3552" i="11" s="1"/>
  <c r="F3724" i="11"/>
  <c r="G3724" i="11" s="1"/>
  <c r="F4027" i="11"/>
  <c r="G4027" i="11" s="1"/>
  <c r="F4321" i="11"/>
  <c r="G4321" i="11" s="1"/>
  <c r="F4643" i="11"/>
  <c r="G4643" i="11" s="1"/>
  <c r="F4935" i="11"/>
  <c r="G4935" i="11" s="1"/>
  <c r="F5093" i="11"/>
  <c r="G5093" i="11" s="1"/>
  <c r="F581" i="11"/>
  <c r="G581" i="11" s="1"/>
  <c r="F711" i="11"/>
  <c r="G711" i="11" s="1"/>
  <c r="F900" i="11"/>
  <c r="G900" i="11" s="1"/>
  <c r="F982" i="11"/>
  <c r="G982" i="11" s="1"/>
  <c r="F1159" i="11"/>
  <c r="G1159" i="11" s="1"/>
  <c r="F1266" i="11"/>
  <c r="G1266" i="11" s="1"/>
  <c r="F1481" i="11"/>
  <c r="G1481" i="11" s="1"/>
  <c r="F1726" i="11"/>
  <c r="G1726" i="11" s="1"/>
  <c r="F1815" i="11"/>
  <c r="G1815" i="11" s="1"/>
  <c r="F2026" i="11"/>
  <c r="G2026" i="11" s="1"/>
  <c r="F2123" i="11"/>
  <c r="G2123" i="11" s="1"/>
  <c r="F2345" i="11"/>
  <c r="G2345" i="11" s="1"/>
  <c r="F2620" i="11"/>
  <c r="G2620" i="11" s="1"/>
  <c r="F2935" i="11"/>
  <c r="G2935" i="11" s="1"/>
  <c r="F3210" i="11"/>
  <c r="G3210" i="11" s="1"/>
  <c r="F3374" i="11"/>
  <c r="G3374" i="11" s="1"/>
  <c r="F3725" i="11"/>
  <c r="G3725" i="11" s="1"/>
  <c r="F3871" i="11"/>
  <c r="G3871" i="11" s="1"/>
  <c r="F4197" i="11"/>
  <c r="G4197" i="11" s="1"/>
  <c r="F4528" i="11"/>
  <c r="G4528" i="11" s="1"/>
  <c r="F4773" i="11"/>
  <c r="G4773" i="11" s="1"/>
  <c r="F5094" i="11"/>
  <c r="G5094" i="11" s="1"/>
  <c r="F712" i="11"/>
  <c r="G712" i="11" s="1"/>
  <c r="F901" i="11"/>
  <c r="G901" i="11" s="1"/>
  <c r="F1078" i="11"/>
  <c r="G1078" i="11" s="1"/>
  <c r="F1341" i="11"/>
  <c r="G1341" i="11" s="1"/>
  <c r="F1633" i="11"/>
  <c r="G1633" i="11" s="1"/>
  <c r="F1918" i="11"/>
  <c r="G1918" i="11" s="1"/>
  <c r="F2124" i="11"/>
  <c r="G2124" i="11" s="1"/>
  <c r="F2346" i="11"/>
  <c r="G2346" i="11" s="1"/>
  <c r="F2822" i="11"/>
  <c r="G2822" i="11" s="1"/>
  <c r="F3211" i="11"/>
  <c r="G3211" i="11" s="1"/>
  <c r="F3553" i="11"/>
  <c r="G3553" i="11" s="1"/>
  <c r="F3872" i="11"/>
  <c r="G3872" i="11" s="1"/>
  <c r="F4427" i="11"/>
  <c r="G4427" i="11" s="1"/>
  <c r="F4936" i="11"/>
  <c r="G4936" i="11" s="1"/>
  <c r="F633" i="11"/>
  <c r="G633" i="11" s="1"/>
  <c r="F713" i="11"/>
  <c r="G713" i="11" s="1"/>
  <c r="F796" i="11"/>
  <c r="G796" i="11" s="1"/>
  <c r="F902" i="11"/>
  <c r="G902" i="11" s="1"/>
  <c r="F983" i="11"/>
  <c r="G983" i="11" s="1"/>
  <c r="F1079" i="11"/>
  <c r="G1079" i="11" s="1"/>
  <c r="F1160" i="11"/>
  <c r="G1160" i="11" s="1"/>
  <c r="F1267" i="11"/>
  <c r="G1267" i="11" s="1"/>
  <c r="F1342" i="11"/>
  <c r="G1342" i="11" s="1"/>
  <c r="F1418" i="11"/>
  <c r="G1418" i="11" s="1"/>
  <c r="F1566" i="11"/>
  <c r="G1566" i="11" s="1"/>
  <c r="F1634" i="11"/>
  <c r="G1634" i="11" s="1"/>
  <c r="F1727" i="11"/>
  <c r="G1727" i="11" s="1"/>
  <c r="F1816" i="11"/>
  <c r="G1816" i="11" s="1"/>
  <c r="F1919" i="11"/>
  <c r="G1919" i="11" s="1"/>
  <c r="F2027" i="11"/>
  <c r="G2027" i="11" s="1"/>
  <c r="F2125" i="11"/>
  <c r="G2125" i="11" s="1"/>
  <c r="F2223" i="11"/>
  <c r="G2223" i="11" s="1"/>
  <c r="F2347" i="11"/>
  <c r="G2347" i="11" s="1"/>
  <c r="F2507" i="11"/>
  <c r="G2507" i="11" s="1"/>
  <c r="F2621" i="11"/>
  <c r="G2621" i="11" s="1"/>
  <c r="F2823" i="11"/>
  <c r="G2823" i="11" s="1"/>
  <c r="F3055" i="11"/>
  <c r="G3055" i="11" s="1"/>
  <c r="F3212" i="11"/>
  <c r="G3212" i="11" s="1"/>
  <c r="F3375" i="11"/>
  <c r="G3375" i="11" s="1"/>
  <c r="F3554" i="11"/>
  <c r="G3554" i="11" s="1"/>
  <c r="F3726" i="11"/>
  <c r="G3726" i="11" s="1"/>
  <c r="F3873" i="11"/>
  <c r="G3873" i="11" s="1"/>
  <c r="F4028" i="11"/>
  <c r="G4028" i="11" s="1"/>
  <c r="F4198" i="11"/>
  <c r="G4198" i="11" s="1"/>
  <c r="F4428" i="11"/>
  <c r="G4428" i="11" s="1"/>
  <c r="F4529" i="11"/>
  <c r="G4529" i="11" s="1"/>
  <c r="F4774" i="11"/>
  <c r="G4774" i="11" s="1"/>
  <c r="F4937" i="11"/>
  <c r="G4937" i="11" s="1"/>
  <c r="F5095" i="11"/>
  <c r="G5095" i="11" s="1"/>
  <c r="F797" i="11"/>
  <c r="G797" i="11" s="1"/>
  <c r="F984" i="11"/>
  <c r="G984" i="11" s="1"/>
  <c r="F1268" i="11"/>
  <c r="G1268" i="11" s="1"/>
  <c r="F1482" i="11"/>
  <c r="G1482" i="11" s="1"/>
  <c r="F1817" i="11"/>
  <c r="G1817" i="11" s="1"/>
  <c r="F2028" i="11"/>
  <c r="G2028" i="11" s="1"/>
  <c r="F2348" i="11"/>
  <c r="G2348" i="11" s="1"/>
  <c r="F2716" i="11"/>
  <c r="G2716" i="11" s="1"/>
  <c r="F3213" i="11"/>
  <c r="G3213" i="11" s="1"/>
  <c r="F3555" i="11"/>
  <c r="G3555" i="11" s="1"/>
  <c r="F4029" i="11"/>
  <c r="G4029" i="11" s="1"/>
  <c r="F4429" i="11"/>
  <c r="G4429" i="11" s="1"/>
  <c r="F4775" i="11"/>
  <c r="G4775" i="11" s="1"/>
  <c r="F714" i="11"/>
  <c r="G714" i="11" s="1"/>
  <c r="F903" i="11"/>
  <c r="G903" i="11" s="1"/>
  <c r="F985" i="11"/>
  <c r="G985" i="11" s="1"/>
  <c r="F1161" i="11"/>
  <c r="G1161" i="11" s="1"/>
  <c r="F1343" i="11"/>
  <c r="G1343" i="11" s="1"/>
  <c r="F1567" i="11"/>
  <c r="G1567" i="11" s="1"/>
  <c r="F1728" i="11"/>
  <c r="G1728" i="11" s="1"/>
  <c r="F1920" i="11"/>
  <c r="G1920" i="11" s="1"/>
  <c r="F2126" i="11"/>
  <c r="G2126" i="11" s="1"/>
  <c r="F2349" i="11"/>
  <c r="G2349" i="11" s="1"/>
  <c r="F2622" i="11"/>
  <c r="G2622" i="11" s="1"/>
  <c r="F2936" i="11"/>
  <c r="G2936" i="11" s="1"/>
  <c r="F3214" i="11"/>
  <c r="G3214" i="11" s="1"/>
  <c r="F3556" i="11"/>
  <c r="G3556" i="11" s="1"/>
  <c r="F3727" i="11"/>
  <c r="G3727" i="11" s="1"/>
  <c r="F4030" i="11"/>
  <c r="G4030" i="11" s="1"/>
  <c r="F4430" i="11"/>
  <c r="G4430" i="11" s="1"/>
  <c r="F4644" i="11"/>
  <c r="G4644" i="11" s="1"/>
  <c r="F4938" i="11"/>
  <c r="G4938" i="11" s="1"/>
  <c r="F715" i="11"/>
  <c r="G715" i="11" s="1"/>
  <c r="F798" i="11"/>
  <c r="G798" i="11" s="1"/>
  <c r="F986" i="11"/>
  <c r="G986" i="11" s="1"/>
  <c r="F1080" i="11"/>
  <c r="G1080" i="11" s="1"/>
  <c r="F1269" i="11"/>
  <c r="G1269" i="11" s="1"/>
  <c r="F1419" i="11"/>
  <c r="G1419" i="11" s="1"/>
  <c r="F1568" i="11"/>
  <c r="G1568" i="11" s="1"/>
  <c r="F1729" i="11"/>
  <c r="G1729" i="11" s="1"/>
  <c r="F1921" i="11"/>
  <c r="G1921" i="11" s="1"/>
  <c r="F2029" i="11"/>
  <c r="G2029" i="11" s="1"/>
  <c r="F2224" i="11"/>
  <c r="G2224" i="11" s="1"/>
  <c r="F2350" i="11"/>
  <c r="G2350" i="11" s="1"/>
  <c r="F2717" i="11"/>
  <c r="G2717" i="11" s="1"/>
  <c r="F2937" i="11"/>
  <c r="G2937" i="11" s="1"/>
  <c r="F3215" i="11"/>
  <c r="G3215" i="11" s="1"/>
  <c r="F3376" i="11"/>
  <c r="G3376" i="11" s="1"/>
  <c r="F3728" i="11"/>
  <c r="G3728" i="11" s="1"/>
  <c r="F3874" i="11"/>
  <c r="G3874" i="11" s="1"/>
  <c r="F4199" i="11"/>
  <c r="G4199" i="11" s="1"/>
  <c r="F4530" i="11"/>
  <c r="G4530" i="11" s="1"/>
  <c r="F4776" i="11"/>
  <c r="G4776" i="11" s="1"/>
  <c r="F4939" i="11"/>
  <c r="G4939" i="11" s="1"/>
  <c r="F716" i="11"/>
  <c r="G716" i="11" s="1"/>
  <c r="F799" i="11"/>
  <c r="G799" i="11" s="1"/>
  <c r="F182" i="11"/>
  <c r="G182" i="11" s="1"/>
  <c r="F232" i="11"/>
  <c r="G232" i="11" s="1"/>
  <c r="F274" i="11"/>
  <c r="G274" i="11" s="1"/>
  <c r="F354" i="11"/>
  <c r="G354" i="11" s="1"/>
  <c r="F411" i="11"/>
  <c r="G411" i="11" s="1"/>
  <c r="F469" i="11"/>
  <c r="G469" i="11" s="1"/>
  <c r="F904" i="11"/>
  <c r="G904" i="11" s="1"/>
  <c r="F987" i="11"/>
  <c r="G987" i="11" s="1"/>
  <c r="F1081" i="11"/>
  <c r="G1081" i="11" s="1"/>
  <c r="F1270" i="11"/>
  <c r="G1270" i="11" s="1"/>
  <c r="F1162" i="11"/>
  <c r="G1162" i="11" s="1"/>
  <c r="F1344" i="11"/>
  <c r="G1344" i="11" s="1"/>
  <c r="F1420" i="11"/>
  <c r="G1420" i="11" s="1"/>
  <c r="F1569" i="11"/>
  <c r="G1569" i="11" s="1"/>
  <c r="F1635" i="11"/>
  <c r="G1635" i="11" s="1"/>
  <c r="F1730" i="11"/>
  <c r="G1730" i="11" s="1"/>
  <c r="F1818" i="11"/>
  <c r="G1818" i="11" s="1"/>
  <c r="F1922" i="11"/>
  <c r="G1922" i="11" s="1"/>
  <c r="F2030" i="11"/>
  <c r="G2030" i="11" s="1"/>
  <c r="F2127" i="11"/>
  <c r="G2127" i="11" s="1"/>
  <c r="F2225" i="11"/>
  <c r="G2225" i="11" s="1"/>
  <c r="F2351" i="11"/>
  <c r="G2351" i="11" s="1"/>
  <c r="F2508" i="11"/>
  <c r="G2508" i="11" s="1"/>
  <c r="F2623" i="11"/>
  <c r="G2623" i="11" s="1"/>
  <c r="F4031" i="11"/>
  <c r="G4031" i="11" s="1"/>
  <c r="F4322" i="11"/>
  <c r="G4322" i="11" s="1"/>
  <c r="F4531" i="11"/>
  <c r="G4531" i="11" s="1"/>
  <c r="F4777" i="11"/>
  <c r="G4777" i="11" s="1"/>
  <c r="F5096" i="11"/>
  <c r="G5096" i="11" s="1"/>
  <c r="F800" i="11"/>
  <c r="G800" i="11" s="1"/>
  <c r="F988" i="11"/>
  <c r="G988" i="11" s="1"/>
  <c r="F1163" i="11"/>
  <c r="G1163" i="11" s="1"/>
  <c r="F1421" i="11"/>
  <c r="G1421" i="11" s="1"/>
  <c r="F1731" i="11"/>
  <c r="G1731" i="11" s="1"/>
  <c r="F1923" i="11"/>
  <c r="G1923" i="11" s="1"/>
  <c r="F2128" i="11"/>
  <c r="G2128" i="11" s="1"/>
  <c r="F2509" i="11"/>
  <c r="G2509" i="11" s="1"/>
  <c r="F2938" i="11"/>
  <c r="G2938" i="11" s="1"/>
  <c r="F3216" i="11"/>
  <c r="G3216" i="11" s="1"/>
  <c r="F3729" i="11"/>
  <c r="G3729" i="11" s="1"/>
  <c r="F4032" i="11"/>
  <c r="G4032" i="11" s="1"/>
  <c r="F4532" i="11"/>
  <c r="G4532" i="11" s="1"/>
  <c r="F4940" i="11"/>
  <c r="G4940" i="11" s="1"/>
  <c r="F1164" i="11"/>
  <c r="G1164" i="11" s="1"/>
  <c r="F1636" i="11"/>
  <c r="G1636" i="11" s="1"/>
  <c r="F2031" i="11"/>
  <c r="G2031" i="11" s="1"/>
  <c r="F2624" i="11"/>
  <c r="G2624" i="11" s="1"/>
  <c r="F3217" i="11"/>
  <c r="G3217" i="11" s="1"/>
  <c r="F4033" i="11"/>
  <c r="G4033" i="11" s="1"/>
  <c r="F4778" i="11"/>
  <c r="G4778" i="11" s="1"/>
  <c r="F905" i="11"/>
  <c r="G905" i="11" s="1"/>
  <c r="F717" i="11"/>
  <c r="G717" i="11" s="1"/>
  <c r="F1082" i="11"/>
  <c r="G1082" i="11" s="1"/>
  <c r="F1165" i="11"/>
  <c r="G1165" i="11" s="1"/>
  <c r="F1345" i="11"/>
  <c r="G1345" i="11" s="1"/>
  <c r="F1570" i="11"/>
  <c r="G1570" i="11" s="1"/>
  <c r="F1732" i="11"/>
  <c r="G1732" i="11" s="1"/>
  <c r="F1924" i="11"/>
  <c r="G1924" i="11" s="1"/>
  <c r="F2032" i="11"/>
  <c r="G2032" i="11" s="1"/>
  <c r="F2226" i="11"/>
  <c r="G2226" i="11" s="1"/>
  <c r="F2510" i="11"/>
  <c r="G2510" i="11" s="1"/>
  <c r="F2718" i="11"/>
  <c r="G2718" i="11" s="1"/>
  <c r="F3056" i="11"/>
  <c r="G3056" i="11" s="1"/>
  <c r="F3218" i="11"/>
  <c r="G3218" i="11" s="1"/>
  <c r="F3557" i="11"/>
  <c r="G3557" i="11" s="1"/>
  <c r="F3875" i="11"/>
  <c r="G3875" i="11" s="1"/>
  <c r="F4034" i="11"/>
  <c r="G4034" i="11" s="1"/>
  <c r="F4431" i="11"/>
  <c r="G4431" i="11" s="1"/>
  <c r="F4779" i="11"/>
  <c r="G4779" i="11" s="1"/>
  <c r="F5097" i="11"/>
  <c r="G5097" i="11" s="1"/>
  <c r="F1422" i="11"/>
  <c r="G1422" i="11" s="1"/>
  <c r="F1733" i="11"/>
  <c r="G1733" i="11" s="1"/>
  <c r="F2033" i="11"/>
  <c r="G2033" i="11" s="1"/>
  <c r="F2511" i="11"/>
  <c r="G2511" i="11" s="1"/>
  <c r="F3057" i="11"/>
  <c r="G3057" i="11" s="1"/>
  <c r="F3558" i="11"/>
  <c r="G3558" i="11" s="1"/>
  <c r="F4035" i="11"/>
  <c r="G4035" i="11" s="1"/>
  <c r="F4780" i="11"/>
  <c r="G4780" i="11" s="1"/>
  <c r="F801" i="11"/>
  <c r="G801" i="11" s="1"/>
  <c r="F989" i="11"/>
  <c r="G989" i="11" s="1"/>
  <c r="F1083" i="11"/>
  <c r="G1083" i="11" s="1"/>
  <c r="F1271" i="11"/>
  <c r="G1271" i="11" s="1"/>
  <c r="F1483" i="11"/>
  <c r="G1483" i="11" s="1"/>
  <c r="F1637" i="11"/>
  <c r="G1637" i="11" s="1"/>
  <c r="F1819" i="11"/>
  <c r="G1819" i="11" s="1"/>
  <c r="F2034" i="11"/>
  <c r="G2034" i="11" s="1"/>
  <c r="F2129" i="11"/>
  <c r="G2129" i="11" s="1"/>
  <c r="F2352" i="11"/>
  <c r="G2352" i="11" s="1"/>
  <c r="F2719" i="11"/>
  <c r="G2719" i="11" s="1"/>
  <c r="F2939" i="11"/>
  <c r="G2939" i="11" s="1"/>
  <c r="F3219" i="11"/>
  <c r="G3219" i="11" s="1"/>
  <c r="F3559" i="11"/>
  <c r="G3559" i="11" s="1"/>
  <c r="F3730" i="11"/>
  <c r="G3730" i="11" s="1"/>
  <c r="F4036" i="11"/>
  <c r="G4036" i="11" s="1"/>
  <c r="F4323" i="11"/>
  <c r="G4323" i="11" s="1"/>
  <c r="F4645" i="11"/>
  <c r="G4645" i="11" s="1"/>
  <c r="F4941" i="11"/>
  <c r="G4941" i="11" s="1"/>
  <c r="F802" i="11"/>
  <c r="G802" i="11" s="1"/>
  <c r="F718" i="11"/>
  <c r="G718" i="11" s="1"/>
  <c r="F634" i="11"/>
  <c r="G634" i="11" s="1"/>
  <c r="F906" i="11"/>
  <c r="G906" i="11" s="1"/>
  <c r="F990" i="11"/>
  <c r="G990" i="11" s="1"/>
  <c r="F1084" i="11"/>
  <c r="G1084" i="11" s="1"/>
  <c r="F1166" i="11"/>
  <c r="G1166" i="11" s="1"/>
  <c r="F1346" i="11"/>
  <c r="G1346" i="11" s="1"/>
  <c r="F1423" i="11"/>
  <c r="G1423" i="11" s="1"/>
  <c r="F1571" i="11"/>
  <c r="G1571" i="11" s="1"/>
  <c r="F1638" i="11"/>
  <c r="G1638" i="11" s="1"/>
  <c r="F1734" i="11"/>
  <c r="G1734" i="11" s="1"/>
  <c r="F1820" i="11"/>
  <c r="G1820" i="11" s="1"/>
  <c r="F1925" i="11"/>
  <c r="G1925" i="11" s="1"/>
  <c r="F2035" i="11"/>
  <c r="G2035" i="11" s="1"/>
  <c r="F2130" i="11"/>
  <c r="G2130" i="11" s="1"/>
  <c r="F2353" i="11"/>
  <c r="G2353" i="11" s="1"/>
  <c r="F2227" i="11"/>
  <c r="G2227" i="11" s="1"/>
  <c r="F2512" i="11"/>
  <c r="G2512" i="11" s="1"/>
  <c r="F2720" i="11"/>
  <c r="G2720" i="11" s="1"/>
  <c r="F2824" i="11"/>
  <c r="G2824" i="11" s="1"/>
  <c r="F3058" i="11"/>
  <c r="G3058" i="11" s="1"/>
  <c r="F3220" i="11"/>
  <c r="G3220" i="11" s="1"/>
  <c r="F3377" i="11"/>
  <c r="G3377" i="11" s="1"/>
  <c r="F3560" i="11"/>
  <c r="G3560" i="11" s="1"/>
  <c r="F3731" i="11"/>
  <c r="G3731" i="11" s="1"/>
  <c r="F3876" i="11"/>
  <c r="G3876" i="11" s="1"/>
  <c r="F4037" i="11"/>
  <c r="G4037" i="11" s="1"/>
  <c r="F4324" i="11"/>
  <c r="G4324" i="11" s="1"/>
  <c r="F4432" i="11"/>
  <c r="G4432" i="11" s="1"/>
  <c r="F4646" i="11"/>
  <c r="G4646" i="11" s="1"/>
  <c r="F4781" i="11"/>
  <c r="G4781" i="11" s="1"/>
  <c r="F4942" i="11"/>
  <c r="G4942" i="11" s="1"/>
  <c r="F5098" i="11"/>
  <c r="G5098" i="11" s="1"/>
  <c r="F991" i="11"/>
  <c r="G991" i="11" s="1"/>
  <c r="F803" i="11"/>
  <c r="G803" i="11" s="1"/>
  <c r="F1167" i="11"/>
  <c r="G1167" i="11" s="1"/>
  <c r="F1347" i="11"/>
  <c r="G1347" i="11" s="1"/>
  <c r="F1639" i="11"/>
  <c r="G1639" i="11" s="1"/>
  <c r="F1821" i="11"/>
  <c r="G1821" i="11" s="1"/>
  <c r="F2036" i="11"/>
  <c r="G2036" i="11" s="1"/>
  <c r="F2228" i="11"/>
  <c r="G2228" i="11" s="1"/>
  <c r="F2625" i="11"/>
  <c r="G2625" i="11" s="1"/>
  <c r="F2940" i="11"/>
  <c r="G2940" i="11" s="1"/>
  <c r="F3221" i="11"/>
  <c r="G3221" i="11" s="1"/>
  <c r="F3561" i="11"/>
  <c r="G3561" i="11" s="1"/>
  <c r="F3877" i="11"/>
  <c r="G3877" i="11" s="1"/>
  <c r="F4325" i="11"/>
  <c r="G4325" i="11" s="1"/>
  <c r="F4782" i="11"/>
  <c r="G4782" i="11" s="1"/>
  <c r="F5099" i="11"/>
  <c r="G5099" i="11" s="1"/>
  <c r="F719" i="11"/>
  <c r="G719" i="11" s="1"/>
  <c r="F907" i="11"/>
  <c r="G907" i="11" s="1"/>
  <c r="F992" i="11"/>
  <c r="G992" i="11" s="1"/>
  <c r="F1168" i="11"/>
  <c r="G1168" i="11" s="1"/>
  <c r="F1348" i="11"/>
  <c r="G1348" i="11" s="1"/>
  <c r="F1484" i="11"/>
  <c r="G1484" i="11" s="1"/>
  <c r="F1735" i="11"/>
  <c r="G1735" i="11" s="1"/>
  <c r="F1926" i="11"/>
  <c r="G1926" i="11" s="1"/>
  <c r="F2037" i="11"/>
  <c r="G2037" i="11" s="1"/>
  <c r="F2229" i="11"/>
  <c r="G2229" i="11" s="1"/>
  <c r="F2513" i="11"/>
  <c r="G2513" i="11" s="1"/>
  <c r="F2721" i="11"/>
  <c r="G2721" i="11" s="1"/>
  <c r="F3059" i="11"/>
  <c r="G3059" i="11" s="1"/>
  <c r="F3222" i="11"/>
  <c r="G3222" i="11" s="1"/>
  <c r="F3562" i="11"/>
  <c r="G3562" i="11" s="1"/>
  <c r="F3878" i="11"/>
  <c r="G3878" i="11" s="1"/>
  <c r="F4200" i="11"/>
  <c r="G4200" i="11" s="1"/>
  <c r="F4433" i="11"/>
  <c r="G4433" i="11" s="1"/>
  <c r="F4783" i="11"/>
  <c r="G4783" i="11" s="1"/>
  <c r="F4943" i="11"/>
  <c r="G4943" i="11" s="1"/>
  <c r="F720" i="11"/>
  <c r="G720" i="11" s="1"/>
  <c r="F804" i="11"/>
  <c r="G804" i="11" s="1"/>
  <c r="F908" i="11"/>
  <c r="G908" i="11" s="1"/>
  <c r="F993" i="11"/>
  <c r="G993" i="11" s="1"/>
  <c r="F1085" i="11"/>
  <c r="G1085" i="11" s="1"/>
  <c r="F1169" i="11"/>
  <c r="G1169" i="11" s="1"/>
  <c r="F1349" i="11"/>
  <c r="G1349" i="11" s="1"/>
  <c r="F1485" i="11"/>
  <c r="G1485" i="11" s="1"/>
  <c r="F1736" i="11"/>
  <c r="G1736" i="11" s="1"/>
  <c r="F1822" i="11"/>
  <c r="G1822" i="11" s="1"/>
  <c r="F1927" i="11"/>
  <c r="G1927" i="11" s="1"/>
  <c r="F2038" i="11"/>
  <c r="G2038" i="11" s="1"/>
  <c r="F2131" i="11"/>
  <c r="G2131" i="11" s="1"/>
  <c r="F2230" i="11"/>
  <c r="G2230" i="11" s="1"/>
  <c r="F2354" i="11"/>
  <c r="G2354" i="11" s="1"/>
  <c r="F2626" i="11"/>
  <c r="G2626" i="11" s="1"/>
  <c r="F2941" i="11"/>
  <c r="G2941" i="11" s="1"/>
  <c r="F3060" i="11"/>
  <c r="G3060" i="11" s="1"/>
  <c r="F3223" i="11"/>
  <c r="G3223" i="11" s="1"/>
  <c r="F3378" i="11"/>
  <c r="G3378" i="11" s="1"/>
  <c r="F3563" i="11"/>
  <c r="G3563" i="11" s="1"/>
  <c r="F3732" i="11"/>
  <c r="G3732" i="11" s="1"/>
  <c r="F4038" i="11"/>
  <c r="G4038" i="11" s="1"/>
  <c r="F4201" i="11"/>
  <c r="G4201" i="11" s="1"/>
  <c r="F4434" i="11"/>
  <c r="G4434" i="11" s="1"/>
  <c r="F4784" i="11"/>
  <c r="G4784" i="11" s="1"/>
  <c r="F4944" i="11"/>
  <c r="G4944" i="11" s="1"/>
  <c r="F5100" i="11"/>
  <c r="G5100" i="11" s="1"/>
  <c r="F721" i="11"/>
  <c r="G721" i="11" s="1"/>
  <c r="F909" i="11"/>
  <c r="G909" i="11" s="1"/>
  <c r="F994" i="11"/>
  <c r="G994" i="11" s="1"/>
  <c r="F805" i="11"/>
  <c r="G805" i="11" s="1"/>
  <c r="F635" i="11"/>
  <c r="G635" i="11" s="1"/>
  <c r="F1086" i="11"/>
  <c r="G1086" i="11" s="1"/>
  <c r="F1272" i="11"/>
  <c r="G1272" i="11" s="1"/>
  <c r="F1170" i="11"/>
  <c r="G1170" i="11" s="1"/>
  <c r="F1350" i="11"/>
  <c r="G1350" i="11" s="1"/>
  <c r="F1424" i="11"/>
  <c r="G1424" i="11" s="1"/>
  <c r="F1486" i="11"/>
  <c r="G1486" i="11" s="1"/>
  <c r="F1572" i="11"/>
  <c r="G1572" i="11" s="1"/>
  <c r="F1640" i="11"/>
  <c r="G1640" i="11" s="1"/>
  <c r="F1737" i="11"/>
  <c r="G1737" i="11" s="1"/>
  <c r="F1823" i="11"/>
  <c r="G1823" i="11" s="1"/>
  <c r="F2039" i="11"/>
  <c r="G2039" i="11" s="1"/>
  <c r="F2355" i="11"/>
  <c r="G2355" i="11" s="1"/>
  <c r="F2132" i="11"/>
  <c r="G2132" i="11" s="1"/>
  <c r="F2231" i="11"/>
  <c r="G2231" i="11" s="1"/>
  <c r="F1928" i="11"/>
  <c r="G1928" i="11" s="1"/>
  <c r="F2514" i="11"/>
  <c r="G2514" i="11" s="1"/>
  <c r="F2627" i="11"/>
  <c r="G2627" i="11" s="1"/>
  <c r="F2825" i="11"/>
  <c r="G2825" i="11" s="1"/>
  <c r="F2942" i="11"/>
  <c r="G2942" i="11" s="1"/>
  <c r="F3061" i="11"/>
  <c r="G3061" i="11" s="1"/>
  <c r="F3224" i="11"/>
  <c r="G3224" i="11" s="1"/>
  <c r="F3564" i="11"/>
  <c r="G3564" i="11" s="1"/>
  <c r="F3379" i="11"/>
  <c r="G3379" i="11" s="1"/>
  <c r="F3733" i="11"/>
  <c r="G3733" i="11" s="1"/>
  <c r="F3879" i="11"/>
  <c r="G3879" i="11" s="1"/>
  <c r="F4039" i="11"/>
  <c r="G4039" i="11" s="1"/>
  <c r="F4202" i="11"/>
  <c r="G4202" i="11" s="1"/>
  <c r="F4326" i="11"/>
  <c r="G4326" i="11" s="1"/>
  <c r="F4533" i="11"/>
  <c r="G4533" i="11" s="1"/>
  <c r="F4647" i="11"/>
  <c r="G4647" i="11" s="1"/>
  <c r="F4785" i="11"/>
  <c r="G4785" i="11" s="1"/>
  <c r="F4945" i="11"/>
  <c r="G4945" i="11" s="1"/>
  <c r="F5101" i="11"/>
  <c r="G5101" i="11" s="1"/>
  <c r="F636" i="11"/>
  <c r="G636" i="11" s="1"/>
  <c r="F722" i="11"/>
  <c r="G722" i="11" s="1"/>
  <c r="F806" i="11"/>
  <c r="G806" i="11" s="1"/>
  <c r="F910" i="11"/>
  <c r="G910" i="11" s="1"/>
  <c r="F995" i="11"/>
  <c r="G995" i="11" s="1"/>
  <c r="F1087" i="11"/>
  <c r="G1087" i="11" s="1"/>
  <c r="F1273" i="11"/>
  <c r="G1273" i="11" s="1"/>
  <c r="F1171" i="11"/>
  <c r="G1171" i="11" s="1"/>
  <c r="F1351" i="11"/>
  <c r="G1351" i="11" s="1"/>
  <c r="F1425" i="11"/>
  <c r="G1425" i="11" s="1"/>
  <c r="F1487" i="11"/>
  <c r="G1487" i="11" s="1"/>
  <c r="F1573" i="11"/>
  <c r="G1573" i="11" s="1"/>
  <c r="F1641" i="11"/>
  <c r="G1641" i="11" s="1"/>
  <c r="F1738" i="11"/>
  <c r="G1738" i="11" s="1"/>
  <c r="F1824" i="11"/>
  <c r="G1824" i="11" s="1"/>
  <c r="F1929" i="11"/>
  <c r="G1929" i="11" s="1"/>
  <c r="F2040" i="11"/>
  <c r="G2040" i="11" s="1"/>
  <c r="F2133" i="11"/>
  <c r="G2133" i="11" s="1"/>
  <c r="F2232" i="11"/>
  <c r="G2232" i="11" s="1"/>
  <c r="F2356" i="11"/>
  <c r="G2356" i="11" s="1"/>
  <c r="F2515" i="11"/>
  <c r="G2515" i="11" s="1"/>
  <c r="F2628" i="11"/>
  <c r="G2628" i="11" s="1"/>
  <c r="F2722" i="11"/>
  <c r="G2722" i="11" s="1"/>
  <c r="F2826" i="11"/>
  <c r="G2826" i="11" s="1"/>
  <c r="F2943" i="11"/>
  <c r="G2943" i="11" s="1"/>
  <c r="F3062" i="11"/>
  <c r="G3062" i="11" s="1"/>
  <c r="F3225" i="11"/>
  <c r="G3225" i="11" s="1"/>
  <c r="F3380" i="11"/>
  <c r="G3380" i="11" s="1"/>
  <c r="F3565" i="11"/>
  <c r="G3565" i="11" s="1"/>
  <c r="F3734" i="11"/>
  <c r="G3734" i="11" s="1"/>
  <c r="F3880" i="11"/>
  <c r="G3880" i="11" s="1"/>
  <c r="F4040" i="11"/>
  <c r="G4040" i="11" s="1"/>
  <c r="F4203" i="11"/>
  <c r="G4203" i="11" s="1"/>
  <c r="F4327" i="11"/>
  <c r="G4327" i="11" s="1"/>
  <c r="F4435" i="11"/>
  <c r="G4435" i="11" s="1"/>
  <c r="F4534" i="11"/>
  <c r="G4534" i="11" s="1"/>
  <c r="F4648" i="11"/>
  <c r="G4648" i="11" s="1"/>
  <c r="F4786" i="11"/>
  <c r="G4786" i="11" s="1"/>
  <c r="F4946" i="11"/>
  <c r="G4946" i="11" s="1"/>
  <c r="F5102" i="11"/>
  <c r="G5102" i="11" s="1"/>
  <c r="F807" i="11"/>
  <c r="G807" i="11" s="1"/>
  <c r="F1088" i="11"/>
  <c r="G1088" i="11" s="1"/>
  <c r="F996" i="11"/>
  <c r="G996" i="11" s="1"/>
  <c r="F1274" i="11"/>
  <c r="G1274" i="11" s="1"/>
  <c r="F1426" i="11"/>
  <c r="G1426" i="11" s="1"/>
  <c r="F1574" i="11"/>
  <c r="G1574" i="11" s="1"/>
  <c r="F1739" i="11"/>
  <c r="G1739" i="11" s="1"/>
  <c r="F1930" i="11"/>
  <c r="G1930" i="11" s="1"/>
  <c r="F2041" i="11"/>
  <c r="G2041" i="11" s="1"/>
  <c r="F2233" i="11"/>
  <c r="G2233" i="11" s="1"/>
  <c r="F2357" i="11"/>
  <c r="G2357" i="11" s="1"/>
  <c r="F2629" i="11"/>
  <c r="G2629" i="11" s="1"/>
  <c r="F2944" i="11"/>
  <c r="G2944" i="11" s="1"/>
  <c r="F3226" i="11"/>
  <c r="G3226" i="11" s="1"/>
  <c r="F3381" i="11"/>
  <c r="G3381" i="11" s="1"/>
  <c r="F3735" i="11"/>
  <c r="G3735" i="11" s="1"/>
  <c r="F3881" i="11"/>
  <c r="G3881" i="11" s="1"/>
  <c r="F4204" i="11"/>
  <c r="G4204" i="11" s="1"/>
  <c r="F4436" i="11"/>
  <c r="G4436" i="11" s="1"/>
  <c r="F4649" i="11"/>
  <c r="G4649" i="11" s="1"/>
  <c r="F4947" i="11"/>
  <c r="G4947" i="11" s="1"/>
  <c r="F637" i="11"/>
  <c r="G637" i="11" s="1"/>
  <c r="F723" i="11"/>
  <c r="G723" i="11" s="1"/>
  <c r="F808" i="11"/>
  <c r="G808" i="11" s="1"/>
  <c r="F911" i="11"/>
  <c r="G911" i="11" s="1"/>
  <c r="F997" i="11"/>
  <c r="G997" i="11" s="1"/>
  <c r="F1089" i="11"/>
  <c r="G1089" i="11" s="1"/>
  <c r="F1172" i="11"/>
  <c r="G1172" i="11" s="1"/>
  <c r="F1275" i="11"/>
  <c r="G1275" i="11" s="1"/>
  <c r="F1427" i="11"/>
  <c r="G1427" i="11" s="1"/>
  <c r="F1488" i="11"/>
  <c r="G1488" i="11" s="1"/>
  <c r="F1642" i="11"/>
  <c r="G1642" i="11" s="1"/>
  <c r="F1740" i="11"/>
  <c r="G1740" i="11" s="1"/>
  <c r="F1825" i="11"/>
  <c r="G1825" i="11" s="1"/>
  <c r="F1931" i="11"/>
  <c r="G1931" i="11" s="1"/>
  <c r="F2042" i="11"/>
  <c r="G2042" i="11" s="1"/>
  <c r="F2134" i="11"/>
  <c r="G2134" i="11" s="1"/>
  <c r="F2234" i="11"/>
  <c r="G2234" i="11" s="1"/>
  <c r="F2358" i="11"/>
  <c r="G2358" i="11" s="1"/>
  <c r="F2516" i="11"/>
  <c r="G2516" i="11" s="1"/>
  <c r="F2723" i="11"/>
  <c r="G2723" i="11" s="1"/>
  <c r="F2945" i="11"/>
  <c r="G2945" i="11" s="1"/>
  <c r="F3063" i="11"/>
  <c r="G3063" i="11" s="1"/>
  <c r="F3227" i="11"/>
  <c r="G3227" i="11" s="1"/>
  <c r="F3382" i="11"/>
  <c r="G3382" i="11" s="1"/>
  <c r="F3566" i="11"/>
  <c r="G3566" i="11" s="1"/>
  <c r="F3736" i="11"/>
  <c r="G3736" i="11" s="1"/>
  <c r="F3882" i="11"/>
  <c r="G3882" i="11" s="1"/>
  <c r="F4041" i="11"/>
  <c r="G4041" i="11" s="1"/>
  <c r="F4205" i="11"/>
  <c r="G4205" i="11" s="1"/>
  <c r="F4437" i="11"/>
  <c r="G4437" i="11" s="1"/>
  <c r="F4650" i="11"/>
  <c r="G4650" i="11" s="1"/>
  <c r="F4787" i="11"/>
  <c r="G4787" i="11" s="1"/>
  <c r="F4948" i="11"/>
  <c r="G4948" i="11" s="1"/>
  <c r="F5103" i="11"/>
  <c r="G5103" i="11" s="1"/>
  <c r="F998" i="11"/>
  <c r="G998" i="11" s="1"/>
  <c r="F1276" i="11"/>
  <c r="G1276" i="11" s="1"/>
  <c r="F1741" i="11"/>
  <c r="G1741" i="11" s="1"/>
  <c r="F2043" i="11"/>
  <c r="G2043" i="11" s="1"/>
  <c r="F2359" i="11"/>
  <c r="G2359" i="11" s="1"/>
  <c r="F3064" i="11"/>
  <c r="G3064" i="11" s="1"/>
  <c r="F3567" i="11"/>
  <c r="G3567" i="11" s="1"/>
  <c r="F4042" i="11"/>
  <c r="G4042" i="11" s="1"/>
  <c r="F4788" i="11"/>
  <c r="G4788" i="11" s="1"/>
  <c r="F1277" i="11"/>
  <c r="G1277" i="11" s="1"/>
  <c r="F2044" i="11"/>
  <c r="G2044" i="11" s="1"/>
  <c r="F3065" i="11"/>
  <c r="G3065" i="11" s="1"/>
  <c r="F4206" i="11"/>
  <c r="G4206" i="11" s="1"/>
  <c r="F1173" i="11"/>
  <c r="G1173" i="11" s="1"/>
  <c r="F1428" i="11"/>
  <c r="G1428" i="11" s="1"/>
  <c r="F1575" i="11"/>
  <c r="G1575" i="11" s="1"/>
  <c r="F1826" i="11"/>
  <c r="G1826" i="11" s="1"/>
  <c r="F1932" i="11"/>
  <c r="G1932" i="11" s="1"/>
  <c r="F2135" i="11"/>
  <c r="G2135" i="11" s="1"/>
  <c r="F2360" i="11"/>
  <c r="G2360" i="11" s="1"/>
  <c r="F2724" i="11"/>
  <c r="G2724" i="11" s="1"/>
  <c r="F3066" i="11"/>
  <c r="G3066" i="11" s="1"/>
  <c r="F3228" i="11"/>
  <c r="G3228" i="11" s="1"/>
  <c r="F3568" i="11"/>
  <c r="G3568" i="11" s="1"/>
  <c r="F3883" i="11"/>
  <c r="G3883" i="11" s="1"/>
  <c r="F4207" i="11"/>
  <c r="G4207" i="11" s="1"/>
  <c r="F4535" i="11"/>
  <c r="G4535" i="11" s="1"/>
  <c r="F4789" i="11"/>
  <c r="G4789" i="11" s="1"/>
  <c r="F5104" i="11"/>
  <c r="G5104" i="11" s="1"/>
  <c r="F3569" i="11"/>
  <c r="G3569" i="11" s="1"/>
  <c r="F3229" i="11"/>
  <c r="G3229" i="11" s="1"/>
  <c r="F4043" i="11"/>
  <c r="G4043" i="11" s="1"/>
  <c r="F4536" i="11"/>
  <c r="G4536" i="11" s="1"/>
  <c r="F4949" i="11"/>
  <c r="G4949" i="11" s="1"/>
  <c r="F1090" i="11"/>
  <c r="G1090" i="11" s="1"/>
  <c r="F1429" i="11"/>
  <c r="G1429" i="11" s="1"/>
  <c r="F1742" i="11"/>
  <c r="G1742" i="11" s="1"/>
  <c r="F2045" i="11"/>
  <c r="G2045" i="11" s="1"/>
  <c r="F2361" i="11"/>
  <c r="G2361" i="11" s="1"/>
  <c r="F2827" i="11"/>
  <c r="G2827" i="11" s="1"/>
  <c r="F3230" i="11"/>
  <c r="G3230" i="11" s="1"/>
  <c r="F3737" i="11"/>
  <c r="G3737" i="11" s="1"/>
  <c r="F4208" i="11"/>
  <c r="G4208" i="11" s="1"/>
  <c r="F4790" i="11"/>
  <c r="G4790" i="11" s="1"/>
  <c r="F5105" i="11"/>
  <c r="G5105" i="11" s="1"/>
  <c r="F1278" i="11"/>
  <c r="G1278" i="11" s="1"/>
  <c r="F999" i="11"/>
  <c r="G999" i="11" s="1"/>
  <c r="F1743" i="11"/>
  <c r="G1743" i="11" s="1"/>
  <c r="F2136" i="11"/>
  <c r="G2136" i="11" s="1"/>
  <c r="F2630" i="11"/>
  <c r="G2630" i="11" s="1"/>
  <c r="F3383" i="11"/>
  <c r="G3383" i="11" s="1"/>
  <c r="F3884" i="11"/>
  <c r="G3884" i="11" s="1"/>
  <c r="F4651" i="11"/>
  <c r="G4651" i="11" s="1"/>
  <c r="F1091" i="11"/>
  <c r="G1091" i="11" s="1"/>
  <c r="F912" i="11"/>
  <c r="G912" i="11" s="1"/>
  <c r="F1000" i="11"/>
  <c r="G1000" i="11" s="1"/>
  <c r="F1279" i="11"/>
  <c r="G1279" i="11" s="1"/>
  <c r="F1352" i="11"/>
  <c r="G1352" i="11" s="1"/>
  <c r="F1489" i="11"/>
  <c r="G1489" i="11" s="1"/>
  <c r="F1643" i="11"/>
  <c r="G1643" i="11" s="1"/>
  <c r="F1827" i="11"/>
  <c r="G1827" i="11" s="1"/>
  <c r="F1933" i="11"/>
  <c r="G1933" i="11" s="1"/>
  <c r="F2046" i="11"/>
  <c r="G2046" i="11" s="1"/>
  <c r="F2137" i="11"/>
  <c r="G2137" i="11" s="1"/>
  <c r="F2362" i="11"/>
  <c r="G2362" i="11" s="1"/>
  <c r="F2517" i="11"/>
  <c r="G2517" i="11" s="1"/>
  <c r="F2725" i="11"/>
  <c r="G2725" i="11" s="1"/>
  <c r="F2946" i="11"/>
  <c r="G2946" i="11" s="1"/>
  <c r="F3231" i="11"/>
  <c r="G3231" i="11" s="1"/>
  <c r="F3384" i="11"/>
  <c r="G3384" i="11" s="1"/>
  <c r="F3570" i="11"/>
  <c r="G3570" i="11" s="1"/>
  <c r="F3738" i="11"/>
  <c r="G3738" i="11" s="1"/>
  <c r="F4044" i="11"/>
  <c r="G4044" i="11" s="1"/>
  <c r="F4209" i="11"/>
  <c r="G4209" i="11" s="1"/>
  <c r="F4438" i="11"/>
  <c r="G4438" i="11" s="1"/>
  <c r="F4652" i="11"/>
  <c r="G4652" i="11" s="1"/>
  <c r="F4950" i="11"/>
  <c r="G4950" i="11" s="1"/>
  <c r="F5106" i="11"/>
  <c r="G5106" i="11" s="1"/>
  <c r="F1092" i="11"/>
  <c r="G1092" i="11" s="1"/>
  <c r="F1174" i="11"/>
  <c r="G1174" i="11" s="1"/>
  <c r="F1353" i="11"/>
  <c r="G1353" i="11" s="1"/>
  <c r="F1430" i="11"/>
  <c r="G1430" i="11" s="1"/>
  <c r="F1576" i="11"/>
  <c r="G1576" i="11" s="1"/>
  <c r="F1744" i="11"/>
  <c r="G1744" i="11" s="1"/>
  <c r="F1828" i="11"/>
  <c r="G1828" i="11" s="1"/>
  <c r="F1934" i="11"/>
  <c r="G1934" i="11" s="1"/>
  <c r="F2047" i="11"/>
  <c r="G2047" i="11" s="1"/>
  <c r="F2138" i="11"/>
  <c r="G2138" i="11" s="1"/>
  <c r="F2235" i="11"/>
  <c r="G2235" i="11" s="1"/>
  <c r="F2518" i="11"/>
  <c r="G2518" i="11" s="1"/>
  <c r="F2631" i="11"/>
  <c r="G2631" i="11" s="1"/>
  <c r="F2828" i="11"/>
  <c r="G2828" i="11" s="1"/>
  <c r="F3067" i="11"/>
  <c r="G3067" i="11" s="1"/>
  <c r="F3232" i="11"/>
  <c r="G3232" i="11" s="1"/>
  <c r="F3385" i="11"/>
  <c r="G3385" i="11" s="1"/>
  <c r="F3571" i="11"/>
  <c r="G3571" i="11" s="1"/>
  <c r="F3739" i="11"/>
  <c r="G3739" i="11" s="1"/>
  <c r="F3885" i="11"/>
  <c r="G3885" i="11" s="1"/>
  <c r="F4045" i="11"/>
  <c r="G4045" i="11" s="1"/>
  <c r="F4210" i="11"/>
  <c r="G4210" i="11" s="1"/>
  <c r="F4328" i="11"/>
  <c r="G4328" i="11" s="1"/>
  <c r="F4537" i="11"/>
  <c r="G4537" i="11" s="1"/>
  <c r="F4791" i="11"/>
  <c r="G4791" i="11" s="1"/>
  <c r="F4951" i="11"/>
  <c r="G4951" i="11" s="1"/>
  <c r="F5107" i="11"/>
  <c r="G5107" i="11" s="1"/>
  <c r="F2236" i="11"/>
  <c r="G2236" i="11" s="1"/>
  <c r="F3386" i="11"/>
  <c r="G3386" i="11" s="1"/>
  <c r="F4653" i="11"/>
  <c r="G4653" i="11" s="1"/>
  <c r="F1001" i="11"/>
  <c r="G1001" i="11" s="1"/>
  <c r="F1093" i="11"/>
  <c r="G1093" i="11" s="1"/>
  <c r="F1175" i="11"/>
  <c r="G1175" i="11" s="1"/>
  <c r="F1431" i="11"/>
  <c r="G1431" i="11" s="1"/>
  <c r="F1745" i="11"/>
  <c r="G1745" i="11" s="1"/>
  <c r="F1829" i="11"/>
  <c r="G1829" i="11" s="1"/>
  <c r="F1935" i="11"/>
  <c r="G1935" i="11" s="1"/>
  <c r="F2139" i="11"/>
  <c r="G2139" i="11" s="1"/>
  <c r="F2237" i="11"/>
  <c r="G2237" i="11" s="1"/>
  <c r="F2363" i="11"/>
  <c r="G2363" i="11" s="1"/>
  <c r="F3233" i="11"/>
  <c r="G3233" i="11" s="1"/>
  <c r="F3387" i="11"/>
  <c r="G3387" i="11" s="1"/>
  <c r="F3572" i="11"/>
  <c r="G3572" i="11" s="1"/>
  <c r="F3886" i="11"/>
  <c r="G3886" i="11" s="1"/>
  <c r="F4046" i="11"/>
  <c r="G4046" i="11" s="1"/>
  <c r="F4439" i="11"/>
  <c r="G4439" i="11" s="1"/>
  <c r="F4792" i="11"/>
  <c r="G4792" i="11" s="1"/>
  <c r="F4952" i="11"/>
  <c r="G4952" i="11" s="1"/>
  <c r="F5108" i="11"/>
  <c r="G5108" i="11" s="1"/>
  <c r="F1354" i="11"/>
  <c r="G1354" i="11" s="1"/>
  <c r="F1577" i="11"/>
  <c r="G1577" i="11" s="1"/>
  <c r="F1746" i="11"/>
  <c r="G1746" i="11" s="1"/>
  <c r="F1936" i="11"/>
  <c r="G1936" i="11" s="1"/>
  <c r="F2048" i="11"/>
  <c r="G2048" i="11" s="1"/>
  <c r="F2140" i="11"/>
  <c r="G2140" i="11" s="1"/>
  <c r="F2364" i="11"/>
  <c r="G2364" i="11" s="1"/>
  <c r="F2632" i="11"/>
  <c r="G2632" i="11" s="1"/>
  <c r="F3068" i="11"/>
  <c r="G3068" i="11" s="1"/>
  <c r="F3234" i="11"/>
  <c r="G3234" i="11" s="1"/>
  <c r="F3573" i="11"/>
  <c r="G3573" i="11" s="1"/>
  <c r="F3740" i="11"/>
  <c r="G3740" i="11" s="1"/>
  <c r="F4047" i="11"/>
  <c r="G4047" i="11" s="1"/>
  <c r="F4211" i="11"/>
  <c r="G4211" i="11" s="1"/>
  <c r="F4654" i="11"/>
  <c r="G4654" i="11" s="1"/>
  <c r="F4953" i="11"/>
  <c r="G4953" i="11" s="1"/>
  <c r="F913" i="11"/>
  <c r="G913" i="11" s="1"/>
  <c r="F1002" i="11"/>
  <c r="G1002" i="11" s="1"/>
  <c r="F1094" i="11"/>
  <c r="G1094" i="11" s="1"/>
  <c r="F1176" i="11"/>
  <c r="G1176" i="11" s="1"/>
  <c r="F1280" i="11"/>
  <c r="G1280" i="11" s="1"/>
  <c r="F1355" i="11"/>
  <c r="G1355" i="11" s="1"/>
  <c r="F1490" i="11"/>
  <c r="G1490" i="11" s="1"/>
  <c r="F1644" i="11"/>
  <c r="G1644" i="11" s="1"/>
  <c r="F1747" i="11"/>
  <c r="G1747" i="11" s="1"/>
  <c r="F1830" i="11"/>
  <c r="G1830" i="11" s="1"/>
  <c r="F1937" i="11"/>
  <c r="G1937" i="11" s="1"/>
  <c r="F2049" i="11"/>
  <c r="G2049" i="11" s="1"/>
  <c r="F2141" i="11"/>
  <c r="G2141" i="11" s="1"/>
  <c r="F2238" i="11"/>
  <c r="G2238" i="11" s="1"/>
  <c r="F2365" i="11"/>
  <c r="G2365" i="11" s="1"/>
  <c r="F2519" i="11"/>
  <c r="G2519" i="11" s="1"/>
  <c r="F2633" i="11"/>
  <c r="G2633" i="11" s="1"/>
  <c r="F2947" i="11"/>
  <c r="G2947" i="11" s="1"/>
  <c r="F3235" i="11"/>
  <c r="G3235" i="11" s="1"/>
  <c r="F3388" i="11"/>
  <c r="G3388" i="11" s="1"/>
  <c r="F3574" i="11"/>
  <c r="G3574" i="11" s="1"/>
  <c r="F3741" i="11"/>
  <c r="G3741" i="11" s="1"/>
  <c r="F3887" i="11"/>
  <c r="G3887" i="11" s="1"/>
  <c r="F4048" i="11"/>
  <c r="G4048" i="11" s="1"/>
  <c r="F4329" i="11"/>
  <c r="G4329" i="11" s="1"/>
  <c r="F4538" i="11"/>
  <c r="G4538" i="11" s="1"/>
  <c r="F4793" i="11"/>
  <c r="G4793" i="11" s="1"/>
  <c r="F4954" i="11"/>
  <c r="G4954" i="11" s="1"/>
  <c r="F1177" i="11"/>
  <c r="G1177" i="11" s="1"/>
  <c r="F1748" i="11"/>
  <c r="G1748" i="11" s="1"/>
  <c r="F2142" i="11"/>
  <c r="G2142" i="11" s="1"/>
  <c r="F2829" i="11"/>
  <c r="G2829" i="11" s="1"/>
  <c r="F3575" i="11"/>
  <c r="G3575" i="11" s="1"/>
  <c r="F4212" i="11"/>
  <c r="G4212" i="11" s="1"/>
  <c r="F4955" i="11"/>
  <c r="G4955" i="11" s="1"/>
  <c r="F1432" i="11"/>
  <c r="G1432" i="11" s="1"/>
  <c r="F1491" i="11"/>
  <c r="G1491" i="11" s="1"/>
  <c r="F1578" i="11"/>
  <c r="G1578" i="11" s="1"/>
  <c r="F1645" i="11"/>
  <c r="G1645" i="11" s="1"/>
  <c r="F1749" i="11"/>
  <c r="G1749" i="11" s="1"/>
  <c r="F1831" i="11"/>
  <c r="G1831" i="11" s="1"/>
  <c r="F1938" i="11"/>
  <c r="G1938" i="11" s="1"/>
  <c r="F2050" i="11"/>
  <c r="G2050" i="11" s="1"/>
  <c r="F2143" i="11"/>
  <c r="G2143" i="11" s="1"/>
  <c r="F2239" i="11"/>
  <c r="G2239" i="11" s="1"/>
  <c r="F2366" i="11"/>
  <c r="G2366" i="11" s="1"/>
  <c r="F2520" i="11"/>
  <c r="G2520" i="11" s="1"/>
  <c r="F2634" i="11"/>
  <c r="G2634" i="11" s="1"/>
  <c r="F2726" i="11"/>
  <c r="G2726" i="11" s="1"/>
  <c r="F2830" i="11"/>
  <c r="G2830" i="11" s="1"/>
  <c r="F2948" i="11"/>
  <c r="G2948" i="11" s="1"/>
  <c r="F3069" i="11"/>
  <c r="G3069" i="11" s="1"/>
  <c r="F3236" i="11"/>
  <c r="G3236" i="11" s="1"/>
  <c r="F3389" i="11"/>
  <c r="G3389" i="11" s="1"/>
  <c r="F3576" i="11"/>
  <c r="G3576" i="11" s="1"/>
  <c r="F3742" i="11"/>
  <c r="G3742" i="11" s="1"/>
  <c r="F3888" i="11"/>
  <c r="G3888" i="11" s="1"/>
  <c r="F4049" i="11"/>
  <c r="G4049" i="11" s="1"/>
  <c r="F4213" i="11"/>
  <c r="G4213" i="11" s="1"/>
  <c r="F4330" i="11"/>
  <c r="G4330" i="11" s="1"/>
  <c r="F4440" i="11"/>
  <c r="G4440" i="11" s="1"/>
  <c r="F4539" i="11"/>
  <c r="G4539" i="11" s="1"/>
  <c r="F4655" i="11"/>
  <c r="G4655" i="11" s="1"/>
  <c r="F4794" i="11"/>
  <c r="G4794" i="11" s="1"/>
  <c r="F4956" i="11"/>
  <c r="G4956" i="11" s="1"/>
  <c r="F5109" i="11"/>
  <c r="G5109" i="11" s="1"/>
  <c r="F1646" i="11"/>
  <c r="G1646" i="11" s="1"/>
  <c r="F1750" i="11"/>
  <c r="G1750" i="11" s="1"/>
  <c r="F1939" i="11"/>
  <c r="G1939" i="11" s="1"/>
  <c r="F2051" i="11"/>
  <c r="G2051" i="11" s="1"/>
  <c r="F2144" i="11"/>
  <c r="G2144" i="11" s="1"/>
  <c r="F2240" i="11"/>
  <c r="G2240" i="11" s="1"/>
  <c r="F2367" i="11"/>
  <c r="G2367" i="11" s="1"/>
  <c r="F2635" i="11"/>
  <c r="G2635" i="11" s="1"/>
  <c r="F2831" i="11"/>
  <c r="G2831" i="11" s="1"/>
  <c r="F3070" i="11"/>
  <c r="G3070" i="11" s="1"/>
  <c r="F3237" i="11"/>
  <c r="G3237" i="11" s="1"/>
  <c r="F3390" i="11"/>
  <c r="G3390" i="11" s="1"/>
  <c r="F3577" i="11"/>
  <c r="G3577" i="11" s="1"/>
  <c r="F3889" i="11"/>
  <c r="G3889" i="11" s="1"/>
  <c r="F4050" i="11"/>
  <c r="G4050" i="11" s="1"/>
  <c r="F4214" i="11"/>
  <c r="G4214" i="11" s="1"/>
  <c r="F4441" i="11"/>
  <c r="G4441" i="11" s="1"/>
  <c r="F4656" i="11"/>
  <c r="G4656" i="11" s="1"/>
  <c r="F4957" i="11"/>
  <c r="G4957" i="11" s="1"/>
  <c r="F5110" i="11"/>
  <c r="G5110" i="11" s="1"/>
  <c r="F1940" i="11"/>
  <c r="G1940" i="11" s="1"/>
  <c r="F2368" i="11"/>
  <c r="G2368" i="11" s="1"/>
  <c r="F2832" i="11"/>
  <c r="G2832" i="11" s="1"/>
  <c r="F3391" i="11"/>
  <c r="G3391" i="11" s="1"/>
  <c r="F4051" i="11"/>
  <c r="G4051" i="11" s="1"/>
  <c r="F4540" i="11"/>
  <c r="G4540" i="11" s="1"/>
  <c r="F5111" i="11"/>
  <c r="G5111" i="11" s="1"/>
  <c r="F2241" i="11"/>
  <c r="G2241" i="11" s="1"/>
  <c r="F3578" i="11"/>
  <c r="G3578" i="11" s="1"/>
  <c r="F4795" i="11"/>
  <c r="G4795" i="11" s="1"/>
  <c r="F1832" i="11"/>
  <c r="G1832" i="11" s="1"/>
  <c r="F2242" i="11"/>
  <c r="G2242" i="11" s="1"/>
  <c r="F2636" i="11"/>
  <c r="G2636" i="11" s="1"/>
  <c r="F3071" i="11"/>
  <c r="G3071" i="11" s="1"/>
  <c r="F3743" i="11"/>
  <c r="G3743" i="11" s="1"/>
  <c r="F4215" i="11"/>
  <c r="G4215" i="11" s="1"/>
  <c r="F4796" i="11"/>
  <c r="G4796" i="11" s="1"/>
  <c r="F914" i="11"/>
  <c r="G914" i="11" s="1"/>
  <c r="F1095" i="11"/>
  <c r="G1095" i="11" s="1"/>
  <c r="F1356" i="11"/>
  <c r="G1356" i="11" s="1"/>
  <c r="F1178" i="11"/>
  <c r="G1178" i="11" s="1"/>
  <c r="F809" i="11"/>
  <c r="G809" i="11" s="1"/>
  <c r="F1492" i="11"/>
  <c r="G1492" i="11" s="1"/>
  <c r="F1647" i="11"/>
  <c r="G1647" i="11" s="1"/>
  <c r="F1833" i="11"/>
  <c r="G1833" i="11" s="1"/>
  <c r="F1941" i="11"/>
  <c r="G1941" i="11" s="1"/>
  <c r="F2145" i="11"/>
  <c r="G2145" i="11" s="1"/>
  <c r="F2243" i="11"/>
  <c r="G2243" i="11" s="1"/>
  <c r="F2521" i="11"/>
  <c r="G2521" i="11" s="1"/>
  <c r="F2727" i="11"/>
  <c r="G2727" i="11" s="1"/>
  <c r="F2949" i="11"/>
  <c r="G2949" i="11" s="1"/>
  <c r="F3238" i="11"/>
  <c r="G3238" i="11" s="1"/>
  <c r="F3392" i="11"/>
  <c r="G3392" i="11" s="1"/>
  <c r="F3744" i="11"/>
  <c r="G3744" i="11" s="1"/>
  <c r="F3890" i="11"/>
  <c r="G3890" i="11" s="1"/>
  <c r="F4216" i="11"/>
  <c r="G4216" i="11" s="1"/>
  <c r="F4442" i="11"/>
  <c r="G4442" i="11" s="1"/>
  <c r="F4657" i="11"/>
  <c r="G4657" i="11" s="1"/>
  <c r="F4958" i="11"/>
  <c r="G4958" i="11" s="1"/>
  <c r="F5112" i="11"/>
  <c r="G5112" i="11" s="1"/>
  <c r="F2728" i="11"/>
  <c r="G2728" i="11" s="1"/>
  <c r="F3239" i="11"/>
  <c r="G3239" i="11" s="1"/>
  <c r="F3745" i="11"/>
  <c r="G3745" i="11" s="1"/>
  <c r="F4331" i="11"/>
  <c r="G4331" i="11" s="1"/>
  <c r="F4658" i="11"/>
  <c r="G4658" i="11" s="1"/>
  <c r="F1751" i="11"/>
  <c r="G1751" i="11" s="1"/>
  <c r="F1942" i="11"/>
  <c r="G1942" i="11" s="1"/>
  <c r="F2052" i="11"/>
  <c r="G2052" i="11" s="1"/>
  <c r="F1834" i="11"/>
  <c r="G1834" i="11" s="1"/>
  <c r="F2244" i="11"/>
  <c r="G2244" i="11" s="1"/>
  <c r="F2146" i="11"/>
  <c r="G2146" i="11" s="1"/>
  <c r="F2369" i="11"/>
  <c r="G2369" i="11" s="1"/>
  <c r="F2729" i="11"/>
  <c r="G2729" i="11" s="1"/>
  <c r="F2522" i="11"/>
  <c r="G2522" i="11" s="1"/>
  <c r="F2637" i="11"/>
  <c r="G2637" i="11" s="1"/>
  <c r="F2833" i="11"/>
  <c r="G2833" i="11" s="1"/>
  <c r="F2950" i="11"/>
  <c r="G2950" i="11" s="1"/>
  <c r="F3072" i="11"/>
  <c r="G3072" i="11" s="1"/>
  <c r="F3240" i="11"/>
  <c r="G3240" i="11" s="1"/>
  <c r="F3579" i="11"/>
  <c r="G3579" i="11" s="1"/>
  <c r="F3393" i="11"/>
  <c r="G3393" i="11" s="1"/>
  <c r="F3746" i="11"/>
  <c r="G3746" i="11" s="1"/>
  <c r="F3891" i="11"/>
  <c r="G3891" i="11" s="1"/>
  <c r="F4052" i="11"/>
  <c r="G4052" i="11" s="1"/>
  <c r="F4217" i="11"/>
  <c r="G4217" i="11" s="1"/>
  <c r="F4332" i="11"/>
  <c r="G4332" i="11" s="1"/>
  <c r="F4541" i="11"/>
  <c r="G4541" i="11" s="1"/>
  <c r="F4659" i="11"/>
  <c r="G4659" i="11" s="1"/>
  <c r="F4797" i="11"/>
  <c r="G4797" i="11" s="1"/>
  <c r="F4959" i="11"/>
  <c r="G4959" i="11" s="1"/>
  <c r="F5113" i="11"/>
  <c r="G5113" i="11" s="1"/>
  <c r="F2523" i="11"/>
  <c r="G2523" i="11" s="1"/>
  <c r="F3394" i="11"/>
  <c r="G3394" i="11" s="1"/>
  <c r="F4333" i="11"/>
  <c r="G4333" i="11" s="1"/>
  <c r="F2147" i="11"/>
  <c r="G2147" i="11" s="1"/>
  <c r="F2524" i="11"/>
  <c r="G2524" i="11" s="1"/>
  <c r="F2951" i="11"/>
  <c r="G2951" i="11" s="1"/>
  <c r="F3395" i="11"/>
  <c r="G3395" i="11" s="1"/>
  <c r="F3892" i="11"/>
  <c r="G3892" i="11" s="1"/>
  <c r="F4443" i="11"/>
  <c r="G4443" i="11" s="1"/>
  <c r="F4798" i="11"/>
  <c r="G4798" i="11" s="1"/>
  <c r="F2148" i="11"/>
  <c r="G2148" i="11" s="1"/>
  <c r="F2952" i="11"/>
  <c r="G2952" i="11" s="1"/>
  <c r="F4053" i="11"/>
  <c r="G4053" i="11" s="1"/>
  <c r="F4960" i="11"/>
  <c r="G4960" i="11" s="1"/>
  <c r="F2525" i="11"/>
  <c r="G2525" i="11" s="1"/>
  <c r="F2953" i="11"/>
  <c r="G2953" i="11" s="1"/>
  <c r="F3580" i="11"/>
  <c r="G3580" i="11" s="1"/>
  <c r="F4218" i="11"/>
  <c r="G4218" i="11" s="1"/>
  <c r="F4542" i="11"/>
  <c r="G4542" i="11" s="1"/>
  <c r="F5114" i="11"/>
  <c r="G5114" i="11" s="1"/>
  <c r="F2954" i="11"/>
  <c r="G2954" i="11" s="1"/>
  <c r="F3396" i="11"/>
  <c r="G3396" i="11" s="1"/>
  <c r="F3747" i="11"/>
  <c r="G3747" i="11" s="1"/>
  <c r="F4054" i="11"/>
  <c r="G4054" i="11" s="1"/>
  <c r="F4660" i="11"/>
  <c r="G4660" i="11" s="1"/>
  <c r="F5115" i="11"/>
  <c r="G5115" i="11" s="1"/>
  <c r="F2730" i="11"/>
  <c r="G2730" i="11" s="1"/>
  <c r="F2245" i="11"/>
  <c r="G2245" i="11" s="1"/>
  <c r="F3241" i="11"/>
  <c r="G3241" i="11" s="1"/>
  <c r="F3581" i="11"/>
  <c r="G3581" i="11" s="1"/>
  <c r="F4055" i="11"/>
  <c r="G4055" i="11" s="1"/>
  <c r="F4543" i="11"/>
  <c r="G4543" i="11" s="1"/>
  <c r="F4961" i="11"/>
  <c r="G4961" i="11" s="1"/>
  <c r="F2370" i="11"/>
  <c r="G2370" i="11" s="1"/>
  <c r="F3073" i="11"/>
  <c r="G3073" i="11" s="1"/>
  <c r="F3582" i="11"/>
  <c r="G3582" i="11" s="1"/>
  <c r="F3893" i="11"/>
  <c r="G3893" i="11" s="1"/>
  <c r="F4661" i="11"/>
  <c r="G4661" i="11" s="1"/>
  <c r="F5116" i="11"/>
  <c r="G5116" i="11" s="1"/>
  <c r="F2371" i="11"/>
  <c r="G2371" i="11" s="1"/>
  <c r="F2731" i="11"/>
  <c r="G2731" i="11" s="1"/>
  <c r="F2246" i="11"/>
  <c r="G2246" i="11" s="1"/>
  <c r="F3074" i="11"/>
  <c r="G3074" i="11" s="1"/>
  <c r="F3242" i="11"/>
  <c r="G3242" i="11" s="1"/>
  <c r="F3397" i="11"/>
  <c r="G3397" i="11" s="1"/>
  <c r="F3748" i="11"/>
  <c r="G3748" i="11" s="1"/>
  <c r="F3894" i="11"/>
  <c r="G3894" i="11" s="1"/>
  <c r="F4219" i="11"/>
  <c r="G4219" i="11" s="1"/>
  <c r="F4662" i="11"/>
  <c r="G4662" i="11" s="1"/>
  <c r="F4962" i="11"/>
  <c r="G4962" i="11" s="1"/>
  <c r="F5117" i="11"/>
  <c r="G5117" i="11" s="1"/>
  <c r="F2526" i="11"/>
  <c r="G2526" i="11" s="1"/>
  <c r="F2732" i="11"/>
  <c r="G2732" i="11" s="1"/>
  <c r="F2149" i="11"/>
  <c r="G2149" i="11" s="1"/>
  <c r="F3075" i="11"/>
  <c r="G3075" i="11" s="1"/>
  <c r="F3243" i="11"/>
  <c r="G3243" i="11" s="1"/>
  <c r="F3583" i="11"/>
  <c r="G3583" i="11" s="1"/>
  <c r="F3895" i="11"/>
  <c r="G3895" i="11" s="1"/>
  <c r="F4056" i="11"/>
  <c r="G4056" i="11" s="1"/>
  <c r="F4444" i="11"/>
  <c r="G4444" i="11" s="1"/>
  <c r="F4663" i="11"/>
  <c r="G4663" i="11" s="1"/>
  <c r="F4963" i="11"/>
  <c r="G4963" i="11" s="1"/>
  <c r="F5118" i="11"/>
  <c r="G5118" i="11" s="1"/>
  <c r="F2638" i="11"/>
  <c r="G2638" i="11" s="1"/>
  <c r="F3076" i="11"/>
  <c r="G3076" i="11" s="1"/>
  <c r="F3398" i="11"/>
  <c r="G3398" i="11" s="1"/>
  <c r="F3749" i="11"/>
  <c r="G3749" i="11" s="1"/>
  <c r="F4057" i="11"/>
  <c r="G4057" i="11" s="1"/>
  <c r="F4334" i="11"/>
  <c r="G4334" i="11" s="1"/>
  <c r="F4799" i="11"/>
  <c r="G4799" i="11" s="1"/>
  <c r="F5119" i="11"/>
  <c r="G5119" i="11" s="1"/>
  <c r="F2372" i="11"/>
  <c r="G2372" i="11" s="1"/>
  <c r="F2639" i="11"/>
  <c r="G2639" i="11" s="1"/>
  <c r="F2955" i="11"/>
  <c r="G2955" i="11" s="1"/>
  <c r="F3244" i="11"/>
  <c r="G3244" i="11" s="1"/>
  <c r="F3399" i="11"/>
  <c r="G3399" i="11" s="1"/>
  <c r="F3584" i="11"/>
  <c r="G3584" i="11" s="1"/>
  <c r="F3896" i="11"/>
  <c r="G3896" i="11" s="1"/>
  <c r="F4058" i="11"/>
  <c r="G4058" i="11" s="1"/>
  <c r="F4335" i="11"/>
  <c r="G4335" i="11" s="1"/>
  <c r="F4544" i="11"/>
  <c r="G4544" i="11" s="1"/>
  <c r="F4800" i="11"/>
  <c r="G4800" i="11" s="1"/>
  <c r="F5120" i="11"/>
  <c r="G5120" i="11" s="1"/>
  <c r="F2640" i="11"/>
  <c r="G2640" i="11" s="1"/>
  <c r="F3077" i="11"/>
  <c r="G3077" i="11" s="1"/>
  <c r="F3245" i="11"/>
  <c r="G3245" i="11" s="1"/>
  <c r="F3585" i="11"/>
  <c r="G3585" i="11" s="1"/>
  <c r="F3750" i="11"/>
  <c r="G3750" i="11" s="1"/>
  <c r="F4059" i="11"/>
  <c r="G4059" i="11" s="1"/>
  <c r="F4336" i="11"/>
  <c r="G4336" i="11" s="1"/>
  <c r="F4801" i="11"/>
  <c r="G4801" i="11" s="1"/>
  <c r="F5121" i="11"/>
  <c r="G5121" i="11" s="1"/>
  <c r="F2373" i="11"/>
  <c r="G2373" i="11" s="1"/>
  <c r="F3246" i="11"/>
  <c r="G3246" i="11" s="1"/>
  <c r="F3751" i="11"/>
  <c r="G3751" i="11" s="1"/>
  <c r="F4445" i="11"/>
  <c r="G4445" i="11" s="1"/>
  <c r="F5122" i="11"/>
  <c r="G5122" i="11" s="1"/>
  <c r="F2527" i="11"/>
  <c r="G2527" i="11" s="1"/>
  <c r="F3586" i="11"/>
  <c r="G3586" i="11" s="1"/>
  <c r="F4664" i="11"/>
  <c r="G4664" i="11" s="1"/>
  <c r="F2374" i="11"/>
  <c r="G2374" i="11" s="1"/>
  <c r="F2641" i="11"/>
  <c r="G2641" i="11" s="1"/>
  <c r="F3078" i="11"/>
  <c r="G3078" i="11" s="1"/>
  <c r="F3247" i="11"/>
  <c r="G3247" i="11" s="1"/>
  <c r="F3587" i="11"/>
  <c r="G3587" i="11" s="1"/>
  <c r="F3752" i="11"/>
  <c r="G3752" i="11" s="1"/>
  <c r="F4060" i="11"/>
  <c r="G4060" i="11" s="1"/>
  <c r="F4220" i="11"/>
  <c r="G4220" i="11" s="1"/>
  <c r="F4665" i="11"/>
  <c r="G4665" i="11" s="1"/>
  <c r="F4964" i="11"/>
  <c r="G4964" i="11" s="1"/>
  <c r="F2375" i="11"/>
  <c r="G2375" i="11" s="1"/>
  <c r="F2642" i="11"/>
  <c r="G2642" i="11" s="1"/>
  <c r="F2834" i="11"/>
  <c r="G2834" i="11" s="1"/>
  <c r="F3079" i="11"/>
  <c r="G3079" i="11" s="1"/>
  <c r="F3248" i="11"/>
  <c r="G3248" i="11" s="1"/>
  <c r="F3400" i="11"/>
  <c r="G3400" i="11" s="1"/>
  <c r="F3588" i="11"/>
  <c r="G3588" i="11" s="1"/>
  <c r="F3753" i="11"/>
  <c r="G3753" i="11" s="1"/>
  <c r="F3897" i="11"/>
  <c r="G3897" i="11" s="1"/>
  <c r="F4061" i="11"/>
  <c r="G4061" i="11" s="1"/>
  <c r="F4337" i="11"/>
  <c r="G4337" i="11" s="1"/>
  <c r="F4545" i="11"/>
  <c r="G4545" i="11" s="1"/>
  <c r="F4802" i="11"/>
  <c r="G4802" i="11" s="1"/>
  <c r="F4965" i="11"/>
  <c r="G4965" i="11" s="1"/>
  <c r="F5123" i="11"/>
  <c r="G5123" i="11" s="1"/>
  <c r="F2376" i="11"/>
  <c r="G2376" i="11" s="1"/>
  <c r="F2643" i="11"/>
  <c r="G2643" i="11" s="1"/>
  <c r="F3080" i="11"/>
  <c r="G3080" i="11" s="1"/>
  <c r="F3249" i="11"/>
  <c r="G3249" i="11" s="1"/>
  <c r="F3589" i="11"/>
  <c r="G3589" i="11" s="1"/>
  <c r="F3754" i="11"/>
  <c r="G3754" i="11" s="1"/>
  <c r="F4062" i="11"/>
  <c r="G4062" i="11" s="1"/>
  <c r="F4338" i="11"/>
  <c r="G4338" i="11" s="1"/>
  <c r="F4803" i="11"/>
  <c r="G4803" i="11" s="1"/>
  <c r="F2377" i="11"/>
  <c r="G2377" i="11" s="1"/>
  <c r="F2835" i="11"/>
  <c r="G2835" i="11" s="1"/>
  <c r="F3250" i="11"/>
  <c r="G3250" i="11" s="1"/>
  <c r="F3590" i="11"/>
  <c r="G3590" i="11" s="1"/>
  <c r="F3898" i="11"/>
  <c r="G3898" i="11" s="1"/>
  <c r="F4339" i="11"/>
  <c r="G4339" i="11" s="1"/>
  <c r="F4804" i="11"/>
  <c r="G4804" i="11" s="1"/>
  <c r="F5124" i="11"/>
  <c r="G5124" i="11" s="1"/>
  <c r="F3251" i="11"/>
  <c r="G3251" i="11" s="1"/>
  <c r="F3755" i="11"/>
  <c r="G3755" i="11" s="1"/>
  <c r="F4446" i="11"/>
  <c r="G4446" i="11" s="1"/>
  <c r="F5125" i="11"/>
  <c r="G5125" i="11" s="1"/>
  <c r="F2378" i="11"/>
  <c r="G2378" i="11" s="1"/>
  <c r="F2836" i="11"/>
  <c r="G2836" i="11" s="1"/>
  <c r="F3252" i="11"/>
  <c r="G3252" i="11" s="1"/>
  <c r="F3591" i="11"/>
  <c r="G3591" i="11" s="1"/>
  <c r="F3899" i="11"/>
  <c r="G3899" i="11" s="1"/>
  <c r="F4221" i="11"/>
  <c r="G4221" i="11" s="1"/>
  <c r="F4805" i="11"/>
  <c r="G4805" i="11" s="1"/>
  <c r="F5126" i="11"/>
  <c r="G5126" i="11" s="1"/>
  <c r="F2247" i="11"/>
  <c r="G2247" i="11" s="1"/>
  <c r="F2528" i="11"/>
  <c r="G2528" i="11" s="1"/>
  <c r="F2837" i="11"/>
  <c r="G2837" i="11" s="1"/>
  <c r="F3253" i="11"/>
  <c r="G3253" i="11" s="1"/>
  <c r="F3401" i="11"/>
  <c r="G3401" i="11" s="1"/>
  <c r="F3756" i="11"/>
  <c r="G3756" i="11" s="1"/>
  <c r="F4063" i="11"/>
  <c r="G4063" i="11" s="1"/>
  <c r="F4340" i="11"/>
  <c r="G4340" i="11" s="1"/>
  <c r="F4666" i="11"/>
  <c r="G4666" i="11" s="1"/>
  <c r="F4966" i="11"/>
  <c r="G4966" i="11" s="1"/>
  <c r="F5127" i="11"/>
  <c r="G5127" i="11" s="1"/>
  <c r="F2248" i="11"/>
  <c r="G2248" i="11" s="1"/>
  <c r="F3081" i="11"/>
  <c r="G3081" i="11" s="1"/>
  <c r="F3402" i="11"/>
  <c r="G3402" i="11" s="1"/>
  <c r="F3900" i="11"/>
  <c r="G3900" i="11" s="1"/>
  <c r="F4222" i="11"/>
  <c r="G4222" i="11" s="1"/>
  <c r="F4806" i="11"/>
  <c r="G4806" i="11" s="1"/>
  <c r="F5128" i="11"/>
  <c r="G5128" i="11" s="1"/>
  <c r="F2379" i="11"/>
  <c r="G2379" i="11" s="1"/>
  <c r="F2956" i="11"/>
  <c r="G2956" i="11" s="1"/>
  <c r="F3403" i="11"/>
  <c r="G3403" i="11" s="1"/>
  <c r="F3757" i="11"/>
  <c r="G3757" i="11" s="1"/>
  <c r="F4223" i="11"/>
  <c r="G4223" i="11" s="1"/>
  <c r="F4807" i="11"/>
  <c r="G4807" i="11" s="1"/>
  <c r="F2380" i="11"/>
  <c r="G2380" i="11" s="1"/>
  <c r="F2249" i="11"/>
  <c r="G2249" i="11" s="1"/>
  <c r="F2529" i="11"/>
  <c r="G2529" i="11" s="1"/>
  <c r="F3082" i="11"/>
  <c r="G3082" i="11" s="1"/>
  <c r="F2957" i="11"/>
  <c r="G2957" i="11" s="1"/>
  <c r="F3254" i="11"/>
  <c r="G3254" i="11" s="1"/>
  <c r="F3404" i="11"/>
  <c r="G3404" i="11" s="1"/>
  <c r="F3758" i="11"/>
  <c r="G3758" i="11" s="1"/>
  <c r="F3901" i="11"/>
  <c r="G3901" i="11" s="1"/>
  <c r="F4064" i="11"/>
  <c r="G4064" i="11" s="1"/>
  <c r="F4224" i="11"/>
  <c r="G4224" i="11" s="1"/>
  <c r="F4447" i="11"/>
  <c r="G4447" i="11" s="1"/>
  <c r="F4667" i="11"/>
  <c r="G4667" i="11" s="1"/>
  <c r="F4967" i="11"/>
  <c r="G4967" i="11" s="1"/>
  <c r="F5129" i="11"/>
  <c r="G5129" i="11" s="1"/>
  <c r="F2250" i="11"/>
  <c r="G2250" i="11" s="1"/>
  <c r="F2958" i="11"/>
  <c r="G2958" i="11" s="1"/>
  <c r="F3255" i="11"/>
  <c r="G3255" i="11" s="1"/>
  <c r="F3592" i="11"/>
  <c r="G3592" i="11" s="1"/>
  <c r="F3759" i="11"/>
  <c r="G3759" i="11" s="1"/>
  <c r="F4065" i="11"/>
  <c r="G4065" i="11" s="1"/>
  <c r="F4341" i="11"/>
  <c r="G4341" i="11" s="1"/>
  <c r="F4808" i="11"/>
  <c r="G4808" i="11" s="1"/>
  <c r="F5130" i="11"/>
  <c r="G5130" i="11" s="1"/>
  <c r="F2381" i="11"/>
  <c r="G2381" i="11" s="1"/>
  <c r="F3083" i="11"/>
  <c r="G3083" i="11" s="1"/>
  <c r="F3405" i="11"/>
  <c r="G3405" i="11" s="1"/>
  <c r="F3902" i="11"/>
  <c r="G3902" i="11" s="1"/>
  <c r="F4546" i="11"/>
  <c r="G4546" i="11" s="1"/>
  <c r="F5131" i="11"/>
  <c r="G5131" i="11" s="1"/>
  <c r="F2382" i="11"/>
  <c r="G2382" i="11" s="1"/>
  <c r="F2251" i="11"/>
  <c r="G2251" i="11" s="1"/>
  <c r="F2733" i="11"/>
  <c r="G2733" i="11" s="1"/>
  <c r="F3084" i="11"/>
  <c r="G3084" i="11" s="1"/>
  <c r="F2959" i="11"/>
  <c r="G2959" i="11" s="1"/>
  <c r="F3256" i="11"/>
  <c r="G3256" i="11" s="1"/>
  <c r="F3406" i="11"/>
  <c r="G3406" i="11" s="1"/>
  <c r="F3593" i="11"/>
  <c r="G3593" i="11" s="1"/>
  <c r="F3760" i="11"/>
  <c r="G3760" i="11" s="1"/>
  <c r="F3903" i="11"/>
  <c r="G3903" i="11" s="1"/>
  <c r="F4066" i="11"/>
  <c r="G4066" i="11" s="1"/>
  <c r="F4342" i="11"/>
  <c r="G4342" i="11" s="1"/>
  <c r="F4547" i="11"/>
  <c r="G4547" i="11" s="1"/>
  <c r="F4809" i="11"/>
  <c r="G4809" i="11" s="1"/>
  <c r="F4968" i="11"/>
  <c r="G4968" i="11" s="1"/>
  <c r="F5132" i="11"/>
  <c r="G5132" i="11" s="1"/>
  <c r="F2383" i="11"/>
  <c r="G2383" i="11" s="1"/>
  <c r="F3085" i="11"/>
  <c r="G3085" i="11" s="1"/>
  <c r="F3594" i="11"/>
  <c r="G3594" i="11" s="1"/>
  <c r="F4067" i="11"/>
  <c r="G4067" i="11" s="1"/>
  <c r="F4810" i="11"/>
  <c r="G4810" i="11" s="1"/>
  <c r="F2384" i="11"/>
  <c r="G2384" i="11" s="1"/>
  <c r="F2734" i="11"/>
  <c r="G2734" i="11" s="1"/>
  <c r="F3086" i="11"/>
  <c r="G3086" i="11" s="1"/>
  <c r="F3407" i="11"/>
  <c r="G3407" i="11" s="1"/>
  <c r="F3904" i="11"/>
  <c r="G3904" i="11" s="1"/>
  <c r="F4225" i="11"/>
  <c r="G4225" i="11" s="1"/>
  <c r="F4668" i="11"/>
  <c r="G4668" i="11" s="1"/>
  <c r="F5133" i="11"/>
  <c r="G5133" i="11" s="1"/>
  <c r="F2385" i="11"/>
  <c r="G2385" i="11" s="1"/>
  <c r="F2252" i="11"/>
  <c r="G2252" i="11" s="1"/>
  <c r="F2150" i="11"/>
  <c r="G2150" i="11" s="1"/>
  <c r="F2735" i="11"/>
  <c r="G2735" i="11" s="1"/>
  <c r="F2530" i="11"/>
  <c r="G2530" i="11" s="1"/>
  <c r="F3087" i="11"/>
  <c r="G3087" i="11" s="1"/>
  <c r="F2960" i="11"/>
  <c r="G2960" i="11" s="1"/>
  <c r="F3257" i="11"/>
  <c r="G3257" i="11" s="1"/>
  <c r="F3408" i="11"/>
  <c r="G3408" i="11" s="1"/>
  <c r="F3595" i="11"/>
  <c r="G3595" i="11" s="1"/>
  <c r="F3761" i="11"/>
  <c r="G3761" i="11" s="1"/>
  <c r="F3905" i="11"/>
  <c r="G3905" i="11" s="1"/>
  <c r="F4068" i="11"/>
  <c r="G4068" i="11" s="1"/>
  <c r="F4226" i="11"/>
  <c r="G4226" i="11" s="1"/>
  <c r="F4343" i="11"/>
  <c r="G4343" i="11" s="1"/>
  <c r="F4669" i="11"/>
  <c r="G4669" i="11" s="1"/>
  <c r="F4811" i="11"/>
  <c r="G4811" i="11" s="1"/>
  <c r="F4969" i="11"/>
  <c r="G4969" i="11" s="1"/>
  <c r="F5134" i="11"/>
  <c r="G5134" i="11" s="1"/>
  <c r="F2253" i="11"/>
  <c r="G2253" i="11" s="1"/>
  <c r="F2386" i="11"/>
  <c r="G2386" i="11" s="1"/>
  <c r="F3088" i="11"/>
  <c r="G3088" i="11" s="1"/>
  <c r="F3258" i="11"/>
  <c r="G3258" i="11" s="1"/>
  <c r="F3409" i="11"/>
  <c r="G3409" i="11" s="1"/>
  <c r="F3762" i="11"/>
  <c r="G3762" i="11" s="1"/>
  <c r="F3906" i="11"/>
  <c r="G3906" i="11" s="1"/>
  <c r="F4227" i="11"/>
  <c r="G4227" i="11" s="1"/>
  <c r="F4448" i="11"/>
  <c r="G4448" i="11" s="1"/>
  <c r="F4812" i="11"/>
  <c r="G4812" i="11" s="1"/>
  <c r="F5135" i="11"/>
  <c r="G5135" i="11" s="1"/>
  <c r="F2531" i="11"/>
  <c r="G2531" i="11" s="1"/>
  <c r="F3410" i="11"/>
  <c r="G3410" i="11" s="1"/>
  <c r="F3907" i="11"/>
  <c r="G3907" i="11" s="1"/>
  <c r="F4548" i="11"/>
  <c r="G4548" i="11" s="1"/>
  <c r="F5136" i="11"/>
  <c r="G5136" i="11" s="1"/>
  <c r="F1835" i="11"/>
  <c r="G1835" i="11" s="1"/>
  <c r="F2387" i="11"/>
  <c r="G2387" i="11" s="1"/>
  <c r="F2254" i="11"/>
  <c r="G2254" i="11" s="1"/>
  <c r="F2532" i="11"/>
  <c r="G2532" i="11" s="1"/>
  <c r="F2736" i="11"/>
  <c r="G2736" i="11" s="1"/>
  <c r="F3089" i="11"/>
  <c r="G3089" i="11" s="1"/>
  <c r="F2961" i="11"/>
  <c r="G2961" i="11" s="1"/>
  <c r="F3259" i="11"/>
  <c r="G3259" i="11" s="1"/>
  <c r="F3411" i="11"/>
  <c r="G3411" i="11" s="1"/>
  <c r="F3596" i="11"/>
  <c r="G3596" i="11" s="1"/>
  <c r="F3908" i="11"/>
  <c r="G3908" i="11" s="1"/>
  <c r="F4069" i="11"/>
  <c r="G4069" i="11" s="1"/>
  <c r="F4228" i="11"/>
  <c r="G4228" i="11" s="1"/>
  <c r="F4344" i="11"/>
  <c r="G4344" i="11" s="1"/>
  <c r="F4813" i="11"/>
  <c r="G4813" i="11" s="1"/>
  <c r="F4970" i="11"/>
  <c r="G4970" i="11" s="1"/>
  <c r="F5137" i="11"/>
  <c r="G5137" i="11" s="1"/>
  <c r="F2255" i="11"/>
  <c r="G2255" i="11" s="1"/>
  <c r="F2388" i="11"/>
  <c r="G2388" i="11" s="1"/>
  <c r="F2737" i="11"/>
  <c r="G2737" i="11" s="1"/>
  <c r="F2962" i="11"/>
  <c r="G2962" i="11" s="1"/>
  <c r="F3260" i="11"/>
  <c r="G3260" i="11" s="1"/>
  <c r="F3412" i="11"/>
  <c r="G3412" i="11" s="1"/>
  <c r="F3597" i="11"/>
  <c r="G3597" i="11" s="1"/>
  <c r="F3909" i="11"/>
  <c r="G3909" i="11" s="1"/>
  <c r="F4070" i="11"/>
  <c r="G4070" i="11" s="1"/>
  <c r="F4345" i="11"/>
  <c r="G4345" i="11" s="1"/>
  <c r="F4670" i="11"/>
  <c r="G4670" i="11" s="1"/>
  <c r="F5138" i="11"/>
  <c r="G5138" i="11" s="1"/>
  <c r="F4971" i="11"/>
  <c r="G4971" i="11" s="1"/>
  <c r="F2256" i="11"/>
  <c r="G2256" i="11" s="1"/>
  <c r="F2738" i="11"/>
  <c r="G2738" i="11" s="1"/>
  <c r="F3090" i="11"/>
  <c r="G3090" i="11" s="1"/>
  <c r="F3413" i="11"/>
  <c r="G3413" i="11" s="1"/>
  <c r="F3763" i="11"/>
  <c r="G3763" i="11" s="1"/>
  <c r="F4071" i="11"/>
  <c r="G4071" i="11" s="1"/>
  <c r="F4449" i="11"/>
  <c r="G4449" i="11" s="1"/>
  <c r="F4972" i="11"/>
  <c r="G4972" i="11" s="1"/>
  <c r="F2257" i="11"/>
  <c r="G2257" i="11" s="1"/>
  <c r="F3091" i="11"/>
  <c r="G3091" i="11" s="1"/>
  <c r="F3414" i="11"/>
  <c r="G3414" i="11" s="1"/>
  <c r="F3764" i="11"/>
  <c r="G3764" i="11" s="1"/>
  <c r="F4072" i="11"/>
  <c r="G4072" i="11" s="1"/>
  <c r="F4450" i="11"/>
  <c r="G4450" i="11" s="1"/>
  <c r="F4814" i="11"/>
  <c r="G4814" i="11" s="1"/>
  <c r="F5139" i="11"/>
  <c r="G5139" i="11" s="1"/>
  <c r="F2389" i="11"/>
  <c r="G2389" i="11" s="1"/>
  <c r="F2838" i="11"/>
  <c r="G2838" i="11" s="1"/>
  <c r="F3261" i="11"/>
  <c r="G3261" i="11" s="1"/>
  <c r="F3598" i="11"/>
  <c r="G3598" i="11" s="1"/>
  <c r="F3910" i="11"/>
  <c r="G3910" i="11" s="1"/>
  <c r="F4451" i="11"/>
  <c r="G4451" i="11" s="1"/>
  <c r="F4973" i="11"/>
  <c r="G4973" i="11" s="1"/>
  <c r="F2390" i="11"/>
  <c r="G2390" i="11" s="1"/>
  <c r="F2963" i="11"/>
  <c r="G2963" i="11" s="1"/>
  <c r="F3415" i="11"/>
  <c r="G3415" i="11" s="1"/>
  <c r="F3911" i="11"/>
  <c r="G3911" i="11" s="1"/>
  <c r="F4346" i="11"/>
  <c r="G4346" i="11" s="1"/>
  <c r="F4974" i="11"/>
  <c r="G4974" i="11" s="1"/>
  <c r="F2391" i="11"/>
  <c r="G2391" i="11" s="1"/>
  <c r="F2258" i="11"/>
  <c r="G2258" i="11" s="1"/>
  <c r="F2739" i="11"/>
  <c r="G2739" i="11" s="1"/>
  <c r="F2533" i="11"/>
  <c r="G2533" i="11" s="1"/>
  <c r="F2964" i="11"/>
  <c r="G2964" i="11" s="1"/>
  <c r="F3262" i="11"/>
  <c r="G3262" i="11" s="1"/>
  <c r="F3416" i="11"/>
  <c r="G3416" i="11" s="1"/>
  <c r="F3599" i="11"/>
  <c r="G3599" i="11" s="1"/>
  <c r="F3765" i="11"/>
  <c r="G3765" i="11" s="1"/>
  <c r="F3912" i="11"/>
  <c r="G3912" i="11" s="1"/>
  <c r="F4073" i="11"/>
  <c r="G4073" i="11" s="1"/>
  <c r="F4229" i="11"/>
  <c r="G4229" i="11" s="1"/>
  <c r="F4549" i="11"/>
  <c r="G4549" i="11" s="1"/>
  <c r="F4815" i="11"/>
  <c r="G4815" i="11" s="1"/>
  <c r="F4975" i="11"/>
  <c r="G4975" i="11" s="1"/>
  <c r="F5140" i="11"/>
  <c r="G5140" i="11" s="1"/>
  <c r="F2392" i="11"/>
  <c r="G2392" i="11" s="1"/>
  <c r="F2740" i="11"/>
  <c r="G2740" i="11" s="1"/>
  <c r="F3092" i="11"/>
  <c r="G3092" i="11" s="1"/>
  <c r="F3417" i="11"/>
  <c r="G3417" i="11" s="1"/>
  <c r="F3766" i="11"/>
  <c r="G3766" i="11" s="1"/>
  <c r="F4074" i="11"/>
  <c r="G4074" i="11" s="1"/>
  <c r="F4550" i="11"/>
  <c r="G4550" i="11" s="1"/>
  <c r="F5141" i="11"/>
  <c r="G5141" i="11" s="1"/>
  <c r="F2393" i="11"/>
  <c r="G2393" i="11" s="1"/>
  <c r="F2259" i="11"/>
  <c r="G2259" i="11" s="1"/>
  <c r="F2534" i="11"/>
  <c r="G2534" i="11" s="1"/>
  <c r="F3093" i="11"/>
  <c r="G3093" i="11" s="1"/>
  <c r="F2839" i="11"/>
  <c r="G2839" i="11" s="1"/>
  <c r="F3263" i="11"/>
  <c r="G3263" i="11" s="1"/>
  <c r="F3418" i="11"/>
  <c r="G3418" i="11" s="1"/>
  <c r="F3600" i="11"/>
  <c r="G3600" i="11" s="1"/>
  <c r="F3767" i="11"/>
  <c r="G3767" i="11" s="1"/>
  <c r="F3913" i="11"/>
  <c r="G3913" i="11" s="1"/>
  <c r="F4075" i="11"/>
  <c r="G4075" i="11" s="1"/>
  <c r="F4347" i="11"/>
  <c r="G4347" i="11" s="1"/>
  <c r="F4551" i="11"/>
  <c r="G4551" i="11" s="1"/>
  <c r="F4816" i="11"/>
  <c r="G4816" i="11" s="1"/>
  <c r="F4976" i="11"/>
  <c r="G4976" i="11" s="1"/>
  <c r="F2260" i="11"/>
  <c r="G2260" i="11" s="1"/>
  <c r="F2394" i="11"/>
  <c r="G2394" i="11" s="1"/>
  <c r="F2741" i="11"/>
  <c r="G2741" i="11" s="1"/>
  <c r="F3094" i="11"/>
  <c r="G3094" i="11" s="1"/>
  <c r="F3264" i="11"/>
  <c r="G3264" i="11" s="1"/>
  <c r="F3419" i="11"/>
  <c r="G3419" i="11" s="1"/>
  <c r="F3768" i="11"/>
  <c r="G3768" i="11" s="1"/>
  <c r="F3914" i="11"/>
  <c r="G3914" i="11" s="1"/>
  <c r="F4076" i="11"/>
  <c r="G4076" i="11" s="1"/>
  <c r="F4348" i="11"/>
  <c r="G4348" i="11" s="1"/>
  <c r="F4817" i="11"/>
  <c r="G4817" i="11" s="1"/>
  <c r="F4977" i="11"/>
  <c r="G4977" i="11" s="1"/>
  <c r="F5142" i="11"/>
  <c r="G5142" i="11" s="1"/>
  <c r="F2261" i="11"/>
  <c r="G2261" i="11" s="1"/>
  <c r="F2840" i="11"/>
  <c r="G2840" i="11" s="1"/>
  <c r="F3265" i="11"/>
  <c r="G3265" i="11" s="1"/>
  <c r="F3420" i="11"/>
  <c r="G3420" i="11" s="1"/>
  <c r="F3769" i="11"/>
  <c r="G3769" i="11" s="1"/>
  <c r="F3915" i="11"/>
  <c r="G3915" i="11" s="1"/>
  <c r="F4230" i="11"/>
  <c r="G4230" i="11" s="1"/>
  <c r="F4671" i="11"/>
  <c r="G4671" i="11" s="1"/>
  <c r="F4978" i="11"/>
  <c r="G4978" i="11" s="1"/>
  <c r="F2262" i="11"/>
  <c r="G2262" i="11" s="1"/>
  <c r="F2841" i="11"/>
  <c r="G2841" i="11" s="1"/>
  <c r="F3095" i="11"/>
  <c r="G3095" i="11" s="1"/>
  <c r="F3421" i="11"/>
  <c r="G3421" i="11" s="1"/>
  <c r="F3770" i="11"/>
  <c r="G3770" i="11" s="1"/>
  <c r="F4077" i="11"/>
  <c r="G4077" i="11" s="1"/>
  <c r="F4349" i="11"/>
  <c r="G4349" i="11" s="1"/>
  <c r="F4672" i="11"/>
  <c r="G4672" i="11" s="1"/>
  <c r="F4979" i="11"/>
  <c r="G4979" i="11" s="1"/>
  <c r="F2395" i="11"/>
  <c r="G2395" i="11" s="1"/>
  <c r="F2965" i="11"/>
  <c r="G2965" i="11" s="1"/>
  <c r="F3422" i="11"/>
  <c r="G3422" i="11" s="1"/>
  <c r="F3916" i="11"/>
  <c r="G3916" i="11" s="1"/>
  <c r="F4231" i="11"/>
  <c r="G4231" i="11" s="1"/>
  <c r="F4818" i="11"/>
  <c r="G4818" i="11" s="1"/>
  <c r="F2396" i="11"/>
  <c r="G2396" i="11" s="1"/>
  <c r="F2263" i="11"/>
  <c r="G2263" i="11" s="1"/>
  <c r="F2151" i="11"/>
  <c r="G2151" i="11" s="1"/>
  <c r="F2535" i="11"/>
  <c r="G2535" i="11" s="1"/>
  <c r="F2742" i="11"/>
  <c r="G2742" i="11" s="1"/>
  <c r="F2842" i="11"/>
  <c r="G2842" i="11" s="1"/>
  <c r="F3096" i="11"/>
  <c r="G3096" i="11" s="1"/>
  <c r="F3266" i="11"/>
  <c r="G3266" i="11" s="1"/>
  <c r="F3601" i="11"/>
  <c r="G3601" i="11" s="1"/>
  <c r="F3423" i="11"/>
  <c r="G3423" i="11" s="1"/>
  <c r="F3771" i="11"/>
  <c r="G3771" i="11" s="1"/>
  <c r="F3917" i="11"/>
  <c r="G3917" i="11" s="1"/>
  <c r="F4078" i="11"/>
  <c r="G4078" i="11" s="1"/>
  <c r="F4232" i="11"/>
  <c r="G4232" i="11" s="1"/>
  <c r="F4350" i="11"/>
  <c r="G4350" i="11" s="1"/>
  <c r="F4552" i="11"/>
  <c r="G4552" i="11" s="1"/>
  <c r="F4819" i="11"/>
  <c r="G4819" i="11" s="1"/>
  <c r="F5143" i="11"/>
  <c r="G5143" i="11" s="1"/>
  <c r="F4980" i="11"/>
  <c r="G4980" i="11" s="1"/>
  <c r="F2264" i="11"/>
  <c r="G2264" i="11" s="1"/>
  <c r="F2397" i="11"/>
  <c r="G2397" i="11" s="1"/>
  <c r="F3097" i="11"/>
  <c r="G3097" i="11" s="1"/>
  <c r="F2843" i="11"/>
  <c r="G2843" i="11" s="1"/>
  <c r="F3424" i="11"/>
  <c r="G3424" i="11" s="1"/>
  <c r="F3602" i="11"/>
  <c r="G3602" i="11" s="1"/>
  <c r="F3918" i="11"/>
  <c r="G3918" i="11" s="1"/>
  <c r="F4079" i="11"/>
  <c r="G4079" i="11" s="1"/>
  <c r="F4351" i="11"/>
  <c r="G4351" i="11" s="1"/>
  <c r="F4820" i="11"/>
  <c r="G4820" i="11" s="1"/>
  <c r="F5144" i="11"/>
  <c r="G5144" i="11" s="1"/>
  <c r="F2398" i="11"/>
  <c r="G2398" i="11" s="1"/>
  <c r="F2265" i="11"/>
  <c r="G2265" i="11" s="1"/>
  <c r="F2152" i="11"/>
  <c r="G2152" i="11" s="1"/>
  <c r="F2844" i="11"/>
  <c r="G2844" i="11" s="1"/>
  <c r="F3098" i="11"/>
  <c r="G3098" i="11" s="1"/>
  <c r="F3267" i="11"/>
  <c r="G3267" i="11" s="1"/>
  <c r="F3603" i="11"/>
  <c r="G3603" i="11" s="1"/>
  <c r="F3425" i="11"/>
  <c r="G3425" i="11" s="1"/>
  <c r="F3772" i="11"/>
  <c r="G3772" i="11" s="1"/>
  <c r="F3919" i="11"/>
  <c r="G3919" i="11" s="1"/>
  <c r="F4080" i="11"/>
  <c r="G4080" i="11" s="1"/>
  <c r="F4233" i="11"/>
  <c r="G4233" i="11" s="1"/>
  <c r="F4553" i="11"/>
  <c r="G4553" i="11" s="1"/>
  <c r="F4821" i="11"/>
  <c r="G4821" i="11" s="1"/>
  <c r="F4981" i="11"/>
  <c r="G4981" i="11" s="1"/>
  <c r="F5145" i="11"/>
  <c r="G5145" i="11" s="1"/>
  <c r="F2266" i="11"/>
  <c r="G2266" i="11" s="1"/>
  <c r="F2536" i="11"/>
  <c r="G2536" i="11" s="1"/>
  <c r="F3099" i="11"/>
  <c r="G3099" i="11" s="1"/>
  <c r="F3426" i="11"/>
  <c r="G3426" i="11" s="1"/>
  <c r="F3604" i="11"/>
  <c r="G3604" i="11" s="1"/>
  <c r="F3920" i="11"/>
  <c r="G3920" i="11" s="1"/>
  <c r="F4234" i="11"/>
  <c r="G4234" i="11" s="1"/>
  <c r="F4822" i="11"/>
  <c r="G4822" i="11" s="1"/>
  <c r="F5146" i="11"/>
  <c r="G5146" i="11" s="1"/>
  <c r="F2399" i="11"/>
  <c r="G2399" i="11" s="1"/>
  <c r="F2743" i="11"/>
  <c r="G2743" i="11" s="1"/>
  <c r="F3100" i="11"/>
  <c r="G3100" i="11" s="1"/>
  <c r="F3427" i="11"/>
  <c r="G3427" i="11" s="1"/>
  <c r="F3773" i="11"/>
  <c r="G3773" i="11" s="1"/>
  <c r="F4235" i="11"/>
  <c r="G4235" i="11" s="1"/>
  <c r="F4673" i="11"/>
  <c r="G4673" i="11" s="1"/>
  <c r="F5147" i="11"/>
  <c r="G5147" i="11" s="1"/>
  <c r="F2400" i="11"/>
  <c r="G2400" i="11" s="1"/>
  <c r="F2267" i="11"/>
  <c r="G2267" i="11" s="1"/>
  <c r="F2845" i="11"/>
  <c r="G2845" i="11" s="1"/>
  <c r="F3268" i="11"/>
  <c r="G3268" i="11" s="1"/>
  <c r="F3428" i="11"/>
  <c r="G3428" i="11" s="1"/>
  <c r="F3774" i="11"/>
  <c r="G3774" i="11" s="1"/>
  <c r="F3921" i="11"/>
  <c r="G3921" i="11" s="1"/>
  <c r="F4081" i="11"/>
  <c r="G4081" i="11" s="1"/>
  <c r="F4554" i="11"/>
  <c r="G4554" i="11" s="1"/>
  <c r="F4982" i="11"/>
  <c r="G4982" i="11" s="1"/>
  <c r="F2401" i="11"/>
  <c r="G2401" i="11" s="1"/>
  <c r="F2744" i="11"/>
  <c r="G2744" i="11" s="1"/>
  <c r="F3101" i="11"/>
  <c r="G3101" i="11" s="1"/>
  <c r="F3429" i="11"/>
  <c r="G3429" i="11" s="1"/>
  <c r="F3775" i="11"/>
  <c r="G3775" i="11" s="1"/>
  <c r="F4082" i="11"/>
  <c r="G4082" i="11" s="1"/>
  <c r="F4452" i="11"/>
  <c r="G4452" i="11" s="1"/>
  <c r="F4823" i="11"/>
  <c r="G4823" i="11" s="1"/>
  <c r="F5148" i="11"/>
  <c r="G5148" i="11" s="1"/>
  <c r="F2402" i="11"/>
  <c r="G2402" i="11" s="1"/>
  <c r="F2846" i="11"/>
  <c r="G2846" i="11" s="1"/>
  <c r="F3430" i="11"/>
  <c r="G3430" i="11" s="1"/>
  <c r="F3776" i="11"/>
  <c r="G3776" i="11" s="1"/>
  <c r="F4083" i="11"/>
  <c r="G4083" i="11" s="1"/>
  <c r="F4674" i="11"/>
  <c r="G4674" i="11" s="1"/>
  <c r="F5149" i="11"/>
  <c r="G5149" i="11" s="1"/>
  <c r="F2268" i="11"/>
  <c r="G2268" i="11" s="1"/>
  <c r="F2537" i="11"/>
  <c r="G2537" i="11" s="1"/>
  <c r="F2847" i="11"/>
  <c r="G2847" i="11" s="1"/>
  <c r="F3102" i="11"/>
  <c r="G3102" i="11" s="1"/>
  <c r="F3269" i="11"/>
  <c r="G3269" i="11" s="1"/>
  <c r="F3605" i="11"/>
  <c r="G3605" i="11" s="1"/>
  <c r="F3922" i="11"/>
  <c r="G3922" i="11" s="1"/>
  <c r="F4084" i="11"/>
  <c r="G4084" i="11" s="1"/>
  <c r="F4453" i="11"/>
  <c r="G4453" i="11" s="1"/>
  <c r="F4824" i="11"/>
  <c r="G4824" i="11" s="1"/>
  <c r="F4983" i="11"/>
  <c r="G4983" i="11" s="1"/>
  <c r="F2269" i="11"/>
  <c r="G2269" i="11" s="1"/>
  <c r="F2538" i="11"/>
  <c r="G2538" i="11" s="1"/>
  <c r="F3103" i="11"/>
  <c r="G3103" i="11" s="1"/>
  <c r="F3431" i="11"/>
  <c r="G3431" i="11" s="1"/>
  <c r="F3606" i="11"/>
  <c r="G3606" i="11" s="1"/>
  <c r="F3923" i="11"/>
  <c r="G3923" i="11" s="1"/>
  <c r="F4085" i="11"/>
  <c r="G4085" i="11" s="1"/>
  <c r="F4555" i="11"/>
  <c r="G4555" i="11" s="1"/>
  <c r="F5150" i="11"/>
  <c r="G5150" i="11" s="1"/>
  <c r="F2270" i="11"/>
  <c r="G2270" i="11" s="1"/>
  <c r="F2745" i="11"/>
  <c r="G2745" i="11" s="1"/>
  <c r="F3104" i="11"/>
  <c r="G3104" i="11" s="1"/>
  <c r="F3432" i="11"/>
  <c r="G3432" i="11" s="1"/>
  <c r="F3777" i="11"/>
  <c r="G3777" i="11" s="1"/>
  <c r="F4086" i="11"/>
  <c r="G4086" i="11" s="1"/>
  <c r="F4556" i="11"/>
  <c r="G4556" i="11" s="1"/>
  <c r="F4984" i="11"/>
  <c r="G4984" i="11" s="1"/>
  <c r="F2271" i="11"/>
  <c r="G2271" i="11" s="1"/>
  <c r="F2403" i="11"/>
  <c r="G2403" i="11" s="1"/>
  <c r="F2746" i="11"/>
  <c r="G2746" i="11" s="1"/>
  <c r="F2966" i="11"/>
  <c r="G2966" i="11" s="1"/>
  <c r="F3270" i="11"/>
  <c r="G3270" i="11" s="1"/>
  <c r="F3433" i="11"/>
  <c r="G3433" i="11" s="1"/>
  <c r="F3778" i="11"/>
  <c r="G3778" i="11" s="1"/>
  <c r="F3924" i="11"/>
  <c r="G3924" i="11" s="1"/>
  <c r="F4087" i="11"/>
  <c r="G4087" i="11" s="1"/>
  <c r="F4352" i="11"/>
  <c r="G4352" i="11" s="1"/>
  <c r="F4825" i="11"/>
  <c r="G4825" i="11" s="1"/>
  <c r="F4985" i="11"/>
  <c r="G4985" i="11" s="1"/>
  <c r="F2272" i="11"/>
  <c r="G2272" i="11" s="1"/>
  <c r="F2644" i="11"/>
  <c r="G2644" i="11" s="1"/>
  <c r="F2967" i="11"/>
  <c r="G2967" i="11" s="1"/>
  <c r="F3271" i="11"/>
  <c r="G3271" i="11" s="1"/>
  <c r="F3607" i="11"/>
  <c r="G3607" i="11" s="1"/>
  <c r="F3925" i="11"/>
  <c r="G3925" i="11" s="1"/>
  <c r="F4236" i="11"/>
  <c r="G4236" i="11" s="1"/>
  <c r="F4454" i="11"/>
  <c r="G4454" i="11" s="1"/>
  <c r="F4826" i="11"/>
  <c r="G4826" i="11" s="1"/>
  <c r="F5151" i="11"/>
  <c r="G5151" i="11" s="1"/>
  <c r="F2273" i="11"/>
  <c r="G2273" i="11" s="1"/>
  <c r="F2645" i="11"/>
  <c r="G2645" i="11" s="1"/>
  <c r="F3105" i="11"/>
  <c r="G3105" i="11" s="1"/>
  <c r="F3434" i="11"/>
  <c r="G3434" i="11" s="1"/>
  <c r="F3608" i="11"/>
  <c r="G3608" i="11" s="1"/>
  <c r="F3926" i="11"/>
  <c r="G3926" i="11" s="1"/>
  <c r="F4237" i="11"/>
  <c r="G4237" i="11" s="1"/>
  <c r="F4675" i="11"/>
  <c r="G4675" i="11" s="1"/>
  <c r="F4986" i="11"/>
  <c r="G4986" i="11" s="1"/>
  <c r="F2274" i="11"/>
  <c r="G2274" i="11" s="1"/>
  <c r="F2539" i="11"/>
  <c r="G2539" i="11" s="1"/>
  <c r="F3106" i="11"/>
  <c r="G3106" i="11" s="1"/>
  <c r="F2848" i="11"/>
  <c r="G2848" i="11" s="1"/>
  <c r="F3435" i="11"/>
  <c r="G3435" i="11" s="1"/>
  <c r="F3609" i="11"/>
  <c r="G3609" i="11" s="1"/>
  <c r="F3927" i="11"/>
  <c r="G3927" i="11" s="1"/>
  <c r="F4238" i="11"/>
  <c r="G4238" i="11" s="1"/>
  <c r="F4557" i="11"/>
  <c r="G4557" i="11" s="1"/>
  <c r="F4987" i="11"/>
  <c r="G4987" i="11" s="1"/>
  <c r="F5152" i="11"/>
  <c r="G5152" i="11" s="1"/>
  <c r="F2275" i="11"/>
  <c r="G2275" i="11" s="1"/>
  <c r="F2404" i="11"/>
  <c r="G2404" i="11" s="1"/>
  <c r="F2646" i="11"/>
  <c r="G2646" i="11" s="1"/>
  <c r="F2968" i="11"/>
  <c r="G2968" i="11" s="1"/>
  <c r="F3272" i="11"/>
  <c r="G3272" i="11" s="1"/>
  <c r="F3436" i="11"/>
  <c r="G3436" i="11" s="1"/>
  <c r="F3610" i="11"/>
  <c r="G3610" i="11" s="1"/>
  <c r="F3779" i="11"/>
  <c r="G3779" i="11" s="1"/>
  <c r="F3928" i="11"/>
  <c r="G3928" i="11" s="1"/>
  <c r="F4239" i="11"/>
  <c r="G4239" i="11" s="1"/>
  <c r="F4558" i="11"/>
  <c r="G4558" i="11" s="1"/>
  <c r="F4827" i="11"/>
  <c r="G4827" i="11" s="1"/>
  <c r="F5153" i="11"/>
  <c r="G5153" i="11" s="1"/>
  <c r="F2276" i="11"/>
  <c r="G2276" i="11" s="1"/>
  <c r="F2540" i="11"/>
  <c r="G2540" i="11" s="1"/>
  <c r="F2849" i="11"/>
  <c r="G2849" i="11" s="1"/>
  <c r="F3107" i="11"/>
  <c r="G3107" i="11" s="1"/>
  <c r="F3437" i="11"/>
  <c r="G3437" i="11" s="1"/>
  <c r="F3611" i="11"/>
  <c r="G3611" i="11" s="1"/>
  <c r="F3929" i="11"/>
  <c r="G3929" i="11" s="1"/>
  <c r="F4240" i="11"/>
  <c r="G4240" i="11" s="1"/>
  <c r="F4559" i="11"/>
  <c r="G4559" i="11" s="1"/>
  <c r="F4988" i="11"/>
  <c r="G4988" i="11" s="1"/>
  <c r="F5154" i="11"/>
  <c r="G5154" i="11" s="1"/>
  <c r="F2541" i="11"/>
  <c r="G2541" i="11" s="1"/>
  <c r="F3108" i="11"/>
  <c r="G3108" i="11" s="1"/>
  <c r="F3612" i="11"/>
  <c r="G3612" i="11" s="1"/>
  <c r="F4088" i="11"/>
  <c r="G4088" i="11" s="1"/>
  <c r="F4828" i="11"/>
  <c r="G4828" i="11" s="1"/>
  <c r="F2277" i="11"/>
  <c r="G2277" i="11" s="1"/>
  <c r="F2405" i="11"/>
  <c r="G2405" i="11" s="1"/>
  <c r="F2542" i="11"/>
  <c r="G2542" i="11" s="1"/>
  <c r="F2647" i="11"/>
  <c r="G2647" i="11" s="1"/>
  <c r="F3109" i="11"/>
  <c r="G3109" i="11" s="1"/>
  <c r="F2850" i="11"/>
  <c r="G2850" i="11" s="1"/>
  <c r="F3273" i="11"/>
  <c r="G3273" i="11" s="1"/>
  <c r="F3438" i="11"/>
  <c r="G3438" i="11" s="1"/>
  <c r="F3613" i="11"/>
  <c r="G3613" i="11" s="1"/>
  <c r="F3780" i="11"/>
  <c r="G3780" i="11" s="1"/>
  <c r="F3930" i="11"/>
  <c r="G3930" i="11" s="1"/>
  <c r="F4089" i="11"/>
  <c r="G4089" i="11" s="1"/>
  <c r="F4241" i="11"/>
  <c r="G4241" i="11" s="1"/>
  <c r="F4455" i="11"/>
  <c r="G4455" i="11" s="1"/>
  <c r="F4676" i="11"/>
  <c r="G4676" i="11" s="1"/>
  <c r="F4829" i="11"/>
  <c r="G4829" i="11" s="1"/>
  <c r="F4989" i="11"/>
  <c r="G4989" i="11" s="1"/>
  <c r="F2406" i="11"/>
  <c r="G2406" i="11" s="1"/>
  <c r="F2543" i="11"/>
  <c r="G2543" i="11" s="1"/>
  <c r="F2648" i="11"/>
  <c r="G2648" i="11" s="1"/>
  <c r="F2747" i="11"/>
  <c r="G2747" i="11" s="1"/>
  <c r="F2851" i="11"/>
  <c r="G2851" i="11" s="1"/>
  <c r="F2969" i="11"/>
  <c r="G2969" i="11" s="1"/>
  <c r="F3110" i="11"/>
  <c r="G3110" i="11" s="1"/>
  <c r="F3274" i="11"/>
  <c r="G3274" i="11" s="1"/>
  <c r="F3439" i="11"/>
  <c r="G3439" i="11" s="1"/>
  <c r="F3614" i="11"/>
  <c r="G3614" i="11" s="1"/>
  <c r="F3781" i="11"/>
  <c r="G3781" i="11" s="1"/>
  <c r="F3931" i="11"/>
  <c r="G3931" i="11" s="1"/>
  <c r="F4090" i="11"/>
  <c r="G4090" i="11" s="1"/>
  <c r="F4242" i="11"/>
  <c r="G4242" i="11" s="1"/>
  <c r="F4353" i="11"/>
  <c r="G4353" i="11" s="1"/>
  <c r="F4560" i="11"/>
  <c r="G4560" i="11" s="1"/>
  <c r="F4677" i="11"/>
  <c r="G4677" i="11" s="1"/>
  <c r="F4830" i="11"/>
  <c r="G4830" i="11" s="1"/>
  <c r="F4990" i="11"/>
  <c r="G4990" i="11" s="1"/>
  <c r="F5155" i="11"/>
  <c r="G5155" i="11" s="1"/>
  <c r="F2407" i="11"/>
  <c r="G2407" i="11" s="1"/>
  <c r="F2649" i="11"/>
  <c r="G2649" i="11" s="1"/>
  <c r="F3111" i="11"/>
  <c r="G3111" i="11" s="1"/>
  <c r="F3440" i="11"/>
  <c r="G3440" i="11" s="1"/>
  <c r="F3615" i="11"/>
  <c r="G3615" i="11" s="1"/>
  <c r="F3932" i="11"/>
  <c r="G3932" i="11" s="1"/>
  <c r="F4243" i="11"/>
  <c r="G4243" i="11" s="1"/>
  <c r="F4561" i="11"/>
  <c r="G4561" i="11" s="1"/>
  <c r="F4831" i="11"/>
  <c r="G4831" i="11" s="1"/>
  <c r="F5156" i="11"/>
  <c r="G5156" i="11" s="1"/>
  <c r="F2544" i="11"/>
  <c r="G2544" i="11" s="1"/>
  <c r="F2650" i="11"/>
  <c r="G2650" i="11" s="1"/>
  <c r="F2970" i="11"/>
  <c r="G2970" i="11" s="1"/>
  <c r="F3275" i="11"/>
  <c r="G3275" i="11" s="1"/>
  <c r="F3441" i="11"/>
  <c r="G3441" i="11" s="1"/>
  <c r="F3616" i="11"/>
  <c r="G3616" i="11" s="1"/>
  <c r="F3782" i="11"/>
  <c r="G3782" i="11" s="1"/>
  <c r="F3933" i="11"/>
  <c r="G3933" i="11" s="1"/>
  <c r="F4244" i="11"/>
  <c r="G4244" i="11" s="1"/>
  <c r="F4456" i="11"/>
  <c r="G4456" i="11" s="1"/>
  <c r="F4678" i="11"/>
  <c r="G4678" i="11" s="1"/>
  <c r="F4991" i="11"/>
  <c r="G4991" i="11" s="1"/>
  <c r="F5157" i="11"/>
  <c r="G5157" i="11" s="1"/>
  <c r="F2545" i="11"/>
  <c r="G2545" i="11" s="1"/>
  <c r="F2971" i="11"/>
  <c r="G2971" i="11" s="1"/>
  <c r="F3276" i="11"/>
  <c r="G3276" i="11" s="1"/>
  <c r="F3617" i="11"/>
  <c r="G3617" i="11" s="1"/>
  <c r="F4091" i="11"/>
  <c r="G4091" i="11" s="1"/>
  <c r="F4457" i="11"/>
  <c r="G4457" i="11" s="1"/>
  <c r="F4832" i="11"/>
  <c r="G4832" i="11" s="1"/>
  <c r="F5158" i="11"/>
  <c r="G5158" i="11" s="1"/>
  <c r="F2546" i="11"/>
  <c r="G2546" i="11" s="1"/>
  <c r="F2852" i="11"/>
  <c r="G2852" i="11" s="1"/>
  <c r="F3112" i="11"/>
  <c r="G3112" i="11" s="1"/>
  <c r="F3277" i="11"/>
  <c r="G3277" i="11" s="1"/>
  <c r="F3618" i="11"/>
  <c r="G3618" i="11" s="1"/>
  <c r="F3783" i="11"/>
  <c r="G3783" i="11" s="1"/>
  <c r="F4092" i="11"/>
  <c r="G4092" i="11" s="1"/>
  <c r="F4245" i="11"/>
  <c r="G4245" i="11" s="1"/>
  <c r="F4562" i="11"/>
  <c r="G4562" i="11" s="1"/>
  <c r="F4833" i="11"/>
  <c r="G4833" i="11" s="1"/>
  <c r="F4992" i="11"/>
  <c r="G4992" i="11" s="1"/>
  <c r="F2408" i="11"/>
  <c r="G2408" i="11" s="1"/>
  <c r="F2651" i="11"/>
  <c r="G2651" i="11" s="1"/>
  <c r="F2853" i="11"/>
  <c r="G2853" i="11" s="1"/>
  <c r="F3113" i="11"/>
  <c r="G3113" i="11" s="1"/>
  <c r="F3278" i="11"/>
  <c r="G3278" i="11" s="1"/>
  <c r="F3442" i="11"/>
  <c r="G3442" i="11" s="1"/>
  <c r="F3784" i="11"/>
  <c r="G3784" i="11" s="1"/>
  <c r="F3934" i="11"/>
  <c r="G3934" i="11" s="1"/>
  <c r="F4093" i="11"/>
  <c r="G4093" i="11" s="1"/>
  <c r="F4354" i="11"/>
  <c r="G4354" i="11" s="1"/>
  <c r="F4563" i="11"/>
  <c r="G4563" i="11" s="1"/>
  <c r="F4834" i="11"/>
  <c r="G4834" i="11" s="1"/>
  <c r="F4993" i="11"/>
  <c r="G4993" i="11" s="1"/>
  <c r="F2547" i="11"/>
  <c r="G2547" i="11" s="1"/>
  <c r="F2854" i="11"/>
  <c r="G2854" i="11" s="1"/>
  <c r="F3114" i="11"/>
  <c r="G3114" i="11" s="1"/>
  <c r="F3443" i="11"/>
  <c r="G3443" i="11" s="1"/>
  <c r="F3785" i="11"/>
  <c r="G3785" i="11" s="1"/>
  <c r="F4094" i="11"/>
  <c r="G4094" i="11" s="1"/>
  <c r="F4355" i="11"/>
  <c r="G4355" i="11" s="1"/>
  <c r="F4679" i="11"/>
  <c r="G4679" i="11" s="1"/>
  <c r="F4994" i="11"/>
  <c r="G4994" i="11" s="1"/>
  <c r="F2409" i="11"/>
  <c r="G2409" i="11" s="1"/>
  <c r="F2748" i="11"/>
  <c r="G2748" i="11" s="1"/>
  <c r="F2972" i="11"/>
  <c r="G2972" i="11" s="1"/>
  <c r="F3279" i="11"/>
  <c r="G3279" i="11" s="1"/>
  <c r="F3619" i="11"/>
  <c r="G3619" i="11" s="1"/>
  <c r="F3786" i="11"/>
  <c r="G3786" i="11" s="1"/>
  <c r="F4095" i="11"/>
  <c r="G4095" i="11" s="1"/>
  <c r="F4356" i="11"/>
  <c r="G4356" i="11" s="1"/>
  <c r="F4680" i="11"/>
  <c r="G4680" i="11" s="1"/>
  <c r="F4995" i="11"/>
  <c r="G4995" i="11" s="1"/>
  <c r="F5159" i="11"/>
  <c r="G5159" i="11" s="1"/>
  <c r="F2410" i="11"/>
  <c r="G2410" i="11" s="1"/>
  <c r="F2749" i="11"/>
  <c r="G2749" i="11" s="1"/>
  <c r="F3115" i="11"/>
  <c r="G3115" i="11" s="1"/>
  <c r="F3444" i="11"/>
  <c r="G3444" i="11" s="1"/>
  <c r="F3620" i="11"/>
  <c r="G3620" i="11" s="1"/>
  <c r="F3787" i="11"/>
  <c r="G3787" i="11" s="1"/>
  <c r="F4096" i="11"/>
  <c r="G4096" i="11" s="1"/>
  <c r="F4357" i="11"/>
  <c r="G4357" i="11" s="1"/>
  <c r="F4835" i="11"/>
  <c r="G4835" i="11" s="1"/>
  <c r="F4996" i="11"/>
  <c r="G4996" i="11" s="1"/>
  <c r="F2411" i="11"/>
  <c r="G2411" i="11" s="1"/>
  <c r="F2652" i="11"/>
  <c r="G2652" i="11" s="1"/>
  <c r="F2855" i="11"/>
  <c r="G2855" i="11" s="1"/>
  <c r="F3116" i="11"/>
  <c r="G3116" i="11" s="1"/>
  <c r="F3280" i="11"/>
  <c r="G3280" i="11" s="1"/>
  <c r="F3445" i="11"/>
  <c r="G3445" i="11" s="1"/>
  <c r="F3788" i="11"/>
  <c r="G3788" i="11" s="1"/>
  <c r="F3935" i="11"/>
  <c r="G3935" i="11" s="1"/>
  <c r="F4097" i="11"/>
  <c r="G4097" i="11" s="1"/>
  <c r="F4358" i="11"/>
  <c r="G4358" i="11" s="1"/>
  <c r="F4564" i="11"/>
  <c r="G4564" i="11" s="1"/>
  <c r="F4836" i="11"/>
  <c r="G4836" i="11" s="1"/>
  <c r="F4997" i="11"/>
  <c r="G4997" i="11" s="1"/>
  <c r="F2412" i="11"/>
  <c r="G2412" i="11" s="1"/>
  <c r="F2653" i="11"/>
  <c r="G2653" i="11" s="1"/>
  <c r="F2856" i="11"/>
  <c r="G2856" i="11" s="1"/>
  <c r="F2973" i="11"/>
  <c r="G2973" i="11" s="1"/>
  <c r="F3281" i="11"/>
  <c r="G3281" i="11" s="1"/>
  <c r="F3446" i="11"/>
  <c r="G3446" i="11" s="1"/>
  <c r="F3621" i="11"/>
  <c r="G3621" i="11" s="1"/>
  <c r="F3789" i="11"/>
  <c r="G3789" i="11" s="1"/>
  <c r="F3936" i="11"/>
  <c r="G3936" i="11" s="1"/>
  <c r="F4098" i="11"/>
  <c r="G4098" i="11" s="1"/>
  <c r="F4246" i="11"/>
  <c r="G4246" i="11" s="1"/>
  <c r="F4359" i="11"/>
  <c r="G4359" i="11" s="1"/>
  <c r="F4681" i="11"/>
  <c r="G4681" i="11" s="1"/>
  <c r="F4837" i="11"/>
  <c r="G4837" i="11" s="1"/>
  <c r="F5160" i="11"/>
  <c r="G5160" i="11" s="1"/>
  <c r="F2548" i="11"/>
  <c r="G2548" i="11" s="1"/>
  <c r="F2857" i="11"/>
  <c r="G2857" i="11" s="1"/>
  <c r="F3117" i="11"/>
  <c r="G3117" i="11" s="1"/>
  <c r="F3447" i="11"/>
  <c r="G3447" i="11" s="1"/>
  <c r="F3790" i="11"/>
  <c r="G3790" i="11" s="1"/>
  <c r="F3937" i="11"/>
  <c r="G3937" i="11" s="1"/>
  <c r="F4247" i="11"/>
  <c r="G4247" i="11" s="1"/>
  <c r="F4682" i="11"/>
  <c r="G4682" i="11" s="1"/>
  <c r="F4998" i="11"/>
  <c r="G4998" i="11" s="1"/>
  <c r="F5161" i="11"/>
  <c r="G5161" i="11" s="1"/>
  <c r="F2413" i="11"/>
  <c r="G2413" i="11" s="1"/>
  <c r="F2549" i="11"/>
  <c r="G2549" i="11" s="1"/>
  <c r="F2654" i="11"/>
  <c r="G2654" i="11" s="1"/>
  <c r="F2858" i="11"/>
  <c r="G2858" i="11" s="1"/>
  <c r="F2974" i="11"/>
  <c r="G2974" i="11" s="1"/>
  <c r="F3118" i="11"/>
  <c r="G3118" i="11" s="1"/>
  <c r="F3282" i="11"/>
  <c r="G3282" i="11" s="1"/>
  <c r="F3448" i="11"/>
  <c r="G3448" i="11" s="1"/>
  <c r="F3622" i="11"/>
  <c r="G3622" i="11" s="1"/>
  <c r="F3791" i="11"/>
  <c r="G3791" i="11" s="1"/>
  <c r="F3938" i="11"/>
  <c r="G3938" i="11" s="1"/>
  <c r="F4099" i="11"/>
  <c r="G4099" i="11" s="1"/>
  <c r="F4248" i="11"/>
  <c r="G4248" i="11" s="1"/>
  <c r="F4360" i="11"/>
  <c r="G4360" i="11" s="1"/>
  <c r="F4458" i="11"/>
  <c r="G4458" i="11" s="1"/>
  <c r="F4683" i="11"/>
  <c r="G4683" i="11" s="1"/>
  <c r="F4838" i="11"/>
  <c r="G4838" i="11" s="1"/>
  <c r="F4999" i="11"/>
  <c r="G4999" i="11" s="1"/>
  <c r="F5162" i="11"/>
  <c r="G5162" i="11" s="1"/>
  <c r="F2550" i="11"/>
  <c r="G2550" i="11" s="1"/>
  <c r="F2750" i="11"/>
  <c r="G2750" i="11" s="1"/>
  <c r="F3119" i="11"/>
  <c r="G3119" i="11" s="1"/>
  <c r="F3449" i="11"/>
  <c r="G3449" i="11" s="1"/>
  <c r="F3623" i="11"/>
  <c r="G3623" i="11" s="1"/>
  <c r="F3939" i="11"/>
  <c r="G3939" i="11" s="1"/>
  <c r="F4100" i="11"/>
  <c r="G4100" i="11" s="1"/>
  <c r="F4459" i="11"/>
  <c r="G4459" i="11" s="1"/>
  <c r="F4839" i="11"/>
  <c r="G4839" i="11" s="1"/>
  <c r="F5000" i="11"/>
  <c r="G5000" i="11" s="1"/>
  <c r="F2414" i="11"/>
  <c r="G2414" i="11" s="1"/>
  <c r="F2551" i="11"/>
  <c r="G2551" i="11" s="1"/>
  <c r="F2751" i="11"/>
  <c r="G2751" i="11" s="1"/>
  <c r="F2975" i="11"/>
  <c r="G2975" i="11" s="1"/>
  <c r="F3120" i="11"/>
  <c r="G3120" i="11" s="1"/>
  <c r="F3283" i="11"/>
  <c r="G3283" i="11" s="1"/>
  <c r="F3450" i="11"/>
  <c r="G3450" i="11" s="1"/>
  <c r="F3624" i="11"/>
  <c r="G3624" i="11" s="1"/>
  <c r="F3792" i="11"/>
  <c r="G3792" i="11" s="1"/>
  <c r="F3940" i="11"/>
  <c r="G3940" i="11" s="1"/>
  <c r="F4101" i="11"/>
  <c r="G4101" i="11" s="1"/>
  <c r="F4361" i="11"/>
  <c r="G4361" i="11" s="1"/>
  <c r="F4684" i="11"/>
  <c r="G4684" i="11" s="1"/>
  <c r="F4840" i="11"/>
  <c r="G4840" i="11" s="1"/>
  <c r="F5001" i="11"/>
  <c r="G5001" i="11" s="1"/>
  <c r="F5163" i="11"/>
  <c r="G5163" i="11" s="1"/>
  <c r="F2655" i="11"/>
  <c r="G2655" i="11" s="1"/>
  <c r="F2976" i="11"/>
  <c r="G2976" i="11" s="1"/>
  <c r="F3451" i="11"/>
  <c r="G3451" i="11" s="1"/>
  <c r="F3793" i="11"/>
  <c r="G3793" i="11" s="1"/>
  <c r="F4102" i="11"/>
  <c r="G4102" i="11" s="1"/>
  <c r="F4565" i="11"/>
  <c r="G4565" i="11" s="1"/>
  <c r="F5002" i="11"/>
  <c r="G5002" i="11" s="1"/>
  <c r="F2415" i="11"/>
  <c r="G2415" i="11" s="1"/>
  <c r="F2859" i="11"/>
  <c r="G2859" i="11" s="1"/>
  <c r="F3284" i="11"/>
  <c r="G3284" i="11" s="1"/>
  <c r="F3625" i="11"/>
  <c r="G3625" i="11" s="1"/>
  <c r="F3941" i="11"/>
  <c r="G3941" i="11" s="1"/>
  <c r="F4362" i="11"/>
  <c r="G4362" i="11" s="1"/>
  <c r="F4841" i="11"/>
  <c r="G4841" i="11" s="1"/>
  <c r="F5164" i="11"/>
  <c r="G5164" i="11" s="1"/>
  <c r="F2416" i="11"/>
  <c r="G2416" i="11" s="1"/>
  <c r="F2656" i="11"/>
  <c r="G2656" i="11" s="1"/>
  <c r="F2977" i="11"/>
  <c r="G2977" i="11" s="1"/>
  <c r="F3285" i="11"/>
  <c r="G3285" i="11" s="1"/>
  <c r="F3452" i="11"/>
  <c r="G3452" i="11" s="1"/>
  <c r="F3626" i="11"/>
  <c r="G3626" i="11" s="1"/>
  <c r="F3942" i="11"/>
  <c r="G3942" i="11" s="1"/>
  <c r="F4103" i="11"/>
  <c r="G4103" i="11" s="1"/>
  <c r="F4363" i="11"/>
  <c r="G4363" i="11" s="1"/>
  <c r="F4566" i="11"/>
  <c r="G4566" i="11" s="1"/>
  <c r="F4842" i="11"/>
  <c r="G4842" i="11" s="1"/>
  <c r="F5165" i="11"/>
  <c r="G5165" i="11" s="1"/>
  <c r="F2417" i="11"/>
  <c r="G2417" i="11" s="1"/>
  <c r="F2657" i="11"/>
  <c r="G2657" i="11" s="1"/>
  <c r="F2978" i="11"/>
  <c r="G2978" i="11" s="1"/>
  <c r="F3286" i="11"/>
  <c r="G3286" i="11" s="1"/>
  <c r="F3453" i="11"/>
  <c r="G3453" i="11" s="1"/>
  <c r="F3794" i="11"/>
  <c r="G3794" i="11" s="1"/>
  <c r="F3943" i="11"/>
  <c r="G3943" i="11" s="1"/>
  <c r="F4249" i="11"/>
  <c r="G4249" i="11" s="1"/>
  <c r="F4567" i="11"/>
  <c r="G4567" i="11" s="1"/>
  <c r="F5003" i="11"/>
  <c r="G5003" i="11" s="1"/>
  <c r="F5166" i="11"/>
  <c r="G5166" i="11" s="1"/>
  <c r="F2418" i="11"/>
  <c r="G2418" i="11" s="1"/>
  <c r="F2552" i="11"/>
  <c r="G2552" i="11" s="1"/>
  <c r="F2658" i="11"/>
  <c r="G2658" i="11" s="1"/>
  <c r="F2860" i="11"/>
  <c r="G2860" i="11" s="1"/>
  <c r="F3121" i="11"/>
  <c r="G3121" i="11" s="1"/>
  <c r="F3287" i="11"/>
  <c r="G3287" i="11" s="1"/>
  <c r="F3454" i="11"/>
  <c r="G3454" i="11" s="1"/>
  <c r="F3627" i="11"/>
  <c r="G3627" i="11" s="1"/>
  <c r="F3795" i="11"/>
  <c r="G3795" i="11" s="1"/>
  <c r="F3944" i="11"/>
  <c r="G3944" i="11" s="1"/>
  <c r="F4104" i="11"/>
  <c r="G4104" i="11" s="1"/>
  <c r="F4250" i="11"/>
  <c r="G4250" i="11" s="1"/>
  <c r="F4460" i="11"/>
  <c r="G4460" i="11" s="1"/>
  <c r="F4685" i="11"/>
  <c r="G4685" i="11" s="1"/>
  <c r="F4843" i="11"/>
  <c r="G4843" i="11" s="1"/>
  <c r="F5004" i="11"/>
  <c r="G5004" i="11" s="1"/>
  <c r="F5167" i="11"/>
  <c r="G5167" i="11" s="1"/>
  <c r="F2419" i="11"/>
  <c r="G2419" i="11" s="1"/>
  <c r="F2553" i="11"/>
  <c r="G2553" i="11" s="1"/>
  <c r="F2659" i="11"/>
  <c r="G2659" i="11" s="1"/>
  <c r="F2861" i="11"/>
  <c r="G2861" i="11" s="1"/>
  <c r="F3122" i="11"/>
  <c r="G3122" i="11" s="1"/>
  <c r="F3288" i="11"/>
  <c r="G3288" i="11" s="1"/>
  <c r="F3455" i="11"/>
  <c r="G3455" i="11" s="1"/>
  <c r="F3628" i="11"/>
  <c r="G3628" i="11" s="1"/>
  <c r="F3796" i="11"/>
  <c r="G3796" i="11" s="1"/>
  <c r="F3945" i="11"/>
  <c r="G3945" i="11" s="1"/>
  <c r="F4105" i="11"/>
  <c r="G4105" i="11" s="1"/>
  <c r="F4251" i="11"/>
  <c r="G4251" i="11" s="1"/>
  <c r="F4461" i="11"/>
  <c r="G4461" i="11" s="1"/>
  <c r="F4686" i="11"/>
  <c r="G4686" i="11" s="1"/>
  <c r="F4844" i="11"/>
  <c r="G4844" i="11" s="1"/>
  <c r="F5005" i="11"/>
  <c r="G5005" i="11" s="1"/>
  <c r="F5168" i="11"/>
  <c r="G5168" i="11" s="1"/>
  <c r="F2420" i="11"/>
  <c r="G2420" i="11" s="1"/>
  <c r="F2660" i="11"/>
  <c r="G2660" i="11" s="1"/>
  <c r="F3123" i="11"/>
  <c r="G3123" i="11" s="1"/>
  <c r="F3289" i="11"/>
  <c r="G3289" i="11" s="1"/>
  <c r="F3629" i="11"/>
  <c r="G3629" i="11" s="1"/>
  <c r="F3797" i="11"/>
  <c r="G3797" i="11" s="1"/>
  <c r="F4106" i="11"/>
  <c r="G4106" i="11" s="1"/>
  <c r="F4252" i="11"/>
  <c r="G4252" i="11" s="1"/>
  <c r="F4687" i="11"/>
  <c r="G4687" i="11" s="1"/>
  <c r="F5006" i="11"/>
  <c r="G5006" i="11" s="1"/>
  <c r="F5169" i="11"/>
  <c r="G5169" i="11" s="1"/>
  <c r="F2421" i="11"/>
  <c r="G2421" i="11" s="1"/>
  <c r="F3290" i="11"/>
  <c r="G3290" i="11" s="1"/>
  <c r="F3798" i="11"/>
  <c r="G3798" i="11" s="1"/>
  <c r="F4568" i="11"/>
  <c r="G4568" i="11" s="1"/>
  <c r="F2422" i="11"/>
  <c r="G2422" i="11" s="1"/>
  <c r="F2554" i="11"/>
  <c r="G2554" i="11" s="1"/>
  <c r="F2752" i="11"/>
  <c r="G2752" i="11" s="1"/>
  <c r="F2862" i="11"/>
  <c r="G2862" i="11" s="1"/>
  <c r="F2979" i="11"/>
  <c r="G2979" i="11" s="1"/>
  <c r="F3124" i="11"/>
  <c r="G3124" i="11" s="1"/>
  <c r="F3291" i="11"/>
  <c r="G3291" i="11" s="1"/>
  <c r="F3456" i="11"/>
  <c r="G3456" i="11" s="1"/>
  <c r="F3630" i="11"/>
  <c r="G3630" i="11" s="1"/>
  <c r="F3799" i="11"/>
  <c r="G3799" i="11" s="1"/>
  <c r="F3946" i="11"/>
  <c r="G3946" i="11" s="1"/>
  <c r="F4107" i="11"/>
  <c r="G4107" i="11" s="1"/>
  <c r="F4253" i="11"/>
  <c r="G4253" i="11" s="1"/>
  <c r="F4364" i="11"/>
  <c r="G4364" i="11" s="1"/>
  <c r="F4462" i="11"/>
  <c r="G4462" i="11" s="1"/>
  <c r="F4688" i="11"/>
  <c r="G4688" i="11" s="1"/>
  <c r="F4845" i="11"/>
  <c r="G4845" i="11" s="1"/>
  <c r="F5007" i="11"/>
  <c r="G5007" i="11" s="1"/>
  <c r="F5170" i="11"/>
  <c r="G5170" i="11" s="1"/>
  <c r="F2423" i="11"/>
  <c r="G2423" i="11" s="1"/>
  <c r="F2555" i="11"/>
  <c r="G2555" i="11" s="1"/>
  <c r="F2863" i="11"/>
  <c r="G2863" i="11" s="1"/>
  <c r="F3125" i="11"/>
  <c r="G3125" i="11" s="1"/>
  <c r="F3457" i="11"/>
  <c r="G3457" i="11" s="1"/>
  <c r="F3631" i="11"/>
  <c r="G3631" i="11" s="1"/>
  <c r="F3947" i="11"/>
  <c r="G3947" i="11" s="1"/>
  <c r="F4108" i="11"/>
  <c r="G4108" i="11" s="1"/>
  <c r="F4365" i="11"/>
  <c r="G4365" i="11" s="1"/>
  <c r="F4689" i="11"/>
  <c r="G4689" i="11" s="1"/>
  <c r="F5008" i="11"/>
  <c r="G5008" i="11" s="1"/>
  <c r="F5171" i="11"/>
  <c r="G5171" i="11" s="1"/>
  <c r="F2424" i="11"/>
  <c r="G2424" i="11" s="1"/>
  <c r="F2661" i="11"/>
  <c r="G2661" i="11" s="1"/>
  <c r="F2753" i="11"/>
  <c r="G2753" i="11" s="1"/>
  <c r="F2980" i="11"/>
  <c r="G2980" i="11" s="1"/>
  <c r="F3126" i="11"/>
  <c r="G3126" i="11" s="1"/>
  <c r="F3292" i="11"/>
  <c r="G3292" i="11" s="1"/>
  <c r="F3458" i="11"/>
  <c r="G3458" i="11" s="1"/>
  <c r="F3632" i="11"/>
  <c r="G3632" i="11" s="1"/>
  <c r="F3800" i="11"/>
  <c r="G3800" i="11" s="1"/>
  <c r="F3948" i="11"/>
  <c r="G3948" i="11" s="1"/>
  <c r="F4109" i="11"/>
  <c r="G4109" i="11" s="1"/>
  <c r="F4254" i="11"/>
  <c r="G4254" i="11" s="1"/>
  <c r="F4366" i="11"/>
  <c r="G4366" i="11" s="1"/>
  <c r="F4569" i="11"/>
  <c r="G4569" i="11" s="1"/>
  <c r="F4690" i="11"/>
  <c r="G4690" i="11" s="1"/>
  <c r="F4846" i="11"/>
  <c r="G4846" i="11" s="1"/>
  <c r="F5009" i="11"/>
  <c r="G5009" i="11" s="1"/>
  <c r="F5172" i="11"/>
  <c r="G5172" i="11" s="1"/>
  <c r="F2556" i="11"/>
  <c r="G2556" i="11" s="1"/>
  <c r="F2754" i="11"/>
  <c r="G2754" i="11" s="1"/>
  <c r="F3127" i="11"/>
  <c r="G3127" i="11" s="1"/>
  <c r="F3293" i="11"/>
  <c r="G3293" i="11" s="1"/>
  <c r="F3633" i="11"/>
  <c r="G3633" i="11" s="1"/>
  <c r="F3801" i="11"/>
  <c r="G3801" i="11" s="1"/>
  <c r="F3949" i="11"/>
  <c r="G3949" i="11" s="1"/>
  <c r="F4255" i="11"/>
  <c r="G4255" i="11" s="1"/>
  <c r="F4570" i="11"/>
  <c r="G4570" i="11" s="1"/>
  <c r="F4847" i="11"/>
  <c r="G4847" i="11" s="1"/>
  <c r="F5173" i="11"/>
  <c r="G5173" i="11" s="1"/>
  <c r="F2425" i="11"/>
  <c r="G2425" i="11" s="1"/>
  <c r="F2557" i="11"/>
  <c r="G2557" i="11" s="1"/>
  <c r="F2755" i="11"/>
  <c r="G2755" i="11" s="1"/>
  <c r="F2864" i="11"/>
  <c r="G2864" i="11" s="1"/>
  <c r="F2981" i="11"/>
  <c r="G2981" i="11" s="1"/>
  <c r="F3128" i="11"/>
  <c r="G3128" i="11" s="1"/>
  <c r="F3294" i="11"/>
  <c r="G3294" i="11" s="1"/>
  <c r="F3459" i="11"/>
  <c r="G3459" i="11" s="1"/>
  <c r="F3634" i="11"/>
  <c r="G3634" i="11" s="1"/>
  <c r="F3802" i="11"/>
  <c r="G3802" i="11" s="1"/>
  <c r="F3950" i="11"/>
  <c r="G3950" i="11" s="1"/>
  <c r="F4110" i="11"/>
  <c r="G4110" i="11" s="1"/>
  <c r="F4256" i="11"/>
  <c r="G4256" i="11" s="1"/>
  <c r="F4367" i="11"/>
  <c r="G4367" i="11" s="1"/>
  <c r="F4571" i="11"/>
  <c r="G4571" i="11" s="1"/>
  <c r="F4691" i="11"/>
  <c r="G4691" i="11" s="1"/>
  <c r="F4848" i="11"/>
  <c r="G4848" i="11" s="1"/>
  <c r="F5010" i="11"/>
  <c r="G5010" i="11" s="1"/>
  <c r="F5174" i="11"/>
  <c r="G5174" i="11" s="1"/>
  <c r="F2662" i="11"/>
  <c r="G2662" i="11" s="1"/>
  <c r="F2982" i="11"/>
  <c r="G2982" i="11" s="1"/>
  <c r="F3295" i="11"/>
  <c r="G3295" i="11" s="1"/>
  <c r="F3635" i="11"/>
  <c r="G3635" i="11" s="1"/>
  <c r="F3951" i="11"/>
  <c r="G3951" i="11" s="1"/>
  <c r="F4111" i="11"/>
  <c r="G4111" i="11" s="1"/>
  <c r="F4572" i="11"/>
  <c r="G4572" i="11" s="1"/>
  <c r="F5011" i="11"/>
  <c r="G5011" i="11" s="1"/>
  <c r="F5175" i="11"/>
  <c r="G5175" i="11" s="1"/>
  <c r="F2756" i="11"/>
  <c r="G2756" i="11" s="1"/>
  <c r="F3129" i="11"/>
  <c r="G3129" i="11" s="1"/>
  <c r="F3636" i="11"/>
  <c r="G3636" i="11" s="1"/>
  <c r="F3952" i="11"/>
  <c r="G3952" i="11" s="1"/>
  <c r="F4368" i="11"/>
  <c r="G4368" i="11" s="1"/>
  <c r="F4849" i="11"/>
  <c r="G4849" i="11" s="1"/>
  <c r="F5176" i="11"/>
  <c r="G5176" i="11" s="1"/>
  <c r="F2558" i="11"/>
  <c r="G2558" i="11" s="1"/>
  <c r="F2865" i="11"/>
  <c r="G2865" i="11" s="1"/>
  <c r="F3130" i="11"/>
  <c r="G3130" i="11" s="1"/>
  <c r="F3296" i="11"/>
  <c r="G3296" i="11" s="1"/>
  <c r="F3637" i="11"/>
  <c r="G3637" i="11" s="1"/>
  <c r="F3803" i="11"/>
  <c r="G3803" i="11" s="1"/>
  <c r="F3953" i="11"/>
  <c r="G3953" i="11" s="1"/>
  <c r="F4257" i="11"/>
  <c r="G4257" i="11" s="1"/>
  <c r="F4573" i="11"/>
  <c r="G4573" i="11" s="1"/>
  <c r="F4850" i="11"/>
  <c r="G4850" i="11" s="1"/>
  <c r="F5012" i="11"/>
  <c r="G5012" i="11" s="1"/>
  <c r="F2426" i="11"/>
  <c r="G2426" i="11" s="1"/>
  <c r="F2559" i="11"/>
  <c r="G2559" i="11" s="1"/>
  <c r="F2757" i="11"/>
  <c r="G2757" i="11" s="1"/>
  <c r="F2866" i="11"/>
  <c r="G2866" i="11" s="1"/>
  <c r="F2983" i="11"/>
  <c r="G2983" i="11" s="1"/>
  <c r="F3297" i="11"/>
  <c r="G3297" i="11" s="1"/>
  <c r="F3460" i="11"/>
  <c r="G3460" i="11" s="1"/>
  <c r="F3638" i="11"/>
  <c r="G3638" i="11" s="1"/>
  <c r="F3804" i="11"/>
  <c r="G3804" i="11" s="1"/>
  <c r="F3954" i="11"/>
  <c r="G3954" i="11" s="1"/>
  <c r="F4112" i="11"/>
  <c r="G4112" i="11" s="1"/>
  <c r="F4258" i="11"/>
  <c r="G4258" i="11" s="1"/>
  <c r="F4369" i="11"/>
  <c r="G4369" i="11" s="1"/>
  <c r="F4463" i="11"/>
  <c r="G4463" i="11" s="1"/>
  <c r="F4692" i="11"/>
  <c r="G4692" i="11" s="1"/>
  <c r="F4851" i="11"/>
  <c r="G4851" i="11" s="1"/>
  <c r="F5013" i="11"/>
  <c r="G5013" i="11" s="1"/>
  <c r="F5177" i="11"/>
  <c r="G5177" i="11" s="1"/>
  <c r="F2427" i="11"/>
  <c r="G2427" i="11" s="1"/>
  <c r="F2560" i="11"/>
  <c r="G2560" i="11" s="1"/>
  <c r="F2663" i="11"/>
  <c r="G2663" i="11" s="1"/>
  <c r="F2758" i="11"/>
  <c r="G2758" i="11" s="1"/>
  <c r="F2867" i="11"/>
  <c r="G2867" i="11" s="1"/>
  <c r="F3131" i="11"/>
  <c r="G3131" i="11" s="1"/>
  <c r="F3298" i="11"/>
  <c r="G3298" i="11" s="1"/>
  <c r="F3461" i="11"/>
  <c r="G3461" i="11" s="1"/>
  <c r="F3639" i="11"/>
  <c r="G3639" i="11" s="1"/>
  <c r="F3805" i="11"/>
  <c r="G3805" i="11" s="1"/>
  <c r="F3955" i="11"/>
  <c r="G3955" i="11" s="1"/>
  <c r="F4113" i="11"/>
  <c r="G4113" i="11" s="1"/>
  <c r="F4259" i="11"/>
  <c r="G4259" i="11" s="1"/>
  <c r="F4464" i="11"/>
  <c r="G4464" i="11" s="1"/>
  <c r="F4574" i="11"/>
  <c r="G4574" i="11" s="1"/>
  <c r="F4693" i="11"/>
  <c r="G4693" i="11" s="1"/>
  <c r="F4852" i="11"/>
  <c r="G4852" i="11" s="1"/>
  <c r="F5014" i="11"/>
  <c r="G5014" i="11" s="1"/>
  <c r="F5178" i="11"/>
  <c r="G5178" i="11" s="1"/>
  <c r="F2428" i="11"/>
  <c r="G2428" i="11" s="1"/>
  <c r="F2759" i="11"/>
  <c r="G2759" i="11" s="1"/>
  <c r="F3132" i="11"/>
  <c r="G3132" i="11" s="1"/>
  <c r="F3462" i="11"/>
  <c r="G3462" i="11" s="1"/>
  <c r="F3806" i="11"/>
  <c r="G3806" i="11" s="1"/>
  <c r="F4114" i="11"/>
  <c r="G4114" i="11" s="1"/>
  <c r="F4370" i="11"/>
  <c r="G4370" i="11" s="1"/>
  <c r="F4853" i="11"/>
  <c r="G4853" i="11" s="1"/>
  <c r="F5179" i="11"/>
  <c r="G5179" i="11" s="1"/>
  <c r="F2760" i="11"/>
  <c r="G2760" i="11" s="1"/>
  <c r="F3299" i="11"/>
  <c r="G3299" i="11" s="1"/>
  <c r="F3807" i="11"/>
  <c r="G3807" i="11" s="1"/>
  <c r="F4371" i="11"/>
  <c r="G4371" i="11" s="1"/>
  <c r="F5015" i="11"/>
  <c r="G5015" i="11" s="1"/>
  <c r="F2561" i="11"/>
  <c r="G2561" i="11" s="1"/>
  <c r="F2761" i="11"/>
  <c r="G2761" i="11" s="1"/>
  <c r="F2984" i="11"/>
  <c r="G2984" i="11" s="1"/>
  <c r="F3300" i="11"/>
  <c r="G3300" i="11" s="1"/>
  <c r="F3463" i="11"/>
  <c r="G3463" i="11" s="1"/>
  <c r="F3640" i="11"/>
  <c r="G3640" i="11" s="1"/>
  <c r="F3956" i="11"/>
  <c r="G3956" i="11" s="1"/>
  <c r="F4115" i="11"/>
  <c r="G4115" i="11" s="1"/>
  <c r="F4372" i="11"/>
  <c r="G4372" i="11" s="1"/>
  <c r="F4575" i="11"/>
  <c r="G4575" i="11" s="1"/>
  <c r="F4854" i="11"/>
  <c r="G4854" i="11" s="1"/>
  <c r="F5180" i="11"/>
  <c r="G5180" i="11" s="1"/>
  <c r="F2429" i="11"/>
  <c r="G2429" i="11" s="1"/>
  <c r="F2562" i="11"/>
  <c r="G2562" i="11" s="1"/>
  <c r="F2762" i="11"/>
  <c r="G2762" i="11" s="1"/>
  <c r="F2985" i="11"/>
  <c r="G2985" i="11" s="1"/>
  <c r="F3133" i="11"/>
  <c r="G3133" i="11" s="1"/>
  <c r="F3301" i="11"/>
  <c r="G3301" i="11" s="1"/>
  <c r="F3464" i="11"/>
  <c r="G3464" i="11" s="1"/>
  <c r="F3641" i="11"/>
  <c r="G3641" i="11" s="1"/>
  <c r="F3808" i="11"/>
  <c r="G3808" i="11" s="1"/>
  <c r="F3957" i="11"/>
  <c r="G3957" i="11" s="1"/>
  <c r="F4116" i="11"/>
  <c r="G4116" i="11" s="1"/>
  <c r="F4260" i="11"/>
  <c r="G4260" i="11" s="1"/>
  <c r="F4465" i="11"/>
  <c r="G4465" i="11" s="1"/>
  <c r="F4694" i="11"/>
  <c r="G4694" i="11" s="1"/>
  <c r="F4855" i="11"/>
  <c r="G4855" i="11" s="1"/>
  <c r="F5181" i="11"/>
  <c r="G5181" i="11" s="1"/>
  <c r="F3809" i="11"/>
  <c r="G3809" i="11" s="1"/>
  <c r="F3958" i="11"/>
  <c r="G3958" i="11" s="1"/>
  <c r="F4117" i="11"/>
  <c r="G4117" i="11" s="1"/>
  <c r="F4373" i="11"/>
  <c r="G4373" i="11" s="1"/>
  <c r="F4576" i="11"/>
  <c r="G4576" i="11" s="1"/>
  <c r="F4695" i="11"/>
  <c r="G4695" i="11" s="1"/>
  <c r="F4856" i="11"/>
  <c r="G4856" i="11" s="1"/>
  <c r="F5016" i="11"/>
  <c r="G5016" i="11" s="1"/>
  <c r="F5182" i="11"/>
  <c r="G5182" i="11" s="1"/>
  <c r="F5017" i="11"/>
  <c r="G5017" i="11" s="1"/>
  <c r="F5018" i="11"/>
  <c r="G5018" i="11" s="1"/>
  <c r="F4857" i="11"/>
  <c r="G4857" i="11" s="1"/>
  <c r="F4858" i="11"/>
  <c r="G4858" i="11" s="1"/>
  <c r="F4859" i="11"/>
  <c r="G4859" i="11" s="1"/>
  <c r="F5183" i="11"/>
  <c r="G5183" i="11" s="1"/>
  <c r="F4860" i="11"/>
  <c r="G4860" i="11" s="1"/>
  <c r="F5184" i="11"/>
  <c r="G5184" i="11" s="1"/>
  <c r="F3959" i="11"/>
  <c r="G3959" i="11" s="1"/>
  <c r="J45" i="18" s="1"/>
  <c r="M45" i="18" s="1"/>
  <c r="F4261" i="11"/>
  <c r="G4261" i="11" s="1"/>
  <c r="F4577" i="11"/>
  <c r="G4577" i="11" s="1"/>
  <c r="F4861" i="11"/>
  <c r="G4861" i="11" s="1"/>
  <c r="F4466" i="11"/>
  <c r="G4466" i="11" s="1"/>
  <c r="F4696" i="11"/>
  <c r="G4696" i="11" s="1"/>
  <c r="F4118" i="11"/>
  <c r="G4118" i="11" s="1"/>
  <c r="F5019" i="11"/>
  <c r="G5019" i="11" s="1"/>
  <c r="F4374" i="11"/>
  <c r="G4374" i="11" s="1"/>
  <c r="F5185" i="11"/>
  <c r="G5185" i="11" s="1"/>
  <c r="F4862" i="11"/>
  <c r="G4862" i="11" s="1"/>
  <c r="F3642" i="11"/>
  <c r="G3642" i="11" s="1"/>
  <c r="F3302" i="11"/>
  <c r="G3302" i="11" s="1"/>
  <c r="F4119" i="11"/>
  <c r="G4119" i="11" s="1"/>
  <c r="F4578" i="11"/>
  <c r="G4578" i="11" s="1"/>
  <c r="F5020" i="11"/>
  <c r="G5020" i="11" s="1"/>
  <c r="F5186" i="11"/>
  <c r="G5186" i="11" s="1"/>
  <c r="F4262" i="11"/>
  <c r="G4262" i="11" s="1"/>
  <c r="F4375" i="11"/>
  <c r="G4375" i="11" s="1"/>
  <c r="F4467" i="11"/>
  <c r="G4467" i="11" s="1"/>
  <c r="F4579" i="11"/>
  <c r="G4579" i="11" s="1"/>
  <c r="F4697" i="11"/>
  <c r="G4697" i="11" s="1"/>
  <c r="F4863" i="11"/>
  <c r="G4863" i="11" s="1"/>
  <c r="F5021" i="11"/>
  <c r="G5021" i="11" s="1"/>
  <c r="F5187" i="11"/>
  <c r="G5187" i="11" s="1"/>
  <c r="F7" i="11"/>
  <c r="G7" i="11" s="1"/>
  <c r="J434" i="18" l="1"/>
  <c r="J29" i="18"/>
  <c r="M29" i="18" s="1"/>
  <c r="J635" i="18"/>
  <c r="M635" i="18" s="1"/>
  <c r="J144" i="18"/>
  <c r="M144" i="18" s="1"/>
  <c r="J72" i="18"/>
  <c r="M72" i="18" s="1"/>
  <c r="J680" i="18"/>
  <c r="M680" i="18" s="1"/>
  <c r="J407" i="18"/>
  <c r="M407" i="18" s="1"/>
  <c r="J344" i="18"/>
  <c r="M344" i="18" s="1"/>
  <c r="J43" i="18"/>
  <c r="M43" i="18" s="1"/>
  <c r="J1015" i="18"/>
  <c r="M1015" i="18" s="1"/>
  <c r="J289" i="18"/>
  <c r="M289" i="18" s="1"/>
  <c r="J242" i="18"/>
  <c r="M242" i="18" s="1"/>
  <c r="J128" i="18"/>
  <c r="M128" i="18" s="1"/>
  <c r="J127" i="18"/>
  <c r="M127" i="18" s="1"/>
  <c r="J891" i="18"/>
  <c r="M891" i="18" s="1"/>
  <c r="J730" i="18"/>
  <c r="M730" i="18" s="1"/>
  <c r="J902" i="18"/>
  <c r="M902" i="18" s="1"/>
  <c r="J493" i="18"/>
  <c r="M493" i="18" s="1"/>
  <c r="J364" i="18"/>
  <c r="M364" i="18" s="1"/>
  <c r="J363" i="18"/>
  <c r="M363" i="18" s="1"/>
  <c r="J475" i="18"/>
  <c r="M475" i="18" s="1"/>
  <c r="J353" i="18"/>
  <c r="M353" i="18" s="1"/>
  <c r="J636" i="18"/>
  <c r="M636" i="18" s="1"/>
  <c r="J425" i="18"/>
  <c r="M425" i="18" s="1"/>
  <c r="J620" i="18"/>
  <c r="M620" i="18" s="1"/>
  <c r="J300" i="18"/>
  <c r="M300" i="18" s="1"/>
  <c r="J552" i="18"/>
  <c r="M552" i="18" s="1"/>
  <c r="J814" i="18"/>
  <c r="M814" i="18" s="1"/>
  <c r="J1057" i="18"/>
  <c r="M1057" i="18" s="1"/>
  <c r="J913" i="18"/>
  <c r="M913" i="18" s="1"/>
  <c r="J609" i="18"/>
  <c r="M609" i="18" s="1"/>
  <c r="J385" i="18"/>
  <c r="M385" i="18" s="1"/>
  <c r="J1000" i="18"/>
  <c r="M1000" i="18" s="1"/>
  <c r="J624" i="18"/>
  <c r="M624" i="18" s="1"/>
  <c r="J214" i="18"/>
  <c r="M214" i="18" s="1"/>
  <c r="J213" i="18"/>
  <c r="M213" i="18" s="1"/>
  <c r="J901" i="18"/>
  <c r="M901" i="18" s="1"/>
  <c r="J641" i="18"/>
  <c r="M641" i="18" s="1"/>
  <c r="J688" i="18"/>
  <c r="M688" i="18" s="1"/>
  <c r="J687" i="18"/>
  <c r="M687" i="18" s="1"/>
  <c r="J238" i="18"/>
  <c r="M238" i="18" s="1"/>
  <c r="J438" i="18"/>
  <c r="M438" i="18" s="1"/>
  <c r="J360" i="18"/>
  <c r="M360" i="18" s="1"/>
  <c r="J64" i="18"/>
  <c r="M64" i="18" s="1"/>
  <c r="J1096" i="18"/>
  <c r="M1096" i="18" s="1"/>
  <c r="J525" i="18"/>
  <c r="M525" i="18" s="1"/>
  <c r="J737" i="18"/>
  <c r="M737" i="18" s="1"/>
  <c r="J183" i="18"/>
  <c r="M183" i="18" s="1"/>
  <c r="J738" i="18"/>
  <c r="M738" i="18" s="1"/>
  <c r="J233" i="18"/>
  <c r="M233" i="18" s="1"/>
  <c r="J448" i="18"/>
  <c r="M448" i="18" s="1"/>
  <c r="J354" i="18"/>
  <c r="M354" i="18" s="1"/>
  <c r="J417" i="18"/>
  <c r="M417" i="18" s="1"/>
  <c r="J77" i="18"/>
  <c r="M77" i="18" s="1"/>
  <c r="J1136" i="18"/>
  <c r="M1136" i="18" s="1"/>
  <c r="J872" i="18"/>
  <c r="M872" i="18" s="1"/>
  <c r="J598" i="18"/>
  <c r="M598" i="18" s="1"/>
  <c r="J597" i="18"/>
  <c r="M597" i="18" s="1"/>
  <c r="J689" i="18"/>
  <c r="M689" i="18" s="1"/>
  <c r="J834" i="18"/>
  <c r="M834" i="18" s="1"/>
  <c r="J909" i="18"/>
  <c r="M909" i="18" s="1"/>
  <c r="J463" i="18"/>
  <c r="M463" i="18" s="1"/>
  <c r="J290" i="18"/>
  <c r="M290" i="18" s="1"/>
  <c r="J84" i="18"/>
  <c r="M84" i="18" s="1"/>
  <c r="J325" i="18"/>
  <c r="M325" i="18" s="1"/>
  <c r="J125" i="18"/>
  <c r="M125" i="18" s="1"/>
  <c r="J8" i="18"/>
  <c r="M8" i="18" s="1"/>
  <c r="J7" i="18"/>
  <c r="M7" i="18" s="1"/>
  <c r="J13" i="18"/>
  <c r="M13" i="18" s="1"/>
  <c r="J942" i="18"/>
  <c r="M942" i="18" s="1"/>
  <c r="J207" i="18"/>
  <c r="M207" i="18" s="1"/>
  <c r="J209" i="18"/>
  <c r="M209" i="18" s="1"/>
  <c r="J694" i="18"/>
  <c r="M694" i="18" s="1"/>
  <c r="J309" i="18"/>
  <c r="M309" i="18" s="1"/>
  <c r="J313" i="18"/>
  <c r="M313" i="18" s="1"/>
  <c r="J174" i="18"/>
  <c r="M174" i="18" s="1"/>
  <c r="J253" i="18"/>
  <c r="M253" i="18" s="1"/>
  <c r="J65" i="18"/>
  <c r="M65" i="18" s="1"/>
  <c r="J206" i="18"/>
  <c r="M206" i="18" s="1"/>
  <c r="J844" i="18"/>
  <c r="M844" i="18" s="1"/>
  <c r="J208" i="18"/>
  <c r="M208" i="18" s="1"/>
  <c r="J298" i="18"/>
  <c r="M298" i="18" s="1"/>
  <c r="J41" i="18"/>
  <c r="M41" i="18" s="1"/>
  <c r="J297" i="18"/>
  <c r="M297" i="18" s="1"/>
  <c r="J955" i="18"/>
  <c r="M955" i="18" s="1"/>
  <c r="J1104" i="18"/>
  <c r="M1104" i="18" s="1"/>
  <c r="J820" i="18"/>
  <c r="M820" i="18" s="1"/>
  <c r="J166" i="18"/>
  <c r="M166" i="18" s="1"/>
  <c r="J304" i="18"/>
  <c r="M304" i="18" s="1"/>
  <c r="J164" i="18"/>
  <c r="M164" i="18" s="1"/>
  <c r="J1074" i="18"/>
  <c r="M1074" i="18" s="1"/>
  <c r="J350" i="18"/>
  <c r="M350" i="18" s="1"/>
  <c r="J349" i="18"/>
  <c r="M349" i="18" s="1"/>
  <c r="J302" i="18"/>
  <c r="M302" i="18" s="1"/>
  <c r="J1068" i="18"/>
  <c r="M1068" i="18" s="1"/>
  <c r="J301" i="18"/>
  <c r="M301" i="18" s="1"/>
  <c r="J835" i="18"/>
  <c r="M835" i="18" s="1"/>
  <c r="J1124" i="18"/>
  <c r="M1124" i="18" s="1"/>
  <c r="J836" i="18"/>
  <c r="M836" i="18" s="1"/>
  <c r="J520" i="18"/>
  <c r="M520" i="18" s="1"/>
  <c r="J138" i="18"/>
  <c r="M138" i="18" s="1"/>
  <c r="J136" i="18"/>
  <c r="M136" i="18" s="1"/>
  <c r="J137" i="18"/>
  <c r="M137" i="18" s="1"/>
  <c r="J979" i="18"/>
  <c r="M979" i="18" s="1"/>
  <c r="J1126" i="18"/>
  <c r="M1126" i="18" s="1"/>
  <c r="J1108" i="18"/>
  <c r="M1108" i="18" s="1"/>
  <c r="J1117" i="18"/>
  <c r="M1117" i="18" s="1"/>
  <c r="J977" i="18"/>
  <c r="M977" i="18" s="1"/>
  <c r="J1107" i="18"/>
  <c r="M1107" i="18" s="1"/>
  <c r="J827" i="18"/>
  <c r="M827" i="18" s="1"/>
  <c r="J912" i="18"/>
  <c r="M912" i="18" s="1"/>
  <c r="J725" i="18"/>
  <c r="M725" i="18" s="1"/>
  <c r="J469" i="18"/>
  <c r="M469" i="18" s="1"/>
  <c r="J961" i="18"/>
  <c r="M961" i="18" s="1"/>
  <c r="J826" i="18"/>
  <c r="M826" i="18" s="1"/>
  <c r="J368" i="18"/>
  <c r="M368" i="18" s="1"/>
  <c r="J367" i="18"/>
  <c r="M367" i="18" s="1"/>
  <c r="J545" i="18"/>
  <c r="M545" i="18" s="1"/>
  <c r="J868" i="18"/>
  <c r="M868" i="18" s="1"/>
  <c r="J547" i="18"/>
  <c r="M547" i="18" s="1"/>
  <c r="J543" i="18"/>
  <c r="M543" i="18" s="1"/>
  <c r="J626" i="18"/>
  <c r="M626" i="18" s="1"/>
  <c r="J625" i="18"/>
  <c r="M625" i="18" s="1"/>
  <c r="J900" i="18"/>
  <c r="M900" i="18" s="1"/>
  <c r="J627" i="18"/>
  <c r="M627" i="18" s="1"/>
  <c r="J985" i="18"/>
  <c r="M985" i="18" s="1"/>
  <c r="J917" i="18"/>
  <c r="M917" i="18" s="1"/>
  <c r="J649" i="18"/>
  <c r="M649" i="18" s="1"/>
  <c r="J646" i="18"/>
  <c r="M646" i="18" s="1"/>
  <c r="J653" i="18"/>
  <c r="M653" i="18" s="1"/>
  <c r="J1134" i="18"/>
  <c r="M1134" i="18" s="1"/>
  <c r="J986" i="18"/>
  <c r="M986" i="18" s="1"/>
  <c r="J648" i="18"/>
  <c r="M648" i="18" s="1"/>
  <c r="J975" i="18"/>
  <c r="M975" i="18" s="1"/>
  <c r="J850" i="18"/>
  <c r="M850" i="18" s="1"/>
  <c r="J390" i="18"/>
  <c r="M390" i="18" s="1"/>
  <c r="J391" i="18"/>
  <c r="M391" i="18" s="1"/>
  <c r="J778" i="18"/>
  <c r="M778" i="18" s="1"/>
  <c r="J612" i="18"/>
  <c r="M612" i="18" s="1"/>
  <c r="J1092" i="18"/>
  <c r="M1092" i="18" s="1"/>
  <c r="J611" i="18"/>
  <c r="M611" i="18" s="1"/>
  <c r="J944" i="18"/>
  <c r="M944" i="18" s="1"/>
  <c r="J564" i="18"/>
  <c r="M564" i="18" s="1"/>
  <c r="J1042" i="18"/>
  <c r="M1042" i="18" s="1"/>
  <c r="J566" i="18"/>
  <c r="M566" i="18" s="1"/>
  <c r="J875" i="18"/>
  <c r="M875" i="18" s="1"/>
  <c r="J1066" i="18"/>
  <c r="M1066" i="18" s="1"/>
  <c r="J766" i="18"/>
  <c r="M766" i="18" s="1"/>
  <c r="J563" i="18"/>
  <c r="M563" i="18" s="1"/>
  <c r="J873" i="18"/>
  <c r="M873" i="18" s="1"/>
  <c r="J943" i="18"/>
  <c r="M943" i="18" s="1"/>
  <c r="J556" i="18"/>
  <c r="M556" i="18" s="1"/>
  <c r="J555" i="18"/>
  <c r="M555" i="18" s="1"/>
  <c r="J1059" i="18"/>
  <c r="M1059" i="18" s="1"/>
  <c r="J995" i="18"/>
  <c r="M995" i="18" s="1"/>
  <c r="J530" i="18"/>
  <c r="M530" i="18" s="1"/>
  <c r="J257" i="18"/>
  <c r="M257" i="18" s="1"/>
  <c r="J714" i="18"/>
  <c r="M714" i="18" s="1"/>
  <c r="J456" i="18"/>
  <c r="M456" i="18" s="1"/>
  <c r="J455" i="18"/>
  <c r="M455" i="18" s="1"/>
  <c r="J454" i="18"/>
  <c r="M454" i="18" s="1"/>
  <c r="J881" i="18"/>
  <c r="M881" i="18" s="1"/>
  <c r="J1130" i="18"/>
  <c r="M1130" i="18" s="1"/>
  <c r="J569" i="18"/>
  <c r="M569" i="18" s="1"/>
  <c r="J579" i="18"/>
  <c r="M579" i="18" s="1"/>
  <c r="J1105" i="18"/>
  <c r="M1105" i="18" s="1"/>
  <c r="J809" i="18"/>
  <c r="M809" i="18" s="1"/>
  <c r="J645" i="18"/>
  <c r="M645" i="18" s="1"/>
  <c r="J347" i="18"/>
  <c r="M347" i="18" s="1"/>
  <c r="J745" i="18"/>
  <c r="M745" i="18" s="1"/>
  <c r="J492" i="18"/>
  <c r="M492" i="18" s="1"/>
  <c r="J240" i="18"/>
  <c r="M240" i="18" s="1"/>
  <c r="J491" i="18"/>
  <c r="M491" i="18" s="1"/>
  <c r="J1081" i="18"/>
  <c r="M1081" i="18" s="1"/>
  <c r="J447" i="18"/>
  <c r="M447" i="18" s="1"/>
  <c r="J445" i="18"/>
  <c r="M445" i="18" s="1"/>
  <c r="J204" i="18"/>
  <c r="M204" i="18" s="1"/>
  <c r="J358" i="18"/>
  <c r="M358" i="18" s="1"/>
  <c r="J76" i="18"/>
  <c r="M76" i="18" s="1"/>
  <c r="J31" i="18"/>
  <c r="M31" i="18" s="1"/>
  <c r="J9" i="18"/>
  <c r="M9" i="18" s="1"/>
  <c r="J753" i="18"/>
  <c r="M753" i="18" s="1"/>
  <c r="J756" i="18"/>
  <c r="M756" i="18" s="1"/>
  <c r="J755" i="18"/>
  <c r="M755" i="18" s="1"/>
  <c r="J426" i="18"/>
  <c r="M426" i="18" s="1"/>
  <c r="J931" i="18"/>
  <c r="M931" i="18" s="1"/>
  <c r="J528" i="18"/>
  <c r="M528" i="18" s="1"/>
  <c r="J529" i="18"/>
  <c r="M529" i="18" s="1"/>
  <c r="J256" i="18"/>
  <c r="M256" i="18" s="1"/>
  <c r="J1067" i="18"/>
  <c r="M1067" i="18" s="1"/>
  <c r="J594" i="18"/>
  <c r="M594" i="18" s="1"/>
  <c r="J591" i="18"/>
  <c r="M591" i="18" s="1"/>
  <c r="J283" i="18"/>
  <c r="M283" i="18" s="1"/>
  <c r="J752" i="18"/>
  <c r="M752" i="18" s="1"/>
  <c r="J866" i="18"/>
  <c r="M866" i="18" s="1"/>
  <c r="J534" i="18"/>
  <c r="M534" i="18" s="1"/>
  <c r="J263" i="18"/>
  <c r="M263" i="18" s="1"/>
  <c r="J904" i="18"/>
  <c r="M904" i="18" s="1"/>
  <c r="J630" i="18"/>
  <c r="M630" i="18" s="1"/>
  <c r="J629" i="18"/>
  <c r="M629" i="18" s="1"/>
  <c r="J631" i="18"/>
  <c r="M631" i="18" s="1"/>
  <c r="J732" i="18"/>
  <c r="M732" i="18" s="1"/>
  <c r="J356" i="18"/>
  <c r="M356" i="18" s="1"/>
  <c r="J355" i="18"/>
  <c r="M355" i="18" s="1"/>
  <c r="J551" i="18"/>
  <c r="M551" i="18" s="1"/>
  <c r="J789" i="18"/>
  <c r="M789" i="18" s="1"/>
  <c r="J788" i="18"/>
  <c r="M788" i="18" s="1"/>
  <c r="J786" i="18"/>
  <c r="M786" i="18" s="1"/>
  <c r="J787" i="18"/>
  <c r="M787" i="18" s="1"/>
  <c r="J856" i="18"/>
  <c r="M856" i="18" s="1"/>
  <c r="J521" i="18"/>
  <c r="M521" i="18" s="1"/>
  <c r="J517" i="18"/>
  <c r="M517" i="18" s="1"/>
  <c r="J511" i="18"/>
  <c r="M511" i="18" s="1"/>
  <c r="J61" i="18"/>
  <c r="M61" i="18" s="1"/>
  <c r="J761" i="18"/>
  <c r="M761" i="18" s="1"/>
  <c r="J982" i="18"/>
  <c r="M982" i="18" s="1"/>
  <c r="J760" i="18"/>
  <c r="M760" i="18" s="1"/>
  <c r="J436" i="18"/>
  <c r="M436" i="18" s="1"/>
  <c r="J759" i="18"/>
  <c r="M759" i="18" s="1"/>
  <c r="J855" i="18"/>
  <c r="M855" i="18" s="1"/>
  <c r="J516" i="18"/>
  <c r="M516" i="18" s="1"/>
  <c r="J246" i="18"/>
  <c r="M246" i="18" s="1"/>
  <c r="J852" i="18"/>
  <c r="M852" i="18" s="1"/>
  <c r="J249" i="18"/>
  <c r="M249" i="18" s="1"/>
  <c r="J785" i="18"/>
  <c r="M785" i="18" s="1"/>
  <c r="J416" i="18"/>
  <c r="M416" i="18" s="1"/>
  <c r="J415" i="18"/>
  <c r="M415" i="18" s="1"/>
  <c r="J188" i="18"/>
  <c r="M188" i="18" s="1"/>
  <c r="J414" i="18"/>
  <c r="M414" i="18" s="1"/>
  <c r="J1125" i="18"/>
  <c r="M1125" i="18" s="1"/>
  <c r="J721" i="18"/>
  <c r="M721" i="18" s="1"/>
  <c r="J458" i="18"/>
  <c r="M458" i="18" s="1"/>
  <c r="J459" i="18"/>
  <c r="M459" i="18" s="1"/>
  <c r="L136" i="18"/>
  <c r="L65" i="18"/>
  <c r="L309" i="18"/>
  <c r="L456" i="18"/>
  <c r="L438" i="18"/>
  <c r="L521" i="18"/>
  <c r="L597" i="18"/>
  <c r="L609" i="18"/>
  <c r="L641" i="18"/>
  <c r="L528" i="18"/>
  <c r="L552" i="18"/>
  <c r="L635" i="18"/>
  <c r="L534" i="18"/>
  <c r="L624" i="18"/>
  <c r="L688" i="18"/>
  <c r="L850" i="18"/>
  <c r="L868" i="18"/>
  <c r="L912" i="18"/>
  <c r="L913" i="18"/>
  <c r="L961" i="18"/>
  <c r="L995" i="18"/>
  <c r="L942" i="18"/>
  <c r="L1096" i="18"/>
  <c r="J20" i="18"/>
  <c r="M20" i="18" s="1"/>
  <c r="J1030" i="18"/>
  <c r="M1030" i="18" s="1"/>
  <c r="J118" i="18"/>
  <c r="M118" i="18" s="1"/>
  <c r="J216" i="18"/>
  <c r="M216" i="18" s="1"/>
  <c r="J39" i="18"/>
  <c r="M39" i="18" s="1"/>
  <c r="J361" i="18"/>
  <c r="M361" i="18" s="1"/>
  <c r="J819" i="18"/>
  <c r="M819" i="18" s="1"/>
  <c r="J359" i="18"/>
  <c r="M359" i="18" s="1"/>
  <c r="J838" i="18"/>
  <c r="M838" i="18" s="1"/>
  <c r="J42" i="18"/>
  <c r="M42" i="18" s="1"/>
  <c r="J965" i="18"/>
  <c r="M965" i="18" s="1"/>
  <c r="J78" i="18"/>
  <c r="M78" i="18" s="1"/>
  <c r="J186" i="18"/>
  <c r="M186" i="18" s="1"/>
  <c r="J88" i="18"/>
  <c r="M88" i="18" s="1"/>
  <c r="J708" i="18"/>
  <c r="M708" i="18" s="1"/>
  <c r="J596" i="18"/>
  <c r="M596" i="18" s="1"/>
  <c r="J122" i="18"/>
  <c r="M122" i="18" s="1"/>
  <c r="J87" i="18"/>
  <c r="M87" i="18" s="1"/>
  <c r="J486" i="18"/>
  <c r="M486" i="18" s="1"/>
  <c r="J192" i="18"/>
  <c r="M192" i="18" s="1"/>
  <c r="J739" i="18"/>
  <c r="M739" i="18" s="1"/>
  <c r="J232" i="18"/>
  <c r="M232" i="18" s="1"/>
  <c r="J600" i="18"/>
  <c r="M600" i="18" s="1"/>
  <c r="J337" i="18"/>
  <c r="M337" i="18" s="1"/>
  <c r="J1094" i="18"/>
  <c r="M1094" i="18" s="1"/>
  <c r="J399" i="18"/>
  <c r="M399" i="18" s="1"/>
  <c r="J1033" i="18"/>
  <c r="M1033" i="18" s="1"/>
  <c r="J746" i="18"/>
  <c r="M746" i="18" s="1"/>
  <c r="J780" i="18"/>
  <c r="M780" i="18" s="1"/>
  <c r="J782" i="18"/>
  <c r="M782" i="18" s="1"/>
  <c r="J829" i="18"/>
  <c r="M829" i="18" s="1"/>
  <c r="J703" i="18"/>
  <c r="M703" i="18" s="1"/>
  <c r="J970" i="18"/>
  <c r="M970" i="18" s="1"/>
  <c r="J205" i="18"/>
  <c r="M205" i="18" s="1"/>
  <c r="J821" i="18"/>
  <c r="M821" i="18" s="1"/>
  <c r="J892" i="18"/>
  <c r="M892" i="18" s="1"/>
  <c r="J870" i="18"/>
  <c r="M870" i="18" s="1"/>
  <c r="J618" i="18"/>
  <c r="M618" i="18" s="1"/>
  <c r="J969" i="18"/>
  <c r="M969" i="18" s="1"/>
  <c r="J816" i="18"/>
  <c r="M816" i="18" s="1"/>
  <c r="J374" i="18"/>
  <c r="M374" i="18" s="1"/>
  <c r="J373" i="18"/>
  <c r="M373" i="18" s="1"/>
  <c r="J704" i="18"/>
  <c r="M704" i="18" s="1"/>
  <c r="J818" i="18"/>
  <c r="M818" i="18" s="1"/>
  <c r="J1020" i="18"/>
  <c r="M1020" i="18" s="1"/>
  <c r="J707" i="18"/>
  <c r="M707" i="18" s="1"/>
  <c r="J728" i="18"/>
  <c r="M728" i="18" s="1"/>
  <c r="J716" i="18"/>
  <c r="M716" i="18" s="1"/>
  <c r="J890" i="18"/>
  <c r="M890" i="18" s="1"/>
  <c r="J478" i="18"/>
  <c r="M478" i="18" s="1"/>
  <c r="J288" i="18"/>
  <c r="M288" i="18" s="1"/>
  <c r="J939" i="18"/>
  <c r="M939" i="18" s="1"/>
  <c r="J1076" i="18"/>
  <c r="M1076" i="18" s="1"/>
  <c r="J607" i="18"/>
  <c r="M607" i="18" s="1"/>
  <c r="J888" i="18"/>
  <c r="M888" i="18" s="1"/>
  <c r="J822" i="18"/>
  <c r="M822" i="18" s="1"/>
  <c r="J147" i="18"/>
  <c r="M147" i="18" s="1"/>
  <c r="J837" i="18"/>
  <c r="M837" i="18" s="1"/>
  <c r="J968" i="18"/>
  <c r="M968" i="18" s="1"/>
  <c r="J957" i="18"/>
  <c r="M957" i="18" s="1"/>
  <c r="J1131" i="18"/>
  <c r="M1131" i="18" s="1"/>
  <c r="J823" i="18"/>
  <c r="M823" i="18" s="1"/>
  <c r="J958" i="18"/>
  <c r="M958" i="18" s="1"/>
  <c r="J47" i="18"/>
  <c r="M47" i="18" s="1"/>
  <c r="J679" i="18"/>
  <c r="M679" i="18" s="1"/>
  <c r="J672" i="18"/>
  <c r="M672" i="18" s="1"/>
  <c r="J932" i="18"/>
  <c r="M932" i="18" s="1"/>
  <c r="J139" i="18"/>
  <c r="M139" i="18" s="1"/>
  <c r="J705" i="18"/>
  <c r="M705" i="18" s="1"/>
  <c r="J619" i="18"/>
  <c r="M619" i="18" s="1"/>
  <c r="J115" i="18"/>
  <c r="M115" i="18" s="1"/>
  <c r="J1128" i="18"/>
  <c r="M1128" i="18" s="1"/>
  <c r="J1026" i="18"/>
  <c r="M1026" i="18" s="1"/>
  <c r="J1116" i="18"/>
  <c r="M1116" i="18" s="1"/>
  <c r="J494" i="18"/>
  <c r="M494" i="18" s="1"/>
  <c r="J324" i="18"/>
  <c r="M324" i="18" s="1"/>
  <c r="J323" i="18"/>
  <c r="M323" i="18" s="1"/>
  <c r="J993" i="18"/>
  <c r="M993" i="18" s="1"/>
  <c r="J162" i="18"/>
  <c r="M162" i="18" s="1"/>
  <c r="J161" i="18"/>
  <c r="M161" i="18" s="1"/>
  <c r="J805" i="18"/>
  <c r="M805" i="18" s="1"/>
  <c r="J74" i="18"/>
  <c r="M74" i="18" s="1"/>
  <c r="J75" i="18"/>
  <c r="M75" i="18" s="1"/>
  <c r="J80" i="18"/>
  <c r="M80" i="18" s="1"/>
  <c r="J79" i="18"/>
  <c r="M79" i="18" s="1"/>
  <c r="J795" i="18"/>
  <c r="M795" i="18" s="1"/>
  <c r="J312" i="18"/>
  <c r="M312" i="18" s="1"/>
  <c r="J124" i="18"/>
  <c r="M124" i="18" s="1"/>
  <c r="J315" i="18"/>
  <c r="M315" i="18" s="1"/>
  <c r="J406" i="18"/>
  <c r="M406" i="18" s="1"/>
  <c r="J106" i="18"/>
  <c r="M106" i="18" s="1"/>
  <c r="J108" i="18"/>
  <c r="M108" i="18" s="1"/>
  <c r="J107" i="18"/>
  <c r="M107" i="18" s="1"/>
  <c r="J1075" i="18"/>
  <c r="M1075" i="18" s="1"/>
  <c r="J793" i="18"/>
  <c r="M793" i="18" s="1"/>
  <c r="J632" i="18"/>
  <c r="M632" i="18" s="1"/>
  <c r="J633" i="18"/>
  <c r="M633" i="18" s="1"/>
  <c r="J1123" i="18"/>
  <c r="M1123" i="18" s="1"/>
  <c r="J1118" i="18"/>
  <c r="M1118" i="18" s="1"/>
  <c r="J978" i="18"/>
  <c r="M978" i="18" s="1"/>
  <c r="J899" i="18"/>
  <c r="M899" i="18" s="1"/>
  <c r="J622" i="18"/>
  <c r="M622" i="18" s="1"/>
  <c r="J165" i="18"/>
  <c r="M165" i="18" s="1"/>
  <c r="J305" i="18"/>
  <c r="M305" i="18" s="1"/>
  <c r="J929" i="18"/>
  <c r="M929" i="18" s="1"/>
  <c r="J1102" i="18"/>
  <c r="M1102" i="18" s="1"/>
  <c r="J524" i="18"/>
  <c r="M524" i="18" s="1"/>
  <c r="J526" i="18"/>
  <c r="M526" i="18" s="1"/>
  <c r="J905" i="18"/>
  <c r="M905" i="18" s="1"/>
  <c r="J903" i="18"/>
  <c r="M903" i="18" s="1"/>
  <c r="J440" i="18"/>
  <c r="M440" i="18" s="1"/>
  <c r="J442" i="18"/>
  <c r="M442" i="18" s="1"/>
  <c r="J1077" i="18"/>
  <c r="M1077" i="18" s="1"/>
  <c r="J928" i="18"/>
  <c r="M928" i="18" s="1"/>
  <c r="J862" i="18"/>
  <c r="M862" i="18" s="1"/>
  <c r="J523" i="18"/>
  <c r="M523" i="18" s="1"/>
  <c r="J18" i="18"/>
  <c r="M18" i="18" s="1"/>
  <c r="J12" i="18"/>
  <c r="M12" i="18" s="1"/>
  <c r="J23" i="18"/>
  <c r="M23" i="18" s="1"/>
  <c r="J25" i="18"/>
  <c r="M25" i="18" s="1"/>
  <c r="J17" i="18"/>
  <c r="M17" i="18" s="1"/>
  <c r="J1021" i="18"/>
  <c r="M1021" i="18" s="1"/>
  <c r="J1143" i="18"/>
  <c r="M1143" i="18" s="1"/>
  <c r="J712" i="18"/>
  <c r="M712" i="18" s="1"/>
  <c r="J1122" i="18"/>
  <c r="M1122" i="18" s="1"/>
  <c r="J504" i="18"/>
  <c r="M504" i="18" s="1"/>
  <c r="J506" i="18"/>
  <c r="M506" i="18" s="1"/>
  <c r="J498" i="18"/>
  <c r="M498" i="18" s="1"/>
  <c r="J507" i="18"/>
  <c r="M507" i="18" s="1"/>
  <c r="J914" i="18"/>
  <c r="M914" i="18" s="1"/>
  <c r="J1084" i="18"/>
  <c r="M1084" i="18" s="1"/>
  <c r="J647" i="18"/>
  <c r="M647" i="18" s="1"/>
  <c r="J650" i="18"/>
  <c r="M650" i="18" s="1"/>
  <c r="J983" i="18"/>
  <c r="M983" i="18" s="1"/>
  <c r="J639" i="18"/>
  <c r="M639" i="18" s="1"/>
  <c r="J403" i="18"/>
  <c r="M403" i="18" s="1"/>
  <c r="J401" i="18"/>
  <c r="M401" i="18" s="1"/>
  <c r="J1035" i="18"/>
  <c r="M1035" i="18" s="1"/>
  <c r="J610" i="18"/>
  <c r="M610" i="18" s="1"/>
  <c r="J370" i="18"/>
  <c r="M370" i="18" s="1"/>
  <c r="J372" i="18"/>
  <c r="M372" i="18" s="1"/>
  <c r="J1085" i="18"/>
  <c r="M1085" i="18" s="1"/>
  <c r="J945" i="18"/>
  <c r="M945" i="18" s="1"/>
  <c r="J1043" i="18"/>
  <c r="M1043" i="18" s="1"/>
  <c r="J565" i="18"/>
  <c r="M565" i="18" s="1"/>
  <c r="J604" i="18"/>
  <c r="M604" i="18" s="1"/>
  <c r="J602" i="18"/>
  <c r="M602" i="18" s="1"/>
  <c r="J601" i="18"/>
  <c r="M601" i="18" s="1"/>
  <c r="J603" i="18"/>
  <c r="M603" i="18" s="1"/>
  <c r="J1025" i="18"/>
  <c r="M1025" i="18" s="1"/>
  <c r="J1024" i="18"/>
  <c r="M1024" i="18" s="1"/>
  <c r="J472" i="18"/>
  <c r="M472" i="18" s="1"/>
  <c r="J473" i="18"/>
  <c r="M473" i="18" s="1"/>
  <c r="J1063" i="18"/>
  <c r="M1063" i="18" s="1"/>
  <c r="J812" i="18"/>
  <c r="M812" i="18" s="1"/>
  <c r="J662" i="18"/>
  <c r="M662" i="18" s="1"/>
  <c r="J660" i="18"/>
  <c r="M660" i="18" s="1"/>
  <c r="J1099" i="18"/>
  <c r="M1099" i="18" s="1"/>
  <c r="J938" i="18"/>
  <c r="M938" i="18" s="1"/>
  <c r="J538" i="18"/>
  <c r="M538" i="18" s="1"/>
  <c r="J67" i="18"/>
  <c r="M67" i="18" s="1"/>
  <c r="J926" i="18"/>
  <c r="M926" i="18" s="1"/>
  <c r="J505" i="18"/>
  <c r="M505" i="18" s="1"/>
  <c r="J501" i="18"/>
  <c r="M501" i="18" s="1"/>
  <c r="J495" i="18"/>
  <c r="M495" i="18" s="1"/>
  <c r="J911" i="18"/>
  <c r="M911" i="18" s="1"/>
  <c r="J974" i="18"/>
  <c r="M974" i="18" s="1"/>
  <c r="J54" i="18"/>
  <c r="M54" i="18" s="1"/>
  <c r="J467" i="18"/>
  <c r="M467" i="18" s="1"/>
  <c r="J973" i="18"/>
  <c r="M973" i="18" s="1"/>
  <c r="J1103" i="18"/>
  <c r="M1103" i="18" s="1"/>
  <c r="J1052" i="18"/>
  <c r="M1052" i="18" s="1"/>
  <c r="J466" i="18"/>
  <c r="M466" i="18" s="1"/>
  <c r="J1072" i="18"/>
  <c r="M1072" i="18" s="1"/>
  <c r="J628" i="18"/>
  <c r="M628" i="18" s="1"/>
  <c r="J790" i="18"/>
  <c r="M790" i="18" s="1"/>
  <c r="J1028" i="18"/>
  <c r="M1028" i="18" s="1"/>
  <c r="J951" i="18"/>
  <c r="M951" i="18" s="1"/>
  <c r="J580" i="18"/>
  <c r="M580" i="18" s="1"/>
  <c r="J570" i="18"/>
  <c r="M570" i="18" s="1"/>
  <c r="J771" i="18"/>
  <c r="M771" i="18" s="1"/>
  <c r="J893" i="18"/>
  <c r="M893" i="18" s="1"/>
  <c r="J967" i="18"/>
  <c r="M967" i="18" s="1"/>
  <c r="J894" i="18"/>
  <c r="M894" i="18" s="1"/>
  <c r="J617" i="18"/>
  <c r="M617" i="18" s="1"/>
  <c r="J987" i="18"/>
  <c r="M987" i="18" s="1"/>
  <c r="J920" i="18"/>
  <c r="M920" i="18" s="1"/>
  <c r="J811" i="18"/>
  <c r="M811" i="18" s="1"/>
  <c r="J654" i="18"/>
  <c r="M654" i="18" s="1"/>
  <c r="J362" i="18"/>
  <c r="M362" i="18" s="1"/>
  <c r="J191" i="18"/>
  <c r="M191" i="18" s="1"/>
  <c r="J365" i="18"/>
  <c r="M365" i="18" s="1"/>
  <c r="J89" i="18"/>
  <c r="M89" i="18" s="1"/>
  <c r="J741" i="18"/>
  <c r="M741" i="18" s="1"/>
  <c r="J742" i="18"/>
  <c r="M742" i="18" s="1"/>
  <c r="J234" i="18"/>
  <c r="M234" i="18" s="1"/>
  <c r="J477" i="18"/>
  <c r="M477" i="18" s="1"/>
  <c r="J536" i="18"/>
  <c r="M536" i="18" s="1"/>
  <c r="J1100" i="18"/>
  <c r="M1100" i="18" s="1"/>
  <c r="J996" i="18"/>
  <c r="M996" i="18" s="1"/>
  <c r="J265" i="18"/>
  <c r="M265" i="18" s="1"/>
  <c r="J1095" i="18"/>
  <c r="M1095" i="18" s="1"/>
  <c r="J988" i="18"/>
  <c r="M988" i="18" s="1"/>
  <c r="J743" i="18"/>
  <c r="M743" i="18" s="1"/>
  <c r="J487" i="18"/>
  <c r="M487" i="18" s="1"/>
  <c r="J1111" i="18"/>
  <c r="M1111" i="18" s="1"/>
  <c r="J971" i="18"/>
  <c r="M971" i="18" s="1"/>
  <c r="J194" i="18"/>
  <c r="M194" i="18" s="1"/>
  <c r="J369" i="18"/>
  <c r="M369" i="18" s="1"/>
  <c r="J1121" i="18"/>
  <c r="M1121" i="18" s="1"/>
  <c r="J1071" i="18"/>
  <c r="M1071" i="18" s="1"/>
  <c r="J693" i="18"/>
  <c r="M693" i="18" s="1"/>
  <c r="J692" i="18"/>
  <c r="M692" i="18" s="1"/>
  <c r="J1083" i="18"/>
  <c r="M1083" i="18" s="1"/>
  <c r="J1062" i="18"/>
  <c r="M1062" i="18" s="1"/>
  <c r="J346" i="18"/>
  <c r="M346" i="18" s="1"/>
  <c r="J644" i="18"/>
  <c r="M644" i="18" s="1"/>
  <c r="J885" i="18"/>
  <c r="M885" i="18" s="1"/>
  <c r="J410" i="18"/>
  <c r="M410" i="18" s="1"/>
  <c r="J658" i="18"/>
  <c r="M658" i="18" s="1"/>
  <c r="J181" i="18"/>
  <c r="M181" i="18" s="1"/>
  <c r="J923" i="18"/>
  <c r="M923" i="18" s="1"/>
  <c r="J843" i="18"/>
  <c r="M843" i="18" s="1"/>
  <c r="J481" i="18"/>
  <c r="M481" i="18" s="1"/>
  <c r="J933" i="18"/>
  <c r="M933" i="18" s="1"/>
  <c r="J864" i="18"/>
  <c r="M864" i="18" s="1"/>
  <c r="J540" i="18"/>
  <c r="M540" i="18" s="1"/>
  <c r="J1106" i="18"/>
  <c r="M1106" i="18" s="1"/>
  <c r="J66" i="18"/>
  <c r="M66" i="18" s="1"/>
  <c r="J949" i="18"/>
  <c r="M949" i="18" s="1"/>
  <c r="J769" i="18"/>
  <c r="M769" i="18" s="1"/>
  <c r="J1086" i="18"/>
  <c r="M1086" i="18" s="1"/>
  <c r="J281" i="18"/>
  <c r="M281" i="18" s="1"/>
  <c r="J1017" i="18"/>
  <c r="M1017" i="18" s="1"/>
  <c r="J1016" i="18"/>
  <c r="M1016" i="18" s="1"/>
  <c r="J701" i="18"/>
  <c r="M701" i="18" s="1"/>
  <c r="J698" i="18"/>
  <c r="M698" i="18" s="1"/>
  <c r="J1101" i="18"/>
  <c r="M1101" i="18" s="1"/>
  <c r="J480" i="18"/>
  <c r="M480" i="18" s="1"/>
  <c r="J237" i="18"/>
  <c r="M237" i="18" s="1"/>
  <c r="J991" i="18"/>
  <c r="M991" i="18" s="1"/>
  <c r="J846" i="18"/>
  <c r="M846" i="18" s="1"/>
  <c r="J499" i="18"/>
  <c r="M499" i="18" s="1"/>
  <c r="J243" i="18"/>
  <c r="M243" i="18" s="1"/>
  <c r="J568" i="18"/>
  <c r="M568" i="18" s="1"/>
  <c r="J578" i="18"/>
  <c r="M578" i="18" s="1"/>
  <c r="J948" i="18"/>
  <c r="M948" i="18" s="1"/>
  <c r="J280" i="18"/>
  <c r="M280" i="18" s="1"/>
  <c r="J947" i="18"/>
  <c r="M947" i="18" s="1"/>
  <c r="J1010" i="18"/>
  <c r="M1010" i="18" s="1"/>
  <c r="J279" i="18"/>
  <c r="M279" i="18" s="1"/>
  <c r="J567" i="18"/>
  <c r="M567" i="18" s="1"/>
  <c r="J1079" i="18"/>
  <c r="M1079" i="18" s="1"/>
  <c r="J930" i="18"/>
  <c r="M930" i="18" s="1"/>
  <c r="J255" i="18"/>
  <c r="M255" i="18" s="1"/>
  <c r="J527" i="18"/>
  <c r="M527" i="18" s="1"/>
  <c r="J858" i="18"/>
  <c r="M858" i="18" s="1"/>
  <c r="J392" i="18"/>
  <c r="M392" i="18" s="1"/>
  <c r="J103" i="18"/>
  <c r="M103" i="18" s="1"/>
  <c r="J211" i="18"/>
  <c r="M211" i="18" s="1"/>
  <c r="J376" i="18"/>
  <c r="M376" i="18" s="1"/>
  <c r="J196" i="18"/>
  <c r="M196" i="18" s="1"/>
  <c r="J375" i="18"/>
  <c r="M375" i="18" s="1"/>
  <c r="J93" i="18"/>
  <c r="M93" i="18" s="1"/>
  <c r="J936" i="18"/>
  <c r="M936" i="18" s="1"/>
  <c r="J262" i="18"/>
  <c r="M262" i="18" s="1"/>
  <c r="J533" i="18"/>
  <c r="M533" i="18" s="1"/>
  <c r="J751" i="18"/>
  <c r="M751" i="18" s="1"/>
  <c r="J865" i="18"/>
  <c r="M865" i="18" s="1"/>
  <c r="J935" i="18"/>
  <c r="M935" i="18" s="1"/>
  <c r="J532" i="18"/>
  <c r="M532" i="18" s="1"/>
  <c r="J261" i="18"/>
  <c r="M261" i="18" s="1"/>
  <c r="J879" i="18"/>
  <c r="M879" i="18" s="1"/>
  <c r="J1008" i="18"/>
  <c r="M1008" i="18" s="1"/>
  <c r="J768" i="18"/>
  <c r="M768" i="18" s="1"/>
  <c r="J277" i="18"/>
  <c r="M277" i="18" s="1"/>
  <c r="J576" i="18"/>
  <c r="M576" i="18" s="1"/>
  <c r="J276" i="18"/>
  <c r="M276" i="18" s="1"/>
  <c r="J587" i="18"/>
  <c r="M587" i="18" s="1"/>
  <c r="J767" i="18"/>
  <c r="M767" i="18" s="1"/>
  <c r="J444" i="18"/>
  <c r="M444" i="18" s="1"/>
  <c r="J695" i="18"/>
  <c r="M695" i="18" s="1"/>
  <c r="J446" i="18"/>
  <c r="M446" i="18" s="1"/>
  <c r="J203" i="18"/>
  <c r="M203" i="18" s="1"/>
  <c r="J954" i="18"/>
  <c r="M954" i="18" s="1"/>
  <c r="J286" i="18"/>
  <c r="M286" i="18" s="1"/>
  <c r="J287" i="18"/>
  <c r="M287" i="18" s="1"/>
  <c r="J599" i="18"/>
  <c r="M599" i="18" s="1"/>
  <c r="J677" i="18"/>
  <c r="M677" i="18" s="1"/>
  <c r="J1046" i="18"/>
  <c r="M1046" i="18" s="1"/>
  <c r="J678" i="18"/>
  <c r="M678" i="18" s="1"/>
  <c r="J366" i="18"/>
  <c r="M366" i="18" s="1"/>
  <c r="J452" i="18"/>
  <c r="M452" i="18" s="1"/>
  <c r="J453" i="18"/>
  <c r="M453" i="18" s="1"/>
  <c r="J210" i="18"/>
  <c r="M210" i="18" s="1"/>
  <c r="J972" i="18"/>
  <c r="M972" i="18" s="1"/>
  <c r="J420" i="18"/>
  <c r="M420" i="18" s="1"/>
  <c r="J946" i="18"/>
  <c r="M946" i="18" s="1"/>
  <c r="J418" i="18"/>
  <c r="M418" i="18" s="1"/>
  <c r="J193" i="18"/>
  <c r="M193" i="18" s="1"/>
  <c r="J880" i="18"/>
  <c r="M880" i="18" s="1"/>
  <c r="J584" i="18"/>
  <c r="M584" i="18" s="1"/>
  <c r="J573" i="18"/>
  <c r="M573" i="18" s="1"/>
  <c r="J273" i="18"/>
  <c r="M273" i="18" s="1"/>
  <c r="J857" i="18"/>
  <c r="M857" i="18" s="1"/>
  <c r="J512" i="18"/>
  <c r="M512" i="18" s="1"/>
  <c r="J508" i="18"/>
  <c r="M508" i="18" s="1"/>
  <c r="J518" i="18"/>
  <c r="M518" i="18" s="1"/>
  <c r="J322" i="18"/>
  <c r="M322" i="18" s="1"/>
  <c r="J318" i="18"/>
  <c r="M318" i="18" s="1"/>
  <c r="J320" i="18"/>
  <c r="M320" i="18" s="1"/>
  <c r="J321" i="18"/>
  <c r="M321" i="18" s="1"/>
  <c r="J218" i="18"/>
  <c r="M218" i="18" s="1"/>
  <c r="J30" i="18"/>
  <c r="M30" i="18" s="1"/>
  <c r="J221" i="18"/>
  <c r="M221" i="18" s="1"/>
  <c r="J219" i="18"/>
  <c r="M219" i="18" s="1"/>
  <c r="J217" i="18"/>
  <c r="M217" i="18" s="1"/>
  <c r="J634" i="18"/>
  <c r="M634" i="18" s="1"/>
  <c r="J250" i="18"/>
  <c r="M250" i="18" s="1"/>
  <c r="J110" i="18"/>
  <c r="M110" i="18" s="1"/>
  <c r="J252" i="18"/>
  <c r="M252" i="18" s="1"/>
  <c r="J251" i="18"/>
  <c r="M251" i="18" s="1"/>
  <c r="J854" i="18"/>
  <c r="M854" i="18" s="1"/>
  <c r="J510" i="18"/>
  <c r="M510" i="18" s="1"/>
  <c r="J515" i="18"/>
  <c r="M515" i="18" s="1"/>
  <c r="J245" i="18"/>
  <c r="M245" i="18" s="1"/>
  <c r="J134" i="18"/>
  <c r="M134" i="18" s="1"/>
  <c r="J333" i="18"/>
  <c r="M333" i="18" s="1"/>
  <c r="J129" i="18"/>
  <c r="M129" i="18" s="1"/>
  <c r="J711" i="18"/>
  <c r="M711" i="18" s="1"/>
  <c r="J331" i="18"/>
  <c r="M331" i="18" s="1"/>
  <c r="J62" i="18"/>
  <c r="M62" i="18" s="1"/>
  <c r="J34" i="18"/>
  <c r="M34" i="18" s="1"/>
  <c r="J16" i="18"/>
  <c r="M16" i="18" s="1"/>
  <c r="J63" i="18"/>
  <c r="M63" i="18" s="1"/>
  <c r="J173" i="18"/>
  <c r="M173" i="18" s="1"/>
  <c r="J853" i="18"/>
  <c r="M853" i="18" s="1"/>
  <c r="J749" i="18"/>
  <c r="M749" i="18" s="1"/>
  <c r="J514" i="18"/>
  <c r="M514" i="18" s="1"/>
  <c r="J509" i="18"/>
  <c r="M509" i="18" s="1"/>
  <c r="J244" i="18"/>
  <c r="M244" i="18" s="1"/>
  <c r="J748" i="18"/>
  <c r="M748" i="18" s="1"/>
  <c r="J513" i="18"/>
  <c r="M513" i="18" s="1"/>
  <c r="J747" i="18"/>
  <c r="M747" i="18" s="1"/>
  <c r="J247" i="18"/>
  <c r="M247" i="18" s="1"/>
  <c r="J519" i="18"/>
  <c r="M519" i="18" s="1"/>
  <c r="J1032" i="18"/>
  <c r="M1032" i="18" s="1"/>
  <c r="J488" i="18"/>
  <c r="M488" i="18" s="1"/>
  <c r="J489" i="18"/>
  <c r="M489" i="18" s="1"/>
  <c r="J1132" i="18"/>
  <c r="M1132" i="18" s="1"/>
  <c r="J239" i="18"/>
  <c r="M239" i="18" s="1"/>
  <c r="J1069" i="18"/>
  <c r="M1069" i="18" s="1"/>
  <c r="J1053" i="18"/>
  <c r="M1053" i="18" s="1"/>
  <c r="J614" i="18"/>
  <c r="M614" i="18" s="1"/>
  <c r="J294" i="18"/>
  <c r="M294" i="18" s="1"/>
  <c r="J615" i="18"/>
  <c r="M615" i="18" s="1"/>
  <c r="L18" i="18"/>
  <c r="L47" i="18"/>
  <c r="L127" i="18"/>
  <c r="L183" i="18"/>
  <c r="L80" i="18"/>
  <c r="L128" i="18"/>
  <c r="L144" i="18"/>
  <c r="L42" i="18"/>
  <c r="L8" i="18"/>
  <c r="L9" i="18"/>
  <c r="L25" i="18"/>
  <c r="L41" i="18"/>
  <c r="L137" i="18"/>
  <c r="L186" i="18"/>
  <c r="L234" i="18"/>
  <c r="L174" i="18"/>
  <c r="L205" i="18"/>
  <c r="L253" i="18"/>
  <c r="L365" i="18"/>
  <c r="L448" i="18"/>
  <c r="L302" i="18"/>
  <c r="L318" i="18"/>
  <c r="L350" i="18"/>
  <c r="L366" i="18"/>
  <c r="L203" i="18"/>
  <c r="L251" i="18"/>
  <c r="L315" i="18"/>
  <c r="L1104" i="18"/>
  <c r="L1136" i="18"/>
  <c r="L1035" i="18"/>
  <c r="L1125" i="18"/>
  <c r="L1074" i="18"/>
  <c r="L1106" i="18"/>
  <c r="J35" i="18"/>
  <c r="M35" i="18" s="1"/>
  <c r="J762" i="18"/>
  <c r="M762" i="18" s="1"/>
  <c r="J38" i="18"/>
  <c r="M38" i="18" s="1"/>
  <c r="J839" i="18"/>
  <c r="M839" i="18" s="1"/>
  <c r="J723" i="18"/>
  <c r="M723" i="18" s="1"/>
  <c r="J37" i="18"/>
  <c r="M37" i="18" s="1"/>
  <c r="J195" i="18"/>
  <c r="M195" i="18" s="1"/>
  <c r="J254" i="18"/>
  <c r="M254" i="18" s="1"/>
  <c r="J175" i="18"/>
  <c r="M175" i="18" s="1"/>
  <c r="J740" i="18"/>
  <c r="M740" i="18" s="1"/>
  <c r="J623" i="18"/>
  <c r="M623" i="18" s="1"/>
  <c r="J296" i="18"/>
  <c r="M296" i="18" s="1"/>
  <c r="J159" i="18"/>
  <c r="M159" i="18" s="1"/>
  <c r="J236" i="18"/>
  <c r="M236" i="18" s="1"/>
  <c r="J235" i="18"/>
  <c r="M235" i="18" s="1"/>
  <c r="J397" i="18"/>
  <c r="M397" i="18" s="1"/>
  <c r="J395" i="18"/>
  <c r="M395" i="18" s="1"/>
  <c r="J729" i="18"/>
  <c r="M729" i="18" s="1"/>
  <c r="J964" i="18"/>
  <c r="M964" i="18" s="1"/>
  <c r="J783" i="18"/>
  <c r="M783" i="18" s="1"/>
  <c r="J621" i="18"/>
  <c r="M621" i="18" s="1"/>
  <c r="J1039" i="18"/>
  <c r="M1039" i="18" s="1"/>
  <c r="J758" i="18"/>
  <c r="M758" i="18" s="1"/>
  <c r="J380" i="18"/>
  <c r="M380" i="18" s="1"/>
  <c r="J379" i="18"/>
  <c r="M379" i="18" s="1"/>
  <c r="J799" i="18"/>
  <c r="M799" i="18" s="1"/>
  <c r="J267" i="18"/>
  <c r="M267" i="18" s="1"/>
  <c r="J1027" i="18"/>
  <c r="M1027" i="18" s="1"/>
  <c r="J776" i="18"/>
  <c r="M776" i="18" s="1"/>
  <c r="J1119" i="18"/>
  <c r="M1119" i="18" s="1"/>
  <c r="J608" i="18"/>
  <c r="M608" i="18" s="1"/>
  <c r="J784" i="18"/>
  <c r="M784" i="18" s="1"/>
  <c r="J187" i="18"/>
  <c r="M187" i="18" s="1"/>
  <c r="J1051" i="18"/>
  <c r="M1051" i="18" s="1"/>
  <c r="J673" i="18"/>
  <c r="M673" i="18" s="1"/>
  <c r="J1023" i="18"/>
  <c r="M1023" i="18" s="1"/>
  <c r="J898" i="18"/>
  <c r="M898" i="18" s="1"/>
  <c r="J1049" i="18"/>
  <c r="M1049" i="18" s="1"/>
  <c r="J956" i="18"/>
  <c r="M956" i="18" s="1"/>
  <c r="J869" i="18"/>
  <c r="M869" i="18" s="1"/>
  <c r="J1082" i="18"/>
  <c r="M1082" i="18" s="1"/>
  <c r="J1089" i="18"/>
  <c r="M1089" i="18" s="1"/>
  <c r="J659" i="18"/>
  <c r="M659" i="18" s="1"/>
  <c r="J90" i="18"/>
  <c r="M90" i="18" s="1"/>
  <c r="J148" i="18"/>
  <c r="M148" i="18" s="1"/>
  <c r="J4" i="18"/>
  <c r="M4" i="18" s="1"/>
  <c r="J11" i="18"/>
  <c r="M11" i="18" s="1"/>
  <c r="J966" i="18"/>
  <c r="M966" i="18" s="1"/>
  <c r="J715" i="18"/>
  <c r="M715" i="18" s="1"/>
  <c r="J160" i="18"/>
  <c r="M160" i="18" s="1"/>
  <c r="J423" i="18"/>
  <c r="M423" i="18" s="1"/>
  <c r="J85" i="18"/>
  <c r="M85" i="18" s="1"/>
  <c r="J225" i="18"/>
  <c r="M225" i="18" s="1"/>
  <c r="J1041" i="18"/>
  <c r="M1041" i="18" s="1"/>
  <c r="J1070" i="18"/>
  <c r="M1070" i="18" s="1"/>
  <c r="J764" i="18"/>
  <c r="M764" i="18" s="1"/>
  <c r="J616" i="18"/>
  <c r="M616" i="18" s="1"/>
  <c r="J779" i="18"/>
  <c r="M779" i="18" s="1"/>
  <c r="J613" i="18"/>
  <c r="M613" i="18" s="1"/>
  <c r="J906" i="18"/>
  <c r="M906" i="18" s="1"/>
  <c r="J352" i="18"/>
  <c r="M352" i="18" s="1"/>
  <c r="J351" i="18"/>
  <c r="M351" i="18" s="1"/>
  <c r="J185" i="18"/>
  <c r="M185" i="18" s="1"/>
  <c r="J6" i="18"/>
  <c r="M6" i="18" s="1"/>
  <c r="J5" i="18"/>
  <c r="M5" i="18" s="1"/>
  <c r="J19" i="18"/>
  <c r="M19" i="18" s="1"/>
  <c r="J202" i="18"/>
  <c r="M202" i="18" s="1"/>
  <c r="J82" i="18"/>
  <c r="M82" i="18" s="1"/>
  <c r="J81" i="18"/>
  <c r="M81" i="18" s="1"/>
  <c r="J832" i="18"/>
  <c r="M832" i="18" s="1"/>
  <c r="J197" i="18"/>
  <c r="M197" i="18" s="1"/>
  <c r="J377" i="18"/>
  <c r="M377" i="18" s="1"/>
  <c r="J306" i="18"/>
  <c r="M306" i="18" s="1"/>
  <c r="J102" i="18"/>
  <c r="M102" i="18" s="1"/>
  <c r="J101" i="18"/>
  <c r="M101" i="18" s="1"/>
  <c r="J53" i="18"/>
  <c r="M53" i="18" s="1"/>
  <c r="J744" i="18"/>
  <c r="M744" i="18" s="1"/>
  <c r="J176" i="18"/>
  <c r="M176" i="18" s="1"/>
  <c r="J339" i="18"/>
  <c r="M339" i="18" s="1"/>
  <c r="J706" i="18"/>
  <c r="M706" i="18" s="1"/>
  <c r="J449" i="18"/>
  <c r="M449" i="18" s="1"/>
  <c r="J804" i="18"/>
  <c r="M804" i="18" s="1"/>
  <c r="J48" i="18"/>
  <c r="M48" i="18" s="1"/>
  <c r="J28" i="18"/>
  <c r="M28" i="18" s="1"/>
  <c r="J49" i="18"/>
  <c r="M49" i="18" s="1"/>
  <c r="J794" i="18"/>
  <c r="M794" i="18" s="1"/>
  <c r="J308" i="18"/>
  <c r="M308" i="18" s="1"/>
  <c r="J311" i="18"/>
  <c r="M311" i="18" s="1"/>
  <c r="J123" i="18"/>
  <c r="M123" i="18" s="1"/>
  <c r="J92" i="18"/>
  <c r="M92" i="18" s="1"/>
  <c r="J40" i="18"/>
  <c r="M40" i="18" s="1"/>
  <c r="J371" i="18"/>
  <c r="M371" i="18" s="1"/>
  <c r="J91" i="18"/>
  <c r="M91" i="18" s="1"/>
  <c r="J230" i="18"/>
  <c r="M230" i="18" s="1"/>
  <c r="J56" i="18"/>
  <c r="M56" i="18" s="1"/>
  <c r="J55" i="18"/>
  <c r="M55" i="18" s="1"/>
  <c r="J57" i="18"/>
  <c r="M57" i="18" s="1"/>
  <c r="J460" i="18"/>
  <c r="M460" i="18" s="1"/>
  <c r="J908" i="18"/>
  <c r="M908" i="18" s="1"/>
  <c r="J461" i="18"/>
  <c r="M461" i="18" s="1"/>
  <c r="J462" i="18"/>
  <c r="M462" i="18" s="1"/>
  <c r="J71" i="18"/>
  <c r="M71" i="18" s="1"/>
  <c r="J269" i="18"/>
  <c r="M269" i="18" s="1"/>
  <c r="J69" i="18"/>
  <c r="M69" i="18" s="1"/>
  <c r="J113" i="18"/>
  <c r="M113" i="18" s="1"/>
  <c r="J796" i="18"/>
  <c r="M796" i="18" s="1"/>
  <c r="J424" i="18"/>
  <c r="M424" i="18" s="1"/>
  <c r="J46" i="18"/>
  <c r="M46" i="18" s="1"/>
  <c r="J111" i="18"/>
  <c r="M111" i="18" s="1"/>
  <c r="J871" i="18"/>
  <c r="M871" i="18" s="1"/>
  <c r="J266" i="18"/>
  <c r="M266" i="18" s="1"/>
  <c r="J400" i="18"/>
  <c r="M400" i="18" s="1"/>
  <c r="J141" i="18"/>
  <c r="M141" i="18" s="1"/>
  <c r="J807" i="18"/>
  <c r="M807" i="18" s="1"/>
  <c r="J388" i="18"/>
  <c r="M388" i="18" s="1"/>
  <c r="J44" i="18"/>
  <c r="M44" i="18" s="1"/>
  <c r="J97" i="18"/>
  <c r="M97" i="18" s="1"/>
  <c r="J150" i="18"/>
  <c r="M150" i="18" s="1"/>
  <c r="J151" i="18"/>
  <c r="M151" i="18" s="1"/>
  <c r="J291" i="18"/>
  <c r="M291" i="18" s="1"/>
  <c r="J153" i="18"/>
  <c r="M153" i="18" s="1"/>
  <c r="J915" i="18"/>
  <c r="M915" i="18" s="1"/>
  <c r="J1110" i="18"/>
  <c r="M1110" i="18" s="1"/>
  <c r="J643" i="18"/>
  <c r="M643" i="18" s="1"/>
  <c r="J808" i="18"/>
  <c r="M808" i="18" s="1"/>
  <c r="J984" i="18"/>
  <c r="M984" i="18" s="1"/>
  <c r="J652" i="18"/>
  <c r="M652" i="18" s="1"/>
  <c r="J642" i="18"/>
  <c r="M642" i="18" s="1"/>
  <c r="J916" i="18"/>
  <c r="M916" i="18" s="1"/>
  <c r="J792" i="18"/>
  <c r="M792" i="18" s="1"/>
  <c r="J724" i="18"/>
  <c r="M724" i="18" s="1"/>
  <c r="J220" i="18"/>
  <c r="M220" i="18" s="1"/>
  <c r="J215" i="18"/>
  <c r="M215" i="18" s="1"/>
  <c r="J1037" i="18"/>
  <c r="M1037" i="18" s="1"/>
  <c r="J859" i="18"/>
  <c r="M859" i="18" s="1"/>
  <c r="J522" i="18"/>
  <c r="M522" i="18" s="1"/>
  <c r="J1036" i="18"/>
  <c r="M1036" i="18" s="1"/>
  <c r="J1135" i="18"/>
  <c r="M1135" i="18" s="1"/>
  <c r="J831" i="18"/>
  <c r="M831" i="18" s="1"/>
  <c r="J918" i="18"/>
  <c r="M918" i="18" s="1"/>
  <c r="J474" i="18"/>
  <c r="M474" i="18" s="1"/>
  <c r="J997" i="18"/>
  <c r="M997" i="18" s="1"/>
  <c r="J544" i="18"/>
  <c r="M544" i="18" s="1"/>
  <c r="J546" i="18"/>
  <c r="M546" i="18" s="1"/>
  <c r="J542" i="18"/>
  <c r="M542" i="18" s="1"/>
  <c r="J572" i="18"/>
  <c r="M572" i="18" s="1"/>
  <c r="J582" i="18"/>
  <c r="M582" i="18" s="1"/>
  <c r="J1012" i="18"/>
  <c r="M1012" i="18" s="1"/>
  <c r="J589" i="18"/>
  <c r="M589" i="18" s="1"/>
  <c r="J1007" i="18"/>
  <c r="M1007" i="18" s="1"/>
  <c r="J562" i="18"/>
  <c r="M562" i="18" s="1"/>
  <c r="J561" i="18"/>
  <c r="M561" i="18" s="1"/>
  <c r="J876" i="18"/>
  <c r="M876" i="18" s="1"/>
  <c r="J849" i="18"/>
  <c r="M849" i="18" s="1"/>
  <c r="J1127" i="18"/>
  <c r="M1127" i="18" s="1"/>
  <c r="J389" i="18"/>
  <c r="M389" i="18" s="1"/>
  <c r="J775" i="18"/>
  <c r="M775" i="18" s="1"/>
  <c r="J950" i="18"/>
  <c r="M950" i="18" s="1"/>
  <c r="J878" i="18"/>
  <c r="M878" i="18" s="1"/>
  <c r="J770" i="18"/>
  <c r="M770" i="18" s="1"/>
  <c r="J1044" i="18"/>
  <c r="M1044" i="18" s="1"/>
  <c r="J833" i="18"/>
  <c r="M833" i="18" s="1"/>
  <c r="J684" i="18"/>
  <c r="M684" i="18" s="1"/>
  <c r="J1004" i="18"/>
  <c r="M1004" i="18" s="1"/>
  <c r="J683" i="18"/>
  <c r="M683" i="18" s="1"/>
  <c r="J861" i="18"/>
  <c r="M861" i="18" s="1"/>
  <c r="J717" i="18"/>
  <c r="M717" i="18" s="1"/>
  <c r="J1022" i="18"/>
  <c r="M1022" i="18" s="1"/>
  <c r="J720" i="18"/>
  <c r="M720" i="18" s="1"/>
  <c r="J484" i="18"/>
  <c r="M484" i="18" s="1"/>
  <c r="J482" i="18"/>
  <c r="M482" i="18" s="1"/>
  <c r="J485" i="18"/>
  <c r="M485" i="18" s="1"/>
  <c r="J479" i="18"/>
  <c r="M479" i="18" s="1"/>
  <c r="J1133" i="18"/>
  <c r="M1133" i="18" s="1"/>
  <c r="J797" i="18"/>
  <c r="M797" i="18" s="1"/>
  <c r="J226" i="18"/>
  <c r="M226" i="18" s="1"/>
  <c r="J105" i="18"/>
  <c r="M105" i="18" s="1"/>
  <c r="J925" i="18"/>
  <c r="M925" i="18" s="1"/>
  <c r="J845" i="18"/>
  <c r="M845" i="18" s="1"/>
  <c r="J1034" i="18"/>
  <c r="M1034" i="18" s="1"/>
  <c r="J500" i="18"/>
  <c r="M500" i="18" s="1"/>
  <c r="J886" i="18"/>
  <c r="M886" i="18" s="1"/>
  <c r="J884" i="18"/>
  <c r="M884" i="18" s="1"/>
  <c r="J408" i="18"/>
  <c r="M408" i="18" s="1"/>
  <c r="J184" i="18"/>
  <c r="M184" i="18" s="1"/>
  <c r="J883" i="18"/>
  <c r="M883" i="18" s="1"/>
  <c r="J592" i="18"/>
  <c r="M592" i="18" s="1"/>
  <c r="J774" i="18"/>
  <c r="M774" i="18" s="1"/>
  <c r="J284" i="18"/>
  <c r="M284" i="18" s="1"/>
  <c r="J877" i="18"/>
  <c r="M877" i="18" s="1"/>
  <c r="J588" i="18"/>
  <c r="M588" i="18" s="1"/>
  <c r="J577" i="18"/>
  <c r="M577" i="18" s="1"/>
  <c r="J278" i="18"/>
  <c r="M278" i="18" s="1"/>
  <c r="J10" i="18"/>
  <c r="M10" i="18" s="1"/>
  <c r="J228" i="18"/>
  <c r="M228" i="18" s="1"/>
  <c r="J15" i="18"/>
  <c r="M15" i="18" s="1"/>
  <c r="J27" i="18"/>
  <c r="M27" i="18" s="1"/>
  <c r="J897" i="18"/>
  <c r="M897" i="18" s="1"/>
  <c r="J800" i="18"/>
  <c r="M800" i="18" s="1"/>
  <c r="J432" i="18"/>
  <c r="M432" i="18" s="1"/>
  <c r="J199" i="18"/>
  <c r="M199" i="18" s="1"/>
  <c r="J1113" i="18"/>
  <c r="M1113" i="18" s="1"/>
  <c r="J1001" i="18"/>
  <c r="M1001" i="18" s="1"/>
  <c r="J1112" i="18"/>
  <c r="M1112" i="18" s="1"/>
  <c r="J830" i="18"/>
  <c r="M830" i="18" s="1"/>
  <c r="J1055" i="18"/>
  <c r="M1055" i="18" s="1"/>
  <c r="J734" i="18"/>
  <c r="M734" i="18" s="1"/>
  <c r="J227" i="18"/>
  <c r="M227" i="18" s="1"/>
  <c r="J773" i="18"/>
  <c r="M773" i="18" s="1"/>
  <c r="J772" i="18"/>
  <c r="M772" i="18" s="1"/>
  <c r="J882" i="18"/>
  <c r="M882" i="18" s="1"/>
  <c r="J282" i="18"/>
  <c r="M282" i="18" s="1"/>
  <c r="J896" i="18"/>
  <c r="M896" i="18" s="1"/>
  <c r="J1002" i="18"/>
  <c r="M1002" i="18" s="1"/>
  <c r="J198" i="18"/>
  <c r="M198" i="18" s="1"/>
  <c r="J429" i="18"/>
  <c r="M429" i="18" s="1"/>
  <c r="J934" i="18"/>
  <c r="M934" i="18" s="1"/>
  <c r="J260" i="18"/>
  <c r="M260" i="18" s="1"/>
  <c r="J1060" i="18"/>
  <c r="M1060" i="18" s="1"/>
  <c r="J531" i="18"/>
  <c r="M531" i="18" s="1"/>
  <c r="J874" i="18"/>
  <c r="M874" i="18" s="1"/>
  <c r="J560" i="18"/>
  <c r="M560" i="18" s="1"/>
  <c r="J558" i="18"/>
  <c r="M558" i="18" s="1"/>
  <c r="J272" i="18"/>
  <c r="M272" i="18" s="1"/>
  <c r="J271" i="18"/>
  <c r="M271" i="18" s="1"/>
  <c r="J1045" i="18"/>
  <c r="M1045" i="18" s="1"/>
  <c r="J586" i="18"/>
  <c r="M586" i="18" s="1"/>
  <c r="J575" i="18"/>
  <c r="M575" i="18" s="1"/>
  <c r="J275" i="18"/>
  <c r="M275" i="18" s="1"/>
  <c r="J976" i="18"/>
  <c r="M976" i="18" s="1"/>
  <c r="J471" i="18"/>
  <c r="M471" i="18" s="1"/>
  <c r="J224" i="18"/>
  <c r="M224" i="18" s="1"/>
  <c r="J223" i="18"/>
  <c r="M223" i="18" s="1"/>
  <c r="J1006" i="18"/>
  <c r="M1006" i="18" s="1"/>
  <c r="J270" i="18"/>
  <c r="M270" i="18" s="1"/>
  <c r="J557" i="18"/>
  <c r="M557" i="18" s="1"/>
  <c r="J559" i="18"/>
  <c r="M559" i="18" s="1"/>
  <c r="J1009" i="18"/>
  <c r="M1009" i="18" s="1"/>
  <c r="J574" i="18"/>
  <c r="M574" i="18" s="1"/>
  <c r="J585" i="18"/>
  <c r="M585" i="18" s="1"/>
  <c r="J274" i="18"/>
  <c r="M274" i="18" s="1"/>
  <c r="J158" i="18"/>
  <c r="M158" i="18" s="1"/>
  <c r="J156" i="18"/>
  <c r="M156" i="18" s="1"/>
  <c r="J157" i="18"/>
  <c r="M157" i="18" s="1"/>
  <c r="J155" i="18"/>
  <c r="M155" i="18" s="1"/>
  <c r="J709" i="18"/>
  <c r="M709" i="18" s="1"/>
  <c r="J328" i="18"/>
  <c r="M328" i="18" s="1"/>
  <c r="J132" i="18"/>
  <c r="M132" i="18" s="1"/>
  <c r="J327" i="18"/>
  <c r="M327" i="18" s="1"/>
  <c r="J329" i="18"/>
  <c r="M329" i="18" s="1"/>
  <c r="L66" i="18"/>
  <c r="L43" i="18"/>
  <c r="L107" i="18"/>
  <c r="L139" i="18"/>
  <c r="L78" i="18"/>
  <c r="L76" i="18"/>
  <c r="L108" i="18"/>
  <c r="L124" i="18"/>
  <c r="L74" i="18"/>
  <c r="L37" i="18"/>
  <c r="L53" i="18"/>
  <c r="L214" i="18"/>
  <c r="L246" i="18"/>
  <c r="L14" i="18"/>
  <c r="L173" i="18"/>
  <c r="L233" i="18"/>
  <c r="L265" i="18"/>
  <c r="L297" i="18"/>
  <c r="L313" i="18"/>
  <c r="L361" i="18"/>
  <c r="L425" i="18"/>
  <c r="L298" i="18"/>
  <c r="L346" i="18"/>
  <c r="L362" i="18"/>
  <c r="L426" i="18"/>
  <c r="L442" i="18"/>
  <c r="L247" i="18"/>
  <c r="L263" i="18"/>
  <c r="L359" i="18"/>
  <c r="L391" i="18"/>
  <c r="L407" i="18"/>
  <c r="L525" i="18"/>
  <c r="L196" i="18"/>
  <c r="L244" i="18"/>
  <c r="L276" i="18"/>
  <c r="L308" i="18"/>
  <c r="L324" i="18"/>
  <c r="L356" i="18"/>
  <c r="L372" i="18"/>
  <c r="L388" i="18"/>
  <c r="L436" i="18"/>
  <c r="L447" i="18"/>
  <c r="L347" i="18"/>
  <c r="L363" i="18"/>
  <c r="L216" i="18"/>
  <c r="L232" i="18"/>
  <c r="L280" i="18"/>
  <c r="L344" i="18"/>
  <c r="L360" i="18"/>
  <c r="L376" i="18"/>
  <c r="L408" i="18"/>
  <c r="L440" i="18"/>
  <c r="L458" i="18"/>
  <c r="L466" i="18"/>
  <c r="L478" i="18"/>
  <c r="L494" i="18"/>
  <c r="L469" i="18"/>
  <c r="L493" i="18"/>
  <c r="L625" i="18"/>
  <c r="L565" i="18"/>
  <c r="L677" i="18"/>
  <c r="L693" i="18"/>
  <c r="L725" i="18"/>
  <c r="L741" i="18"/>
  <c r="L879" i="18"/>
  <c r="L487" i="18"/>
  <c r="L516" i="18"/>
  <c r="L524" i="18"/>
  <c r="L556" i="18"/>
  <c r="L564" i="18"/>
  <c r="L579" i="18"/>
  <c r="L611" i="18"/>
  <c r="L627" i="18"/>
  <c r="L707" i="18"/>
  <c r="L738" i="18"/>
  <c r="L816" i="18"/>
  <c r="L510" i="18"/>
  <c r="L526" i="18"/>
  <c r="L622" i="18"/>
  <c r="L654" i="18"/>
  <c r="L751" i="18"/>
  <c r="L783" i="18"/>
  <c r="L969" i="18"/>
  <c r="L891" i="18"/>
  <c r="L584" i="18"/>
  <c r="L600" i="18"/>
  <c r="L632" i="18"/>
  <c r="L648" i="18"/>
  <c r="L680" i="18"/>
  <c r="L712" i="18"/>
  <c r="L728" i="18"/>
  <c r="L760" i="18"/>
  <c r="L787" i="18"/>
  <c r="L795" i="18"/>
  <c r="L826" i="18"/>
  <c r="L890" i="18"/>
  <c r="L789" i="18"/>
  <c r="L805" i="18"/>
  <c r="L837" i="18"/>
  <c r="L1028" i="18"/>
  <c r="L1072" i="18"/>
  <c r="L811" i="18"/>
  <c r="L827" i="18"/>
  <c r="L844" i="18"/>
  <c r="L892" i="18"/>
  <c r="L935" i="18"/>
  <c r="L943" i="18"/>
  <c r="L951" i="18"/>
  <c r="L873" i="18"/>
  <c r="L905" i="18"/>
  <c r="L987" i="18"/>
  <c r="L972" i="18"/>
  <c r="L1004" i="18"/>
  <c r="L1020" i="18"/>
  <c r="L1017" i="18"/>
  <c r="L1046" i="18"/>
  <c r="L1063" i="18"/>
  <c r="L982" i="18"/>
  <c r="L1057" i="18"/>
  <c r="L1084" i="18"/>
  <c r="L1108" i="18"/>
  <c r="L1116" i="18"/>
  <c r="L1128" i="18"/>
  <c r="L1043" i="18"/>
  <c r="L1133" i="18"/>
  <c r="L1066" i="18"/>
  <c r="L1130" i="18"/>
  <c r="L1095" i="18"/>
  <c r="L1111" i="18"/>
  <c r="J924" i="18"/>
  <c r="M924" i="18" s="1"/>
  <c r="J14" i="18"/>
  <c r="M14" i="18" s="1"/>
  <c r="J95" i="18"/>
  <c r="M95" i="18" s="1"/>
  <c r="J21" i="18"/>
  <c r="M21" i="18" s="1"/>
  <c r="J59" i="18"/>
  <c r="M59" i="18" s="1"/>
  <c r="J33" i="18"/>
  <c r="M33" i="18" s="1"/>
  <c r="J386" i="18"/>
  <c r="M386" i="18" s="1"/>
  <c r="J126" i="18"/>
  <c r="M126" i="18" s="1"/>
  <c r="J1097" i="18"/>
  <c r="M1097" i="18" s="1"/>
  <c r="J1078" i="18"/>
  <c r="M1078" i="18" s="1"/>
  <c r="J450" i="18"/>
  <c r="M450" i="18" s="1"/>
  <c r="J451" i="18"/>
  <c r="M451" i="18" s="1"/>
  <c r="J1061" i="18"/>
  <c r="M1061" i="18" s="1"/>
  <c r="J887" i="18"/>
  <c r="M887" i="18" s="1"/>
  <c r="J682" i="18"/>
  <c r="M682" i="18" s="1"/>
  <c r="J554" i="18"/>
  <c r="M554" i="18" s="1"/>
  <c r="J303" i="18"/>
  <c r="M303" i="18" s="1"/>
  <c r="J121" i="18"/>
  <c r="M121" i="18" s="1"/>
  <c r="J757" i="18"/>
  <c r="M757" i="18" s="1"/>
  <c r="J163" i="18"/>
  <c r="M163" i="18" s="1"/>
  <c r="J167" i="18"/>
  <c r="M167" i="18" s="1"/>
  <c r="J435" i="18"/>
  <c r="M435" i="18" s="1"/>
  <c r="J825" i="18"/>
  <c r="M825" i="18" s="1"/>
  <c r="J765" i="18"/>
  <c r="M765" i="18" s="1"/>
  <c r="J104" i="18"/>
  <c r="M104" i="18" s="1"/>
  <c r="J189" i="18"/>
  <c r="M189" i="18" s="1"/>
  <c r="J1019" i="18"/>
  <c r="M1019" i="18" s="1"/>
  <c r="J777" i="18"/>
  <c r="M777" i="18" s="1"/>
  <c r="J398" i="18"/>
  <c r="M398" i="18" s="1"/>
  <c r="J396" i="18"/>
  <c r="M396" i="18" s="1"/>
  <c r="J340" i="18"/>
  <c r="M340" i="18" s="1"/>
  <c r="J828" i="18"/>
  <c r="M828" i="18" s="1"/>
  <c r="J182" i="18"/>
  <c r="M182" i="18" s="1"/>
  <c r="J733" i="18"/>
  <c r="M733" i="18" s="1"/>
  <c r="J990" i="18"/>
  <c r="M990" i="18" s="1"/>
  <c r="J1065" i="18"/>
  <c r="M1065" i="18" s="1"/>
  <c r="J1038" i="18"/>
  <c r="M1038" i="18" s="1"/>
  <c r="J681" i="18"/>
  <c r="M681" i="18" s="1"/>
  <c r="J553" i="18"/>
  <c r="M553" i="18" s="1"/>
  <c r="J922" i="18"/>
  <c r="M922" i="18" s="1"/>
  <c r="J412" i="18"/>
  <c r="M412" i="18" s="1"/>
  <c r="J781" i="18"/>
  <c r="M781" i="18" s="1"/>
  <c r="J299" i="18"/>
  <c r="M299" i="18" s="1"/>
  <c r="J842" i="18"/>
  <c r="M842" i="18" s="1"/>
  <c r="J382" i="18"/>
  <c r="M382" i="18" s="1"/>
  <c r="J815" i="18"/>
  <c r="M815" i="18" s="1"/>
  <c r="J143" i="18"/>
  <c r="M143" i="18" s="1"/>
  <c r="J437" i="18"/>
  <c r="M437" i="18" s="1"/>
  <c r="J342" i="18"/>
  <c r="M342" i="18" s="1"/>
  <c r="J992" i="18"/>
  <c r="M992" i="18" s="1"/>
  <c r="J750" i="18"/>
  <c r="M750" i="18" s="1"/>
  <c r="J1031" i="18"/>
  <c r="M1031" i="18" s="1"/>
  <c r="J1114" i="18"/>
  <c r="M1114" i="18" s="1"/>
  <c r="J962" i="18"/>
  <c r="M962" i="18" s="1"/>
  <c r="J919" i="18"/>
  <c r="M919" i="18" s="1"/>
  <c r="J1080" i="18"/>
  <c r="M1080" i="18" s="1"/>
  <c r="J841" i="18"/>
  <c r="M841" i="18" s="1"/>
  <c r="J840" i="18"/>
  <c r="M840" i="18" s="1"/>
  <c r="J691" i="18"/>
  <c r="M691" i="18" s="1"/>
  <c r="J989" i="18"/>
  <c r="M989" i="18" s="1"/>
  <c r="J657" i="18"/>
  <c r="M657" i="18" s="1"/>
  <c r="J409" i="18"/>
  <c r="M409" i="18" s="1"/>
  <c r="J806" i="18"/>
  <c r="M806" i="18" s="1"/>
  <c r="J231" i="18"/>
  <c r="M231" i="18" s="1"/>
  <c r="J411" i="18"/>
  <c r="M411" i="18" s="1"/>
  <c r="J114" i="18"/>
  <c r="M114" i="18" s="1"/>
  <c r="J70" i="18"/>
  <c r="M70" i="18" s="1"/>
  <c r="J180" i="18"/>
  <c r="M180" i="18" s="1"/>
  <c r="J178" i="18"/>
  <c r="M178" i="18" s="1"/>
  <c r="J343" i="18"/>
  <c r="M343" i="18" s="1"/>
  <c r="J177" i="18"/>
  <c r="M177" i="18" s="1"/>
  <c r="J179" i="18"/>
  <c r="M179" i="18" s="1"/>
  <c r="J468" i="18"/>
  <c r="M468" i="18" s="1"/>
  <c r="J292" i="18"/>
  <c r="M292" i="18" s="1"/>
  <c r="J295" i="18"/>
  <c r="M295" i="18" s="1"/>
  <c r="J293" i="18"/>
  <c r="M293" i="18" s="1"/>
  <c r="J981" i="18"/>
  <c r="M981" i="18" s="1"/>
  <c r="J146" i="18"/>
  <c r="M146" i="18" s="1"/>
  <c r="J145" i="18"/>
  <c r="M145" i="18" s="1"/>
  <c r="J1091" i="18"/>
  <c r="M1091" i="18" s="1"/>
  <c r="J378" i="18"/>
  <c r="M378" i="18" s="1"/>
  <c r="J381" i="18"/>
  <c r="M381" i="18" s="1"/>
  <c r="J98" i="18"/>
  <c r="M98" i="18" s="1"/>
  <c r="J172" i="18"/>
  <c r="M172" i="18" s="1"/>
  <c r="J100" i="18"/>
  <c r="M100" i="18" s="1"/>
  <c r="J99" i="18"/>
  <c r="M99" i="18" s="1"/>
  <c r="J154" i="18"/>
  <c r="M154" i="18" s="1"/>
  <c r="J152" i="18"/>
  <c r="M152" i="18" s="1"/>
  <c r="J149" i="18"/>
  <c r="M149" i="18" s="1"/>
  <c r="J120" i="18"/>
  <c r="M120" i="18" s="1"/>
  <c r="J470" i="18"/>
  <c r="M470" i="18" s="1"/>
  <c r="J119" i="18"/>
  <c r="M119" i="18" s="1"/>
  <c r="J550" i="18"/>
  <c r="M550" i="18" s="1"/>
  <c r="J402" i="18"/>
  <c r="M402" i="18" s="1"/>
  <c r="J142" i="18"/>
  <c r="M142" i="18" s="1"/>
  <c r="J763" i="18"/>
  <c r="M763" i="18" s="1"/>
  <c r="J168" i="18"/>
  <c r="M168" i="18" s="1"/>
  <c r="J96" i="18"/>
  <c r="M96" i="18" s="1"/>
  <c r="J285" i="18"/>
  <c r="M285" i="18" s="1"/>
  <c r="J387" i="18"/>
  <c r="M387" i="18" s="1"/>
  <c r="J1141" i="18"/>
  <c r="M1141" i="18" s="1"/>
  <c r="J941" i="18"/>
  <c r="M941" i="18" s="1"/>
  <c r="J696" i="18"/>
  <c r="M696" i="18" s="1"/>
  <c r="J1018" i="18"/>
  <c r="M1018" i="18" s="1"/>
  <c r="J1142" i="18"/>
  <c r="M1142" i="18" s="1"/>
  <c r="J910" i="18"/>
  <c r="M910" i="18" s="1"/>
  <c r="J464" i="18"/>
  <c r="M464" i="18" s="1"/>
  <c r="J465" i="18"/>
  <c r="M465" i="18" s="1"/>
  <c r="J848" i="18"/>
  <c r="M848" i="18" s="1"/>
  <c r="J1058" i="18"/>
  <c r="M1058" i="18" s="1"/>
  <c r="J497" i="18"/>
  <c r="M497" i="18" s="1"/>
  <c r="J503" i="18"/>
  <c r="M503" i="18" s="1"/>
  <c r="J927" i="18"/>
  <c r="M927" i="18" s="1"/>
  <c r="J847" i="18"/>
  <c r="M847" i="18" s="1"/>
  <c r="J496" i="18"/>
  <c r="M496" i="18" s="1"/>
  <c r="J502" i="18"/>
  <c r="M502" i="18" s="1"/>
  <c r="J960" i="18"/>
  <c r="M960" i="18" s="1"/>
  <c r="J1014" i="18"/>
  <c r="M1014" i="18" s="1"/>
  <c r="J606" i="18"/>
  <c r="M606" i="18" s="1"/>
  <c r="J605" i="18"/>
  <c r="M605" i="18" s="1"/>
  <c r="J676" i="18"/>
  <c r="M676" i="18" s="1"/>
  <c r="J421" i="18"/>
  <c r="M421" i="18" s="1"/>
  <c r="J422" i="18"/>
  <c r="M422" i="18" s="1"/>
  <c r="J419" i="18"/>
  <c r="M419" i="18" s="1"/>
  <c r="J665" i="18"/>
  <c r="M665" i="18" s="1"/>
  <c r="J667" i="18"/>
  <c r="M667" i="18" s="1"/>
  <c r="J664" i="18"/>
  <c r="M664" i="18" s="1"/>
  <c r="J666" i="18"/>
  <c r="M666" i="18" s="1"/>
  <c r="J1087" i="18"/>
  <c r="M1087" i="18" s="1"/>
  <c r="J1088" i="18"/>
  <c r="M1088" i="18" s="1"/>
  <c r="J736" i="18"/>
  <c r="M736" i="18" s="1"/>
  <c r="J735" i="18"/>
  <c r="M735" i="18" s="1"/>
  <c r="J813" i="18"/>
  <c r="M813" i="18" s="1"/>
  <c r="J1064" i="18"/>
  <c r="M1064" i="18" s="1"/>
  <c r="J661" i="18"/>
  <c r="M661" i="18" s="1"/>
  <c r="J663" i="18"/>
  <c r="M663" i="18" s="1"/>
  <c r="J1137" i="18"/>
  <c r="M1137" i="18" s="1"/>
  <c r="J953" i="18"/>
  <c r="M953" i="18" s="1"/>
  <c r="J583" i="18"/>
  <c r="M583" i="18" s="1"/>
  <c r="J73" i="18"/>
  <c r="M73" i="18" s="1"/>
  <c r="J937" i="18"/>
  <c r="M937" i="18" s="1"/>
  <c r="J863" i="18"/>
  <c r="M863" i="18" s="1"/>
  <c r="J537" i="18"/>
  <c r="M537" i="18" s="1"/>
  <c r="J539" i="18"/>
  <c r="M539" i="18" s="1"/>
  <c r="J1013" i="18"/>
  <c r="M1013" i="18" s="1"/>
  <c r="J590" i="18"/>
  <c r="M590" i="18" s="1"/>
  <c r="J593" i="18"/>
  <c r="M593" i="18" s="1"/>
  <c r="J595" i="18"/>
  <c r="M595" i="18" s="1"/>
  <c r="J1011" i="18"/>
  <c r="M1011" i="18" s="1"/>
  <c r="J952" i="18"/>
  <c r="M952" i="18" s="1"/>
  <c r="J581" i="18"/>
  <c r="M581" i="18" s="1"/>
  <c r="J571" i="18"/>
  <c r="M571" i="18" s="1"/>
  <c r="J1005" i="18"/>
  <c r="M1005" i="18" s="1"/>
  <c r="J685" i="18"/>
  <c r="M685" i="18" s="1"/>
  <c r="J1050" i="18"/>
  <c r="M1050" i="18" s="1"/>
  <c r="J686" i="18"/>
  <c r="M686" i="18" s="1"/>
  <c r="J999" i="18"/>
  <c r="M999" i="18" s="1"/>
  <c r="J998" i="18"/>
  <c r="M998" i="18" s="1"/>
  <c r="J548" i="18"/>
  <c r="M548" i="18" s="1"/>
  <c r="J549" i="18"/>
  <c r="M549" i="18" s="1"/>
  <c r="J1144" i="18"/>
  <c r="M1144" i="18" s="1"/>
  <c r="J669" i="18"/>
  <c r="M669" i="18" s="1"/>
  <c r="J994" i="18"/>
  <c r="M994" i="18" s="1"/>
  <c r="J670" i="18"/>
  <c r="M670" i="18" s="1"/>
  <c r="J810" i="18"/>
  <c r="M810" i="18" s="1"/>
  <c r="J651" i="18"/>
  <c r="M651" i="18" s="1"/>
  <c r="J348" i="18"/>
  <c r="M348" i="18" s="1"/>
  <c r="J345" i="18"/>
  <c r="M345" i="18" s="1"/>
  <c r="J1115" i="18"/>
  <c r="M1115" i="18" s="1"/>
  <c r="J895" i="18"/>
  <c r="M895" i="18" s="1"/>
  <c r="J754" i="18"/>
  <c r="M754" i="18" s="1"/>
  <c r="J427" i="18"/>
  <c r="M427" i="18" s="1"/>
  <c r="J1140" i="18"/>
  <c r="M1140" i="18" s="1"/>
  <c r="J541" i="18"/>
  <c r="M541" i="18" s="1"/>
  <c r="J264" i="18"/>
  <c r="M264" i="18" s="1"/>
  <c r="J535" i="18"/>
  <c r="M535" i="18" s="1"/>
  <c r="J1040" i="18"/>
  <c r="M1040" i="18" s="1"/>
  <c r="J1090" i="18"/>
  <c r="M1090" i="18" s="1"/>
  <c r="J668" i="18"/>
  <c r="M668" i="18" s="1"/>
  <c r="J357" i="18"/>
  <c r="M357" i="18" s="1"/>
  <c r="J1109" i="18"/>
  <c r="M1109" i="18" s="1"/>
  <c r="J1054" i="18"/>
  <c r="M1054" i="18" s="1"/>
  <c r="J699" i="18"/>
  <c r="M699" i="18" s="1"/>
  <c r="J384" i="18"/>
  <c r="M384" i="18" s="1"/>
  <c r="J722" i="18"/>
  <c r="M722" i="18" s="1"/>
  <c r="J803" i="18"/>
  <c r="M803" i="18" s="1"/>
  <c r="J140" i="18"/>
  <c r="M140" i="18" s="1"/>
  <c r="J341" i="18"/>
  <c r="M341" i="18" s="1"/>
  <c r="J801" i="18"/>
  <c r="M801" i="18" s="1"/>
  <c r="J802" i="18"/>
  <c r="M802" i="18" s="1"/>
  <c r="J200" i="18"/>
  <c r="M200" i="18" s="1"/>
  <c r="J433" i="18"/>
  <c r="M433" i="18" s="1"/>
  <c r="J1093" i="18"/>
  <c r="M1093" i="18" s="1"/>
  <c r="J889" i="18"/>
  <c r="M889" i="18" s="1"/>
  <c r="J674" i="18"/>
  <c r="M674" i="18" s="1"/>
  <c r="J675" i="18"/>
  <c r="M675" i="18" s="1"/>
  <c r="J1138" i="18"/>
  <c r="M1138" i="18" s="1"/>
  <c r="J638" i="18"/>
  <c r="M638" i="18" s="1"/>
  <c r="J338" i="18"/>
  <c r="M338" i="18" s="1"/>
  <c r="J637" i="18"/>
  <c r="M637" i="18" s="1"/>
  <c r="J1139" i="18"/>
  <c r="M1139" i="18" s="1"/>
  <c r="J697" i="18"/>
  <c r="M697" i="18" s="1"/>
  <c r="J700" i="18"/>
  <c r="M700" i="18" s="1"/>
  <c r="J383" i="18"/>
  <c r="M383" i="18" s="1"/>
  <c r="J640" i="18"/>
  <c r="M640" i="18" s="1"/>
  <c r="J268" i="18"/>
  <c r="M268" i="18" s="1"/>
  <c r="J68" i="18"/>
  <c r="M68" i="18" s="1"/>
  <c r="J36" i="18"/>
  <c r="M36" i="18" s="1"/>
  <c r="J190" i="18"/>
  <c r="M190" i="18" s="1"/>
  <c r="J940" i="18"/>
  <c r="M940" i="18" s="1"/>
  <c r="J791" i="18"/>
  <c r="M791" i="18" s="1"/>
  <c r="J671" i="18"/>
  <c r="M671" i="18" s="1"/>
  <c r="J718" i="18"/>
  <c r="M718" i="18" s="1"/>
  <c r="J860" i="18"/>
  <c r="M860" i="18" s="1"/>
  <c r="J719" i="18"/>
  <c r="M719" i="18" s="1"/>
  <c r="J393" i="18"/>
  <c r="M393" i="18" s="1"/>
  <c r="J1003" i="18"/>
  <c r="M1003" i="18" s="1"/>
  <c r="J431" i="18"/>
  <c r="M431" i="18" s="1"/>
  <c r="J201" i="18"/>
  <c r="M201" i="18" s="1"/>
  <c r="J430" i="18"/>
  <c r="M430" i="18" s="1"/>
  <c r="J258" i="18"/>
  <c r="M258" i="18" s="1"/>
  <c r="J980" i="18"/>
  <c r="M980" i="18" s="1"/>
  <c r="J112" i="18"/>
  <c r="M112" i="18" s="1"/>
  <c r="J259" i="18"/>
  <c r="M259" i="18" s="1"/>
  <c r="J851" i="18"/>
  <c r="M851" i="18" s="1"/>
  <c r="J130" i="18"/>
  <c r="M130" i="18" s="1"/>
  <c r="J60" i="18"/>
  <c r="M60" i="18" s="1"/>
  <c r="J131" i="18"/>
  <c r="M131" i="18" s="1"/>
  <c r="J1029" i="18"/>
  <c r="M1029" i="18" s="1"/>
  <c r="J731" i="18"/>
  <c r="M731" i="18" s="1"/>
  <c r="J404" i="18"/>
  <c r="M404" i="18" s="1"/>
  <c r="J405" i="18"/>
  <c r="M405" i="18" s="1"/>
  <c r="J1129" i="18"/>
  <c r="M1129" i="18" s="1"/>
  <c r="J413" i="18"/>
  <c r="M413" i="18" s="1"/>
  <c r="J229" i="18"/>
  <c r="M229" i="18" s="1"/>
  <c r="J109" i="18"/>
  <c r="M109" i="18" s="1"/>
  <c r="J1073" i="18"/>
  <c r="M1073" i="18" s="1"/>
  <c r="J959" i="18"/>
  <c r="M959" i="18" s="1"/>
  <c r="J428" i="18"/>
  <c r="M428" i="18" s="1"/>
  <c r="M434" i="18"/>
  <c r="J170" i="18"/>
  <c r="M170" i="18" s="1"/>
  <c r="J169" i="18"/>
  <c r="M169" i="18" s="1"/>
  <c r="J171" i="18"/>
  <c r="M171" i="18" s="1"/>
  <c r="J83" i="18"/>
  <c r="M83" i="18" s="1"/>
  <c r="J441" i="18"/>
  <c r="M441" i="18" s="1"/>
  <c r="J702" i="18"/>
  <c r="M702" i="18" s="1"/>
  <c r="J490" i="18"/>
  <c r="M490" i="18" s="1"/>
  <c r="J319" i="18"/>
  <c r="M319" i="18" s="1"/>
  <c r="J317" i="18"/>
  <c r="M317" i="18" s="1"/>
  <c r="J690" i="18"/>
  <c r="M690" i="18" s="1"/>
  <c r="J94" i="18"/>
  <c r="M94" i="18" s="1"/>
  <c r="J50" i="18"/>
  <c r="M50" i="18" s="1"/>
  <c r="J52" i="18"/>
  <c r="M52" i="18" s="1"/>
  <c r="J1056" i="18"/>
  <c r="M1056" i="18" s="1"/>
  <c r="J314" i="18"/>
  <c r="M314" i="18" s="1"/>
  <c r="J310" i="18"/>
  <c r="M310" i="18" s="1"/>
  <c r="J316" i="18"/>
  <c r="M316" i="18" s="1"/>
  <c r="J307" i="18"/>
  <c r="M307" i="18" s="1"/>
  <c r="J1047" i="18"/>
  <c r="M1047" i="18" s="1"/>
  <c r="J1048" i="18"/>
  <c r="M1048" i="18" s="1"/>
  <c r="J1098" i="18"/>
  <c r="M1098" i="18" s="1"/>
  <c r="J439" i="18"/>
  <c r="M439" i="18" s="1"/>
  <c r="J443" i="18"/>
  <c r="M443" i="18" s="1"/>
  <c r="J963" i="18"/>
  <c r="M963" i="18" s="1"/>
  <c r="J867" i="18"/>
  <c r="M867" i="18" s="1"/>
  <c r="J726" i="18"/>
  <c r="M726" i="18" s="1"/>
  <c r="J394" i="18"/>
  <c r="M394" i="18" s="1"/>
  <c r="J727" i="18"/>
  <c r="M727" i="18" s="1"/>
  <c r="J710" i="18"/>
  <c r="M710" i="18" s="1"/>
  <c r="J330" i="18"/>
  <c r="M330" i="18" s="1"/>
  <c r="J326" i="18"/>
  <c r="M326" i="18" s="1"/>
  <c r="J332" i="18"/>
  <c r="M332" i="18" s="1"/>
  <c r="J133" i="18"/>
  <c r="M133" i="18" s="1"/>
  <c r="J713" i="18"/>
  <c r="M713" i="18" s="1"/>
  <c r="J334" i="18"/>
  <c r="M334" i="18" s="1"/>
  <c r="J336" i="18"/>
  <c r="M336" i="18" s="1"/>
  <c r="J335" i="18"/>
  <c r="M335" i="18" s="1"/>
  <c r="J135" i="18"/>
  <c r="M135" i="18" s="1"/>
  <c r="L34" i="18"/>
  <c r="L19" i="18"/>
  <c r="L67" i="18"/>
  <c r="L99" i="18"/>
  <c r="L147" i="18"/>
  <c r="L178" i="18"/>
  <c r="L30" i="18"/>
  <c r="L12" i="18"/>
  <c r="L84" i="18"/>
  <c r="L132" i="18"/>
  <c r="L148" i="18"/>
  <c r="L164" i="18"/>
  <c r="L16" i="18"/>
  <c r="L44" i="18"/>
  <c r="L13" i="18"/>
  <c r="L29" i="18"/>
  <c r="L45" i="18"/>
  <c r="L61" i="18"/>
  <c r="L77" i="18"/>
  <c r="L93" i="18"/>
  <c r="L125" i="18"/>
  <c r="L157" i="18"/>
  <c r="L206" i="18"/>
  <c r="L238" i="18"/>
  <c r="L254" i="18"/>
  <c r="L90" i="18"/>
  <c r="L122" i="18"/>
  <c r="L138" i="18"/>
  <c r="L154" i="18"/>
  <c r="L193" i="18"/>
  <c r="L209" i="18"/>
  <c r="L225" i="18"/>
  <c r="L257" i="18"/>
  <c r="L273" i="18"/>
  <c r="L289" i="18"/>
  <c r="L305" i="18"/>
  <c r="L321" i="18"/>
  <c r="L337" i="18"/>
  <c r="L353" i="18"/>
  <c r="L369" i="18"/>
  <c r="L385" i="18"/>
  <c r="L401" i="18"/>
  <c r="L417" i="18"/>
  <c r="L452" i="18"/>
  <c r="L290" i="18"/>
  <c r="L306" i="18"/>
  <c r="L322" i="18"/>
  <c r="L354" i="18"/>
  <c r="L370" i="18"/>
  <c r="L386" i="18"/>
  <c r="L402" i="18"/>
  <c r="L191" i="18"/>
  <c r="L207" i="18"/>
  <c r="L239" i="18"/>
  <c r="L271" i="18"/>
  <c r="L303" i="18"/>
  <c r="L351" i="18"/>
  <c r="L367" i="18"/>
  <c r="L399" i="18"/>
  <c r="L415" i="18"/>
  <c r="L431" i="18"/>
  <c r="L501" i="18"/>
  <c r="L517" i="18"/>
  <c r="L188" i="18"/>
  <c r="L204" i="18"/>
  <c r="L220" i="18"/>
  <c r="L236" i="18"/>
  <c r="L252" i="18"/>
  <c r="L300" i="18"/>
  <c r="L364" i="18"/>
  <c r="L380" i="18"/>
  <c r="L444" i="18"/>
  <c r="L455" i="18"/>
  <c r="L463" i="18"/>
  <c r="L474" i="18"/>
  <c r="L449" i="18"/>
  <c r="L481" i="18"/>
  <c r="L492" i="18"/>
  <c r="L573" i="18"/>
  <c r="L617" i="18"/>
  <c r="L529" i="18"/>
  <c r="L545" i="18"/>
  <c r="L689" i="18"/>
  <c r="L705" i="18"/>
  <c r="L721" i="18"/>
  <c r="L737" i="18"/>
  <c r="L753" i="18"/>
  <c r="L847" i="18"/>
  <c r="L887" i="18"/>
  <c r="L499" i="18"/>
  <c r="L507" i="18"/>
  <c r="L515" i="18"/>
  <c r="L523" i="18"/>
  <c r="L531" i="18"/>
  <c r="L547" i="18"/>
  <c r="L555" i="18"/>
  <c r="L563" i="18"/>
  <c r="L575" i="18"/>
  <c r="L591" i="18"/>
  <c r="L607" i="18"/>
  <c r="L623" i="18"/>
  <c r="L687" i="18"/>
  <c r="L703" i="18"/>
  <c r="L734" i="18"/>
  <c r="L750" i="18"/>
  <c r="L766" i="18"/>
  <c r="L782" i="18"/>
  <c r="L506" i="18"/>
  <c r="L522" i="18"/>
  <c r="L538" i="18"/>
  <c r="L570" i="18"/>
  <c r="L602" i="18"/>
  <c r="L618" i="18"/>
  <c r="L634" i="18"/>
  <c r="L650" i="18"/>
  <c r="L682" i="18"/>
  <c r="L698" i="18"/>
  <c r="L747" i="18"/>
  <c r="L796" i="18"/>
  <c r="L820" i="18"/>
  <c r="L915" i="18"/>
  <c r="L580" i="18"/>
  <c r="L596" i="18"/>
  <c r="L612" i="18"/>
  <c r="L644" i="18"/>
  <c r="L660" i="18"/>
  <c r="L692" i="18"/>
  <c r="L708" i="18"/>
  <c r="L724" i="18"/>
  <c r="L740" i="18"/>
  <c r="L756" i="18"/>
  <c r="L786" i="18"/>
  <c r="L806" i="18"/>
  <c r="L822" i="18"/>
  <c r="L838" i="18"/>
  <c r="L870" i="18"/>
  <c r="L886" i="18"/>
  <c r="L902" i="18"/>
  <c r="L785" i="18"/>
  <c r="L833" i="18"/>
  <c r="L985" i="18"/>
  <c r="L1064" i="18"/>
  <c r="L823" i="18"/>
  <c r="L839" i="18"/>
  <c r="L856" i="18"/>
  <c r="L872" i="18"/>
  <c r="L888" i="18"/>
  <c r="L1032" i="18"/>
  <c r="L900" i="18"/>
  <c r="L932" i="18"/>
  <c r="L948" i="18"/>
  <c r="L964" i="18"/>
  <c r="L853" i="18"/>
  <c r="L869" i="18"/>
  <c r="L885" i="18"/>
  <c r="L901" i="18"/>
  <c r="L917" i="18"/>
  <c r="L933" i="18"/>
  <c r="L949" i="18"/>
  <c r="L965" i="18"/>
  <c r="L983" i="18"/>
  <c r="L1015" i="18"/>
  <c r="L1052" i="18"/>
  <c r="L968" i="18"/>
  <c r="L984" i="18"/>
  <c r="L1000" i="18"/>
  <c r="L1034" i="18"/>
  <c r="L997" i="18"/>
  <c r="L1042" i="18"/>
  <c r="L1075" i="18"/>
  <c r="L930" i="18"/>
  <c r="L946" i="18"/>
  <c r="L978" i="18"/>
  <c r="L1010" i="18"/>
  <c r="L1026" i="18"/>
  <c r="L1053" i="18"/>
  <c r="L1069" i="18"/>
  <c r="L1081" i="18"/>
  <c r="L1089" i="18"/>
  <c r="L1105" i="18"/>
  <c r="L1113" i="18"/>
  <c r="L1124" i="18"/>
  <c r="L1039" i="18"/>
  <c r="L1062" i="18"/>
  <c r="L1078" i="18"/>
  <c r="L1094" i="18"/>
  <c r="L1110" i="18"/>
  <c r="L1126" i="18"/>
  <c r="L1107" i="18"/>
  <c r="L1123" i="18"/>
  <c r="L459" i="18"/>
  <c r="L467" i="18"/>
  <c r="L482" i="18"/>
  <c r="L498" i="18"/>
  <c r="L473" i="18"/>
  <c r="L488" i="18"/>
  <c r="L569" i="18"/>
  <c r="L601" i="18"/>
  <c r="L633" i="18"/>
  <c r="L553" i="18"/>
  <c r="L649" i="18"/>
  <c r="L681" i="18"/>
  <c r="L729" i="18"/>
  <c r="L745" i="18"/>
  <c r="L761" i="18"/>
  <c r="L911" i="18"/>
  <c r="L491" i="18"/>
  <c r="L511" i="18"/>
  <c r="L519" i="18"/>
  <c r="L527" i="18"/>
  <c r="L543" i="18"/>
  <c r="L551" i="18"/>
  <c r="L567" i="18"/>
  <c r="L599" i="18"/>
  <c r="L615" i="18"/>
  <c r="L631" i="18"/>
  <c r="L647" i="18"/>
  <c r="L679" i="18"/>
  <c r="L695" i="18"/>
  <c r="L742" i="18"/>
  <c r="L895" i="18"/>
  <c r="L903" i="18"/>
  <c r="L530" i="18"/>
  <c r="L546" i="18"/>
  <c r="L562" i="18"/>
  <c r="L578" i="18"/>
  <c r="L594" i="18"/>
  <c r="L610" i="18"/>
  <c r="L626" i="18"/>
  <c r="L642" i="18"/>
  <c r="L658" i="18"/>
  <c r="L739" i="18"/>
  <c r="L755" i="18"/>
  <c r="L771" i="18"/>
  <c r="L788" i="18"/>
  <c r="L804" i="18"/>
  <c r="L836" i="18"/>
  <c r="L899" i="18"/>
  <c r="L604" i="18"/>
  <c r="L620" i="18"/>
  <c r="L636" i="18"/>
  <c r="L716" i="18"/>
  <c r="L732" i="18"/>
  <c r="L748" i="18"/>
  <c r="L764" i="18"/>
  <c r="L780" i="18"/>
  <c r="L790" i="18"/>
  <c r="L814" i="18"/>
  <c r="L846" i="18"/>
  <c r="L862" i="18"/>
  <c r="L894" i="18"/>
  <c r="L793" i="18"/>
  <c r="L809" i="18"/>
  <c r="L841" i="18"/>
  <c r="L799" i="18"/>
  <c r="L864" i="18"/>
  <c r="L880" i="18"/>
  <c r="L973" i="18"/>
  <c r="L908" i="18"/>
  <c r="L920" i="18"/>
  <c r="L928" i="18"/>
  <c r="L936" i="18"/>
  <c r="L944" i="18"/>
  <c r="L845" i="18"/>
  <c r="L861" i="18"/>
  <c r="L893" i="18"/>
  <c r="L909" i="18"/>
  <c r="L925" i="18"/>
  <c r="L941" i="18"/>
  <c r="L957" i="18"/>
  <c r="L975" i="18"/>
  <c r="L991" i="18"/>
  <c r="L1023" i="18"/>
  <c r="L1037" i="18"/>
  <c r="L1068" i="18"/>
  <c r="L992" i="18"/>
  <c r="L1008" i="18"/>
  <c r="L1021" i="18"/>
  <c r="L1067" i="18"/>
  <c r="L954" i="18"/>
  <c r="L970" i="18"/>
  <c r="L986" i="18"/>
  <c r="L1018" i="18"/>
  <c r="L1077" i="18"/>
  <c r="L1085" i="18"/>
  <c r="L1101" i="18"/>
  <c r="L1117" i="18"/>
  <c r="L1132" i="18"/>
  <c r="L1121" i="18"/>
  <c r="L1137" i="18"/>
  <c r="L1086" i="18"/>
  <c r="L1102" i="18"/>
  <c r="L1134" i="18"/>
  <c r="L1083" i="18"/>
  <c r="L1099" i="18"/>
  <c r="L1131" i="18"/>
  <c r="I491" i="15"/>
  <c r="I737" i="15"/>
  <c r="I983" i="15"/>
  <c r="I1229" i="15"/>
  <c r="I1475" i="15"/>
  <c r="I1721" i="15"/>
  <c r="I245" i="15"/>
  <c r="I735" i="15"/>
  <c r="I489" i="15"/>
  <c r="I981" i="15"/>
  <c r="I1227" i="15"/>
  <c r="I1473" i="15"/>
  <c r="I1719" i="15"/>
  <c r="I243" i="15"/>
  <c r="I487" i="15"/>
  <c r="I733" i="15"/>
  <c r="I979" i="15"/>
  <c r="I1225" i="15"/>
  <c r="I1471" i="15"/>
  <c r="I1717" i="15"/>
  <c r="I241" i="15"/>
  <c r="I483" i="15"/>
  <c r="I729" i="15"/>
  <c r="I975" i="15"/>
  <c r="I1221" i="15"/>
  <c r="I1467" i="15"/>
  <c r="I1713" i="15"/>
  <c r="I237" i="15"/>
  <c r="I482" i="15"/>
  <c r="I728" i="15"/>
  <c r="I974" i="15"/>
  <c r="I1220" i="15"/>
  <c r="I1466" i="15"/>
  <c r="I1712" i="15"/>
  <c r="I236" i="15"/>
  <c r="I480" i="15"/>
  <c r="I726" i="15"/>
  <c r="I972" i="15"/>
  <c r="I1218" i="15"/>
  <c r="I1464" i="15"/>
  <c r="I1710" i="15"/>
  <c r="I234" i="15"/>
  <c r="I477" i="15"/>
  <c r="I723" i="15"/>
  <c r="I969" i="15"/>
  <c r="I1215" i="15"/>
  <c r="I1461" i="15"/>
  <c r="I1707" i="15"/>
  <c r="I231" i="15"/>
  <c r="I472" i="15"/>
  <c r="I718" i="15"/>
  <c r="I964" i="15"/>
  <c r="I1210" i="15"/>
  <c r="I1456" i="15"/>
  <c r="I1702" i="15"/>
  <c r="I226" i="15"/>
  <c r="I452" i="15"/>
  <c r="I698" i="15"/>
  <c r="I944" i="15"/>
  <c r="I1190" i="15"/>
  <c r="I1436" i="15"/>
  <c r="I1682" i="15"/>
  <c r="I206" i="15"/>
  <c r="I447" i="15"/>
  <c r="I693" i="15"/>
  <c r="I939" i="15"/>
  <c r="I1185" i="15"/>
  <c r="I1431" i="15"/>
  <c r="I1677" i="15"/>
  <c r="I201" i="15"/>
  <c r="I445" i="15"/>
  <c r="I691" i="15"/>
  <c r="I937" i="15"/>
  <c r="I1183" i="15"/>
  <c r="I1429" i="15"/>
  <c r="I1675" i="15"/>
  <c r="I199" i="15"/>
  <c r="I444" i="15"/>
  <c r="I690" i="15"/>
  <c r="I936" i="15"/>
  <c r="I1182" i="15"/>
  <c r="I1428" i="15"/>
  <c r="I1674" i="15"/>
  <c r="I198" i="15"/>
  <c r="I436" i="15"/>
  <c r="I682" i="15"/>
  <c r="I928" i="15"/>
  <c r="I1174" i="15"/>
  <c r="I1420" i="15"/>
  <c r="I1666" i="15"/>
  <c r="I190" i="15"/>
  <c r="I433" i="15"/>
  <c r="I679" i="15"/>
  <c r="I925" i="15"/>
  <c r="I1171" i="15"/>
  <c r="I1417" i="15"/>
  <c r="I1663" i="15"/>
  <c r="I187" i="15"/>
  <c r="I428" i="15"/>
  <c r="I674" i="15"/>
  <c r="I920" i="15"/>
  <c r="I1166" i="15"/>
  <c r="I1412" i="15"/>
  <c r="I1658" i="15"/>
  <c r="I182" i="15"/>
  <c r="I426" i="15"/>
  <c r="I672" i="15"/>
  <c r="I918" i="15"/>
  <c r="I1164" i="15"/>
  <c r="I1410" i="15"/>
  <c r="I1656" i="15"/>
  <c r="I180" i="15"/>
  <c r="I424" i="15"/>
  <c r="I670" i="15"/>
  <c r="I1162" i="15"/>
  <c r="I916" i="15"/>
  <c r="I1408" i="15"/>
  <c r="I1654" i="15"/>
  <c r="I178" i="15"/>
  <c r="I421" i="15"/>
  <c r="I913" i="15"/>
  <c r="I667" i="15"/>
  <c r="I1159" i="15"/>
  <c r="I1405" i="15"/>
  <c r="I1651" i="15"/>
  <c r="I175" i="15"/>
  <c r="I420" i="15"/>
  <c r="I666" i="15"/>
  <c r="I1158" i="15"/>
  <c r="I912" i="15"/>
  <c r="I1404" i="15"/>
  <c r="I1650" i="15"/>
  <c r="I174" i="15"/>
  <c r="I418" i="15"/>
  <c r="I664" i="15"/>
  <c r="I910" i="15"/>
  <c r="I1156" i="15"/>
  <c r="I1402" i="15"/>
  <c r="I1648" i="15"/>
  <c r="I172" i="15"/>
  <c r="I415" i="15"/>
  <c r="I661" i="15"/>
  <c r="I907" i="15"/>
  <c r="I1153" i="15"/>
  <c r="I1399" i="15"/>
  <c r="I1645" i="15"/>
  <c r="I169" i="15"/>
  <c r="I411" i="15"/>
  <c r="I657" i="15"/>
  <c r="I903" i="15"/>
  <c r="I1149" i="15"/>
  <c r="I1395" i="15"/>
  <c r="I1641" i="15"/>
  <c r="I165" i="15"/>
  <c r="I409" i="15"/>
  <c r="I655" i="15"/>
  <c r="I901" i="15"/>
  <c r="I1147" i="15"/>
  <c r="I1393" i="15"/>
  <c r="I1639" i="15"/>
  <c r="I163" i="15"/>
  <c r="I405" i="15"/>
  <c r="I897" i="15"/>
  <c r="I651" i="15"/>
  <c r="I1143" i="15"/>
  <c r="I1389" i="15"/>
  <c r="I1635" i="15"/>
  <c r="I159" i="15"/>
  <c r="I395" i="15"/>
  <c r="I641" i="15"/>
  <c r="I887" i="15"/>
  <c r="I1133" i="15"/>
  <c r="I1379" i="15"/>
  <c r="I1625" i="15"/>
  <c r="I149" i="15"/>
  <c r="I394" i="15"/>
  <c r="I640" i="15"/>
  <c r="I886" i="15"/>
  <c r="I1132" i="15"/>
  <c r="I1378" i="15"/>
  <c r="I1624" i="15"/>
  <c r="I148" i="15"/>
  <c r="I392" i="15"/>
  <c r="I638" i="15"/>
  <c r="I1130" i="15"/>
  <c r="I884" i="15"/>
  <c r="I1376" i="15"/>
  <c r="I1622" i="15"/>
  <c r="I146" i="15"/>
  <c r="I390" i="15"/>
  <c r="I636" i="15"/>
  <c r="I1128" i="15"/>
  <c r="I882" i="15"/>
  <c r="I1374" i="15"/>
  <c r="I1620" i="15"/>
  <c r="I144" i="15"/>
  <c r="I386" i="15"/>
  <c r="I632" i="15"/>
  <c r="I878" i="15"/>
  <c r="I1124" i="15"/>
  <c r="I1370" i="15"/>
  <c r="I1616" i="15"/>
  <c r="I140" i="15"/>
  <c r="I629" i="15"/>
  <c r="I383" i="15"/>
  <c r="I875" i="15"/>
  <c r="I1121" i="15"/>
  <c r="I1367" i="15"/>
  <c r="I1613" i="15"/>
  <c r="I137" i="15"/>
  <c r="I381" i="15"/>
  <c r="I627" i="15"/>
  <c r="I873" i="15"/>
  <c r="I1119" i="15"/>
  <c r="I1365" i="15"/>
  <c r="I1611" i="15"/>
  <c r="I135" i="15"/>
  <c r="I378" i="15"/>
  <c r="I624" i="15"/>
  <c r="I870" i="15"/>
  <c r="I1116" i="15"/>
  <c r="I1362" i="15"/>
  <c r="I1608" i="15"/>
  <c r="I132" i="15"/>
  <c r="I621" i="15"/>
  <c r="I375" i="15"/>
  <c r="I867" i="15"/>
  <c r="I1113" i="15"/>
  <c r="I1359" i="15"/>
  <c r="I1605" i="15"/>
  <c r="I129" i="15"/>
  <c r="I374" i="15"/>
  <c r="I620" i="15"/>
  <c r="I866" i="15"/>
  <c r="I1112" i="15"/>
  <c r="I1358" i="15"/>
  <c r="I1604" i="15"/>
  <c r="I128" i="15"/>
  <c r="I372" i="15"/>
  <c r="I618" i="15"/>
  <c r="I864" i="15"/>
  <c r="I1110" i="15"/>
  <c r="I1356" i="15"/>
  <c r="I1602" i="15"/>
  <c r="I126" i="15"/>
  <c r="I362" i="15"/>
  <c r="I608" i="15"/>
  <c r="I854" i="15"/>
  <c r="I1100" i="15"/>
  <c r="I1346" i="15"/>
  <c r="I1592" i="15"/>
  <c r="I116" i="15"/>
  <c r="I360" i="15"/>
  <c r="I606" i="15"/>
  <c r="I852" i="15"/>
  <c r="I1098" i="15"/>
  <c r="I1344" i="15"/>
  <c r="I1590" i="15"/>
  <c r="I114" i="15"/>
  <c r="I358" i="15"/>
  <c r="I604" i="15"/>
  <c r="I1096" i="15"/>
  <c r="I850" i="15"/>
  <c r="I1342" i="15"/>
  <c r="I1588" i="15"/>
  <c r="I112" i="15"/>
  <c r="I357" i="15"/>
  <c r="I603" i="15"/>
  <c r="I849" i="15"/>
  <c r="I1095" i="15"/>
  <c r="I1341" i="15"/>
  <c r="I1587" i="15"/>
  <c r="I111" i="15"/>
  <c r="I601" i="15"/>
  <c r="I355" i="15"/>
  <c r="I847" i="15"/>
  <c r="I1093" i="15"/>
  <c r="I1339" i="15"/>
  <c r="I1585" i="15"/>
  <c r="I109" i="15"/>
  <c r="I352" i="15"/>
  <c r="I598" i="15"/>
  <c r="I844" i="15"/>
  <c r="I1090" i="15"/>
  <c r="I1336" i="15"/>
  <c r="I1582" i="15"/>
  <c r="I106" i="15"/>
  <c r="I597" i="15"/>
  <c r="I351" i="15"/>
  <c r="I843" i="15"/>
  <c r="I1089" i="15"/>
  <c r="I1335" i="15"/>
  <c r="I1581" i="15"/>
  <c r="I105" i="15"/>
  <c r="I350" i="15"/>
  <c r="I596" i="15"/>
  <c r="I842" i="15"/>
  <c r="I1088" i="15"/>
  <c r="I1334" i="15"/>
  <c r="I1580" i="15"/>
  <c r="I104" i="15"/>
  <c r="I589" i="15"/>
  <c r="I343" i="15"/>
  <c r="I835" i="15"/>
  <c r="I1081" i="15"/>
  <c r="I1327" i="15"/>
  <c r="I1573" i="15"/>
  <c r="I97" i="15"/>
  <c r="I338" i="15"/>
  <c r="I584" i="15"/>
  <c r="I830" i="15"/>
  <c r="I1076" i="15"/>
  <c r="I1322" i="15"/>
  <c r="I1568" i="15"/>
  <c r="I92" i="15"/>
  <c r="I581" i="15"/>
  <c r="I335" i="15"/>
  <c r="I827" i="15"/>
  <c r="I1073" i="15"/>
  <c r="I1319" i="15"/>
  <c r="I1565" i="15"/>
  <c r="I89" i="15"/>
  <c r="I332" i="15"/>
  <c r="I578" i="15"/>
  <c r="I824" i="15"/>
  <c r="I1070" i="15"/>
  <c r="I1316" i="15"/>
  <c r="I1562" i="15"/>
  <c r="I86" i="15"/>
  <c r="I577" i="15"/>
  <c r="I331" i="15"/>
  <c r="I823" i="15"/>
  <c r="I1069" i="15"/>
  <c r="I1315" i="15"/>
  <c r="I1561" i="15"/>
  <c r="I85" i="15"/>
  <c r="I330" i="15"/>
  <c r="I576" i="15"/>
  <c r="I822" i="15"/>
  <c r="I1068" i="15"/>
  <c r="I1314" i="15"/>
  <c r="I1560" i="15"/>
  <c r="I84" i="15"/>
  <c r="I575" i="15"/>
  <c r="I329" i="15"/>
  <c r="I821" i="15"/>
  <c r="I1067" i="15"/>
  <c r="I1313" i="15"/>
  <c r="I1559" i="15"/>
  <c r="I83" i="15"/>
  <c r="I573" i="15"/>
  <c r="I327" i="15"/>
  <c r="I819" i="15"/>
  <c r="I1065" i="15"/>
  <c r="I1311" i="15"/>
  <c r="I1557" i="15"/>
  <c r="I81" i="15"/>
  <c r="I324" i="15"/>
  <c r="I570" i="15"/>
  <c r="I816" i="15"/>
  <c r="I1062" i="15"/>
  <c r="I1308" i="15"/>
  <c r="I1554" i="15"/>
  <c r="I78" i="15"/>
  <c r="I322" i="15"/>
  <c r="I568" i="15"/>
  <c r="I814" i="15"/>
  <c r="I1060" i="15"/>
  <c r="I1306" i="15"/>
  <c r="I1552" i="15"/>
  <c r="I76" i="15"/>
  <c r="I320" i="15"/>
  <c r="I566" i="15"/>
  <c r="I812" i="15"/>
  <c r="I1058" i="15"/>
  <c r="I1304" i="15"/>
  <c r="I1550" i="15"/>
  <c r="I74" i="15"/>
  <c r="I310" i="15"/>
  <c r="I556" i="15"/>
  <c r="I802" i="15"/>
  <c r="I1048" i="15"/>
  <c r="I1540" i="15"/>
  <c r="I1294" i="15"/>
  <c r="I64" i="15"/>
  <c r="I309" i="15"/>
  <c r="I555" i="15"/>
  <c r="I801" i="15"/>
  <c r="I1047" i="15"/>
  <c r="I1293" i="15"/>
  <c r="I1539" i="15"/>
  <c r="I63" i="15"/>
  <c r="I308" i="15"/>
  <c r="I554" i="15"/>
  <c r="I800" i="15"/>
  <c r="I1046" i="15"/>
  <c r="I1292" i="15"/>
  <c r="I1538" i="15"/>
  <c r="I62" i="15"/>
  <c r="I306" i="15"/>
  <c r="I552" i="15"/>
  <c r="I798" i="15"/>
  <c r="I1044" i="15"/>
  <c r="I1290" i="15"/>
  <c r="I1536" i="15"/>
  <c r="I60" i="15"/>
  <c r="I305" i="15"/>
  <c r="I797" i="15"/>
  <c r="I551" i="15"/>
  <c r="I1043" i="15"/>
  <c r="I1289" i="15"/>
  <c r="I1535" i="15"/>
  <c r="I59" i="15"/>
  <c r="I302" i="15"/>
  <c r="I548" i="15"/>
  <c r="I794" i="15"/>
  <c r="I1040" i="15"/>
  <c r="I1286" i="15"/>
  <c r="I1532" i="15"/>
  <c r="I56" i="15"/>
  <c r="I300" i="15"/>
  <c r="I792" i="15"/>
  <c r="I546" i="15"/>
  <c r="I1038" i="15"/>
  <c r="I1284" i="15"/>
  <c r="I1530" i="15"/>
  <c r="I54" i="15"/>
  <c r="I541" i="15"/>
  <c r="I295" i="15"/>
  <c r="I787" i="15"/>
  <c r="I1033" i="15"/>
  <c r="I1279" i="15"/>
  <c r="I1525" i="15"/>
  <c r="I49" i="15"/>
  <c r="I290" i="15"/>
  <c r="I536" i="15"/>
  <c r="I782" i="15"/>
  <c r="I1028" i="15"/>
  <c r="I1274" i="15"/>
  <c r="I1520" i="15"/>
  <c r="I44" i="15"/>
  <c r="I533" i="15"/>
  <c r="I287" i="15"/>
  <c r="I779" i="15"/>
  <c r="I1025" i="15"/>
  <c r="I1271" i="15"/>
  <c r="I1517" i="15"/>
  <c r="I41" i="15"/>
  <c r="I285" i="15"/>
  <c r="I531" i="15"/>
  <c r="I777" i="15"/>
  <c r="I1023" i="15"/>
  <c r="I1269" i="15"/>
  <c r="I1515" i="15"/>
  <c r="I39" i="15"/>
  <c r="I529" i="15"/>
  <c r="I283" i="15"/>
  <c r="I775" i="15"/>
  <c r="I1021" i="15"/>
  <c r="I1513" i="15"/>
  <c r="I1267" i="15"/>
  <c r="I37" i="15"/>
  <c r="I527" i="15"/>
  <c r="I281" i="15"/>
  <c r="I773" i="15"/>
  <c r="I1019" i="15"/>
  <c r="I1265" i="15"/>
  <c r="I1511" i="15"/>
  <c r="I35" i="15"/>
  <c r="I525" i="15"/>
  <c r="I279" i="15"/>
  <c r="I771" i="15"/>
  <c r="I1017" i="15"/>
  <c r="I1263" i="15"/>
  <c r="I1509" i="15"/>
  <c r="I33" i="15"/>
  <c r="I274" i="15"/>
  <c r="I520" i="15"/>
  <c r="I766" i="15"/>
  <c r="I1012" i="15"/>
  <c r="I1258" i="15"/>
  <c r="I1504" i="15"/>
  <c r="I28" i="15"/>
  <c r="I517" i="15"/>
  <c r="I271" i="15"/>
  <c r="I763" i="15"/>
  <c r="I1009" i="15"/>
  <c r="I1255" i="15"/>
  <c r="I1501" i="15"/>
  <c r="I25" i="15"/>
  <c r="I509" i="15"/>
  <c r="I263" i="15"/>
  <c r="I755" i="15"/>
  <c r="I1001" i="15"/>
  <c r="I1247" i="15"/>
  <c r="I1493" i="15"/>
  <c r="I17" i="15"/>
  <c r="I262" i="15"/>
  <c r="I754" i="15"/>
  <c r="I508" i="15"/>
  <c r="I1000" i="15"/>
  <c r="I1492" i="15"/>
  <c r="I1246" i="15"/>
  <c r="I16" i="15"/>
  <c r="I261" i="15"/>
  <c r="I507" i="15"/>
  <c r="I753" i="15"/>
  <c r="I999" i="15"/>
  <c r="I1245" i="15"/>
  <c r="I1491" i="15"/>
  <c r="I15" i="15"/>
  <c r="I260" i="15"/>
  <c r="I506" i="15"/>
  <c r="I752" i="15"/>
  <c r="I998" i="15"/>
  <c r="I1244" i="15"/>
  <c r="I1490" i="15"/>
  <c r="I14" i="15"/>
  <c r="I505" i="15"/>
  <c r="I259" i="15"/>
  <c r="I751" i="15"/>
  <c r="I997" i="15"/>
  <c r="I1243" i="15"/>
  <c r="I1489" i="15"/>
  <c r="I13" i="15"/>
  <c r="I253" i="15"/>
  <c r="I499" i="15"/>
  <c r="I745" i="15"/>
  <c r="I991" i="15"/>
  <c r="I1237" i="15"/>
  <c r="I1483" i="15"/>
  <c r="I7" i="15"/>
  <c r="I497" i="15"/>
  <c r="I251" i="15"/>
  <c r="I743" i="15"/>
  <c r="I989" i="15"/>
  <c r="I1481" i="15"/>
  <c r="I1235" i="15"/>
  <c r="I5" i="15"/>
  <c r="I250" i="15"/>
  <c r="I496" i="15"/>
  <c r="I742" i="15"/>
  <c r="I988" i="15"/>
  <c r="I1480" i="15"/>
  <c r="I1234" i="15"/>
  <c r="I4" i="15"/>
  <c r="I490" i="15"/>
  <c r="I736" i="15"/>
  <c r="I982" i="15"/>
  <c r="I1228" i="15"/>
  <c r="I1474" i="15"/>
  <c r="I1720" i="15"/>
  <c r="I244" i="15"/>
  <c r="I479" i="15"/>
  <c r="I725" i="15"/>
  <c r="I971" i="15"/>
  <c r="I1217" i="15"/>
  <c r="I1463" i="15"/>
  <c r="I1709" i="15"/>
  <c r="I233" i="15"/>
  <c r="I471" i="15"/>
  <c r="I717" i="15"/>
  <c r="I963" i="15"/>
  <c r="I1209" i="15"/>
  <c r="I1455" i="15"/>
  <c r="I1701" i="15"/>
  <c r="I225" i="15"/>
  <c r="I458" i="15"/>
  <c r="I704" i="15"/>
  <c r="I950" i="15"/>
  <c r="I1196" i="15"/>
  <c r="I1442" i="15"/>
  <c r="I1688" i="15"/>
  <c r="I212" i="15"/>
  <c r="I455" i="15"/>
  <c r="I701" i="15"/>
  <c r="I947" i="15"/>
  <c r="I1193" i="15"/>
  <c r="I1439" i="15"/>
  <c r="I1685" i="15"/>
  <c r="I209" i="15"/>
  <c r="I453" i="15"/>
  <c r="I699" i="15"/>
  <c r="I945" i="15"/>
  <c r="I1191" i="15"/>
  <c r="I1437" i="15"/>
  <c r="I1683" i="15"/>
  <c r="I207" i="15"/>
  <c r="I451" i="15"/>
  <c r="I697" i="15"/>
  <c r="I943" i="15"/>
  <c r="I1189" i="15"/>
  <c r="I1435" i="15"/>
  <c r="I1681" i="15"/>
  <c r="I205" i="15"/>
  <c r="I449" i="15"/>
  <c r="I695" i="15"/>
  <c r="I941" i="15"/>
  <c r="I1187" i="15"/>
  <c r="I1433" i="15"/>
  <c r="I1679" i="15"/>
  <c r="I203" i="15"/>
  <c r="I443" i="15"/>
  <c r="I689" i="15"/>
  <c r="I935" i="15"/>
  <c r="I1181" i="15"/>
  <c r="I1427" i="15"/>
  <c r="I1673" i="15"/>
  <c r="I197" i="15"/>
  <c r="I442" i="15"/>
  <c r="I688" i="15"/>
  <c r="I934" i="15"/>
  <c r="I1180" i="15"/>
  <c r="I1426" i="15"/>
  <c r="I1672" i="15"/>
  <c r="I196" i="15"/>
  <c r="I440" i="15"/>
  <c r="I686" i="15"/>
  <c r="I932" i="15"/>
  <c r="I1178" i="15"/>
  <c r="I1424" i="15"/>
  <c r="I1670" i="15"/>
  <c r="I194" i="15"/>
  <c r="I438" i="15"/>
  <c r="I684" i="15"/>
  <c r="I930" i="15"/>
  <c r="I1176" i="15"/>
  <c r="I1422" i="15"/>
  <c r="I1668" i="15"/>
  <c r="I192" i="15"/>
  <c r="I437" i="15"/>
  <c r="I683" i="15"/>
  <c r="I929" i="15"/>
  <c r="I1175" i="15"/>
  <c r="I1421" i="15"/>
  <c r="I1667" i="15"/>
  <c r="I191" i="15"/>
  <c r="I417" i="15"/>
  <c r="I663" i="15"/>
  <c r="I909" i="15"/>
  <c r="I1155" i="15"/>
  <c r="I1401" i="15"/>
  <c r="I1647" i="15"/>
  <c r="I171" i="15"/>
  <c r="I414" i="15"/>
  <c r="I660" i="15"/>
  <c r="I906" i="15"/>
  <c r="I1152" i="15"/>
  <c r="I1398" i="15"/>
  <c r="I1644" i="15"/>
  <c r="I168" i="15"/>
  <c r="I413" i="15"/>
  <c r="I905" i="15"/>
  <c r="I659" i="15"/>
  <c r="I1151" i="15"/>
  <c r="I1397" i="15"/>
  <c r="I1643" i="15"/>
  <c r="I167" i="15"/>
  <c r="I410" i="15"/>
  <c r="I656" i="15"/>
  <c r="I902" i="15"/>
  <c r="I1148" i="15"/>
  <c r="I1394" i="15"/>
  <c r="I1640" i="15"/>
  <c r="I164" i="15"/>
  <c r="I403" i="15"/>
  <c r="I649" i="15"/>
  <c r="I895" i="15"/>
  <c r="I1141" i="15"/>
  <c r="I1387" i="15"/>
  <c r="I1633" i="15"/>
  <c r="I157" i="15"/>
  <c r="I401" i="15"/>
  <c r="I647" i="15"/>
  <c r="I893" i="15"/>
  <c r="I1139" i="15"/>
  <c r="I1385" i="15"/>
  <c r="I1631" i="15"/>
  <c r="I155" i="15"/>
  <c r="I397" i="15"/>
  <c r="I889" i="15"/>
  <c r="I643" i="15"/>
  <c r="I1135" i="15"/>
  <c r="I1381" i="15"/>
  <c r="I1627" i="15"/>
  <c r="I151" i="15"/>
  <c r="I389" i="15"/>
  <c r="I881" i="15"/>
  <c r="I635" i="15"/>
  <c r="I1127" i="15"/>
  <c r="I1373" i="15"/>
  <c r="I1619" i="15"/>
  <c r="I143" i="15"/>
  <c r="I388" i="15"/>
  <c r="I634" i="15"/>
  <c r="I1126" i="15"/>
  <c r="I880" i="15"/>
  <c r="I1372" i="15"/>
  <c r="I1618" i="15"/>
  <c r="I142" i="15"/>
  <c r="I387" i="15"/>
  <c r="I633" i="15"/>
  <c r="I879" i="15"/>
  <c r="I1125" i="15"/>
  <c r="I1371" i="15"/>
  <c r="I1617" i="15"/>
  <c r="I141" i="15"/>
  <c r="I385" i="15"/>
  <c r="I631" i="15"/>
  <c r="I877" i="15"/>
  <c r="I1123" i="15"/>
  <c r="I1369" i="15"/>
  <c r="I1615" i="15"/>
  <c r="I139" i="15"/>
  <c r="I625" i="15"/>
  <c r="I379" i="15"/>
  <c r="I871" i="15"/>
  <c r="I1117" i="15"/>
  <c r="I1363" i="15"/>
  <c r="I1609" i="15"/>
  <c r="I133" i="15"/>
  <c r="I376" i="15"/>
  <c r="I622" i="15"/>
  <c r="I868" i="15"/>
  <c r="I1114" i="15"/>
  <c r="I1360" i="15"/>
  <c r="I1606" i="15"/>
  <c r="I130" i="15"/>
  <c r="I370" i="15"/>
  <c r="I616" i="15"/>
  <c r="I862" i="15"/>
  <c r="I1108" i="15"/>
  <c r="I1354" i="15"/>
  <c r="I1600" i="15"/>
  <c r="I124" i="15"/>
  <c r="I368" i="15"/>
  <c r="I614" i="15"/>
  <c r="I860" i="15"/>
  <c r="I1106" i="15"/>
  <c r="I1352" i="15"/>
  <c r="I1598" i="15"/>
  <c r="I122" i="15"/>
  <c r="I613" i="15"/>
  <c r="I367" i="15"/>
  <c r="I859" i="15"/>
  <c r="I1105" i="15"/>
  <c r="I1351" i="15"/>
  <c r="I1597" i="15"/>
  <c r="I121" i="15"/>
  <c r="I365" i="15"/>
  <c r="I611" i="15"/>
  <c r="I857" i="15"/>
  <c r="I1103" i="15"/>
  <c r="I1349" i="15"/>
  <c r="I1595" i="15"/>
  <c r="I119" i="15"/>
  <c r="I364" i="15"/>
  <c r="I856" i="15"/>
  <c r="I610" i="15"/>
  <c r="I1102" i="15"/>
  <c r="I1348" i="15"/>
  <c r="I1594" i="15"/>
  <c r="I118" i="15"/>
  <c r="I356" i="15"/>
  <c r="I848" i="15"/>
  <c r="I602" i="15"/>
  <c r="I1094" i="15"/>
  <c r="I1340" i="15"/>
  <c r="I1586" i="15"/>
  <c r="I110" i="15"/>
  <c r="I353" i="15"/>
  <c r="I599" i="15"/>
  <c r="I845" i="15"/>
  <c r="I1091" i="15"/>
  <c r="I1337" i="15"/>
  <c r="I1583" i="15"/>
  <c r="I107" i="15"/>
  <c r="I340" i="15"/>
  <c r="I586" i="15"/>
  <c r="I832" i="15"/>
  <c r="I1078" i="15"/>
  <c r="I1324" i="15"/>
  <c r="I1570" i="15"/>
  <c r="I94" i="15"/>
  <c r="I333" i="15"/>
  <c r="I579" i="15"/>
  <c r="I825" i="15"/>
  <c r="I1071" i="15"/>
  <c r="I1317" i="15"/>
  <c r="I1563" i="15"/>
  <c r="I87" i="15"/>
  <c r="I328" i="15"/>
  <c r="I574" i="15"/>
  <c r="I820" i="15"/>
  <c r="I1066" i="15"/>
  <c r="I1312" i="15"/>
  <c r="I1558" i="15"/>
  <c r="I82" i="15"/>
  <c r="I325" i="15"/>
  <c r="I571" i="15"/>
  <c r="I817" i="15"/>
  <c r="I1063" i="15"/>
  <c r="I1309" i="15"/>
  <c r="I1555" i="15"/>
  <c r="I79" i="15"/>
  <c r="I569" i="15"/>
  <c r="I323" i="15"/>
  <c r="I815" i="15"/>
  <c r="I1061" i="15"/>
  <c r="I1307" i="15"/>
  <c r="I1553" i="15"/>
  <c r="I77" i="15"/>
  <c r="I321" i="15"/>
  <c r="I813" i="15"/>
  <c r="I567" i="15"/>
  <c r="I1059" i="15"/>
  <c r="I1305" i="15"/>
  <c r="I1551" i="15"/>
  <c r="I75" i="15"/>
  <c r="I312" i="15"/>
  <c r="I558" i="15"/>
  <c r="I804" i="15"/>
  <c r="I1050" i="15"/>
  <c r="I1296" i="15"/>
  <c r="I1542" i="15"/>
  <c r="I66" i="15"/>
  <c r="I557" i="15"/>
  <c r="I311" i="15"/>
  <c r="I803" i="15"/>
  <c r="I1049" i="15"/>
  <c r="I1295" i="15"/>
  <c r="I1541" i="15"/>
  <c r="I65" i="15"/>
  <c r="I553" i="15"/>
  <c r="I307" i="15"/>
  <c r="I799" i="15"/>
  <c r="I1045" i="15"/>
  <c r="I1291" i="15"/>
  <c r="I1537" i="15"/>
  <c r="I61" i="15"/>
  <c r="I549" i="15"/>
  <c r="I303" i="15"/>
  <c r="I795" i="15"/>
  <c r="I1041" i="15"/>
  <c r="I1287" i="15"/>
  <c r="I1533" i="15"/>
  <c r="I57" i="15"/>
  <c r="I301" i="15"/>
  <c r="I547" i="15"/>
  <c r="I793" i="15"/>
  <c r="I1039" i="15"/>
  <c r="I1285" i="15"/>
  <c r="I1531" i="15"/>
  <c r="I55" i="15"/>
  <c r="I545" i="15"/>
  <c r="I299" i="15"/>
  <c r="I791" i="15"/>
  <c r="I1037" i="15"/>
  <c r="I1529" i="15"/>
  <c r="I1283" i="15"/>
  <c r="I53" i="15"/>
  <c r="I298" i="15"/>
  <c r="I544" i="15"/>
  <c r="I790" i="15"/>
  <c r="I1036" i="15"/>
  <c r="I1528" i="15"/>
  <c r="I1282" i="15"/>
  <c r="I52" i="15"/>
  <c r="I292" i="15"/>
  <c r="I538" i="15"/>
  <c r="I784" i="15"/>
  <c r="I1030" i="15"/>
  <c r="I1276" i="15"/>
  <c r="I1522" i="15"/>
  <c r="I46" i="15"/>
  <c r="I537" i="15"/>
  <c r="I291" i="15"/>
  <c r="I783" i="15"/>
  <c r="I1029" i="15"/>
  <c r="I1275" i="15"/>
  <c r="I1521" i="15"/>
  <c r="I45" i="15"/>
  <c r="I289" i="15"/>
  <c r="I535" i="15"/>
  <c r="I781" i="15"/>
  <c r="I1027" i="15"/>
  <c r="I1273" i="15"/>
  <c r="I1519" i="15"/>
  <c r="I43" i="15"/>
  <c r="I282" i="15"/>
  <c r="I528" i="15"/>
  <c r="I774" i="15"/>
  <c r="I1020" i="15"/>
  <c r="I1512" i="15"/>
  <c r="I1266" i="15"/>
  <c r="I36" i="15"/>
  <c r="I280" i="15"/>
  <c r="I526" i="15"/>
  <c r="I772" i="15"/>
  <c r="I1018" i="15"/>
  <c r="I1264" i="15"/>
  <c r="I1510" i="15"/>
  <c r="I34" i="15"/>
  <c r="I276" i="15"/>
  <c r="I522" i="15"/>
  <c r="I768" i="15"/>
  <c r="I1014" i="15"/>
  <c r="I1260" i="15"/>
  <c r="I1506" i="15"/>
  <c r="I30" i="15"/>
  <c r="I270" i="15"/>
  <c r="I516" i="15"/>
  <c r="I762" i="15"/>
  <c r="I1008" i="15"/>
  <c r="I1254" i="15"/>
  <c r="I1500" i="15"/>
  <c r="I24" i="15"/>
  <c r="I269" i="15"/>
  <c r="I515" i="15"/>
  <c r="I761" i="15"/>
  <c r="I1007" i="15"/>
  <c r="I1253" i="15"/>
  <c r="I1499" i="15"/>
  <c r="I23" i="15"/>
  <c r="I513" i="15"/>
  <c r="I267" i="15"/>
  <c r="I759" i="15"/>
  <c r="I1005" i="15"/>
  <c r="I1497" i="15"/>
  <c r="I1251" i="15"/>
  <c r="I21" i="15"/>
  <c r="I258" i="15"/>
  <c r="I504" i="15"/>
  <c r="I750" i="15"/>
  <c r="I996" i="15"/>
  <c r="I1242" i="15"/>
  <c r="I1488" i="15"/>
  <c r="I12" i="15"/>
  <c r="I257" i="15"/>
  <c r="I749" i="15"/>
  <c r="I503" i="15"/>
  <c r="I995" i="15"/>
  <c r="I1241" i="15"/>
  <c r="I1487" i="15"/>
  <c r="I11" i="15"/>
  <c r="I501" i="15"/>
  <c r="I255" i="15"/>
  <c r="I747" i="15"/>
  <c r="I993" i="15"/>
  <c r="I1239" i="15"/>
  <c r="I1485" i="15"/>
  <c r="I9" i="15"/>
  <c r="I493" i="15"/>
  <c r="I739" i="15"/>
  <c r="I985" i="15"/>
  <c r="I1231" i="15"/>
  <c r="I1477" i="15"/>
  <c r="I1723" i="15"/>
  <c r="I247" i="15"/>
  <c r="I486" i="15"/>
  <c r="I732" i="15"/>
  <c r="I978" i="15"/>
  <c r="I1224" i="15"/>
  <c r="I1470" i="15"/>
  <c r="I1716" i="15"/>
  <c r="I240" i="15"/>
  <c r="I473" i="15"/>
  <c r="I719" i="15"/>
  <c r="I965" i="15"/>
  <c r="I1211" i="15"/>
  <c r="I1457" i="15"/>
  <c r="I1703" i="15"/>
  <c r="I227" i="15"/>
  <c r="I470" i="15"/>
  <c r="I716" i="15"/>
  <c r="I962" i="15"/>
  <c r="I1208" i="15"/>
  <c r="I1454" i="15"/>
  <c r="I1700" i="15"/>
  <c r="I224" i="15"/>
  <c r="I467" i="15"/>
  <c r="I713" i="15"/>
  <c r="I959" i="15"/>
  <c r="I1205" i="15"/>
  <c r="I1451" i="15"/>
  <c r="I1697" i="15"/>
  <c r="I221" i="15"/>
  <c r="I465" i="15"/>
  <c r="I711" i="15"/>
  <c r="I957" i="15"/>
  <c r="I1203" i="15"/>
  <c r="I1449" i="15"/>
  <c r="I1695" i="15"/>
  <c r="I219" i="15"/>
  <c r="I464" i="15"/>
  <c r="I710" i="15"/>
  <c r="I956" i="15"/>
  <c r="I1202" i="15"/>
  <c r="I1448" i="15"/>
  <c r="I1694" i="15"/>
  <c r="I218" i="15"/>
  <c r="I463" i="15"/>
  <c r="I709" i="15"/>
  <c r="I955" i="15"/>
  <c r="I1201" i="15"/>
  <c r="I1447" i="15"/>
  <c r="I1693" i="15"/>
  <c r="I217" i="15"/>
  <c r="I462" i="15"/>
  <c r="I708" i="15"/>
  <c r="I954" i="15"/>
  <c r="I1200" i="15"/>
  <c r="I1446" i="15"/>
  <c r="I1692" i="15"/>
  <c r="I216" i="15"/>
  <c r="I461" i="15"/>
  <c r="I707" i="15"/>
  <c r="I953" i="15"/>
  <c r="I1199" i="15"/>
  <c r="I1445" i="15"/>
  <c r="I1691" i="15"/>
  <c r="I215" i="15"/>
  <c r="I459" i="15"/>
  <c r="I705" i="15"/>
  <c r="I951" i="15"/>
  <c r="I1197" i="15"/>
  <c r="I1443" i="15"/>
  <c r="I1689" i="15"/>
  <c r="I213" i="15"/>
  <c r="I450" i="15"/>
  <c r="I696" i="15"/>
  <c r="I942" i="15"/>
  <c r="I1188" i="15"/>
  <c r="I1434" i="15"/>
  <c r="I1680" i="15"/>
  <c r="I204" i="15"/>
  <c r="I448" i="15"/>
  <c r="I694" i="15"/>
  <c r="I940" i="15"/>
  <c r="I1186" i="15"/>
  <c r="I1432" i="15"/>
  <c r="I1678" i="15"/>
  <c r="I202" i="15"/>
  <c r="I446" i="15"/>
  <c r="I692" i="15"/>
  <c r="I938" i="15"/>
  <c r="I1184" i="15"/>
  <c r="I1430" i="15"/>
  <c r="I1676" i="15"/>
  <c r="I200" i="15"/>
  <c r="I687" i="15"/>
  <c r="I441" i="15"/>
  <c r="I933" i="15"/>
  <c r="I1179" i="15"/>
  <c r="I1425" i="15"/>
  <c r="I1671" i="15"/>
  <c r="I195" i="15"/>
  <c r="I431" i="15"/>
  <c r="I677" i="15"/>
  <c r="I923" i="15"/>
  <c r="I1169" i="15"/>
  <c r="I1415" i="15"/>
  <c r="I1661" i="15"/>
  <c r="I185" i="15"/>
  <c r="I427" i="15"/>
  <c r="I673" i="15"/>
  <c r="I919" i="15"/>
  <c r="I1165" i="15"/>
  <c r="I1411" i="15"/>
  <c r="I1657" i="15"/>
  <c r="I181" i="15"/>
  <c r="I671" i="15"/>
  <c r="I917" i="15"/>
  <c r="I425" i="15"/>
  <c r="I1163" i="15"/>
  <c r="I1409" i="15"/>
  <c r="I1655" i="15"/>
  <c r="I179" i="15"/>
  <c r="I423" i="15"/>
  <c r="I669" i="15"/>
  <c r="I915" i="15"/>
  <c r="I1161" i="15"/>
  <c r="I1407" i="15"/>
  <c r="I1653" i="15"/>
  <c r="I177" i="15"/>
  <c r="I419" i="15"/>
  <c r="I665" i="15"/>
  <c r="I911" i="15"/>
  <c r="I1157" i="15"/>
  <c r="I1403" i="15"/>
  <c r="I1649" i="15"/>
  <c r="I173" i="15"/>
  <c r="I407" i="15"/>
  <c r="I653" i="15"/>
  <c r="I899" i="15"/>
  <c r="I1145" i="15"/>
  <c r="I1391" i="15"/>
  <c r="I1637" i="15"/>
  <c r="I161" i="15"/>
  <c r="I404" i="15"/>
  <c r="I650" i="15"/>
  <c r="I1142" i="15"/>
  <c r="I896" i="15"/>
  <c r="I1388" i="15"/>
  <c r="I1634" i="15"/>
  <c r="I158" i="15"/>
  <c r="I402" i="15"/>
  <c r="I648" i="15"/>
  <c r="I894" i="15"/>
  <c r="I1140" i="15"/>
  <c r="I1386" i="15"/>
  <c r="I1632" i="15"/>
  <c r="I156" i="15"/>
  <c r="I400" i="15"/>
  <c r="I646" i="15"/>
  <c r="I1138" i="15"/>
  <c r="I892" i="15"/>
  <c r="I1384" i="15"/>
  <c r="I1630" i="15"/>
  <c r="I154" i="15"/>
  <c r="I396" i="15"/>
  <c r="I642" i="15"/>
  <c r="I888" i="15"/>
  <c r="I1134" i="15"/>
  <c r="I1380" i="15"/>
  <c r="I1626" i="15"/>
  <c r="I150" i="15"/>
  <c r="I393" i="15"/>
  <c r="I639" i="15"/>
  <c r="I885" i="15"/>
  <c r="I1131" i="15"/>
  <c r="I1377" i="15"/>
  <c r="I1623" i="15"/>
  <c r="I147" i="15"/>
  <c r="I391" i="15"/>
  <c r="I637" i="15"/>
  <c r="I883" i="15"/>
  <c r="I1129" i="15"/>
  <c r="I1375" i="15"/>
  <c r="I1621" i="15"/>
  <c r="I145" i="15"/>
  <c r="I382" i="15"/>
  <c r="K382" i="15" s="1"/>
  <c r="I628" i="15"/>
  <c r="I874" i="15"/>
  <c r="I1120" i="15"/>
  <c r="I1366" i="15"/>
  <c r="I1612" i="15"/>
  <c r="I136" i="15"/>
  <c r="I869" i="15"/>
  <c r="I623" i="15"/>
  <c r="I377" i="15"/>
  <c r="I1115" i="15"/>
  <c r="I1361" i="15"/>
  <c r="I1607" i="15"/>
  <c r="I131" i="15"/>
  <c r="I373" i="15"/>
  <c r="I619" i="15"/>
  <c r="I865" i="15"/>
  <c r="I1111" i="15"/>
  <c r="I1357" i="15"/>
  <c r="I1603" i="15"/>
  <c r="I127" i="15"/>
  <c r="I609" i="15"/>
  <c r="I363" i="15"/>
  <c r="I855" i="15"/>
  <c r="I1101" i="15"/>
  <c r="I1347" i="15"/>
  <c r="I1593" i="15"/>
  <c r="I117" i="15"/>
  <c r="I607" i="15"/>
  <c r="I853" i="15"/>
  <c r="I361" i="15"/>
  <c r="I1099" i="15"/>
  <c r="I1345" i="15"/>
  <c r="I1591" i="15"/>
  <c r="I115" i="15"/>
  <c r="I354" i="15"/>
  <c r="I600" i="15"/>
  <c r="I846" i="15"/>
  <c r="I1092" i="15"/>
  <c r="I1338" i="15"/>
  <c r="I1584" i="15"/>
  <c r="I108" i="15"/>
  <c r="I346" i="15"/>
  <c r="I592" i="15"/>
  <c r="I838" i="15"/>
  <c r="I1084" i="15"/>
  <c r="I1330" i="15"/>
  <c r="I1576" i="15"/>
  <c r="I100" i="15"/>
  <c r="I591" i="15"/>
  <c r="I345" i="15"/>
  <c r="I837" i="15"/>
  <c r="I1083" i="15"/>
  <c r="I1329" i="15"/>
  <c r="I1575" i="15"/>
  <c r="I99" i="15"/>
  <c r="I344" i="15"/>
  <c r="I590" i="15"/>
  <c r="I836" i="15"/>
  <c r="I1082" i="15"/>
  <c r="I1328" i="15"/>
  <c r="I1574" i="15"/>
  <c r="I98" i="15"/>
  <c r="I341" i="15"/>
  <c r="I587" i="15"/>
  <c r="I833" i="15"/>
  <c r="I1079" i="15"/>
  <c r="I1325" i="15"/>
  <c r="I1571" i="15"/>
  <c r="I95" i="15"/>
  <c r="I336" i="15"/>
  <c r="I582" i="15"/>
  <c r="I828" i="15"/>
  <c r="I1074" i="15"/>
  <c r="I1320" i="15"/>
  <c r="I1566" i="15"/>
  <c r="I90" i="15"/>
  <c r="I318" i="15"/>
  <c r="I564" i="15"/>
  <c r="I810" i="15"/>
  <c r="I1056" i="15"/>
  <c r="I1302" i="15"/>
  <c r="I1548" i="15"/>
  <c r="I72" i="15"/>
  <c r="I316" i="15"/>
  <c r="I808" i="15"/>
  <c r="I562" i="15"/>
  <c r="I1054" i="15"/>
  <c r="I1300" i="15"/>
  <c r="I1546" i="15"/>
  <c r="I70" i="15"/>
  <c r="I278" i="15"/>
  <c r="I524" i="15"/>
  <c r="I770" i="15"/>
  <c r="I1016" i="15"/>
  <c r="I1508" i="15"/>
  <c r="I1262" i="15"/>
  <c r="I32" i="15"/>
  <c r="I277" i="15"/>
  <c r="I523" i="15"/>
  <c r="I769" i="15"/>
  <c r="I1015" i="15"/>
  <c r="I1261" i="15"/>
  <c r="I1507" i="15"/>
  <c r="I31" i="15"/>
  <c r="I272" i="15"/>
  <c r="I518" i="15"/>
  <c r="I764" i="15"/>
  <c r="I1010" i="15"/>
  <c r="I1256" i="15"/>
  <c r="I1502" i="15"/>
  <c r="I26" i="15"/>
  <c r="I266" i="15"/>
  <c r="I512" i="15"/>
  <c r="I758" i="15"/>
  <c r="I1004" i="15"/>
  <c r="I1496" i="15"/>
  <c r="I1250" i="15"/>
  <c r="I20" i="15"/>
  <c r="I511" i="15"/>
  <c r="I265" i="15"/>
  <c r="I757" i="15"/>
  <c r="I1003" i="15"/>
  <c r="I1249" i="15"/>
  <c r="I1495" i="15"/>
  <c r="I19" i="15"/>
  <c r="I264" i="15"/>
  <c r="I510" i="15"/>
  <c r="I756" i="15"/>
  <c r="I1002" i="15"/>
  <c r="I1248" i="15"/>
  <c r="I1494" i="15"/>
  <c r="I18" i="15"/>
  <c r="I254" i="15"/>
  <c r="I500" i="15"/>
  <c r="I746" i="15"/>
  <c r="I992" i="15"/>
  <c r="I1238" i="15"/>
  <c r="I1484" i="15"/>
  <c r="I8" i="15"/>
  <c r="I252" i="15"/>
  <c r="I744" i="15"/>
  <c r="I498" i="15"/>
  <c r="I990" i="15"/>
  <c r="I1236" i="15"/>
  <c r="I1482" i="15"/>
  <c r="I6" i="15"/>
  <c r="I494" i="15"/>
  <c r="I740" i="15"/>
  <c r="I986" i="15"/>
  <c r="I1232" i="15"/>
  <c r="I1478" i="15"/>
  <c r="I1724" i="15"/>
  <c r="I248" i="15"/>
  <c r="I492" i="15"/>
  <c r="I738" i="15"/>
  <c r="I984" i="15"/>
  <c r="I1230" i="15"/>
  <c r="I1476" i="15"/>
  <c r="I1722" i="15"/>
  <c r="I246" i="15"/>
  <c r="I488" i="15"/>
  <c r="I734" i="15"/>
  <c r="I980" i="15"/>
  <c r="I1226" i="15"/>
  <c r="I1472" i="15"/>
  <c r="I1718" i="15"/>
  <c r="I242" i="15"/>
  <c r="I485" i="15"/>
  <c r="I731" i="15"/>
  <c r="I977" i="15"/>
  <c r="I1223" i="15"/>
  <c r="I1469" i="15"/>
  <c r="I1715" i="15"/>
  <c r="I239" i="15"/>
  <c r="I484" i="15"/>
  <c r="I730" i="15"/>
  <c r="I976" i="15"/>
  <c r="I1222" i="15"/>
  <c r="I1468" i="15"/>
  <c r="I1714" i="15"/>
  <c r="I238" i="15"/>
  <c r="I481" i="15"/>
  <c r="I727" i="15"/>
  <c r="I973" i="15"/>
  <c r="I1219" i="15"/>
  <c r="I1465" i="15"/>
  <c r="I1711" i="15"/>
  <c r="I235" i="15"/>
  <c r="I478" i="15"/>
  <c r="I724" i="15"/>
  <c r="I970" i="15"/>
  <c r="I1216" i="15"/>
  <c r="I1462" i="15"/>
  <c r="I1708" i="15"/>
  <c r="I232" i="15"/>
  <c r="I476" i="15"/>
  <c r="I722" i="15"/>
  <c r="I968" i="15"/>
  <c r="I1214" i="15"/>
  <c r="I1460" i="15"/>
  <c r="I1706" i="15"/>
  <c r="I230" i="15"/>
  <c r="I475" i="15"/>
  <c r="I721" i="15"/>
  <c r="I967" i="15"/>
  <c r="I1213" i="15"/>
  <c r="I1459" i="15"/>
  <c r="I1705" i="15"/>
  <c r="I229" i="15"/>
  <c r="I474" i="15"/>
  <c r="I720" i="15"/>
  <c r="I966" i="15"/>
  <c r="I1212" i="15"/>
  <c r="I1458" i="15"/>
  <c r="I1704" i="15"/>
  <c r="I228" i="15"/>
  <c r="I469" i="15"/>
  <c r="I715" i="15"/>
  <c r="I961" i="15"/>
  <c r="I1207" i="15"/>
  <c r="I1453" i="15"/>
  <c r="I1699" i="15"/>
  <c r="I223" i="15"/>
  <c r="I468" i="15"/>
  <c r="I714" i="15"/>
  <c r="I960" i="15"/>
  <c r="I1206" i="15"/>
  <c r="I1452" i="15"/>
  <c r="I1698" i="15"/>
  <c r="I222" i="15"/>
  <c r="I466" i="15"/>
  <c r="I712" i="15"/>
  <c r="I958" i="15"/>
  <c r="I1204" i="15"/>
  <c r="I1450" i="15"/>
  <c r="I1696" i="15"/>
  <c r="I220" i="15"/>
  <c r="I460" i="15"/>
  <c r="I706" i="15"/>
  <c r="I952" i="15"/>
  <c r="I1198" i="15"/>
  <c r="I1444" i="15"/>
  <c r="I1690" i="15"/>
  <c r="I214" i="15"/>
  <c r="I457" i="15"/>
  <c r="I703" i="15"/>
  <c r="I949" i="15"/>
  <c r="I1195" i="15"/>
  <c r="I1441" i="15"/>
  <c r="I1687" i="15"/>
  <c r="I211" i="15"/>
  <c r="I456" i="15"/>
  <c r="I702" i="15"/>
  <c r="K702" i="15" s="1"/>
  <c r="I948" i="15"/>
  <c r="I1194" i="15"/>
  <c r="I1440" i="15"/>
  <c r="I1686" i="15"/>
  <c r="I210" i="15"/>
  <c r="I454" i="15"/>
  <c r="I700" i="15"/>
  <c r="I946" i="15"/>
  <c r="I1192" i="15"/>
  <c r="I1438" i="15"/>
  <c r="I1684" i="15"/>
  <c r="I208" i="15"/>
  <c r="I439" i="15"/>
  <c r="I685" i="15"/>
  <c r="I931" i="15"/>
  <c r="I1177" i="15"/>
  <c r="I1423" i="15"/>
  <c r="I1669" i="15"/>
  <c r="I193" i="15"/>
  <c r="I435" i="15"/>
  <c r="I681" i="15"/>
  <c r="I927" i="15"/>
  <c r="I1173" i="15"/>
  <c r="I1419" i="15"/>
  <c r="I1665" i="15"/>
  <c r="I189" i="15"/>
  <c r="I434" i="15"/>
  <c r="I680" i="15"/>
  <c r="I926" i="15"/>
  <c r="I1172" i="15"/>
  <c r="I1418" i="15"/>
  <c r="I1664" i="15"/>
  <c r="I188" i="15"/>
  <c r="I432" i="15"/>
  <c r="I678" i="15"/>
  <c r="I924" i="15"/>
  <c r="I1170" i="15"/>
  <c r="I1416" i="15"/>
  <c r="I1662" i="15"/>
  <c r="I186" i="15"/>
  <c r="I430" i="15"/>
  <c r="I676" i="15"/>
  <c r="I922" i="15"/>
  <c r="I1168" i="15"/>
  <c r="I1414" i="15"/>
  <c r="I1660" i="15"/>
  <c r="I184" i="15"/>
  <c r="I429" i="15"/>
  <c r="I675" i="15"/>
  <c r="I921" i="15"/>
  <c r="I1167" i="15"/>
  <c r="I1413" i="15"/>
  <c r="I1659" i="15"/>
  <c r="I183" i="15"/>
  <c r="I422" i="15"/>
  <c r="I668" i="15"/>
  <c r="I1160" i="15"/>
  <c r="I914" i="15"/>
  <c r="I1406" i="15"/>
  <c r="I1652" i="15"/>
  <c r="I176" i="15"/>
  <c r="I416" i="15"/>
  <c r="I662" i="15"/>
  <c r="I1154" i="15"/>
  <c r="I908" i="15"/>
  <c r="I1400" i="15"/>
  <c r="I1646" i="15"/>
  <c r="I170" i="15"/>
  <c r="I412" i="15"/>
  <c r="I658" i="15"/>
  <c r="I904" i="15"/>
  <c r="I1150" i="15"/>
  <c r="I1396" i="15"/>
  <c r="I1642" i="15"/>
  <c r="I166" i="15"/>
  <c r="I408" i="15"/>
  <c r="I654" i="15"/>
  <c r="I1146" i="15"/>
  <c r="I900" i="15"/>
  <c r="I1392" i="15"/>
  <c r="I1638" i="15"/>
  <c r="I162" i="15"/>
  <c r="I406" i="15"/>
  <c r="I652" i="15"/>
  <c r="I1144" i="15"/>
  <c r="I898" i="15"/>
  <c r="I1390" i="15"/>
  <c r="I1636" i="15"/>
  <c r="I160" i="15"/>
  <c r="I399" i="15"/>
  <c r="I645" i="15"/>
  <c r="I891" i="15"/>
  <c r="I1137" i="15"/>
  <c r="I1383" i="15"/>
  <c r="I1629" i="15"/>
  <c r="I153" i="15"/>
  <c r="I398" i="15"/>
  <c r="I644" i="15"/>
  <c r="I890" i="15"/>
  <c r="I1136" i="15"/>
  <c r="I1382" i="15"/>
  <c r="I1628" i="15"/>
  <c r="I152" i="15"/>
  <c r="I384" i="15"/>
  <c r="I630" i="15"/>
  <c r="I1122" i="15"/>
  <c r="I876" i="15"/>
  <c r="I1368" i="15"/>
  <c r="I1614" i="15"/>
  <c r="I138" i="15"/>
  <c r="I380" i="15"/>
  <c r="I626" i="15"/>
  <c r="I872" i="15"/>
  <c r="I1118" i="15"/>
  <c r="I1364" i="15"/>
  <c r="I1610" i="15"/>
  <c r="I134" i="15"/>
  <c r="I617" i="15"/>
  <c r="I371" i="15"/>
  <c r="I863" i="15"/>
  <c r="I1109" i="15"/>
  <c r="I1355" i="15"/>
  <c r="I1601" i="15"/>
  <c r="I125" i="15"/>
  <c r="I369" i="15"/>
  <c r="I861" i="15"/>
  <c r="I615" i="15"/>
  <c r="I1107" i="15"/>
  <c r="I1353" i="15"/>
  <c r="I1599" i="15"/>
  <c r="I123" i="15"/>
  <c r="I366" i="15"/>
  <c r="I612" i="15"/>
  <c r="I858" i="15"/>
  <c r="I1104" i="15"/>
  <c r="I1350" i="15"/>
  <c r="I1596" i="15"/>
  <c r="I120" i="15"/>
  <c r="I605" i="15"/>
  <c r="I359" i="15"/>
  <c r="I851" i="15"/>
  <c r="I1097" i="15"/>
  <c r="I1343" i="15"/>
  <c r="I1589" i="15"/>
  <c r="I113" i="15"/>
  <c r="I349" i="15"/>
  <c r="I595" i="15"/>
  <c r="I841" i="15"/>
  <c r="I1087" i="15"/>
  <c r="I1333" i="15"/>
  <c r="I1579" i="15"/>
  <c r="I103" i="15"/>
  <c r="I348" i="15"/>
  <c r="I840" i="15"/>
  <c r="I594" i="15"/>
  <c r="I1086" i="15"/>
  <c r="I1332" i="15"/>
  <c r="I1578" i="15"/>
  <c r="I102" i="15"/>
  <c r="I593" i="15"/>
  <c r="I347" i="15"/>
  <c r="I839" i="15"/>
  <c r="I1085" i="15"/>
  <c r="I1331" i="15"/>
  <c r="I1577" i="15"/>
  <c r="I101" i="15"/>
  <c r="I342" i="15"/>
  <c r="I588" i="15"/>
  <c r="I834" i="15"/>
  <c r="I1080" i="15"/>
  <c r="I1326" i="15"/>
  <c r="I1572" i="15"/>
  <c r="I96" i="15"/>
  <c r="I585" i="15"/>
  <c r="I339" i="15"/>
  <c r="I831" i="15"/>
  <c r="I1077" i="15"/>
  <c r="I1323" i="15"/>
  <c r="I1569" i="15"/>
  <c r="I93" i="15"/>
  <c r="I337" i="15"/>
  <c r="I583" i="15"/>
  <c r="I829" i="15"/>
  <c r="I1075" i="15"/>
  <c r="I1321" i="15"/>
  <c r="I1567" i="15"/>
  <c r="I91" i="15"/>
  <c r="I334" i="15"/>
  <c r="I580" i="15"/>
  <c r="I826" i="15"/>
  <c r="I1072" i="15"/>
  <c r="I1318" i="15"/>
  <c r="I1564" i="15"/>
  <c r="I88" i="15"/>
  <c r="I326" i="15"/>
  <c r="K326" i="15" s="1"/>
  <c r="I818" i="15"/>
  <c r="I572" i="15"/>
  <c r="I1064" i="15"/>
  <c r="I1310" i="15"/>
  <c r="I1556" i="15"/>
  <c r="I80" i="15"/>
  <c r="I565" i="15"/>
  <c r="I319" i="15"/>
  <c r="I811" i="15"/>
  <c r="I1057" i="15"/>
  <c r="I1303" i="15"/>
  <c r="I1549" i="15"/>
  <c r="I73" i="15"/>
  <c r="I317" i="15"/>
  <c r="I563" i="15"/>
  <c r="I809" i="15"/>
  <c r="I1055" i="15"/>
  <c r="I1301" i="15"/>
  <c r="I1547" i="15"/>
  <c r="I71" i="15"/>
  <c r="I561" i="15"/>
  <c r="I315" i="15"/>
  <c r="I807" i="15"/>
  <c r="I1053" i="15"/>
  <c r="I1545" i="15"/>
  <c r="I1299" i="15"/>
  <c r="I69" i="15"/>
  <c r="I314" i="15"/>
  <c r="I560" i="15"/>
  <c r="I806" i="15"/>
  <c r="I1052" i="15"/>
  <c r="I1544" i="15"/>
  <c r="I1298" i="15"/>
  <c r="I68" i="15"/>
  <c r="I559" i="15"/>
  <c r="I805" i="15"/>
  <c r="I313" i="15"/>
  <c r="I1051" i="15"/>
  <c r="I1297" i="15"/>
  <c r="I1543" i="15"/>
  <c r="I67" i="15"/>
  <c r="I304" i="15"/>
  <c r="I550" i="15"/>
  <c r="I796" i="15"/>
  <c r="I1042" i="15"/>
  <c r="I1288" i="15"/>
  <c r="I1534" i="15"/>
  <c r="I58" i="15"/>
  <c r="I543" i="15"/>
  <c r="I789" i="15"/>
  <c r="I297" i="15"/>
  <c r="I1035" i="15"/>
  <c r="I1281" i="15"/>
  <c r="I1527" i="15"/>
  <c r="I51" i="15"/>
  <c r="I296" i="15"/>
  <c r="I542" i="15"/>
  <c r="I788" i="15"/>
  <c r="I1034" i="15"/>
  <c r="I1280" i="15"/>
  <c r="I1526" i="15"/>
  <c r="I50" i="15"/>
  <c r="I294" i="15"/>
  <c r="I540" i="15"/>
  <c r="I786" i="15"/>
  <c r="I1032" i="15"/>
  <c r="I1524" i="15"/>
  <c r="I1278" i="15"/>
  <c r="I48" i="15"/>
  <c r="I293" i="15"/>
  <c r="I539" i="15"/>
  <c r="I785" i="15"/>
  <c r="I1031" i="15"/>
  <c r="I1277" i="15"/>
  <c r="I1523" i="15"/>
  <c r="I47" i="15"/>
  <c r="I288" i="15"/>
  <c r="I534" i="15"/>
  <c r="I780" i="15"/>
  <c r="I1026" i="15"/>
  <c r="I1272" i="15"/>
  <c r="I1518" i="15"/>
  <c r="I42" i="15"/>
  <c r="I286" i="15"/>
  <c r="I532" i="15"/>
  <c r="I778" i="15"/>
  <c r="I1024" i="15"/>
  <c r="I1270" i="15"/>
  <c r="I1516" i="15"/>
  <c r="I40" i="15"/>
  <c r="I284" i="15"/>
  <c r="I776" i="15"/>
  <c r="I530" i="15"/>
  <c r="I1022" i="15"/>
  <c r="I1268" i="15"/>
  <c r="I1514" i="15"/>
  <c r="I38" i="15"/>
  <c r="I273" i="15"/>
  <c r="I519" i="15"/>
  <c r="I765" i="15"/>
  <c r="I1011" i="15"/>
  <c r="I1257" i="15"/>
  <c r="I1503" i="15"/>
  <c r="I27" i="15"/>
  <c r="I256" i="15"/>
  <c r="I502" i="15"/>
  <c r="I748" i="15"/>
  <c r="I994" i="15"/>
  <c r="I1240" i="15"/>
  <c r="I1486" i="15"/>
  <c r="I10" i="15"/>
  <c r="K971" i="15"/>
  <c r="K704" i="15"/>
  <c r="K344" i="15"/>
  <c r="K291" i="15"/>
  <c r="K309" i="15"/>
  <c r="H727" i="15"/>
  <c r="J727" i="15" s="1"/>
  <c r="H294" i="15"/>
  <c r="J294" i="15" s="1"/>
  <c r="H728" i="15"/>
  <c r="J728" i="15" s="1"/>
  <c r="K728" i="15" s="1"/>
  <c r="H712" i="15"/>
  <c r="J712" i="15" s="1"/>
  <c r="K712" i="15" s="1"/>
  <c r="H363" i="15"/>
  <c r="J363" i="15" s="1"/>
  <c r="H366" i="15"/>
  <c r="J366" i="15" s="1"/>
  <c r="H333" i="15"/>
  <c r="J333" i="15" s="1"/>
  <c r="K333" i="15" s="1"/>
  <c r="H7" i="15"/>
  <c r="J7" i="15" s="1"/>
  <c r="K7" i="15" s="1"/>
  <c r="H710" i="15"/>
  <c r="J710" i="15" s="1"/>
  <c r="H701" i="15"/>
  <c r="J701" i="15" s="1"/>
  <c r="K701" i="15" s="1"/>
  <c r="H405" i="15"/>
  <c r="J405" i="15" s="1"/>
  <c r="K405" i="15" s="1"/>
  <c r="H439" i="15"/>
  <c r="J439" i="15" s="1"/>
  <c r="K439" i="15" s="1"/>
  <c r="H391" i="15"/>
  <c r="J391" i="15" s="1"/>
  <c r="K391" i="15" s="1"/>
  <c r="H343" i="15"/>
  <c r="J343" i="15" s="1"/>
  <c r="K343" i="15" s="1"/>
  <c r="H330" i="15"/>
  <c r="J330" i="15" s="1"/>
  <c r="K330" i="15" s="1"/>
  <c r="H298" i="15"/>
  <c r="J298" i="15" s="1"/>
  <c r="K298" i="15" s="1"/>
  <c r="H282" i="15"/>
  <c r="J282" i="15" s="1"/>
  <c r="K282" i="15" s="1"/>
  <c r="J1020" i="15"/>
  <c r="K1020" i="15" s="1"/>
  <c r="J1259" i="15"/>
  <c r="J1334" i="15"/>
  <c r="K1334" i="15" s="1"/>
  <c r="J1398" i="15"/>
  <c r="K1398" i="15" s="1"/>
  <c r="J1462" i="15"/>
  <c r="J1528" i="15"/>
  <c r="K1528" i="15" s="1"/>
  <c r="J1592" i="15"/>
  <c r="K1592" i="15" s="1"/>
  <c r="J1641" i="15"/>
  <c r="K1641" i="15" s="1"/>
  <c r="J1673" i="15"/>
  <c r="K1673" i="15" s="1"/>
  <c r="J1705" i="15"/>
  <c r="K1705" i="15" s="1"/>
  <c r="J768" i="15"/>
  <c r="K768" i="15" s="1"/>
  <c r="J1100" i="15"/>
  <c r="K1100" i="15" s="1"/>
  <c r="J1286" i="15"/>
  <c r="K1286" i="15" s="1"/>
  <c r="J1354" i="15"/>
  <c r="K1354" i="15" s="1"/>
  <c r="J1418" i="15"/>
  <c r="K1418" i="15" s="1"/>
  <c r="J1484" i="15"/>
  <c r="J1548" i="15"/>
  <c r="K1548" i="15" s="1"/>
  <c r="J1612" i="15"/>
  <c r="K1612" i="15" s="1"/>
  <c r="J1652" i="15"/>
  <c r="J1684" i="15"/>
  <c r="J1716" i="15"/>
  <c r="K1716" i="15" s="1"/>
  <c r="J1196" i="15"/>
  <c r="K1196" i="15" s="1"/>
  <c r="J1314" i="15"/>
  <c r="K1314" i="15" s="1"/>
  <c r="J1442" i="15"/>
  <c r="K1442" i="15" s="1"/>
  <c r="J1572" i="15"/>
  <c r="J1664" i="15"/>
  <c r="J1724" i="15"/>
  <c r="K1724" i="15" s="1"/>
  <c r="J1719" i="15"/>
  <c r="K1719" i="15" s="1"/>
  <c r="J1703" i="15"/>
  <c r="K1703" i="15" s="1"/>
  <c r="J1687" i="15"/>
  <c r="J1671" i="15"/>
  <c r="K1671" i="15" s="1"/>
  <c r="J1655" i="15"/>
  <c r="K1655" i="15" s="1"/>
  <c r="J1639" i="15"/>
  <c r="K1639" i="15" s="1"/>
  <c r="J1623" i="15"/>
  <c r="K1623" i="15" s="1"/>
  <c r="J1607" i="15"/>
  <c r="K1607" i="15" s="1"/>
  <c r="J1591" i="15"/>
  <c r="K1591" i="15" s="1"/>
  <c r="J1575" i="15"/>
  <c r="K1575" i="15" s="1"/>
  <c r="J1559" i="15"/>
  <c r="K1559" i="15" s="1"/>
  <c r="J1543" i="15"/>
  <c r="J1527" i="15"/>
  <c r="J1511" i="15"/>
  <c r="K1511" i="15" s="1"/>
  <c r="J1495" i="15"/>
  <c r="K1495" i="15" s="1"/>
  <c r="J1479" i="15"/>
  <c r="J1477" i="15"/>
  <c r="K1477" i="15" s="1"/>
  <c r="J1461" i="15"/>
  <c r="K1461" i="15" s="1"/>
  <c r="J1445" i="15"/>
  <c r="K1445" i="15" s="1"/>
  <c r="J1429" i="15"/>
  <c r="K1429" i="15" s="1"/>
  <c r="J1413" i="15"/>
  <c r="J1397" i="15"/>
  <c r="K1397" i="15" s="1"/>
  <c r="J1381" i="15"/>
  <c r="K1381" i="15" s="1"/>
  <c r="J1365" i="15"/>
  <c r="K1365" i="15" s="1"/>
  <c r="J1349" i="15"/>
  <c r="K1349" i="15" s="1"/>
  <c r="J1333" i="15"/>
  <c r="J1317" i="15"/>
  <c r="K1317" i="15" s="1"/>
  <c r="J1300" i="15"/>
  <c r="K1300" i="15" s="1"/>
  <c r="J1279" i="15"/>
  <c r="K1279" i="15" s="1"/>
  <c r="J1258" i="15"/>
  <c r="K1258" i="15" s="1"/>
  <c r="J1236" i="15"/>
  <c r="K1236" i="15" s="1"/>
  <c r="J1208" i="15"/>
  <c r="K1208" i="15" s="1"/>
  <c r="J1144" i="15"/>
  <c r="J1080" i="15"/>
  <c r="J1016" i="15"/>
  <c r="K1016" i="15" s="1"/>
  <c r="J944" i="15"/>
  <c r="K944" i="15" s="1"/>
  <c r="J1706" i="15"/>
  <c r="K1706" i="15" s="1"/>
  <c r="J1690" i="15"/>
  <c r="J1674" i="15"/>
  <c r="K1674" i="15" s="1"/>
  <c r="J1658" i="15"/>
  <c r="K1658" i="15" s="1"/>
  <c r="J1642" i="15"/>
  <c r="J1626" i="15"/>
  <c r="K1626" i="15" s="1"/>
  <c r="J1610" i="15"/>
  <c r="J1594" i="15"/>
  <c r="K1594" i="15" s="1"/>
  <c r="J1578" i="15"/>
  <c r="J1562" i="15"/>
  <c r="K1562" i="15" s="1"/>
  <c r="J1546" i="15"/>
  <c r="K1546" i="15" s="1"/>
  <c r="J1530" i="15"/>
  <c r="K1530" i="15" s="1"/>
  <c r="J1514" i="15"/>
  <c r="J1498" i="15"/>
  <c r="J1482" i="15"/>
  <c r="K1482" i="15" s="1"/>
  <c r="J1464" i="15"/>
  <c r="K1464" i="15" s="1"/>
  <c r="J1448" i="15"/>
  <c r="K1448" i="15" s="1"/>
  <c r="J1432" i="15"/>
  <c r="K1432" i="15" s="1"/>
  <c r="J1416" i="15"/>
  <c r="K1416" i="15" s="1"/>
  <c r="J1400" i="15"/>
  <c r="K1400" i="15" s="1"/>
  <c r="J1384" i="15"/>
  <c r="K1384" i="15" s="1"/>
  <c r="J1368" i="15"/>
  <c r="J1352" i="15"/>
  <c r="K1352" i="15" s="1"/>
  <c r="J1336" i="15"/>
  <c r="K1336" i="15" s="1"/>
  <c r="J1320" i="15"/>
  <c r="J1304" i="15"/>
  <c r="K1304" i="15" s="1"/>
  <c r="J1283" i="15"/>
  <c r="K1283" i="15" s="1"/>
  <c r="J1262" i="15"/>
  <c r="K1262" i="15" s="1"/>
  <c r="J1240" i="15"/>
  <c r="J1220" i="15"/>
  <c r="K1220" i="15" s="1"/>
  <c r="J1156" i="15"/>
  <c r="K1156" i="15" s="1"/>
  <c r="J1092" i="15"/>
  <c r="K1092" i="15" s="1"/>
  <c r="J1028" i="15"/>
  <c r="K1028" i="15" s="1"/>
  <c r="J580" i="15"/>
  <c r="J1617" i="15"/>
  <c r="K1617" i="15" s="1"/>
  <c r="J1601" i="15"/>
  <c r="K1601" i="15" s="1"/>
  <c r="J1585" i="15"/>
  <c r="K1585" i="15" s="1"/>
  <c r="J1569" i="15"/>
  <c r="J1553" i="15"/>
  <c r="K1553" i="15" s="1"/>
  <c r="J1537" i="15"/>
  <c r="K1537" i="15" s="1"/>
  <c r="J1521" i="15"/>
  <c r="K1521" i="15" s="1"/>
  <c r="J1505" i="15"/>
  <c r="J1489" i="15"/>
  <c r="K1489" i="15" s="1"/>
  <c r="J1471" i="15"/>
  <c r="K1471" i="15" s="1"/>
  <c r="J1455" i="15"/>
  <c r="K1455" i="15" s="1"/>
  <c r="J1439" i="15"/>
  <c r="K1439" i="15" s="1"/>
  <c r="J1423" i="15"/>
  <c r="K1423" i="15" s="1"/>
  <c r="J1407" i="15"/>
  <c r="K1407" i="15" s="1"/>
  <c r="J1391" i="15"/>
  <c r="K1391" i="15" s="1"/>
  <c r="J1375" i="15"/>
  <c r="J1359" i="15"/>
  <c r="K1359" i="15" s="1"/>
  <c r="J1343" i="15"/>
  <c r="K1343" i="15" s="1"/>
  <c r="J1327" i="15"/>
  <c r="K1327" i="15" s="1"/>
  <c r="J1311" i="15"/>
  <c r="K1311" i="15" s="1"/>
  <c r="J1292" i="15"/>
  <c r="K1292" i="15" s="1"/>
  <c r="J1271" i="15"/>
  <c r="K1271" i="15" s="1"/>
  <c r="J1250" i="15"/>
  <c r="K1250" i="15" s="1"/>
  <c r="J1184" i="15"/>
  <c r="K1184" i="15" s="1"/>
  <c r="J1120" i="15"/>
  <c r="K1120" i="15" s="1"/>
  <c r="J1056" i="15"/>
  <c r="K1056" i="15" s="1"/>
  <c r="J992" i="15"/>
  <c r="J848" i="15"/>
  <c r="K848" i="15" s="1"/>
  <c r="J718" i="15"/>
  <c r="K718" i="15" s="1"/>
  <c r="J1301" i="15"/>
  <c r="J1285" i="15"/>
  <c r="K1285" i="15" s="1"/>
  <c r="J1269" i="15"/>
  <c r="K1269" i="15" s="1"/>
  <c r="J1253" i="15"/>
  <c r="K1253" i="15" s="1"/>
  <c r="J1237" i="15"/>
  <c r="K1237" i="15" s="1"/>
  <c r="J1219" i="15"/>
  <c r="K1219" i="15" s="1"/>
  <c r="J1203" i="15"/>
  <c r="K1203" i="15" s="1"/>
  <c r="J1187" i="15"/>
  <c r="K1187" i="15" s="1"/>
  <c r="J1171" i="15"/>
  <c r="K1171" i="15" s="1"/>
  <c r="J1155" i="15"/>
  <c r="K1155" i="15" s="1"/>
  <c r="J1139" i="15"/>
  <c r="K1139" i="15" s="1"/>
  <c r="J1123" i="15"/>
  <c r="K1123" i="15" s="1"/>
  <c r="J1107" i="15"/>
  <c r="J1091" i="15"/>
  <c r="K1091" i="15" s="1"/>
  <c r="J1075" i="15"/>
  <c r="J1059" i="15"/>
  <c r="K1059" i="15" s="1"/>
  <c r="J1043" i="15"/>
  <c r="K1043" i="15" s="1"/>
  <c r="J1027" i="15"/>
  <c r="K1027" i="15" s="1"/>
  <c r="J1011" i="15"/>
  <c r="J995" i="15"/>
  <c r="K995" i="15" s="1"/>
  <c r="J985" i="15"/>
  <c r="K985" i="15" s="1"/>
  <c r="J924" i="15"/>
  <c r="K924" i="15" s="1"/>
  <c r="J860" i="15"/>
  <c r="K860" i="15" s="1"/>
  <c r="J796" i="15"/>
  <c r="J730" i="15"/>
  <c r="K730" i="15" s="1"/>
  <c r="J660" i="15"/>
  <c r="K660" i="15" s="1"/>
  <c r="J574" i="15"/>
  <c r="K574" i="15" s="1"/>
  <c r="J460" i="15"/>
  <c r="K460" i="15" s="1"/>
  <c r="J1222" i="15"/>
  <c r="K1222" i="15" s="1"/>
  <c r="J1206" i="15"/>
  <c r="J1190" i="15"/>
  <c r="K1190" i="15" s="1"/>
  <c r="J1174" i="15"/>
  <c r="K1174" i="15" s="1"/>
  <c r="J1158" i="15"/>
  <c r="K1158" i="15" s="1"/>
  <c r="J1142" i="15"/>
  <c r="K1142" i="15" s="1"/>
  <c r="J1126" i="15"/>
  <c r="K1126" i="15" s="1"/>
  <c r="J1110" i="15"/>
  <c r="K1110" i="15" s="1"/>
  <c r="J1094" i="15"/>
  <c r="K1094" i="15" s="1"/>
  <c r="J1078" i="15"/>
  <c r="K1078" i="15" s="1"/>
  <c r="J1062" i="15"/>
  <c r="K1062" i="15" s="1"/>
  <c r="J1046" i="15"/>
  <c r="K1046" i="15" s="1"/>
  <c r="J1030" i="15"/>
  <c r="K1030" i="15" s="1"/>
  <c r="J1014" i="15"/>
  <c r="K1014" i="15" s="1"/>
  <c r="J998" i="15"/>
  <c r="K998" i="15" s="1"/>
  <c r="J936" i="15"/>
  <c r="K936" i="15" s="1"/>
  <c r="J872" i="15"/>
  <c r="K872" i="15" s="1"/>
  <c r="J808" i="15"/>
  <c r="K808" i="15" s="1"/>
  <c r="J744" i="15"/>
  <c r="J676" i="15"/>
  <c r="K676" i="15" s="1"/>
  <c r="J590" i="15"/>
  <c r="K590" i="15" s="1"/>
  <c r="J1225" i="15"/>
  <c r="K1225" i="15" s="1"/>
  <c r="J1209" i="15"/>
  <c r="K1209" i="15" s="1"/>
  <c r="J1193" i="15"/>
  <c r="K1193" i="15" s="1"/>
  <c r="J1177" i="15"/>
  <c r="J1161" i="15"/>
  <c r="K1161" i="15" s="1"/>
  <c r="J1145" i="15"/>
  <c r="K1145" i="15" s="1"/>
  <c r="J1129" i="15"/>
  <c r="K1129" i="15" s="1"/>
  <c r="J1113" i="15"/>
  <c r="K1113" i="15" s="1"/>
  <c r="J1097" i="15"/>
  <c r="J1081" i="15"/>
  <c r="K1081" i="15" s="1"/>
  <c r="J1065" i="15"/>
  <c r="K1065" i="15" s="1"/>
  <c r="J1049" i="15"/>
  <c r="K1049" i="15" s="1"/>
  <c r="J1033" i="15"/>
  <c r="K1033" i="15" s="1"/>
  <c r="J1017" i="15"/>
  <c r="K1017" i="15" s="1"/>
  <c r="J1001" i="15"/>
  <c r="K1001" i="15" s="1"/>
  <c r="J948" i="15"/>
  <c r="J884" i="15"/>
  <c r="K884" i="15" s="1"/>
  <c r="J820" i="15"/>
  <c r="K820" i="15" s="1"/>
  <c r="J756" i="15"/>
  <c r="K756" i="15" s="1"/>
  <c r="J690" i="15"/>
  <c r="K690" i="15" s="1"/>
  <c r="J606" i="15"/>
  <c r="K606" i="15" s="1"/>
  <c r="J983" i="15"/>
  <c r="K983" i="15" s="1"/>
  <c r="J967" i="15"/>
  <c r="J951" i="15"/>
  <c r="K951" i="15" s="1"/>
  <c r="J935" i="15"/>
  <c r="K935" i="15" s="1"/>
  <c r="J919" i="15"/>
  <c r="K919" i="15" s="1"/>
  <c r="J903" i="15"/>
  <c r="K903" i="15" s="1"/>
  <c r="J887" i="15"/>
  <c r="K887" i="15" s="1"/>
  <c r="J871" i="15"/>
  <c r="K871" i="15" s="1"/>
  <c r="J855" i="15"/>
  <c r="K855" i="15" s="1"/>
  <c r="J839" i="15"/>
  <c r="K839" i="15" s="1"/>
  <c r="J823" i="15"/>
  <c r="K823" i="15" s="1"/>
  <c r="J960" i="15"/>
  <c r="J1148" i="15"/>
  <c r="K1148" i="15" s="1"/>
  <c r="J1302" i="15"/>
  <c r="K1302" i="15" s="1"/>
  <c r="J1366" i="15"/>
  <c r="K1366" i="15" s="1"/>
  <c r="J1430" i="15"/>
  <c r="J1496" i="15"/>
  <c r="K1496" i="15" s="1"/>
  <c r="J1560" i="15"/>
  <c r="K1560" i="15" s="1"/>
  <c r="J1624" i="15"/>
  <c r="K1624" i="15" s="1"/>
  <c r="J1657" i="15"/>
  <c r="K1657" i="15" s="1"/>
  <c r="J1689" i="15"/>
  <c r="K1689" i="15" s="1"/>
  <c r="J1721" i="15"/>
  <c r="K1721" i="15" s="1"/>
  <c r="J1228" i="15"/>
  <c r="K1228" i="15" s="1"/>
  <c r="J1243" i="15"/>
  <c r="K1243" i="15" s="1"/>
  <c r="J1322" i="15"/>
  <c r="K1322" i="15" s="1"/>
  <c r="J1386" i="15"/>
  <c r="K1386" i="15" s="1"/>
  <c r="J1450" i="15"/>
  <c r="K1450" i="15" s="1"/>
  <c r="J1516" i="15"/>
  <c r="J1580" i="15"/>
  <c r="K1580" i="15" s="1"/>
  <c r="J1636" i="15"/>
  <c r="J1668" i="15"/>
  <c r="K1668" i="15" s="1"/>
  <c r="J1700" i="15"/>
  <c r="K1700" i="15" s="1"/>
  <c r="J896" i="15"/>
  <c r="K896" i="15" s="1"/>
  <c r="J1378" i="15"/>
  <c r="K1378" i="15" s="1"/>
  <c r="J1508" i="15"/>
  <c r="K1508" i="15" s="1"/>
  <c r="J1632" i="15"/>
  <c r="J1696" i="15"/>
  <c r="K1696" i="15" s="1"/>
  <c r="J1711" i="15"/>
  <c r="K1711" i="15" s="1"/>
  <c r="J1695" i="15"/>
  <c r="K1695" i="15" s="1"/>
  <c r="J1679" i="15"/>
  <c r="K1679" i="15" s="1"/>
  <c r="J1663" i="15"/>
  <c r="K1663" i="15" s="1"/>
  <c r="J1647" i="15"/>
  <c r="K1647" i="15" s="1"/>
  <c r="J1631" i="15"/>
  <c r="K1631" i="15" s="1"/>
  <c r="J1615" i="15"/>
  <c r="K1615" i="15" s="1"/>
  <c r="J1599" i="15"/>
  <c r="J1583" i="15"/>
  <c r="K1583" i="15" s="1"/>
  <c r="J1567" i="15"/>
  <c r="K1567" i="15" s="1"/>
  <c r="J1551" i="15"/>
  <c r="K1551" i="15" s="1"/>
  <c r="J1535" i="15"/>
  <c r="K1535" i="15" s="1"/>
  <c r="J1519" i="15"/>
  <c r="K1519" i="15" s="1"/>
  <c r="J1503" i="15"/>
  <c r="J1487" i="15"/>
  <c r="J1469" i="15"/>
  <c r="K1469" i="15" s="1"/>
  <c r="J1453" i="15"/>
  <c r="K1453" i="15" s="1"/>
  <c r="J1437" i="15"/>
  <c r="K1437" i="15" s="1"/>
  <c r="J1421" i="15"/>
  <c r="K1421" i="15" s="1"/>
  <c r="J1405" i="15"/>
  <c r="K1405" i="15" s="1"/>
  <c r="J1389" i="15"/>
  <c r="K1389" i="15" s="1"/>
  <c r="J1373" i="15"/>
  <c r="K1373" i="15" s="1"/>
  <c r="J1357" i="15"/>
  <c r="J1341" i="15"/>
  <c r="K1341" i="15" s="1"/>
  <c r="J1325" i="15"/>
  <c r="K1325" i="15" s="1"/>
  <c r="J1309" i="15"/>
  <c r="K1309" i="15" s="1"/>
  <c r="J1290" i="15"/>
  <c r="K1290" i="15" s="1"/>
  <c r="J1268" i="15"/>
  <c r="J1247" i="15"/>
  <c r="K1247" i="15" s="1"/>
  <c r="J1176" i="15"/>
  <c r="K1176" i="15" s="1"/>
  <c r="J1112" i="15"/>
  <c r="K1112" i="15" s="1"/>
  <c r="J1048" i="15"/>
  <c r="K1048" i="15" s="1"/>
  <c r="J816" i="15"/>
  <c r="K816" i="15" s="1"/>
  <c r="J686" i="15"/>
  <c r="K686" i="15" s="1"/>
  <c r="J1714" i="15"/>
  <c r="J1698" i="15"/>
  <c r="J1682" i="15"/>
  <c r="K1682" i="15" s="1"/>
  <c r="J1666" i="15"/>
  <c r="K1666" i="15" s="1"/>
  <c r="J1650" i="15"/>
  <c r="K1650" i="15" s="1"/>
  <c r="J1634" i="15"/>
  <c r="K1634" i="15" s="1"/>
  <c r="J1618" i="15"/>
  <c r="K1618" i="15" s="1"/>
  <c r="J1602" i="15"/>
  <c r="K1602" i="15" s="1"/>
  <c r="J1586" i="15"/>
  <c r="K1586" i="15" s="1"/>
  <c r="J1570" i="15"/>
  <c r="K1570" i="15" s="1"/>
  <c r="J1554" i="15"/>
  <c r="K1554" i="15" s="1"/>
  <c r="J1538" i="15"/>
  <c r="K1538" i="15" s="1"/>
  <c r="J1522" i="15"/>
  <c r="K1522" i="15" s="1"/>
  <c r="J1506" i="15"/>
  <c r="K1506" i="15" s="1"/>
  <c r="J1490" i="15"/>
  <c r="K1490" i="15" s="1"/>
  <c r="J1472" i="15"/>
  <c r="J1456" i="15"/>
  <c r="K1456" i="15" s="1"/>
  <c r="J1440" i="15"/>
  <c r="K1440" i="15" s="1"/>
  <c r="J1424" i="15"/>
  <c r="K1424" i="15" s="1"/>
  <c r="J1408" i="15"/>
  <c r="K1408" i="15" s="1"/>
  <c r="J1392" i="15"/>
  <c r="J1376" i="15"/>
  <c r="K1376" i="15" s="1"/>
  <c r="J1360" i="15"/>
  <c r="K1360" i="15" s="1"/>
  <c r="J1344" i="15"/>
  <c r="K1344" i="15" s="1"/>
  <c r="J1328" i="15"/>
  <c r="K1328" i="15" s="1"/>
  <c r="J1312" i="15"/>
  <c r="K1312" i="15" s="1"/>
  <c r="J1294" i="15"/>
  <c r="K1294" i="15" s="1"/>
  <c r="J1272" i="15"/>
  <c r="J1251" i="15"/>
  <c r="K1251" i="15" s="1"/>
  <c r="J1188" i="15"/>
  <c r="K1188" i="15" s="1"/>
  <c r="J1124" i="15"/>
  <c r="K1124" i="15" s="1"/>
  <c r="J1060" i="15"/>
  <c r="K1060" i="15" s="1"/>
  <c r="J996" i="15"/>
  <c r="K996" i="15" s="1"/>
  <c r="J864" i="15"/>
  <c r="K864" i="15" s="1"/>
  <c r="J734" i="15"/>
  <c r="K734" i="15" s="1"/>
  <c r="J1625" i="15"/>
  <c r="K1625" i="15" s="1"/>
  <c r="J1609" i="15"/>
  <c r="K1609" i="15" s="1"/>
  <c r="J1593" i="15"/>
  <c r="K1593" i="15" s="1"/>
  <c r="J1577" i="15"/>
  <c r="J1561" i="15"/>
  <c r="K1561" i="15" s="1"/>
  <c r="J1545" i="15"/>
  <c r="J1529" i="15"/>
  <c r="K1529" i="15" s="1"/>
  <c r="J1513" i="15"/>
  <c r="K1513" i="15" s="1"/>
  <c r="J1497" i="15"/>
  <c r="K1497" i="15" s="1"/>
  <c r="J1481" i="15"/>
  <c r="K1481" i="15" s="1"/>
  <c r="J1463" i="15"/>
  <c r="K1463" i="15" s="1"/>
  <c r="J1447" i="15"/>
  <c r="K1447" i="15" s="1"/>
  <c r="J1431" i="15"/>
  <c r="K1431" i="15" s="1"/>
  <c r="J1415" i="15"/>
  <c r="K1415" i="15" s="1"/>
  <c r="J1399" i="15"/>
  <c r="K1399" i="15" s="1"/>
  <c r="J1383" i="15"/>
  <c r="K1383" i="15" s="1"/>
  <c r="J1367" i="15"/>
  <c r="K1367" i="15" s="1"/>
  <c r="J1351" i="15"/>
  <c r="K1351" i="15" s="1"/>
  <c r="J1335" i="15"/>
  <c r="K1335" i="15" s="1"/>
  <c r="J1319" i="15"/>
  <c r="K1319" i="15" s="1"/>
  <c r="J1303" i="15"/>
  <c r="J1282" i="15"/>
  <c r="K1282" i="15" s="1"/>
  <c r="J1260" i="15"/>
  <c r="K1260" i="15" s="1"/>
  <c r="J1239" i="15"/>
  <c r="K1239" i="15" s="1"/>
  <c r="J1216" i="15"/>
  <c r="K1216" i="15" s="1"/>
  <c r="J1152" i="15"/>
  <c r="K1152" i="15" s="1"/>
  <c r="J1088" i="15"/>
  <c r="K1088" i="15" s="1"/>
  <c r="J1024" i="15"/>
  <c r="J976" i="15"/>
  <c r="J544" i="15"/>
  <c r="K544" i="15" s="1"/>
  <c r="J1293" i="15"/>
  <c r="K1293" i="15" s="1"/>
  <c r="J1277" i="15"/>
  <c r="J1261" i="15"/>
  <c r="K1261" i="15" s="1"/>
  <c r="J1245" i="15"/>
  <c r="K1245" i="15" s="1"/>
  <c r="J1227" i="15"/>
  <c r="K1227" i="15" s="1"/>
  <c r="J1211" i="15"/>
  <c r="K1211" i="15" s="1"/>
  <c r="J1195" i="15"/>
  <c r="K1195" i="15" s="1"/>
  <c r="J1179" i="15"/>
  <c r="K1179" i="15" s="1"/>
  <c r="J1163" i="15"/>
  <c r="K1163" i="15" s="1"/>
  <c r="J1147" i="15"/>
  <c r="K1147" i="15" s="1"/>
  <c r="J1131" i="15"/>
  <c r="K1131" i="15" s="1"/>
  <c r="J1115" i="15"/>
  <c r="J1099" i="15"/>
  <c r="K1099" i="15" s="1"/>
  <c r="J1083" i="15"/>
  <c r="K1083" i="15" s="1"/>
  <c r="J1067" i="15"/>
  <c r="K1067" i="15" s="1"/>
  <c r="J1051" i="15"/>
  <c r="J1035" i="15"/>
  <c r="J1019" i="15"/>
  <c r="K1019" i="15" s="1"/>
  <c r="J1003" i="15"/>
  <c r="K1003" i="15" s="1"/>
  <c r="J987" i="15"/>
  <c r="J956" i="15"/>
  <c r="K956" i="15" s="1"/>
  <c r="J892" i="15"/>
  <c r="K892" i="15" s="1"/>
  <c r="J828" i="15"/>
  <c r="K828" i="15" s="1"/>
  <c r="J764" i="15"/>
  <c r="K764" i="15" s="1"/>
  <c r="J698" i="15"/>
  <c r="K698" i="15" s="1"/>
  <c r="J617" i="15"/>
  <c r="K617" i="15" s="1"/>
  <c r="J1230" i="15"/>
  <c r="K1230" i="15" s="1"/>
  <c r="J1214" i="15"/>
  <c r="J1198" i="15"/>
  <c r="J1182" i="15"/>
  <c r="K1182" i="15" s="1"/>
  <c r="J1166" i="15"/>
  <c r="K1166" i="15" s="1"/>
  <c r="J1150" i="15"/>
  <c r="K1150" i="15" s="1"/>
  <c r="J1134" i="15"/>
  <c r="K1134" i="15" s="1"/>
  <c r="J1118" i="15"/>
  <c r="K1118" i="15" s="1"/>
  <c r="J1102" i="15"/>
  <c r="K1102" i="15" s="1"/>
  <c r="J1086" i="15"/>
  <c r="K1086" i="15" s="1"/>
  <c r="J1070" i="15"/>
  <c r="K1070" i="15" s="1"/>
  <c r="J1054" i="15"/>
  <c r="K1054" i="15" s="1"/>
  <c r="J1038" i="15"/>
  <c r="K1038" i="15" s="1"/>
  <c r="J1022" i="15"/>
  <c r="J1006" i="15"/>
  <c r="J990" i="15"/>
  <c r="K990" i="15" s="1"/>
  <c r="J968" i="15"/>
  <c r="K968" i="15" s="1"/>
  <c r="J904" i="15"/>
  <c r="J840" i="15"/>
  <c r="J776" i="15"/>
  <c r="J633" i="15"/>
  <c r="K633" i="15" s="1"/>
  <c r="J512" i="15"/>
  <c r="K512" i="15" s="1"/>
  <c r="J252" i="15"/>
  <c r="K252" i="15" s="1"/>
  <c r="J1217" i="15"/>
  <c r="K1217" i="15" s="1"/>
  <c r="J1201" i="15"/>
  <c r="K1201" i="15" s="1"/>
  <c r="J1185" i="15"/>
  <c r="K1185" i="15" s="1"/>
  <c r="J1169" i="15"/>
  <c r="K1169" i="15" s="1"/>
  <c r="J1153" i="15"/>
  <c r="K1153" i="15" s="1"/>
  <c r="J1137" i="15"/>
  <c r="J1121" i="15"/>
  <c r="K1121" i="15" s="1"/>
  <c r="J1105" i="15"/>
  <c r="K1105" i="15" s="1"/>
  <c r="J1089" i="15"/>
  <c r="K1089" i="15" s="1"/>
  <c r="J1073" i="15"/>
  <c r="K1073" i="15" s="1"/>
  <c r="J1057" i="15"/>
  <c r="J1041" i="15"/>
  <c r="K1041" i="15" s="1"/>
  <c r="J1025" i="15"/>
  <c r="K1025" i="15" s="1"/>
  <c r="J1009" i="15"/>
  <c r="K1009" i="15" s="1"/>
  <c r="J993" i="15"/>
  <c r="K993" i="15" s="1"/>
  <c r="J980" i="15"/>
  <c r="J916" i="15"/>
  <c r="K916" i="15" s="1"/>
  <c r="J852" i="15"/>
  <c r="K852" i="15" s="1"/>
  <c r="J788" i="15"/>
  <c r="J722" i="15"/>
  <c r="J649" i="15"/>
  <c r="K649" i="15" s="1"/>
  <c r="J560" i="15"/>
  <c r="J396" i="15"/>
  <c r="K396" i="15" s="1"/>
  <c r="J975" i="15"/>
  <c r="K975" i="15" s="1"/>
  <c r="J959" i="15"/>
  <c r="K959" i="15" s="1"/>
  <c r="J943" i="15"/>
  <c r="K943" i="15" s="1"/>
  <c r="J927" i="15"/>
  <c r="J911" i="15"/>
  <c r="K911" i="15" s="1"/>
  <c r="J895" i="15"/>
  <c r="K895" i="15" s="1"/>
  <c r="J879" i="15"/>
  <c r="K879" i="15" s="1"/>
  <c r="J863" i="15"/>
  <c r="J847" i="15"/>
  <c r="K847" i="15" s="1"/>
  <c r="J831" i="15"/>
  <c r="J815" i="15"/>
  <c r="K815" i="15" s="1"/>
  <c r="J799" i="15"/>
  <c r="K799" i="15" s="1"/>
  <c r="J783" i="15"/>
  <c r="K783" i="15" s="1"/>
  <c r="J767" i="15"/>
  <c r="J751" i="15"/>
  <c r="K751" i="15" s="1"/>
  <c r="J733" i="15"/>
  <c r="K733" i="15" s="1"/>
  <c r="J717" i="15"/>
  <c r="K717" i="15" s="1"/>
  <c r="J685" i="15"/>
  <c r="K685" i="15" s="1"/>
  <c r="J664" i="15"/>
  <c r="K664" i="15" s="1"/>
  <c r="J642" i="15"/>
  <c r="K642" i="15" s="1"/>
  <c r="J621" i="15"/>
  <c r="K621" i="15" s="1"/>
  <c r="J600" i="15"/>
  <c r="K600" i="15" s="1"/>
  <c r="J578" i="15"/>
  <c r="K578" i="15" s="1"/>
  <c r="J540" i="15"/>
  <c r="J474" i="15"/>
  <c r="J356" i="15"/>
  <c r="K356" i="15" s="1"/>
  <c r="J982" i="15"/>
  <c r="K982" i="15" s="1"/>
  <c r="J966" i="15"/>
  <c r="J950" i="15"/>
  <c r="K950" i="15" s="1"/>
  <c r="J934" i="15"/>
  <c r="K934" i="15" s="1"/>
  <c r="J918" i="15"/>
  <c r="K918" i="15" s="1"/>
  <c r="J902" i="15"/>
  <c r="K902" i="15" s="1"/>
  <c r="J886" i="15"/>
  <c r="K886" i="15" s="1"/>
  <c r="J870" i="15"/>
  <c r="K870" i="15" s="1"/>
  <c r="J854" i="15"/>
  <c r="K854" i="15" s="1"/>
  <c r="J838" i="15"/>
  <c r="K838" i="15" s="1"/>
  <c r="J822" i="15"/>
  <c r="K822" i="15" s="1"/>
  <c r="J806" i="15"/>
  <c r="J790" i="15"/>
  <c r="K790" i="15" s="1"/>
  <c r="J774" i="15"/>
  <c r="K774" i="15" s="1"/>
  <c r="J758" i="15"/>
  <c r="K758" i="15" s="1"/>
  <c r="J742" i="15"/>
  <c r="K742" i="15" s="1"/>
  <c r="J740" i="15"/>
  <c r="K740" i="15" s="1"/>
  <c r="J724" i="15"/>
  <c r="J708" i="15"/>
  <c r="K708" i="15" s="1"/>
  <c r="J692" i="15"/>
  <c r="K692" i="15" s="1"/>
  <c r="J673" i="15"/>
  <c r="K673" i="15" s="1"/>
  <c r="J652" i="15"/>
  <c r="J630" i="15"/>
  <c r="J609" i="15"/>
  <c r="K609" i="15" s="1"/>
  <c r="J588" i="15"/>
  <c r="J565" i="15"/>
  <c r="J504" i="15"/>
  <c r="K504" i="15" s="1"/>
  <c r="J412" i="15"/>
  <c r="J973" i="15"/>
  <c r="K973" i="15" s="1"/>
  <c r="J957" i="15"/>
  <c r="K957" i="15" s="1"/>
  <c r="J941" i="15"/>
  <c r="K941" i="15" s="1"/>
  <c r="J925" i="15"/>
  <c r="K925" i="15" s="1"/>
  <c r="J909" i="15"/>
  <c r="K909" i="15" s="1"/>
  <c r="J893" i="15"/>
  <c r="K893" i="15" s="1"/>
  <c r="J877" i="15"/>
  <c r="K877" i="15" s="1"/>
  <c r="J861" i="15"/>
  <c r="K861" i="15" s="1"/>
  <c r="J845" i="15"/>
  <c r="K845" i="15" s="1"/>
  <c r="J829" i="15"/>
  <c r="J813" i="15"/>
  <c r="K813" i="15" s="1"/>
  <c r="J797" i="15"/>
  <c r="K797" i="15" s="1"/>
  <c r="J781" i="15"/>
  <c r="K781" i="15" s="1"/>
  <c r="J765" i="15"/>
  <c r="J749" i="15"/>
  <c r="K749" i="15" s="1"/>
  <c r="J731" i="15"/>
  <c r="K731" i="15" s="1"/>
  <c r="J715" i="15"/>
  <c r="K715" i="15" s="1"/>
  <c r="J699" i="15"/>
  <c r="K699" i="15" s="1"/>
  <c r="J682" i="15"/>
  <c r="K682" i="15" s="1"/>
  <c r="J661" i="15"/>
  <c r="K661" i="15" s="1"/>
  <c r="J640" i="15"/>
  <c r="K640" i="15" s="1"/>
  <c r="J618" i="15"/>
  <c r="K618" i="15" s="1"/>
  <c r="J597" i="15"/>
  <c r="K597" i="15" s="1"/>
  <c r="J576" i="15"/>
  <c r="K576" i="15" s="1"/>
  <c r="J532" i="15"/>
  <c r="J466" i="15"/>
  <c r="J332" i="15"/>
  <c r="K332" i="15" s="1"/>
  <c r="J683" i="15"/>
  <c r="K683" i="15" s="1"/>
  <c r="J667" i="15"/>
  <c r="K667" i="15" s="1"/>
  <c r="J651" i="15"/>
  <c r="K651" i="15" s="1"/>
  <c r="J635" i="15"/>
  <c r="K635" i="15" s="1"/>
  <c r="J619" i="15"/>
  <c r="K619" i="15" s="1"/>
  <c r="J603" i="15"/>
  <c r="K603" i="15" s="1"/>
  <c r="J587" i="15"/>
  <c r="K587" i="15" s="1"/>
  <c r="J571" i="15"/>
  <c r="K571" i="15" s="1"/>
  <c r="J555" i="15"/>
  <c r="K555" i="15" s="1"/>
  <c r="J807" i="15"/>
  <c r="J791" i="15"/>
  <c r="K791" i="15" s="1"/>
  <c r="J775" i="15"/>
  <c r="K775" i="15" s="1"/>
  <c r="J759" i="15"/>
  <c r="K759" i="15" s="1"/>
  <c r="J743" i="15"/>
  <c r="K743" i="15" s="1"/>
  <c r="J725" i="15"/>
  <c r="K725" i="15" s="1"/>
  <c r="J709" i="15"/>
  <c r="K709" i="15" s="1"/>
  <c r="J693" i="15"/>
  <c r="K693" i="15" s="1"/>
  <c r="J674" i="15"/>
  <c r="K674" i="15" s="1"/>
  <c r="J653" i="15"/>
  <c r="K653" i="15" s="1"/>
  <c r="J632" i="15"/>
  <c r="K632" i="15" s="1"/>
  <c r="J610" i="15"/>
  <c r="K610" i="15" s="1"/>
  <c r="J589" i="15"/>
  <c r="K589" i="15" s="1"/>
  <c r="J568" i="15"/>
  <c r="K568" i="15" s="1"/>
  <c r="J508" i="15"/>
  <c r="K508" i="15" s="1"/>
  <c r="J420" i="15"/>
  <c r="K420" i="15" s="1"/>
  <c r="J974" i="15"/>
  <c r="K974" i="15" s="1"/>
  <c r="J958" i="15"/>
  <c r="J942" i="15"/>
  <c r="K942" i="15" s="1"/>
  <c r="J926" i="15"/>
  <c r="K926" i="15" s="1"/>
  <c r="J910" i="15"/>
  <c r="K910" i="15" s="1"/>
  <c r="J894" i="15"/>
  <c r="K894" i="15" s="1"/>
  <c r="J878" i="15"/>
  <c r="K878" i="15" s="1"/>
  <c r="J862" i="15"/>
  <c r="K862" i="15" s="1"/>
  <c r="J846" i="15"/>
  <c r="K846" i="15" s="1"/>
  <c r="J830" i="15"/>
  <c r="K830" i="15" s="1"/>
  <c r="J814" i="15"/>
  <c r="K814" i="15" s="1"/>
  <c r="J798" i="15"/>
  <c r="K798" i="15" s="1"/>
  <c r="J782" i="15"/>
  <c r="K782" i="15" s="1"/>
  <c r="J766" i="15"/>
  <c r="K766" i="15" s="1"/>
  <c r="J750" i="15"/>
  <c r="K750" i="15" s="1"/>
  <c r="J732" i="15"/>
  <c r="K732" i="15" s="1"/>
  <c r="J716" i="15"/>
  <c r="K716" i="15" s="1"/>
  <c r="J700" i="15"/>
  <c r="J684" i="15"/>
  <c r="K684" i="15" s="1"/>
  <c r="J662" i="15"/>
  <c r="K662" i="15" s="1"/>
  <c r="J641" i="15"/>
  <c r="K641" i="15" s="1"/>
  <c r="J620" i="15"/>
  <c r="K620" i="15" s="1"/>
  <c r="J598" i="15"/>
  <c r="K598" i="15" s="1"/>
  <c r="J577" i="15"/>
  <c r="K577" i="15" s="1"/>
  <c r="J536" i="15"/>
  <c r="K536" i="15" s="1"/>
  <c r="J470" i="15"/>
  <c r="K470" i="15" s="1"/>
  <c r="J348" i="15"/>
  <c r="J981" i="15"/>
  <c r="K981" i="15" s="1"/>
  <c r="J965" i="15"/>
  <c r="K965" i="15" s="1"/>
  <c r="J949" i="15"/>
  <c r="J933" i="15"/>
  <c r="K933" i="15" s="1"/>
  <c r="J917" i="15"/>
  <c r="K917" i="15" s="1"/>
  <c r="J901" i="15"/>
  <c r="K901" i="15" s="1"/>
  <c r="J885" i="15"/>
  <c r="K885" i="15" s="1"/>
  <c r="J869" i="15"/>
  <c r="K869" i="15" s="1"/>
  <c r="J853" i="15"/>
  <c r="K853" i="15" s="1"/>
  <c r="J837" i="15"/>
  <c r="K837" i="15" s="1"/>
  <c r="J821" i="15"/>
  <c r="K821" i="15" s="1"/>
  <c r="J805" i="15"/>
  <c r="J789" i="15"/>
  <c r="J773" i="15"/>
  <c r="K773" i="15" s="1"/>
  <c r="J757" i="15"/>
  <c r="K757" i="15" s="1"/>
  <c r="J741" i="15"/>
  <c r="J739" i="15"/>
  <c r="K739" i="15" s="1"/>
  <c r="J723" i="15"/>
  <c r="K723" i="15" s="1"/>
  <c r="J707" i="15"/>
  <c r="K707" i="15" s="1"/>
  <c r="J691" i="15"/>
  <c r="K691" i="15" s="1"/>
  <c r="J672" i="15"/>
  <c r="K672" i="15" s="1"/>
  <c r="J650" i="15"/>
  <c r="K650" i="15" s="1"/>
  <c r="J629" i="15"/>
  <c r="K629" i="15" s="1"/>
  <c r="J608" i="15"/>
  <c r="K608" i="15" s="1"/>
  <c r="J586" i="15"/>
  <c r="K586" i="15" s="1"/>
  <c r="J564" i="15"/>
  <c r="K564" i="15" s="1"/>
  <c r="J500" i="15"/>
  <c r="J404" i="15"/>
  <c r="K404" i="15" s="1"/>
  <c r="J675" i="15"/>
  <c r="K675" i="15" s="1"/>
  <c r="J659" i="15"/>
  <c r="K659" i="15" s="1"/>
  <c r="J643" i="15"/>
  <c r="K643" i="15" s="1"/>
  <c r="J627" i="15"/>
  <c r="K627" i="15" s="1"/>
  <c r="J611" i="15"/>
  <c r="K611" i="15" s="1"/>
  <c r="J595" i="15"/>
  <c r="K595" i="15" s="1"/>
  <c r="J579" i="15"/>
  <c r="K579" i="15" s="1"/>
  <c r="J563" i="15"/>
  <c r="J547" i="15"/>
  <c r="K547" i="15" s="1"/>
  <c r="J531" i="15"/>
  <c r="K531" i="15" s="1"/>
  <c r="J515" i="15"/>
  <c r="K515" i="15" s="1"/>
  <c r="J499" i="15"/>
  <c r="K499" i="15" s="1"/>
  <c r="J481" i="15"/>
  <c r="K481" i="15" s="1"/>
  <c r="J465" i="15"/>
  <c r="K465" i="15" s="1"/>
  <c r="J433" i="15"/>
  <c r="K433" i="15" s="1"/>
  <c r="J401" i="15"/>
  <c r="K401" i="15" s="1"/>
  <c r="J369" i="15"/>
  <c r="K369" i="15" s="1"/>
  <c r="J328" i="15"/>
  <c r="K328" i="15" s="1"/>
  <c r="J264" i="15"/>
  <c r="J51" i="15"/>
  <c r="J554" i="15"/>
  <c r="K554" i="15" s="1"/>
  <c r="J538" i="15"/>
  <c r="K538" i="15" s="1"/>
  <c r="J522" i="15"/>
  <c r="K522" i="15" s="1"/>
  <c r="J506" i="15"/>
  <c r="K506" i="15" s="1"/>
  <c r="J488" i="15"/>
  <c r="J472" i="15"/>
  <c r="K472" i="15" s="1"/>
  <c r="J448" i="15"/>
  <c r="K448" i="15" s="1"/>
  <c r="J416" i="15"/>
  <c r="J384" i="15"/>
  <c r="J352" i="15"/>
  <c r="K352" i="15" s="1"/>
  <c r="J292" i="15"/>
  <c r="K292" i="15" s="1"/>
  <c r="J163" i="15"/>
  <c r="K163" i="15" s="1"/>
  <c r="J557" i="15"/>
  <c r="K557" i="15" s="1"/>
  <c r="J541" i="15"/>
  <c r="K541" i="15" s="1"/>
  <c r="J525" i="15"/>
  <c r="K525" i="15" s="1"/>
  <c r="J509" i="15"/>
  <c r="K509" i="15" s="1"/>
  <c r="J491" i="15"/>
  <c r="K491" i="15" s="1"/>
  <c r="J475" i="15"/>
  <c r="K475" i="15" s="1"/>
  <c r="J453" i="15"/>
  <c r="K453" i="15" s="1"/>
  <c r="J421" i="15"/>
  <c r="K421" i="15" s="1"/>
  <c r="J389" i="15"/>
  <c r="K389" i="15" s="1"/>
  <c r="J357" i="15"/>
  <c r="K357" i="15" s="1"/>
  <c r="J304" i="15"/>
  <c r="J211" i="15"/>
  <c r="J463" i="15"/>
  <c r="K463" i="15" s="1"/>
  <c r="J447" i="15"/>
  <c r="K447" i="15" s="1"/>
  <c r="J431" i="15"/>
  <c r="K431" i="15" s="1"/>
  <c r="J415" i="15"/>
  <c r="K415" i="15" s="1"/>
  <c r="J399" i="15"/>
  <c r="K399" i="15" s="1"/>
  <c r="J383" i="15"/>
  <c r="K383" i="15" s="1"/>
  <c r="J367" i="15"/>
  <c r="K367" i="15" s="1"/>
  <c r="J351" i="15"/>
  <c r="K351" i="15" s="1"/>
  <c r="J335" i="15"/>
  <c r="K335" i="15" s="1"/>
  <c r="J319" i="15"/>
  <c r="J303" i="15"/>
  <c r="K303" i="15" s="1"/>
  <c r="J287" i="15"/>
  <c r="K287" i="15" s="1"/>
  <c r="J271" i="15"/>
  <c r="K271" i="15" s="1"/>
  <c r="J255" i="15"/>
  <c r="K255" i="15" s="1"/>
  <c r="J207" i="15"/>
  <c r="K207" i="15" s="1"/>
  <c r="J143" i="15"/>
  <c r="K143" i="15" s="1"/>
  <c r="J79" i="15"/>
  <c r="K79" i="15" s="1"/>
  <c r="J15" i="15"/>
  <c r="K15" i="15" s="1"/>
  <c r="J450" i="15"/>
  <c r="K450" i="15" s="1"/>
  <c r="J434" i="15"/>
  <c r="K434" i="15" s="1"/>
  <c r="J418" i="15"/>
  <c r="K418" i="15" s="1"/>
  <c r="J402" i="15"/>
  <c r="K402" i="15" s="1"/>
  <c r="J386" i="15"/>
  <c r="K386" i="15" s="1"/>
  <c r="J370" i="15"/>
  <c r="K370" i="15" s="1"/>
  <c r="J354" i="15"/>
  <c r="K354" i="15" s="1"/>
  <c r="J338" i="15"/>
  <c r="K338" i="15" s="1"/>
  <c r="J322" i="15"/>
  <c r="K322" i="15" s="1"/>
  <c r="J306" i="15"/>
  <c r="K306" i="15" s="1"/>
  <c r="J290" i="15"/>
  <c r="K290" i="15" s="1"/>
  <c r="J274" i="15"/>
  <c r="K274" i="15" s="1"/>
  <c r="J258" i="15"/>
  <c r="J219" i="15"/>
  <c r="K219" i="15" s="1"/>
  <c r="J155" i="15"/>
  <c r="K155" i="15" s="1"/>
  <c r="J91" i="15"/>
  <c r="J27" i="15"/>
  <c r="J337" i="15"/>
  <c r="J321" i="15"/>
  <c r="K321" i="15" s="1"/>
  <c r="J305" i="15"/>
  <c r="K305" i="15" s="1"/>
  <c r="J289" i="15"/>
  <c r="K289" i="15" s="1"/>
  <c r="J273" i="15"/>
  <c r="J257" i="15"/>
  <c r="K257" i="15" s="1"/>
  <c r="J215" i="15"/>
  <c r="K215" i="15" s="1"/>
  <c r="J151" i="15"/>
  <c r="K151" i="15" s="1"/>
  <c r="J87" i="15"/>
  <c r="K87" i="15" s="1"/>
  <c r="J23" i="15"/>
  <c r="K23" i="15" s="1"/>
  <c r="J238" i="15"/>
  <c r="J222" i="15"/>
  <c r="J206" i="15"/>
  <c r="K206" i="15" s="1"/>
  <c r="J190" i="15"/>
  <c r="K190" i="15" s="1"/>
  <c r="J174" i="15"/>
  <c r="K174" i="15" s="1"/>
  <c r="J158" i="15"/>
  <c r="K158" i="15" s="1"/>
  <c r="J142" i="15"/>
  <c r="K142" i="15" s="1"/>
  <c r="J126" i="15"/>
  <c r="K126" i="15" s="1"/>
  <c r="J110" i="15"/>
  <c r="K110" i="15" s="1"/>
  <c r="J94" i="15"/>
  <c r="K94" i="15" s="1"/>
  <c r="J78" i="15"/>
  <c r="K78" i="15" s="1"/>
  <c r="J62" i="15"/>
  <c r="K62" i="15" s="1"/>
  <c r="J46" i="15"/>
  <c r="K46" i="15" s="1"/>
  <c r="J30" i="15"/>
  <c r="K30" i="15" s="1"/>
  <c r="J14" i="15"/>
  <c r="K14" i="15" s="1"/>
  <c r="J241" i="15"/>
  <c r="K241" i="15" s="1"/>
  <c r="J225" i="15"/>
  <c r="K225" i="15" s="1"/>
  <c r="J209" i="15"/>
  <c r="K209" i="15" s="1"/>
  <c r="J193" i="15"/>
  <c r="K193" i="15" s="1"/>
  <c r="J177" i="15"/>
  <c r="K177" i="15" s="1"/>
  <c r="J161" i="15"/>
  <c r="K161" i="15" s="1"/>
  <c r="J145" i="15"/>
  <c r="K145" i="15" s="1"/>
  <c r="J129" i="15"/>
  <c r="K129" i="15" s="1"/>
  <c r="J113" i="15"/>
  <c r="J97" i="15"/>
  <c r="K97" i="15" s="1"/>
  <c r="J81" i="15"/>
  <c r="K81" i="15" s="1"/>
  <c r="J65" i="15"/>
  <c r="K65" i="15" s="1"/>
  <c r="J49" i="15"/>
  <c r="K49" i="15" s="1"/>
  <c r="J33" i="15"/>
  <c r="K33" i="15" s="1"/>
  <c r="J17" i="15"/>
  <c r="K17" i="15" s="1"/>
  <c r="J244" i="15"/>
  <c r="K244" i="15" s="1"/>
  <c r="J228" i="15"/>
  <c r="K228" i="15" s="1"/>
  <c r="J212" i="15"/>
  <c r="K212" i="15" s="1"/>
  <c r="J196" i="15"/>
  <c r="K196" i="15" s="1"/>
  <c r="J180" i="15"/>
  <c r="K180" i="15" s="1"/>
  <c r="J164" i="15"/>
  <c r="K164" i="15" s="1"/>
  <c r="J148" i="15"/>
  <c r="K148" i="15" s="1"/>
  <c r="J132" i="15"/>
  <c r="K132" i="15" s="1"/>
  <c r="J116" i="15"/>
  <c r="K116" i="15" s="1"/>
  <c r="J100" i="15"/>
  <c r="K100" i="15" s="1"/>
  <c r="J84" i="15"/>
  <c r="K84" i="15" s="1"/>
  <c r="J68" i="15"/>
  <c r="J52" i="15"/>
  <c r="K52" i="15" s="1"/>
  <c r="J36" i="15"/>
  <c r="K36" i="15" s="1"/>
  <c r="J20" i="15"/>
  <c r="K20" i="15" s="1"/>
  <c r="J4" i="15"/>
  <c r="K4" i="15" s="1"/>
  <c r="J988" i="15"/>
  <c r="K988" i="15" s="1"/>
  <c r="J1248" i="15"/>
  <c r="K1248" i="15" s="1"/>
  <c r="J1326" i="15"/>
  <c r="J1390" i="15"/>
  <c r="J1454" i="15"/>
  <c r="K1454" i="15" s="1"/>
  <c r="J1520" i="15"/>
  <c r="K1520" i="15" s="1"/>
  <c r="J1584" i="15"/>
  <c r="K1584" i="15" s="1"/>
  <c r="J1637" i="15"/>
  <c r="K1637" i="15" s="1"/>
  <c r="J1669" i="15"/>
  <c r="J1701" i="15"/>
  <c r="K1701" i="15" s="1"/>
  <c r="J1362" i="15"/>
  <c r="K1362" i="15" s="1"/>
  <c r="J1492" i="15"/>
  <c r="K1492" i="15" s="1"/>
  <c r="J1620" i="15"/>
  <c r="K1620" i="15" s="1"/>
  <c r="J1688" i="15"/>
  <c r="K1688" i="15" s="1"/>
  <c r="J1084" i="15"/>
  <c r="K1084" i="15" s="1"/>
  <c r="J1280" i="15"/>
  <c r="J1350" i="15"/>
  <c r="J1414" i="15"/>
  <c r="K1414" i="15" s="1"/>
  <c r="J1478" i="15"/>
  <c r="K1478" i="15" s="1"/>
  <c r="J1480" i="15"/>
  <c r="K1480" i="15" s="1"/>
  <c r="J1544" i="15"/>
  <c r="J1608" i="15"/>
  <c r="K1608" i="15" s="1"/>
  <c r="J1649" i="15"/>
  <c r="K1649" i="15" s="1"/>
  <c r="J1681" i="15"/>
  <c r="K1681" i="15" s="1"/>
  <c r="J1713" i="15"/>
  <c r="K1713" i="15" s="1"/>
  <c r="J1164" i="15"/>
  <c r="K1164" i="15" s="1"/>
  <c r="J1306" i="15"/>
  <c r="K1306" i="15" s="1"/>
  <c r="J1370" i="15"/>
  <c r="K1370" i="15" s="1"/>
  <c r="J1434" i="15"/>
  <c r="K1434" i="15" s="1"/>
  <c r="J1500" i="15"/>
  <c r="K1500" i="15" s="1"/>
  <c r="J1564" i="15"/>
  <c r="J1628" i="15"/>
  <c r="J1660" i="15"/>
  <c r="J1692" i="15"/>
  <c r="K1692" i="15" s="1"/>
  <c r="J1722" i="15"/>
  <c r="K1722" i="15" s="1"/>
  <c r="J1346" i="15"/>
  <c r="K1346" i="15" s="1"/>
  <c r="J1474" i="15"/>
  <c r="K1474" i="15" s="1"/>
  <c r="J1604" i="15"/>
  <c r="K1604" i="15" s="1"/>
  <c r="J1680" i="15"/>
  <c r="K1680" i="15" s="1"/>
  <c r="J1715" i="15"/>
  <c r="K1715" i="15" s="1"/>
  <c r="J1699" i="15"/>
  <c r="K1699" i="15" s="1"/>
  <c r="J1683" i="15"/>
  <c r="K1683" i="15" s="1"/>
  <c r="J1667" i="15"/>
  <c r="K1667" i="15" s="1"/>
  <c r="J1651" i="15"/>
  <c r="K1651" i="15" s="1"/>
  <c r="J1635" i="15"/>
  <c r="K1635" i="15" s="1"/>
  <c r="J1619" i="15"/>
  <c r="K1619" i="15" s="1"/>
  <c r="J1603" i="15"/>
  <c r="K1603" i="15" s="1"/>
  <c r="J1587" i="15"/>
  <c r="K1587" i="15" s="1"/>
  <c r="J1571" i="15"/>
  <c r="K1571" i="15" s="1"/>
  <c r="J1555" i="15"/>
  <c r="K1555" i="15" s="1"/>
  <c r="J1539" i="15"/>
  <c r="K1539" i="15" s="1"/>
  <c r="J1523" i="15"/>
  <c r="J1507" i="15"/>
  <c r="J1491" i="15"/>
  <c r="K1491" i="15" s="1"/>
  <c r="J1473" i="15"/>
  <c r="K1473" i="15" s="1"/>
  <c r="J1457" i="15"/>
  <c r="K1457" i="15" s="1"/>
  <c r="J1441" i="15"/>
  <c r="J1425" i="15"/>
  <c r="K1425" i="15" s="1"/>
  <c r="J1409" i="15"/>
  <c r="K1409" i="15" s="1"/>
  <c r="J1393" i="15"/>
  <c r="K1393" i="15" s="1"/>
  <c r="J1377" i="15"/>
  <c r="K1377" i="15" s="1"/>
  <c r="J1361" i="15"/>
  <c r="K1361" i="15" s="1"/>
  <c r="J1345" i="15"/>
  <c r="K1345" i="15" s="1"/>
  <c r="J1329" i="15"/>
  <c r="K1329" i="15" s="1"/>
  <c r="J1313" i="15"/>
  <c r="K1313" i="15" s="1"/>
  <c r="J1295" i="15"/>
  <c r="K1295" i="15" s="1"/>
  <c r="J1274" i="15"/>
  <c r="K1274" i="15" s="1"/>
  <c r="J1252" i="15"/>
  <c r="J1192" i="15"/>
  <c r="K1192" i="15" s="1"/>
  <c r="J1128" i="15"/>
  <c r="K1128" i="15" s="1"/>
  <c r="J1064" i="15"/>
  <c r="K1064" i="15" s="1"/>
  <c r="J1000" i="15"/>
  <c r="K1000" i="15" s="1"/>
  <c r="J880" i="15"/>
  <c r="K880" i="15" s="1"/>
  <c r="J1718" i="15"/>
  <c r="K1718" i="15" s="1"/>
  <c r="J1702" i="15"/>
  <c r="K1702" i="15" s="1"/>
  <c r="J1686" i="15"/>
  <c r="J1670" i="15"/>
  <c r="K1670" i="15" s="1"/>
  <c r="J1654" i="15"/>
  <c r="K1654" i="15" s="1"/>
  <c r="J1638" i="15"/>
  <c r="K1638" i="15" s="1"/>
  <c r="J1622" i="15"/>
  <c r="K1622" i="15" s="1"/>
  <c r="J1606" i="15"/>
  <c r="K1606" i="15" s="1"/>
  <c r="J1590" i="15"/>
  <c r="K1590" i="15" s="1"/>
  <c r="J1574" i="15"/>
  <c r="K1574" i="15" s="1"/>
  <c r="J1558" i="15"/>
  <c r="K1558" i="15" s="1"/>
  <c r="J1542" i="15"/>
  <c r="K1542" i="15" s="1"/>
  <c r="J1526" i="15"/>
  <c r="J1510" i="15"/>
  <c r="K1510" i="15" s="1"/>
  <c r="J1494" i="15"/>
  <c r="K1494" i="15" s="1"/>
  <c r="J1476" i="15"/>
  <c r="K1476" i="15" s="1"/>
  <c r="J1460" i="15"/>
  <c r="K1460" i="15" s="1"/>
  <c r="J1444" i="15"/>
  <c r="K1444" i="15" s="1"/>
  <c r="J1428" i="15"/>
  <c r="K1428" i="15" s="1"/>
  <c r="J1412" i="15"/>
  <c r="K1412" i="15" s="1"/>
  <c r="J1396" i="15"/>
  <c r="K1396" i="15" s="1"/>
  <c r="J1380" i="15"/>
  <c r="K1380" i="15" s="1"/>
  <c r="J1364" i="15"/>
  <c r="J1348" i="15"/>
  <c r="K1348" i="15" s="1"/>
  <c r="J1332" i="15"/>
  <c r="J1316" i="15"/>
  <c r="K1316" i="15" s="1"/>
  <c r="J1299" i="15"/>
  <c r="J1278" i="15"/>
  <c r="J1256" i="15"/>
  <c r="K1256" i="15" s="1"/>
  <c r="J1235" i="15"/>
  <c r="K1235" i="15" s="1"/>
  <c r="J1204" i="15"/>
  <c r="J1140" i="15"/>
  <c r="K1140" i="15" s="1"/>
  <c r="J1076" i="15"/>
  <c r="K1076" i="15" s="1"/>
  <c r="J1012" i="15"/>
  <c r="K1012" i="15" s="1"/>
  <c r="J928" i="15"/>
  <c r="K928" i="15" s="1"/>
  <c r="J478" i="15"/>
  <c r="J1613" i="15"/>
  <c r="K1613" i="15" s="1"/>
  <c r="J1597" i="15"/>
  <c r="K1597" i="15" s="1"/>
  <c r="J1581" i="15"/>
  <c r="K1581" i="15" s="1"/>
  <c r="J1565" i="15"/>
  <c r="K1565" i="15" s="1"/>
  <c r="J1549" i="15"/>
  <c r="J1533" i="15"/>
  <c r="K1533" i="15" s="1"/>
  <c r="J1517" i="15"/>
  <c r="K1517" i="15" s="1"/>
  <c r="J1501" i="15"/>
  <c r="K1501" i="15" s="1"/>
  <c r="J1485" i="15"/>
  <c r="K1485" i="15" s="1"/>
  <c r="J1467" i="15"/>
  <c r="K1467" i="15" s="1"/>
  <c r="J1451" i="15"/>
  <c r="K1451" i="15" s="1"/>
  <c r="J1435" i="15"/>
  <c r="K1435" i="15" s="1"/>
  <c r="J1419" i="15"/>
  <c r="J1403" i="15"/>
  <c r="K1403" i="15" s="1"/>
  <c r="J1387" i="15"/>
  <c r="K1387" i="15" s="1"/>
  <c r="J1371" i="15"/>
  <c r="K1371" i="15" s="1"/>
  <c r="J1355" i="15"/>
  <c r="J1339" i="15"/>
  <c r="K1339" i="15" s="1"/>
  <c r="J1323" i="15"/>
  <c r="J1307" i="15"/>
  <c r="K1307" i="15" s="1"/>
  <c r="J1287" i="15"/>
  <c r="K1287" i="15" s="1"/>
  <c r="J1266" i="15"/>
  <c r="K1266" i="15" s="1"/>
  <c r="J1244" i="15"/>
  <c r="K1244" i="15" s="1"/>
  <c r="J1232" i="15"/>
  <c r="K1232" i="15" s="1"/>
  <c r="J1168" i="15"/>
  <c r="J1104" i="15"/>
  <c r="K1104" i="15" s="1"/>
  <c r="J1040" i="15"/>
  <c r="K1040" i="15" s="1"/>
  <c r="J784" i="15"/>
  <c r="K784" i="15" s="1"/>
  <c r="J644" i="15"/>
  <c r="K644" i="15" s="1"/>
  <c r="J1297" i="15"/>
  <c r="J1281" i="15"/>
  <c r="J1265" i="15"/>
  <c r="K1265" i="15" s="1"/>
  <c r="J1249" i="15"/>
  <c r="K1249" i="15" s="1"/>
  <c r="J1233" i="15"/>
  <c r="J1231" i="15"/>
  <c r="J1215" i="15"/>
  <c r="K1215" i="15" s="1"/>
  <c r="J1199" i="15"/>
  <c r="K1199" i="15" s="1"/>
  <c r="J1183" i="15"/>
  <c r="K1183" i="15" s="1"/>
  <c r="J1167" i="15"/>
  <c r="J1151" i="15"/>
  <c r="K1151" i="15" s="1"/>
  <c r="J1135" i="15"/>
  <c r="K1135" i="15" s="1"/>
  <c r="J1119" i="15"/>
  <c r="K1119" i="15" s="1"/>
  <c r="J1103" i="15"/>
  <c r="K1103" i="15" s="1"/>
  <c r="J1087" i="15"/>
  <c r="J1071" i="15"/>
  <c r="K1071" i="15" s="1"/>
  <c r="J1055" i="15"/>
  <c r="J1039" i="15"/>
  <c r="K1039" i="15" s="1"/>
  <c r="J1023" i="15"/>
  <c r="K1023" i="15" s="1"/>
  <c r="J1007" i="15"/>
  <c r="K1007" i="15" s="1"/>
  <c r="J991" i="15"/>
  <c r="K991" i="15" s="1"/>
  <c r="J972" i="15"/>
  <c r="K972" i="15" s="1"/>
  <c r="J908" i="15"/>
  <c r="K908" i="15" s="1"/>
  <c r="J844" i="15"/>
  <c r="K844" i="15" s="1"/>
  <c r="J780" i="15"/>
  <c r="J714" i="15"/>
  <c r="K714" i="15" s="1"/>
  <c r="J638" i="15"/>
  <c r="K638" i="15" s="1"/>
  <c r="J528" i="15"/>
  <c r="K528" i="15" s="1"/>
  <c r="J316" i="15"/>
  <c r="K316" i="15" s="1"/>
  <c r="J1218" i="15"/>
  <c r="K1218" i="15" s="1"/>
  <c r="J1202" i="15"/>
  <c r="K1202" i="15" s="1"/>
  <c r="J1186" i="15"/>
  <c r="K1186" i="15" s="1"/>
  <c r="J1170" i="15"/>
  <c r="K1170" i="15" s="1"/>
  <c r="J1154" i="15"/>
  <c r="J1138" i="15"/>
  <c r="K1138" i="15" s="1"/>
  <c r="J1122" i="15"/>
  <c r="K1122" i="15" s="1"/>
  <c r="J1106" i="15"/>
  <c r="K1106" i="15" s="1"/>
  <c r="J1090" i="15"/>
  <c r="K1090" i="15" s="1"/>
  <c r="J1074" i="15"/>
  <c r="J1058" i="15"/>
  <c r="K1058" i="15" s="1"/>
  <c r="J1042" i="15"/>
  <c r="J1026" i="15"/>
  <c r="J1010" i="15"/>
  <c r="K1010" i="15" s="1"/>
  <c r="J994" i="15"/>
  <c r="J984" i="15"/>
  <c r="K984" i="15" s="1"/>
  <c r="J920" i="15"/>
  <c r="K920" i="15" s="1"/>
  <c r="J856" i="15"/>
  <c r="K856" i="15" s="1"/>
  <c r="J792" i="15"/>
  <c r="K792" i="15" s="1"/>
  <c r="J726" i="15"/>
  <c r="K726" i="15" s="1"/>
  <c r="J654" i="15"/>
  <c r="J569" i="15"/>
  <c r="K569" i="15" s="1"/>
  <c r="J428" i="15"/>
  <c r="K428" i="15" s="1"/>
  <c r="J1221" i="15"/>
  <c r="K1221" i="15" s="1"/>
  <c r="J1205" i="15"/>
  <c r="J1189" i="15"/>
  <c r="K1189" i="15" s="1"/>
  <c r="J1173" i="15"/>
  <c r="K1173" i="15" s="1"/>
  <c r="J1157" i="15"/>
  <c r="K1157" i="15" s="1"/>
  <c r="J1141" i="15"/>
  <c r="K1141" i="15" s="1"/>
  <c r="J1125" i="15"/>
  <c r="K1125" i="15" s="1"/>
  <c r="J1109" i="15"/>
  <c r="J1093" i="15"/>
  <c r="K1093" i="15" s="1"/>
  <c r="J1077" i="15"/>
  <c r="J1061" i="15"/>
  <c r="K1061" i="15" s="1"/>
  <c r="J1045" i="15"/>
  <c r="K1045" i="15" s="1"/>
  <c r="J1029" i="15"/>
  <c r="K1029" i="15" s="1"/>
  <c r="J1013" i="15"/>
  <c r="J997" i="15"/>
  <c r="K997" i="15" s="1"/>
  <c r="J932" i="15"/>
  <c r="K932" i="15" s="1"/>
  <c r="J868" i="15"/>
  <c r="K868" i="15" s="1"/>
  <c r="J804" i="15"/>
  <c r="K804" i="15" s="1"/>
  <c r="J738" i="15"/>
  <c r="J670" i="15"/>
  <c r="K670" i="15" s="1"/>
  <c r="J585" i="15"/>
  <c r="K585" i="15" s="1"/>
  <c r="J494" i="15"/>
  <c r="K494" i="15" s="1"/>
  <c r="J979" i="15"/>
  <c r="K979" i="15" s="1"/>
  <c r="J963" i="15"/>
  <c r="K963" i="15" s="1"/>
  <c r="J947" i="15"/>
  <c r="K947" i="15" s="1"/>
  <c r="J931" i="15"/>
  <c r="J915" i="15"/>
  <c r="K915" i="15" s="1"/>
  <c r="J899" i="15"/>
  <c r="K899" i="15" s="1"/>
  <c r="J883" i="15"/>
  <c r="K883" i="15" s="1"/>
  <c r="J867" i="15"/>
  <c r="K867" i="15" s="1"/>
  <c r="J851" i="15"/>
  <c r="J835" i="15"/>
  <c r="K835" i="15" s="1"/>
  <c r="J819" i="15"/>
  <c r="K819" i="15" s="1"/>
  <c r="J803" i="15"/>
  <c r="K803" i="15" s="1"/>
  <c r="J787" i="15"/>
  <c r="K787" i="15" s="1"/>
  <c r="J771" i="15"/>
  <c r="K771" i="15" s="1"/>
  <c r="J755" i="15"/>
  <c r="K755" i="15" s="1"/>
  <c r="J737" i="15"/>
  <c r="K737" i="15" s="1"/>
  <c r="J721" i="15"/>
  <c r="K721" i="15" s="1"/>
  <c r="J705" i="15"/>
  <c r="K705" i="15" s="1"/>
  <c r="J689" i="15"/>
  <c r="K689" i="15" s="1"/>
  <c r="J669" i="15"/>
  <c r="J648" i="15"/>
  <c r="K648" i="15" s="1"/>
  <c r="J626" i="15"/>
  <c r="J605" i="15"/>
  <c r="J584" i="15"/>
  <c r="K584" i="15" s="1"/>
  <c r="J556" i="15"/>
  <c r="K556" i="15" s="1"/>
  <c r="J490" i="15"/>
  <c r="K490" i="15" s="1"/>
  <c r="J388" i="15"/>
  <c r="K388" i="15" s="1"/>
  <c r="J195" i="15"/>
  <c r="K195" i="15" s="1"/>
  <c r="J986" i="15"/>
  <c r="J970" i="15"/>
  <c r="K970" i="15" s="1"/>
  <c r="J954" i="15"/>
  <c r="K954" i="15" s="1"/>
  <c r="J938" i="15"/>
  <c r="K938" i="15" s="1"/>
  <c r="J922" i="15"/>
  <c r="K922" i="15" s="1"/>
  <c r="J906" i="15"/>
  <c r="K906" i="15" s="1"/>
  <c r="J890" i="15"/>
  <c r="K890" i="15" s="1"/>
  <c r="J874" i="15"/>
  <c r="J858" i="15"/>
  <c r="J842" i="15"/>
  <c r="K842" i="15" s="1"/>
  <c r="J826" i="15"/>
  <c r="K826" i="15" s="1"/>
  <c r="J810" i="15"/>
  <c r="K810" i="15" s="1"/>
  <c r="J794" i="15"/>
  <c r="K794" i="15" s="1"/>
  <c r="J778" i="15"/>
  <c r="J762" i="15"/>
  <c r="K762" i="15" s="1"/>
  <c r="J746" i="15"/>
  <c r="K746" i="15" s="1"/>
  <c r="J696" i="15"/>
  <c r="K696" i="15" s="1"/>
  <c r="J678" i="15"/>
  <c r="K678" i="15" s="1"/>
  <c r="J657" i="15"/>
  <c r="K657" i="15" s="1"/>
  <c r="J636" i="15"/>
  <c r="K636" i="15" s="1"/>
  <c r="J614" i="15"/>
  <c r="K614" i="15" s="1"/>
  <c r="J593" i="15"/>
  <c r="J572" i="15"/>
  <c r="J520" i="15"/>
  <c r="K520" i="15" s="1"/>
  <c r="J444" i="15"/>
  <c r="K444" i="15" s="1"/>
  <c r="J284" i="15"/>
  <c r="J977" i="15"/>
  <c r="K977" i="15" s="1"/>
  <c r="J961" i="15"/>
  <c r="J945" i="15"/>
  <c r="K945" i="15" s="1"/>
  <c r="J929" i="15"/>
  <c r="K929" i="15" s="1"/>
  <c r="J913" i="15"/>
  <c r="K913" i="15" s="1"/>
  <c r="J897" i="15"/>
  <c r="K897" i="15" s="1"/>
  <c r="J881" i="15"/>
  <c r="K881" i="15" s="1"/>
  <c r="J865" i="15"/>
  <c r="K865" i="15" s="1"/>
  <c r="J849" i="15"/>
  <c r="K849" i="15" s="1"/>
  <c r="J833" i="15"/>
  <c r="K833" i="15" s="1"/>
  <c r="J817" i="15"/>
  <c r="K817" i="15" s="1"/>
  <c r="J801" i="15"/>
  <c r="K801" i="15" s="1"/>
  <c r="J785" i="15"/>
  <c r="J769" i="15"/>
  <c r="K769" i="15" s="1"/>
  <c r="J753" i="15"/>
  <c r="K753" i="15" s="1"/>
  <c r="J735" i="15"/>
  <c r="K735" i="15" s="1"/>
  <c r="J719" i="15"/>
  <c r="K719" i="15" s="1"/>
  <c r="J703" i="15"/>
  <c r="J687" i="15"/>
  <c r="K687" i="15" s="1"/>
  <c r="J666" i="15"/>
  <c r="K666" i="15" s="1"/>
  <c r="J645" i="15"/>
  <c r="K645" i="15" s="1"/>
  <c r="J624" i="15"/>
  <c r="K624" i="15" s="1"/>
  <c r="J602" i="15"/>
  <c r="K602" i="15" s="1"/>
  <c r="J581" i="15"/>
  <c r="K581" i="15" s="1"/>
  <c r="J548" i="15"/>
  <c r="K548" i="15" s="1"/>
  <c r="J482" i="15"/>
  <c r="K482" i="15" s="1"/>
  <c r="J372" i="15"/>
  <c r="K372" i="15" s="1"/>
  <c r="J67" i="15"/>
  <c r="J671" i="15"/>
  <c r="K671" i="15" s="1"/>
  <c r="J655" i="15"/>
  <c r="K655" i="15" s="1"/>
  <c r="J639" i="15"/>
  <c r="K639" i="15" s="1"/>
  <c r="J623" i="15"/>
  <c r="K623" i="15" s="1"/>
  <c r="J607" i="15"/>
  <c r="K607" i="15" s="1"/>
  <c r="J591" i="15"/>
  <c r="K591" i="15" s="1"/>
  <c r="J575" i="15"/>
  <c r="K575" i="15" s="1"/>
  <c r="J559" i="15"/>
  <c r="J543" i="15"/>
  <c r="J527" i="15"/>
  <c r="K527" i="15" s="1"/>
  <c r="J511" i="15"/>
  <c r="J495" i="15"/>
  <c r="J493" i="15"/>
  <c r="K493" i="15" s="1"/>
  <c r="J477" i="15"/>
  <c r="K477" i="15" s="1"/>
  <c r="J457" i="15"/>
  <c r="J425" i="15"/>
  <c r="K425" i="15" s="1"/>
  <c r="J393" i="15"/>
  <c r="K393" i="15" s="1"/>
  <c r="J361" i="15"/>
  <c r="J312" i="15"/>
  <c r="K312" i="15" s="1"/>
  <c r="J243" i="15"/>
  <c r="K243" i="15" s="1"/>
  <c r="J566" i="15"/>
  <c r="K566" i="15" s="1"/>
  <c r="J550" i="15"/>
  <c r="J534" i="15"/>
  <c r="J518" i="15"/>
  <c r="K518" i="15" s="1"/>
  <c r="J502" i="15"/>
  <c r="J484" i="15"/>
  <c r="J468" i="15"/>
  <c r="K468" i="15" s="1"/>
  <c r="J440" i="15"/>
  <c r="K440" i="15" s="1"/>
  <c r="J408" i="15"/>
  <c r="J376" i="15"/>
  <c r="K376" i="15" s="1"/>
  <c r="J340" i="15"/>
  <c r="K340" i="15" s="1"/>
  <c r="J276" i="15"/>
  <c r="K276" i="15" s="1"/>
  <c r="J99" i="15"/>
  <c r="K99" i="15" s="1"/>
  <c r="J553" i="15"/>
  <c r="K553" i="15" s="1"/>
  <c r="J537" i="15"/>
  <c r="K537" i="15" s="1"/>
  <c r="J521" i="15"/>
  <c r="J505" i="15"/>
  <c r="K505" i="15" s="1"/>
  <c r="J487" i="15"/>
  <c r="K487" i="15" s="1"/>
  <c r="J471" i="15"/>
  <c r="K471" i="15" s="1"/>
  <c r="J445" i="15"/>
  <c r="K445" i="15" s="1"/>
  <c r="J413" i="15"/>
  <c r="K413" i="15" s="1"/>
  <c r="J381" i="15"/>
  <c r="K381" i="15" s="1"/>
  <c r="J349" i="15"/>
  <c r="J288" i="15"/>
  <c r="J147" i="15"/>
  <c r="K147" i="15" s="1"/>
  <c r="J459" i="15"/>
  <c r="K459" i="15" s="1"/>
  <c r="J443" i="15"/>
  <c r="K443" i="15" s="1"/>
  <c r="J427" i="15"/>
  <c r="K427" i="15" s="1"/>
  <c r="J411" i="15"/>
  <c r="K411" i="15" s="1"/>
  <c r="J395" i="15"/>
  <c r="K395" i="15" s="1"/>
  <c r="J379" i="15"/>
  <c r="K379" i="15" s="1"/>
  <c r="J347" i="15"/>
  <c r="J331" i="15"/>
  <c r="K331" i="15" s="1"/>
  <c r="J315" i="15"/>
  <c r="J299" i="15"/>
  <c r="K299" i="15" s="1"/>
  <c r="J283" i="15"/>
  <c r="K283" i="15" s="1"/>
  <c r="J267" i="15"/>
  <c r="K267" i="15" s="1"/>
  <c r="J251" i="15"/>
  <c r="K251" i="15" s="1"/>
  <c r="J191" i="15"/>
  <c r="K191" i="15" s="1"/>
  <c r="J127" i="15"/>
  <c r="K127" i="15" s="1"/>
  <c r="J63" i="15"/>
  <c r="K63" i="15" s="1"/>
  <c r="J462" i="15"/>
  <c r="K462" i="15" s="1"/>
  <c r="J446" i="15"/>
  <c r="K446" i="15" s="1"/>
  <c r="J430" i="15"/>
  <c r="K430" i="15" s="1"/>
  <c r="J414" i="15"/>
  <c r="K414" i="15" s="1"/>
  <c r="J398" i="15"/>
  <c r="J350" i="15"/>
  <c r="K350" i="15" s="1"/>
  <c r="J334" i="15"/>
  <c r="J318" i="15"/>
  <c r="K318" i="15" s="1"/>
  <c r="J302" i="15"/>
  <c r="K302" i="15" s="1"/>
  <c r="J286" i="15"/>
  <c r="J270" i="15"/>
  <c r="K270" i="15" s="1"/>
  <c r="J254" i="15"/>
  <c r="K254" i="15" s="1"/>
  <c r="J203" i="15"/>
  <c r="K203" i="15" s="1"/>
  <c r="J139" i="15"/>
  <c r="K139" i="15" s="1"/>
  <c r="J75" i="15"/>
  <c r="K75" i="15" s="1"/>
  <c r="J11" i="15"/>
  <c r="K11" i="15" s="1"/>
  <c r="J317" i="15"/>
  <c r="J301" i="15"/>
  <c r="K301" i="15" s="1"/>
  <c r="J285" i="15"/>
  <c r="K285" i="15" s="1"/>
  <c r="J269" i="15"/>
  <c r="K269" i="15" s="1"/>
  <c r="J253" i="15"/>
  <c r="K253" i="15" s="1"/>
  <c r="J199" i="15"/>
  <c r="K199" i="15" s="1"/>
  <c r="J135" i="15"/>
  <c r="K135" i="15" s="1"/>
  <c r="J71" i="15"/>
  <c r="J234" i="15"/>
  <c r="K234" i="15" s="1"/>
  <c r="J218" i="15"/>
  <c r="K218" i="15" s="1"/>
  <c r="J202" i="15"/>
  <c r="K202" i="15" s="1"/>
  <c r="J186" i="15"/>
  <c r="J170" i="15"/>
  <c r="J154" i="15"/>
  <c r="K154" i="15" s="1"/>
  <c r="J138" i="15"/>
  <c r="K138" i="15" s="1"/>
  <c r="J122" i="15"/>
  <c r="K122" i="15" s="1"/>
  <c r="J106" i="15"/>
  <c r="K106" i="15" s="1"/>
  <c r="J90" i="15"/>
  <c r="K90" i="15" s="1"/>
  <c r="J74" i="15"/>
  <c r="K74" i="15" s="1"/>
  <c r="J58" i="15"/>
  <c r="J42" i="15"/>
  <c r="J26" i="15"/>
  <c r="J10" i="15"/>
  <c r="J237" i="15"/>
  <c r="K237" i="15" s="1"/>
  <c r="J221" i="15"/>
  <c r="K221" i="15" s="1"/>
  <c r="J205" i="15"/>
  <c r="K205" i="15" s="1"/>
  <c r="J189" i="15"/>
  <c r="K189" i="15" s="1"/>
  <c r="J173" i="15"/>
  <c r="K173" i="15" s="1"/>
  <c r="J157" i="15"/>
  <c r="K157" i="15" s="1"/>
  <c r="J141" i="15"/>
  <c r="K141" i="15" s="1"/>
  <c r="J125" i="15"/>
  <c r="J109" i="15"/>
  <c r="K109" i="15" s="1"/>
  <c r="J93" i="15"/>
  <c r="K93" i="15" s="1"/>
  <c r="J77" i="15"/>
  <c r="K77" i="15" s="1"/>
  <c r="J61" i="15"/>
  <c r="K61" i="15" s="1"/>
  <c r="J45" i="15"/>
  <c r="K45" i="15" s="1"/>
  <c r="J29" i="15"/>
  <c r="J13" i="15"/>
  <c r="K13" i="15" s="1"/>
  <c r="J240" i="15"/>
  <c r="K240" i="15" s="1"/>
  <c r="J224" i="15"/>
  <c r="K224" i="15" s="1"/>
  <c r="J208" i="15"/>
  <c r="J192" i="15"/>
  <c r="K192" i="15" s="1"/>
  <c r="J176" i="15"/>
  <c r="K176" i="15" s="1"/>
  <c r="J160" i="15"/>
  <c r="K160" i="15" s="1"/>
  <c r="J144" i="15"/>
  <c r="K144" i="15" s="1"/>
  <c r="J128" i="15"/>
  <c r="K128" i="15" s="1"/>
  <c r="J112" i="15"/>
  <c r="K112" i="15" s="1"/>
  <c r="J96" i="15"/>
  <c r="J80" i="15"/>
  <c r="J64" i="15"/>
  <c r="K64" i="15" s="1"/>
  <c r="J48" i="15"/>
  <c r="J32" i="15"/>
  <c r="K32" i="15" s="1"/>
  <c r="J16" i="15"/>
  <c r="K16" i="15" s="1"/>
  <c r="J1052" i="15"/>
  <c r="J1270" i="15"/>
  <c r="J1342" i="15"/>
  <c r="K1342" i="15" s="1"/>
  <c r="J1406" i="15"/>
  <c r="J1470" i="15"/>
  <c r="K1470" i="15" s="1"/>
  <c r="J1536" i="15"/>
  <c r="K1536" i="15" s="1"/>
  <c r="J1600" i="15"/>
  <c r="K1600" i="15" s="1"/>
  <c r="J1645" i="15"/>
  <c r="K1645" i="15" s="1"/>
  <c r="J1677" i="15"/>
  <c r="K1677" i="15" s="1"/>
  <c r="J1709" i="15"/>
  <c r="K1709" i="15" s="1"/>
  <c r="J1004" i="15"/>
  <c r="K1004" i="15" s="1"/>
  <c r="J1254" i="15"/>
  <c r="K1254" i="15" s="1"/>
  <c r="J1394" i="15"/>
  <c r="K1394" i="15" s="1"/>
  <c r="J1524" i="15"/>
  <c r="J1640" i="15"/>
  <c r="K1640" i="15" s="1"/>
  <c r="J1704" i="15"/>
  <c r="J539" i="15"/>
  <c r="J523" i="15"/>
  <c r="K523" i="15" s="1"/>
  <c r="J507" i="15"/>
  <c r="K507" i="15" s="1"/>
  <c r="J489" i="15"/>
  <c r="K489" i="15" s="1"/>
  <c r="J473" i="15"/>
  <c r="K473" i="15" s="1"/>
  <c r="J449" i="15"/>
  <c r="K449" i="15" s="1"/>
  <c r="J417" i="15"/>
  <c r="K417" i="15" s="1"/>
  <c r="J385" i="15"/>
  <c r="K385" i="15" s="1"/>
  <c r="J353" i="15"/>
  <c r="K353" i="15" s="1"/>
  <c r="J296" i="15"/>
  <c r="J179" i="15"/>
  <c r="K179" i="15" s="1"/>
  <c r="J562" i="15"/>
  <c r="J546" i="15"/>
  <c r="K546" i="15" s="1"/>
  <c r="J530" i="15"/>
  <c r="J514" i="15"/>
  <c r="J498" i="15"/>
  <c r="J480" i="15"/>
  <c r="K480" i="15" s="1"/>
  <c r="J464" i="15"/>
  <c r="K464" i="15" s="1"/>
  <c r="J432" i="15"/>
  <c r="K432" i="15" s="1"/>
  <c r="J400" i="15"/>
  <c r="K400" i="15" s="1"/>
  <c r="J368" i="15"/>
  <c r="K368" i="15" s="1"/>
  <c r="J324" i="15"/>
  <c r="K324" i="15" s="1"/>
  <c r="J260" i="15"/>
  <c r="K260" i="15" s="1"/>
  <c r="J35" i="15"/>
  <c r="K35" i="15" s="1"/>
  <c r="J549" i="15"/>
  <c r="K549" i="15" s="1"/>
  <c r="J533" i="15"/>
  <c r="K533" i="15" s="1"/>
  <c r="J517" i="15"/>
  <c r="K517" i="15" s="1"/>
  <c r="J501" i="15"/>
  <c r="K501" i="15" s="1"/>
  <c r="J483" i="15"/>
  <c r="K483" i="15" s="1"/>
  <c r="J467" i="15"/>
  <c r="K467" i="15" s="1"/>
  <c r="J437" i="15"/>
  <c r="K437" i="15" s="1"/>
  <c r="J373" i="15"/>
  <c r="J336" i="15"/>
  <c r="K336" i="15" s="1"/>
  <c r="J272" i="15"/>
  <c r="K272" i="15" s="1"/>
  <c r="J83" i="15"/>
  <c r="K83" i="15" s="1"/>
  <c r="J455" i="15"/>
  <c r="K455" i="15" s="1"/>
  <c r="J423" i="15"/>
  <c r="K423" i="15" s="1"/>
  <c r="J407" i="15"/>
  <c r="K407" i="15" s="1"/>
  <c r="J375" i="15"/>
  <c r="K375" i="15" s="1"/>
  <c r="J359" i="15"/>
  <c r="K359" i="15" s="1"/>
  <c r="J327" i="15"/>
  <c r="K327" i="15" s="1"/>
  <c r="J311" i="15"/>
  <c r="K311" i="15" s="1"/>
  <c r="J295" i="15"/>
  <c r="K295" i="15" s="1"/>
  <c r="J279" i="15"/>
  <c r="K279" i="15" s="1"/>
  <c r="J263" i="15"/>
  <c r="K263" i="15" s="1"/>
  <c r="J239" i="15"/>
  <c r="K239" i="15" s="1"/>
  <c r="J175" i="15"/>
  <c r="K175" i="15" s="1"/>
  <c r="J111" i="15"/>
  <c r="K111" i="15" s="1"/>
  <c r="J47" i="15"/>
  <c r="J458" i="15"/>
  <c r="K458" i="15" s="1"/>
  <c r="J442" i="15"/>
  <c r="K442" i="15" s="1"/>
  <c r="J426" i="15"/>
  <c r="K426" i="15" s="1"/>
  <c r="J410" i="15"/>
  <c r="K410" i="15" s="1"/>
  <c r="J394" i="15"/>
  <c r="K394" i="15" s="1"/>
  <c r="J378" i="15"/>
  <c r="K378" i="15" s="1"/>
  <c r="J362" i="15"/>
  <c r="K362" i="15" s="1"/>
  <c r="J346" i="15"/>
  <c r="K346" i="15" s="1"/>
  <c r="J314" i="15"/>
  <c r="J266" i="15"/>
  <c r="K266" i="15" s="1"/>
  <c r="J250" i="15"/>
  <c r="K250" i="15" s="1"/>
  <c r="J187" i="15"/>
  <c r="K187" i="15" s="1"/>
  <c r="J123" i="15"/>
  <c r="J59" i="15"/>
  <c r="K59" i="15" s="1"/>
  <c r="J345" i="15"/>
  <c r="J329" i="15"/>
  <c r="K329" i="15" s="1"/>
  <c r="J313" i="15"/>
  <c r="J297" i="15"/>
  <c r="J281" i="15"/>
  <c r="K281" i="15" s="1"/>
  <c r="J265" i="15"/>
  <c r="K265" i="15" s="1"/>
  <c r="J249" i="15"/>
  <c r="J247" i="15"/>
  <c r="K247" i="15" s="1"/>
  <c r="J183" i="15"/>
  <c r="J119" i="15"/>
  <c r="K119" i="15" s="1"/>
  <c r="J55" i="15"/>
  <c r="K55" i="15" s="1"/>
  <c r="J246" i="15"/>
  <c r="K246" i="15" s="1"/>
  <c r="J230" i="15"/>
  <c r="J214" i="15"/>
  <c r="K214" i="15" s="1"/>
  <c r="J198" i="15"/>
  <c r="K198" i="15" s="1"/>
  <c r="J182" i="15"/>
  <c r="K182" i="15" s="1"/>
  <c r="J166" i="15"/>
  <c r="J150" i="15"/>
  <c r="J134" i="15"/>
  <c r="J118" i="15"/>
  <c r="K118" i="15" s="1"/>
  <c r="J102" i="15"/>
  <c r="J86" i="15"/>
  <c r="K86" i="15" s="1"/>
  <c r="J70" i="15"/>
  <c r="K70" i="15" s="1"/>
  <c r="J54" i="15"/>
  <c r="K54" i="15" s="1"/>
  <c r="J38" i="15"/>
  <c r="J22" i="15"/>
  <c r="J6" i="15"/>
  <c r="K6" i="15" s="1"/>
  <c r="J233" i="15"/>
  <c r="K233" i="15" s="1"/>
  <c r="J217" i="15"/>
  <c r="J201" i="15"/>
  <c r="K201" i="15" s="1"/>
  <c r="J185" i="15"/>
  <c r="K185" i="15" s="1"/>
  <c r="J169" i="15"/>
  <c r="K169" i="15" s="1"/>
  <c r="J153" i="15"/>
  <c r="J137" i="15"/>
  <c r="K137" i="15" s="1"/>
  <c r="J121" i="15"/>
  <c r="K121" i="15" s="1"/>
  <c r="J105" i="15"/>
  <c r="K105" i="15" s="1"/>
  <c r="J89" i="15"/>
  <c r="K89" i="15" s="1"/>
  <c r="J73" i="15"/>
  <c r="J57" i="15"/>
  <c r="K57" i="15" s="1"/>
  <c r="J41" i="15"/>
  <c r="K41" i="15" s="1"/>
  <c r="J25" i="15"/>
  <c r="K25" i="15" s="1"/>
  <c r="J9" i="15"/>
  <c r="K9" i="15" s="1"/>
  <c r="J236" i="15"/>
  <c r="K236" i="15" s="1"/>
  <c r="J220" i="15"/>
  <c r="J204" i="15"/>
  <c r="J188" i="15"/>
  <c r="K188" i="15" s="1"/>
  <c r="J172" i="15"/>
  <c r="K172" i="15" s="1"/>
  <c r="J156" i="15"/>
  <c r="K156" i="15" s="1"/>
  <c r="J140" i="15"/>
  <c r="K140" i="15" s="1"/>
  <c r="J124" i="15"/>
  <c r="K124" i="15" s="1"/>
  <c r="J108" i="15"/>
  <c r="K108" i="15" s="1"/>
  <c r="J92" i="15"/>
  <c r="K92" i="15" s="1"/>
  <c r="J76" i="15"/>
  <c r="K76" i="15" s="1"/>
  <c r="J60" i="15"/>
  <c r="K60" i="15" s="1"/>
  <c r="J44" i="15"/>
  <c r="K44" i="15" s="1"/>
  <c r="J28" i="15"/>
  <c r="K28" i="15" s="1"/>
  <c r="J12" i="15"/>
  <c r="K12" i="15" s="1"/>
  <c r="J832" i="15"/>
  <c r="K832" i="15" s="1"/>
  <c r="J1116" i="15"/>
  <c r="K1116" i="15" s="1"/>
  <c r="J1291" i="15"/>
  <c r="K1291" i="15" s="1"/>
  <c r="J1358" i="15"/>
  <c r="K1358" i="15" s="1"/>
  <c r="J1422" i="15"/>
  <c r="K1422" i="15" s="1"/>
  <c r="J1488" i="15"/>
  <c r="K1488" i="15" s="1"/>
  <c r="J1552" i="15"/>
  <c r="K1552" i="15" s="1"/>
  <c r="J1616" i="15"/>
  <c r="K1616" i="15" s="1"/>
  <c r="J1653" i="15"/>
  <c r="K1653" i="15" s="1"/>
  <c r="J1685" i="15"/>
  <c r="K1685" i="15" s="1"/>
  <c r="J1717" i="15"/>
  <c r="K1717" i="15" s="1"/>
  <c r="J1132" i="15"/>
  <c r="K1132" i="15" s="1"/>
  <c r="J1296" i="15"/>
  <c r="K1296" i="15" s="1"/>
  <c r="J1426" i="15"/>
  <c r="K1426" i="15" s="1"/>
  <c r="J1556" i="15"/>
  <c r="J1656" i="15"/>
  <c r="K1656" i="15" s="1"/>
  <c r="J1720" i="15"/>
  <c r="K1720" i="15" s="1"/>
  <c r="J1212" i="15"/>
  <c r="K1212" i="15" s="1"/>
  <c r="J1238" i="15"/>
  <c r="K1238" i="15" s="1"/>
  <c r="J1318" i="15"/>
  <c r="J1382" i="15"/>
  <c r="J1446" i="15"/>
  <c r="K1446" i="15" s="1"/>
  <c r="J1512" i="15"/>
  <c r="K1512" i="15" s="1"/>
  <c r="J1576" i="15"/>
  <c r="K1576" i="15" s="1"/>
  <c r="J1633" i="15"/>
  <c r="K1633" i="15" s="1"/>
  <c r="J1665" i="15"/>
  <c r="J1697" i="15"/>
  <c r="K1697" i="15" s="1"/>
  <c r="J622" i="15"/>
  <c r="K622" i="15" s="1"/>
  <c r="J1036" i="15"/>
  <c r="K1036" i="15" s="1"/>
  <c r="J1264" i="15"/>
  <c r="K1264" i="15" s="1"/>
  <c r="J1338" i="15"/>
  <c r="K1338" i="15" s="1"/>
  <c r="J1402" i="15"/>
  <c r="K1402" i="15" s="1"/>
  <c r="J1466" i="15"/>
  <c r="K1466" i="15" s="1"/>
  <c r="J1532" i="15"/>
  <c r="K1532" i="15" s="1"/>
  <c r="J1596" i="15"/>
  <c r="J1644" i="15"/>
  <c r="K1644" i="15" s="1"/>
  <c r="J1676" i="15"/>
  <c r="K1676" i="15" s="1"/>
  <c r="J1708" i="15"/>
  <c r="K1708" i="15" s="1"/>
  <c r="J1068" i="15"/>
  <c r="K1068" i="15" s="1"/>
  <c r="J1275" i="15"/>
  <c r="K1275" i="15" s="1"/>
  <c r="J1410" i="15"/>
  <c r="K1410" i="15" s="1"/>
  <c r="J1540" i="15"/>
  <c r="K1540" i="15" s="1"/>
  <c r="J1648" i="15"/>
  <c r="K1648" i="15" s="1"/>
  <c r="J1712" i="15"/>
  <c r="K1712" i="15" s="1"/>
  <c r="J1707" i="15"/>
  <c r="K1707" i="15" s="1"/>
  <c r="J1691" i="15"/>
  <c r="K1691" i="15" s="1"/>
  <c r="J1675" i="15"/>
  <c r="K1675" i="15" s="1"/>
  <c r="J1659" i="15"/>
  <c r="J1643" i="15"/>
  <c r="K1643" i="15" s="1"/>
  <c r="J1627" i="15"/>
  <c r="K1627" i="15" s="1"/>
  <c r="J1611" i="15"/>
  <c r="K1611" i="15" s="1"/>
  <c r="J1595" i="15"/>
  <c r="K1595" i="15" s="1"/>
  <c r="J1579" i="15"/>
  <c r="J1563" i="15"/>
  <c r="K1563" i="15" s="1"/>
  <c r="J1547" i="15"/>
  <c r="K1547" i="15" s="1"/>
  <c r="J1531" i="15"/>
  <c r="K1531" i="15" s="1"/>
  <c r="J1515" i="15"/>
  <c r="K1515" i="15" s="1"/>
  <c r="J1499" i="15"/>
  <c r="K1499" i="15" s="1"/>
  <c r="J1483" i="15"/>
  <c r="K1483" i="15" s="1"/>
  <c r="J1465" i="15"/>
  <c r="J1449" i="15"/>
  <c r="K1449" i="15" s="1"/>
  <c r="J1433" i="15"/>
  <c r="K1433" i="15" s="1"/>
  <c r="J1417" i="15"/>
  <c r="K1417" i="15" s="1"/>
  <c r="J1401" i="15"/>
  <c r="K1401" i="15" s="1"/>
  <c r="J1385" i="15"/>
  <c r="K1385" i="15" s="1"/>
  <c r="J1369" i="15"/>
  <c r="K1369" i="15" s="1"/>
  <c r="J1353" i="15"/>
  <c r="J1337" i="15"/>
  <c r="K1337" i="15" s="1"/>
  <c r="J1321" i="15"/>
  <c r="J1305" i="15"/>
  <c r="K1305" i="15" s="1"/>
  <c r="J1284" i="15"/>
  <c r="K1284" i="15" s="1"/>
  <c r="J1263" i="15"/>
  <c r="K1263" i="15" s="1"/>
  <c r="J1242" i="15"/>
  <c r="K1242" i="15" s="1"/>
  <c r="J1224" i="15"/>
  <c r="K1224" i="15" s="1"/>
  <c r="J1160" i="15"/>
  <c r="J1096" i="15"/>
  <c r="K1096" i="15" s="1"/>
  <c r="J1032" i="15"/>
  <c r="J752" i="15"/>
  <c r="K752" i="15" s="1"/>
  <c r="J601" i="15"/>
  <c r="K601" i="15" s="1"/>
  <c r="J1710" i="15"/>
  <c r="K1710" i="15" s="1"/>
  <c r="J1694" i="15"/>
  <c r="K1694" i="15" s="1"/>
  <c r="J1678" i="15"/>
  <c r="K1678" i="15" s="1"/>
  <c r="J1662" i="15"/>
  <c r="K1662" i="15" s="1"/>
  <c r="J1646" i="15"/>
  <c r="J1630" i="15"/>
  <c r="K1630" i="15" s="1"/>
  <c r="J1614" i="15"/>
  <c r="J1598" i="15"/>
  <c r="K1598" i="15" s="1"/>
  <c r="J1582" i="15"/>
  <c r="K1582" i="15" s="1"/>
  <c r="J1566" i="15"/>
  <c r="K1566" i="15" s="1"/>
  <c r="J1550" i="15"/>
  <c r="K1550" i="15" s="1"/>
  <c r="J1534" i="15"/>
  <c r="J1518" i="15"/>
  <c r="J1502" i="15"/>
  <c r="K1502" i="15" s="1"/>
  <c r="J1486" i="15"/>
  <c r="J1468" i="15"/>
  <c r="K1468" i="15" s="1"/>
  <c r="J1452" i="15"/>
  <c r="J1436" i="15"/>
  <c r="K1436" i="15" s="1"/>
  <c r="J1420" i="15"/>
  <c r="K1420" i="15" s="1"/>
  <c r="J1404" i="15"/>
  <c r="K1404" i="15" s="1"/>
  <c r="J1388" i="15"/>
  <c r="J1372" i="15"/>
  <c r="K1372" i="15" s="1"/>
  <c r="J1356" i="15"/>
  <c r="K1356" i="15" s="1"/>
  <c r="J1340" i="15"/>
  <c r="K1340" i="15" s="1"/>
  <c r="J1324" i="15"/>
  <c r="K1324" i="15" s="1"/>
  <c r="J1308" i="15"/>
  <c r="K1308" i="15" s="1"/>
  <c r="J1288" i="15"/>
  <c r="J1267" i="15"/>
  <c r="K1267" i="15" s="1"/>
  <c r="J1246" i="15"/>
  <c r="K1246" i="15" s="1"/>
  <c r="J1172" i="15"/>
  <c r="J1108" i="15"/>
  <c r="K1108" i="15" s="1"/>
  <c r="J1044" i="15"/>
  <c r="K1044" i="15" s="1"/>
  <c r="J800" i="15"/>
  <c r="K800" i="15" s="1"/>
  <c r="J665" i="15"/>
  <c r="K665" i="15" s="1"/>
  <c r="J1621" i="15"/>
  <c r="K1621" i="15" s="1"/>
  <c r="J1605" i="15"/>
  <c r="K1605" i="15" s="1"/>
  <c r="J1589" i="15"/>
  <c r="J1573" i="15"/>
  <c r="K1573" i="15" s="1"/>
  <c r="J1557" i="15"/>
  <c r="K1557" i="15" s="1"/>
  <c r="J1541" i="15"/>
  <c r="K1541" i="15" s="1"/>
  <c r="J1525" i="15"/>
  <c r="K1525" i="15" s="1"/>
  <c r="J1509" i="15"/>
  <c r="K1509" i="15" s="1"/>
  <c r="J1493" i="15"/>
  <c r="K1493" i="15" s="1"/>
  <c r="J1475" i="15"/>
  <c r="K1475" i="15" s="1"/>
  <c r="J1459" i="15"/>
  <c r="J1443" i="15"/>
  <c r="K1443" i="15" s="1"/>
  <c r="J1427" i="15"/>
  <c r="K1427" i="15" s="1"/>
  <c r="J1411" i="15"/>
  <c r="K1411" i="15" s="1"/>
  <c r="J1395" i="15"/>
  <c r="K1395" i="15" s="1"/>
  <c r="J1379" i="15"/>
  <c r="K1379" i="15" s="1"/>
  <c r="J1363" i="15"/>
  <c r="K1363" i="15" s="1"/>
  <c r="J1347" i="15"/>
  <c r="K1347" i="15" s="1"/>
  <c r="J1331" i="15"/>
  <c r="J1315" i="15"/>
  <c r="K1315" i="15" s="1"/>
  <c r="J1298" i="15"/>
  <c r="J1276" i="15"/>
  <c r="K1276" i="15" s="1"/>
  <c r="J1255" i="15"/>
  <c r="K1255" i="15" s="1"/>
  <c r="J1234" i="15"/>
  <c r="K1234" i="15" s="1"/>
  <c r="J1200" i="15"/>
  <c r="K1200" i="15" s="1"/>
  <c r="J1136" i="15"/>
  <c r="J1072" i="15"/>
  <c r="J1008" i="15"/>
  <c r="K1008" i="15" s="1"/>
  <c r="J912" i="15"/>
  <c r="K912" i="15" s="1"/>
  <c r="J364" i="15"/>
  <c r="K364" i="15" s="1"/>
  <c r="J1289" i="15"/>
  <c r="K1289" i="15" s="1"/>
  <c r="J1273" i="15"/>
  <c r="K1273" i="15" s="1"/>
  <c r="J1257" i="15"/>
  <c r="J1241" i="15"/>
  <c r="K1241" i="15" s="1"/>
  <c r="J1223" i="15"/>
  <c r="K1223" i="15" s="1"/>
  <c r="J1207" i="15"/>
  <c r="K1207" i="15" s="1"/>
  <c r="J1191" i="15"/>
  <c r="K1191" i="15" s="1"/>
  <c r="J1175" i="15"/>
  <c r="K1175" i="15" s="1"/>
  <c r="J1159" i="15"/>
  <c r="K1159" i="15" s="1"/>
  <c r="J1143" i="15"/>
  <c r="K1143" i="15" s="1"/>
  <c r="J1127" i="15"/>
  <c r="K1127" i="15" s="1"/>
  <c r="J1111" i="15"/>
  <c r="K1111" i="15" s="1"/>
  <c r="J1095" i="15"/>
  <c r="K1095" i="15" s="1"/>
  <c r="J1079" i="15"/>
  <c r="K1079" i="15" s="1"/>
  <c r="J1063" i="15"/>
  <c r="K1063" i="15" s="1"/>
  <c r="J1047" i="15"/>
  <c r="K1047" i="15" s="1"/>
  <c r="J1031" i="15"/>
  <c r="J1015" i="15"/>
  <c r="J999" i="15"/>
  <c r="K999" i="15" s="1"/>
  <c r="J940" i="15"/>
  <c r="K940" i="15" s="1"/>
  <c r="J876" i="15"/>
  <c r="J812" i="15"/>
  <c r="K812" i="15" s="1"/>
  <c r="J748" i="15"/>
  <c r="J681" i="15"/>
  <c r="J596" i="15"/>
  <c r="K596" i="15" s="1"/>
  <c r="J1226" i="15"/>
  <c r="K1226" i="15" s="1"/>
  <c r="J1210" i="15"/>
  <c r="K1210" i="15" s="1"/>
  <c r="J1194" i="15"/>
  <c r="K1194" i="15" s="1"/>
  <c r="J1178" i="15"/>
  <c r="K1178" i="15" s="1"/>
  <c r="J1162" i="15"/>
  <c r="K1162" i="15" s="1"/>
  <c r="J1146" i="15"/>
  <c r="K1146" i="15" s="1"/>
  <c r="J1130" i="15"/>
  <c r="K1130" i="15" s="1"/>
  <c r="J1114" i="15"/>
  <c r="K1114" i="15" s="1"/>
  <c r="J1098" i="15"/>
  <c r="K1098" i="15" s="1"/>
  <c r="J1082" i="15"/>
  <c r="K1082" i="15" s="1"/>
  <c r="J1066" i="15"/>
  <c r="K1066" i="15" s="1"/>
  <c r="J1050" i="15"/>
  <c r="K1050" i="15" s="1"/>
  <c r="J1034" i="15"/>
  <c r="J1018" i="15"/>
  <c r="K1018" i="15" s="1"/>
  <c r="J1002" i="15"/>
  <c r="K1002" i="15" s="1"/>
  <c r="J952" i="15"/>
  <c r="J888" i="15"/>
  <c r="K888" i="15" s="1"/>
  <c r="J824" i="15"/>
  <c r="K824" i="15" s="1"/>
  <c r="J760" i="15"/>
  <c r="J694" i="15"/>
  <c r="K694" i="15" s="1"/>
  <c r="J612" i="15"/>
  <c r="J1229" i="15"/>
  <c r="K1229" i="15" s="1"/>
  <c r="J1213" i="15"/>
  <c r="J1197" i="15"/>
  <c r="K1197" i="15" s="1"/>
  <c r="J1181" i="15"/>
  <c r="K1181" i="15" s="1"/>
  <c r="J1165" i="15"/>
  <c r="K1165" i="15" s="1"/>
  <c r="J1149" i="15"/>
  <c r="K1149" i="15" s="1"/>
  <c r="J1133" i="15"/>
  <c r="K1133" i="15" s="1"/>
  <c r="J1117" i="15"/>
  <c r="K1117" i="15" s="1"/>
  <c r="J1101" i="15"/>
  <c r="K1101" i="15" s="1"/>
  <c r="J1085" i="15"/>
  <c r="K1085" i="15" s="1"/>
  <c r="J1069" i="15"/>
  <c r="K1069" i="15" s="1"/>
  <c r="J1053" i="15"/>
  <c r="J1037" i="15"/>
  <c r="K1037" i="15" s="1"/>
  <c r="J1021" i="15"/>
  <c r="K1021" i="15" s="1"/>
  <c r="J1005" i="15"/>
  <c r="K1005" i="15" s="1"/>
  <c r="J989" i="15"/>
  <c r="K989" i="15" s="1"/>
  <c r="J964" i="15"/>
  <c r="K964" i="15" s="1"/>
  <c r="J900" i="15"/>
  <c r="K900" i="15" s="1"/>
  <c r="J836" i="15"/>
  <c r="J772" i="15"/>
  <c r="K772" i="15" s="1"/>
  <c r="J706" i="15"/>
  <c r="K706" i="15" s="1"/>
  <c r="J628" i="15"/>
  <c r="K628" i="15" s="1"/>
  <c r="J496" i="15"/>
  <c r="K496" i="15" s="1"/>
  <c r="J955" i="15"/>
  <c r="K955" i="15" s="1"/>
  <c r="J939" i="15"/>
  <c r="K939" i="15" s="1"/>
  <c r="J923" i="15"/>
  <c r="K923" i="15" s="1"/>
  <c r="J907" i="15"/>
  <c r="K907" i="15" s="1"/>
  <c r="J891" i="15"/>
  <c r="J875" i="15"/>
  <c r="K875" i="15" s="1"/>
  <c r="J859" i="15"/>
  <c r="K859" i="15" s="1"/>
  <c r="J843" i="15"/>
  <c r="K843" i="15" s="1"/>
  <c r="J827" i="15"/>
  <c r="K827" i="15" s="1"/>
  <c r="J811" i="15"/>
  <c r="J795" i="15"/>
  <c r="K795" i="15" s="1"/>
  <c r="J779" i="15"/>
  <c r="K779" i="15" s="1"/>
  <c r="J763" i="15"/>
  <c r="K763" i="15" s="1"/>
  <c r="J747" i="15"/>
  <c r="K747" i="15" s="1"/>
  <c r="J729" i="15"/>
  <c r="K729" i="15" s="1"/>
  <c r="J713" i="15"/>
  <c r="K713" i="15" s="1"/>
  <c r="J697" i="15"/>
  <c r="K697" i="15" s="1"/>
  <c r="J680" i="15"/>
  <c r="J658" i="15"/>
  <c r="K658" i="15" s="1"/>
  <c r="J637" i="15"/>
  <c r="J616" i="15"/>
  <c r="K616" i="15" s="1"/>
  <c r="J594" i="15"/>
  <c r="J573" i="15"/>
  <c r="K573" i="15" s="1"/>
  <c r="J524" i="15"/>
  <c r="K524" i="15" s="1"/>
  <c r="J452" i="15"/>
  <c r="K452" i="15" s="1"/>
  <c r="J300" i="15"/>
  <c r="K300" i="15" s="1"/>
  <c r="J978" i="15"/>
  <c r="K978" i="15" s="1"/>
  <c r="J962" i="15"/>
  <c r="J946" i="15"/>
  <c r="J930" i="15"/>
  <c r="K930" i="15" s="1"/>
  <c r="J914" i="15"/>
  <c r="K914" i="15" s="1"/>
  <c r="J898" i="15"/>
  <c r="J882" i="15"/>
  <c r="K882" i="15" s="1"/>
  <c r="J866" i="15"/>
  <c r="K866" i="15" s="1"/>
  <c r="J850" i="15"/>
  <c r="K850" i="15" s="1"/>
  <c r="J834" i="15"/>
  <c r="J818" i="15"/>
  <c r="J802" i="15"/>
  <c r="K802" i="15" s="1"/>
  <c r="J786" i="15"/>
  <c r="J770" i="15"/>
  <c r="K770" i="15" s="1"/>
  <c r="J754" i="15"/>
  <c r="K754" i="15" s="1"/>
  <c r="J736" i="15"/>
  <c r="K736" i="15" s="1"/>
  <c r="J720" i="15"/>
  <c r="K720" i="15" s="1"/>
  <c r="J688" i="15"/>
  <c r="K688" i="15" s="1"/>
  <c r="J668" i="15"/>
  <c r="J646" i="15"/>
  <c r="K646" i="15" s="1"/>
  <c r="J625" i="15"/>
  <c r="K625" i="15" s="1"/>
  <c r="J604" i="15"/>
  <c r="K604" i="15" s="1"/>
  <c r="J582" i="15"/>
  <c r="K582" i="15" s="1"/>
  <c r="J552" i="15"/>
  <c r="K552" i="15" s="1"/>
  <c r="J486" i="15"/>
  <c r="K486" i="15" s="1"/>
  <c r="J380" i="15"/>
  <c r="J131" i="15"/>
  <c r="J969" i="15"/>
  <c r="K969" i="15" s="1"/>
  <c r="J953" i="15"/>
  <c r="K953" i="15" s="1"/>
  <c r="J937" i="15"/>
  <c r="K937" i="15" s="1"/>
  <c r="J921" i="15"/>
  <c r="J905" i="15"/>
  <c r="K905" i="15" s="1"/>
  <c r="J889" i="15"/>
  <c r="K889" i="15" s="1"/>
  <c r="J873" i="15"/>
  <c r="K873" i="15" s="1"/>
  <c r="J857" i="15"/>
  <c r="K857" i="15" s="1"/>
  <c r="J841" i="15"/>
  <c r="J825" i="15"/>
  <c r="K825" i="15" s="1"/>
  <c r="J809" i="15"/>
  <c r="J793" i="15"/>
  <c r="K793" i="15" s="1"/>
  <c r="J777" i="15"/>
  <c r="K777" i="15" s="1"/>
  <c r="J761" i="15"/>
  <c r="K761" i="15" s="1"/>
  <c r="J745" i="15"/>
  <c r="K745" i="15" s="1"/>
  <c r="J711" i="15"/>
  <c r="K711" i="15" s="1"/>
  <c r="J695" i="15"/>
  <c r="K695" i="15" s="1"/>
  <c r="J677" i="15"/>
  <c r="K677" i="15" s="1"/>
  <c r="J656" i="15"/>
  <c r="K656" i="15" s="1"/>
  <c r="J634" i="15"/>
  <c r="K634" i="15" s="1"/>
  <c r="J613" i="15"/>
  <c r="K613" i="15" s="1"/>
  <c r="J592" i="15"/>
  <c r="K592" i="15" s="1"/>
  <c r="J570" i="15"/>
  <c r="K570" i="15" s="1"/>
  <c r="J516" i="15"/>
  <c r="K516" i="15" s="1"/>
  <c r="J436" i="15"/>
  <c r="K436" i="15" s="1"/>
  <c r="J268" i="15"/>
  <c r="J679" i="15"/>
  <c r="K679" i="15" s="1"/>
  <c r="J663" i="15"/>
  <c r="K663" i="15" s="1"/>
  <c r="J647" i="15"/>
  <c r="K647" i="15" s="1"/>
  <c r="J631" i="15"/>
  <c r="K631" i="15" s="1"/>
  <c r="J615" i="15"/>
  <c r="J599" i="15"/>
  <c r="K599" i="15" s="1"/>
  <c r="J583" i="15"/>
  <c r="K583" i="15" s="1"/>
  <c r="J567" i="15"/>
  <c r="K567" i="15" s="1"/>
  <c r="J551" i="15"/>
  <c r="K551" i="15" s="1"/>
  <c r="J535" i="15"/>
  <c r="K535" i="15" s="1"/>
  <c r="J519" i="15"/>
  <c r="K519" i="15" s="1"/>
  <c r="J503" i="15"/>
  <c r="K503" i="15" s="1"/>
  <c r="J485" i="15"/>
  <c r="J469" i="15"/>
  <c r="J441" i="15"/>
  <c r="K441" i="15" s="1"/>
  <c r="J409" i="15"/>
  <c r="K409" i="15" s="1"/>
  <c r="J377" i="15"/>
  <c r="K377" i="15" s="1"/>
  <c r="J280" i="15"/>
  <c r="K280" i="15" s="1"/>
  <c r="J115" i="15"/>
  <c r="K115" i="15" s="1"/>
  <c r="J558" i="15"/>
  <c r="K558" i="15" s="1"/>
  <c r="J542" i="15"/>
  <c r="J526" i="15"/>
  <c r="K526" i="15" s="1"/>
  <c r="J510" i="15"/>
  <c r="K510" i="15" s="1"/>
  <c r="J492" i="15"/>
  <c r="K492" i="15" s="1"/>
  <c r="J476" i="15"/>
  <c r="J456" i="15"/>
  <c r="K456" i="15" s="1"/>
  <c r="J424" i="15"/>
  <c r="K424" i="15" s="1"/>
  <c r="J392" i="15"/>
  <c r="K392" i="15" s="1"/>
  <c r="J360" i="15"/>
  <c r="K360" i="15" s="1"/>
  <c r="J308" i="15"/>
  <c r="K308" i="15" s="1"/>
  <c r="J227" i="15"/>
  <c r="K227" i="15" s="1"/>
  <c r="J561" i="15"/>
  <c r="J545" i="15"/>
  <c r="K545" i="15" s="1"/>
  <c r="J529" i="15"/>
  <c r="K529" i="15" s="1"/>
  <c r="J513" i="15"/>
  <c r="K513" i="15" s="1"/>
  <c r="J497" i="15"/>
  <c r="K497" i="15" s="1"/>
  <c r="J479" i="15"/>
  <c r="K479" i="15" s="1"/>
  <c r="J461" i="15"/>
  <c r="K461" i="15" s="1"/>
  <c r="J429" i="15"/>
  <c r="J397" i="15"/>
  <c r="K397" i="15" s="1"/>
  <c r="J365" i="15"/>
  <c r="K365" i="15" s="1"/>
  <c r="J320" i="15"/>
  <c r="K320" i="15" s="1"/>
  <c r="J256" i="15"/>
  <c r="J19" i="15"/>
  <c r="K19" i="15" s="1"/>
  <c r="J451" i="15"/>
  <c r="K451" i="15" s="1"/>
  <c r="J435" i="15"/>
  <c r="J419" i="15"/>
  <c r="K419" i="15" s="1"/>
  <c r="J403" i="15"/>
  <c r="K403" i="15" s="1"/>
  <c r="J387" i="15"/>
  <c r="K387" i="15" s="1"/>
  <c r="J371" i="15"/>
  <c r="J355" i="15"/>
  <c r="K355" i="15" s="1"/>
  <c r="J339" i="15"/>
  <c r="J323" i="15"/>
  <c r="K323" i="15" s="1"/>
  <c r="J307" i="15"/>
  <c r="K307" i="15" s="1"/>
  <c r="J275" i="15"/>
  <c r="J259" i="15"/>
  <c r="K259" i="15" s="1"/>
  <c r="J223" i="15"/>
  <c r="J159" i="15"/>
  <c r="K159" i="15" s="1"/>
  <c r="J95" i="15"/>
  <c r="K95" i="15" s="1"/>
  <c r="J31" i="15"/>
  <c r="K31" i="15" s="1"/>
  <c r="J454" i="15"/>
  <c r="J438" i="15"/>
  <c r="K438" i="15" s="1"/>
  <c r="J422" i="15"/>
  <c r="K422" i="15" s="1"/>
  <c r="J406" i="15"/>
  <c r="K406" i="15" s="1"/>
  <c r="J390" i="15"/>
  <c r="K390" i="15" s="1"/>
  <c r="J374" i="15"/>
  <c r="K374" i="15" s="1"/>
  <c r="J358" i="15"/>
  <c r="K358" i="15" s="1"/>
  <c r="J342" i="15"/>
  <c r="J310" i="15"/>
  <c r="K310" i="15" s="1"/>
  <c r="J278" i="15"/>
  <c r="K278" i="15" s="1"/>
  <c r="J262" i="15"/>
  <c r="K262" i="15" s="1"/>
  <c r="J235" i="15"/>
  <c r="K235" i="15" s="1"/>
  <c r="J171" i="15"/>
  <c r="K171" i="15" s="1"/>
  <c r="J107" i="15"/>
  <c r="K107" i="15" s="1"/>
  <c r="J43" i="15"/>
  <c r="K43" i="15" s="1"/>
  <c r="J341" i="15"/>
  <c r="K341" i="15" s="1"/>
  <c r="J325" i="15"/>
  <c r="K325" i="15" s="1"/>
  <c r="J293" i="15"/>
  <c r="J277" i="15"/>
  <c r="K277" i="15" s="1"/>
  <c r="J261" i="15"/>
  <c r="K261" i="15" s="1"/>
  <c r="J231" i="15"/>
  <c r="K231" i="15" s="1"/>
  <c r="J167" i="15"/>
  <c r="K167" i="15" s="1"/>
  <c r="J103" i="15"/>
  <c r="J39" i="15"/>
  <c r="K39" i="15" s="1"/>
  <c r="J242" i="15"/>
  <c r="K242" i="15" s="1"/>
  <c r="J226" i="15"/>
  <c r="K226" i="15" s="1"/>
  <c r="J210" i="15"/>
  <c r="J194" i="15"/>
  <c r="K194" i="15" s="1"/>
  <c r="J178" i="15"/>
  <c r="K178" i="15" s="1"/>
  <c r="J162" i="15"/>
  <c r="J146" i="15"/>
  <c r="K146" i="15" s="1"/>
  <c r="J130" i="15"/>
  <c r="K130" i="15" s="1"/>
  <c r="J114" i="15"/>
  <c r="K114" i="15" s="1"/>
  <c r="J98" i="15"/>
  <c r="K98" i="15" s="1"/>
  <c r="J82" i="15"/>
  <c r="K82" i="15" s="1"/>
  <c r="J66" i="15"/>
  <c r="K66" i="15" s="1"/>
  <c r="J50" i="15"/>
  <c r="J34" i="15"/>
  <c r="K34" i="15" s="1"/>
  <c r="J18" i="15"/>
  <c r="K18" i="15" s="1"/>
  <c r="J245" i="15"/>
  <c r="K245" i="15" s="1"/>
  <c r="J229" i="15"/>
  <c r="K229" i="15" s="1"/>
  <c r="J213" i="15"/>
  <c r="K213" i="15" s="1"/>
  <c r="J197" i="15"/>
  <c r="K197" i="15" s="1"/>
  <c r="J181" i="15"/>
  <c r="K181" i="15" s="1"/>
  <c r="J165" i="15"/>
  <c r="K165" i="15" s="1"/>
  <c r="J149" i="15"/>
  <c r="K149" i="15" s="1"/>
  <c r="J133" i="15"/>
  <c r="K133" i="15" s="1"/>
  <c r="J117" i="15"/>
  <c r="K117" i="15" s="1"/>
  <c r="J101" i="15"/>
  <c r="J85" i="15"/>
  <c r="K85" i="15" s="1"/>
  <c r="J69" i="15"/>
  <c r="K69" i="15" s="1"/>
  <c r="J53" i="15"/>
  <c r="K53" i="15" s="1"/>
  <c r="J37" i="15"/>
  <c r="K37" i="15" s="1"/>
  <c r="J21" i="15"/>
  <c r="K21" i="15" s="1"/>
  <c r="J5" i="15"/>
  <c r="K5" i="15" s="1"/>
  <c r="J248" i="15"/>
  <c r="K248" i="15" s="1"/>
  <c r="J232" i="15"/>
  <c r="J216" i="15"/>
  <c r="K216" i="15" s="1"/>
  <c r="J200" i="15"/>
  <c r="K200" i="15" s="1"/>
  <c r="J184" i="15"/>
  <c r="K184" i="15" s="1"/>
  <c r="J168" i="15"/>
  <c r="K168" i="15" s="1"/>
  <c r="J152" i="15"/>
  <c r="J136" i="15"/>
  <c r="K136" i="15" s="1"/>
  <c r="J120" i="15"/>
  <c r="J104" i="15"/>
  <c r="K104" i="15" s="1"/>
  <c r="J88" i="15"/>
  <c r="J72" i="15"/>
  <c r="K72" i="15" s="1"/>
  <c r="J56" i="15"/>
  <c r="K56" i="15" s="1"/>
  <c r="J40" i="15"/>
  <c r="J24" i="15"/>
  <c r="K24" i="15" s="1"/>
  <c r="J8" i="15"/>
  <c r="K8" i="15" s="1"/>
  <c r="J1180" i="15"/>
  <c r="K1180" i="15" s="1"/>
  <c r="J1310" i="15"/>
  <c r="J1374" i="15"/>
  <c r="K1374" i="15" s="1"/>
  <c r="J1438" i="15"/>
  <c r="K1438" i="15" s="1"/>
  <c r="J1504" i="15"/>
  <c r="K1504" i="15" s="1"/>
  <c r="J1568" i="15"/>
  <c r="K1568" i="15" s="1"/>
  <c r="J1629" i="15"/>
  <c r="J1661" i="15"/>
  <c r="K1661" i="15" s="1"/>
  <c r="J1693" i="15"/>
  <c r="K1693" i="15" s="1"/>
  <c r="J1723" i="15"/>
  <c r="K1723" i="15" s="1"/>
  <c r="J1330" i="15"/>
  <c r="K1330" i="15" s="1"/>
  <c r="J1458" i="15"/>
  <c r="K1458" i="15" s="1"/>
  <c r="J1588" i="15"/>
  <c r="K1588" i="15" s="1"/>
  <c r="J1672" i="15"/>
  <c r="K1672" i="15" s="1"/>
  <c r="G5" i="11"/>
  <c r="I1013" i="15" s="1"/>
  <c r="G2" i="11"/>
  <c r="J817" i="18" s="1"/>
  <c r="K232" i="15" l="1"/>
  <c r="K101" i="15"/>
  <c r="K454" i="15"/>
  <c r="K223" i="15"/>
  <c r="K476" i="15"/>
  <c r="K485" i="15"/>
  <c r="K380" i="15"/>
  <c r="K898" i="15"/>
  <c r="K962" i="15"/>
  <c r="K637" i="15"/>
  <c r="K836" i="15"/>
  <c r="K952" i="15"/>
  <c r="K876" i="15"/>
  <c r="K1459" i="15"/>
  <c r="K1388" i="15"/>
  <c r="K1452" i="15"/>
  <c r="K1646" i="15"/>
  <c r="K1465" i="15"/>
  <c r="K1659" i="15"/>
  <c r="K204" i="15"/>
  <c r="K217" i="15"/>
  <c r="K102" i="15"/>
  <c r="K166" i="15"/>
  <c r="K183" i="15"/>
  <c r="K345" i="15"/>
  <c r="K373" i="15"/>
  <c r="K498" i="15"/>
  <c r="K562" i="15"/>
  <c r="K1704" i="15"/>
  <c r="K1406" i="15"/>
  <c r="K484" i="15"/>
  <c r="K361" i="15"/>
  <c r="K961" i="15"/>
  <c r="K874" i="15"/>
  <c r="K669" i="15"/>
  <c r="K931" i="15"/>
  <c r="K1205" i="15"/>
  <c r="K654" i="15"/>
  <c r="K1167" i="15"/>
  <c r="K1231" i="15"/>
  <c r="K1204" i="15"/>
  <c r="K1364" i="15"/>
  <c r="K1628" i="15"/>
  <c r="K1390" i="15"/>
  <c r="K222" i="15"/>
  <c r="K258" i="15"/>
  <c r="K264" i="15"/>
  <c r="K500" i="15"/>
  <c r="K949" i="15"/>
  <c r="K700" i="15"/>
  <c r="K466" i="15"/>
  <c r="K966" i="15"/>
  <c r="K927" i="15"/>
  <c r="K904" i="15"/>
  <c r="K1214" i="15"/>
  <c r="K1115" i="15"/>
  <c r="K1714" i="15"/>
  <c r="K1357" i="15"/>
  <c r="K1487" i="15"/>
  <c r="K1632" i="15"/>
  <c r="K1430" i="15"/>
  <c r="K960" i="15"/>
  <c r="K1097" i="15"/>
  <c r="K1206" i="15"/>
  <c r="K992" i="15"/>
  <c r="K1320" i="15"/>
  <c r="K1578" i="15"/>
  <c r="K1642" i="15"/>
  <c r="K1684" i="15"/>
  <c r="K1484" i="15"/>
  <c r="K710" i="15"/>
  <c r="K363" i="15"/>
  <c r="K727" i="15"/>
  <c r="L1115" i="18"/>
  <c r="L1118" i="18"/>
  <c r="L1002" i="18"/>
  <c r="L938" i="18"/>
  <c r="L1024" i="18"/>
  <c r="L1036" i="18"/>
  <c r="L910" i="18"/>
  <c r="L830" i="18"/>
  <c r="L684" i="18"/>
  <c r="L471" i="18"/>
  <c r="L1139" i="18"/>
  <c r="L1055" i="18"/>
  <c r="L962" i="18"/>
  <c r="L1058" i="18"/>
  <c r="L940" i="18"/>
  <c r="L772" i="18"/>
  <c r="L628" i="18"/>
  <c r="L554" i="18"/>
  <c r="L840" i="18"/>
  <c r="L639" i="18"/>
  <c r="L539" i="18"/>
  <c r="L769" i="18"/>
  <c r="L396" i="18"/>
  <c r="L284" i="18"/>
  <c r="L255" i="18"/>
  <c r="L418" i="18"/>
  <c r="L274" i="18"/>
  <c r="L106" i="18"/>
  <c r="L115" i="18"/>
  <c r="L1092" i="18"/>
  <c r="L821" i="18"/>
  <c r="L858" i="18"/>
  <c r="L568" i="18"/>
  <c r="L767" i="18"/>
  <c r="L645" i="18"/>
  <c r="L509" i="18"/>
  <c r="L249" i="18"/>
  <c r="L5" i="18"/>
  <c r="L1122" i="18"/>
  <c r="L301" i="18"/>
  <c r="L166" i="18"/>
  <c r="L64" i="18"/>
  <c r="L31" i="18"/>
  <c r="L834" i="18"/>
  <c r="L714" i="18"/>
  <c r="L520" i="18"/>
  <c r="L368" i="18"/>
  <c r="L1031" i="18"/>
  <c r="L922" i="18"/>
  <c r="L589" i="18"/>
  <c r="L808" i="18"/>
  <c r="L605" i="18"/>
  <c r="L465" i="18"/>
  <c r="L979" i="18"/>
  <c r="L213" i="18"/>
  <c r="L7" i="18"/>
  <c r="L559" i="18"/>
  <c r="L777" i="18"/>
  <c r="L666" i="18"/>
  <c r="L451" i="18"/>
  <c r="L172" i="18"/>
  <c r="L433" i="18"/>
  <c r="L141" i="18"/>
  <c r="L1060" i="18"/>
  <c r="L977" i="18"/>
  <c r="L242" i="18"/>
  <c r="K540" i="15"/>
  <c r="K296" i="15"/>
  <c r="K1549" i="15"/>
  <c r="K776" i="15"/>
  <c r="K1055" i="15"/>
  <c r="K588" i="15"/>
  <c r="K1503" i="15"/>
  <c r="K1177" i="15"/>
  <c r="K680" i="15"/>
  <c r="K811" i="15"/>
  <c r="K1419" i="15"/>
  <c r="K1629" i="15"/>
  <c r="K152" i="15"/>
  <c r="K162" i="15"/>
  <c r="K469" i="15"/>
  <c r="K921" i="15"/>
  <c r="K131" i="15"/>
  <c r="K946" i="15"/>
  <c r="K1053" i="15"/>
  <c r="L848" i="18"/>
  <c r="L653" i="18"/>
  <c r="K1015" i="15"/>
  <c r="K1172" i="15"/>
  <c r="K150" i="15"/>
  <c r="K539" i="15"/>
  <c r="K1052" i="15"/>
  <c r="K26" i="15"/>
  <c r="K349" i="15"/>
  <c r="K457" i="15"/>
  <c r="K511" i="15"/>
  <c r="K858" i="15"/>
  <c r="K986" i="15"/>
  <c r="K738" i="15"/>
  <c r="K1074" i="15"/>
  <c r="K1441" i="15"/>
  <c r="K1507" i="15"/>
  <c r="K1660" i="15"/>
  <c r="K1544" i="15"/>
  <c r="K1669" i="15"/>
  <c r="K211" i="15"/>
  <c r="K416" i="15"/>
  <c r="K51" i="15"/>
  <c r="K722" i="15"/>
  <c r="K980" i="15"/>
  <c r="K840" i="15"/>
  <c r="K1698" i="15"/>
  <c r="K1599" i="15"/>
  <c r="K744" i="15"/>
  <c r="K1075" i="15"/>
  <c r="K1375" i="15"/>
  <c r="K1569" i="15"/>
  <c r="K1690" i="15"/>
  <c r="K1080" i="15"/>
  <c r="K1462" i="15"/>
  <c r="K366" i="15"/>
  <c r="K294" i="15"/>
  <c r="L1070" i="18"/>
  <c r="L831" i="18"/>
  <c r="L878" i="18"/>
  <c r="L652" i="18"/>
  <c r="L588" i="18"/>
  <c r="L723" i="18"/>
  <c r="L774" i="18"/>
  <c r="L621" i="18"/>
  <c r="L1142" i="18"/>
  <c r="L1140" i="18"/>
  <c r="L1097" i="18"/>
  <c r="L1016" i="18"/>
  <c r="L956" i="18"/>
  <c r="L916" i="18"/>
  <c r="L851" i="18"/>
  <c r="L715" i="18"/>
  <c r="L586" i="18"/>
  <c r="L657" i="18"/>
  <c r="L479" i="18"/>
  <c r="L412" i="18"/>
  <c r="L287" i="18"/>
  <c r="L223" i="18"/>
  <c r="L468" i="18"/>
  <c r="L48" i="18"/>
  <c r="L163" i="18"/>
  <c r="L83" i="18"/>
  <c r="L1079" i="18"/>
  <c r="L1059" i="18"/>
  <c r="L1033" i="18"/>
  <c r="L857" i="18"/>
  <c r="L904" i="18"/>
  <c r="L616" i="18"/>
  <c r="L643" i="18"/>
  <c r="L500" i="18"/>
  <c r="L453" i="18"/>
  <c r="L392" i="18"/>
  <c r="L296" i="18"/>
  <c r="L420" i="18"/>
  <c r="L228" i="18"/>
  <c r="L423" i="18"/>
  <c r="L281" i="18"/>
  <c r="L217" i="18"/>
  <c r="L75" i="18"/>
  <c r="L286" i="18"/>
  <c r="L118" i="18"/>
  <c r="L89" i="18"/>
  <c r="L79" i="18"/>
  <c r="L730" i="18"/>
  <c r="L445" i="18"/>
  <c r="L355" i="18"/>
  <c r="L1109" i="18"/>
  <c r="L1061" i="18"/>
  <c r="L496" i="18"/>
  <c r="L876" i="18"/>
  <c r="L744" i="18"/>
  <c r="L424" i="18"/>
  <c r="L215" i="18"/>
  <c r="L123" i="18"/>
  <c r="L27" i="18"/>
  <c r="L881" i="18"/>
  <c r="L875" i="18"/>
  <c r="L855" i="18"/>
  <c r="L629" i="18"/>
  <c r="L240" i="18"/>
  <c r="L390" i="18"/>
  <c r="I987" i="15"/>
  <c r="K987" i="15" s="1"/>
  <c r="J32" i="18"/>
  <c r="M32" i="18" s="1"/>
  <c r="J222" i="18"/>
  <c r="K371" i="15"/>
  <c r="K615" i="15"/>
  <c r="K123" i="15"/>
  <c r="I3" i="15"/>
  <c r="K3" i="15" s="1"/>
  <c r="I249" i="15"/>
  <c r="K249" i="15" s="1"/>
  <c r="J3" i="18"/>
  <c r="I1479" i="15"/>
  <c r="K1479" i="15" s="1"/>
  <c r="I741" i="15"/>
  <c r="K741" i="15" s="1"/>
  <c r="J798" i="18"/>
  <c r="J457" i="18"/>
  <c r="K342" i="15"/>
  <c r="K339" i="15"/>
  <c r="K594" i="15"/>
  <c r="K1321" i="15"/>
  <c r="K1579" i="15"/>
  <c r="K96" i="15"/>
  <c r="K605" i="15"/>
  <c r="K1564" i="15"/>
  <c r="K304" i="15"/>
  <c r="K829" i="15"/>
  <c r="K806" i="15"/>
  <c r="K788" i="15"/>
  <c r="K1057" i="15"/>
  <c r="I1233" i="15"/>
  <c r="K1233" i="15" s="1"/>
  <c r="I495" i="15"/>
  <c r="K495" i="15" s="1"/>
  <c r="L1056" i="18"/>
  <c r="K40" i="15"/>
  <c r="K1257" i="15"/>
  <c r="K1518" i="15"/>
  <c r="K534" i="15"/>
  <c r="K1022" i="15"/>
  <c r="L1005" i="18"/>
  <c r="L960" i="18"/>
  <c r="L815" i="18"/>
  <c r="L825" i="18"/>
  <c r="L706" i="18"/>
  <c r="L503" i="18"/>
  <c r="L665" i="18"/>
  <c r="L1091" i="18"/>
  <c r="L994" i="18"/>
  <c r="L1013" i="18"/>
  <c r="L1029" i="18"/>
  <c r="L924" i="18"/>
  <c r="L763" i="18"/>
  <c r="L671" i="18"/>
  <c r="L561" i="18"/>
  <c r="L585" i="18"/>
  <c r="L490" i="18"/>
  <c r="L177" i="18"/>
  <c r="L100" i="18"/>
  <c r="L35" i="18"/>
  <c r="L1082" i="18"/>
  <c r="L1100" i="18"/>
  <c r="L988" i="18"/>
  <c r="L874" i="18"/>
  <c r="L542" i="18"/>
  <c r="L770" i="18"/>
  <c r="L312" i="18"/>
  <c r="L331" i="18"/>
  <c r="L279" i="18"/>
  <c r="L162" i="18"/>
  <c r="L165" i="18"/>
  <c r="L155" i="18"/>
  <c r="L91" i="18"/>
  <c r="L1119" i="18"/>
  <c r="L472" i="18"/>
  <c r="L333" i="18"/>
  <c r="L852" i="18"/>
  <c r="L752" i="18"/>
  <c r="L694" i="18"/>
  <c r="L475" i="18"/>
  <c r="L454" i="18"/>
  <c r="L966" i="18"/>
  <c r="L776" i="18"/>
  <c r="L395" i="18"/>
  <c r="L85" i="18"/>
  <c r="L1103" i="18"/>
  <c r="L674" i="18"/>
  <c r="L668" i="18"/>
  <c r="L316" i="18"/>
  <c r="L918" i="18"/>
  <c r="L485" i="18"/>
  <c r="L375" i="18"/>
  <c r="L377" i="18"/>
  <c r="L69" i="18"/>
  <c r="L28" i="18"/>
  <c r="L1093" i="18"/>
  <c r="L1045" i="18"/>
  <c r="L989" i="18"/>
  <c r="L976" i="18"/>
  <c r="L1007" i="18"/>
  <c r="L877" i="18"/>
  <c r="L700" i="18"/>
  <c r="L572" i="18"/>
  <c r="L514" i="18"/>
  <c r="L758" i="18"/>
  <c r="L663" i="18"/>
  <c r="L537" i="18"/>
  <c r="L999" i="18"/>
  <c r="L807" i="18"/>
  <c r="L854" i="18"/>
  <c r="L794" i="18"/>
  <c r="L676" i="18"/>
  <c r="L883" i="18"/>
  <c r="L779" i="18"/>
  <c r="L673" i="18"/>
  <c r="L637" i="18"/>
  <c r="L383" i="18"/>
  <c r="L338" i="18"/>
  <c r="L38" i="18"/>
  <c r="L1127" i="18"/>
  <c r="L950" i="18"/>
  <c r="L971" i="18"/>
  <c r="L967" i="18"/>
  <c r="L906" i="18"/>
  <c r="L859" i="18"/>
  <c r="L558" i="18"/>
  <c r="L871" i="18"/>
  <c r="L540" i="18"/>
  <c r="L508" i="18"/>
  <c r="L613" i="18"/>
  <c r="L328" i="18"/>
  <c r="L379" i="18"/>
  <c r="L311" i="18"/>
  <c r="L410" i="18"/>
  <c r="L266" i="18"/>
  <c r="L185" i="18"/>
  <c r="L101" i="18"/>
  <c r="L283" i="18"/>
  <c r="L414" i="18"/>
  <c r="L349" i="18"/>
  <c r="L237" i="18"/>
  <c r="L866" i="18"/>
  <c r="L630" i="18"/>
  <c r="L778" i="18"/>
  <c r="L208" i="18"/>
  <c r="L72" i="18"/>
  <c r="L1050" i="18"/>
  <c r="L583" i="18"/>
  <c r="L348" i="18"/>
  <c r="L68" i="18"/>
  <c r="L1041" i="18"/>
  <c r="L828" i="18"/>
  <c r="L659" i="18"/>
  <c r="L532" i="18"/>
  <c r="L533" i="18"/>
  <c r="L260" i="18"/>
  <c r="L484" i="18"/>
  <c r="L460" i="18"/>
  <c r="L230" i="18"/>
  <c r="L11" i="18"/>
  <c r="L221" i="18"/>
  <c r="L598" i="18"/>
  <c r="L304" i="18"/>
  <c r="L513" i="18"/>
  <c r="L92" i="18"/>
  <c r="L250" i="18"/>
  <c r="L955" i="18"/>
  <c r="L835" i="18"/>
  <c r="L566" i="18"/>
  <c r="L256" i="18"/>
  <c r="L325" i="18"/>
  <c r="L713" i="18"/>
  <c r="L726" i="18"/>
  <c r="L801" i="18"/>
  <c r="L718" i="18"/>
  <c r="L332" i="18"/>
  <c r="L190" i="18"/>
  <c r="L109" i="18"/>
  <c r="L218" i="18"/>
  <c r="L574" i="18"/>
  <c r="L198" i="18"/>
  <c r="L156" i="18"/>
  <c r="M817" i="18"/>
  <c r="L817" i="18"/>
  <c r="J51" i="18"/>
  <c r="M51" i="18" s="1"/>
  <c r="L757" i="18"/>
  <c r="L411" i="18"/>
  <c r="J248" i="18"/>
  <c r="J824" i="18"/>
  <c r="L829" i="18"/>
  <c r="K994" i="15"/>
  <c r="L710" i="18"/>
  <c r="L397" i="18"/>
  <c r="L4" i="18"/>
  <c r="L704" i="18"/>
  <c r="L759" i="18"/>
  <c r="L374" i="18"/>
  <c r="L88" i="18"/>
  <c r="J22" i="18"/>
  <c r="K1310" i="15"/>
  <c r="K314" i="15"/>
  <c r="K58" i="15"/>
  <c r="K286" i="15"/>
  <c r="K1278" i="15"/>
  <c r="K796" i="15"/>
  <c r="K1543" i="15"/>
  <c r="L867" i="18"/>
  <c r="L1129" i="18"/>
  <c r="L1114" i="18"/>
  <c r="L168" i="18"/>
  <c r="L59" i="18"/>
  <c r="J483" i="18"/>
  <c r="J58" i="18"/>
  <c r="M58" i="18" s="1"/>
  <c r="L958" i="18"/>
  <c r="L819" i="18"/>
  <c r="L486" i="18"/>
  <c r="J241" i="18"/>
  <c r="K1326" i="15"/>
  <c r="L731" i="18"/>
  <c r="J26" i="18"/>
  <c r="L934" i="18"/>
  <c r="L450" i="18"/>
  <c r="L149" i="18"/>
  <c r="L182" i="18"/>
  <c r="J476" i="18"/>
  <c r="L39" i="18"/>
  <c r="L335" i="18"/>
  <c r="L51" i="18"/>
  <c r="L1038" i="18"/>
  <c r="L1003" i="18"/>
  <c r="L937" i="18"/>
  <c r="L919" i="18"/>
  <c r="L686" i="18"/>
  <c r="L754" i="18"/>
  <c r="L691" i="18"/>
  <c r="L549" i="18"/>
  <c r="L264" i="18"/>
  <c r="L200" i="18"/>
  <c r="L443" i="18"/>
  <c r="L439" i="18"/>
  <c r="L394" i="18"/>
  <c r="L330" i="18"/>
  <c r="L409" i="18"/>
  <c r="L345" i="18"/>
  <c r="L98" i="18"/>
  <c r="L21" i="18"/>
  <c r="L32" i="18"/>
  <c r="L1138" i="18"/>
  <c r="L267" i="18"/>
  <c r="L429" i="18"/>
  <c r="L105" i="18"/>
  <c r="L175" i="18"/>
  <c r="L111" i="18"/>
  <c r="J656" i="18"/>
  <c r="L1049" i="18"/>
  <c r="L974" i="18"/>
  <c r="L1071" i="18"/>
  <c r="L993" i="18"/>
  <c r="L980" i="18"/>
  <c r="L1011" i="18"/>
  <c r="L945" i="18"/>
  <c r="L923" i="18"/>
  <c r="L884" i="18"/>
  <c r="L898" i="18"/>
  <c r="L784" i="18"/>
  <c r="L720" i="18"/>
  <c r="L592" i="18"/>
  <c r="L843" i="18"/>
  <c r="L502" i="18"/>
  <c r="L762" i="18"/>
  <c r="L699" i="18"/>
  <c r="L571" i="18"/>
  <c r="L536" i="18"/>
  <c r="L504" i="18"/>
  <c r="L765" i="18"/>
  <c r="L701" i="18"/>
  <c r="L557" i="18"/>
  <c r="L577" i="18"/>
  <c r="L497" i="18"/>
  <c r="L400" i="18"/>
  <c r="L336" i="18"/>
  <c r="L272" i="18"/>
  <c r="L505" i="18"/>
  <c r="L387" i="18"/>
  <c r="L323" i="18"/>
  <c r="L259" i="18"/>
  <c r="L195" i="18"/>
  <c r="L406" i="18"/>
  <c r="L342" i="18"/>
  <c r="L278" i="18"/>
  <c r="L421" i="18"/>
  <c r="L357" i="18"/>
  <c r="L293" i="18"/>
  <c r="L229" i="18"/>
  <c r="L170" i="18"/>
  <c r="L110" i="18"/>
  <c r="L161" i="18"/>
  <c r="L97" i="18"/>
  <c r="L33" i="18"/>
  <c r="L62" i="18"/>
  <c r="L120" i="18"/>
  <c r="L56" i="18"/>
  <c r="L167" i="18"/>
  <c r="L103" i="18"/>
  <c r="J907" i="18"/>
  <c r="J212" i="18"/>
  <c r="J116" i="18"/>
  <c r="J24" i="18"/>
  <c r="J117" i="18"/>
  <c r="K88" i="15"/>
  <c r="K1034" i="15"/>
  <c r="K10" i="15"/>
  <c r="K559" i="15"/>
  <c r="K780" i="15"/>
  <c r="K1297" i="15"/>
  <c r="K1323" i="15"/>
  <c r="K807" i="15"/>
  <c r="K565" i="15"/>
  <c r="K1303" i="15"/>
  <c r="L1047" i="18"/>
  <c r="L268" i="18"/>
  <c r="L319" i="18"/>
  <c r="L169" i="18"/>
  <c r="L50" i="18"/>
  <c r="L1098" i="18"/>
  <c r="L1014" i="18"/>
  <c r="L860" i="18"/>
  <c r="L810" i="18"/>
  <c r="L696" i="18"/>
  <c r="L735" i="18"/>
  <c r="L670" i="18"/>
  <c r="L606" i="18"/>
  <c r="L675" i="18"/>
  <c r="L184" i="18"/>
  <c r="L427" i="18"/>
  <c r="L180" i="18"/>
  <c r="L295" i="18"/>
  <c r="L231" i="18"/>
  <c r="L378" i="18"/>
  <c r="L314" i="18"/>
  <c r="L393" i="18"/>
  <c r="L329" i="18"/>
  <c r="L201" i="18"/>
  <c r="L146" i="18"/>
  <c r="L70" i="18"/>
  <c r="L133" i="18"/>
  <c r="L1141" i="18"/>
  <c r="L187" i="18"/>
  <c r="L398" i="18"/>
  <c r="L334" i="18"/>
  <c r="L270" i="18"/>
  <c r="L413" i="18"/>
  <c r="L285" i="18"/>
  <c r="L102" i="18"/>
  <c r="L153" i="18"/>
  <c r="L112" i="18"/>
  <c r="L40" i="18"/>
  <c r="L159" i="18"/>
  <c r="L95" i="18"/>
  <c r="J1120" i="18"/>
  <c r="L1088" i="18"/>
  <c r="L1022" i="18"/>
  <c r="L1054" i="18"/>
  <c r="L1030" i="18"/>
  <c r="L1076" i="18"/>
  <c r="L929" i="18"/>
  <c r="L865" i="18"/>
  <c r="L947" i="18"/>
  <c r="L803" i="18"/>
  <c r="L813" i="18"/>
  <c r="L882" i="18"/>
  <c r="L818" i="18"/>
  <c r="L768" i="18"/>
  <c r="L640" i="18"/>
  <c r="L576" i="18"/>
  <c r="L812" i="18"/>
  <c r="L743" i="18"/>
  <c r="L678" i="18"/>
  <c r="L614" i="18"/>
  <c r="L550" i="18"/>
  <c r="L832" i="18"/>
  <c r="L746" i="18"/>
  <c r="L683" i="18"/>
  <c r="L619" i="18"/>
  <c r="L560" i="18"/>
  <c r="L495" i="18"/>
  <c r="L749" i="18"/>
  <c r="L685" i="18"/>
  <c r="L541" i="18"/>
  <c r="L489" i="18"/>
  <c r="L446" i="18"/>
  <c r="L384" i="18"/>
  <c r="L320" i="18"/>
  <c r="L192" i="18"/>
  <c r="L435" i="18"/>
  <c r="L371" i="18"/>
  <c r="L307" i="18"/>
  <c r="L243" i="18"/>
  <c r="L480" i="18"/>
  <c r="L326" i="18"/>
  <c r="L262" i="18"/>
  <c r="L405" i="18"/>
  <c r="L341" i="18"/>
  <c r="L277" i="18"/>
  <c r="L158" i="18"/>
  <c r="L94" i="18"/>
  <c r="L226" i="18"/>
  <c r="L145" i="18"/>
  <c r="L81" i="18"/>
  <c r="L17" i="18"/>
  <c r="L6" i="18"/>
  <c r="L104" i="18"/>
  <c r="L151" i="18"/>
  <c r="L87" i="18"/>
  <c r="L23" i="18"/>
  <c r="L1073" i="18"/>
  <c r="L998" i="18"/>
  <c r="L1040" i="18"/>
  <c r="L719" i="18"/>
  <c r="L590" i="18"/>
  <c r="L863" i="18"/>
  <c r="L722" i="18"/>
  <c r="L595" i="18"/>
  <c r="L548" i="18"/>
  <c r="L661" i="18"/>
  <c r="L292" i="18"/>
  <c r="L343" i="18"/>
  <c r="L441" i="18"/>
  <c r="L130" i="18"/>
  <c r="L140" i="18"/>
  <c r="L299" i="18"/>
  <c r="L235" i="18"/>
  <c r="L382" i="18"/>
  <c r="L464" i="18"/>
  <c r="L269" i="18"/>
  <c r="L150" i="18"/>
  <c r="L73" i="18"/>
  <c r="L160" i="18"/>
  <c r="L96" i="18"/>
  <c r="L143" i="18"/>
  <c r="L15" i="18"/>
  <c r="J655" i="18"/>
  <c r="J921" i="18"/>
  <c r="L1080" i="18"/>
  <c r="L1006" i="18"/>
  <c r="L1025" i="18"/>
  <c r="L1012" i="18"/>
  <c r="L1044" i="18"/>
  <c r="L849" i="18"/>
  <c r="L939" i="18"/>
  <c r="L896" i="18"/>
  <c r="L1048" i="18"/>
  <c r="L797" i="18"/>
  <c r="L802" i="18"/>
  <c r="L792" i="18"/>
  <c r="L727" i="18"/>
  <c r="L662" i="18"/>
  <c r="L800" i="18"/>
  <c r="L667" i="18"/>
  <c r="L603" i="18"/>
  <c r="L733" i="18"/>
  <c r="L669" i="18"/>
  <c r="L477" i="18"/>
  <c r="L470" i="18"/>
  <c r="L432" i="18"/>
  <c r="L176" i="18"/>
  <c r="L419" i="18"/>
  <c r="L291" i="18"/>
  <c r="L227" i="18"/>
  <c r="L310" i="18"/>
  <c r="L389" i="18"/>
  <c r="L261" i="18"/>
  <c r="L197" i="18"/>
  <c r="L142" i="18"/>
  <c r="L54" i="18"/>
  <c r="L210" i="18"/>
  <c r="L129" i="18"/>
  <c r="L52" i="18"/>
  <c r="L152" i="18"/>
  <c r="L58" i="18"/>
  <c r="L135" i="18"/>
  <c r="L71" i="18"/>
  <c r="K120" i="15"/>
  <c r="K103" i="15"/>
  <c r="K561" i="15"/>
  <c r="K542" i="15"/>
  <c r="K668" i="15"/>
  <c r="K818" i="15"/>
  <c r="K891" i="15"/>
  <c r="K1136" i="15"/>
  <c r="K1298" i="15"/>
  <c r="K1534" i="15"/>
  <c r="K73" i="15"/>
  <c r="K297" i="15"/>
  <c r="K1524" i="15"/>
  <c r="K48" i="15"/>
  <c r="K42" i="15"/>
  <c r="K170" i="15"/>
  <c r="K334" i="15"/>
  <c r="K550" i="15"/>
  <c r="K284" i="15"/>
  <c r="K626" i="15"/>
  <c r="K1355" i="15"/>
  <c r="K1526" i="15"/>
  <c r="K1523" i="15"/>
  <c r="K563" i="15"/>
  <c r="K532" i="15"/>
  <c r="K863" i="15"/>
  <c r="K1024" i="15"/>
  <c r="K1545" i="15"/>
  <c r="K1333" i="15"/>
  <c r="L952" i="18"/>
  <c r="L690" i="18"/>
  <c r="L535" i="18"/>
  <c r="L697" i="18"/>
  <c r="L428" i="18"/>
  <c r="L434" i="18"/>
  <c r="L131" i="18"/>
  <c r="L1144" i="18"/>
  <c r="L1001" i="18"/>
  <c r="L1019" i="18"/>
  <c r="L953" i="18"/>
  <c r="L889" i="18"/>
  <c r="L959" i="18"/>
  <c r="L927" i="18"/>
  <c r="L842" i="18"/>
  <c r="L664" i="18"/>
  <c r="L702" i="18"/>
  <c r="L638" i="18"/>
  <c r="L773" i="18"/>
  <c r="L709" i="18"/>
  <c r="L593" i="18"/>
  <c r="L581" i="18"/>
  <c r="L404" i="18"/>
  <c r="L340" i="18"/>
  <c r="L327" i="18"/>
  <c r="L199" i="18"/>
  <c r="L282" i="18"/>
  <c r="L114" i="18"/>
  <c r="L60" i="18"/>
  <c r="L171" i="18"/>
  <c r="L10" i="18"/>
  <c r="L1087" i="18"/>
  <c r="L1090" i="18"/>
  <c r="L1051" i="18"/>
  <c r="L1112" i="18"/>
  <c r="L219" i="18"/>
  <c r="L430" i="18"/>
  <c r="L381" i="18"/>
  <c r="L317" i="18"/>
  <c r="L189" i="18"/>
  <c r="L134" i="18"/>
  <c r="L202" i="18"/>
  <c r="L121" i="18"/>
  <c r="L57" i="18"/>
  <c r="L36" i="18"/>
  <c r="L63" i="18"/>
  <c r="L82" i="18"/>
  <c r="J86" i="18"/>
  <c r="L1143" i="18"/>
  <c r="L1065" i="18"/>
  <c r="L990" i="18"/>
  <c r="L926" i="18"/>
  <c r="L1009" i="18"/>
  <c r="L996" i="18"/>
  <c r="L1027" i="18"/>
  <c r="L897" i="18"/>
  <c r="L963" i="18"/>
  <c r="L931" i="18"/>
  <c r="L981" i="18"/>
  <c r="L914" i="18"/>
  <c r="L791" i="18"/>
  <c r="L736" i="18"/>
  <c r="L672" i="18"/>
  <c r="L608" i="18"/>
  <c r="L775" i="18"/>
  <c r="L711" i="18"/>
  <c r="L646" i="18"/>
  <c r="L582" i="18"/>
  <c r="L518" i="18"/>
  <c r="L651" i="18"/>
  <c r="L587" i="18"/>
  <c r="L544" i="18"/>
  <c r="L512" i="18"/>
  <c r="L781" i="18"/>
  <c r="L717" i="18"/>
  <c r="L461" i="18"/>
  <c r="L462" i="18"/>
  <c r="L416" i="18"/>
  <c r="L352" i="18"/>
  <c r="L288" i="18"/>
  <c r="L224" i="18"/>
  <c r="L403" i="18"/>
  <c r="L339" i="18"/>
  <c r="L275" i="18"/>
  <c r="L211" i="18"/>
  <c r="L422" i="18"/>
  <c r="L358" i="18"/>
  <c r="L294" i="18"/>
  <c r="L437" i="18"/>
  <c r="L373" i="18"/>
  <c r="L245" i="18"/>
  <c r="L181" i="18"/>
  <c r="L126" i="18"/>
  <c r="L258" i="18"/>
  <c r="L194" i="18"/>
  <c r="L113" i="18"/>
  <c r="L49" i="18"/>
  <c r="L20" i="18"/>
  <c r="L179" i="18"/>
  <c r="L119" i="18"/>
  <c r="L55" i="18"/>
  <c r="L46" i="18"/>
  <c r="L1135" i="18"/>
  <c r="K1280" i="15"/>
  <c r="K805" i="15"/>
  <c r="K809" i="15"/>
  <c r="K1072" i="15"/>
  <c r="K530" i="15"/>
  <c r="K1270" i="15"/>
  <c r="K71" i="15"/>
  <c r="K785" i="15"/>
  <c r="K1042" i="15"/>
  <c r="K91" i="15"/>
  <c r="K319" i="15"/>
  <c r="K765" i="15"/>
  <c r="K1035" i="15"/>
  <c r="K1516" i="15"/>
  <c r="K1011" i="15"/>
  <c r="K1240" i="15"/>
  <c r="K1514" i="15"/>
  <c r="K408" i="15"/>
  <c r="K572" i="15"/>
  <c r="K851" i="15"/>
  <c r="K1087" i="15"/>
  <c r="K1168" i="15"/>
  <c r="K478" i="15"/>
  <c r="K1350" i="15"/>
  <c r="K113" i="15"/>
  <c r="K238" i="15"/>
  <c r="K337" i="15"/>
  <c r="K958" i="15"/>
  <c r="K630" i="15"/>
  <c r="K474" i="15"/>
  <c r="K1392" i="15"/>
  <c r="K1636" i="15"/>
  <c r="K948" i="15"/>
  <c r="K1107" i="15"/>
  <c r="K1301" i="15"/>
  <c r="K1610" i="15"/>
  <c r="K1413" i="15"/>
  <c r="K1664" i="15"/>
  <c r="K1652" i="15"/>
  <c r="K210" i="15"/>
  <c r="K1213" i="15"/>
  <c r="K612" i="15"/>
  <c r="K681" i="15"/>
  <c r="K1331" i="15"/>
  <c r="K1160" i="15"/>
  <c r="K1596" i="15"/>
  <c r="K1665" i="15"/>
  <c r="K1318" i="15"/>
  <c r="K230" i="15"/>
  <c r="K47" i="15"/>
  <c r="K80" i="15"/>
  <c r="K208" i="15"/>
  <c r="K317" i="15"/>
  <c r="K398" i="15"/>
  <c r="K315" i="15"/>
  <c r="K703" i="15"/>
  <c r="K593" i="15"/>
  <c r="K1077" i="15"/>
  <c r="K1026" i="15"/>
  <c r="K1154" i="15"/>
  <c r="K1299" i="15"/>
  <c r="K1686" i="15"/>
  <c r="K68" i="15"/>
  <c r="K27" i="15"/>
  <c r="K384" i="15"/>
  <c r="K488" i="15"/>
  <c r="K348" i="15"/>
  <c r="K412" i="15"/>
  <c r="K652" i="15"/>
  <c r="K724" i="15"/>
  <c r="K831" i="15"/>
  <c r="K1198" i="15"/>
  <c r="K976" i="15"/>
  <c r="K1577" i="15"/>
  <c r="K1472" i="15"/>
  <c r="K967" i="15"/>
  <c r="K1368" i="15"/>
  <c r="K1144" i="15"/>
  <c r="K1687" i="15"/>
  <c r="K1572" i="15"/>
  <c r="K1109" i="15"/>
  <c r="K1332" i="15"/>
  <c r="K1051" i="15"/>
  <c r="K580" i="15"/>
  <c r="K1527" i="15"/>
  <c r="K50" i="15"/>
  <c r="K1032" i="15"/>
  <c r="K134" i="15"/>
  <c r="K347" i="15"/>
  <c r="K1137" i="15"/>
  <c r="K435" i="15"/>
  <c r="K429" i="15"/>
  <c r="K841" i="15"/>
  <c r="K834" i="15"/>
  <c r="K1589" i="15"/>
  <c r="K1614" i="15"/>
  <c r="K1353" i="15"/>
  <c r="K1382" i="15"/>
  <c r="K220" i="15"/>
  <c r="K153" i="15"/>
  <c r="K125" i="15"/>
  <c r="K186" i="15"/>
  <c r="I29" i="15"/>
  <c r="K29" i="15" s="1"/>
  <c r="I767" i="15"/>
  <c r="K767" i="15" s="1"/>
  <c r="I1505" i="15"/>
  <c r="K1505" i="15" s="1"/>
  <c r="I275" i="15"/>
  <c r="K275" i="15" s="1"/>
  <c r="I268" i="15"/>
  <c r="K268" i="15" s="1"/>
  <c r="I514" i="15"/>
  <c r="K514" i="15" s="1"/>
  <c r="I760" i="15"/>
  <c r="K760" i="15" s="1"/>
  <c r="I1006" i="15"/>
  <c r="K1006" i="15" s="1"/>
  <c r="I1252" i="15"/>
  <c r="K1252" i="15" s="1"/>
  <c r="I1498" i="15"/>
  <c r="K1498" i="15" s="1"/>
  <c r="I22" i="15"/>
  <c r="K22" i="15" s="1"/>
  <c r="K293" i="15"/>
  <c r="K256" i="15"/>
  <c r="K748" i="15"/>
  <c r="K1031" i="15"/>
  <c r="K1288" i="15"/>
  <c r="K1486" i="15"/>
  <c r="K1556" i="15"/>
  <c r="K313" i="15"/>
  <c r="K288" i="15"/>
  <c r="K502" i="15"/>
  <c r="K543" i="15"/>
  <c r="K1281" i="15"/>
  <c r="K273" i="15"/>
  <c r="K789" i="15"/>
  <c r="K1268" i="15"/>
  <c r="I1259" i="15"/>
  <c r="K1259" i="15" s="1"/>
  <c r="I521" i="15"/>
  <c r="K521" i="15" s="1"/>
  <c r="K786" i="15"/>
  <c r="K38" i="15"/>
  <c r="K67" i="15"/>
  <c r="K778" i="15"/>
  <c r="K1013" i="15"/>
  <c r="K560" i="15"/>
  <c r="K1277" i="15"/>
  <c r="K1272" i="15"/>
  <c r="M3" i="18" l="1"/>
  <c r="L3" i="18"/>
  <c r="M222" i="18"/>
  <c r="L222" i="18"/>
  <c r="M457" i="18"/>
  <c r="L457" i="18"/>
  <c r="M798" i="18"/>
  <c r="L798" i="18"/>
  <c r="M476" i="18"/>
  <c r="L476" i="18"/>
  <c r="M241" i="18"/>
  <c r="L241" i="18"/>
  <c r="M824" i="18"/>
  <c r="L824" i="18"/>
  <c r="M26" i="18"/>
  <c r="L26" i="18"/>
  <c r="M483" i="18"/>
  <c r="L483" i="18"/>
  <c r="M248" i="18"/>
  <c r="L248" i="18"/>
  <c r="M22" i="18"/>
  <c r="L22" i="18"/>
  <c r="M655" i="18"/>
  <c r="L655" i="18"/>
  <c r="M212" i="18"/>
  <c r="L212" i="18"/>
  <c r="M656" i="18"/>
  <c r="L656" i="18"/>
  <c r="M24" i="18"/>
  <c r="L24" i="18"/>
  <c r="M117" i="18"/>
  <c r="L117" i="18"/>
  <c r="M907" i="18"/>
  <c r="L907" i="18"/>
  <c r="M1120" i="18"/>
  <c r="L1120" i="18"/>
  <c r="M86" i="18"/>
  <c r="L86" i="18"/>
  <c r="M921" i="18"/>
  <c r="L921" i="18"/>
  <c r="M116" i="18"/>
  <c r="L116" i="18"/>
</calcChain>
</file>

<file path=xl/comments1.xml><?xml version="1.0" encoding="utf-8"?>
<comments xmlns="http://schemas.openxmlformats.org/spreadsheetml/2006/main">
  <authors>
    <author>Eric Stam</author>
  </authors>
  <commentList>
    <comment ref="K2" authorId="0">
      <text>
        <r>
          <rPr>
            <b/>
            <sz val="9"/>
            <color indexed="81"/>
            <rFont val="Tahoma"/>
            <family val="2"/>
          </rPr>
          <t>Eric Stam:</t>
        </r>
        <r>
          <rPr>
            <sz val="9"/>
            <color indexed="81"/>
            <rFont val="Tahoma"/>
            <family val="2"/>
          </rPr>
          <t xml:space="preserve">
need to make adjustment for partial year in 2015
</t>
        </r>
      </text>
    </comment>
  </commentList>
</comments>
</file>

<file path=xl/sharedStrings.xml><?xml version="1.0" encoding="utf-8"?>
<sst xmlns="http://schemas.openxmlformats.org/spreadsheetml/2006/main" count="16118" uniqueCount="128">
  <si>
    <t>Payment_Method</t>
  </si>
  <si>
    <t>System_State</t>
  </si>
  <si>
    <t>Nameplate_Capacity</t>
  </si>
  <si>
    <t>Month_Date_of_Generation</t>
  </si>
  <si>
    <t>Quantity</t>
  </si>
  <si>
    <t>Upfront</t>
  </si>
  <si>
    <t>2014/04</t>
  </si>
  <si>
    <t>2014/03</t>
  </si>
  <si>
    <t>2014/05</t>
  </si>
  <si>
    <t>2010/04</t>
  </si>
  <si>
    <t>2014/06</t>
  </si>
  <si>
    <t>2014/07</t>
  </si>
  <si>
    <t>2010/05</t>
  </si>
  <si>
    <t>2014/08</t>
  </si>
  <si>
    <t>2014/09</t>
  </si>
  <si>
    <t>2010/06</t>
  </si>
  <si>
    <t>2014/10</t>
  </si>
  <si>
    <t>2014/11</t>
  </si>
  <si>
    <t>2014/12</t>
  </si>
  <si>
    <t>2010/07</t>
  </si>
  <si>
    <t>2015/01</t>
  </si>
  <si>
    <t>2015/02</t>
  </si>
  <si>
    <t>2010/08</t>
  </si>
  <si>
    <t>2015/03</t>
  </si>
  <si>
    <t>2015/04</t>
  </si>
  <si>
    <t>2015/05</t>
  </si>
  <si>
    <t>2010/09</t>
  </si>
  <si>
    <t>2015/06</t>
  </si>
  <si>
    <t>2010/10</t>
  </si>
  <si>
    <t>2010/03</t>
  </si>
  <si>
    <t>2010/11</t>
  </si>
  <si>
    <t>2010/12</t>
  </si>
  <si>
    <t>2010/02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</si>
  <si>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</si>
  <si>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</si>
  <si>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</si>
  <si>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</si>
  <si>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</si>
  <si>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</si>
  <si>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</si>
  <si>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</si>
  <si>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</si>
  <si>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</si>
  <si>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</si>
  <si>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</si>
  <si>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</si>
  <si>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2012/03</t>
  </si>
  <si>
    <t>2012/02</t>
  </si>
  <si>
    <t>2012/05</t>
  </si>
  <si>
    <t>2012/04</t>
  </si>
  <si>
    <t>2012/06</t>
  </si>
  <si>
    <t>2012/07</t>
  </si>
  <si>
    <t>2012/09</t>
  </si>
  <si>
    <t>2012/08</t>
  </si>
  <si>
    <t>2012/12</t>
  </si>
  <si>
    <t>2012/10</t>
  </si>
  <si>
    <t>2012/11</t>
  </si>
  <si>
    <t>2013/03</t>
  </si>
  <si>
    <t>2013/02</t>
  </si>
  <si>
    <t>2013/01</t>
  </si>
  <si>
    <t>2013/05</t>
  </si>
  <si>
    <t>2013/06</t>
  </si>
  <si>
    <t>2013/04</t>
  </si>
  <si>
    <t>2013/07</t>
  </si>
  <si>
    <t>2013/09</t>
  </si>
  <si>
    <t>2013/08</t>
  </si>
  <si>
    <t>2013/12</t>
  </si>
  <si>
    <t>2013/11</t>
  </si>
  <si>
    <t>2013/10</t>
  </si>
  <si>
    <t>2014/01</t>
  </si>
  <si>
    <t>2014/02</t>
  </si>
  <si>
    <t>2009/05</t>
  </si>
  <si>
    <t>2009/09</t>
  </si>
  <si>
    <t>2009/10</t>
  </si>
  <si>
    <t>2009/12</t>
  </si>
  <si>
    <t>2010/01</t>
  </si>
  <si>
    <t>Capacity Factor</t>
  </si>
  <si>
    <t>Solar Curve</t>
  </si>
  <si>
    <t>Actual Quantity</t>
  </si>
  <si>
    <t>id_system</t>
  </si>
  <si>
    <t>2009/11</t>
  </si>
  <si>
    <t>2009/08</t>
  </si>
  <si>
    <t>Generation Date</t>
  </si>
  <si>
    <t>Year</t>
  </si>
  <si>
    <t>(All)</t>
  </si>
  <si>
    <t>Row Labels</t>
  </si>
  <si>
    <t>Grand Total</t>
  </si>
  <si>
    <t>First Generation Month</t>
  </si>
  <si>
    <t>Estimated Quantity</t>
  </si>
  <si>
    <t>Actual vs Estimate</t>
  </si>
  <si>
    <t>Average of Actual vs Estimate</t>
  </si>
  <si>
    <t>Applicable Solar Curve Quantity</t>
  </si>
  <si>
    <t>Current year</t>
  </si>
  <si>
    <t>Current Year?</t>
  </si>
  <si>
    <t>Current Month</t>
  </si>
  <si>
    <t>Current Year Solar Curve</t>
  </si>
  <si>
    <t>Month</t>
  </si>
  <si>
    <t>Cumulative Remaining</t>
  </si>
  <si>
    <t>Current Year Remaining</t>
  </si>
  <si>
    <t>calc capacity factor over time</t>
  </si>
  <si>
    <t>Calculated Capacity Factor</t>
  </si>
  <si>
    <t xml:space="preserve">Include? </t>
  </si>
  <si>
    <t>Average of Calculated Capacity Factor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</si>
  <si>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</si>
  <si>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</si>
  <si>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</si>
  <si>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</si>
  <si>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</si>
  <si>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</si>
  <si>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</si>
  <si>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</si>
  <si>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</si>
  <si>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</si>
  <si>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</si>
  <si>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</si>
  <si>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</si>
  <si>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</si>
  <si>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Systems with a value below 50%</t>
  </si>
  <si>
    <t>customer log shows issues with difference between GATS size and locus size</t>
  </si>
  <si>
    <t>Bin</t>
  </si>
  <si>
    <t>More</t>
  </si>
  <si>
    <t>Frequency</t>
  </si>
  <si>
    <t xml:space="preserve">solar thermal? </t>
  </si>
  <si>
    <t xml:space="preserve">pull in 2015 systems? </t>
  </si>
  <si>
    <t>remove outliers</t>
  </si>
  <si>
    <t>System_Type</t>
  </si>
  <si>
    <t>ST</t>
  </si>
  <si>
    <t>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</si>
</sst>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General"/>
    <numFmt numFmtId="173" formatCode="0.0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MS Sans Serif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sz val="11"/>
      <color rgb="FF000000"/>
      <name val="Calibri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6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8" fillId="0" borderId="0"/>
    <xf numFmtId="0" fontId="19" fillId="0" borderId="0"/>
    <xf numFmtId="44" fontId="18" fillId="0" borderId="0" applyFont="0" applyFill="0" applyBorder="0" applyAlignment="0" applyProtection="0"/>
    <xf numFmtId="0" fontId="1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" fillId="26" borderId="0" applyNumberFormat="0" applyBorder="0" applyAlignment="0" applyProtection="0"/>
    <xf numFmtId="0" fontId="18" fillId="26" borderId="0" applyNumberFormat="0" applyBorder="0" applyAlignment="0" applyProtection="0"/>
    <xf numFmtId="0" fontId="18" fillId="26" borderId="0" applyNumberFormat="0" applyBorder="0" applyAlignment="0" applyProtection="0"/>
    <xf numFmtId="0" fontId="1" fillId="30" borderId="0" applyNumberFormat="0" applyBorder="0" applyAlignment="0" applyProtection="0"/>
    <xf numFmtId="0" fontId="18" fillId="30" borderId="0" applyNumberFormat="0" applyBorder="0" applyAlignment="0" applyProtection="0"/>
    <xf numFmtId="0" fontId="18" fillId="30" borderId="0" applyNumberFormat="0" applyBorder="0" applyAlignment="0" applyProtection="0"/>
    <xf numFmtId="0" fontId="1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7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17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17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17" fillId="24" borderId="0" applyNumberFormat="0" applyBorder="0" applyAlignment="0" applyProtection="0"/>
    <xf numFmtId="0" fontId="21" fillId="24" borderId="0" applyNumberFormat="0" applyBorder="0" applyAlignment="0" applyProtection="0"/>
    <xf numFmtId="0" fontId="21" fillId="24" borderId="0" applyNumberFormat="0" applyBorder="0" applyAlignment="0" applyProtection="0"/>
    <xf numFmtId="0" fontId="17" fillId="28" borderId="0" applyNumberFormat="0" applyBorder="0" applyAlignment="0" applyProtection="0"/>
    <xf numFmtId="0" fontId="21" fillId="28" borderId="0" applyNumberFormat="0" applyBorder="0" applyAlignment="0" applyProtection="0"/>
    <xf numFmtId="0" fontId="21" fillId="28" borderId="0" applyNumberFormat="0" applyBorder="0" applyAlignment="0" applyProtection="0"/>
    <xf numFmtId="0" fontId="17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17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17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17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17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17" fillId="25" borderId="0" applyNumberFormat="0" applyBorder="0" applyAlignment="0" applyProtection="0"/>
    <xf numFmtId="0" fontId="21" fillId="25" borderId="0" applyNumberFormat="0" applyBorder="0" applyAlignment="0" applyProtection="0"/>
    <xf numFmtId="0" fontId="21" fillId="25" borderId="0" applyNumberFormat="0" applyBorder="0" applyAlignment="0" applyProtection="0"/>
    <xf numFmtId="0" fontId="17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7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11" fillId="6" borderId="4" applyNumberFormat="0" applyAlignment="0" applyProtection="0"/>
    <xf numFmtId="0" fontId="23" fillId="6" borderId="4" applyNumberFormat="0" applyAlignment="0" applyProtection="0"/>
    <xf numFmtId="0" fontId="23" fillId="6" borderId="4" applyNumberFormat="0" applyAlignment="0" applyProtection="0"/>
    <xf numFmtId="0" fontId="13" fillId="7" borderId="7" applyNumberFormat="0" applyAlignment="0" applyProtection="0"/>
    <xf numFmtId="0" fontId="24" fillId="7" borderId="7" applyNumberFormat="0" applyAlignment="0" applyProtection="0"/>
    <xf numFmtId="0" fontId="24" fillId="7" borderId="7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3" fillId="0" borderId="1" applyNumberFormat="0" applyFill="0" applyAlignment="0" applyProtection="0"/>
    <xf numFmtId="0" fontId="27" fillId="0" borderId="1" applyNumberFormat="0" applyFill="0" applyAlignment="0" applyProtection="0"/>
    <xf numFmtId="0" fontId="27" fillId="0" borderId="1" applyNumberFormat="0" applyFill="0" applyAlignment="0" applyProtection="0"/>
    <xf numFmtId="0" fontId="4" fillId="0" borderId="2" applyNumberFormat="0" applyFill="0" applyAlignment="0" applyProtection="0"/>
    <xf numFmtId="0" fontId="28" fillId="0" borderId="2" applyNumberFormat="0" applyFill="0" applyAlignment="0" applyProtection="0"/>
    <xf numFmtId="0" fontId="28" fillId="0" borderId="2" applyNumberFormat="0" applyFill="0" applyAlignment="0" applyProtection="0"/>
    <xf numFmtId="0" fontId="5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9" fillId="5" borderId="4" applyNumberFormat="0" applyAlignment="0" applyProtection="0"/>
    <xf numFmtId="0" fontId="30" fillId="5" borderId="4" applyNumberFormat="0" applyAlignment="0" applyProtection="0"/>
    <xf numFmtId="0" fontId="30" fillId="5" borderId="4" applyNumberFormat="0" applyAlignment="0" applyProtection="0"/>
    <xf numFmtId="0" fontId="12" fillId="0" borderId="6" applyNumberFormat="0" applyFill="0" applyAlignment="0" applyProtection="0"/>
    <xf numFmtId="0" fontId="31" fillId="0" borderId="6" applyNumberFormat="0" applyFill="0" applyAlignment="0" applyProtection="0"/>
    <xf numFmtId="0" fontId="31" fillId="0" borderId="6" applyNumberFormat="0" applyFill="0" applyAlignment="0" applyProtection="0"/>
    <xf numFmtId="0" fontId="8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33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8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0" fillId="6" borderId="5" applyNumberFormat="0" applyAlignment="0" applyProtection="0"/>
    <xf numFmtId="0" fontId="34" fillId="6" borderId="5" applyNumberFormat="0" applyAlignment="0" applyProtection="0"/>
    <xf numFmtId="0" fontId="34" fillId="6" borderId="5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20" fillId="0" borderId="9" applyNumberFormat="0" applyFill="0" applyAlignment="0" applyProtection="0"/>
    <xf numFmtId="0" fontId="20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5" fontId="33" fillId="0" borderId="0"/>
    <xf numFmtId="0" fontId="36" fillId="0" borderId="0"/>
    <xf numFmtId="0" fontId="36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1" applyNumberFormat="1" applyFont="1" applyFill="1" applyBorder="1"/>
    <xf numFmtId="0" fontId="0" fillId="0" borderId="0" xfId="0"/>
    <xf numFmtId="164" fontId="0" fillId="0" borderId="11" xfId="2" applyNumberFormat="1" applyFont="1" applyBorder="1"/>
    <xf numFmtId="16" fontId="0" fillId="0" borderId="10" xfId="0" applyNumberFormat="1" applyBorder="1"/>
    <xf numFmtId="164" fontId="0" fillId="0" borderId="12" xfId="2" applyNumberFormat="1" applyFont="1" applyBorder="1"/>
    <xf numFmtId="16" fontId="0" fillId="0" borderId="13" xfId="0" applyNumberFormat="1" applyBorder="1"/>
    <xf numFmtId="16" fontId="0" fillId="0" borderId="14" xfId="0" applyNumberFormat="1" applyBorder="1"/>
    <xf numFmtId="164" fontId="0" fillId="0" borderId="15" xfId="2" applyNumberFormat="1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Continuous"/>
    </xf>
    <xf numFmtId="9" fontId="0" fillId="0" borderId="0" xfId="2" applyFont="1"/>
    <xf numFmtId="14" fontId="0" fillId="0" borderId="0" xfId="0" applyNumberFormat="1"/>
    <xf numFmtId="0" fontId="0" fillId="33" borderId="0" xfId="0" applyFill="1"/>
    <xf numFmtId="9" fontId="0" fillId="0" borderId="0" xfId="0" applyNumberFormat="1"/>
    <xf numFmtId="14" fontId="0" fillId="0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0" fillId="33" borderId="0" xfId="0" applyFill="1" applyAlignment="1">
      <alignment horizontal="center" vertical="center" wrapText="1"/>
    </xf>
    <xf numFmtId="164" fontId="0" fillId="0" borderId="0" xfId="0" applyNumberFormat="1"/>
    <xf numFmtId="164" fontId="0" fillId="0" borderId="0" xfId="2" applyNumberFormat="1" applyFont="1"/>
    <xf numFmtId="164" fontId="0" fillId="33" borderId="0" xfId="0" applyNumberFormat="1" applyFill="1"/>
    <xf numFmtId="43" fontId="0" fillId="0" borderId="0" xfId="1" applyFont="1"/>
    <xf numFmtId="9" fontId="0" fillId="33" borderId="0" xfId="2" applyFont="1" applyFill="1"/>
    <xf numFmtId="173" fontId="0" fillId="0" borderId="0" xfId="0" applyNumberFormat="1"/>
    <xf numFmtId="0" fontId="0" fillId="0" borderId="0" xfId="0" applyFill="1" applyBorder="1" applyAlignment="1"/>
    <xf numFmtId="0" fontId="0" fillId="0" borderId="16" xfId="0" applyFill="1" applyBorder="1" applyAlignment="1"/>
    <xf numFmtId="0" fontId="39" fillId="0" borderId="17" xfId="0" applyFont="1" applyFill="1" applyBorder="1" applyAlignment="1">
      <alignment horizontal="center"/>
    </xf>
    <xf numFmtId="0" fontId="39" fillId="0" borderId="17" xfId="0" applyFont="1" applyFill="1" applyBorder="1" applyAlignment="1">
      <alignment horizontal="centerContinuous"/>
    </xf>
    <xf numFmtId="0" fontId="0" fillId="0" borderId="0" xfId="0" applyFill="1" applyAlignment="1">
      <alignment horizontal="center" vertical="center" wrapText="1"/>
    </xf>
    <xf numFmtId="173" fontId="0" fillId="0" borderId="0" xfId="0" applyNumberFormat="1" applyFill="1" applyBorder="1" applyAlignment="1"/>
    <xf numFmtId="9" fontId="0" fillId="0" borderId="0" xfId="2" applyFont="1" applyFill="1" applyBorder="1" applyAlignment="1"/>
    <xf numFmtId="9" fontId="0" fillId="0" borderId="16" xfId="2" applyFont="1" applyFill="1" applyBorder="1" applyAlignment="1"/>
    <xf numFmtId="0" fontId="40" fillId="0" borderId="0" xfId="0" applyFont="1"/>
    <xf numFmtId="0" fontId="0" fillId="0" borderId="0" xfId="1" applyNumberFormat="1" applyFont="1"/>
    <xf numFmtId="173" fontId="0" fillId="33" borderId="0" xfId="0" applyNumberFormat="1" applyFill="1"/>
    <xf numFmtId="173" fontId="0" fillId="0" borderId="16" xfId="0" applyNumberFormat="1" applyFill="1" applyBorder="1" applyAlignment="1"/>
  </cellXfs>
  <cellStyles count="269">
    <cellStyle name="20% - Accent1 2" xfId="7"/>
    <cellStyle name="20% - Accent1 2 2" xfId="201"/>
    <cellStyle name="20% - Accent1 3" xfId="8"/>
    <cellStyle name="20% - Accent1 4" xfId="9"/>
    <cellStyle name="20% - Accent2 2" xfId="10"/>
    <cellStyle name="20% - Accent2 2 2" xfId="202"/>
    <cellStyle name="20% - Accent2 3" xfId="11"/>
    <cellStyle name="20% - Accent2 4" xfId="12"/>
    <cellStyle name="20% - Accent3 2" xfId="13"/>
    <cellStyle name="20% - Accent3 2 2" xfId="203"/>
    <cellStyle name="20% - Accent3 3" xfId="14"/>
    <cellStyle name="20% - Accent3 4" xfId="15"/>
    <cellStyle name="20% - Accent4 2" xfId="16"/>
    <cellStyle name="20% - Accent4 2 2" xfId="204"/>
    <cellStyle name="20% - Accent4 3" xfId="17"/>
    <cellStyle name="20% - Accent4 4" xfId="18"/>
    <cellStyle name="20% - Accent5 2" xfId="19"/>
    <cellStyle name="20% - Accent5 2 2" xfId="205"/>
    <cellStyle name="20% - Accent5 3" xfId="20"/>
    <cellStyle name="20% - Accent5 4" xfId="21"/>
    <cellStyle name="20% - Accent6 2" xfId="22"/>
    <cellStyle name="20% - Accent6 2 2" xfId="206"/>
    <cellStyle name="20% - Accent6 3" xfId="23"/>
    <cellStyle name="20% - Accent6 4" xfId="24"/>
    <cellStyle name="40% - Accent1 2" xfId="25"/>
    <cellStyle name="40% - Accent1 2 2" xfId="207"/>
    <cellStyle name="40% - Accent1 3" xfId="26"/>
    <cellStyle name="40% - Accent1 4" xfId="27"/>
    <cellStyle name="40% - Accent2 2" xfId="28"/>
    <cellStyle name="40% - Accent2 2 2" xfId="208"/>
    <cellStyle name="40% - Accent2 3" xfId="29"/>
    <cellStyle name="40% - Accent2 4" xfId="30"/>
    <cellStyle name="40% - Accent3 2" xfId="31"/>
    <cellStyle name="40% - Accent3 2 2" xfId="209"/>
    <cellStyle name="40% - Accent3 3" xfId="32"/>
    <cellStyle name="40% - Accent3 4" xfId="33"/>
    <cellStyle name="40% - Accent4 2" xfId="34"/>
    <cellStyle name="40% - Accent4 2 2" xfId="210"/>
    <cellStyle name="40% - Accent4 3" xfId="35"/>
    <cellStyle name="40% - Accent4 4" xfId="36"/>
    <cellStyle name="40% - Accent5 2" xfId="37"/>
    <cellStyle name="40% - Accent5 2 2" xfId="211"/>
    <cellStyle name="40% - Accent5 3" xfId="38"/>
    <cellStyle name="40% - Accent5 4" xfId="39"/>
    <cellStyle name="40% - Accent6 2" xfId="40"/>
    <cellStyle name="40% - Accent6 2 2" xfId="212"/>
    <cellStyle name="40% - Accent6 3" xfId="41"/>
    <cellStyle name="40% - Accent6 4" xfId="42"/>
    <cellStyle name="60% - Accent1 2" xfId="43"/>
    <cellStyle name="60% - Accent1 3" xfId="44"/>
    <cellStyle name="60% - Accent1 4" xfId="45"/>
    <cellStyle name="60% - Accent2 2" xfId="46"/>
    <cellStyle name="60% - Accent2 3" xfId="47"/>
    <cellStyle name="60% - Accent2 4" xfId="48"/>
    <cellStyle name="60% - Accent3 2" xfId="49"/>
    <cellStyle name="60% - Accent3 3" xfId="50"/>
    <cellStyle name="60% - Accent3 4" xfId="51"/>
    <cellStyle name="60% - Accent4 2" xfId="52"/>
    <cellStyle name="60% - Accent4 3" xfId="53"/>
    <cellStyle name="60% - Accent4 4" xfId="54"/>
    <cellStyle name="60% - Accent5 2" xfId="55"/>
    <cellStyle name="60% - Accent5 3" xfId="56"/>
    <cellStyle name="60% - Accent5 4" xfId="57"/>
    <cellStyle name="60% - Accent6 2" xfId="58"/>
    <cellStyle name="60% - Accent6 3" xfId="59"/>
    <cellStyle name="60% - Accent6 4" xfId="60"/>
    <cellStyle name="Accent1 2" xfId="61"/>
    <cellStyle name="Accent1 3" xfId="62"/>
    <cellStyle name="Accent1 4" xfId="63"/>
    <cellStyle name="Accent2 2" xfId="64"/>
    <cellStyle name="Accent2 3" xfId="65"/>
    <cellStyle name="Accent2 4" xfId="66"/>
    <cellStyle name="Accent3 2" xfId="67"/>
    <cellStyle name="Accent3 3" xfId="68"/>
    <cellStyle name="Accent3 4" xfId="69"/>
    <cellStyle name="Accent4 2" xfId="70"/>
    <cellStyle name="Accent4 3" xfId="71"/>
    <cellStyle name="Accent4 4" xfId="72"/>
    <cellStyle name="Accent5 2" xfId="73"/>
    <cellStyle name="Accent5 3" xfId="74"/>
    <cellStyle name="Accent5 4" xfId="75"/>
    <cellStyle name="Accent6 2" xfId="76"/>
    <cellStyle name="Accent6 3" xfId="77"/>
    <cellStyle name="Accent6 4" xfId="78"/>
    <cellStyle name="Bad 2" xfId="79"/>
    <cellStyle name="Bad 3" xfId="80"/>
    <cellStyle name="Bad 4" xfId="81"/>
    <cellStyle name="Calculation 2" xfId="82"/>
    <cellStyle name="Calculation 3" xfId="83"/>
    <cellStyle name="Calculation 4" xfId="84"/>
    <cellStyle name="Check Cell 2" xfId="85"/>
    <cellStyle name="Check Cell 3" xfId="86"/>
    <cellStyle name="Check Cell 4" xfId="87"/>
    <cellStyle name="Comma" xfId="1" builtinId="3"/>
    <cellStyle name="Comma 2" xfId="88"/>
    <cellStyle name="Comma 2 2" xfId="89"/>
    <cellStyle name="Comma 2 3" xfId="90"/>
    <cellStyle name="Comma 3" xfId="91"/>
    <cellStyle name="Comma 3 2" xfId="92"/>
    <cellStyle name="Comma 3 2 2" xfId="93"/>
    <cellStyle name="Comma 3 2 2 2" xfId="213"/>
    <cellStyle name="Comma 3 2 3" xfId="94"/>
    <cellStyle name="Comma 3 2 3 2" xfId="214"/>
    <cellStyle name="Comma 3 2 4" xfId="215"/>
    <cellStyle name="Comma 3 3" xfId="95"/>
    <cellStyle name="Comma 3 4" xfId="96"/>
    <cellStyle name="Comma 3 4 2" xfId="216"/>
    <cellStyle name="Comma 3 5" xfId="97"/>
    <cellStyle name="Comma 3 5 2" xfId="217"/>
    <cellStyle name="Comma 3 6" xfId="218"/>
    <cellStyle name="Comma 4" xfId="219"/>
    <cellStyle name="Comma 4 2" xfId="268"/>
    <cellStyle name="Currency 2" xfId="6"/>
    <cellStyle name="Currency 2 2" xfId="98"/>
    <cellStyle name="Currency 2 3" xfId="99"/>
    <cellStyle name="Currency 3" xfId="100"/>
    <cellStyle name="Currency 3 2" xfId="101"/>
    <cellStyle name="Currency 3 3" xfId="102"/>
    <cellStyle name="Currency 3 3 2" xfId="220"/>
    <cellStyle name="Currency 3 4" xfId="103"/>
    <cellStyle name="Currency 3 4 2" xfId="221"/>
    <cellStyle name="Currency 3 5" xfId="104"/>
    <cellStyle name="Currency 3 5 2" xfId="222"/>
    <cellStyle name="Currency 3 6" xfId="223"/>
    <cellStyle name="Currency 4" xfId="105"/>
    <cellStyle name="Currency 5" xfId="106"/>
    <cellStyle name="Currency 5 2" xfId="107"/>
    <cellStyle name="Currency 5 2 2" xfId="224"/>
    <cellStyle name="Currency 5 3" xfId="108"/>
    <cellStyle name="Currency 5 3 2" xfId="225"/>
    <cellStyle name="Currency 5 4" xfId="226"/>
    <cellStyle name="Currency 6" xfId="109"/>
    <cellStyle name="Currency 7" xfId="227"/>
    <cellStyle name="Currency 7 2" xfId="266"/>
    <cellStyle name="Excel Built-in Normal" xfId="198"/>
    <cellStyle name="Explanatory Text 2" xfId="110"/>
    <cellStyle name="Explanatory Text 3" xfId="111"/>
    <cellStyle name="Explanatory Text 4" xfId="112"/>
    <cellStyle name="Good 2" xfId="113"/>
    <cellStyle name="Good 3" xfId="114"/>
    <cellStyle name="Good 4" xfId="115"/>
    <cellStyle name="Heading 1 2" xfId="116"/>
    <cellStyle name="Heading 1 3" xfId="117"/>
    <cellStyle name="Heading 1 4" xfId="118"/>
    <cellStyle name="Heading 2 2" xfId="119"/>
    <cellStyle name="Heading 2 3" xfId="120"/>
    <cellStyle name="Heading 2 4" xfId="121"/>
    <cellStyle name="Heading 3 2" xfId="122"/>
    <cellStyle name="Heading 3 3" xfId="123"/>
    <cellStyle name="Heading 3 4" xfId="124"/>
    <cellStyle name="Heading 4 2" xfId="125"/>
    <cellStyle name="Heading 4 3" xfId="126"/>
    <cellStyle name="Heading 4 4" xfId="127"/>
    <cellStyle name="Input 2" xfId="128"/>
    <cellStyle name="Input 3" xfId="129"/>
    <cellStyle name="Input 4" xfId="130"/>
    <cellStyle name="Linked Cell 2" xfId="131"/>
    <cellStyle name="Linked Cell 3" xfId="132"/>
    <cellStyle name="Linked Cell 4" xfId="133"/>
    <cellStyle name="Neutral 2" xfId="134"/>
    <cellStyle name="Neutral 3" xfId="135"/>
    <cellStyle name="Neutral 4" xfId="136"/>
    <cellStyle name="Normal" xfId="0" builtinId="0"/>
    <cellStyle name="Normal 10" xfId="137"/>
    <cellStyle name="Normal 10 2" xfId="138"/>
    <cellStyle name="Normal 10 2 2" xfId="228"/>
    <cellStyle name="Normal 10 3" xfId="139"/>
    <cellStyle name="Normal 10 3 2" xfId="229"/>
    <cellStyle name="Normal 10 4" xfId="230"/>
    <cellStyle name="Normal 11" xfId="140"/>
    <cellStyle name="Normal 11 2" xfId="141"/>
    <cellStyle name="Normal 12" xfId="142"/>
    <cellStyle name="Normal 12 2" xfId="143"/>
    <cellStyle name="Normal 12 2 2" xfId="231"/>
    <cellStyle name="Normal 12 3" xfId="144"/>
    <cellStyle name="Normal 12 3 2" xfId="232"/>
    <cellStyle name="Normal 12 4" xfId="233"/>
    <cellStyle name="Normal 13" xfId="145"/>
    <cellStyle name="Normal 14" xfId="146"/>
    <cellStyle name="Normal 14 2" xfId="147"/>
    <cellStyle name="Normal 14 2 2" xfId="234"/>
    <cellStyle name="Normal 14 3" xfId="148"/>
    <cellStyle name="Normal 14 3 2" xfId="235"/>
    <cellStyle name="Normal 14 4" xfId="236"/>
    <cellStyle name="Normal 15" xfId="149"/>
    <cellStyle name="Normal 15 2" xfId="237"/>
    <cellStyle name="Normal 16" xfId="150"/>
    <cellStyle name="Normal 17" xfId="238"/>
    <cellStyle name="Normal 18" xfId="239"/>
    <cellStyle name="Normal 18 2" xfId="265"/>
    <cellStyle name="Normal 2" xfId="5"/>
    <cellStyle name="Normal 2 2" xfId="151"/>
    <cellStyle name="Normal 2 3" xfId="152"/>
    <cellStyle name="Normal 2 3 2" xfId="240"/>
    <cellStyle name="Normal 2 4" xfId="153"/>
    <cellStyle name="Normal 2 4 2" xfId="241"/>
    <cellStyle name="Normal 2 5" xfId="154"/>
    <cellStyle name="Normal 2 6" xfId="155"/>
    <cellStyle name="Normal 3" xfId="4"/>
    <cellStyle name="Normal 3 2" xfId="156"/>
    <cellStyle name="Normal 3 3" xfId="157"/>
    <cellStyle name="Normal 36" xfId="199"/>
    <cellStyle name="Normal 36 2" xfId="200"/>
    <cellStyle name="Normal 4" xfId="158"/>
    <cellStyle name="Normal 4 2" xfId="159"/>
    <cellStyle name="Normal 4 2 2" xfId="160"/>
    <cellStyle name="Normal 4 2 2 2" xfId="242"/>
    <cellStyle name="Normal 4 2 3" xfId="161"/>
    <cellStyle name="Normal 4 2 3 2" xfId="243"/>
    <cellStyle name="Normal 4 2 4" xfId="244"/>
    <cellStyle name="Normal 4 3" xfId="162"/>
    <cellStyle name="Normal 4 4" xfId="163"/>
    <cellStyle name="Normal 4 4 2" xfId="245"/>
    <cellStyle name="Normal 4 5" xfId="164"/>
    <cellStyle name="Normal 4 5 2" xfId="246"/>
    <cellStyle name="Normal 4 6" xfId="247"/>
    <cellStyle name="Normal 5" xfId="165"/>
    <cellStyle name="Normal 5 2" xfId="166"/>
    <cellStyle name="Normal 5 2 2" xfId="248"/>
    <cellStyle name="Normal 5 3" xfId="167"/>
    <cellStyle name="Normal 5 3 2" xfId="249"/>
    <cellStyle name="Normal 5 4" xfId="250"/>
    <cellStyle name="Normal 6" xfId="168"/>
    <cellStyle name="Normal 7" xfId="169"/>
    <cellStyle name="Normal 7 2" xfId="170"/>
    <cellStyle name="Normal 7 2 2" xfId="251"/>
    <cellStyle name="Normal 7 3" xfId="171"/>
    <cellStyle name="Normal 7 3 2" xfId="252"/>
    <cellStyle name="Normal 7 4" xfId="253"/>
    <cellStyle name="Normal 8" xfId="172"/>
    <cellStyle name="Normal 8 2" xfId="173"/>
    <cellStyle name="Normal 8 2 2" xfId="254"/>
    <cellStyle name="Normal 8 3" xfId="174"/>
    <cellStyle name="Normal 8 3 2" xfId="255"/>
    <cellStyle name="Normal 8 4" xfId="256"/>
    <cellStyle name="Normal 9" xfId="175"/>
    <cellStyle name="Normal 9 2" xfId="176"/>
    <cellStyle name="Normal 9 2 2" xfId="257"/>
    <cellStyle name="Normal 9 3" xfId="177"/>
    <cellStyle name="Normal 9 3 2" xfId="258"/>
    <cellStyle name="Normal 9 4" xfId="259"/>
    <cellStyle name="Note 2" xfId="178"/>
    <cellStyle name="Note 2 2" xfId="260"/>
    <cellStyle name="Note 3" xfId="179"/>
    <cellStyle name="Note 4" xfId="180"/>
    <cellStyle name="Output 2" xfId="181"/>
    <cellStyle name="Output 3" xfId="182"/>
    <cellStyle name="Output 4" xfId="183"/>
    <cellStyle name="Percent" xfId="2" builtinId="5"/>
    <cellStyle name="Percent 2" xfId="184"/>
    <cellStyle name="Percent 2 2" xfId="185"/>
    <cellStyle name="Percent 2 3" xfId="186"/>
    <cellStyle name="Percent 3" xfId="187"/>
    <cellStyle name="Percent 3 2" xfId="188"/>
    <cellStyle name="Percent 3 2 2" xfId="261"/>
    <cellStyle name="Percent 3 3" xfId="189"/>
    <cellStyle name="Percent 3 3 2" xfId="262"/>
    <cellStyle name="Percent 3 4" xfId="263"/>
    <cellStyle name="Percent 4" xfId="190"/>
    <cellStyle name="Percent 5" xfId="264"/>
    <cellStyle name="Percent 5 2" xfId="267"/>
    <cellStyle name="Title" xfId="3" builtinId="15" customBuiltin="1"/>
    <cellStyle name="Title 2" xfId="191"/>
    <cellStyle name="Total 2" xfId="192"/>
    <cellStyle name="Total 3" xfId="193"/>
    <cellStyle name="Total 4" xfId="194"/>
    <cellStyle name="Warning Text 2" xfId="195"/>
    <cellStyle name="Warning Text 3" xfId="196"/>
    <cellStyle name="Warning Text 4" xfId="197"/>
  </cellStyles>
  <dxfs count="11">
    <dxf>
      <numFmt numFmtId="172" formatCode="0.00000"/>
    </dxf>
    <dxf>
      <numFmt numFmtId="173" formatCode="0.0000"/>
    </dxf>
    <dxf>
      <numFmt numFmtId="171" formatCode="0.000000"/>
    </dxf>
    <dxf>
      <numFmt numFmtId="170" formatCode="0.0000000"/>
    </dxf>
    <dxf>
      <numFmt numFmtId="169" formatCode="0.000000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3" formatCode="0.000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Estimated_20150903_v2.xlsx]Summary!PivotTable2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Summary!$A$4:$A$11</c:f>
              <c:strCache>
                <c:ptCount val="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</c:strCache>
            </c:strRef>
          </c:cat>
          <c:val>
            <c:numRef>
              <c:f>Summary!$B$4:$B$11</c:f>
              <c:numCache>
                <c:formatCode>0%</c:formatCode>
                <c:ptCount val="7"/>
                <c:pt idx="0">
                  <c:v>4.0588712355655554</c:v>
                </c:pt>
                <c:pt idx="1">
                  <c:v>1.8178206510337986</c:v>
                </c:pt>
                <c:pt idx="2">
                  <c:v>1.0305498340181765</c:v>
                </c:pt>
                <c:pt idx="3">
                  <c:v>1.3127066803249028</c:v>
                </c:pt>
                <c:pt idx="4">
                  <c:v>1.0259133681721193</c:v>
                </c:pt>
                <c:pt idx="5">
                  <c:v>1.1333229306740722</c:v>
                </c:pt>
                <c:pt idx="6">
                  <c:v>2.2843255338247808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23104"/>
        <c:axId val="309316992"/>
      </c:lineChart>
      <c:catAx>
        <c:axId val="107823104"/>
        <c:scaling>
          <c:orientation val="minMax"/>
        </c:scaling>
        <c:delete val="0"/>
        <c:axPos val="b"/>
        <c:majorTickMark val="out"/>
        <c:minorTickMark val="none"/>
        <c:tickLblPos val="nextTo"/>
        <c:crossAx val="309316992"/>
        <c:crosses val="autoZero"/>
        <c:auto val="1"/>
        <c:lblAlgn val="ctr"/>
        <c:lblOffset val="100"/>
        <c:noMultiLvlLbl val="0"/>
      </c:catAx>
      <c:valAx>
        <c:axId val="3093169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07823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Estimated_20150903_v2.xlsx]WholeYearSummary1!PivotTable3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WholeYearSummary1!$B$3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WholeYearSummary1!$A$4:$A$9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WholeYearSummary1!$B$4:$B$9</c:f>
              <c:numCache>
                <c:formatCode>0.0000</c:formatCode>
                <c:ptCount val="5"/>
                <c:pt idx="0">
                  <c:v>0.11203204410300907</c:v>
                </c:pt>
                <c:pt idx="1">
                  <c:v>0.12402462724131545</c:v>
                </c:pt>
                <c:pt idx="2">
                  <c:v>0.12541903768549328</c:v>
                </c:pt>
                <c:pt idx="3">
                  <c:v>0.12752101067389074</c:v>
                </c:pt>
                <c:pt idx="4">
                  <c:v>0.12740367311811643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76704"/>
        <c:axId val="51398912"/>
      </c:lineChart>
      <c:catAx>
        <c:axId val="45576704"/>
        <c:scaling>
          <c:orientation val="minMax"/>
        </c:scaling>
        <c:delete val="0"/>
        <c:axPos val="b"/>
        <c:majorTickMark val="out"/>
        <c:minorTickMark val="none"/>
        <c:tickLblPos val="nextTo"/>
        <c:crossAx val="51398912"/>
        <c:crosses val="autoZero"/>
        <c:auto val="1"/>
        <c:lblAlgn val="ctr"/>
        <c:lblOffset val="100"/>
        <c:noMultiLvlLbl val="0"/>
      </c:catAx>
      <c:valAx>
        <c:axId val="51398912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45576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Estimated_20150903_v2.xlsx]WholeYearSummary1!PivotTable4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WholeYearSummary1!$B$26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WholeYearSummary1!$A$27:$A$32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WholeYearSummary1!$B$27:$B$32</c:f>
              <c:numCache>
                <c:formatCode>0%</c:formatCode>
                <c:ptCount val="5"/>
                <c:pt idx="0">
                  <c:v>0.89218246031123583</c:v>
                </c:pt>
                <c:pt idx="1">
                  <c:v>0.98768703148538461</c:v>
                </c:pt>
                <c:pt idx="2">
                  <c:v>0.99879160920447463</c:v>
                </c:pt>
                <c:pt idx="3">
                  <c:v>1.0155309577302589</c:v>
                </c:pt>
                <c:pt idx="4">
                  <c:v>1.0145965241042743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342784"/>
        <c:axId val="332737920"/>
      </c:lineChart>
      <c:catAx>
        <c:axId val="340342784"/>
        <c:scaling>
          <c:orientation val="minMax"/>
        </c:scaling>
        <c:delete val="0"/>
        <c:axPos val="b"/>
        <c:majorTickMark val="out"/>
        <c:minorTickMark val="none"/>
        <c:tickLblPos val="nextTo"/>
        <c:crossAx val="332737920"/>
        <c:crosses val="autoZero"/>
        <c:auto val="1"/>
        <c:lblAlgn val="ctr"/>
        <c:lblOffset val="100"/>
        <c:noMultiLvlLbl val="0"/>
      </c:catAx>
      <c:valAx>
        <c:axId val="3327379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40342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Estimated_20150903_v2.xlsx]WholeYearSummary2!PivotTable5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WholeYearSummary2!$B$3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WholeYearSummary2!$A$4:$A$9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WholeYearSummary2!$B$4:$B$9</c:f>
              <c:numCache>
                <c:formatCode>General</c:formatCode>
                <c:ptCount val="5"/>
                <c:pt idx="0">
                  <c:v>0.12318178877826676</c:v>
                </c:pt>
                <c:pt idx="1">
                  <c:v>0.14076700867375475</c:v>
                </c:pt>
                <c:pt idx="2">
                  <c:v>0.13809315330994268</c:v>
                </c:pt>
                <c:pt idx="3">
                  <c:v>0.13405139157541662</c:v>
                </c:pt>
                <c:pt idx="4">
                  <c:v>0.13489593545327375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128960"/>
        <c:axId val="338439552"/>
      </c:lineChart>
      <c:catAx>
        <c:axId val="28912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338439552"/>
        <c:crosses val="autoZero"/>
        <c:auto val="1"/>
        <c:lblAlgn val="ctr"/>
        <c:lblOffset val="100"/>
        <c:noMultiLvlLbl val="0"/>
      </c:catAx>
      <c:valAx>
        <c:axId val="338439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9128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Estimated_20150903_v2.xlsx]WholeYearSummary2!PivotTable6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WholeYearSummary2!$B$25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WholeYearSummary2!$A$26:$A$31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WholeYearSummary2!$B$26:$B$31</c:f>
              <c:numCache>
                <c:formatCode>0%</c:formatCode>
                <c:ptCount val="5"/>
                <c:pt idx="0">
                  <c:v>0.98097497245237886</c:v>
                </c:pt>
                <c:pt idx="1">
                  <c:v>1.1210172690746283</c:v>
                </c:pt>
                <c:pt idx="2">
                  <c:v>1.0997236572682703</c:v>
                </c:pt>
                <c:pt idx="3">
                  <c:v>1.0675365365460463</c:v>
                </c:pt>
                <c:pt idx="4">
                  <c:v>1.0742621768824356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295360"/>
        <c:axId val="384321216"/>
      </c:lineChart>
      <c:catAx>
        <c:axId val="313295360"/>
        <c:scaling>
          <c:orientation val="minMax"/>
        </c:scaling>
        <c:delete val="0"/>
        <c:axPos val="b"/>
        <c:majorTickMark val="out"/>
        <c:minorTickMark val="none"/>
        <c:tickLblPos val="nextTo"/>
        <c:crossAx val="384321216"/>
        <c:crosses val="autoZero"/>
        <c:auto val="1"/>
        <c:lblAlgn val="ctr"/>
        <c:lblOffset val="100"/>
        <c:noMultiLvlLbl val="0"/>
      </c:catAx>
      <c:valAx>
        <c:axId val="3843212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13295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Sheet28!$A$2:$A$27</c:f>
              <c:strCache>
                <c:ptCount val="26"/>
                <c:pt idx="0">
                  <c:v>0.0649</c:v>
                </c:pt>
                <c:pt idx="1">
                  <c:v>0.0704</c:v>
                </c:pt>
                <c:pt idx="2">
                  <c:v>0.0760</c:v>
                </c:pt>
                <c:pt idx="3">
                  <c:v>0.0815</c:v>
                </c:pt>
                <c:pt idx="4">
                  <c:v>0.0871</c:v>
                </c:pt>
                <c:pt idx="5">
                  <c:v>0.0927</c:v>
                </c:pt>
                <c:pt idx="6">
                  <c:v>0.0982</c:v>
                </c:pt>
                <c:pt idx="7">
                  <c:v>0.1038</c:v>
                </c:pt>
                <c:pt idx="8">
                  <c:v>0.1093</c:v>
                </c:pt>
                <c:pt idx="9">
                  <c:v>0.1149</c:v>
                </c:pt>
                <c:pt idx="10">
                  <c:v>0.1205</c:v>
                </c:pt>
                <c:pt idx="11">
                  <c:v>0.1260</c:v>
                </c:pt>
                <c:pt idx="12">
                  <c:v>0.1316</c:v>
                </c:pt>
                <c:pt idx="13">
                  <c:v>0.1371</c:v>
                </c:pt>
                <c:pt idx="14">
                  <c:v>0.1427</c:v>
                </c:pt>
                <c:pt idx="15">
                  <c:v>0.1483</c:v>
                </c:pt>
                <c:pt idx="16">
                  <c:v>0.1538</c:v>
                </c:pt>
                <c:pt idx="17">
                  <c:v>0.1594</c:v>
                </c:pt>
                <c:pt idx="18">
                  <c:v>0.1649</c:v>
                </c:pt>
                <c:pt idx="19">
                  <c:v>0.1705</c:v>
                </c:pt>
                <c:pt idx="20">
                  <c:v>0.1761</c:v>
                </c:pt>
                <c:pt idx="21">
                  <c:v>0.1816</c:v>
                </c:pt>
                <c:pt idx="22">
                  <c:v>0.1872</c:v>
                </c:pt>
                <c:pt idx="23">
                  <c:v>0.1927</c:v>
                </c:pt>
                <c:pt idx="24">
                  <c:v>0.1983</c:v>
                </c:pt>
                <c:pt idx="25">
                  <c:v>More</c:v>
                </c:pt>
              </c:strCache>
            </c:strRef>
          </c:cat>
          <c:val>
            <c:numRef>
              <c:f>Sheet28!$B$2:$B$27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21</c:v>
                </c:pt>
                <c:pt idx="9">
                  <c:v>30</c:v>
                </c:pt>
                <c:pt idx="10">
                  <c:v>20</c:v>
                </c:pt>
                <c:pt idx="11">
                  <c:v>69</c:v>
                </c:pt>
                <c:pt idx="12">
                  <c:v>39</c:v>
                </c:pt>
                <c:pt idx="13">
                  <c:v>76</c:v>
                </c:pt>
                <c:pt idx="14">
                  <c:v>112</c:v>
                </c:pt>
                <c:pt idx="15">
                  <c:v>74</c:v>
                </c:pt>
                <c:pt idx="16">
                  <c:v>70</c:v>
                </c:pt>
                <c:pt idx="17">
                  <c:v>42</c:v>
                </c:pt>
                <c:pt idx="18">
                  <c:v>17</c:v>
                </c:pt>
                <c:pt idx="19">
                  <c:v>21</c:v>
                </c:pt>
                <c:pt idx="20">
                  <c:v>3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4328704"/>
        <c:axId val="304486016"/>
      </c:barChart>
      <c:catAx>
        <c:axId val="34432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04486016"/>
        <c:crosses val="autoZero"/>
        <c:auto val="1"/>
        <c:lblAlgn val="ctr"/>
        <c:lblOffset val="100"/>
        <c:noMultiLvlLbl val="0"/>
      </c:catAx>
      <c:valAx>
        <c:axId val="304486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4328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Sheet29!$A$2:$A$27</c:f>
              <c:strCache>
                <c:ptCount val="26"/>
                <c:pt idx="0">
                  <c:v>52%</c:v>
                </c:pt>
                <c:pt idx="1">
                  <c:v>56%</c:v>
                </c:pt>
                <c:pt idx="2">
                  <c:v>61%</c:v>
                </c:pt>
                <c:pt idx="3">
                  <c:v>65%</c:v>
                </c:pt>
                <c:pt idx="4">
                  <c:v>69%</c:v>
                </c:pt>
                <c:pt idx="5">
                  <c:v>74%</c:v>
                </c:pt>
                <c:pt idx="6">
                  <c:v>78%</c:v>
                </c:pt>
                <c:pt idx="7">
                  <c:v>83%</c:v>
                </c:pt>
                <c:pt idx="8">
                  <c:v>87%</c:v>
                </c:pt>
                <c:pt idx="9">
                  <c:v>91%</c:v>
                </c:pt>
                <c:pt idx="10">
                  <c:v>96%</c:v>
                </c:pt>
                <c:pt idx="11">
                  <c:v>100%</c:v>
                </c:pt>
                <c:pt idx="12">
                  <c:v>105%</c:v>
                </c:pt>
                <c:pt idx="13">
                  <c:v>109%</c:v>
                </c:pt>
                <c:pt idx="14">
                  <c:v>114%</c:v>
                </c:pt>
                <c:pt idx="15">
                  <c:v>118%</c:v>
                </c:pt>
                <c:pt idx="16">
                  <c:v>122%</c:v>
                </c:pt>
                <c:pt idx="17">
                  <c:v>127%</c:v>
                </c:pt>
                <c:pt idx="18">
                  <c:v>131%</c:v>
                </c:pt>
                <c:pt idx="19">
                  <c:v>136%</c:v>
                </c:pt>
                <c:pt idx="20">
                  <c:v>140%</c:v>
                </c:pt>
                <c:pt idx="21">
                  <c:v>145%</c:v>
                </c:pt>
                <c:pt idx="22">
                  <c:v>149%</c:v>
                </c:pt>
                <c:pt idx="23">
                  <c:v>153%</c:v>
                </c:pt>
                <c:pt idx="24">
                  <c:v>158%</c:v>
                </c:pt>
                <c:pt idx="25">
                  <c:v>More</c:v>
                </c:pt>
              </c:strCache>
            </c:strRef>
          </c:cat>
          <c:val>
            <c:numRef>
              <c:f>Sheet29!$B$2:$B$27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21</c:v>
                </c:pt>
                <c:pt idx="9">
                  <c:v>30</c:v>
                </c:pt>
                <c:pt idx="10">
                  <c:v>20</c:v>
                </c:pt>
                <c:pt idx="11">
                  <c:v>69</c:v>
                </c:pt>
                <c:pt idx="12">
                  <c:v>39</c:v>
                </c:pt>
                <c:pt idx="13">
                  <c:v>76</c:v>
                </c:pt>
                <c:pt idx="14">
                  <c:v>112</c:v>
                </c:pt>
                <c:pt idx="15">
                  <c:v>74</c:v>
                </c:pt>
                <c:pt idx="16">
                  <c:v>70</c:v>
                </c:pt>
                <c:pt idx="17">
                  <c:v>42</c:v>
                </c:pt>
                <c:pt idx="18">
                  <c:v>17</c:v>
                </c:pt>
                <c:pt idx="19">
                  <c:v>21</c:v>
                </c:pt>
                <c:pt idx="20">
                  <c:v>3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0482048"/>
        <c:axId val="388260992"/>
      </c:barChart>
      <c:catAx>
        <c:axId val="34048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88260992"/>
        <c:crosses val="autoZero"/>
        <c:auto val="1"/>
        <c:lblAlgn val="ctr"/>
        <c:lblOffset val="100"/>
        <c:noMultiLvlLbl val="0"/>
      </c:catAx>
      <c:valAx>
        <c:axId val="388260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0482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Estimated_20150903_v2.xlsx]MasterSummary!PivotTable7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MasterSummary!$B$3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MasterSummary!$A$4:$A$9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MasterSummary!$B$4:$B$9</c:f>
              <c:numCache>
                <c:formatCode>General</c:formatCode>
                <c:ptCount val="5"/>
                <c:pt idx="0">
                  <c:v>0.13344177342168076</c:v>
                </c:pt>
                <c:pt idx="1">
                  <c:v>0.14088594630347487</c:v>
                </c:pt>
                <c:pt idx="2">
                  <c:v>0.13902567837717006</c:v>
                </c:pt>
                <c:pt idx="3">
                  <c:v>0.13645752562875724</c:v>
                </c:pt>
                <c:pt idx="4">
                  <c:v>0.13475052190308195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082688"/>
        <c:axId val="304487168"/>
      </c:lineChart>
      <c:catAx>
        <c:axId val="340082688"/>
        <c:scaling>
          <c:orientation val="minMax"/>
        </c:scaling>
        <c:delete val="0"/>
        <c:axPos val="b"/>
        <c:majorTickMark val="out"/>
        <c:minorTickMark val="none"/>
        <c:tickLblPos val="nextTo"/>
        <c:crossAx val="304487168"/>
        <c:crosses val="autoZero"/>
        <c:auto val="1"/>
        <c:lblAlgn val="ctr"/>
        <c:lblOffset val="100"/>
        <c:noMultiLvlLbl val="0"/>
      </c:catAx>
      <c:valAx>
        <c:axId val="304487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082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[Production - Actual vs. Estimated_20150903_v2.xlsx]MasterSummary!PivotTable9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MasterSummary!$B$28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MasterSummary!$A$29:$A$34</c:f>
              <c:strCache>
                <c:ptCount val="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</c:strCache>
            </c:strRef>
          </c:cat>
          <c:val>
            <c:numRef>
              <c:f>MasterSummary!$B$29:$B$34</c:f>
              <c:numCache>
                <c:formatCode>0%</c:formatCode>
                <c:ptCount val="5"/>
                <c:pt idx="0">
                  <c:v>1.0626817592490214</c:v>
                </c:pt>
                <c:pt idx="1">
                  <c:v>1.1219644451076716</c:v>
                </c:pt>
                <c:pt idx="2">
                  <c:v>1.1071499478036451</c:v>
                </c:pt>
                <c:pt idx="3">
                  <c:v>1.0866981131890148</c:v>
                </c:pt>
                <c:pt idx="4">
                  <c:v>1.0731041562463643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354560"/>
        <c:axId val="338443584"/>
      </c:lineChart>
      <c:catAx>
        <c:axId val="340354560"/>
        <c:scaling>
          <c:orientation val="minMax"/>
        </c:scaling>
        <c:delete val="0"/>
        <c:axPos val="b"/>
        <c:majorTickMark val="out"/>
        <c:minorTickMark val="none"/>
        <c:tickLblPos val="nextTo"/>
        <c:crossAx val="338443584"/>
        <c:crosses val="autoZero"/>
        <c:auto val="1"/>
        <c:lblAlgn val="ctr"/>
        <c:lblOffset val="100"/>
        <c:noMultiLvlLbl val="0"/>
      </c:catAx>
      <c:valAx>
        <c:axId val="33844358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40354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Calculated Capacity Factor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Sheet28!$A$2:$A$27</c:f>
              <c:strCache>
                <c:ptCount val="26"/>
                <c:pt idx="0">
                  <c:v>0.0649</c:v>
                </c:pt>
                <c:pt idx="1">
                  <c:v>0.0704</c:v>
                </c:pt>
                <c:pt idx="2">
                  <c:v>0.0760</c:v>
                </c:pt>
                <c:pt idx="3">
                  <c:v>0.0815</c:v>
                </c:pt>
                <c:pt idx="4">
                  <c:v>0.0871</c:v>
                </c:pt>
                <c:pt idx="5">
                  <c:v>0.0927</c:v>
                </c:pt>
                <c:pt idx="6">
                  <c:v>0.0982</c:v>
                </c:pt>
                <c:pt idx="7">
                  <c:v>0.1038</c:v>
                </c:pt>
                <c:pt idx="8">
                  <c:v>0.1093</c:v>
                </c:pt>
                <c:pt idx="9">
                  <c:v>0.1149</c:v>
                </c:pt>
                <c:pt idx="10">
                  <c:v>0.1205</c:v>
                </c:pt>
                <c:pt idx="11">
                  <c:v>0.1260</c:v>
                </c:pt>
                <c:pt idx="12">
                  <c:v>0.1316</c:v>
                </c:pt>
                <c:pt idx="13">
                  <c:v>0.1371</c:v>
                </c:pt>
                <c:pt idx="14">
                  <c:v>0.1427</c:v>
                </c:pt>
                <c:pt idx="15">
                  <c:v>0.1483</c:v>
                </c:pt>
                <c:pt idx="16">
                  <c:v>0.1538</c:v>
                </c:pt>
                <c:pt idx="17">
                  <c:v>0.1594</c:v>
                </c:pt>
                <c:pt idx="18">
                  <c:v>0.1649</c:v>
                </c:pt>
                <c:pt idx="19">
                  <c:v>0.1705</c:v>
                </c:pt>
                <c:pt idx="20">
                  <c:v>0.1761</c:v>
                </c:pt>
                <c:pt idx="21">
                  <c:v>0.1816</c:v>
                </c:pt>
                <c:pt idx="22">
                  <c:v>0.1872</c:v>
                </c:pt>
                <c:pt idx="23">
                  <c:v>0.1927</c:v>
                </c:pt>
                <c:pt idx="24">
                  <c:v>0.1983</c:v>
                </c:pt>
                <c:pt idx="25">
                  <c:v>More</c:v>
                </c:pt>
              </c:strCache>
            </c:strRef>
          </c:cat>
          <c:val>
            <c:numRef>
              <c:f>Sheet28!$B$2:$B$27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21</c:v>
                </c:pt>
                <c:pt idx="9">
                  <c:v>30</c:v>
                </c:pt>
                <c:pt idx="10">
                  <c:v>20</c:v>
                </c:pt>
                <c:pt idx="11">
                  <c:v>69</c:v>
                </c:pt>
                <c:pt idx="12">
                  <c:v>39</c:v>
                </c:pt>
                <c:pt idx="13">
                  <c:v>76</c:v>
                </c:pt>
                <c:pt idx="14">
                  <c:v>112</c:v>
                </c:pt>
                <c:pt idx="15">
                  <c:v>74</c:v>
                </c:pt>
                <c:pt idx="16">
                  <c:v>70</c:v>
                </c:pt>
                <c:pt idx="17">
                  <c:v>42</c:v>
                </c:pt>
                <c:pt idx="18">
                  <c:v>17</c:v>
                </c:pt>
                <c:pt idx="19">
                  <c:v>21</c:v>
                </c:pt>
                <c:pt idx="20">
                  <c:v>3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0480000"/>
        <c:axId val="388265024"/>
      </c:barChart>
      <c:catAx>
        <c:axId val="34048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88265024"/>
        <c:crosses val="autoZero"/>
        <c:auto val="1"/>
        <c:lblAlgn val="ctr"/>
        <c:lblOffset val="100"/>
        <c:noMultiLvlLbl val="0"/>
      </c:catAx>
      <c:valAx>
        <c:axId val="388265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0480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Actual vs Estimated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Sheet29!$A$2:$A$27</c:f>
              <c:strCache>
                <c:ptCount val="26"/>
                <c:pt idx="0">
                  <c:v>52%</c:v>
                </c:pt>
                <c:pt idx="1">
                  <c:v>56%</c:v>
                </c:pt>
                <c:pt idx="2">
                  <c:v>61%</c:v>
                </c:pt>
                <c:pt idx="3">
                  <c:v>65%</c:v>
                </c:pt>
                <c:pt idx="4">
                  <c:v>69%</c:v>
                </c:pt>
                <c:pt idx="5">
                  <c:v>74%</c:v>
                </c:pt>
                <c:pt idx="6">
                  <c:v>78%</c:v>
                </c:pt>
                <c:pt idx="7">
                  <c:v>83%</c:v>
                </c:pt>
                <c:pt idx="8">
                  <c:v>87%</c:v>
                </c:pt>
                <c:pt idx="9">
                  <c:v>91%</c:v>
                </c:pt>
                <c:pt idx="10">
                  <c:v>96%</c:v>
                </c:pt>
                <c:pt idx="11">
                  <c:v>100%</c:v>
                </c:pt>
                <c:pt idx="12">
                  <c:v>105%</c:v>
                </c:pt>
                <c:pt idx="13">
                  <c:v>109%</c:v>
                </c:pt>
                <c:pt idx="14">
                  <c:v>114%</c:v>
                </c:pt>
                <c:pt idx="15">
                  <c:v>118%</c:v>
                </c:pt>
                <c:pt idx="16">
                  <c:v>122%</c:v>
                </c:pt>
                <c:pt idx="17">
                  <c:v>127%</c:v>
                </c:pt>
                <c:pt idx="18">
                  <c:v>131%</c:v>
                </c:pt>
                <c:pt idx="19">
                  <c:v>136%</c:v>
                </c:pt>
                <c:pt idx="20">
                  <c:v>140%</c:v>
                </c:pt>
                <c:pt idx="21">
                  <c:v>145%</c:v>
                </c:pt>
                <c:pt idx="22">
                  <c:v>149%</c:v>
                </c:pt>
                <c:pt idx="23">
                  <c:v>153%</c:v>
                </c:pt>
                <c:pt idx="24">
                  <c:v>158%</c:v>
                </c:pt>
                <c:pt idx="25">
                  <c:v>More</c:v>
                </c:pt>
              </c:strCache>
            </c:strRef>
          </c:cat>
          <c:val>
            <c:numRef>
              <c:f>Sheet29!$B$2:$B$27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21</c:v>
                </c:pt>
                <c:pt idx="9">
                  <c:v>30</c:v>
                </c:pt>
                <c:pt idx="10">
                  <c:v>20</c:v>
                </c:pt>
                <c:pt idx="11">
                  <c:v>69</c:v>
                </c:pt>
                <c:pt idx="12">
                  <c:v>39</c:v>
                </c:pt>
                <c:pt idx="13">
                  <c:v>76</c:v>
                </c:pt>
                <c:pt idx="14">
                  <c:v>112</c:v>
                </c:pt>
                <c:pt idx="15">
                  <c:v>74</c:v>
                </c:pt>
                <c:pt idx="16">
                  <c:v>70</c:v>
                </c:pt>
                <c:pt idx="17">
                  <c:v>42</c:v>
                </c:pt>
                <c:pt idx="18">
                  <c:v>17</c:v>
                </c:pt>
                <c:pt idx="19">
                  <c:v>21</c:v>
                </c:pt>
                <c:pt idx="20">
                  <c:v>3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614208"/>
        <c:axId val="389279104"/>
      </c:barChart>
      <c:catAx>
        <c:axId val="38761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89279104"/>
        <c:crosses val="autoZero"/>
        <c:auto val="1"/>
        <c:lblAlgn val="ctr"/>
        <c:lblOffset val="100"/>
        <c:noMultiLvlLbl val="0"/>
      </c:catAx>
      <c:valAx>
        <c:axId val="389279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614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13</xdr:row>
      <xdr:rowOff>176212</xdr:rowOff>
    </xdr:from>
    <xdr:to>
      <xdr:col>17</xdr:col>
      <xdr:colOff>295275</xdr:colOff>
      <xdr:row>32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0</xdr:row>
      <xdr:rowOff>109537</xdr:rowOff>
    </xdr:from>
    <xdr:to>
      <xdr:col>10</xdr:col>
      <xdr:colOff>47625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23</xdr:row>
      <xdr:rowOff>42863</xdr:rowOff>
    </xdr:from>
    <xdr:to>
      <xdr:col>10</xdr:col>
      <xdr:colOff>114300</xdr:colOff>
      <xdr:row>40</xdr:row>
      <xdr:rowOff>47626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10</xdr:col>
      <xdr:colOff>333375</xdr:colOff>
      <xdr:row>16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24</xdr:row>
      <xdr:rowOff>4762</xdr:rowOff>
    </xdr:from>
    <xdr:to>
      <xdr:col>10</xdr:col>
      <xdr:colOff>333375</xdr:colOff>
      <xdr:row>38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180975</xdr:rowOff>
    </xdr:from>
    <xdr:to>
      <xdr:col>9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180975</xdr:rowOff>
    </xdr:from>
    <xdr:to>
      <xdr:col>9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</xdr:row>
      <xdr:rowOff>14287</xdr:rowOff>
    </xdr:from>
    <xdr:to>
      <xdr:col>10</xdr:col>
      <xdr:colOff>333375</xdr:colOff>
      <xdr:row>15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25</xdr:row>
      <xdr:rowOff>4762</xdr:rowOff>
    </xdr:from>
    <xdr:to>
      <xdr:col>10</xdr:col>
      <xdr:colOff>295275</xdr:colOff>
      <xdr:row>39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24</xdr:col>
      <xdr:colOff>228600</xdr:colOff>
      <xdr:row>16</xdr:row>
      <xdr:rowOff>66675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24</xdr:row>
      <xdr:rowOff>200024</xdr:rowOff>
    </xdr:from>
    <xdr:to>
      <xdr:col>24</xdr:col>
      <xdr:colOff>285750</xdr:colOff>
      <xdr:row>40</xdr:row>
      <xdr:rowOff>38099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c Stam" refreshedDate="42250.417497800925" createdVersion="4" refreshedVersion="4" minRefreshableVersion="3" recordCount="2604">
  <cacheSource type="worksheet">
    <worksheetSource ref="A2:K1724" sheet="SystemAnalysis"/>
  </cacheSource>
  <cacheFields count="11">
    <cacheField name="id_system" numFmtId="0">
      <sharedItems containsSemiMixedTypes="0" containsString="0" containsNumber="1" containsInteger="1" minValue="161" maxValue="10996"/>
    </cacheField>
    <cacheField name="Payment_Method" numFmtId="0">
      <sharedItems/>
    </cacheField>
    <cacheField name="System_State" numFmtId="0">
      <sharedItems containsSemiMixedTypes="0" containsString="0" containsNumber="1" containsInteger="1" minValue="2" maxValue="13" count="10">
        <n v="2"/>
        <n v="3"/>
        <n v="9"/>
        <n v="6"/>
        <n v="10"/>
        <n v="5"/>
        <n v="8"/>
        <n v="4"/>
        <n v="7"/>
        <n v="13"/>
      </sharedItems>
    </cacheField>
    <cacheField name="Nameplate_Capacity" numFmtId="0">
      <sharedItems containsSemiMixedTypes="0" containsString="0" containsNumber="1" minValue="1.08" maxValue="65.52"/>
    </cacheField>
    <cacheField name="First Generation Month" numFmtId="14">
      <sharedItems containsSemiMixedTypes="0" containsNonDate="0" containsDate="1" containsString="0" minDate="2009-05-01T00:00:00" maxDate="2015-04-02T00:00:00"/>
    </cacheField>
    <cacheField name="Year" numFmtId="0">
      <sharedItems containsSemiMixedTypes="0" containsString="0" containsNumber="1" containsInteger="1" minValue="2009" maxValue="2015" count="7">
        <n v="2009"/>
        <n v="2010"/>
        <n v="2011"/>
        <n v="2012"/>
        <n v="2013"/>
        <n v="2014"/>
        <n v="2015"/>
      </sharedItems>
    </cacheField>
    <cacheField name="Current Year?" numFmtId="0">
      <sharedItems containsSemiMixedTypes="0" containsString="0" containsNumber="1" containsInteger="1" minValue="0" maxValue="1"/>
    </cacheField>
    <cacheField name="Applicable Solar Curve Quantity" numFmtId="164">
      <sharedItems containsSemiMixedTypes="0" containsString="0" containsNumber="1" minValue="0" maxValue="1"/>
    </cacheField>
    <cacheField name="Actual Quantity" numFmtId="0">
      <sharedItems containsSemiMixedTypes="0" containsString="0" containsNumber="1" containsInteger="1" minValue="0" maxValue="83"/>
    </cacheField>
    <cacheField name="Estimated Quantity" numFmtId="43">
      <sharedItems containsSemiMixedTypes="0" containsString="0" containsNumber="1" minValue="0" maxValue="72.072000000000003"/>
    </cacheField>
    <cacheField name="Actual vs Estimate" numFmtId="9">
      <sharedItems containsMixedTypes="1" containsNumber="1" minValue="0" maxValue="19.477198333581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ic Stam" refreshedDate="42250.598408680555" createdVersion="4" refreshedVersion="4" minRefreshableVersion="3" recordCount="1142">
  <cacheSource type="worksheet">
    <worksheetSource ref="A2:M1144" sheet="WholeYearOnly1"/>
  </cacheSource>
  <cacheFields count="13">
    <cacheField name="id_system" numFmtId="0">
      <sharedItems containsSemiMixedTypes="0" containsString="0" containsNumber="1" containsInteger="1" minValue="161" maxValue="9624"/>
    </cacheField>
    <cacheField name="Include? " numFmtId="0">
      <sharedItems containsNonDate="0" containsString="0" containsBlank="1"/>
    </cacheField>
    <cacheField name="Payment_Method" numFmtId="0">
      <sharedItems/>
    </cacheField>
    <cacheField name="System_State" numFmtId="0">
      <sharedItems containsSemiMixedTypes="0" containsString="0" containsNumber="1" containsInteger="1" minValue="2" maxValue="13" count="10">
        <n v="2"/>
        <n v="3"/>
        <n v="9"/>
        <n v="5"/>
        <n v="6"/>
        <n v="10"/>
        <n v="8"/>
        <n v="4"/>
        <n v="7"/>
        <n v="13"/>
      </sharedItems>
    </cacheField>
    <cacheField name="Nameplate_Capacity" numFmtId="0">
      <sharedItems containsSemiMixedTypes="0" containsString="0" containsNumber="1" minValue="1.08" maxValue="65.52"/>
    </cacheField>
    <cacheField name="First Generation Month" numFmtId="14">
      <sharedItems containsSemiMixedTypes="0" containsNonDate="0" containsDate="1" containsString="0" minDate="2009-05-01T00:00:00" maxDate="2013-10-02T00:00:00"/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Current Year?" numFmtId="0">
      <sharedItems containsSemiMixedTypes="0" containsString="0" containsNumber="1" containsInteger="1" minValue="0" maxValue="0"/>
    </cacheField>
    <cacheField name="Applicable Solar Curve Quantity" numFmtId="164">
      <sharedItems containsSemiMixedTypes="0" containsString="0" containsNumber="1" minValue="0.99999999999999989" maxValue="1"/>
    </cacheField>
    <cacheField name="Actual Quantity" numFmtId="0">
      <sharedItems containsSemiMixedTypes="0" containsString="0" containsNumber="1" containsInteger="1" minValue="1" maxValue="83"/>
    </cacheField>
    <cacheField name="Estimated Quantity" numFmtId="43">
      <sharedItems containsSemiMixedTypes="0" containsString="0" containsNumber="1" minValue="1.1880000000000002" maxValue="72.072000000000003"/>
    </cacheField>
    <cacheField name="Actual vs Estimate" numFmtId="9">
      <sharedItems containsSemiMixedTypes="0" containsString="0" containsNumber="1" minValue="0.18939393939393939" maxValue="2.2586109542631276"/>
    </cacheField>
    <cacheField name="Calculated Capacity Factor" numFmtId="173">
      <sharedItems containsSemiMixedTypes="0" containsString="0" containsNumber="1" minValue="2.3782343987823442E-2" maxValue="0.283615530786465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ric Stam" refreshedDate="42250.670915162038" createdVersion="4" refreshedVersion="4" minRefreshableVersion="3" recordCount="646">
  <cacheSource type="worksheet">
    <worksheetSource ref="A1:M647" sheet="WholeYearOnly2"/>
  </cacheSource>
  <cacheFields count="13">
    <cacheField name="id_system" numFmtId="0">
      <sharedItems containsSemiMixedTypes="0" containsString="0" containsNumber="1" containsInteger="1" minValue="161" maxValue="9624"/>
    </cacheField>
    <cacheField name="Included" numFmtId="0">
      <sharedItems containsNonDate="0" containsString="0" containsBlank="1"/>
    </cacheField>
    <cacheField name="Payment_Method" numFmtId="0">
      <sharedItems/>
    </cacheField>
    <cacheField name="System_State" numFmtId="0">
      <sharedItems containsSemiMixedTypes="0" containsString="0" containsNumber="1" containsInteger="1" minValue="2" maxValue="13" count="10">
        <n v="2"/>
        <n v="3"/>
        <n v="9"/>
        <n v="6"/>
        <n v="8"/>
        <n v="4"/>
        <n v="5"/>
        <n v="10"/>
        <n v="7"/>
        <n v="13"/>
      </sharedItems>
    </cacheField>
    <cacheField name="Nameplate_Capacity" numFmtId="0">
      <sharedItems containsSemiMixedTypes="0" containsString="0" containsNumber="1" minValue="1.08" maxValue="65.52"/>
    </cacheField>
    <cacheField name="First Generation Month" numFmtId="14">
      <sharedItems containsSemiMixedTypes="0" containsNonDate="0" containsDate="1" containsString="0" minDate="2009-05-01T00:00:00" maxDate="2013-10-02T00:00:00"/>
    </cacheField>
    <cacheField name="Year" numFmtId="0">
      <sharedItems containsSemiMixedTypes="0" containsString="0" containsNumber="1" containsInteger="1" minValue="2010" maxValue="2015" count="6">
        <n v="2010"/>
        <n v="2011"/>
        <n v="2012"/>
        <n v="2013"/>
        <n v="2014"/>
        <n v="2015" u="1"/>
      </sharedItems>
    </cacheField>
    <cacheField name="Current Year?" numFmtId="0">
      <sharedItems containsSemiMixedTypes="0" containsString="0" containsNumber="1" containsInteger="1" minValue="0" maxValue="0"/>
    </cacheField>
    <cacheField name="Applicable Solar Curve Quantity" numFmtId="164">
      <sharedItems containsSemiMixedTypes="0" containsString="0" containsNumber="1" minValue="0.99999999999999989" maxValue="1"/>
    </cacheField>
    <cacheField name="Actual Quantity" numFmtId="0">
      <sharedItems containsSemiMixedTypes="0" containsString="0" containsNumber="1" containsInteger="1" minValue="1" maxValue="83"/>
    </cacheField>
    <cacheField name="Estimated Quantity" numFmtId="0">
      <sharedItems containsSemiMixedTypes="0" containsString="0" containsNumber="1" minValue="1.1880000000000002" maxValue="72.072000000000003"/>
    </cacheField>
    <cacheField name="Actual vs Estimate" numFmtId="9">
      <sharedItems containsSemiMixedTypes="0" containsString="0" containsNumber="1" minValue="0.18939393939393939" maxValue="2.2586109542631276"/>
    </cacheField>
    <cacheField name="Calculated Capacity Factor" numFmtId="173">
      <sharedItems containsSemiMixedTypes="0" containsString="0" containsNumber="1" minValue="2.3782343987823442E-2" maxValue="0.283615530786465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ric Stam" refreshedDate="42250.677211805552" createdVersion="4" refreshedVersion="4" minRefreshableVersion="3" recordCount="631">
  <cacheSource type="worksheet">
    <worksheetSource ref="A1:M632" sheet="CleanedData"/>
  </cacheSource>
  <cacheFields count="13">
    <cacheField name="id_system" numFmtId="0">
      <sharedItems containsSemiMixedTypes="0" containsString="0" containsNumber="1" containsInteger="1" minValue="161" maxValue="9624"/>
    </cacheField>
    <cacheField name="Included" numFmtId="0">
      <sharedItems containsNonDate="0" containsString="0" containsBlank="1"/>
    </cacheField>
    <cacheField name="Payment_Method" numFmtId="0">
      <sharedItems/>
    </cacheField>
    <cacheField name="System_State" numFmtId="0">
      <sharedItems containsSemiMixedTypes="0" containsString="0" containsNumber="1" containsInteger="1" minValue="2" maxValue="13" count="10">
        <n v="6"/>
        <n v="2"/>
        <n v="8"/>
        <n v="7"/>
        <n v="3"/>
        <n v="13"/>
        <n v="5"/>
        <n v="10"/>
        <n v="9"/>
        <n v="4"/>
      </sharedItems>
    </cacheField>
    <cacheField name="Nameplate_Capacity" numFmtId="0">
      <sharedItems containsSemiMixedTypes="0" containsString="0" containsNumber="1" minValue="1.08" maxValue="65.52"/>
    </cacheField>
    <cacheField name="First Generation Month" numFmtId="14">
      <sharedItems containsSemiMixedTypes="0" containsNonDate="0" containsDate="1" containsString="0" minDate="2009-05-01T00:00:00" maxDate="2013-10-02T00:00:00"/>
    </cacheField>
    <cacheField name="Year" numFmtId="0">
      <sharedItems containsSemiMixedTypes="0" containsString="0" containsNumber="1" containsInteger="1" minValue="2010" maxValue="2014" count="5">
        <n v="2014"/>
        <n v="2010"/>
        <n v="2012"/>
        <n v="2011"/>
        <n v="2013"/>
      </sharedItems>
    </cacheField>
    <cacheField name="Current Year?" numFmtId="0">
      <sharedItems containsSemiMixedTypes="0" containsString="0" containsNumber="1" containsInteger="1" minValue="0" maxValue="0"/>
    </cacheField>
    <cacheField name="Applicable Solar Curve Quantity" numFmtId="164">
      <sharedItems containsSemiMixedTypes="0" containsString="0" containsNumber="1" minValue="0.99999999999999989" maxValue="1"/>
    </cacheField>
    <cacheField name="Actual Quantity" numFmtId="0">
      <sharedItems containsSemiMixedTypes="0" containsString="0" containsNumber="1" containsInteger="1" minValue="1" maxValue="83"/>
    </cacheField>
    <cacheField name="Estimated Quantity" numFmtId="0">
      <sharedItems containsSemiMixedTypes="0" containsString="0" containsNumber="1" minValue="1.1880000000000002" maxValue="72.072000000000003"/>
    </cacheField>
    <cacheField name="Actual vs Estimate" numFmtId="9">
      <sharedItems containsSemiMixedTypes="0" containsString="0" containsNumber="1" minValue="0.51652892561983466" maxValue="1.6233766233766234"/>
    </cacheField>
    <cacheField name="Calculated Capacity Factor" numFmtId="173">
      <sharedItems containsSemiMixedTypes="0" containsString="0" containsNumber="1" minValue="6.4860938148609382E-2" maxValue="0.20384866275277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4">
  <r>
    <n v="161"/>
    <s v="Upfront"/>
    <x v="0"/>
    <n v="22.12"/>
    <d v="2009-09-01T00:00:00"/>
    <x v="0"/>
    <n v="0"/>
    <n v="0.19766053950823584"/>
    <n v="1"/>
    <n v="4.8094762473143948"/>
    <n v="0.20792284826407006"/>
  </r>
  <r>
    <n v="164"/>
    <s v="Upfront"/>
    <x v="0"/>
    <n v="2.8"/>
    <d v="2009-10-01T00:00:00"/>
    <x v="0"/>
    <n v="0"/>
    <n v="0.11864406779661016"/>
    <n v="1"/>
    <n v="0.36542372881355928"/>
    <n v="2.7365491651205942"/>
  </r>
  <r>
    <n v="170"/>
    <s v="Upfront"/>
    <x v="0"/>
    <n v="3.024"/>
    <d v="2009-10-01T00:00:00"/>
    <x v="0"/>
    <n v="0"/>
    <n v="0.11864406779661016"/>
    <n v="1"/>
    <n v="0.39465762711864411"/>
    <n v="2.533841819556105"/>
  </r>
  <r>
    <n v="171"/>
    <s v="Upfront"/>
    <x v="0"/>
    <n v="3.18"/>
    <d v="2009-09-01T00:00:00"/>
    <x v="0"/>
    <n v="0"/>
    <n v="0.19766053950823584"/>
    <n v="4"/>
    <n v="0.69141656719980904"/>
    <n v="5.7852244070455718"/>
  </r>
  <r>
    <n v="176"/>
    <s v="Upfront"/>
    <x v="0"/>
    <n v="3"/>
    <d v="2009-10-01T00:00:00"/>
    <x v="0"/>
    <n v="0"/>
    <n v="0.11864406779661016"/>
    <n v="1"/>
    <n v="0.39152542372881355"/>
    <n v="2.554112554112554"/>
  </r>
  <r>
    <n v="181"/>
    <s v="Upfront"/>
    <x v="0"/>
    <n v="3.44"/>
    <d v="2009-12-01T00:00:00"/>
    <x v="0"/>
    <n v="0"/>
    <n v="2.4826927667701122E-2"/>
    <n v="1"/>
    <n v="9.3945094294581047E-2"/>
    <n v="10.644515368352577"/>
  </r>
  <r>
    <n v="182"/>
    <s v="Upfront"/>
    <x v="0"/>
    <n v="4"/>
    <d v="2009-09-01T00:00:00"/>
    <x v="0"/>
    <n v="0"/>
    <n v="0.19766053950823584"/>
    <n v="2"/>
    <n v="0.86970637383623772"/>
    <n v="2.2996267018006149"/>
  </r>
  <r>
    <n v="189"/>
    <s v="Upfront"/>
    <x v="0"/>
    <n v="4"/>
    <d v="2009-11-01T00:00:00"/>
    <x v="0"/>
    <n v="0"/>
    <n v="6.0396275960849843E-2"/>
    <n v="1"/>
    <n v="0.26574361422773934"/>
    <n v="3.7630255120373692"/>
  </r>
  <r>
    <n v="192"/>
    <s v="Upfront"/>
    <x v="0"/>
    <n v="4"/>
    <d v="2009-11-01T00:00:00"/>
    <x v="0"/>
    <n v="0"/>
    <n v="6.0396275960849843E-2"/>
    <n v="2"/>
    <n v="0.26574361422773934"/>
    <n v="7.5260510240747385"/>
  </r>
  <r>
    <n v="197"/>
    <s v="Upfront"/>
    <x v="0"/>
    <n v="2.36"/>
    <d v="2009-10-01T00:00:00"/>
    <x v="0"/>
    <n v="0"/>
    <n v="0.11864406779661016"/>
    <n v="1"/>
    <n v="0.308"/>
    <n v="3.2467532467532467"/>
  </r>
  <r>
    <n v="199"/>
    <s v="Upfront"/>
    <x v="0"/>
    <n v="3"/>
    <d v="2010-01-01T00:00:00"/>
    <x v="0"/>
    <n v="0"/>
    <n v="0"/>
    <n v="0"/>
    <n v="0"/>
    <s v=""/>
  </r>
  <r>
    <n v="210"/>
    <s v="Upfront"/>
    <x v="0"/>
    <n v="9"/>
    <d v="2009-12-01T00:00:00"/>
    <x v="0"/>
    <n v="0"/>
    <n v="2.4826927667701122E-2"/>
    <n v="1"/>
    <n v="0.24578658391024114"/>
    <n v="4.0685703185703179"/>
  </r>
  <r>
    <n v="216"/>
    <s v="Upfront"/>
    <x v="0"/>
    <n v="4"/>
    <d v="2009-11-01T00:00:00"/>
    <x v="0"/>
    <n v="0"/>
    <n v="6.0396275960849843E-2"/>
    <n v="2"/>
    <n v="0.26574361422773934"/>
    <n v="7.5260510240747385"/>
  </r>
  <r>
    <n v="222"/>
    <s v="Upfront"/>
    <x v="0"/>
    <n v="3"/>
    <d v="2010-01-01T00:00:00"/>
    <x v="0"/>
    <n v="0"/>
    <n v="0"/>
    <n v="0"/>
    <n v="0"/>
    <s v=""/>
  </r>
  <r>
    <n v="226"/>
    <s v="Upfront"/>
    <x v="0"/>
    <n v="4.5"/>
    <d v="2009-10-01T00:00:00"/>
    <x v="0"/>
    <n v="0"/>
    <n v="0.11864406779661016"/>
    <n v="1"/>
    <n v="0.58728813559322024"/>
    <n v="1.7027417027417031"/>
  </r>
  <r>
    <n v="237"/>
    <s v="Upfront"/>
    <x v="0"/>
    <n v="3"/>
    <d v="2010-01-01T00:00:00"/>
    <x v="0"/>
    <n v="0"/>
    <n v="0"/>
    <n v="0"/>
    <n v="0"/>
    <s v=""/>
  </r>
  <r>
    <n v="243"/>
    <s v="Upfront"/>
    <x v="0"/>
    <n v="2.2000000000000002"/>
    <d v="2010-01-01T00:00:00"/>
    <x v="0"/>
    <n v="0"/>
    <n v="0"/>
    <n v="0"/>
    <n v="0"/>
    <s v=""/>
  </r>
  <r>
    <n v="250"/>
    <s v="Upfront"/>
    <x v="0"/>
    <n v="3"/>
    <d v="2010-01-01T00:00:00"/>
    <x v="0"/>
    <n v="0"/>
    <n v="0"/>
    <n v="0"/>
    <n v="0"/>
    <s v=""/>
  </r>
  <r>
    <n v="266"/>
    <s v="Upfront"/>
    <x v="0"/>
    <n v="1.08"/>
    <d v="2009-09-01T00:00:00"/>
    <x v="0"/>
    <n v="0"/>
    <n v="0.19766053950823584"/>
    <n v="1"/>
    <n v="0.23482072093578418"/>
    <n v="4.2585679662974352"/>
  </r>
  <r>
    <n v="277"/>
    <s v="Upfront"/>
    <x v="1"/>
    <n v="6.3959999999999999"/>
    <d v="2009-05-01T00:00:00"/>
    <x v="0"/>
    <n v="0"/>
    <n v="0.73239436619718312"/>
    <n v="2"/>
    <n v="5.1528338028169021"/>
    <n v="0.38813594160686088"/>
  </r>
  <r>
    <n v="305"/>
    <s v="Upfront"/>
    <x v="2"/>
    <n v="4.05"/>
    <d v="2009-10-01T00:00:00"/>
    <x v="0"/>
    <n v="0"/>
    <n v="0.11864406779661016"/>
    <n v="2"/>
    <n v="0.52855932203389822"/>
    <n v="3.7838704505371177"/>
  </r>
  <r>
    <n v="330"/>
    <s v="Upfront"/>
    <x v="2"/>
    <n v="9.8800000000000008"/>
    <d v="2009-12-01T00:00:00"/>
    <x v="0"/>
    <n v="0"/>
    <n v="2.4826927667701122E-2"/>
    <n v="1"/>
    <n v="0.26981904989257582"/>
    <n v="3.7061875371591966"/>
  </r>
  <r>
    <n v="334"/>
    <s v="Upfront"/>
    <x v="0"/>
    <n v="4.7300000000000004"/>
    <d v="2009-08-01T00:00:00"/>
    <x v="0"/>
    <n v="0"/>
    <n v="0.31869181188827883"/>
    <n v="2"/>
    <n v="1.6581534972547152"/>
    <n v="1.2061609515109761"/>
  </r>
  <r>
    <n v="374"/>
    <s v="Upfront"/>
    <x v="0"/>
    <n v="2.052"/>
    <d v="2010-06-01T00:00:00"/>
    <x v="0"/>
    <n v="0"/>
    <n v="0"/>
    <n v="0"/>
    <n v="0"/>
    <s v=""/>
  </r>
  <r>
    <n v="407"/>
    <s v="Upfront"/>
    <x v="0"/>
    <n v="5.6"/>
    <d v="2010-02-01T00:00:00"/>
    <x v="0"/>
    <n v="0"/>
    <n v="0"/>
    <n v="0"/>
    <n v="0"/>
    <s v=""/>
  </r>
  <r>
    <n v="411"/>
    <s v="Upfront"/>
    <x v="3"/>
    <n v="4.032"/>
    <d v="2010-02-01T00:00:00"/>
    <x v="0"/>
    <n v="0"/>
    <n v="0"/>
    <n v="0"/>
    <n v="0"/>
    <s v=""/>
  </r>
  <r>
    <n v="438"/>
    <s v="Upfront"/>
    <x v="1"/>
    <n v="2.5920000000000001"/>
    <d v="2009-05-01T00:00:00"/>
    <x v="0"/>
    <n v="0"/>
    <n v="0.73239436619718312"/>
    <n v="2"/>
    <n v="2.0882028169014086"/>
    <n v="0.95776137442804099"/>
  </r>
  <r>
    <n v="458"/>
    <s v="Upfront"/>
    <x v="3"/>
    <n v="4.032"/>
    <d v="2010-02-01T00:00:00"/>
    <x v="0"/>
    <n v="0"/>
    <n v="0"/>
    <n v="0"/>
    <n v="0"/>
    <s v=""/>
  </r>
  <r>
    <n v="464"/>
    <s v="Upfront"/>
    <x v="2"/>
    <n v="3.87"/>
    <d v="2010-02-01T00:00:00"/>
    <x v="0"/>
    <n v="0"/>
    <n v="0"/>
    <n v="0"/>
    <n v="0"/>
    <s v=""/>
  </r>
  <r>
    <n v="470"/>
    <s v="Upfront"/>
    <x v="0"/>
    <n v="2.7"/>
    <d v="2010-03-01T00:00:00"/>
    <x v="0"/>
    <n v="0"/>
    <n v="0"/>
    <n v="0"/>
    <n v="0"/>
    <s v=""/>
  </r>
  <r>
    <n v="498"/>
    <s v="Upfront"/>
    <x v="0"/>
    <n v="3"/>
    <d v="2010-05-01T00:00:00"/>
    <x v="0"/>
    <n v="0"/>
    <n v="0"/>
    <n v="0"/>
    <n v="0"/>
    <s v=""/>
  </r>
  <r>
    <n v="502"/>
    <s v="Upfront"/>
    <x v="0"/>
    <n v="5.4"/>
    <d v="2009-12-01T00:00:00"/>
    <x v="0"/>
    <n v="0"/>
    <n v="2.4826927667701122E-2"/>
    <n v="1"/>
    <n v="0.14747195034614469"/>
    <n v="6.7809505309505296"/>
  </r>
  <r>
    <n v="588"/>
    <s v="Upfront"/>
    <x v="0"/>
    <n v="2.887"/>
    <d v="2010-06-01T00:00:00"/>
    <x v="0"/>
    <n v="0"/>
    <n v="0"/>
    <n v="0"/>
    <n v="0"/>
    <s v=""/>
  </r>
  <r>
    <n v="591"/>
    <s v="Upfront"/>
    <x v="0"/>
    <n v="3.3210000000000002"/>
    <d v="2010-05-01T00:00:00"/>
    <x v="0"/>
    <n v="0"/>
    <n v="0"/>
    <n v="0"/>
    <n v="0"/>
    <s v=""/>
  </r>
  <r>
    <n v="592"/>
    <s v="Upfront"/>
    <x v="0"/>
    <n v="3.37"/>
    <d v="2010-06-01T00:00:00"/>
    <x v="0"/>
    <n v="0"/>
    <n v="0"/>
    <n v="0"/>
    <n v="0"/>
    <s v=""/>
  </r>
  <r>
    <n v="596"/>
    <s v="Upfront"/>
    <x v="0"/>
    <n v="2.887"/>
    <d v="2010-05-01T00:00:00"/>
    <x v="0"/>
    <n v="0"/>
    <n v="0"/>
    <n v="0"/>
    <n v="0"/>
    <s v=""/>
  </r>
  <r>
    <n v="602"/>
    <s v="Upfront"/>
    <x v="4"/>
    <n v="3.2029999999999998"/>
    <d v="2010-05-01T00:00:00"/>
    <x v="0"/>
    <n v="0"/>
    <n v="0"/>
    <n v="0"/>
    <n v="0"/>
    <s v=""/>
  </r>
  <r>
    <n v="603"/>
    <s v="Upfront"/>
    <x v="5"/>
    <n v="2.8919999999999999"/>
    <d v="2010-05-01T00:00:00"/>
    <x v="0"/>
    <n v="0"/>
    <n v="0"/>
    <n v="0"/>
    <n v="0"/>
    <s v=""/>
  </r>
  <r>
    <n v="605"/>
    <s v="Upfront"/>
    <x v="5"/>
    <n v="2.5209999999999999"/>
    <d v="2010-05-01T00:00:00"/>
    <x v="0"/>
    <n v="0"/>
    <n v="0"/>
    <n v="0"/>
    <n v="0"/>
    <s v=""/>
  </r>
  <r>
    <n v="608"/>
    <s v="Upfront"/>
    <x v="2"/>
    <n v="3.149"/>
    <d v="2010-04-01T00:00:00"/>
    <x v="0"/>
    <n v="0"/>
    <n v="0"/>
    <n v="0"/>
    <n v="0"/>
    <s v=""/>
  </r>
  <r>
    <n v="612"/>
    <s v="Upfront"/>
    <x v="6"/>
    <n v="4.5999999999999996"/>
    <d v="2010-04-01T00:00:00"/>
    <x v="0"/>
    <n v="0"/>
    <n v="0"/>
    <n v="0"/>
    <n v="0"/>
    <s v=""/>
  </r>
  <r>
    <n v="613"/>
    <s v="Upfront"/>
    <x v="2"/>
    <n v="2.8769999999999998"/>
    <d v="2010-05-01T00:00:00"/>
    <x v="0"/>
    <n v="0"/>
    <n v="0"/>
    <n v="0"/>
    <n v="0"/>
    <s v=""/>
  </r>
  <r>
    <n v="614"/>
    <s v="Upfront"/>
    <x v="2"/>
    <n v="2.34"/>
    <d v="2010-06-01T00:00:00"/>
    <x v="0"/>
    <n v="0"/>
    <n v="0"/>
    <n v="0"/>
    <n v="0"/>
    <s v=""/>
  </r>
  <r>
    <n v="620"/>
    <s v="Upfront"/>
    <x v="0"/>
    <n v="6"/>
    <d v="2010-04-01T00:00:00"/>
    <x v="0"/>
    <n v="0"/>
    <n v="0"/>
    <n v="0"/>
    <n v="0"/>
    <s v=""/>
  </r>
  <r>
    <n v="625"/>
    <s v="Upfront"/>
    <x v="2"/>
    <n v="2.887"/>
    <d v="2010-05-01T00:00:00"/>
    <x v="0"/>
    <n v="0"/>
    <n v="0"/>
    <n v="0"/>
    <n v="0"/>
    <s v=""/>
  </r>
  <r>
    <n v="647"/>
    <s v="Upfront"/>
    <x v="5"/>
    <n v="2.8919999999999999"/>
    <d v="2010-01-01T00:00:00"/>
    <x v="0"/>
    <n v="0"/>
    <n v="0"/>
    <n v="0"/>
    <n v="0"/>
    <s v=""/>
  </r>
  <r>
    <n v="665"/>
    <s v="Upfront"/>
    <x v="2"/>
    <n v="3.2370000000000001"/>
    <d v="2010-04-01T00:00:00"/>
    <x v="0"/>
    <n v="0"/>
    <n v="0"/>
    <n v="0"/>
    <n v="0"/>
    <s v=""/>
  </r>
  <r>
    <n v="683"/>
    <s v="Upfront"/>
    <x v="2"/>
    <n v="2.9580000000000002"/>
    <d v="2010-05-01T00:00:00"/>
    <x v="0"/>
    <n v="0"/>
    <n v="0"/>
    <n v="0"/>
    <n v="0"/>
    <s v=""/>
  </r>
  <r>
    <n v="684"/>
    <s v="Upfront"/>
    <x v="0"/>
    <n v="3.3210000000000002"/>
    <d v="2010-05-01T00:00:00"/>
    <x v="0"/>
    <n v="0"/>
    <n v="0"/>
    <n v="0"/>
    <n v="0"/>
    <s v=""/>
  </r>
  <r>
    <n v="685"/>
    <s v="Upfront"/>
    <x v="7"/>
    <n v="4.4400000000000004"/>
    <d v="2010-03-01T00:00:00"/>
    <x v="0"/>
    <n v="0"/>
    <n v="0"/>
    <n v="0"/>
    <n v="0"/>
    <s v=""/>
  </r>
  <r>
    <n v="689"/>
    <s v="Upfront"/>
    <x v="0"/>
    <n v="3.3210000000000002"/>
    <d v="2010-06-01T00:00:00"/>
    <x v="0"/>
    <n v="0"/>
    <n v="0"/>
    <n v="0"/>
    <n v="0"/>
    <s v=""/>
  </r>
  <r>
    <n v="691"/>
    <s v="Upfront"/>
    <x v="0"/>
    <n v="2.887"/>
    <d v="2010-07-01T00:00:00"/>
    <x v="0"/>
    <n v="0"/>
    <n v="0"/>
    <n v="0"/>
    <n v="0"/>
    <s v=""/>
  </r>
  <r>
    <n v="693"/>
    <s v="Upfront"/>
    <x v="2"/>
    <n v="2.3919999999999999"/>
    <d v="2010-06-01T00:00:00"/>
    <x v="0"/>
    <n v="0"/>
    <n v="0"/>
    <n v="0"/>
    <n v="0"/>
    <s v=""/>
  </r>
  <r>
    <n v="720"/>
    <s v="Upfront"/>
    <x v="0"/>
    <n v="2.887"/>
    <d v="2010-05-01T00:00:00"/>
    <x v="0"/>
    <n v="0"/>
    <n v="0"/>
    <n v="0"/>
    <n v="0"/>
    <s v=""/>
  </r>
  <r>
    <n v="721"/>
    <s v="Upfront"/>
    <x v="3"/>
    <n v="3.4"/>
    <d v="2010-05-01T00:00:00"/>
    <x v="0"/>
    <n v="0"/>
    <n v="0"/>
    <n v="0"/>
    <n v="0"/>
    <s v=""/>
  </r>
  <r>
    <n v="727"/>
    <s v="Upfront"/>
    <x v="7"/>
    <n v="2.8860000000000001"/>
    <d v="2010-05-01T00:00:00"/>
    <x v="0"/>
    <n v="0"/>
    <n v="0"/>
    <n v="0"/>
    <n v="0"/>
    <s v=""/>
  </r>
  <r>
    <n v="728"/>
    <s v="Upfront"/>
    <x v="2"/>
    <n v="2.9580000000000002"/>
    <d v="2010-05-01T00:00:00"/>
    <x v="0"/>
    <n v="0"/>
    <n v="0"/>
    <n v="0"/>
    <n v="0"/>
    <s v=""/>
  </r>
  <r>
    <n v="729"/>
    <s v="Upfront"/>
    <x v="2"/>
    <n v="2.9580000000000002"/>
    <d v="2010-07-01T00:00:00"/>
    <x v="0"/>
    <n v="0"/>
    <n v="0"/>
    <n v="0"/>
    <n v="0"/>
    <s v=""/>
  </r>
  <r>
    <n v="760"/>
    <s v="Upfront"/>
    <x v="7"/>
    <n v="8.75"/>
    <d v="2010-04-01T00:00:00"/>
    <x v="0"/>
    <n v="0"/>
    <n v="0"/>
    <n v="0"/>
    <n v="0"/>
    <s v=""/>
  </r>
  <r>
    <n v="774"/>
    <s v="Upfront"/>
    <x v="0"/>
    <n v="5"/>
    <d v="2010-04-01T00:00:00"/>
    <x v="0"/>
    <n v="0"/>
    <n v="0"/>
    <n v="0"/>
    <n v="0"/>
    <s v=""/>
  </r>
  <r>
    <n v="775"/>
    <s v="Upfront"/>
    <x v="6"/>
    <n v="4.8"/>
    <d v="2010-05-01T00:00:00"/>
    <x v="0"/>
    <n v="0"/>
    <n v="0"/>
    <n v="0"/>
    <n v="0"/>
    <s v=""/>
  </r>
  <r>
    <n v="781"/>
    <s v="Upfront"/>
    <x v="2"/>
    <n v="2.9849999999999999"/>
    <d v="2010-08-01T00:00:00"/>
    <x v="0"/>
    <n v="0"/>
    <n v="0"/>
    <n v="0"/>
    <n v="0"/>
    <s v=""/>
  </r>
  <r>
    <n v="783"/>
    <s v="Upfront"/>
    <x v="2"/>
    <n v="2.4249999999999998"/>
    <d v="2010-07-01T00:00:00"/>
    <x v="0"/>
    <n v="0"/>
    <n v="0"/>
    <n v="0"/>
    <n v="0"/>
    <s v=""/>
  </r>
  <r>
    <n v="784"/>
    <s v="Upfront"/>
    <x v="0"/>
    <n v="2.6480000000000001"/>
    <d v="2010-05-01T00:00:00"/>
    <x v="0"/>
    <n v="0"/>
    <n v="0"/>
    <n v="0"/>
    <n v="0"/>
    <s v=""/>
  </r>
  <r>
    <n v="785"/>
    <s v="Upfront"/>
    <x v="2"/>
    <n v="3.0920000000000001"/>
    <d v="2010-06-01T00:00:00"/>
    <x v="0"/>
    <n v="0"/>
    <n v="0"/>
    <n v="0"/>
    <n v="0"/>
    <s v=""/>
  </r>
  <r>
    <n v="806"/>
    <s v="Upfront"/>
    <x v="0"/>
    <n v="1.25"/>
    <d v="2010-06-01T00:00:00"/>
    <x v="0"/>
    <n v="0"/>
    <n v="0"/>
    <n v="0"/>
    <n v="0"/>
    <s v=""/>
  </r>
  <r>
    <n v="812"/>
    <s v="Upfront"/>
    <x v="0"/>
    <n v="3.3210000000000002"/>
    <d v="2010-07-01T00:00:00"/>
    <x v="0"/>
    <n v="0"/>
    <n v="0"/>
    <n v="0"/>
    <n v="0"/>
    <s v=""/>
  </r>
  <r>
    <n v="813"/>
    <s v="Upfront"/>
    <x v="2"/>
    <n v="2.9580000000000002"/>
    <d v="2010-09-01T00:00:00"/>
    <x v="0"/>
    <n v="0"/>
    <n v="0"/>
    <n v="0"/>
    <n v="0"/>
    <s v=""/>
  </r>
  <r>
    <n v="825"/>
    <s v="Upfront"/>
    <x v="1"/>
    <n v="27.6"/>
    <d v="2010-03-01T00:00:00"/>
    <x v="0"/>
    <n v="0"/>
    <n v="0"/>
    <n v="0"/>
    <n v="0"/>
    <s v=""/>
  </r>
  <r>
    <n v="826"/>
    <s v="Upfront"/>
    <x v="0"/>
    <n v="2.8860000000000001"/>
    <d v="2010-07-01T00:00:00"/>
    <x v="0"/>
    <n v="0"/>
    <n v="0"/>
    <n v="0"/>
    <n v="0"/>
    <s v=""/>
  </r>
  <r>
    <n v="827"/>
    <s v="Upfront"/>
    <x v="0"/>
    <n v="2.887"/>
    <d v="2010-07-01T00:00:00"/>
    <x v="0"/>
    <n v="0"/>
    <n v="0"/>
    <n v="0"/>
    <n v="0"/>
    <s v=""/>
  </r>
  <r>
    <n v="829"/>
    <s v="Upfront"/>
    <x v="0"/>
    <n v="2.887"/>
    <d v="2010-08-01T00:00:00"/>
    <x v="0"/>
    <n v="0"/>
    <n v="0"/>
    <n v="0"/>
    <n v="0"/>
    <s v=""/>
  </r>
  <r>
    <n v="832"/>
    <s v="Upfront"/>
    <x v="2"/>
    <n v="1.6870000000000001"/>
    <d v="2010-06-01T00:00:00"/>
    <x v="0"/>
    <n v="0"/>
    <n v="0"/>
    <n v="0"/>
    <n v="0"/>
    <s v=""/>
  </r>
  <r>
    <n v="834"/>
    <s v="Upfront"/>
    <x v="0"/>
    <n v="2.887"/>
    <d v="2010-07-01T00:00:00"/>
    <x v="0"/>
    <n v="0"/>
    <n v="0"/>
    <n v="0"/>
    <n v="0"/>
    <s v=""/>
  </r>
  <r>
    <n v="838"/>
    <s v="Upfront"/>
    <x v="0"/>
    <n v="3.3210000000000002"/>
    <d v="2010-07-01T00:00:00"/>
    <x v="0"/>
    <n v="0"/>
    <n v="0"/>
    <n v="0"/>
    <n v="0"/>
    <s v=""/>
  </r>
  <r>
    <n v="844"/>
    <s v="Upfront"/>
    <x v="2"/>
    <n v="3.0089999999999999"/>
    <d v="2010-07-01T00:00:00"/>
    <x v="0"/>
    <n v="0"/>
    <n v="0"/>
    <n v="0"/>
    <n v="0"/>
    <s v=""/>
  </r>
  <r>
    <n v="847"/>
    <s v="Upfront"/>
    <x v="3"/>
    <n v="3.96"/>
    <d v="2010-06-01T00:00:00"/>
    <x v="0"/>
    <n v="0"/>
    <n v="0"/>
    <n v="0"/>
    <n v="0"/>
    <s v=""/>
  </r>
  <r>
    <n v="852"/>
    <s v="Upfront"/>
    <x v="0"/>
    <n v="2.8860000000000001"/>
    <d v="2010-05-01T00:00:00"/>
    <x v="0"/>
    <n v="0"/>
    <n v="0"/>
    <n v="0"/>
    <n v="0"/>
    <s v=""/>
  </r>
  <r>
    <n v="853"/>
    <s v="Upfront"/>
    <x v="2"/>
    <n v="3.0390000000000001"/>
    <d v="2010-07-01T00:00:00"/>
    <x v="0"/>
    <n v="0"/>
    <n v="0"/>
    <n v="0"/>
    <n v="0"/>
    <s v=""/>
  </r>
  <r>
    <n v="855"/>
    <s v="Upfront"/>
    <x v="2"/>
    <n v="2.4249999999999998"/>
    <d v="2010-05-01T00:00:00"/>
    <x v="0"/>
    <n v="0"/>
    <n v="0"/>
    <n v="0"/>
    <n v="0"/>
    <s v=""/>
  </r>
  <r>
    <n v="856"/>
    <s v="Upfront"/>
    <x v="2"/>
    <n v="2.4249999999999998"/>
    <d v="2010-07-01T00:00:00"/>
    <x v="0"/>
    <n v="0"/>
    <n v="0"/>
    <n v="0"/>
    <n v="0"/>
    <s v=""/>
  </r>
  <r>
    <n v="859"/>
    <s v="Upfront"/>
    <x v="0"/>
    <n v="2.887"/>
    <d v="2010-08-01T00:00:00"/>
    <x v="0"/>
    <n v="0"/>
    <n v="0"/>
    <n v="0"/>
    <n v="0"/>
    <s v=""/>
  </r>
  <r>
    <n v="862"/>
    <s v="Upfront"/>
    <x v="2"/>
    <n v="2.9580000000000002"/>
    <d v="2009-12-01T00:00:00"/>
    <x v="0"/>
    <n v="0"/>
    <n v="2.4826927667701122E-2"/>
    <n v="1"/>
    <n v="8.0781857245165928E-2"/>
    <n v="12.379017196461414"/>
  </r>
  <r>
    <n v="864"/>
    <s v="Upfront"/>
    <x v="2"/>
    <n v="3.0390000000000001"/>
    <d v="2010-08-01T00:00:00"/>
    <x v="0"/>
    <n v="0"/>
    <n v="0"/>
    <n v="0"/>
    <n v="0"/>
    <s v=""/>
  </r>
  <r>
    <n v="882"/>
    <s v="Upfront"/>
    <x v="1"/>
    <n v="2.5649999999999999"/>
    <d v="2010-04-01T00:00:00"/>
    <x v="0"/>
    <n v="0"/>
    <n v="0"/>
    <n v="0"/>
    <n v="0"/>
    <s v=""/>
  </r>
  <r>
    <n v="883"/>
    <s v="Upfront"/>
    <x v="3"/>
    <n v="3.45"/>
    <d v="2010-05-01T00:00:00"/>
    <x v="0"/>
    <n v="0"/>
    <n v="0"/>
    <n v="0"/>
    <n v="0"/>
    <s v=""/>
  </r>
  <r>
    <n v="884"/>
    <s v="Upfront"/>
    <x v="3"/>
    <n v="3.45"/>
    <d v="2010-05-01T00:00:00"/>
    <x v="0"/>
    <n v="0"/>
    <n v="0"/>
    <n v="0"/>
    <n v="0"/>
    <s v=""/>
  </r>
  <r>
    <n v="900"/>
    <s v="Upfront"/>
    <x v="0"/>
    <n v="2.976"/>
    <d v="2010-09-01T00:00:00"/>
    <x v="0"/>
    <n v="0"/>
    <n v="0"/>
    <n v="0"/>
    <n v="0"/>
    <s v=""/>
  </r>
  <r>
    <n v="909"/>
    <s v="Upfront"/>
    <x v="2"/>
    <n v="3.0089999999999999"/>
    <d v="2010-07-01T00:00:00"/>
    <x v="0"/>
    <n v="0"/>
    <n v="0"/>
    <n v="0"/>
    <n v="0"/>
    <s v=""/>
  </r>
  <r>
    <n v="910"/>
    <s v="Upfront"/>
    <x v="2"/>
    <n v="2.6110000000000002"/>
    <d v="2010-09-01T00:00:00"/>
    <x v="0"/>
    <n v="0"/>
    <n v="0"/>
    <n v="0"/>
    <n v="0"/>
    <s v=""/>
  </r>
  <r>
    <n v="911"/>
    <s v="Upfront"/>
    <x v="0"/>
    <n v="4.7"/>
    <d v="2010-06-01T00:00:00"/>
    <x v="0"/>
    <n v="0"/>
    <n v="0"/>
    <n v="0"/>
    <n v="0"/>
    <s v=""/>
  </r>
  <r>
    <n v="916"/>
    <s v="Upfront"/>
    <x v="2"/>
    <n v="2.9580000000000002"/>
    <d v="2010-09-01T00:00:00"/>
    <x v="0"/>
    <n v="0"/>
    <n v="0"/>
    <n v="0"/>
    <n v="0"/>
    <s v=""/>
  </r>
  <r>
    <n v="917"/>
    <s v="Upfront"/>
    <x v="5"/>
    <n v="2.218"/>
    <d v="2010-11-01T00:00:00"/>
    <x v="0"/>
    <n v="0"/>
    <n v="0"/>
    <n v="0"/>
    <n v="0"/>
    <s v=""/>
  </r>
  <r>
    <n v="920"/>
    <s v="Upfront"/>
    <x v="2"/>
    <n v="3.0390000000000001"/>
    <d v="2010-08-01T00:00:00"/>
    <x v="0"/>
    <n v="0"/>
    <n v="0"/>
    <n v="0"/>
    <n v="0"/>
    <s v=""/>
  </r>
  <r>
    <n v="922"/>
    <s v="Upfront"/>
    <x v="5"/>
    <n v="2.4420000000000002"/>
    <d v="2010-10-01T00:00:00"/>
    <x v="0"/>
    <n v="0"/>
    <n v="0"/>
    <n v="0"/>
    <n v="0"/>
    <s v=""/>
  </r>
  <r>
    <n v="925"/>
    <s v="Upfront"/>
    <x v="3"/>
    <n v="14.1"/>
    <d v="2010-01-01T00:00:00"/>
    <x v="0"/>
    <n v="0"/>
    <n v="0"/>
    <n v="0"/>
    <n v="0"/>
    <s v=""/>
  </r>
  <r>
    <n v="926"/>
    <s v="Upfront"/>
    <x v="2"/>
    <n v="3.2370000000000001"/>
    <d v="2010-09-01T00:00:00"/>
    <x v="0"/>
    <n v="0"/>
    <n v="0"/>
    <n v="0"/>
    <n v="0"/>
    <s v=""/>
  </r>
  <r>
    <n v="928"/>
    <s v="Upfront"/>
    <x v="0"/>
    <n v="3.0219999999999998"/>
    <d v="2010-08-01T00:00:00"/>
    <x v="0"/>
    <n v="0"/>
    <n v="0"/>
    <n v="0"/>
    <n v="0"/>
    <s v=""/>
  </r>
  <r>
    <n v="929"/>
    <s v="Upfront"/>
    <x v="2"/>
    <n v="2.3919999999999999"/>
    <d v="2010-10-01T00:00:00"/>
    <x v="0"/>
    <n v="0"/>
    <n v="0"/>
    <n v="0"/>
    <n v="0"/>
    <s v=""/>
  </r>
  <r>
    <n v="930"/>
    <s v="Upfront"/>
    <x v="2"/>
    <n v="2.4849999999999999"/>
    <d v="2010-09-01T00:00:00"/>
    <x v="0"/>
    <n v="0"/>
    <n v="0"/>
    <n v="0"/>
    <n v="0"/>
    <s v=""/>
  </r>
  <r>
    <n v="933"/>
    <s v="Upfront"/>
    <x v="0"/>
    <n v="2.887"/>
    <d v="2010-08-01T00:00:00"/>
    <x v="0"/>
    <n v="0"/>
    <n v="0"/>
    <n v="0"/>
    <n v="0"/>
    <s v=""/>
  </r>
  <r>
    <n v="937"/>
    <s v="Upfront"/>
    <x v="0"/>
    <n v="5.04"/>
    <d v="2010-05-01T00:00:00"/>
    <x v="0"/>
    <n v="0"/>
    <n v="0"/>
    <n v="0"/>
    <n v="0"/>
    <s v=""/>
  </r>
  <r>
    <n v="939"/>
    <s v="Upfront"/>
    <x v="2"/>
    <n v="3.028"/>
    <d v="2010-05-01T00:00:00"/>
    <x v="0"/>
    <n v="0"/>
    <n v="0"/>
    <n v="0"/>
    <n v="0"/>
    <s v=""/>
  </r>
  <r>
    <n v="942"/>
    <s v="Upfront"/>
    <x v="2"/>
    <n v="2.9580000000000002"/>
    <d v="2010-10-01T00:00:00"/>
    <x v="0"/>
    <n v="0"/>
    <n v="0"/>
    <n v="0"/>
    <n v="0"/>
    <s v=""/>
  </r>
  <r>
    <n v="943"/>
    <s v="Upfront"/>
    <x v="5"/>
    <n v="2.218"/>
    <d v="2010-11-01T00:00:00"/>
    <x v="0"/>
    <n v="0"/>
    <n v="0"/>
    <n v="0"/>
    <n v="0"/>
    <s v=""/>
  </r>
  <r>
    <n v="952"/>
    <s v="Upfront"/>
    <x v="2"/>
    <n v="2.6110000000000002"/>
    <d v="2010-05-01T00:00:00"/>
    <x v="0"/>
    <n v="0"/>
    <n v="0"/>
    <n v="0"/>
    <n v="0"/>
    <s v=""/>
  </r>
  <r>
    <n v="958"/>
    <s v="Upfront"/>
    <x v="2"/>
    <n v="3.0659999999999998"/>
    <d v="2010-09-01T00:00:00"/>
    <x v="0"/>
    <n v="0"/>
    <n v="0"/>
    <n v="0"/>
    <n v="0"/>
    <s v=""/>
  </r>
  <r>
    <n v="968"/>
    <s v="Upfront"/>
    <x v="2"/>
    <n v="2.6110000000000002"/>
    <d v="2010-08-01T00:00:00"/>
    <x v="0"/>
    <n v="0"/>
    <n v="0"/>
    <n v="0"/>
    <n v="0"/>
    <s v=""/>
  </r>
  <r>
    <n v="970"/>
    <s v="Upfront"/>
    <x v="6"/>
    <n v="5.0599999999999996"/>
    <d v="2010-07-01T00:00:00"/>
    <x v="0"/>
    <n v="0"/>
    <n v="0"/>
    <n v="0"/>
    <n v="0"/>
    <s v=""/>
  </r>
  <r>
    <n v="971"/>
    <s v="Upfront"/>
    <x v="6"/>
    <n v="2.6"/>
    <d v="2010-09-01T00:00:00"/>
    <x v="0"/>
    <n v="0"/>
    <n v="0"/>
    <n v="0"/>
    <n v="0"/>
    <s v=""/>
  </r>
  <r>
    <n v="972"/>
    <s v="Upfront"/>
    <x v="6"/>
    <n v="3.6"/>
    <d v="2010-08-01T00:00:00"/>
    <x v="0"/>
    <n v="0"/>
    <n v="0"/>
    <n v="0"/>
    <n v="0"/>
    <s v=""/>
  </r>
  <r>
    <n v="973"/>
    <s v="Upfront"/>
    <x v="2"/>
    <n v="2.7789999999999999"/>
    <d v="2010-09-01T00:00:00"/>
    <x v="0"/>
    <n v="0"/>
    <n v="0"/>
    <n v="0"/>
    <n v="0"/>
    <s v=""/>
  </r>
  <r>
    <n v="980"/>
    <s v="Upfront"/>
    <x v="0"/>
    <n v="2.887"/>
    <d v="2010-09-01T00:00:00"/>
    <x v="0"/>
    <n v="0"/>
    <n v="0"/>
    <n v="0"/>
    <n v="0"/>
    <s v=""/>
  </r>
  <r>
    <n v="981"/>
    <s v="Upfront"/>
    <x v="0"/>
    <n v="2.887"/>
    <d v="2010-09-01T00:00:00"/>
    <x v="0"/>
    <n v="0"/>
    <n v="0"/>
    <n v="0"/>
    <n v="0"/>
    <s v=""/>
  </r>
  <r>
    <n v="989"/>
    <s v="Upfront"/>
    <x v="2"/>
    <n v="3.2"/>
    <d v="2010-07-01T00:00:00"/>
    <x v="0"/>
    <n v="0"/>
    <n v="0"/>
    <n v="0"/>
    <n v="0"/>
    <s v=""/>
  </r>
  <r>
    <n v="996"/>
    <s v="Upfront"/>
    <x v="2"/>
    <n v="2.5510000000000002"/>
    <d v="2010-11-01T00:00:00"/>
    <x v="0"/>
    <n v="0"/>
    <n v="0"/>
    <n v="0"/>
    <n v="0"/>
    <s v=""/>
  </r>
  <r>
    <n v="997"/>
    <s v="Upfront"/>
    <x v="2"/>
    <n v="2.93"/>
    <d v="2010-11-01T00:00:00"/>
    <x v="0"/>
    <n v="0"/>
    <n v="0"/>
    <n v="0"/>
    <n v="0"/>
    <s v=""/>
  </r>
  <r>
    <n v="998"/>
    <s v="Upfront"/>
    <x v="2"/>
    <n v="2.891"/>
    <d v="2010-11-01T00:00:00"/>
    <x v="0"/>
    <n v="0"/>
    <n v="0"/>
    <n v="0"/>
    <n v="0"/>
    <s v=""/>
  </r>
  <r>
    <n v="999"/>
    <s v="Upfront"/>
    <x v="0"/>
    <n v="2.4849999999999999"/>
    <d v="2010-08-01T00:00:00"/>
    <x v="0"/>
    <n v="0"/>
    <n v="0"/>
    <n v="0"/>
    <n v="0"/>
    <s v=""/>
  </r>
  <r>
    <n v="1001"/>
    <s v="Upfront"/>
    <x v="2"/>
    <n v="2.887"/>
    <d v="2010-09-01T00:00:00"/>
    <x v="0"/>
    <n v="0"/>
    <n v="0"/>
    <n v="0"/>
    <n v="0"/>
    <s v=""/>
  </r>
  <r>
    <n v="1003"/>
    <s v="Upfront"/>
    <x v="2"/>
    <n v="2.887"/>
    <d v="2010-09-01T00:00:00"/>
    <x v="0"/>
    <n v="0"/>
    <n v="0"/>
    <n v="0"/>
    <n v="0"/>
    <s v=""/>
  </r>
  <r>
    <n v="1004"/>
    <s v="Upfront"/>
    <x v="0"/>
    <n v="2.8860000000000001"/>
    <d v="2010-09-01T00:00:00"/>
    <x v="0"/>
    <n v="0"/>
    <n v="0"/>
    <n v="0"/>
    <n v="0"/>
    <s v=""/>
  </r>
  <r>
    <n v="1005"/>
    <s v="Upfront"/>
    <x v="0"/>
    <n v="2.9409999999999998"/>
    <d v="2010-09-01T00:00:00"/>
    <x v="0"/>
    <n v="0"/>
    <n v="0"/>
    <n v="0"/>
    <n v="0"/>
    <s v=""/>
  </r>
  <r>
    <n v="1009"/>
    <s v="Upfront"/>
    <x v="3"/>
    <n v="2.734"/>
    <d v="2010-07-01T00:00:00"/>
    <x v="0"/>
    <n v="0"/>
    <n v="0"/>
    <n v="0"/>
    <n v="0"/>
    <s v=""/>
  </r>
  <r>
    <n v="1010"/>
    <s v="Upfront"/>
    <x v="3"/>
    <n v="2.9750000000000001"/>
    <d v="2010-11-01T00:00:00"/>
    <x v="0"/>
    <n v="0"/>
    <n v="0"/>
    <n v="0"/>
    <n v="0"/>
    <s v=""/>
  </r>
  <r>
    <n v="1011"/>
    <s v="Upfront"/>
    <x v="5"/>
    <n v="3.1669999999999998"/>
    <d v="2010-09-01T00:00:00"/>
    <x v="0"/>
    <n v="0"/>
    <n v="0"/>
    <n v="0"/>
    <n v="0"/>
    <s v=""/>
  </r>
  <r>
    <n v="1012"/>
    <s v="Upfront"/>
    <x v="5"/>
    <n v="3.1669999999999998"/>
    <d v="2010-10-01T00:00:00"/>
    <x v="0"/>
    <n v="0"/>
    <n v="0"/>
    <n v="0"/>
    <n v="0"/>
    <s v=""/>
  </r>
  <r>
    <n v="1013"/>
    <s v="Upfront"/>
    <x v="2"/>
    <n v="2.9580000000000002"/>
    <d v="2010-10-01T00:00:00"/>
    <x v="0"/>
    <n v="0"/>
    <n v="0"/>
    <n v="0"/>
    <n v="0"/>
    <s v=""/>
  </r>
  <r>
    <n v="1016"/>
    <s v="Upfront"/>
    <x v="0"/>
    <n v="2.895"/>
    <d v="2010-09-01T00:00:00"/>
    <x v="0"/>
    <n v="0"/>
    <n v="0"/>
    <n v="0"/>
    <n v="0"/>
    <s v=""/>
  </r>
  <r>
    <n v="1017"/>
    <s v="Upfront"/>
    <x v="2"/>
    <n v="3.0089999999999999"/>
    <d v="2010-07-01T00:00:00"/>
    <x v="0"/>
    <n v="0"/>
    <n v="0"/>
    <n v="0"/>
    <n v="0"/>
    <s v=""/>
  </r>
  <r>
    <n v="1018"/>
    <s v="Upfront"/>
    <x v="0"/>
    <n v="2.887"/>
    <d v="2010-09-01T00:00:00"/>
    <x v="0"/>
    <n v="0"/>
    <n v="0"/>
    <n v="0"/>
    <n v="0"/>
    <s v=""/>
  </r>
  <r>
    <n v="1019"/>
    <s v="Upfront"/>
    <x v="0"/>
    <n v="3.1219999999999999"/>
    <d v="2010-09-01T00:00:00"/>
    <x v="0"/>
    <n v="0"/>
    <n v="0"/>
    <n v="0"/>
    <n v="0"/>
    <s v=""/>
  </r>
  <r>
    <n v="1026"/>
    <s v="Upfront"/>
    <x v="2"/>
    <n v="2.9580000000000002"/>
    <d v="2010-11-01T00:00:00"/>
    <x v="0"/>
    <n v="0"/>
    <n v="0"/>
    <n v="0"/>
    <n v="0"/>
    <s v=""/>
  </r>
  <r>
    <n v="1027"/>
    <s v="Upfront"/>
    <x v="2"/>
    <n v="2.891"/>
    <d v="2010-11-01T00:00:00"/>
    <x v="0"/>
    <n v="0"/>
    <n v="0"/>
    <n v="0"/>
    <n v="0"/>
    <s v=""/>
  </r>
  <r>
    <n v="1028"/>
    <s v="Upfront"/>
    <x v="5"/>
    <n v="2.5819999999999999"/>
    <d v="2010-10-01T00:00:00"/>
    <x v="0"/>
    <n v="0"/>
    <n v="0"/>
    <n v="0"/>
    <n v="0"/>
    <s v=""/>
  </r>
  <r>
    <n v="1030"/>
    <s v="Upfront"/>
    <x v="2"/>
    <n v="2.996"/>
    <d v="2010-11-01T00:00:00"/>
    <x v="0"/>
    <n v="0"/>
    <n v="0"/>
    <n v="0"/>
    <n v="0"/>
    <s v=""/>
  </r>
  <r>
    <n v="1031"/>
    <s v="Upfront"/>
    <x v="5"/>
    <n v="2.5819999999999999"/>
    <d v="2010-10-01T00:00:00"/>
    <x v="0"/>
    <n v="0"/>
    <n v="0"/>
    <n v="0"/>
    <n v="0"/>
    <s v=""/>
  </r>
  <r>
    <n v="1033"/>
    <s v="Upfront"/>
    <x v="5"/>
    <n v="3.14"/>
    <d v="2010-09-01T00:00:00"/>
    <x v="0"/>
    <n v="0"/>
    <n v="0"/>
    <n v="0"/>
    <n v="0"/>
    <s v=""/>
  </r>
  <r>
    <n v="1035"/>
    <s v="Upfront"/>
    <x v="3"/>
    <n v="2.3010000000000002"/>
    <d v="2010-06-01T00:00:00"/>
    <x v="0"/>
    <n v="0"/>
    <n v="0"/>
    <n v="0"/>
    <n v="0"/>
    <s v=""/>
  </r>
  <r>
    <n v="1036"/>
    <s v="Upfront"/>
    <x v="1"/>
    <n v="2.57"/>
    <d v="2010-11-01T00:00:00"/>
    <x v="0"/>
    <n v="0"/>
    <n v="0"/>
    <n v="0"/>
    <n v="0"/>
    <s v=""/>
  </r>
  <r>
    <n v="1037"/>
    <s v="Upfront"/>
    <x v="0"/>
    <n v="3.37"/>
    <d v="2010-09-01T00:00:00"/>
    <x v="0"/>
    <n v="0"/>
    <n v="0"/>
    <n v="0"/>
    <n v="0"/>
    <s v=""/>
  </r>
  <r>
    <n v="1044"/>
    <s v="Upfront"/>
    <x v="2"/>
    <n v="2.851"/>
    <d v="2010-11-01T00:00:00"/>
    <x v="0"/>
    <n v="0"/>
    <n v="0"/>
    <n v="0"/>
    <n v="0"/>
    <s v=""/>
  </r>
  <r>
    <n v="1045"/>
    <s v="Upfront"/>
    <x v="2"/>
    <n v="2.891"/>
    <d v="2010-10-01T00:00:00"/>
    <x v="0"/>
    <n v="0"/>
    <n v="0"/>
    <n v="0"/>
    <n v="0"/>
    <s v=""/>
  </r>
  <r>
    <n v="1046"/>
    <s v="Upfront"/>
    <x v="2"/>
    <n v="2.891"/>
    <d v="2010-10-01T00:00:00"/>
    <x v="0"/>
    <n v="0"/>
    <n v="0"/>
    <n v="0"/>
    <n v="0"/>
    <s v=""/>
  </r>
  <r>
    <n v="1060"/>
    <s v="Upfront"/>
    <x v="2"/>
    <n v="2.82"/>
    <d v="2010-10-01T00:00:00"/>
    <x v="0"/>
    <n v="0"/>
    <n v="0"/>
    <n v="0"/>
    <n v="0"/>
    <s v=""/>
  </r>
  <r>
    <n v="1064"/>
    <s v="Upfront"/>
    <x v="2"/>
    <n v="3.76"/>
    <d v="2010-09-01T00:00:00"/>
    <x v="0"/>
    <n v="0"/>
    <n v="0"/>
    <n v="0"/>
    <n v="0"/>
    <s v=""/>
  </r>
  <r>
    <n v="1083"/>
    <s v="Upfront"/>
    <x v="2"/>
    <n v="3.51"/>
    <d v="2010-07-01T00:00:00"/>
    <x v="0"/>
    <n v="0"/>
    <n v="0"/>
    <n v="0"/>
    <n v="0"/>
    <s v=""/>
  </r>
  <r>
    <n v="1134"/>
    <s v="Upfront"/>
    <x v="0"/>
    <n v="3.6"/>
    <d v="2010-08-01T00:00:00"/>
    <x v="0"/>
    <n v="0"/>
    <n v="0"/>
    <n v="0"/>
    <n v="0"/>
    <s v=""/>
  </r>
  <r>
    <n v="1141"/>
    <s v="Upfront"/>
    <x v="0"/>
    <n v="2.8439999999999999"/>
    <d v="2010-09-01T00:00:00"/>
    <x v="0"/>
    <n v="0"/>
    <n v="0"/>
    <n v="0"/>
    <n v="0"/>
    <s v=""/>
  </r>
  <r>
    <n v="1153"/>
    <s v="Upfront"/>
    <x v="0"/>
    <n v="4.7300000000000004"/>
    <d v="2010-07-01T00:00:00"/>
    <x v="0"/>
    <n v="0"/>
    <n v="0"/>
    <n v="0"/>
    <n v="0"/>
    <s v=""/>
  </r>
  <r>
    <n v="1168"/>
    <s v="Upfront"/>
    <x v="2"/>
    <n v="2.6110000000000002"/>
    <d v="2010-11-01T00:00:00"/>
    <x v="0"/>
    <n v="0"/>
    <n v="0"/>
    <n v="0"/>
    <n v="0"/>
    <s v=""/>
  </r>
  <r>
    <n v="1170"/>
    <s v="Upfront"/>
    <x v="2"/>
    <n v="2.6110000000000002"/>
    <d v="2010-08-01T00:00:00"/>
    <x v="0"/>
    <n v="0"/>
    <n v="0"/>
    <n v="0"/>
    <n v="0"/>
    <s v=""/>
  </r>
  <r>
    <n v="1177"/>
    <s v="Upfront"/>
    <x v="2"/>
    <n v="3.0089999999999999"/>
    <d v="2010-10-01T00:00:00"/>
    <x v="0"/>
    <n v="0"/>
    <n v="0"/>
    <n v="0"/>
    <n v="0"/>
    <s v=""/>
  </r>
  <r>
    <n v="1178"/>
    <s v="Upfront"/>
    <x v="2"/>
    <n v="2.6110000000000002"/>
    <d v="2010-10-01T00:00:00"/>
    <x v="0"/>
    <n v="0"/>
    <n v="0"/>
    <n v="0"/>
    <n v="0"/>
    <s v=""/>
  </r>
  <r>
    <n v="1179"/>
    <s v="Upfront"/>
    <x v="2"/>
    <n v="3.0089999999999999"/>
    <d v="2010-10-01T00:00:00"/>
    <x v="0"/>
    <n v="0"/>
    <n v="0"/>
    <n v="0"/>
    <n v="0"/>
    <s v=""/>
  </r>
  <r>
    <n v="1180"/>
    <s v="Upfront"/>
    <x v="2"/>
    <n v="2.7480000000000002"/>
    <d v="2010-07-01T00:00:00"/>
    <x v="0"/>
    <n v="0"/>
    <n v="0"/>
    <n v="0"/>
    <n v="0"/>
    <s v=""/>
  </r>
  <r>
    <n v="1181"/>
    <s v="Upfront"/>
    <x v="2"/>
    <n v="2.6110000000000002"/>
    <d v="2010-10-01T00:00:00"/>
    <x v="0"/>
    <n v="0"/>
    <n v="0"/>
    <n v="0"/>
    <n v="0"/>
    <s v=""/>
  </r>
  <r>
    <n v="1187"/>
    <s v="Upfront"/>
    <x v="2"/>
    <n v="2.6110000000000002"/>
    <d v="2010-11-01T00:00:00"/>
    <x v="0"/>
    <n v="0"/>
    <n v="0"/>
    <n v="0"/>
    <n v="0"/>
    <s v=""/>
  </r>
  <r>
    <n v="1191"/>
    <s v="Upfront"/>
    <x v="0"/>
    <n v="2.9409999999999998"/>
    <d v="2010-09-01T00:00:00"/>
    <x v="0"/>
    <n v="0"/>
    <n v="0"/>
    <n v="0"/>
    <n v="0"/>
    <s v=""/>
  </r>
  <r>
    <n v="1195"/>
    <s v="Upfront"/>
    <x v="0"/>
    <n v="5.64"/>
    <d v="2010-07-01T00:00:00"/>
    <x v="0"/>
    <n v="0"/>
    <n v="0"/>
    <n v="0"/>
    <n v="0"/>
    <s v=""/>
  </r>
  <r>
    <n v="1234"/>
    <s v="Upfront"/>
    <x v="2"/>
    <n v="3.0089999999999999"/>
    <d v="2010-09-01T00:00:00"/>
    <x v="0"/>
    <n v="0"/>
    <n v="0"/>
    <n v="0"/>
    <n v="0"/>
    <s v=""/>
  </r>
  <r>
    <n v="1239"/>
    <s v="Upfront"/>
    <x v="5"/>
    <n v="3.1680000000000001"/>
    <d v="2010-09-01T00:00:00"/>
    <x v="0"/>
    <n v="0"/>
    <n v="0"/>
    <n v="0"/>
    <n v="0"/>
    <s v=""/>
  </r>
  <r>
    <n v="1272"/>
    <s v="Upfront"/>
    <x v="6"/>
    <n v="2.4"/>
    <d v="2010-09-01T00:00:00"/>
    <x v="0"/>
    <n v="0"/>
    <n v="0"/>
    <n v="0"/>
    <n v="0"/>
    <s v=""/>
  </r>
  <r>
    <n v="1278"/>
    <s v="Upfront"/>
    <x v="0"/>
    <n v="7.2"/>
    <d v="2010-03-01T00:00:00"/>
    <x v="0"/>
    <n v="0"/>
    <n v="0"/>
    <n v="0"/>
    <n v="0"/>
    <s v=""/>
  </r>
  <r>
    <n v="1279"/>
    <s v="Upfront"/>
    <x v="2"/>
    <n v="2.4249999999999998"/>
    <d v="2010-10-01T00:00:00"/>
    <x v="0"/>
    <n v="0"/>
    <n v="0"/>
    <n v="0"/>
    <n v="0"/>
    <s v=""/>
  </r>
  <r>
    <n v="1280"/>
    <s v="Upfront"/>
    <x v="0"/>
    <n v="7.2149999999999999"/>
    <d v="2010-08-01T00:00:00"/>
    <x v="0"/>
    <n v="0"/>
    <n v="0"/>
    <n v="0"/>
    <n v="0"/>
    <s v=""/>
  </r>
  <r>
    <n v="1287"/>
    <s v="Upfront"/>
    <x v="1"/>
    <n v="34.520000000000003"/>
    <d v="2009-08-01T00:00:00"/>
    <x v="0"/>
    <n v="0"/>
    <n v="0.31869181188827883"/>
    <n v="15"/>
    <n v="12.101365481021725"/>
    <n v="1.2395295409864393"/>
  </r>
  <r>
    <n v="1292"/>
    <s v="Upfront"/>
    <x v="0"/>
    <n v="5.85"/>
    <d v="2010-08-01T00:00:00"/>
    <x v="0"/>
    <n v="0"/>
    <n v="0"/>
    <n v="0"/>
    <n v="0"/>
    <s v=""/>
  </r>
  <r>
    <n v="1307"/>
    <s v="Upfront"/>
    <x v="0"/>
    <n v="5.85"/>
    <d v="2010-06-01T00:00:00"/>
    <x v="0"/>
    <n v="0"/>
    <n v="0"/>
    <n v="0"/>
    <n v="0"/>
    <s v=""/>
  </r>
  <r>
    <n v="1319"/>
    <s v="Upfront"/>
    <x v="6"/>
    <n v="2.99"/>
    <d v="2010-12-01T00:00:00"/>
    <x v="0"/>
    <n v="0"/>
    <n v="0"/>
    <n v="0"/>
    <n v="0"/>
    <s v=""/>
  </r>
  <r>
    <n v="1434"/>
    <s v="Upfront"/>
    <x v="0"/>
    <n v="3.78"/>
    <d v="2010-08-01T00:00:00"/>
    <x v="0"/>
    <n v="0"/>
    <n v="0"/>
    <n v="0"/>
    <n v="0"/>
    <s v=""/>
  </r>
  <r>
    <n v="1436"/>
    <s v="Upfront"/>
    <x v="6"/>
    <n v="3.24"/>
    <d v="2010-10-01T00:00:00"/>
    <x v="0"/>
    <n v="0"/>
    <n v="0"/>
    <n v="0"/>
    <n v="0"/>
    <s v=""/>
  </r>
  <r>
    <n v="1458"/>
    <s v="Upfront"/>
    <x v="6"/>
    <n v="2.99"/>
    <d v="2010-12-01T00:00:00"/>
    <x v="0"/>
    <n v="0"/>
    <n v="0"/>
    <n v="0"/>
    <n v="0"/>
    <s v=""/>
  </r>
  <r>
    <n v="1464"/>
    <s v="Upfront"/>
    <x v="0"/>
    <n v="6.72"/>
    <d v="2010-10-01T00:00:00"/>
    <x v="0"/>
    <n v="0"/>
    <n v="0"/>
    <n v="0"/>
    <n v="0"/>
    <s v=""/>
  </r>
  <r>
    <n v="1468"/>
    <s v="Upfront"/>
    <x v="4"/>
    <n v="3.15"/>
    <d v="2010-10-01T00:00:00"/>
    <x v="0"/>
    <n v="0"/>
    <n v="0"/>
    <n v="0"/>
    <n v="0"/>
    <s v=""/>
  </r>
  <r>
    <n v="1488"/>
    <s v="Upfront"/>
    <x v="3"/>
    <n v="5.52"/>
    <d v="2010-04-01T00:00:00"/>
    <x v="0"/>
    <n v="0"/>
    <n v="0"/>
    <n v="0"/>
    <n v="0"/>
    <s v=""/>
  </r>
  <r>
    <n v="1531"/>
    <s v="Upfront"/>
    <x v="6"/>
    <n v="1.3440000000000001"/>
    <d v="2011-06-01T00:00:00"/>
    <x v="0"/>
    <n v="0"/>
    <n v="0"/>
    <n v="0"/>
    <n v="0"/>
    <s v=""/>
  </r>
  <r>
    <n v="1532"/>
    <s v="Upfront"/>
    <x v="6"/>
    <n v="1.3440000000000001"/>
    <d v="2011-06-01T00:00:00"/>
    <x v="0"/>
    <n v="0"/>
    <n v="0"/>
    <n v="0"/>
    <n v="0"/>
    <s v=""/>
  </r>
  <r>
    <n v="1533"/>
    <s v="Upfront"/>
    <x v="6"/>
    <n v="1.3440000000000001"/>
    <d v="2011-06-01T00:00:00"/>
    <x v="0"/>
    <n v="0"/>
    <n v="0"/>
    <n v="0"/>
    <n v="0"/>
    <s v=""/>
  </r>
  <r>
    <n v="1568"/>
    <s v="Upfront"/>
    <x v="0"/>
    <n v="2.7"/>
    <d v="2010-10-01T00:00:00"/>
    <x v="0"/>
    <n v="0"/>
    <n v="0"/>
    <n v="0"/>
    <n v="0"/>
    <s v=""/>
  </r>
  <r>
    <n v="1571"/>
    <s v="Upfront"/>
    <x v="0"/>
    <n v="8.74"/>
    <d v="2010-07-01T00:00:00"/>
    <x v="0"/>
    <n v="0"/>
    <n v="0"/>
    <n v="0"/>
    <n v="0"/>
    <s v=""/>
  </r>
  <r>
    <n v="1614"/>
    <s v="Upfront"/>
    <x v="0"/>
    <n v="3.18"/>
    <d v="2010-09-01T00:00:00"/>
    <x v="0"/>
    <n v="0"/>
    <n v="0"/>
    <n v="0"/>
    <n v="0"/>
    <s v=""/>
  </r>
  <r>
    <n v="1646"/>
    <s v="Upfront"/>
    <x v="0"/>
    <n v="6"/>
    <d v="2010-06-01T00:00:00"/>
    <x v="0"/>
    <n v="0"/>
    <n v="0"/>
    <n v="0"/>
    <n v="0"/>
    <s v=""/>
  </r>
  <r>
    <n v="1664"/>
    <s v="Upfront"/>
    <x v="5"/>
    <n v="9.1999999999999993"/>
    <d v="2010-07-01T00:00:00"/>
    <x v="0"/>
    <n v="0"/>
    <n v="0"/>
    <n v="0"/>
    <n v="0"/>
    <s v=""/>
  </r>
  <r>
    <n v="1717"/>
    <s v="Upfront"/>
    <x v="0"/>
    <n v="7"/>
    <d v="2010-09-01T00:00:00"/>
    <x v="0"/>
    <n v="0"/>
    <n v="0"/>
    <n v="0"/>
    <n v="0"/>
    <s v=""/>
  </r>
  <r>
    <n v="1723"/>
    <s v="Upfront"/>
    <x v="5"/>
    <n v="7.52"/>
    <d v="2010-10-01T00:00:00"/>
    <x v="0"/>
    <n v="0"/>
    <n v="0"/>
    <n v="0"/>
    <n v="0"/>
    <s v=""/>
  </r>
  <r>
    <n v="1724"/>
    <s v="Upfront"/>
    <x v="3"/>
    <n v="4.05"/>
    <d v="2010-03-01T00:00:00"/>
    <x v="0"/>
    <n v="0"/>
    <n v="0"/>
    <n v="0"/>
    <n v="0"/>
    <s v=""/>
  </r>
  <r>
    <n v="1758"/>
    <s v="Upfront"/>
    <x v="0"/>
    <n v="4.05"/>
    <d v="2011-01-01T00:00:00"/>
    <x v="0"/>
    <n v="0"/>
    <n v="0"/>
    <n v="0"/>
    <n v="0"/>
    <s v=""/>
  </r>
  <r>
    <n v="1780"/>
    <s v="Upfront"/>
    <x v="0"/>
    <n v="6.3"/>
    <d v="2011-02-01T00:00:00"/>
    <x v="0"/>
    <n v="0"/>
    <n v="0"/>
    <n v="0"/>
    <n v="0"/>
    <s v=""/>
  </r>
  <r>
    <n v="1797"/>
    <s v="Upfront"/>
    <x v="0"/>
    <n v="5.64"/>
    <d v="2011-02-01T00:00:00"/>
    <x v="0"/>
    <n v="0"/>
    <n v="0"/>
    <n v="0"/>
    <n v="0"/>
    <s v=""/>
  </r>
  <r>
    <n v="1822"/>
    <s v="Upfront"/>
    <x v="0"/>
    <n v="9.89"/>
    <d v="2010-04-01T00:00:00"/>
    <x v="0"/>
    <n v="0"/>
    <n v="0"/>
    <n v="0"/>
    <n v="0"/>
    <s v=""/>
  </r>
  <r>
    <n v="2029"/>
    <s v="Upfront"/>
    <x v="3"/>
    <n v="7.2"/>
    <d v="2010-10-01T00:00:00"/>
    <x v="0"/>
    <n v="0"/>
    <n v="0"/>
    <n v="0"/>
    <n v="0"/>
    <s v=""/>
  </r>
  <r>
    <n v="2051"/>
    <s v="Upfront"/>
    <x v="6"/>
    <n v="1.85"/>
    <d v="2011-06-01T00:00:00"/>
    <x v="0"/>
    <n v="0"/>
    <n v="0"/>
    <n v="0"/>
    <n v="0"/>
    <s v=""/>
  </r>
  <r>
    <n v="2103"/>
    <s v="Upfront"/>
    <x v="6"/>
    <n v="3.68"/>
    <d v="2011-03-01T00:00:00"/>
    <x v="0"/>
    <n v="0"/>
    <n v="0"/>
    <n v="0"/>
    <n v="0"/>
    <s v=""/>
  </r>
  <r>
    <n v="2104"/>
    <s v="Upfront"/>
    <x v="6"/>
    <n v="5.75"/>
    <d v="2011-02-01T00:00:00"/>
    <x v="0"/>
    <n v="0"/>
    <n v="0"/>
    <n v="0"/>
    <n v="0"/>
    <s v=""/>
  </r>
  <r>
    <n v="2134"/>
    <s v="Upfront"/>
    <x v="6"/>
    <n v="8.2249999999999996"/>
    <d v="2011-03-01T00:00:00"/>
    <x v="0"/>
    <n v="0"/>
    <n v="0"/>
    <n v="0"/>
    <n v="0"/>
    <s v=""/>
  </r>
  <r>
    <n v="2159"/>
    <s v="Upfront"/>
    <x v="6"/>
    <n v="8.5500000000000007"/>
    <d v="2011-04-01T00:00:00"/>
    <x v="0"/>
    <n v="0"/>
    <n v="0"/>
    <n v="0"/>
    <n v="0"/>
    <s v=""/>
  </r>
  <r>
    <n v="2167"/>
    <s v="Upfront"/>
    <x v="6"/>
    <n v="4.1399999999999997"/>
    <d v="2011-04-01T00:00:00"/>
    <x v="0"/>
    <n v="0"/>
    <n v="0"/>
    <n v="0"/>
    <n v="0"/>
    <s v=""/>
  </r>
  <r>
    <n v="2172"/>
    <s v="Upfront"/>
    <x v="5"/>
    <n v="5.55"/>
    <d v="2011-03-01T00:00:00"/>
    <x v="0"/>
    <n v="0"/>
    <n v="0"/>
    <n v="0"/>
    <n v="0"/>
    <s v=""/>
  </r>
  <r>
    <n v="2174"/>
    <s v="Upfront"/>
    <x v="6"/>
    <n v="3.91"/>
    <d v="2011-05-01T00:00:00"/>
    <x v="0"/>
    <n v="0"/>
    <n v="0"/>
    <n v="0"/>
    <n v="0"/>
    <s v=""/>
  </r>
  <r>
    <n v="2209"/>
    <s v="Upfront"/>
    <x v="0"/>
    <n v="4.2"/>
    <d v="2011-01-01T00:00:00"/>
    <x v="0"/>
    <n v="0"/>
    <n v="0"/>
    <n v="0"/>
    <n v="0"/>
    <s v=""/>
  </r>
  <r>
    <n v="2218"/>
    <s v="Upfront"/>
    <x v="6"/>
    <n v="5.52"/>
    <d v="2011-03-01T00:00:00"/>
    <x v="0"/>
    <n v="0"/>
    <n v="0"/>
    <n v="0"/>
    <n v="0"/>
    <s v=""/>
  </r>
  <r>
    <n v="2237"/>
    <s v="Upfront"/>
    <x v="0"/>
    <n v="5.25"/>
    <d v="2011-01-01T00:00:00"/>
    <x v="0"/>
    <n v="0"/>
    <n v="0"/>
    <n v="0"/>
    <n v="0"/>
    <s v=""/>
  </r>
  <r>
    <n v="2247"/>
    <s v="Upfront"/>
    <x v="0"/>
    <n v="4.0250000000000004"/>
    <d v="2011-03-01T00:00:00"/>
    <x v="0"/>
    <n v="0"/>
    <n v="0"/>
    <n v="0"/>
    <n v="0"/>
    <s v=""/>
  </r>
  <r>
    <n v="2255"/>
    <s v="Upfront"/>
    <x v="6"/>
    <n v="8.74"/>
    <d v="2011-02-01T00:00:00"/>
    <x v="0"/>
    <n v="0"/>
    <n v="0"/>
    <n v="0"/>
    <n v="0"/>
    <s v=""/>
  </r>
  <r>
    <n v="2268"/>
    <s v="Upfront"/>
    <x v="6"/>
    <n v="3.22"/>
    <d v="2011-04-01T00:00:00"/>
    <x v="0"/>
    <n v="0"/>
    <n v="0"/>
    <n v="0"/>
    <n v="0"/>
    <s v=""/>
  </r>
  <r>
    <n v="2270"/>
    <s v="Upfront"/>
    <x v="6"/>
    <n v="4.5999999999999996"/>
    <d v="2011-03-01T00:00:00"/>
    <x v="0"/>
    <n v="0"/>
    <n v="0"/>
    <n v="0"/>
    <n v="0"/>
    <s v=""/>
  </r>
  <r>
    <n v="2297"/>
    <s v="Upfront"/>
    <x v="6"/>
    <n v="5.29"/>
    <d v="2011-03-01T00:00:00"/>
    <x v="0"/>
    <n v="0"/>
    <n v="0"/>
    <n v="0"/>
    <n v="0"/>
    <s v=""/>
  </r>
  <r>
    <n v="2299"/>
    <s v="Upfront"/>
    <x v="8"/>
    <n v="9.6"/>
    <d v="2010-06-01T00:00:00"/>
    <x v="0"/>
    <n v="0"/>
    <n v="0"/>
    <n v="0"/>
    <n v="0"/>
    <s v=""/>
  </r>
  <r>
    <n v="2346"/>
    <s v="Upfront"/>
    <x v="6"/>
    <n v="3.45"/>
    <d v="2011-04-01T00:00:00"/>
    <x v="0"/>
    <n v="0"/>
    <n v="0"/>
    <n v="0"/>
    <n v="0"/>
    <s v=""/>
  </r>
  <r>
    <n v="2356"/>
    <s v="Upfront"/>
    <x v="6"/>
    <n v="1.9139999999999999"/>
    <d v="2011-08-01T00:00:00"/>
    <x v="0"/>
    <n v="0"/>
    <n v="0"/>
    <n v="0"/>
    <n v="0"/>
    <s v=""/>
  </r>
  <r>
    <n v="2361"/>
    <s v="Upfront"/>
    <x v="6"/>
    <n v="4.9950000000000001"/>
    <d v="2011-03-01T00:00:00"/>
    <x v="0"/>
    <n v="0"/>
    <n v="0"/>
    <n v="0"/>
    <n v="0"/>
    <s v=""/>
  </r>
  <r>
    <n v="2367"/>
    <s v="Upfront"/>
    <x v="0"/>
    <n v="11.1"/>
    <d v="2011-11-01T00:00:00"/>
    <x v="0"/>
    <n v="0"/>
    <n v="0"/>
    <n v="0"/>
    <n v="0"/>
    <s v=""/>
  </r>
  <r>
    <n v="2369"/>
    <s v="Upfront"/>
    <x v="6"/>
    <n v="4.83"/>
    <d v="2011-04-01T00:00:00"/>
    <x v="0"/>
    <n v="0"/>
    <n v="0"/>
    <n v="0"/>
    <n v="0"/>
    <s v=""/>
  </r>
  <r>
    <n v="2399"/>
    <s v="Upfront"/>
    <x v="3"/>
    <n v="8.9700000000000006"/>
    <d v="2011-02-01T00:00:00"/>
    <x v="0"/>
    <n v="0"/>
    <n v="0"/>
    <n v="0"/>
    <n v="0"/>
    <s v=""/>
  </r>
  <r>
    <n v="2400"/>
    <s v="Upfront"/>
    <x v="6"/>
    <n v="4.05"/>
    <d v="2011-04-01T00:00:00"/>
    <x v="0"/>
    <n v="0"/>
    <n v="0"/>
    <n v="0"/>
    <n v="0"/>
    <s v=""/>
  </r>
  <r>
    <n v="2427"/>
    <s v="Upfront"/>
    <x v="6"/>
    <n v="4.83"/>
    <d v="2011-03-01T00:00:00"/>
    <x v="0"/>
    <n v="0"/>
    <n v="0"/>
    <n v="0"/>
    <n v="0"/>
    <s v=""/>
  </r>
  <r>
    <n v="2433"/>
    <s v="Upfront"/>
    <x v="3"/>
    <n v="8.14"/>
    <d v="2011-03-01T00:00:00"/>
    <x v="0"/>
    <n v="0"/>
    <n v="0"/>
    <n v="0"/>
    <n v="0"/>
    <s v=""/>
  </r>
  <r>
    <n v="2450"/>
    <s v="Upfront"/>
    <x v="1"/>
    <n v="44.8"/>
    <d v="2011-02-01T00:00:00"/>
    <x v="0"/>
    <n v="0"/>
    <n v="0"/>
    <n v="0"/>
    <n v="0"/>
    <s v=""/>
  </r>
  <r>
    <n v="2463"/>
    <s v="Upfront"/>
    <x v="1"/>
    <n v="51.03"/>
    <d v="2011-02-01T00:00:00"/>
    <x v="0"/>
    <n v="0"/>
    <n v="0"/>
    <n v="0"/>
    <n v="0"/>
    <s v=""/>
  </r>
  <r>
    <n v="2474"/>
    <s v="Upfront"/>
    <x v="2"/>
    <n v="5.17"/>
    <d v="2011-04-01T00:00:00"/>
    <x v="0"/>
    <n v="0"/>
    <n v="0"/>
    <n v="0"/>
    <n v="0"/>
    <s v=""/>
  </r>
  <r>
    <n v="2512"/>
    <s v="Upfront"/>
    <x v="6"/>
    <n v="8.0500000000000007"/>
    <d v="2011-02-01T00:00:00"/>
    <x v="0"/>
    <n v="0"/>
    <n v="0"/>
    <n v="0"/>
    <n v="0"/>
    <s v=""/>
  </r>
  <r>
    <n v="2619"/>
    <s v="Upfront"/>
    <x v="6"/>
    <n v="2.448"/>
    <d v="2011-06-01T00:00:00"/>
    <x v="0"/>
    <n v="0"/>
    <n v="0"/>
    <n v="0"/>
    <n v="0"/>
    <s v=""/>
  </r>
  <r>
    <n v="2638"/>
    <s v="Upfront"/>
    <x v="3"/>
    <n v="1.175"/>
    <d v="2011-09-01T00:00:00"/>
    <x v="0"/>
    <n v="0"/>
    <n v="0"/>
    <n v="0"/>
    <n v="0"/>
    <s v=""/>
  </r>
  <r>
    <n v="2746"/>
    <s v="Upfront"/>
    <x v="3"/>
    <n v="4.2300000000000004"/>
    <d v="2011-08-01T00:00:00"/>
    <x v="0"/>
    <n v="0"/>
    <n v="0"/>
    <n v="0"/>
    <n v="0"/>
    <s v=""/>
  </r>
  <r>
    <n v="2764"/>
    <s v="Upfront"/>
    <x v="6"/>
    <n v="3.22"/>
    <d v="2013-04-01T00:00:00"/>
    <x v="0"/>
    <n v="0"/>
    <n v="0"/>
    <n v="0"/>
    <n v="0"/>
    <s v=""/>
  </r>
  <r>
    <n v="2774"/>
    <s v="Upfront"/>
    <x v="3"/>
    <n v="2.8"/>
    <d v="2011-07-01T00:00:00"/>
    <x v="0"/>
    <n v="0"/>
    <n v="0"/>
    <n v="0"/>
    <n v="0"/>
    <s v=""/>
  </r>
  <r>
    <n v="2824"/>
    <s v="Upfront"/>
    <x v="6"/>
    <n v="2.1760000000000002"/>
    <d v="2011-06-01T00:00:00"/>
    <x v="0"/>
    <n v="0"/>
    <n v="0"/>
    <n v="0"/>
    <n v="0"/>
    <s v=""/>
  </r>
  <r>
    <n v="2929"/>
    <s v="Upfront"/>
    <x v="3"/>
    <n v="6.44"/>
    <d v="2011-05-01T00:00:00"/>
    <x v="0"/>
    <n v="0"/>
    <n v="0"/>
    <n v="0"/>
    <n v="0"/>
    <s v=""/>
  </r>
  <r>
    <n v="3030"/>
    <s v="Upfront"/>
    <x v="3"/>
    <n v="7.8540000000000001"/>
    <d v="2011-07-01T00:00:00"/>
    <x v="0"/>
    <n v="0"/>
    <n v="0"/>
    <n v="0"/>
    <n v="0"/>
    <s v=""/>
  </r>
  <r>
    <n v="3075"/>
    <s v="Upfront"/>
    <x v="5"/>
    <n v="2.08"/>
    <d v="2012-08-01T00:00:00"/>
    <x v="0"/>
    <n v="0"/>
    <n v="0"/>
    <n v="0"/>
    <n v="0"/>
    <s v=""/>
  </r>
  <r>
    <n v="3153"/>
    <s v="Upfront"/>
    <x v="5"/>
    <n v="5.94"/>
    <d v="2011-06-01T00:00:00"/>
    <x v="0"/>
    <n v="0"/>
    <n v="0"/>
    <n v="0"/>
    <n v="0"/>
    <s v=""/>
  </r>
  <r>
    <n v="3195"/>
    <s v="Upfront"/>
    <x v="5"/>
    <n v="5.59"/>
    <d v="2011-10-01T00:00:00"/>
    <x v="0"/>
    <n v="0"/>
    <n v="0"/>
    <n v="0"/>
    <n v="0"/>
    <s v=""/>
  </r>
  <r>
    <n v="3300"/>
    <s v="Upfront"/>
    <x v="5"/>
    <n v="9.99"/>
    <d v="2011-05-01T00:00:00"/>
    <x v="0"/>
    <n v="0"/>
    <n v="0"/>
    <n v="0"/>
    <n v="0"/>
    <s v=""/>
  </r>
  <r>
    <n v="3306"/>
    <s v="Upfront"/>
    <x v="6"/>
    <n v="1.9039999999999999"/>
    <d v="2011-08-01T00:00:00"/>
    <x v="0"/>
    <n v="0"/>
    <n v="0"/>
    <n v="0"/>
    <n v="0"/>
    <s v=""/>
  </r>
  <r>
    <n v="3425"/>
    <s v="Upfront"/>
    <x v="6"/>
    <n v="53.76"/>
    <d v="2011-11-01T00:00:00"/>
    <x v="0"/>
    <n v="0"/>
    <n v="0"/>
    <n v="0"/>
    <n v="0"/>
    <s v=""/>
  </r>
  <r>
    <n v="3439"/>
    <s v="Upfront"/>
    <x v="3"/>
    <n v="7.56"/>
    <d v="2012-02-01T00:00:00"/>
    <x v="0"/>
    <n v="0"/>
    <n v="0"/>
    <n v="0"/>
    <n v="0"/>
    <s v=""/>
  </r>
  <r>
    <n v="3488"/>
    <s v="Upfront"/>
    <x v="3"/>
    <n v="2.4790000000000001"/>
    <d v="2012-05-01T00:00:00"/>
    <x v="0"/>
    <n v="0"/>
    <n v="0"/>
    <n v="0"/>
    <n v="0"/>
    <s v=""/>
  </r>
  <r>
    <n v="3613"/>
    <s v="Upfront"/>
    <x v="3"/>
    <n v="1.84"/>
    <d v="2012-08-01T00:00:00"/>
    <x v="0"/>
    <n v="0"/>
    <n v="0"/>
    <n v="0"/>
    <n v="0"/>
    <s v=""/>
  </r>
  <r>
    <n v="3735"/>
    <s v="Upfront"/>
    <x v="6"/>
    <n v="2.585"/>
    <d v="2012-04-01T00:00:00"/>
    <x v="0"/>
    <n v="0"/>
    <n v="0"/>
    <n v="0"/>
    <n v="0"/>
    <s v=""/>
  </r>
  <r>
    <n v="3753"/>
    <s v="Upfront"/>
    <x v="3"/>
    <n v="5.7350000000000003"/>
    <d v="2011-04-01T00:00:00"/>
    <x v="0"/>
    <n v="0"/>
    <n v="0"/>
    <n v="0"/>
    <n v="0"/>
    <s v=""/>
  </r>
  <r>
    <n v="4883"/>
    <s v="Upfront"/>
    <x v="3"/>
    <n v="2.8330000000000002"/>
    <d v="2012-12-01T00:00:00"/>
    <x v="0"/>
    <n v="0"/>
    <n v="0"/>
    <n v="0"/>
    <n v="0"/>
    <s v=""/>
  </r>
  <r>
    <n v="4933"/>
    <s v="Upfront"/>
    <x v="9"/>
    <n v="18"/>
    <d v="2012-03-01T00:00:00"/>
    <x v="0"/>
    <n v="0"/>
    <n v="0"/>
    <n v="0"/>
    <n v="0"/>
    <s v=""/>
  </r>
  <r>
    <n v="5221"/>
    <s v="Upfront"/>
    <x v="3"/>
    <n v="1.76"/>
    <d v="2012-10-01T00:00:00"/>
    <x v="0"/>
    <n v="0"/>
    <n v="0"/>
    <n v="0"/>
    <n v="0"/>
    <s v=""/>
  </r>
  <r>
    <n v="5880"/>
    <s v="Upfront"/>
    <x v="3"/>
    <n v="2.88"/>
    <d v="2012-07-01T00:00:00"/>
    <x v="0"/>
    <n v="0"/>
    <n v="0"/>
    <n v="0"/>
    <n v="0"/>
    <s v=""/>
  </r>
  <r>
    <n v="7829"/>
    <s v="Upfront"/>
    <x v="6"/>
    <n v="1.4330000000000001"/>
    <d v="2012-07-01T00:00:00"/>
    <x v="0"/>
    <n v="0"/>
    <n v="0"/>
    <n v="0"/>
    <n v="0"/>
    <s v=""/>
  </r>
  <r>
    <n v="8069"/>
    <s v="Upfront"/>
    <x v="6"/>
    <n v="2.6619999999999999"/>
    <d v="2012-10-01T00:00:00"/>
    <x v="0"/>
    <n v="0"/>
    <n v="0"/>
    <n v="0"/>
    <n v="0"/>
    <s v=""/>
  </r>
  <r>
    <n v="8228"/>
    <s v="Upfront"/>
    <x v="3"/>
    <n v="3.43"/>
    <d v="2013-02-01T00:00:00"/>
    <x v="0"/>
    <n v="0"/>
    <n v="0"/>
    <n v="0"/>
    <n v="0"/>
    <s v=""/>
  </r>
  <r>
    <n v="8329"/>
    <s v="Upfront"/>
    <x v="6"/>
    <n v="2.99"/>
    <d v="2012-08-01T00:00:00"/>
    <x v="0"/>
    <n v="0"/>
    <n v="0"/>
    <n v="0"/>
    <n v="0"/>
    <s v=""/>
  </r>
  <r>
    <n v="8330"/>
    <s v="Upfront"/>
    <x v="6"/>
    <n v="2.76"/>
    <d v="2012-09-01T00:00:00"/>
    <x v="0"/>
    <n v="0"/>
    <n v="0"/>
    <n v="0"/>
    <n v="0"/>
    <s v=""/>
  </r>
  <r>
    <n v="8331"/>
    <s v="Upfront"/>
    <x v="6"/>
    <n v="7.13"/>
    <d v="2012-08-01T00:00:00"/>
    <x v="0"/>
    <n v="0"/>
    <n v="0"/>
    <n v="0"/>
    <n v="0"/>
    <s v=""/>
  </r>
  <r>
    <n v="8332"/>
    <s v="Upfront"/>
    <x v="6"/>
    <n v="5.59"/>
    <d v="2012-07-01T00:00:00"/>
    <x v="0"/>
    <n v="0"/>
    <n v="0"/>
    <n v="0"/>
    <n v="0"/>
    <s v=""/>
  </r>
  <r>
    <n v="8333"/>
    <s v="Upfront"/>
    <x v="6"/>
    <n v="4.2300000000000004"/>
    <d v="2012-11-01T00:00:00"/>
    <x v="0"/>
    <n v="0"/>
    <n v="0"/>
    <n v="0"/>
    <n v="0"/>
    <s v=""/>
  </r>
  <r>
    <n v="8334"/>
    <s v="Upfront"/>
    <x v="6"/>
    <n v="5.8049999999999997"/>
    <d v="2012-09-01T00:00:00"/>
    <x v="0"/>
    <n v="0"/>
    <n v="0"/>
    <n v="0"/>
    <n v="0"/>
    <s v=""/>
  </r>
  <r>
    <n v="8335"/>
    <s v="Upfront"/>
    <x v="6"/>
    <n v="5.64"/>
    <d v="2012-11-01T00:00:00"/>
    <x v="0"/>
    <n v="0"/>
    <n v="0"/>
    <n v="0"/>
    <n v="0"/>
    <s v=""/>
  </r>
  <r>
    <n v="8336"/>
    <s v="Upfront"/>
    <x v="6"/>
    <n v="3.44"/>
    <d v="2012-09-01T00:00:00"/>
    <x v="0"/>
    <n v="0"/>
    <n v="0"/>
    <n v="0"/>
    <n v="0"/>
    <s v=""/>
  </r>
  <r>
    <n v="8337"/>
    <s v="Upfront"/>
    <x v="6"/>
    <n v="1.88"/>
    <d v="2012-10-01T00:00:00"/>
    <x v="0"/>
    <n v="0"/>
    <n v="0"/>
    <n v="0"/>
    <n v="0"/>
    <s v=""/>
  </r>
  <r>
    <n v="8338"/>
    <s v="Upfront"/>
    <x v="6"/>
    <n v="6.45"/>
    <d v="2012-09-01T00:00:00"/>
    <x v="0"/>
    <n v="0"/>
    <n v="0"/>
    <n v="0"/>
    <n v="0"/>
    <s v=""/>
  </r>
  <r>
    <n v="8339"/>
    <s v="Upfront"/>
    <x v="6"/>
    <n v="6.58"/>
    <d v="2012-09-01T00:00:00"/>
    <x v="0"/>
    <n v="0"/>
    <n v="0"/>
    <n v="0"/>
    <n v="0"/>
    <s v=""/>
  </r>
  <r>
    <n v="8340"/>
    <s v="Upfront"/>
    <x v="6"/>
    <n v="5.8049999999999997"/>
    <d v="2012-09-01T00:00:00"/>
    <x v="0"/>
    <n v="0"/>
    <n v="0"/>
    <n v="0"/>
    <n v="0"/>
    <s v=""/>
  </r>
  <r>
    <n v="8341"/>
    <s v="Upfront"/>
    <x v="6"/>
    <n v="3.6549999999999998"/>
    <d v="2012-09-01T00:00:00"/>
    <x v="0"/>
    <n v="0"/>
    <n v="0"/>
    <n v="0"/>
    <n v="0"/>
    <s v=""/>
  </r>
  <r>
    <n v="8342"/>
    <s v="Upfront"/>
    <x v="6"/>
    <n v="2.35"/>
    <d v="2013-04-01T00:00:00"/>
    <x v="0"/>
    <n v="0"/>
    <n v="0"/>
    <n v="0"/>
    <n v="0"/>
    <s v=""/>
  </r>
  <r>
    <n v="8343"/>
    <s v="Upfront"/>
    <x v="9"/>
    <n v="4.1399999999999997"/>
    <d v="2012-09-01T00:00:00"/>
    <x v="0"/>
    <n v="0"/>
    <n v="0"/>
    <n v="0"/>
    <n v="0"/>
    <s v=""/>
  </r>
  <r>
    <n v="8344"/>
    <s v="Upfront"/>
    <x v="9"/>
    <n v="4.5999999999999996"/>
    <d v="2012-08-01T00:00:00"/>
    <x v="0"/>
    <n v="0"/>
    <n v="0"/>
    <n v="0"/>
    <n v="0"/>
    <s v=""/>
  </r>
  <r>
    <n v="8345"/>
    <s v="Upfront"/>
    <x v="9"/>
    <n v="4.3"/>
    <d v="2012-08-01T00:00:00"/>
    <x v="0"/>
    <n v="0"/>
    <n v="0"/>
    <n v="0"/>
    <n v="0"/>
    <s v=""/>
  </r>
  <r>
    <n v="8346"/>
    <s v="Upfront"/>
    <x v="9"/>
    <n v="3.22"/>
    <d v="2012-09-01T00:00:00"/>
    <x v="0"/>
    <n v="0"/>
    <n v="0"/>
    <n v="0"/>
    <n v="0"/>
    <s v=""/>
  </r>
  <r>
    <n v="8347"/>
    <s v="Upfront"/>
    <x v="9"/>
    <n v="6.9"/>
    <d v="2012-08-01T00:00:00"/>
    <x v="0"/>
    <n v="0"/>
    <n v="0"/>
    <n v="0"/>
    <n v="0"/>
    <s v=""/>
  </r>
  <r>
    <n v="8348"/>
    <s v="Upfront"/>
    <x v="9"/>
    <n v="4.5999999999999996"/>
    <d v="2012-08-01T00:00:00"/>
    <x v="0"/>
    <n v="0"/>
    <n v="0"/>
    <n v="0"/>
    <n v="0"/>
    <s v=""/>
  </r>
  <r>
    <n v="8349"/>
    <s v="Upfront"/>
    <x v="9"/>
    <n v="3.22"/>
    <d v="2012-09-01T00:00:00"/>
    <x v="0"/>
    <n v="0"/>
    <n v="0"/>
    <n v="0"/>
    <n v="0"/>
    <s v=""/>
  </r>
  <r>
    <n v="8350"/>
    <s v="Upfront"/>
    <x v="9"/>
    <n v="7.31"/>
    <d v="2012-08-01T00:00:00"/>
    <x v="0"/>
    <n v="0"/>
    <n v="0"/>
    <n v="0"/>
    <n v="0"/>
    <s v=""/>
  </r>
  <r>
    <n v="8351"/>
    <s v="Upfront"/>
    <x v="9"/>
    <n v="2.99"/>
    <d v="2012-09-01T00:00:00"/>
    <x v="0"/>
    <n v="0"/>
    <n v="0"/>
    <n v="0"/>
    <n v="0"/>
    <s v=""/>
  </r>
  <r>
    <n v="8352"/>
    <s v="Upfront"/>
    <x v="9"/>
    <n v="3.68"/>
    <d v="2012-09-01T00:00:00"/>
    <x v="0"/>
    <n v="0"/>
    <n v="0"/>
    <n v="0"/>
    <n v="0"/>
    <s v=""/>
  </r>
  <r>
    <n v="8353"/>
    <s v="Upfront"/>
    <x v="9"/>
    <n v="8.9700000000000006"/>
    <d v="2012-07-01T00:00:00"/>
    <x v="0"/>
    <n v="0"/>
    <n v="0"/>
    <n v="0"/>
    <n v="0"/>
    <s v=""/>
  </r>
  <r>
    <n v="8354"/>
    <s v="Upfront"/>
    <x v="9"/>
    <n v="5.8049999999999997"/>
    <d v="2012-08-01T00:00:00"/>
    <x v="0"/>
    <n v="0"/>
    <n v="0"/>
    <n v="0"/>
    <n v="0"/>
    <s v=""/>
  </r>
  <r>
    <n v="8355"/>
    <s v="Upfront"/>
    <x v="9"/>
    <n v="2.58"/>
    <d v="2012-10-01T00:00:00"/>
    <x v="0"/>
    <n v="0"/>
    <n v="0"/>
    <n v="0"/>
    <n v="0"/>
    <s v=""/>
  </r>
  <r>
    <n v="8356"/>
    <s v="Upfront"/>
    <x v="9"/>
    <n v="7.59"/>
    <d v="2012-04-01T00:00:00"/>
    <x v="0"/>
    <n v="0"/>
    <n v="0"/>
    <n v="0"/>
    <n v="0"/>
    <s v=""/>
  </r>
  <r>
    <n v="8357"/>
    <s v="Upfront"/>
    <x v="9"/>
    <n v="6.2549999999999999"/>
    <d v="2012-08-01T00:00:00"/>
    <x v="0"/>
    <n v="0"/>
    <n v="0"/>
    <n v="0"/>
    <n v="0"/>
    <s v=""/>
  </r>
  <r>
    <n v="8358"/>
    <s v="Upfront"/>
    <x v="9"/>
    <n v="4.1399999999999997"/>
    <d v="2012-08-01T00:00:00"/>
    <x v="0"/>
    <n v="0"/>
    <n v="0"/>
    <n v="0"/>
    <n v="0"/>
    <s v=""/>
  </r>
  <r>
    <n v="8359"/>
    <s v="Upfront"/>
    <x v="9"/>
    <n v="4.37"/>
    <d v="2012-08-01T00:00:00"/>
    <x v="0"/>
    <n v="0"/>
    <n v="0"/>
    <n v="0"/>
    <n v="0"/>
    <s v=""/>
  </r>
  <r>
    <n v="8360"/>
    <s v="Upfront"/>
    <x v="9"/>
    <n v="3.68"/>
    <d v="2012-09-01T00:00:00"/>
    <x v="0"/>
    <n v="0"/>
    <n v="0"/>
    <n v="0"/>
    <n v="0"/>
    <s v=""/>
  </r>
  <r>
    <n v="8361"/>
    <s v="Upfront"/>
    <x v="9"/>
    <n v="3.22"/>
    <d v="2012-09-01T00:00:00"/>
    <x v="0"/>
    <n v="0"/>
    <n v="0"/>
    <n v="0"/>
    <n v="0"/>
    <s v=""/>
  </r>
  <r>
    <n v="8362"/>
    <s v="Upfront"/>
    <x v="9"/>
    <n v="7.9550000000000001"/>
    <d v="2012-08-01T00:00:00"/>
    <x v="0"/>
    <n v="0"/>
    <n v="0"/>
    <n v="0"/>
    <n v="0"/>
    <s v=""/>
  </r>
  <r>
    <n v="8363"/>
    <s v="Upfront"/>
    <x v="9"/>
    <n v="3.87"/>
    <d v="2012-09-01T00:00:00"/>
    <x v="0"/>
    <n v="0"/>
    <n v="0"/>
    <n v="0"/>
    <n v="0"/>
    <s v=""/>
  </r>
  <r>
    <n v="8364"/>
    <s v="Upfront"/>
    <x v="9"/>
    <n v="6.9"/>
    <d v="2012-08-01T00:00:00"/>
    <x v="0"/>
    <n v="0"/>
    <n v="0"/>
    <n v="0"/>
    <n v="0"/>
    <s v=""/>
  </r>
  <r>
    <n v="8365"/>
    <s v="Upfront"/>
    <x v="9"/>
    <n v="6.45"/>
    <d v="2012-08-01T00:00:00"/>
    <x v="0"/>
    <n v="0"/>
    <n v="0"/>
    <n v="0"/>
    <n v="0"/>
    <s v=""/>
  </r>
  <r>
    <n v="8366"/>
    <s v="Upfront"/>
    <x v="9"/>
    <n v="4.5999999999999996"/>
    <d v="2012-08-01T00:00:00"/>
    <x v="0"/>
    <n v="0"/>
    <n v="0"/>
    <n v="0"/>
    <n v="0"/>
    <s v=""/>
  </r>
  <r>
    <n v="8367"/>
    <s v="Upfront"/>
    <x v="9"/>
    <n v="4.4649999999999999"/>
    <d v="2012-08-01T00:00:00"/>
    <x v="0"/>
    <n v="0"/>
    <n v="0"/>
    <n v="0"/>
    <n v="0"/>
    <s v=""/>
  </r>
  <r>
    <n v="8368"/>
    <s v="Upfront"/>
    <x v="9"/>
    <n v="3.22"/>
    <d v="2012-09-01T00:00:00"/>
    <x v="0"/>
    <n v="0"/>
    <n v="0"/>
    <n v="0"/>
    <n v="0"/>
    <s v=""/>
  </r>
  <r>
    <n v="8369"/>
    <s v="Upfront"/>
    <x v="9"/>
    <n v="9.2449999999999992"/>
    <d v="2012-07-01T00:00:00"/>
    <x v="0"/>
    <n v="0"/>
    <n v="0"/>
    <n v="0"/>
    <n v="0"/>
    <s v=""/>
  </r>
  <r>
    <n v="8370"/>
    <s v="Upfront"/>
    <x v="9"/>
    <n v="5.64"/>
    <d v="2012-08-01T00:00:00"/>
    <x v="0"/>
    <n v="0"/>
    <n v="0"/>
    <n v="0"/>
    <n v="0"/>
    <s v=""/>
  </r>
  <r>
    <n v="8371"/>
    <s v="Upfront"/>
    <x v="9"/>
    <n v="8.4600000000000009"/>
    <d v="2012-07-01T00:00:00"/>
    <x v="0"/>
    <n v="0"/>
    <n v="0"/>
    <n v="0"/>
    <n v="0"/>
    <s v=""/>
  </r>
  <r>
    <n v="8372"/>
    <s v="Upfront"/>
    <x v="9"/>
    <n v="4.7"/>
    <d v="2012-08-01T00:00:00"/>
    <x v="0"/>
    <n v="0"/>
    <n v="0"/>
    <n v="0"/>
    <n v="0"/>
    <s v=""/>
  </r>
  <r>
    <n v="8373"/>
    <s v="Upfront"/>
    <x v="9"/>
    <n v="3.87"/>
    <d v="2012-09-01T00:00:00"/>
    <x v="0"/>
    <n v="0"/>
    <n v="0"/>
    <n v="0"/>
    <n v="0"/>
    <s v=""/>
  </r>
  <r>
    <n v="8374"/>
    <s v="Upfront"/>
    <x v="9"/>
    <n v="5.52"/>
    <d v="2012-08-01T00:00:00"/>
    <x v="0"/>
    <n v="0"/>
    <n v="0"/>
    <n v="0"/>
    <n v="0"/>
    <s v=""/>
  </r>
  <r>
    <n v="8375"/>
    <s v="Upfront"/>
    <x v="9"/>
    <n v="4.1399999999999997"/>
    <d v="2012-09-01T00:00:00"/>
    <x v="0"/>
    <n v="0"/>
    <n v="0"/>
    <n v="0"/>
    <n v="0"/>
    <s v=""/>
  </r>
  <r>
    <n v="8376"/>
    <s v="Upfront"/>
    <x v="9"/>
    <n v="3.01"/>
    <d v="2012-09-01T00:00:00"/>
    <x v="0"/>
    <n v="0"/>
    <n v="0"/>
    <n v="0"/>
    <n v="0"/>
    <s v=""/>
  </r>
  <r>
    <n v="8377"/>
    <s v="Upfront"/>
    <x v="9"/>
    <n v="5.52"/>
    <d v="2012-08-01T00:00:00"/>
    <x v="0"/>
    <n v="0"/>
    <n v="0"/>
    <n v="0"/>
    <n v="0"/>
    <s v=""/>
  </r>
  <r>
    <n v="8378"/>
    <s v="Upfront"/>
    <x v="9"/>
    <n v="4.7"/>
    <d v="2012-08-01T00:00:00"/>
    <x v="0"/>
    <n v="0"/>
    <n v="0"/>
    <n v="0"/>
    <n v="0"/>
    <s v=""/>
  </r>
  <r>
    <n v="8379"/>
    <s v="Upfront"/>
    <x v="9"/>
    <n v="4.4649999999999999"/>
    <d v="2012-08-01T00:00:00"/>
    <x v="0"/>
    <n v="0"/>
    <n v="0"/>
    <n v="0"/>
    <n v="0"/>
    <s v=""/>
  </r>
  <r>
    <n v="8380"/>
    <s v="Upfront"/>
    <x v="9"/>
    <n v="5.17"/>
    <d v="2012-08-01T00:00:00"/>
    <x v="0"/>
    <n v="0"/>
    <n v="0"/>
    <n v="0"/>
    <n v="0"/>
    <s v=""/>
  </r>
  <r>
    <n v="8381"/>
    <s v="Upfront"/>
    <x v="9"/>
    <n v="4.7"/>
    <d v="2012-08-01T00:00:00"/>
    <x v="0"/>
    <n v="0"/>
    <n v="0"/>
    <n v="0"/>
    <n v="0"/>
    <s v=""/>
  </r>
  <r>
    <n v="8382"/>
    <s v="Upfront"/>
    <x v="9"/>
    <n v="4.7"/>
    <d v="2012-08-01T00:00:00"/>
    <x v="0"/>
    <n v="0"/>
    <n v="0"/>
    <n v="0"/>
    <n v="0"/>
    <s v=""/>
  </r>
  <r>
    <n v="8383"/>
    <s v="Upfront"/>
    <x v="9"/>
    <n v="5.0599999999999996"/>
    <d v="2012-08-01T00:00:00"/>
    <x v="0"/>
    <n v="0"/>
    <n v="0"/>
    <n v="0"/>
    <n v="0"/>
    <s v=""/>
  </r>
  <r>
    <n v="8384"/>
    <s v="Upfront"/>
    <x v="9"/>
    <n v="6.11"/>
    <d v="2012-08-01T00:00:00"/>
    <x v="0"/>
    <n v="0"/>
    <n v="0"/>
    <n v="0"/>
    <n v="0"/>
    <s v=""/>
  </r>
  <r>
    <n v="8385"/>
    <s v="Upfront"/>
    <x v="9"/>
    <n v="4.7"/>
    <d v="2012-08-01T00:00:00"/>
    <x v="0"/>
    <n v="0"/>
    <n v="0"/>
    <n v="0"/>
    <n v="0"/>
    <s v=""/>
  </r>
  <r>
    <n v="8386"/>
    <s v="Upfront"/>
    <x v="9"/>
    <n v="2.82"/>
    <d v="2012-10-01T00:00:00"/>
    <x v="0"/>
    <n v="0"/>
    <n v="0"/>
    <n v="0"/>
    <n v="0"/>
    <s v=""/>
  </r>
  <r>
    <n v="8387"/>
    <s v="Upfront"/>
    <x v="9"/>
    <n v="7.05"/>
    <d v="2012-08-01T00:00:00"/>
    <x v="0"/>
    <n v="0"/>
    <n v="0"/>
    <n v="0"/>
    <n v="0"/>
    <s v=""/>
  </r>
  <r>
    <n v="8388"/>
    <s v="Upfront"/>
    <x v="3"/>
    <n v="11.96"/>
    <d v="2012-09-01T00:00:00"/>
    <x v="0"/>
    <n v="0"/>
    <n v="0"/>
    <n v="0"/>
    <n v="0"/>
    <s v=""/>
  </r>
  <r>
    <n v="8389"/>
    <s v="Upfront"/>
    <x v="3"/>
    <n v="5.0599999999999996"/>
    <d v="2012-09-01T00:00:00"/>
    <x v="0"/>
    <n v="0"/>
    <n v="0"/>
    <n v="0"/>
    <n v="0"/>
    <s v=""/>
  </r>
  <r>
    <n v="8390"/>
    <s v="Upfront"/>
    <x v="3"/>
    <n v="6.665"/>
    <d v="2012-10-01T00:00:00"/>
    <x v="0"/>
    <n v="0"/>
    <n v="0"/>
    <n v="0"/>
    <n v="0"/>
    <s v=""/>
  </r>
  <r>
    <n v="8391"/>
    <s v="Upfront"/>
    <x v="3"/>
    <n v="3.91"/>
    <d v="2012-10-01T00:00:00"/>
    <x v="0"/>
    <n v="0"/>
    <n v="0"/>
    <n v="0"/>
    <n v="0"/>
    <s v=""/>
  </r>
  <r>
    <n v="8392"/>
    <s v="Upfront"/>
    <x v="3"/>
    <n v="5.52"/>
    <d v="2012-10-01T00:00:00"/>
    <x v="0"/>
    <n v="0"/>
    <n v="0"/>
    <n v="0"/>
    <n v="0"/>
    <s v=""/>
  </r>
  <r>
    <n v="8393"/>
    <s v="Upfront"/>
    <x v="3"/>
    <n v="6.02"/>
    <d v="2012-09-01T00:00:00"/>
    <x v="0"/>
    <n v="0"/>
    <n v="0"/>
    <n v="0"/>
    <n v="0"/>
    <s v=""/>
  </r>
  <r>
    <n v="8394"/>
    <s v="Upfront"/>
    <x v="3"/>
    <n v="4.5999999999999996"/>
    <d v="2012-10-01T00:00:00"/>
    <x v="0"/>
    <n v="0"/>
    <n v="0"/>
    <n v="0"/>
    <n v="0"/>
    <s v=""/>
  </r>
  <r>
    <n v="8395"/>
    <s v="Upfront"/>
    <x v="3"/>
    <n v="5.0599999999999996"/>
    <d v="2012-09-01T00:00:00"/>
    <x v="0"/>
    <n v="0"/>
    <n v="0"/>
    <n v="0"/>
    <n v="0"/>
    <s v=""/>
  </r>
  <r>
    <n v="8396"/>
    <s v="Upfront"/>
    <x v="3"/>
    <n v="5.59"/>
    <d v="2012-09-01T00:00:00"/>
    <x v="0"/>
    <n v="0"/>
    <n v="0"/>
    <n v="0"/>
    <n v="0"/>
    <s v=""/>
  </r>
  <r>
    <n v="8397"/>
    <s v="Upfront"/>
    <x v="3"/>
    <n v="6.02"/>
    <d v="2012-09-01T00:00:00"/>
    <x v="0"/>
    <n v="0"/>
    <n v="0"/>
    <n v="0"/>
    <n v="0"/>
    <s v=""/>
  </r>
  <r>
    <n v="8398"/>
    <s v="Upfront"/>
    <x v="3"/>
    <n v="10.32"/>
    <d v="2012-09-01T00:00:00"/>
    <x v="0"/>
    <n v="0"/>
    <n v="0"/>
    <n v="0"/>
    <n v="0"/>
    <s v=""/>
  </r>
  <r>
    <n v="8399"/>
    <s v="Upfront"/>
    <x v="3"/>
    <n v="4.5999999999999996"/>
    <d v="2012-10-01T00:00:00"/>
    <x v="0"/>
    <n v="0"/>
    <n v="0"/>
    <n v="0"/>
    <n v="0"/>
    <s v=""/>
  </r>
  <r>
    <n v="8400"/>
    <s v="Upfront"/>
    <x v="3"/>
    <n v="8.9700000000000006"/>
    <d v="2012-09-01T00:00:00"/>
    <x v="0"/>
    <n v="0"/>
    <n v="0"/>
    <n v="0"/>
    <n v="0"/>
    <s v=""/>
  </r>
  <r>
    <n v="8401"/>
    <s v="Upfront"/>
    <x v="3"/>
    <n v="4.8099999999999996"/>
    <d v="2012-10-01T00:00:00"/>
    <x v="0"/>
    <n v="0"/>
    <n v="0"/>
    <n v="0"/>
    <n v="0"/>
    <s v=""/>
  </r>
  <r>
    <n v="8402"/>
    <s v="Upfront"/>
    <x v="3"/>
    <n v="8.3849999999999998"/>
    <d v="2012-09-01T00:00:00"/>
    <x v="0"/>
    <n v="0"/>
    <n v="0"/>
    <n v="0"/>
    <n v="0"/>
    <s v=""/>
  </r>
  <r>
    <n v="8403"/>
    <s v="Upfront"/>
    <x v="3"/>
    <n v="3.68"/>
    <d v="2012-11-01T00:00:00"/>
    <x v="0"/>
    <n v="0"/>
    <n v="0"/>
    <n v="0"/>
    <n v="0"/>
    <s v=""/>
  </r>
  <r>
    <n v="8404"/>
    <s v="Upfront"/>
    <x v="3"/>
    <n v="4.1399999999999997"/>
    <d v="2012-09-01T00:00:00"/>
    <x v="0"/>
    <n v="0"/>
    <n v="0"/>
    <n v="0"/>
    <n v="0"/>
    <s v=""/>
  </r>
  <r>
    <n v="8405"/>
    <s v="Upfront"/>
    <x v="3"/>
    <n v="5.16"/>
    <d v="2012-09-01T00:00:00"/>
    <x v="0"/>
    <n v="0"/>
    <n v="0"/>
    <n v="0"/>
    <n v="0"/>
    <s v=""/>
  </r>
  <r>
    <n v="8406"/>
    <s v="Upfront"/>
    <x v="3"/>
    <n v="5.59"/>
    <d v="2012-09-01T00:00:00"/>
    <x v="0"/>
    <n v="0"/>
    <n v="0"/>
    <n v="0"/>
    <n v="0"/>
    <s v=""/>
  </r>
  <r>
    <n v="8407"/>
    <s v="Upfront"/>
    <x v="3"/>
    <n v="7.36"/>
    <d v="2012-09-01T00:00:00"/>
    <x v="0"/>
    <n v="0"/>
    <n v="0"/>
    <n v="0"/>
    <n v="0"/>
    <s v=""/>
  </r>
  <r>
    <n v="8408"/>
    <s v="Upfront"/>
    <x v="3"/>
    <n v="5.8049999999999997"/>
    <d v="2012-09-01T00:00:00"/>
    <x v="0"/>
    <n v="0"/>
    <n v="0"/>
    <n v="0"/>
    <n v="0"/>
    <s v=""/>
  </r>
  <r>
    <n v="8409"/>
    <s v="Upfront"/>
    <x v="3"/>
    <n v="5.67"/>
    <d v="2012-09-01T00:00:00"/>
    <x v="0"/>
    <n v="0"/>
    <n v="0"/>
    <n v="0"/>
    <n v="0"/>
    <s v=""/>
  </r>
  <r>
    <n v="8410"/>
    <s v="Upfront"/>
    <x v="3"/>
    <n v="2.2999999999999998"/>
    <d v="2012-09-01T00:00:00"/>
    <x v="0"/>
    <n v="0"/>
    <n v="0"/>
    <n v="0"/>
    <n v="0"/>
    <s v=""/>
  </r>
  <r>
    <n v="8411"/>
    <s v="Upfront"/>
    <x v="3"/>
    <n v="14.404999999999999"/>
    <d v="2012-09-01T00:00:00"/>
    <x v="0"/>
    <n v="0"/>
    <n v="0"/>
    <n v="0"/>
    <n v="0"/>
    <s v=""/>
  </r>
  <r>
    <n v="8412"/>
    <s v="Upfront"/>
    <x v="3"/>
    <n v="5.52"/>
    <d v="2012-09-01T00:00:00"/>
    <x v="0"/>
    <n v="0"/>
    <n v="0"/>
    <n v="0"/>
    <n v="0"/>
    <s v=""/>
  </r>
  <r>
    <n v="8413"/>
    <s v="Upfront"/>
    <x v="3"/>
    <n v="8.9700000000000006"/>
    <d v="2012-09-01T00:00:00"/>
    <x v="0"/>
    <n v="0"/>
    <n v="0"/>
    <n v="0"/>
    <n v="0"/>
    <s v=""/>
  </r>
  <r>
    <n v="8414"/>
    <s v="Upfront"/>
    <x v="3"/>
    <n v="5.8049999999999997"/>
    <d v="2012-10-01T00:00:00"/>
    <x v="0"/>
    <n v="0"/>
    <n v="0"/>
    <n v="0"/>
    <n v="0"/>
    <s v=""/>
  </r>
  <r>
    <n v="8415"/>
    <s v="Upfront"/>
    <x v="3"/>
    <n v="11.5"/>
    <d v="2012-09-01T00:00:00"/>
    <x v="0"/>
    <n v="0"/>
    <n v="0"/>
    <n v="0"/>
    <n v="0"/>
    <s v=""/>
  </r>
  <r>
    <n v="8416"/>
    <s v="Upfront"/>
    <x v="3"/>
    <n v="4.7300000000000004"/>
    <d v="2012-11-01T00:00:00"/>
    <x v="0"/>
    <n v="0"/>
    <n v="0"/>
    <n v="0"/>
    <n v="0"/>
    <s v=""/>
  </r>
  <r>
    <n v="8417"/>
    <s v="Upfront"/>
    <x v="3"/>
    <n v="3.22"/>
    <d v="2012-12-01T00:00:00"/>
    <x v="0"/>
    <n v="0"/>
    <n v="0"/>
    <n v="0"/>
    <n v="0"/>
    <s v=""/>
  </r>
  <r>
    <n v="8418"/>
    <s v="Upfront"/>
    <x v="3"/>
    <n v="5.8049999999999997"/>
    <d v="2012-10-01T00:00:00"/>
    <x v="0"/>
    <n v="0"/>
    <n v="0"/>
    <n v="0"/>
    <n v="0"/>
    <s v=""/>
  </r>
  <r>
    <n v="8419"/>
    <s v="Upfront"/>
    <x v="3"/>
    <n v="8.0500000000000007"/>
    <d v="2012-09-01T00:00:00"/>
    <x v="0"/>
    <n v="0"/>
    <n v="0"/>
    <n v="0"/>
    <n v="0"/>
    <s v=""/>
  </r>
  <r>
    <n v="8420"/>
    <s v="Upfront"/>
    <x v="3"/>
    <n v="9.89"/>
    <d v="2012-09-01T00:00:00"/>
    <x v="0"/>
    <n v="0"/>
    <n v="0"/>
    <n v="0"/>
    <n v="0"/>
    <s v=""/>
  </r>
  <r>
    <n v="8421"/>
    <s v="Upfront"/>
    <x v="3"/>
    <n v="4.2"/>
    <d v="2012-09-01T00:00:00"/>
    <x v="0"/>
    <n v="0"/>
    <n v="0"/>
    <n v="0"/>
    <n v="0"/>
    <s v=""/>
  </r>
  <r>
    <n v="8422"/>
    <s v="Upfront"/>
    <x v="3"/>
    <n v="2.99"/>
    <d v="2012-12-01T00:00:00"/>
    <x v="0"/>
    <n v="0"/>
    <n v="0"/>
    <n v="0"/>
    <n v="0"/>
    <s v=""/>
  </r>
  <r>
    <n v="8423"/>
    <s v="Upfront"/>
    <x v="3"/>
    <n v="6.02"/>
    <d v="2012-10-01T00:00:00"/>
    <x v="0"/>
    <n v="0"/>
    <n v="0"/>
    <n v="0"/>
    <n v="0"/>
    <s v=""/>
  </r>
  <r>
    <n v="8424"/>
    <s v="Upfront"/>
    <x v="3"/>
    <n v="9.0299999999999994"/>
    <d v="2012-09-01T00:00:00"/>
    <x v="0"/>
    <n v="0"/>
    <n v="0"/>
    <n v="0"/>
    <n v="0"/>
    <s v=""/>
  </r>
  <r>
    <n v="8969"/>
    <s v="Upfront"/>
    <x v="6"/>
    <n v="8.84"/>
    <d v="2013-07-01T00:00:00"/>
    <x v="0"/>
    <n v="0"/>
    <n v="0"/>
    <n v="0"/>
    <n v="0"/>
    <s v=""/>
  </r>
  <r>
    <n v="9115"/>
    <s v="Upfront"/>
    <x v="6"/>
    <n v="3"/>
    <d v="2014-04-01T00:00:00"/>
    <x v="0"/>
    <n v="0"/>
    <n v="0"/>
    <n v="0"/>
    <n v="0"/>
    <s v=""/>
  </r>
  <r>
    <n v="9136"/>
    <s v="Upfront"/>
    <x v="3"/>
    <n v="10.6"/>
    <d v="2013-08-01T00:00:00"/>
    <x v="0"/>
    <n v="0"/>
    <n v="0"/>
    <n v="0"/>
    <n v="0"/>
    <s v=""/>
  </r>
  <r>
    <n v="9173"/>
    <s v="Upfront"/>
    <x v="6"/>
    <n v="3"/>
    <d v="2014-04-01T00:00:00"/>
    <x v="0"/>
    <n v="0"/>
    <n v="0"/>
    <n v="0"/>
    <n v="0"/>
    <s v=""/>
  </r>
  <r>
    <n v="9174"/>
    <s v="Upfront"/>
    <x v="6"/>
    <n v="3"/>
    <d v="2014-03-01T00:00:00"/>
    <x v="0"/>
    <n v="0"/>
    <n v="0"/>
    <n v="0"/>
    <n v="0"/>
    <s v=""/>
  </r>
  <r>
    <n v="9175"/>
    <s v="Upfront"/>
    <x v="6"/>
    <n v="3"/>
    <d v="2014-03-01T00:00:00"/>
    <x v="0"/>
    <n v="0"/>
    <n v="0"/>
    <n v="0"/>
    <n v="0"/>
    <s v=""/>
  </r>
  <r>
    <n v="9176"/>
    <s v="Upfront"/>
    <x v="6"/>
    <n v="3"/>
    <d v="2014-03-01T00:00:00"/>
    <x v="0"/>
    <n v="0"/>
    <n v="0"/>
    <n v="0"/>
    <n v="0"/>
    <s v=""/>
  </r>
  <r>
    <n v="9178"/>
    <s v="Upfront"/>
    <x v="6"/>
    <n v="3"/>
    <d v="2014-05-01T00:00:00"/>
    <x v="0"/>
    <n v="0"/>
    <n v="0"/>
    <n v="0"/>
    <n v="0"/>
    <s v=""/>
  </r>
  <r>
    <n v="9281"/>
    <s v="Upfront"/>
    <x v="6"/>
    <n v="3"/>
    <d v="2014-03-01T00:00:00"/>
    <x v="0"/>
    <n v="0"/>
    <n v="0"/>
    <n v="0"/>
    <n v="0"/>
    <s v=""/>
  </r>
  <r>
    <n v="9303"/>
    <s v="Upfront"/>
    <x v="3"/>
    <n v="2.2050000000000001"/>
    <d v="2014-03-01T00:00:00"/>
    <x v="0"/>
    <n v="0"/>
    <n v="0"/>
    <n v="0"/>
    <n v="0"/>
    <s v=""/>
  </r>
  <r>
    <n v="9480"/>
    <s v="Upfront"/>
    <x v="3"/>
    <n v="2.3730000000000002"/>
    <d v="2014-05-01T00:00:00"/>
    <x v="0"/>
    <n v="0"/>
    <n v="0"/>
    <n v="0"/>
    <n v="0"/>
    <s v=""/>
  </r>
  <r>
    <n v="9624"/>
    <s v="Upfront"/>
    <x v="9"/>
    <n v="65.52"/>
    <d v="2013-10-01T00:00:00"/>
    <x v="0"/>
    <n v="0"/>
    <n v="0"/>
    <n v="0"/>
    <n v="0"/>
    <s v=""/>
  </r>
  <r>
    <n v="9676"/>
    <s v="Upfront"/>
    <x v="6"/>
    <n v="3.75"/>
    <d v="2014-06-01T00:00:00"/>
    <x v="0"/>
    <n v="0"/>
    <n v="0"/>
    <n v="0"/>
    <n v="0"/>
    <s v=""/>
  </r>
  <r>
    <n v="9909"/>
    <s v="Upfront"/>
    <x v="6"/>
    <n v="3"/>
    <d v="2015-02-01T00:00:00"/>
    <x v="0"/>
    <n v="0"/>
    <n v="0"/>
    <n v="0"/>
    <n v="0"/>
    <s v=""/>
  </r>
  <r>
    <n v="9910"/>
    <s v="Upfront"/>
    <x v="6"/>
    <n v="3"/>
    <d v="2014-12-01T00:00:00"/>
    <x v="0"/>
    <n v="0"/>
    <n v="0"/>
    <n v="0"/>
    <n v="0"/>
    <s v=""/>
  </r>
  <r>
    <n v="9911"/>
    <s v="Upfront"/>
    <x v="6"/>
    <n v="1.92"/>
    <d v="2015-03-01T00:00:00"/>
    <x v="0"/>
    <n v="0"/>
    <n v="0"/>
    <n v="0"/>
    <n v="0"/>
    <s v=""/>
  </r>
  <r>
    <n v="10003"/>
    <s v="Upfront"/>
    <x v="6"/>
    <n v="3"/>
    <d v="2015-03-01T00:00:00"/>
    <x v="0"/>
    <n v="0"/>
    <n v="0"/>
    <n v="0"/>
    <n v="0"/>
    <s v=""/>
  </r>
  <r>
    <n v="10025"/>
    <s v="Upfront"/>
    <x v="6"/>
    <n v="3"/>
    <d v="2015-03-01T00:00:00"/>
    <x v="0"/>
    <n v="0"/>
    <n v="0"/>
    <n v="0"/>
    <n v="0"/>
    <s v=""/>
  </r>
  <r>
    <n v="10026"/>
    <s v="Upfront"/>
    <x v="6"/>
    <n v="2.5"/>
    <d v="2014-07-01T00:00:00"/>
    <x v="0"/>
    <n v="0"/>
    <n v="0"/>
    <n v="0"/>
    <n v="0"/>
    <s v=""/>
  </r>
  <r>
    <n v="10029"/>
    <s v="Upfront"/>
    <x v="6"/>
    <n v="3"/>
    <d v="2014-12-01T00:00:00"/>
    <x v="0"/>
    <n v="0"/>
    <n v="0"/>
    <n v="0"/>
    <n v="0"/>
    <s v=""/>
  </r>
  <r>
    <n v="10198"/>
    <s v="Upfront"/>
    <x v="3"/>
    <n v="1.88"/>
    <d v="2014-12-01T00:00:00"/>
    <x v="0"/>
    <n v="0"/>
    <n v="0"/>
    <n v="0"/>
    <n v="0"/>
    <s v=""/>
  </r>
  <r>
    <n v="10460"/>
    <s v="Upfront"/>
    <x v="1"/>
    <n v="4.05"/>
    <d v="2015-03-01T00:00:00"/>
    <x v="0"/>
    <n v="0"/>
    <n v="0"/>
    <n v="0"/>
    <n v="0"/>
    <s v=""/>
  </r>
  <r>
    <n v="10566"/>
    <s v="Upfront"/>
    <x v="6"/>
    <n v="48.96"/>
    <d v="2015-02-01T00:00:00"/>
    <x v="0"/>
    <n v="0"/>
    <n v="0"/>
    <n v="0"/>
    <n v="0"/>
    <s v=""/>
  </r>
  <r>
    <n v="10750"/>
    <s v="Upfront"/>
    <x v="6"/>
    <n v="5.89"/>
    <d v="2015-02-01T00:00:00"/>
    <x v="0"/>
    <n v="0"/>
    <n v="0"/>
    <n v="0"/>
    <n v="0"/>
    <s v=""/>
  </r>
  <r>
    <n v="10862"/>
    <s v="Upfront"/>
    <x v="6"/>
    <n v="7.5"/>
    <d v="2015-02-01T00:00:00"/>
    <x v="0"/>
    <n v="0"/>
    <n v="0"/>
    <n v="0"/>
    <n v="0"/>
    <s v=""/>
  </r>
  <r>
    <n v="10898"/>
    <s v="Upfront"/>
    <x v="6"/>
    <n v="2.64"/>
    <d v="2015-04-01T00:00:00"/>
    <x v="0"/>
    <n v="0"/>
    <n v="0"/>
    <n v="0"/>
    <n v="0"/>
    <s v=""/>
  </r>
  <r>
    <n v="10958"/>
    <s v="Upfront"/>
    <x v="6"/>
    <n v="2.64"/>
    <d v="2015-04-01T00:00:00"/>
    <x v="0"/>
    <n v="0"/>
    <n v="0"/>
    <n v="0"/>
    <n v="0"/>
    <s v=""/>
  </r>
  <r>
    <n v="10996"/>
    <s v="Upfront"/>
    <x v="6"/>
    <n v="2.6579999999999999"/>
    <d v="2015-04-01T00:00:00"/>
    <x v="0"/>
    <n v="0"/>
    <n v="0"/>
    <n v="0"/>
    <n v="0"/>
    <s v=""/>
  </r>
  <r>
    <n v="161"/>
    <s v="Upfront"/>
    <x v="0"/>
    <n v="22.12"/>
    <d v="2009-09-01T00:00:00"/>
    <x v="1"/>
    <n v="0"/>
    <n v="1"/>
    <n v="12"/>
    <n v="24.332000000000004"/>
    <n v="0.49317770836758168"/>
  </r>
  <r>
    <n v="164"/>
    <s v="Upfront"/>
    <x v="0"/>
    <n v="2.8"/>
    <d v="2009-10-01T00:00:00"/>
    <x v="1"/>
    <n v="0"/>
    <n v="1"/>
    <n v="4"/>
    <n v="3.08"/>
    <n v="1.2987012987012987"/>
  </r>
  <r>
    <n v="170"/>
    <s v="Upfront"/>
    <x v="0"/>
    <n v="3.024"/>
    <d v="2009-10-01T00:00:00"/>
    <x v="1"/>
    <n v="0"/>
    <n v="1"/>
    <n v="4"/>
    <n v="3.3264000000000005"/>
    <n v="1.2025012025012023"/>
  </r>
  <r>
    <n v="171"/>
    <s v="Upfront"/>
    <x v="0"/>
    <n v="3.18"/>
    <d v="2009-09-01T00:00:00"/>
    <x v="1"/>
    <n v="0"/>
    <n v="1"/>
    <n v="3"/>
    <n v="3.4980000000000007"/>
    <n v="0.85763293310463107"/>
  </r>
  <r>
    <n v="176"/>
    <s v="Upfront"/>
    <x v="0"/>
    <n v="3"/>
    <d v="2009-10-01T00:00:00"/>
    <x v="1"/>
    <n v="0"/>
    <n v="1"/>
    <n v="4"/>
    <n v="3.3000000000000003"/>
    <n v="1.2121212121212119"/>
  </r>
  <r>
    <n v="181"/>
    <s v="Upfront"/>
    <x v="0"/>
    <n v="3.44"/>
    <d v="2009-12-01T00:00:00"/>
    <x v="1"/>
    <n v="0"/>
    <n v="1"/>
    <n v="2"/>
    <n v="3.7840000000000003"/>
    <n v="0.52854122621564481"/>
  </r>
  <r>
    <n v="182"/>
    <s v="Upfront"/>
    <x v="0"/>
    <n v="4"/>
    <d v="2009-09-01T00:00:00"/>
    <x v="1"/>
    <n v="0"/>
    <n v="1"/>
    <n v="5"/>
    <n v="4.4000000000000004"/>
    <n v="1.1363636363636362"/>
  </r>
  <r>
    <n v="189"/>
    <s v="Upfront"/>
    <x v="0"/>
    <n v="4"/>
    <d v="2009-11-01T00:00:00"/>
    <x v="1"/>
    <n v="0"/>
    <n v="1"/>
    <n v="3"/>
    <n v="4.4000000000000004"/>
    <n v="0.68181818181818177"/>
  </r>
  <r>
    <n v="192"/>
    <s v="Upfront"/>
    <x v="0"/>
    <n v="4"/>
    <d v="2009-11-01T00:00:00"/>
    <x v="1"/>
    <n v="0"/>
    <n v="1"/>
    <n v="2"/>
    <n v="4.4000000000000004"/>
    <n v="0.45454545454545453"/>
  </r>
  <r>
    <n v="197"/>
    <s v="Upfront"/>
    <x v="0"/>
    <n v="2.36"/>
    <d v="2009-10-01T00:00:00"/>
    <x v="1"/>
    <n v="0"/>
    <n v="1"/>
    <n v="2"/>
    <n v="2.5960000000000001"/>
    <n v="0.77041602465331271"/>
  </r>
  <r>
    <n v="199"/>
    <s v="Upfront"/>
    <x v="0"/>
    <n v="3"/>
    <d v="2010-01-01T00:00:00"/>
    <x v="1"/>
    <n v="0"/>
    <n v="0.99999999999999989"/>
    <n v="3"/>
    <n v="3.3"/>
    <n v="0.90909090909090917"/>
  </r>
  <r>
    <n v="210"/>
    <s v="Upfront"/>
    <x v="0"/>
    <n v="9"/>
    <d v="2009-12-01T00:00:00"/>
    <x v="1"/>
    <n v="0"/>
    <n v="1"/>
    <n v="3"/>
    <n v="9.9"/>
    <n v="0.30303030303030304"/>
  </r>
  <r>
    <n v="216"/>
    <s v="Upfront"/>
    <x v="0"/>
    <n v="4"/>
    <d v="2009-11-01T00:00:00"/>
    <x v="1"/>
    <n v="0"/>
    <n v="1"/>
    <n v="2"/>
    <n v="4.4000000000000004"/>
    <n v="0.45454545454545453"/>
  </r>
  <r>
    <n v="222"/>
    <s v="Upfront"/>
    <x v="0"/>
    <n v="3"/>
    <d v="2010-01-01T00:00:00"/>
    <x v="1"/>
    <n v="0"/>
    <n v="0.99999999999999989"/>
    <n v="3"/>
    <n v="3.3"/>
    <n v="0.90909090909090917"/>
  </r>
  <r>
    <n v="226"/>
    <s v="Upfront"/>
    <x v="0"/>
    <n v="4.5"/>
    <d v="2009-10-01T00:00:00"/>
    <x v="1"/>
    <n v="0"/>
    <n v="1"/>
    <n v="6"/>
    <n v="4.95"/>
    <n v="1.2121212121212122"/>
  </r>
  <r>
    <n v="237"/>
    <s v="Upfront"/>
    <x v="0"/>
    <n v="3"/>
    <d v="2010-01-01T00:00:00"/>
    <x v="1"/>
    <n v="0"/>
    <n v="0.99999999999999989"/>
    <n v="3"/>
    <n v="3.3"/>
    <n v="0.90909090909090917"/>
  </r>
  <r>
    <n v="243"/>
    <s v="Upfront"/>
    <x v="0"/>
    <n v="2.2000000000000002"/>
    <d v="2010-01-01T00:00:00"/>
    <x v="1"/>
    <n v="0"/>
    <n v="0.99999999999999989"/>
    <n v="3"/>
    <n v="2.42"/>
    <n v="1.2396694214876034"/>
  </r>
  <r>
    <n v="250"/>
    <s v="Upfront"/>
    <x v="0"/>
    <n v="3"/>
    <d v="2010-01-01T00:00:00"/>
    <x v="1"/>
    <n v="0"/>
    <n v="0.99999999999999989"/>
    <n v="3"/>
    <n v="3.3"/>
    <n v="0.90909090909090917"/>
  </r>
  <r>
    <n v="266"/>
    <s v="Upfront"/>
    <x v="0"/>
    <n v="1.08"/>
    <d v="2009-09-01T00:00:00"/>
    <x v="1"/>
    <n v="0"/>
    <n v="1"/>
    <n v="1"/>
    <n v="1.1880000000000002"/>
    <n v="0.84175084175084158"/>
  </r>
  <r>
    <n v="277"/>
    <s v="Upfront"/>
    <x v="1"/>
    <n v="6.3959999999999999"/>
    <d v="2009-05-01T00:00:00"/>
    <x v="1"/>
    <n v="0"/>
    <n v="1"/>
    <n v="2"/>
    <n v="7.0356000000000005"/>
    <n v="0.28426857695150376"/>
  </r>
  <r>
    <n v="305"/>
    <s v="Upfront"/>
    <x v="2"/>
    <n v="4.05"/>
    <d v="2009-10-01T00:00:00"/>
    <x v="1"/>
    <n v="0"/>
    <n v="1"/>
    <n v="5"/>
    <n v="4.4550000000000001"/>
    <n v="1.122334455667789"/>
  </r>
  <r>
    <n v="330"/>
    <s v="Upfront"/>
    <x v="2"/>
    <n v="9.8800000000000008"/>
    <d v="2009-12-01T00:00:00"/>
    <x v="1"/>
    <n v="0"/>
    <n v="1"/>
    <n v="13"/>
    <n v="10.868000000000002"/>
    <n v="1.1961722488038276"/>
  </r>
  <r>
    <n v="334"/>
    <s v="Upfront"/>
    <x v="0"/>
    <n v="4.7300000000000004"/>
    <d v="2009-08-01T00:00:00"/>
    <x v="1"/>
    <n v="0"/>
    <n v="1"/>
    <n v="6"/>
    <n v="5.2030000000000012"/>
    <n v="1.1531808571977702"/>
  </r>
  <r>
    <n v="374"/>
    <s v="Upfront"/>
    <x v="0"/>
    <n v="2.052"/>
    <d v="2010-06-01T00:00:00"/>
    <x v="1"/>
    <n v="0"/>
    <n v="0.59489138219145377"/>
    <n v="2"/>
    <n v="1.3427888278825495"/>
    <n v="1.4894374740619567"/>
  </r>
  <r>
    <n v="407"/>
    <s v="Upfront"/>
    <x v="0"/>
    <n v="5.6"/>
    <d v="2010-02-01T00:00:00"/>
    <x v="1"/>
    <n v="0"/>
    <n v="0.97230842683217944"/>
    <n v="7"/>
    <n v="5.9894199092862257"/>
    <n v="1.1687275405664799"/>
  </r>
  <r>
    <n v="411"/>
    <s v="Upfront"/>
    <x v="3"/>
    <n v="4.032"/>
    <d v="2010-02-01T00:00:00"/>
    <x v="1"/>
    <n v="0"/>
    <n v="0.97230842683217944"/>
    <n v="5"/>
    <n v="4.3123823346860828"/>
    <n v="1.1594519251651585"/>
  </r>
  <r>
    <n v="438"/>
    <s v="Upfront"/>
    <x v="1"/>
    <n v="2.5920000000000001"/>
    <d v="2009-05-01T00:00:00"/>
    <x v="1"/>
    <n v="0"/>
    <n v="1"/>
    <n v="3"/>
    <n v="2.8512000000000004"/>
    <n v="1.0521885521885521"/>
  </r>
  <r>
    <n v="458"/>
    <s v="Upfront"/>
    <x v="3"/>
    <n v="4.032"/>
    <d v="2010-02-01T00:00:00"/>
    <x v="1"/>
    <n v="0"/>
    <n v="0.97230842683217944"/>
    <n v="5"/>
    <n v="4.3123823346860828"/>
    <n v="1.1594519251651585"/>
  </r>
  <r>
    <n v="464"/>
    <s v="Upfront"/>
    <x v="2"/>
    <n v="3.87"/>
    <d v="2010-02-01T00:00:00"/>
    <x v="1"/>
    <n v="0"/>
    <n v="0.97230842683217944"/>
    <n v="5"/>
    <n v="4.1391169730245885"/>
    <n v="1.2079871220325373"/>
  </r>
  <r>
    <n v="470"/>
    <s v="Upfront"/>
    <x v="0"/>
    <n v="2.7"/>
    <d v="2010-03-01T00:00:00"/>
    <x v="1"/>
    <n v="0"/>
    <n v="0.92074480783003099"/>
    <n v="4"/>
    <n v="2.7346120792551925"/>
    <n v="1.4627303193546386"/>
  </r>
  <r>
    <n v="498"/>
    <s v="Upfront"/>
    <x v="0"/>
    <n v="3"/>
    <d v="2010-05-01T00:00:00"/>
    <x v="1"/>
    <n v="0"/>
    <n v="0.73239436619718312"/>
    <n v="2"/>
    <n v="2.4169014084507046"/>
    <n v="0.82750582750582735"/>
  </r>
  <r>
    <n v="502"/>
    <s v="Upfront"/>
    <x v="0"/>
    <n v="5.4"/>
    <d v="2009-12-01T00:00:00"/>
    <x v="1"/>
    <n v="0"/>
    <n v="1"/>
    <n v="5"/>
    <n v="5.9400000000000013"/>
    <n v="0.84175084175084158"/>
  </r>
  <r>
    <n v="588"/>
    <s v="Upfront"/>
    <x v="0"/>
    <n v="2.887"/>
    <d v="2010-06-01T00:00:00"/>
    <x v="1"/>
    <n v="0"/>
    <n v="0.59489138219145377"/>
    <n v="2"/>
    <n v="1.8891965624253999"/>
    <n v="1.0586510899809958"/>
  </r>
  <r>
    <n v="591"/>
    <s v="Upfront"/>
    <x v="0"/>
    <n v="3.3210000000000002"/>
    <d v="2010-05-01T00:00:00"/>
    <x v="1"/>
    <n v="0"/>
    <n v="0.73239436619718312"/>
    <n v="3"/>
    <n v="2.6755098591549298"/>
    <n v="1.121281609086487"/>
  </r>
  <r>
    <n v="592"/>
    <s v="Upfront"/>
    <x v="0"/>
    <n v="3.37"/>
    <d v="2010-06-01T00:00:00"/>
    <x v="1"/>
    <n v="0"/>
    <n v="0.59489138219145377"/>
    <n v="2"/>
    <n v="2.2052623537837195"/>
    <n v="0.90692157174336341"/>
  </r>
  <r>
    <n v="596"/>
    <s v="Upfront"/>
    <x v="0"/>
    <n v="2.887"/>
    <d v="2010-05-01T00:00:00"/>
    <x v="1"/>
    <n v="0"/>
    <n v="0.73239436619718312"/>
    <n v="2"/>
    <n v="2.3258647887323947"/>
    <n v="0.85989521389590651"/>
  </r>
  <r>
    <n v="602"/>
    <s v="Upfront"/>
    <x v="4"/>
    <n v="3.2029999999999998"/>
    <d v="2010-05-01T00:00:00"/>
    <x v="1"/>
    <n v="0"/>
    <n v="0.73239436619718312"/>
    <n v="2"/>
    <n v="2.5804450704225355"/>
    <n v="0.77506009444816804"/>
  </r>
  <r>
    <n v="603"/>
    <s v="Upfront"/>
    <x v="5"/>
    <n v="2.8919999999999999"/>
    <d v="2010-05-01T00:00:00"/>
    <x v="1"/>
    <n v="0"/>
    <n v="0.73239436619718312"/>
    <n v="2"/>
    <n v="2.3298929577464791"/>
    <n v="0.85840853475708234"/>
  </r>
  <r>
    <n v="605"/>
    <s v="Upfront"/>
    <x v="5"/>
    <n v="2.5209999999999999"/>
    <d v="2010-05-01T00:00:00"/>
    <x v="1"/>
    <n v="0"/>
    <n v="0.73239436619718312"/>
    <n v="2"/>
    <n v="2.0310028169014087"/>
    <n v="0.98473521718265855"/>
  </r>
  <r>
    <n v="608"/>
    <s v="Upfront"/>
    <x v="2"/>
    <n v="3.149"/>
    <d v="2010-04-01T00:00:00"/>
    <x v="1"/>
    <n v="0"/>
    <n v="0.8436380997851517"/>
    <n v="3"/>
    <n v="2.9222780138457871"/>
    <n v="1.0265963696082183"/>
  </r>
  <r>
    <n v="612"/>
    <s v="Upfront"/>
    <x v="6"/>
    <n v="4.5999999999999996"/>
    <d v="2010-04-01T00:00:00"/>
    <x v="1"/>
    <n v="0"/>
    <n v="0.8436380997851517"/>
    <n v="4"/>
    <n v="4.268808784912868"/>
    <n v="0.93702955591196513"/>
  </r>
  <r>
    <n v="613"/>
    <s v="Upfront"/>
    <x v="2"/>
    <n v="2.8769999999999998"/>
    <d v="2010-05-01T00:00:00"/>
    <x v="1"/>
    <n v="0"/>
    <n v="0.73239436619718312"/>
    <n v="2"/>
    <n v="2.3178084507042254"/>
    <n v="0.86288407456290672"/>
  </r>
  <r>
    <n v="614"/>
    <s v="Upfront"/>
    <x v="2"/>
    <n v="2.34"/>
    <d v="2010-06-01T00:00:00"/>
    <x v="1"/>
    <n v="0"/>
    <n v="0.59489138219145377"/>
    <n v="2"/>
    <n v="1.5312504177608022"/>
    <n v="1.3061220926389465"/>
  </r>
  <r>
    <n v="620"/>
    <s v="Upfront"/>
    <x v="0"/>
    <n v="6"/>
    <d v="2010-04-01T00:00:00"/>
    <x v="1"/>
    <n v="0"/>
    <n v="0.8436380997851517"/>
    <n v="4"/>
    <n v="5.568011458582002"/>
    <n v="0.71838932619917317"/>
  </r>
  <r>
    <n v="625"/>
    <s v="Upfront"/>
    <x v="2"/>
    <n v="2.887"/>
    <d v="2010-05-01T00:00:00"/>
    <x v="1"/>
    <n v="0"/>
    <n v="0.73239436619718312"/>
    <n v="2"/>
    <n v="2.3258647887323947"/>
    <n v="0.85989521389590651"/>
  </r>
  <r>
    <n v="647"/>
    <s v="Upfront"/>
    <x v="5"/>
    <n v="2.8919999999999999"/>
    <d v="2010-01-01T00:00:00"/>
    <x v="1"/>
    <n v="0"/>
    <n v="0.99999999999999989"/>
    <n v="3"/>
    <n v="3.1811999999999996"/>
    <n v="0.9430403621274992"/>
  </r>
  <r>
    <n v="665"/>
    <s v="Upfront"/>
    <x v="2"/>
    <n v="3.2370000000000001"/>
    <d v="2010-04-01T00:00:00"/>
    <x v="1"/>
    <n v="0"/>
    <n v="0.8436380997851517"/>
    <n v="3"/>
    <n v="3.0039421819049896"/>
    <n v="0.99868766385427243"/>
  </r>
  <r>
    <n v="683"/>
    <s v="Upfront"/>
    <x v="2"/>
    <n v="2.9580000000000002"/>
    <d v="2010-05-01T00:00:00"/>
    <x v="1"/>
    <n v="0"/>
    <n v="0.73239436619718312"/>
    <n v="2"/>
    <n v="2.3830647887323946"/>
    <n v="0.83925540314992642"/>
  </r>
  <r>
    <n v="684"/>
    <s v="Upfront"/>
    <x v="0"/>
    <n v="3.3210000000000002"/>
    <d v="2010-05-01T00:00:00"/>
    <x v="1"/>
    <n v="0"/>
    <n v="0.73239436619718312"/>
    <n v="3"/>
    <n v="2.6755098591549298"/>
    <n v="1.121281609086487"/>
  </r>
  <r>
    <n v="685"/>
    <s v="Upfront"/>
    <x v="7"/>
    <n v="4.4400000000000004"/>
    <d v="2010-03-01T00:00:00"/>
    <x v="1"/>
    <n v="0"/>
    <n v="0.92074480783003099"/>
    <n v="5"/>
    <n v="4.4969176414418719"/>
    <n v="1.1118727089688976"/>
  </r>
  <r>
    <n v="689"/>
    <s v="Upfront"/>
    <x v="0"/>
    <n v="3.3210000000000002"/>
    <d v="2010-06-01T00:00:00"/>
    <x v="1"/>
    <n v="0"/>
    <n v="0.59489138219145377"/>
    <n v="2"/>
    <n v="2.1731977082835998"/>
    <n v="0.92030282950169684"/>
  </r>
  <r>
    <n v="691"/>
    <s v="Upfront"/>
    <x v="0"/>
    <n v="2.887"/>
    <d v="2010-07-01T00:00:00"/>
    <x v="1"/>
    <n v="0"/>
    <n v="0.46622105514442586"/>
    <n v="2"/>
    <n v="1.4805782048221532"/>
    <n v="1.3508236130223461"/>
  </r>
  <r>
    <n v="693"/>
    <s v="Upfront"/>
    <x v="2"/>
    <n v="2.3919999999999999"/>
    <d v="2010-06-01T00:00:00"/>
    <x v="1"/>
    <n v="0"/>
    <n v="0.59489138219145377"/>
    <n v="2"/>
    <n v="1.5652782048221532"/>
    <n v="1.2777281341033173"/>
  </r>
  <r>
    <n v="720"/>
    <s v="Upfront"/>
    <x v="0"/>
    <n v="2.887"/>
    <d v="2010-05-01T00:00:00"/>
    <x v="1"/>
    <n v="0"/>
    <n v="0.73239436619718312"/>
    <n v="2"/>
    <n v="2.3258647887323947"/>
    <n v="0.85989521389590651"/>
  </r>
  <r>
    <n v="721"/>
    <s v="Upfront"/>
    <x v="3"/>
    <n v="3.4"/>
    <d v="2010-05-01T00:00:00"/>
    <x v="1"/>
    <n v="0"/>
    <n v="0.73239436619718312"/>
    <n v="3"/>
    <n v="2.7391549295774653"/>
    <n v="1.0952283011106538"/>
  </r>
  <r>
    <n v="727"/>
    <s v="Upfront"/>
    <x v="7"/>
    <n v="2.8860000000000001"/>
    <d v="2010-05-01T00:00:00"/>
    <x v="1"/>
    <n v="0"/>
    <n v="0.73239436619718312"/>
    <n v="2"/>
    <n v="2.325059154929578"/>
    <n v="0.8601931678854754"/>
  </r>
  <r>
    <n v="728"/>
    <s v="Upfront"/>
    <x v="2"/>
    <n v="2.9580000000000002"/>
    <d v="2010-05-01T00:00:00"/>
    <x v="1"/>
    <n v="0"/>
    <n v="0.73239436619718312"/>
    <n v="2"/>
    <n v="2.3830647887323946"/>
    <n v="0.83925540314992642"/>
  </r>
  <r>
    <n v="729"/>
    <s v="Upfront"/>
    <x v="2"/>
    <n v="2.9580000000000002"/>
    <d v="2010-07-01T00:00:00"/>
    <x v="1"/>
    <n v="0"/>
    <n v="0.46622105514442586"/>
    <n v="2"/>
    <n v="1.5169900692289331"/>
    <n v="1.3184001929667046"/>
  </r>
  <r>
    <n v="760"/>
    <s v="Upfront"/>
    <x v="7"/>
    <n v="8.75"/>
    <d v="2010-04-01T00:00:00"/>
    <x v="1"/>
    <n v="0"/>
    <n v="0.8436380997851517"/>
    <n v="8"/>
    <n v="8.1200167104320862"/>
    <n v="0.98521964735886614"/>
  </r>
  <r>
    <n v="774"/>
    <s v="Upfront"/>
    <x v="0"/>
    <n v="5"/>
    <d v="2010-04-01T00:00:00"/>
    <x v="1"/>
    <n v="0"/>
    <n v="0.8436380997851517"/>
    <n v="5"/>
    <n v="4.6400095488183348"/>
    <n v="1.0775839892987598"/>
  </r>
  <r>
    <n v="775"/>
    <s v="Upfront"/>
    <x v="6"/>
    <n v="4.8"/>
    <d v="2010-05-01T00:00:00"/>
    <x v="1"/>
    <n v="0"/>
    <n v="0.73239436619718312"/>
    <n v="4"/>
    <n v="3.8670422535211273"/>
    <n v="1.0343822843822843"/>
  </r>
  <r>
    <n v="781"/>
    <s v="Upfront"/>
    <x v="2"/>
    <n v="2.9849999999999999"/>
    <d v="2010-08-01T00:00:00"/>
    <x v="1"/>
    <n v="0"/>
    <n v="0.31869181188827883"/>
    <n v="2"/>
    <n v="1.0464245643351635"/>
    <n v="1.9112701174696545"/>
  </r>
  <r>
    <n v="783"/>
    <s v="Upfront"/>
    <x v="2"/>
    <n v="2.4249999999999998"/>
    <d v="2010-07-01T00:00:00"/>
    <x v="1"/>
    <n v="0"/>
    <n v="0.46622105514442586"/>
    <n v="2"/>
    <n v="1.2436446645977559"/>
    <n v="1.6081764003280465"/>
  </r>
  <r>
    <n v="784"/>
    <s v="Upfront"/>
    <x v="0"/>
    <n v="2.6480000000000001"/>
    <d v="2010-05-01T00:00:00"/>
    <x v="1"/>
    <n v="0"/>
    <n v="0.73239436619718312"/>
    <n v="2"/>
    <n v="2.1333183098591553"/>
    <n v="0.93750660215917003"/>
  </r>
  <r>
    <n v="785"/>
    <s v="Upfront"/>
    <x v="2"/>
    <n v="3.0920000000000001"/>
    <d v="2010-06-01T00:00:00"/>
    <x v="1"/>
    <n v="0"/>
    <n v="0.59489138219145377"/>
    <n v="2"/>
    <n v="2.0233445691095726"/>
    <n v="0.98846238576168666"/>
  </r>
  <r>
    <n v="806"/>
    <s v="Upfront"/>
    <x v="0"/>
    <n v="1.25"/>
    <d v="2010-06-01T00:00:00"/>
    <x v="1"/>
    <n v="0"/>
    <n v="0.59489138219145377"/>
    <n v="2"/>
    <n v="0.81797565051324894"/>
    <n v="2.4450605574201081"/>
  </r>
  <r>
    <n v="812"/>
    <s v="Upfront"/>
    <x v="0"/>
    <n v="3.3210000000000002"/>
    <d v="2010-07-01T00:00:00"/>
    <x v="1"/>
    <n v="0"/>
    <n v="0.46622105514442586"/>
    <n v="2"/>
    <n v="1.7031521365481022"/>
    <n v="1.1742932161383657"/>
  </r>
  <r>
    <n v="813"/>
    <s v="Upfront"/>
    <x v="2"/>
    <n v="2.9580000000000002"/>
    <d v="2010-09-01T00:00:00"/>
    <x v="1"/>
    <n v="0"/>
    <n v="0.19766053950823584"/>
    <n v="1"/>
    <n v="0.64314786345189789"/>
    <n v="1.554852401487907"/>
  </r>
  <r>
    <n v="825"/>
    <s v="Upfront"/>
    <x v="1"/>
    <n v="27.6"/>
    <d v="2010-03-01T00:00:00"/>
    <x v="1"/>
    <n v="0"/>
    <n v="0.92074480783003099"/>
    <n v="29"/>
    <n v="27.953812365719745"/>
    <n v="1.0374255797596759"/>
  </r>
  <r>
    <n v="826"/>
    <s v="Upfront"/>
    <x v="0"/>
    <n v="2.8860000000000001"/>
    <d v="2010-07-01T00:00:00"/>
    <x v="1"/>
    <n v="0"/>
    <n v="0.46622105514442586"/>
    <n v="2"/>
    <n v="1.4800653616614945"/>
    <n v="1.3512916738723189"/>
  </r>
  <r>
    <n v="827"/>
    <s v="Upfront"/>
    <x v="0"/>
    <n v="2.887"/>
    <d v="2010-07-01T00:00:00"/>
    <x v="1"/>
    <n v="0"/>
    <n v="0.46622105514442586"/>
    <n v="2"/>
    <n v="1.4805782048221532"/>
    <n v="1.3508236130223461"/>
  </r>
  <r>
    <n v="829"/>
    <s v="Upfront"/>
    <x v="0"/>
    <n v="2.887"/>
    <d v="2010-08-01T00:00:00"/>
    <x v="1"/>
    <n v="0"/>
    <n v="0.31869181188827883"/>
    <n v="2"/>
    <n v="1.0120695870136072"/>
    <n v="1.9761487012978587"/>
  </r>
  <r>
    <n v="832"/>
    <s v="Upfront"/>
    <x v="2"/>
    <n v="1.6870000000000001"/>
    <d v="2010-06-01T00:00:00"/>
    <x v="1"/>
    <n v="0"/>
    <n v="0.59489138219145377"/>
    <n v="1"/>
    <n v="1.1039399379326809"/>
    <n v="0.90584638315801269"/>
  </r>
  <r>
    <n v="834"/>
    <s v="Upfront"/>
    <x v="0"/>
    <n v="2.887"/>
    <d v="2010-07-01T00:00:00"/>
    <x v="1"/>
    <n v="0"/>
    <n v="0.46622105514442586"/>
    <n v="2"/>
    <n v="1.4805782048221532"/>
    <n v="1.3508236130223461"/>
  </r>
  <r>
    <n v="838"/>
    <s v="Upfront"/>
    <x v="0"/>
    <n v="3.3210000000000002"/>
    <d v="2010-07-01T00:00:00"/>
    <x v="1"/>
    <n v="0"/>
    <n v="0.46622105514442586"/>
    <n v="2"/>
    <n v="1.7031521365481022"/>
    <n v="1.1742932161383657"/>
  </r>
  <r>
    <n v="844"/>
    <s v="Upfront"/>
    <x v="2"/>
    <n v="3.0089999999999999"/>
    <d v="2010-07-01T00:00:00"/>
    <x v="1"/>
    <n v="0"/>
    <n v="0.46622105514442586"/>
    <n v="2"/>
    <n v="1.5431450704225351"/>
    <n v="1.2960544269842182"/>
  </r>
  <r>
    <n v="847"/>
    <s v="Upfront"/>
    <x v="3"/>
    <n v="3.96"/>
    <d v="2010-06-01T00:00:00"/>
    <x v="1"/>
    <n v="0"/>
    <n v="0.59489138219145377"/>
    <n v="3"/>
    <n v="2.5913468608259729"/>
    <n v="1.1576991275663389"/>
  </r>
  <r>
    <n v="852"/>
    <s v="Upfront"/>
    <x v="0"/>
    <n v="2.8860000000000001"/>
    <d v="2010-05-01T00:00:00"/>
    <x v="1"/>
    <n v="0"/>
    <n v="0.73239436619718312"/>
    <n v="2"/>
    <n v="2.325059154929578"/>
    <n v="0.8601931678854754"/>
  </r>
  <r>
    <n v="853"/>
    <s v="Upfront"/>
    <x v="2"/>
    <n v="3.0390000000000001"/>
    <d v="2010-07-01T00:00:00"/>
    <x v="1"/>
    <n v="0"/>
    <n v="0.46622105514442586"/>
    <n v="2"/>
    <n v="1.5585303652423013"/>
    <n v="1.2832602075668025"/>
  </r>
  <r>
    <n v="855"/>
    <s v="Upfront"/>
    <x v="2"/>
    <n v="2.4249999999999998"/>
    <d v="2010-05-01T00:00:00"/>
    <x v="1"/>
    <n v="0"/>
    <n v="0.73239436619718312"/>
    <n v="2"/>
    <n v="1.953661971830986"/>
    <n v="1.0237185494917453"/>
  </r>
  <r>
    <n v="856"/>
    <s v="Upfront"/>
    <x v="2"/>
    <n v="2.4249999999999998"/>
    <d v="2010-07-01T00:00:00"/>
    <x v="1"/>
    <n v="0"/>
    <n v="0.46622105514442586"/>
    <n v="2"/>
    <n v="1.2436446645977559"/>
    <n v="1.6081764003280465"/>
  </r>
  <r>
    <n v="859"/>
    <s v="Upfront"/>
    <x v="0"/>
    <n v="2.887"/>
    <d v="2010-08-01T00:00:00"/>
    <x v="1"/>
    <n v="0"/>
    <n v="0.31869181188827883"/>
    <n v="2"/>
    <n v="1.0120695870136072"/>
    <n v="1.9761487012978587"/>
  </r>
  <r>
    <n v="862"/>
    <s v="Upfront"/>
    <x v="2"/>
    <n v="2.9580000000000002"/>
    <d v="2009-12-01T00:00:00"/>
    <x v="1"/>
    <n v="0"/>
    <n v="1"/>
    <n v="3"/>
    <n v="3.2538000000000005"/>
    <n v="0.92199889360132758"/>
  </r>
  <r>
    <n v="864"/>
    <s v="Upfront"/>
    <x v="2"/>
    <n v="3.0390000000000001"/>
    <d v="2010-08-01T00:00:00"/>
    <x v="1"/>
    <n v="0"/>
    <n v="0.31869181188827883"/>
    <n v="2"/>
    <n v="1.0653548579613275"/>
    <n v="1.8773087530921084"/>
  </r>
  <r>
    <n v="882"/>
    <s v="Upfront"/>
    <x v="1"/>
    <n v="2.5649999999999999"/>
    <d v="2010-04-01T00:00:00"/>
    <x v="1"/>
    <n v="0"/>
    <n v="0.8436380997851517"/>
    <n v="2"/>
    <n v="2.3803248985438059"/>
    <n v="0.84022143415107975"/>
  </r>
  <r>
    <n v="883"/>
    <s v="Upfront"/>
    <x v="3"/>
    <n v="3.45"/>
    <d v="2010-05-01T00:00:00"/>
    <x v="1"/>
    <n v="0"/>
    <n v="0.73239436619718312"/>
    <n v="3"/>
    <n v="2.7794366197183105"/>
    <n v="1.079355427181514"/>
  </r>
  <r>
    <n v="884"/>
    <s v="Upfront"/>
    <x v="3"/>
    <n v="3.45"/>
    <d v="2010-05-01T00:00:00"/>
    <x v="1"/>
    <n v="0"/>
    <n v="0.73239436619718312"/>
    <n v="3"/>
    <n v="2.7794366197183105"/>
    <n v="1.079355427181514"/>
  </r>
  <r>
    <n v="900"/>
    <s v="Upfront"/>
    <x v="0"/>
    <n v="2.976"/>
    <d v="2010-09-01T00:00:00"/>
    <x v="1"/>
    <n v="0"/>
    <n v="0.19766053950823584"/>
    <n v="1"/>
    <n v="0.64706154213416089"/>
    <n v="1.5454480522853595"/>
  </r>
  <r>
    <n v="909"/>
    <s v="Upfront"/>
    <x v="2"/>
    <n v="3.0089999999999999"/>
    <d v="2010-07-01T00:00:00"/>
    <x v="1"/>
    <n v="0"/>
    <n v="0.46622105514442586"/>
    <n v="2"/>
    <n v="1.5431450704225351"/>
    <n v="1.2960544269842182"/>
  </r>
  <r>
    <n v="910"/>
    <s v="Upfront"/>
    <x v="2"/>
    <n v="2.6110000000000002"/>
    <d v="2010-09-01T00:00:00"/>
    <x v="1"/>
    <n v="0"/>
    <n v="0.19766053950823584"/>
    <n v="1"/>
    <n v="0.56770083552160433"/>
    <n v="1.7614911541942659"/>
  </r>
  <r>
    <n v="911"/>
    <s v="Upfront"/>
    <x v="0"/>
    <n v="4.7"/>
    <d v="2010-06-01T00:00:00"/>
    <x v="1"/>
    <n v="0"/>
    <n v="0.59489138219145377"/>
    <n v="3"/>
    <n v="3.0755884459298164"/>
    <n v="0.97542309471546851"/>
  </r>
  <r>
    <n v="916"/>
    <s v="Upfront"/>
    <x v="2"/>
    <n v="2.9580000000000002"/>
    <d v="2010-09-01T00:00:00"/>
    <x v="1"/>
    <n v="0"/>
    <n v="0.19766053950823584"/>
    <n v="1"/>
    <n v="0.64314786345189789"/>
    <n v="1.554852401487907"/>
  </r>
  <r>
    <n v="917"/>
    <s v="Upfront"/>
    <x v="5"/>
    <n v="2.218"/>
    <d v="2010-11-01T00:00:00"/>
    <x v="1"/>
    <n v="0"/>
    <n v="6.0396275960849843E-2"/>
    <n v="1"/>
    <n v="0.14735483408928146"/>
    <n v="6.7863399676057163"/>
  </r>
  <r>
    <n v="920"/>
    <s v="Upfront"/>
    <x v="2"/>
    <n v="3.0390000000000001"/>
    <d v="2010-08-01T00:00:00"/>
    <x v="1"/>
    <n v="0"/>
    <n v="0.31869181188827883"/>
    <n v="2"/>
    <n v="1.0653548579613275"/>
    <n v="1.8773087530921084"/>
  </r>
  <r>
    <n v="922"/>
    <s v="Upfront"/>
    <x v="5"/>
    <n v="2.4420000000000002"/>
    <d v="2010-10-01T00:00:00"/>
    <x v="1"/>
    <n v="0"/>
    <n v="0.11864406779661016"/>
    <n v="1"/>
    <n v="0.31870169491525424"/>
    <n v="3.1377304104576833"/>
  </r>
  <r>
    <n v="925"/>
    <s v="Upfront"/>
    <x v="3"/>
    <n v="14.1"/>
    <d v="2010-01-01T00:00:00"/>
    <x v="1"/>
    <n v="0"/>
    <n v="0.99999999999999989"/>
    <n v="14"/>
    <n v="15.51"/>
    <n v="0.90264345583494521"/>
  </r>
  <r>
    <n v="926"/>
    <s v="Upfront"/>
    <x v="2"/>
    <n v="3.2370000000000001"/>
    <d v="2010-09-01T00:00:00"/>
    <x v="1"/>
    <n v="0"/>
    <n v="0.19766053950823584"/>
    <n v="1"/>
    <n v="0.70380988302697545"/>
    <n v="1.4208382464013685"/>
  </r>
  <r>
    <n v="928"/>
    <s v="Upfront"/>
    <x v="0"/>
    <n v="3.0219999999999998"/>
    <d v="2010-08-01T00:00:00"/>
    <x v="1"/>
    <n v="0"/>
    <n v="0.31869181188827883"/>
    <n v="2"/>
    <n v="1.0593953210790163"/>
    <n v="1.8878693913457707"/>
  </r>
  <r>
    <n v="929"/>
    <s v="Upfront"/>
    <x v="2"/>
    <n v="2.3919999999999999"/>
    <d v="2010-10-01T00:00:00"/>
    <x v="1"/>
    <n v="0"/>
    <n v="0.11864406779661016"/>
    <n v="1"/>
    <n v="0.31217627118644065"/>
    <n v="3.2033184207097252"/>
  </r>
  <r>
    <n v="930"/>
    <s v="Upfront"/>
    <x v="2"/>
    <n v="2.4849999999999999"/>
    <d v="2010-09-01T00:00:00"/>
    <x v="1"/>
    <n v="0"/>
    <n v="0.19766053950823584"/>
    <n v="1"/>
    <n v="0.54030508474576266"/>
    <n v="1.8508061986322857"/>
  </r>
  <r>
    <n v="933"/>
    <s v="Upfront"/>
    <x v="0"/>
    <n v="2.887"/>
    <d v="2010-08-01T00:00:00"/>
    <x v="1"/>
    <n v="0"/>
    <n v="0.31869181188827883"/>
    <n v="2"/>
    <n v="1.0120695870136072"/>
    <n v="1.9761487012978587"/>
  </r>
  <r>
    <n v="937"/>
    <s v="Upfront"/>
    <x v="0"/>
    <n v="5.04"/>
    <d v="2010-05-01T00:00:00"/>
    <x v="1"/>
    <n v="0"/>
    <n v="0.73239436619718312"/>
    <n v="5"/>
    <n v="4.0603943661971833"/>
    <n v="1.2314074814074814"/>
  </r>
  <r>
    <n v="939"/>
    <s v="Upfront"/>
    <x v="2"/>
    <n v="3.028"/>
    <d v="2010-05-01T00:00:00"/>
    <x v="1"/>
    <n v="0"/>
    <n v="0.73239436619718312"/>
    <n v="2"/>
    <n v="2.4394591549295779"/>
    <n v="0.81985385816297296"/>
  </r>
  <r>
    <n v="942"/>
    <s v="Upfront"/>
    <x v="2"/>
    <n v="2.9580000000000002"/>
    <d v="2010-10-01T00:00:00"/>
    <x v="1"/>
    <n v="0"/>
    <n v="0.11864406779661016"/>
    <n v="1"/>
    <n v="0.38604406779661016"/>
    <n v="2.5903778439275396"/>
  </r>
  <r>
    <n v="943"/>
    <s v="Upfront"/>
    <x v="5"/>
    <n v="2.218"/>
    <d v="2010-11-01T00:00:00"/>
    <x v="1"/>
    <n v="0"/>
    <n v="6.0396275960849843E-2"/>
    <n v="1"/>
    <n v="0.14735483408928146"/>
    <n v="6.7863399676057163"/>
  </r>
  <r>
    <n v="952"/>
    <s v="Upfront"/>
    <x v="2"/>
    <n v="2.6110000000000002"/>
    <d v="2010-05-01T00:00:00"/>
    <x v="1"/>
    <n v="0"/>
    <n v="0.73239436619718312"/>
    <n v="2"/>
    <n v="2.1035098591549302"/>
    <n v="0.95079183551033386"/>
  </r>
  <r>
    <n v="958"/>
    <s v="Upfront"/>
    <x v="2"/>
    <n v="3.0659999999999998"/>
    <d v="2010-09-01T00:00:00"/>
    <x v="1"/>
    <n v="0"/>
    <n v="0.19766053950823584"/>
    <n v="1"/>
    <n v="0.66662993554547623"/>
    <n v="1.5000826495763959"/>
  </r>
  <r>
    <n v="968"/>
    <s v="Upfront"/>
    <x v="2"/>
    <n v="2.6110000000000002"/>
    <d v="2010-08-01T00:00:00"/>
    <x v="1"/>
    <n v="0"/>
    <n v="0.31869181188827883"/>
    <n v="1"/>
    <n v="0.91531475292432574"/>
    <n v="1.0925203563092527"/>
  </r>
  <r>
    <n v="970"/>
    <s v="Upfront"/>
    <x v="6"/>
    <n v="5.0599999999999996"/>
    <d v="2010-07-01T00:00:00"/>
    <x v="1"/>
    <n v="0"/>
    <n v="0.46622105514442586"/>
    <n v="3"/>
    <n v="2.5949863929338739"/>
    <n v="1.1560754261251522"/>
  </r>
  <r>
    <n v="971"/>
    <s v="Upfront"/>
    <x v="6"/>
    <n v="2.6"/>
    <d v="2010-09-01T00:00:00"/>
    <x v="1"/>
    <n v="0"/>
    <n v="0.19766053950823584"/>
    <n v="1"/>
    <n v="0.5653091429935545"/>
    <n v="1.7689436167697039"/>
  </r>
  <r>
    <n v="972"/>
    <s v="Upfront"/>
    <x v="6"/>
    <n v="3.6"/>
    <d v="2010-08-01T00:00:00"/>
    <x v="1"/>
    <n v="0"/>
    <n v="0.31869181188827883"/>
    <n v="2"/>
    <n v="1.2620195750775844"/>
    <n v="1.5847614724019214"/>
  </r>
  <r>
    <n v="973"/>
    <s v="Upfront"/>
    <x v="2"/>
    <n v="2.7789999999999999"/>
    <d v="2010-09-01T00:00:00"/>
    <x v="1"/>
    <n v="0"/>
    <n v="0.19766053950823584"/>
    <n v="1"/>
    <n v="0.60422850322272614"/>
    <n v="1.6550030239658977"/>
  </r>
  <r>
    <n v="980"/>
    <s v="Upfront"/>
    <x v="0"/>
    <n v="2.887"/>
    <d v="2010-09-01T00:00:00"/>
    <x v="1"/>
    <n v="0"/>
    <n v="0.19766053950823584"/>
    <n v="1"/>
    <n v="0.6277105753163047"/>
    <n v="1.5930908914448316"/>
  </r>
  <r>
    <n v="981"/>
    <s v="Upfront"/>
    <x v="0"/>
    <n v="2.887"/>
    <d v="2010-09-01T00:00:00"/>
    <x v="1"/>
    <n v="0"/>
    <n v="0.19766053950823584"/>
    <n v="1"/>
    <n v="0.6277105753163047"/>
    <n v="1.5930908914448316"/>
  </r>
  <r>
    <n v="989"/>
    <s v="Upfront"/>
    <x v="2"/>
    <n v="3.2"/>
    <d v="2010-07-01T00:00:00"/>
    <x v="1"/>
    <n v="0"/>
    <n v="0.46622105514442586"/>
    <n v="2"/>
    <n v="1.6410981141083794"/>
    <n v="1.2186961783735974"/>
  </r>
  <r>
    <n v="996"/>
    <s v="Upfront"/>
    <x v="2"/>
    <n v="2.5510000000000002"/>
    <d v="2010-11-01T00:00:00"/>
    <x v="1"/>
    <n v="0"/>
    <n v="6.0396275960849843E-2"/>
    <n v="1"/>
    <n v="0.16947798997374078"/>
    <n v="5.900471206644248"/>
  </r>
  <r>
    <n v="997"/>
    <s v="Upfront"/>
    <x v="2"/>
    <n v="2.93"/>
    <d v="2010-11-01T00:00:00"/>
    <x v="1"/>
    <n v="0"/>
    <n v="6.0396275960849843E-2"/>
    <n v="1"/>
    <n v="0.19465719742181908"/>
    <n v="5.1372361939076709"/>
  </r>
  <r>
    <n v="998"/>
    <s v="Upfront"/>
    <x v="2"/>
    <n v="2.891"/>
    <d v="2010-11-01T00:00:00"/>
    <x v="1"/>
    <n v="0"/>
    <n v="6.0396275960849843E-2"/>
    <n v="1"/>
    <n v="0.19206619718309861"/>
    <n v="5.2065382387234438"/>
  </r>
  <r>
    <n v="999"/>
    <s v="Upfront"/>
    <x v="0"/>
    <n v="2.4849999999999999"/>
    <d v="2010-08-01T00:00:00"/>
    <x v="1"/>
    <n v="0"/>
    <n v="0.31869181188827883"/>
    <n v="2"/>
    <n v="0.87114406779661024"/>
    <n v="2.2958315093146551"/>
  </r>
  <r>
    <n v="1001"/>
    <s v="Upfront"/>
    <x v="2"/>
    <n v="2.887"/>
    <d v="2010-09-01T00:00:00"/>
    <x v="1"/>
    <n v="0"/>
    <n v="0.19766053950823584"/>
    <n v="1"/>
    <n v="0.6277105753163047"/>
    <n v="1.5930908914448316"/>
  </r>
  <r>
    <n v="1003"/>
    <s v="Upfront"/>
    <x v="2"/>
    <n v="2.887"/>
    <d v="2010-09-01T00:00:00"/>
    <x v="1"/>
    <n v="0"/>
    <n v="0.19766053950823584"/>
    <n v="1"/>
    <n v="0.6277105753163047"/>
    <n v="1.5930908914448316"/>
  </r>
  <r>
    <n v="1004"/>
    <s v="Upfront"/>
    <x v="0"/>
    <n v="2.8860000000000001"/>
    <d v="2010-09-01T00:00:00"/>
    <x v="1"/>
    <n v="0"/>
    <n v="0.19766053950823584"/>
    <n v="1"/>
    <n v="0.62749314872284567"/>
    <n v="1.5936428979907238"/>
  </r>
  <r>
    <n v="1005"/>
    <s v="Upfront"/>
    <x v="0"/>
    <n v="2.9409999999999998"/>
    <d v="2010-09-01T00:00:00"/>
    <x v="1"/>
    <n v="0"/>
    <n v="0.19766053950823584"/>
    <n v="1"/>
    <n v="0.63945161136309381"/>
    <n v="1.5638399876236755"/>
  </r>
  <r>
    <n v="1009"/>
    <s v="Upfront"/>
    <x v="3"/>
    <n v="2.734"/>
    <d v="2010-07-01T00:00:00"/>
    <x v="1"/>
    <n v="0"/>
    <n v="0.46622105514442586"/>
    <n v="2"/>
    <n v="1.4021132012413464"/>
    <n v="1.426418350693311"/>
  </r>
  <r>
    <n v="1010"/>
    <s v="Upfront"/>
    <x v="3"/>
    <n v="2.9750000000000001"/>
    <d v="2010-11-01T00:00:00"/>
    <x v="1"/>
    <n v="0"/>
    <n v="6.0396275960849843E-2"/>
    <n v="1"/>
    <n v="0.19764681308188112"/>
    <n v="5.0595301002183124"/>
  </r>
  <r>
    <n v="1011"/>
    <s v="Upfront"/>
    <x v="5"/>
    <n v="3.1669999999999998"/>
    <d v="2010-09-01T00:00:00"/>
    <x v="1"/>
    <n v="0"/>
    <n v="0.19766053950823584"/>
    <n v="1"/>
    <n v="0.68859002148484127"/>
    <n v="1.452242943985232"/>
  </r>
  <r>
    <n v="1012"/>
    <s v="Upfront"/>
    <x v="5"/>
    <n v="3.1669999999999998"/>
    <d v="2010-10-01T00:00:00"/>
    <x v="1"/>
    <n v="0"/>
    <n v="0.11864406779661016"/>
    <n v="1"/>
    <n v="0.41332033898305082"/>
    <n v="2.4194309006434049"/>
  </r>
  <r>
    <n v="1013"/>
    <s v="Upfront"/>
    <x v="2"/>
    <n v="2.9580000000000002"/>
    <d v="2010-10-01T00:00:00"/>
    <x v="1"/>
    <n v="0"/>
    <n v="0.11864406779661016"/>
    <n v="1"/>
    <n v="0.38604406779661016"/>
    <n v="2.5903778439275396"/>
  </r>
  <r>
    <n v="1016"/>
    <s v="Upfront"/>
    <x v="0"/>
    <n v="2.895"/>
    <d v="2010-09-01T00:00:00"/>
    <x v="1"/>
    <n v="0"/>
    <n v="0.19766053950823584"/>
    <n v="1"/>
    <n v="0.62944998806397712"/>
    <n v="1.588688567737903"/>
  </r>
  <r>
    <n v="1017"/>
    <s v="Upfront"/>
    <x v="2"/>
    <n v="3.0089999999999999"/>
    <d v="2010-07-01T00:00:00"/>
    <x v="1"/>
    <n v="0"/>
    <n v="0.46622105514442586"/>
    <n v="2"/>
    <n v="1.5431450704225351"/>
    <n v="1.2960544269842182"/>
  </r>
  <r>
    <n v="1018"/>
    <s v="Upfront"/>
    <x v="0"/>
    <n v="2.887"/>
    <d v="2010-09-01T00:00:00"/>
    <x v="1"/>
    <n v="0"/>
    <n v="0.19766053950823584"/>
    <n v="1"/>
    <n v="0.6277105753163047"/>
    <n v="1.5930908914448316"/>
  </r>
  <r>
    <n v="1019"/>
    <s v="Upfront"/>
    <x v="0"/>
    <n v="3.1219999999999999"/>
    <d v="2010-09-01T00:00:00"/>
    <x v="1"/>
    <n v="0"/>
    <n v="0.19766053950823584"/>
    <n v="1"/>
    <n v="0.6788058247791835"/>
    <n v="1.473175337476371"/>
  </r>
  <r>
    <n v="1026"/>
    <s v="Upfront"/>
    <x v="2"/>
    <n v="2.9580000000000002"/>
    <d v="2010-11-01T00:00:00"/>
    <x v="1"/>
    <n v="0"/>
    <n v="6.0396275960849843E-2"/>
    <n v="1"/>
    <n v="0.19651740272141324"/>
    <n v="5.0886078594149691"/>
  </r>
  <r>
    <n v="1027"/>
    <s v="Upfront"/>
    <x v="2"/>
    <n v="2.891"/>
    <d v="2010-11-01T00:00:00"/>
    <x v="1"/>
    <n v="0"/>
    <n v="6.0396275960849843E-2"/>
    <n v="1"/>
    <n v="0.19206619718309861"/>
    <n v="5.2065382387234438"/>
  </r>
  <r>
    <n v="1028"/>
    <s v="Upfront"/>
    <x v="5"/>
    <n v="2.5819999999999999"/>
    <d v="2010-10-01T00:00:00"/>
    <x v="1"/>
    <n v="0"/>
    <n v="0.11864406779661016"/>
    <n v="1"/>
    <n v="0.33697288135593217"/>
    <n v="2.9675978552818214"/>
  </r>
  <r>
    <n v="1030"/>
    <s v="Upfront"/>
    <x v="2"/>
    <n v="2.996"/>
    <d v="2010-11-01T00:00:00"/>
    <x v="1"/>
    <n v="0"/>
    <n v="6.0396275960849843E-2"/>
    <n v="1"/>
    <n v="0.19904196705657676"/>
    <n v="5.0240661041887442"/>
  </r>
  <r>
    <n v="1031"/>
    <s v="Upfront"/>
    <x v="5"/>
    <n v="2.5819999999999999"/>
    <d v="2010-10-01T00:00:00"/>
    <x v="1"/>
    <n v="0"/>
    <n v="0.11864406779661016"/>
    <n v="1"/>
    <n v="0.33697288135593217"/>
    <n v="2.9675978552818214"/>
  </r>
  <r>
    <n v="1033"/>
    <s v="Upfront"/>
    <x v="5"/>
    <n v="3.14"/>
    <d v="2010-09-01T00:00:00"/>
    <x v="1"/>
    <n v="0"/>
    <n v="0.19766053950823584"/>
    <n v="1"/>
    <n v="0.68271950346144672"/>
    <n v="1.4647303833124934"/>
  </r>
  <r>
    <n v="1035"/>
    <s v="Upfront"/>
    <x v="3"/>
    <n v="2.3010000000000002"/>
    <d v="2010-06-01T00:00:00"/>
    <x v="1"/>
    <n v="0"/>
    <n v="0.59489138219145377"/>
    <n v="2"/>
    <n v="1.505729577464789"/>
    <n v="1.3282597552260471"/>
  </r>
  <r>
    <n v="1036"/>
    <s v="Upfront"/>
    <x v="1"/>
    <n v="2.57"/>
    <d v="2010-11-01T00:00:00"/>
    <x v="1"/>
    <n v="0"/>
    <n v="6.0396275960849843E-2"/>
    <n v="1"/>
    <n v="0.17074027214132251"/>
    <n v="5.8568490459725604"/>
  </r>
  <r>
    <n v="1037"/>
    <s v="Upfront"/>
    <x v="0"/>
    <n v="3.37"/>
    <d v="2010-09-01T00:00:00"/>
    <x v="1"/>
    <n v="0"/>
    <n v="0.19766053950823584"/>
    <n v="1"/>
    <n v="0.73272761995703029"/>
    <n v="1.3647636212466558"/>
  </r>
  <r>
    <n v="1044"/>
    <s v="Upfront"/>
    <x v="2"/>
    <n v="2.851"/>
    <d v="2010-11-01T00:00:00"/>
    <x v="1"/>
    <n v="0"/>
    <n v="6.0396275960849843E-2"/>
    <n v="1"/>
    <n v="0.18940876104082122"/>
    <n v="5.2795868285336649"/>
  </r>
  <r>
    <n v="1045"/>
    <s v="Upfront"/>
    <x v="2"/>
    <n v="2.891"/>
    <d v="2010-10-01T00:00:00"/>
    <x v="1"/>
    <n v="0"/>
    <n v="0.11864406779661016"/>
    <n v="1"/>
    <n v="0.37730000000000002"/>
    <n v="2.6504108136761197"/>
  </r>
  <r>
    <n v="1046"/>
    <s v="Upfront"/>
    <x v="2"/>
    <n v="2.891"/>
    <d v="2010-10-01T00:00:00"/>
    <x v="1"/>
    <n v="0"/>
    <n v="0.11864406779661016"/>
    <n v="1"/>
    <n v="0.37730000000000002"/>
    <n v="2.6504108136761197"/>
  </r>
  <r>
    <n v="1060"/>
    <s v="Upfront"/>
    <x v="2"/>
    <n v="2.82"/>
    <d v="2010-10-01T00:00:00"/>
    <x v="1"/>
    <n v="0"/>
    <n v="0.11864406779661016"/>
    <n v="1"/>
    <n v="0.36803389830508471"/>
    <n v="2.7171410150133557"/>
  </r>
  <r>
    <n v="1064"/>
    <s v="Upfront"/>
    <x v="2"/>
    <n v="3.76"/>
    <d v="2010-09-01T00:00:00"/>
    <x v="1"/>
    <n v="0"/>
    <n v="0.19766053950823584"/>
    <n v="2"/>
    <n v="0.81752399140606336"/>
    <n v="2.4464113848942715"/>
  </r>
  <r>
    <n v="1083"/>
    <s v="Upfront"/>
    <x v="2"/>
    <n v="3.51"/>
    <d v="2010-07-01T00:00:00"/>
    <x v="1"/>
    <n v="0"/>
    <n v="0.46622105514442586"/>
    <n v="2"/>
    <n v="1.8000794939126283"/>
    <n v="1.1110620429616844"/>
  </r>
  <r>
    <n v="1134"/>
    <s v="Upfront"/>
    <x v="0"/>
    <n v="3.6"/>
    <d v="2010-08-01T00:00:00"/>
    <x v="1"/>
    <n v="0"/>
    <n v="0.31869181188827883"/>
    <n v="2"/>
    <n v="1.2620195750775844"/>
    <n v="1.5847614724019214"/>
  </r>
  <r>
    <n v="1141"/>
    <s v="Upfront"/>
    <x v="0"/>
    <n v="2.8439999999999999"/>
    <d v="2010-09-01T00:00:00"/>
    <x v="1"/>
    <n v="0"/>
    <n v="0.19766053950823584"/>
    <n v="1"/>
    <n v="0.61836123179756497"/>
    <n v="1.617177708720545"/>
  </r>
  <r>
    <n v="1153"/>
    <s v="Upfront"/>
    <x v="0"/>
    <n v="4.7300000000000004"/>
    <d v="2010-07-01T00:00:00"/>
    <x v="1"/>
    <n v="0"/>
    <n v="0.46622105514442586"/>
    <n v="3"/>
    <n v="2.4257481499164482"/>
    <n v="1.2367318512036507"/>
  </r>
  <r>
    <n v="1168"/>
    <s v="Upfront"/>
    <x v="2"/>
    <n v="2.6110000000000002"/>
    <d v="2010-11-01T00:00:00"/>
    <x v="1"/>
    <n v="0"/>
    <n v="6.0396275960849843E-2"/>
    <n v="1"/>
    <n v="0.17346414418715686"/>
    <n v="5.7648801409994164"/>
  </r>
  <r>
    <n v="1170"/>
    <s v="Upfront"/>
    <x v="2"/>
    <n v="2.6110000000000002"/>
    <d v="2010-08-01T00:00:00"/>
    <x v="1"/>
    <n v="0"/>
    <n v="0.31869181188827883"/>
    <n v="1"/>
    <n v="0.91531475292432574"/>
    <n v="1.0925203563092527"/>
  </r>
  <r>
    <n v="1177"/>
    <s v="Upfront"/>
    <x v="2"/>
    <n v="3.0089999999999999"/>
    <d v="2010-10-01T00:00:00"/>
    <x v="1"/>
    <n v="0"/>
    <n v="0.11864406779661016"/>
    <n v="1"/>
    <n v="0.39269999999999994"/>
    <n v="2.5464731347084291"/>
  </r>
  <r>
    <n v="1178"/>
    <s v="Upfront"/>
    <x v="2"/>
    <n v="2.6110000000000002"/>
    <d v="2010-10-01T00:00:00"/>
    <x v="1"/>
    <n v="0"/>
    <n v="0.11864406779661016"/>
    <n v="1"/>
    <n v="0.3407576271186441"/>
    <n v="2.9346371743920572"/>
  </r>
  <r>
    <n v="1179"/>
    <s v="Upfront"/>
    <x v="2"/>
    <n v="3.0089999999999999"/>
    <d v="2010-10-01T00:00:00"/>
    <x v="1"/>
    <n v="0"/>
    <n v="0.11864406779661016"/>
    <n v="1"/>
    <n v="0.39269999999999994"/>
    <n v="2.5464731347084291"/>
  </r>
  <r>
    <n v="1180"/>
    <s v="Upfront"/>
    <x v="2"/>
    <n v="2.7480000000000002"/>
    <d v="2010-07-01T00:00:00"/>
    <x v="1"/>
    <n v="0"/>
    <n v="0.46622105514442586"/>
    <n v="2"/>
    <n v="1.4092930054905706"/>
    <n v="1.4191512994161255"/>
  </r>
  <r>
    <n v="1181"/>
    <s v="Upfront"/>
    <x v="2"/>
    <n v="2.6110000000000002"/>
    <d v="2010-10-01T00:00:00"/>
    <x v="1"/>
    <n v="0"/>
    <n v="0.11864406779661016"/>
    <n v="1"/>
    <n v="0.3407576271186441"/>
    <n v="2.9346371743920572"/>
  </r>
  <r>
    <n v="1187"/>
    <s v="Upfront"/>
    <x v="2"/>
    <n v="2.6110000000000002"/>
    <d v="2010-11-01T00:00:00"/>
    <x v="1"/>
    <n v="0"/>
    <n v="6.0396275960849843E-2"/>
    <n v="1"/>
    <n v="0.17346414418715686"/>
    <n v="5.7648801409994164"/>
  </r>
  <r>
    <n v="1191"/>
    <s v="Upfront"/>
    <x v="0"/>
    <n v="2.9409999999999998"/>
    <d v="2010-09-01T00:00:00"/>
    <x v="1"/>
    <n v="0"/>
    <n v="0.19766053950823584"/>
    <n v="1"/>
    <n v="0.63945161136309381"/>
    <n v="1.5638399876236755"/>
  </r>
  <r>
    <n v="1195"/>
    <s v="Upfront"/>
    <x v="0"/>
    <n v="5.64"/>
    <d v="2010-07-01T00:00:00"/>
    <x v="1"/>
    <n v="0"/>
    <n v="0.46622105514442586"/>
    <n v="3"/>
    <n v="2.8924354261160179"/>
    <n v="1.0371882369137002"/>
  </r>
  <r>
    <n v="1234"/>
    <s v="Upfront"/>
    <x v="2"/>
    <n v="3.0089999999999999"/>
    <d v="2010-09-01T00:00:00"/>
    <x v="1"/>
    <n v="0"/>
    <n v="0.19766053950823584"/>
    <n v="1"/>
    <n v="0.65423661971830982"/>
    <n v="1.5284989709542141"/>
  </r>
  <r>
    <n v="1239"/>
    <s v="Upfront"/>
    <x v="5"/>
    <n v="3.1680000000000001"/>
    <d v="2010-09-01T00:00:00"/>
    <x v="1"/>
    <n v="0"/>
    <n v="0.19766053950823584"/>
    <n v="1"/>
    <n v="0.68880744807830041"/>
    <n v="1.4517845339650344"/>
  </r>
  <r>
    <n v="1272"/>
    <s v="Upfront"/>
    <x v="6"/>
    <n v="2.4"/>
    <d v="2010-09-01T00:00:00"/>
    <x v="1"/>
    <n v="0"/>
    <n v="0.19766053950823584"/>
    <n v="1"/>
    <n v="0.52182382430174268"/>
    <n v="1.9163555848338456"/>
  </r>
  <r>
    <n v="1278"/>
    <s v="Upfront"/>
    <x v="0"/>
    <n v="7.2"/>
    <d v="2010-03-01T00:00:00"/>
    <x v="1"/>
    <n v="0"/>
    <n v="0.92074480783003099"/>
    <n v="8"/>
    <n v="7.2922988780138462"/>
    <n v="1.097047739515979"/>
  </r>
  <r>
    <n v="1279"/>
    <s v="Upfront"/>
    <x v="2"/>
    <n v="2.4249999999999998"/>
    <d v="2010-10-01T00:00:00"/>
    <x v="1"/>
    <n v="0"/>
    <n v="0.11864406779661016"/>
    <n v="1"/>
    <n v="0.31648305084745759"/>
    <n v="3.1597268710670776"/>
  </r>
  <r>
    <n v="1280"/>
    <s v="Upfront"/>
    <x v="0"/>
    <n v="7.2149999999999999"/>
    <d v="2010-08-01T00:00:00"/>
    <x v="1"/>
    <n v="0"/>
    <n v="0.31869181188827883"/>
    <n v="3"/>
    <n v="2.529297565051325"/>
    <n v="1.1861000625045568"/>
  </r>
  <r>
    <n v="1287"/>
    <s v="Upfront"/>
    <x v="1"/>
    <n v="34.520000000000003"/>
    <d v="2009-08-01T00:00:00"/>
    <x v="1"/>
    <n v="0"/>
    <n v="1"/>
    <n v="43"/>
    <n v="37.972000000000008"/>
    <n v="1.1324133572105759"/>
  </r>
  <r>
    <n v="1292"/>
    <s v="Upfront"/>
    <x v="0"/>
    <n v="5.85"/>
    <d v="2010-08-01T00:00:00"/>
    <x v="1"/>
    <n v="0"/>
    <n v="0.31869181188827883"/>
    <n v="2"/>
    <n v="2.0507818095010744"/>
    <n v="0.97523782917041335"/>
  </r>
  <r>
    <n v="1307"/>
    <s v="Upfront"/>
    <x v="0"/>
    <n v="5.85"/>
    <d v="2010-06-01T00:00:00"/>
    <x v="1"/>
    <n v="0"/>
    <n v="0.59489138219145377"/>
    <n v="4"/>
    <n v="3.8281260444020053"/>
    <n v="1.0448976741111573"/>
  </r>
  <r>
    <n v="1319"/>
    <s v="Upfront"/>
    <x v="6"/>
    <n v="2.99"/>
    <d v="2010-12-01T00:00:00"/>
    <x v="1"/>
    <n v="0"/>
    <n v="2.4826927667701122E-2"/>
    <n v="1"/>
    <n v="8.1655765099069008E-2"/>
    <n v="12.246532731482562"/>
  </r>
  <r>
    <n v="1434"/>
    <s v="Upfront"/>
    <x v="0"/>
    <n v="3.78"/>
    <d v="2010-08-01T00:00:00"/>
    <x v="1"/>
    <n v="0"/>
    <n v="0.31869181188827883"/>
    <n v="2"/>
    <n v="1.3251205538314634"/>
    <n v="1.5092966403827826"/>
  </r>
  <r>
    <n v="1436"/>
    <s v="Upfront"/>
    <x v="6"/>
    <n v="3.24"/>
    <d v="2010-10-01T00:00:00"/>
    <x v="1"/>
    <n v="0"/>
    <n v="0.11864406779661016"/>
    <n v="1"/>
    <n v="0.42284745762711867"/>
    <n v="2.3649190315856981"/>
  </r>
  <r>
    <n v="1458"/>
    <s v="Upfront"/>
    <x v="6"/>
    <n v="2.99"/>
    <d v="2010-12-01T00:00:00"/>
    <x v="1"/>
    <n v="0"/>
    <n v="2.4826927667701122E-2"/>
    <n v="1"/>
    <n v="8.1655765099069008E-2"/>
    <n v="12.246532731482562"/>
  </r>
  <r>
    <n v="1464"/>
    <s v="Upfront"/>
    <x v="0"/>
    <n v="6.72"/>
    <d v="2010-10-01T00:00:00"/>
    <x v="1"/>
    <n v="0"/>
    <n v="0.11864406779661016"/>
    <n v="2"/>
    <n v="0.87701694915254225"/>
    <n v="2.2804576376004952"/>
  </r>
  <r>
    <n v="1468"/>
    <s v="Upfront"/>
    <x v="4"/>
    <n v="3.15"/>
    <d v="2010-10-01T00:00:00"/>
    <x v="1"/>
    <n v="0"/>
    <n v="0.11864406779661016"/>
    <n v="1"/>
    <n v="0.41110169491525422"/>
    <n v="2.4324881467738613"/>
  </r>
  <r>
    <n v="1488"/>
    <s v="Upfront"/>
    <x v="3"/>
    <n v="5.52"/>
    <d v="2010-04-01T00:00:00"/>
    <x v="1"/>
    <n v="0"/>
    <n v="0.8436380997851517"/>
    <n v="5"/>
    <n v="5.122570541895441"/>
    <n v="0.97607245407496379"/>
  </r>
  <r>
    <n v="1531"/>
    <s v="Upfront"/>
    <x v="6"/>
    <n v="1.3440000000000001"/>
    <d v="2011-06-01T00:00:00"/>
    <x v="1"/>
    <n v="0"/>
    <n v="0"/>
    <n v="0"/>
    <n v="0"/>
    <s v=""/>
  </r>
  <r>
    <n v="1532"/>
    <s v="Upfront"/>
    <x v="6"/>
    <n v="1.3440000000000001"/>
    <d v="2011-06-01T00:00:00"/>
    <x v="1"/>
    <n v="0"/>
    <n v="0"/>
    <n v="0"/>
    <n v="0"/>
    <s v=""/>
  </r>
  <r>
    <n v="1533"/>
    <s v="Upfront"/>
    <x v="6"/>
    <n v="1.3440000000000001"/>
    <d v="2011-06-01T00:00:00"/>
    <x v="1"/>
    <n v="0"/>
    <n v="0"/>
    <n v="0"/>
    <n v="0"/>
    <s v=""/>
  </r>
  <r>
    <n v="1568"/>
    <s v="Upfront"/>
    <x v="0"/>
    <n v="2.7"/>
    <d v="2010-10-01T00:00:00"/>
    <x v="1"/>
    <n v="0"/>
    <n v="0.11864406779661016"/>
    <n v="1"/>
    <n v="0.35237288135593225"/>
    <n v="2.8379028379028375"/>
  </r>
  <r>
    <n v="1571"/>
    <s v="Upfront"/>
    <x v="0"/>
    <n v="8.74"/>
    <d v="2010-07-01T00:00:00"/>
    <x v="1"/>
    <n v="0"/>
    <n v="0.46622105514442586"/>
    <n v="5"/>
    <n v="4.4822492241585108"/>
    <n v="1.115511376085673"/>
  </r>
  <r>
    <n v="1614"/>
    <s v="Upfront"/>
    <x v="0"/>
    <n v="3.18"/>
    <d v="2010-09-01T00:00:00"/>
    <x v="1"/>
    <n v="0"/>
    <n v="0.19766053950823584"/>
    <n v="2"/>
    <n v="0.69141656719980904"/>
    <n v="2.8926122035227859"/>
  </r>
  <r>
    <n v="1646"/>
    <s v="Upfront"/>
    <x v="0"/>
    <n v="6"/>
    <d v="2010-06-01T00:00:00"/>
    <x v="1"/>
    <n v="0"/>
    <n v="0.59489138219145377"/>
    <n v="5"/>
    <n v="3.9262831224635955"/>
    <n v="1.2734690403229727"/>
  </r>
  <r>
    <n v="1664"/>
    <s v="Upfront"/>
    <x v="5"/>
    <n v="9.1999999999999993"/>
    <d v="2010-07-01T00:00:00"/>
    <x v="1"/>
    <n v="0"/>
    <n v="0.46622105514442586"/>
    <n v="5"/>
    <n v="4.7181570780615898"/>
    <n v="1.0597358072813894"/>
  </r>
  <r>
    <n v="1717"/>
    <s v="Upfront"/>
    <x v="0"/>
    <n v="7"/>
    <d v="2010-09-01T00:00:00"/>
    <x v="1"/>
    <n v="0"/>
    <n v="0.19766053950823584"/>
    <n v="2"/>
    <n v="1.5219861542134161"/>
    <n v="1.3140724010289229"/>
  </r>
  <r>
    <n v="1723"/>
    <s v="Upfront"/>
    <x v="5"/>
    <n v="7.52"/>
    <d v="2010-10-01T00:00:00"/>
    <x v="1"/>
    <n v="0"/>
    <n v="0.11864406779661016"/>
    <n v="3"/>
    <n v="0.98142372881355933"/>
    <n v="3.0567836418900249"/>
  </r>
  <r>
    <n v="1724"/>
    <s v="Upfront"/>
    <x v="3"/>
    <n v="4.05"/>
    <d v="2010-03-01T00:00:00"/>
    <x v="1"/>
    <n v="0"/>
    <n v="0.92074480783003099"/>
    <n v="4"/>
    <n v="4.1019181188827885"/>
    <n v="0.97515354623642581"/>
  </r>
  <r>
    <n v="1758"/>
    <s v="Upfront"/>
    <x v="0"/>
    <n v="4.05"/>
    <d v="2011-01-01T00:00:00"/>
    <x v="1"/>
    <n v="0"/>
    <n v="0"/>
    <n v="0"/>
    <n v="0"/>
    <s v=""/>
  </r>
  <r>
    <n v="1780"/>
    <s v="Upfront"/>
    <x v="0"/>
    <n v="6.3"/>
    <d v="2011-02-01T00:00:00"/>
    <x v="1"/>
    <n v="0"/>
    <n v="0"/>
    <n v="0"/>
    <n v="0"/>
    <s v=""/>
  </r>
  <r>
    <n v="1797"/>
    <s v="Upfront"/>
    <x v="0"/>
    <n v="5.64"/>
    <d v="2011-02-01T00:00:00"/>
    <x v="1"/>
    <n v="0"/>
    <n v="0"/>
    <n v="0"/>
    <n v="0"/>
    <s v=""/>
  </r>
  <r>
    <n v="1822"/>
    <s v="Upfront"/>
    <x v="0"/>
    <n v="9.89"/>
    <d v="2010-04-01T00:00:00"/>
    <x v="1"/>
    <n v="0"/>
    <n v="0.8436380997851517"/>
    <n v="9"/>
    <n v="9.1779388875626662"/>
    <n v="0.98061232595438208"/>
  </r>
  <r>
    <n v="2029"/>
    <s v="Upfront"/>
    <x v="3"/>
    <n v="7.2"/>
    <d v="2010-10-01T00:00:00"/>
    <x v="1"/>
    <n v="0"/>
    <n v="0.11864406779661016"/>
    <n v="2"/>
    <n v="0.93966101694915261"/>
    <n v="2.1284271284271283"/>
  </r>
  <r>
    <n v="2051"/>
    <s v="Upfront"/>
    <x v="6"/>
    <n v="1.85"/>
    <d v="2011-06-01T00:00:00"/>
    <x v="1"/>
    <n v="0"/>
    <n v="0"/>
    <n v="0"/>
    <n v="0"/>
    <s v=""/>
  </r>
  <r>
    <n v="2103"/>
    <s v="Upfront"/>
    <x v="6"/>
    <n v="3.68"/>
    <d v="2011-03-01T00:00:00"/>
    <x v="1"/>
    <n v="0"/>
    <n v="0"/>
    <n v="0"/>
    <n v="0"/>
    <s v=""/>
  </r>
  <r>
    <n v="2104"/>
    <s v="Upfront"/>
    <x v="6"/>
    <n v="5.75"/>
    <d v="2011-02-01T00:00:00"/>
    <x v="1"/>
    <n v="0"/>
    <n v="0"/>
    <n v="0"/>
    <n v="0"/>
    <s v=""/>
  </r>
  <r>
    <n v="2134"/>
    <s v="Upfront"/>
    <x v="6"/>
    <n v="8.2249999999999996"/>
    <d v="2011-03-01T00:00:00"/>
    <x v="1"/>
    <n v="0"/>
    <n v="0"/>
    <n v="0"/>
    <n v="0"/>
    <s v=""/>
  </r>
  <r>
    <n v="2159"/>
    <s v="Upfront"/>
    <x v="6"/>
    <n v="8.5500000000000007"/>
    <d v="2011-04-01T00:00:00"/>
    <x v="1"/>
    <n v="0"/>
    <n v="0"/>
    <n v="0"/>
    <n v="0"/>
    <s v=""/>
  </r>
  <r>
    <n v="2167"/>
    <s v="Upfront"/>
    <x v="6"/>
    <n v="4.1399999999999997"/>
    <d v="2011-04-01T00:00:00"/>
    <x v="1"/>
    <n v="0"/>
    <n v="0"/>
    <n v="0"/>
    <n v="0"/>
    <s v=""/>
  </r>
  <r>
    <n v="2172"/>
    <s v="Upfront"/>
    <x v="5"/>
    <n v="5.55"/>
    <d v="2011-03-01T00:00:00"/>
    <x v="1"/>
    <n v="0"/>
    <n v="0"/>
    <n v="0"/>
    <n v="0"/>
    <s v=""/>
  </r>
  <r>
    <n v="2174"/>
    <s v="Upfront"/>
    <x v="6"/>
    <n v="3.91"/>
    <d v="2011-05-01T00:00:00"/>
    <x v="1"/>
    <n v="0"/>
    <n v="0"/>
    <n v="0"/>
    <n v="0"/>
    <s v=""/>
  </r>
  <r>
    <n v="2209"/>
    <s v="Upfront"/>
    <x v="0"/>
    <n v="4.2"/>
    <d v="2011-01-01T00:00:00"/>
    <x v="1"/>
    <n v="0"/>
    <n v="0"/>
    <n v="0"/>
    <n v="0"/>
    <s v=""/>
  </r>
  <r>
    <n v="2218"/>
    <s v="Upfront"/>
    <x v="6"/>
    <n v="5.52"/>
    <d v="2011-03-01T00:00:00"/>
    <x v="1"/>
    <n v="0"/>
    <n v="0"/>
    <n v="0"/>
    <n v="0"/>
    <s v=""/>
  </r>
  <r>
    <n v="2237"/>
    <s v="Upfront"/>
    <x v="0"/>
    <n v="5.25"/>
    <d v="2011-01-01T00:00:00"/>
    <x v="1"/>
    <n v="0"/>
    <n v="0"/>
    <n v="0"/>
    <n v="0"/>
    <s v=""/>
  </r>
  <r>
    <n v="2247"/>
    <s v="Upfront"/>
    <x v="0"/>
    <n v="4.0250000000000004"/>
    <d v="2011-03-01T00:00:00"/>
    <x v="1"/>
    <n v="0"/>
    <n v="0"/>
    <n v="0"/>
    <n v="0"/>
    <s v=""/>
  </r>
  <r>
    <n v="2255"/>
    <s v="Upfront"/>
    <x v="6"/>
    <n v="8.74"/>
    <d v="2011-02-01T00:00:00"/>
    <x v="1"/>
    <n v="0"/>
    <n v="0"/>
    <n v="0"/>
    <n v="0"/>
    <s v=""/>
  </r>
  <r>
    <n v="2268"/>
    <s v="Upfront"/>
    <x v="6"/>
    <n v="3.22"/>
    <d v="2011-04-01T00:00:00"/>
    <x v="1"/>
    <n v="0"/>
    <n v="0"/>
    <n v="0"/>
    <n v="0"/>
    <s v=""/>
  </r>
  <r>
    <n v="2270"/>
    <s v="Upfront"/>
    <x v="6"/>
    <n v="4.5999999999999996"/>
    <d v="2011-03-01T00:00:00"/>
    <x v="1"/>
    <n v="0"/>
    <n v="0"/>
    <n v="0"/>
    <n v="0"/>
    <s v=""/>
  </r>
  <r>
    <n v="2297"/>
    <s v="Upfront"/>
    <x v="6"/>
    <n v="5.29"/>
    <d v="2011-03-01T00:00:00"/>
    <x v="1"/>
    <n v="0"/>
    <n v="0"/>
    <n v="0"/>
    <n v="0"/>
    <s v=""/>
  </r>
  <r>
    <n v="2299"/>
    <s v="Upfront"/>
    <x v="8"/>
    <n v="9.6"/>
    <d v="2010-06-01T00:00:00"/>
    <x v="1"/>
    <n v="0"/>
    <n v="0.59489138219145377"/>
    <n v="6"/>
    <n v="6.2820529959417524"/>
    <n v="0.95510178024222969"/>
  </r>
  <r>
    <n v="2346"/>
    <s v="Upfront"/>
    <x v="6"/>
    <n v="3.45"/>
    <d v="2011-04-01T00:00:00"/>
    <x v="1"/>
    <n v="0"/>
    <n v="0"/>
    <n v="0"/>
    <n v="0"/>
    <s v=""/>
  </r>
  <r>
    <n v="2356"/>
    <s v="Upfront"/>
    <x v="6"/>
    <n v="1.9139999999999999"/>
    <d v="2011-08-01T00:00:00"/>
    <x v="1"/>
    <n v="0"/>
    <n v="0"/>
    <n v="0"/>
    <n v="0"/>
    <s v=""/>
  </r>
  <r>
    <n v="2361"/>
    <s v="Upfront"/>
    <x v="6"/>
    <n v="4.9950000000000001"/>
    <d v="2011-03-01T00:00:00"/>
    <x v="1"/>
    <n v="0"/>
    <n v="0"/>
    <n v="0"/>
    <n v="0"/>
    <s v=""/>
  </r>
  <r>
    <n v="2367"/>
    <s v="Upfront"/>
    <x v="0"/>
    <n v="11.1"/>
    <d v="2011-11-01T00:00:00"/>
    <x v="1"/>
    <n v="0"/>
    <n v="0"/>
    <n v="0"/>
    <n v="0"/>
    <s v=""/>
  </r>
  <r>
    <n v="2369"/>
    <s v="Upfront"/>
    <x v="6"/>
    <n v="4.83"/>
    <d v="2011-04-01T00:00:00"/>
    <x v="1"/>
    <n v="0"/>
    <n v="0"/>
    <n v="0"/>
    <n v="0"/>
    <s v=""/>
  </r>
  <r>
    <n v="2399"/>
    <s v="Upfront"/>
    <x v="3"/>
    <n v="8.9700000000000006"/>
    <d v="2011-02-01T00:00:00"/>
    <x v="1"/>
    <n v="0"/>
    <n v="0"/>
    <n v="0"/>
    <n v="0"/>
    <s v=""/>
  </r>
  <r>
    <n v="2400"/>
    <s v="Upfront"/>
    <x v="6"/>
    <n v="4.05"/>
    <d v="2011-04-01T00:00:00"/>
    <x v="1"/>
    <n v="0"/>
    <n v="0"/>
    <n v="0"/>
    <n v="0"/>
    <s v=""/>
  </r>
  <r>
    <n v="2427"/>
    <s v="Upfront"/>
    <x v="6"/>
    <n v="4.83"/>
    <d v="2011-03-01T00:00:00"/>
    <x v="1"/>
    <n v="0"/>
    <n v="0"/>
    <n v="0"/>
    <n v="0"/>
    <s v=""/>
  </r>
  <r>
    <n v="2433"/>
    <s v="Upfront"/>
    <x v="3"/>
    <n v="8.14"/>
    <d v="2011-03-01T00:00:00"/>
    <x v="1"/>
    <n v="0"/>
    <n v="0"/>
    <n v="0"/>
    <n v="0"/>
    <s v=""/>
  </r>
  <r>
    <n v="2450"/>
    <s v="Upfront"/>
    <x v="1"/>
    <n v="44.8"/>
    <d v="2011-02-01T00:00:00"/>
    <x v="1"/>
    <n v="0"/>
    <n v="0"/>
    <n v="0"/>
    <n v="0"/>
    <s v=""/>
  </r>
  <r>
    <n v="2463"/>
    <s v="Upfront"/>
    <x v="1"/>
    <n v="51.03"/>
    <d v="2011-02-01T00:00:00"/>
    <x v="1"/>
    <n v="0"/>
    <n v="0"/>
    <n v="0"/>
    <n v="0"/>
    <s v=""/>
  </r>
  <r>
    <n v="2474"/>
    <s v="Upfront"/>
    <x v="2"/>
    <n v="5.17"/>
    <d v="2011-04-01T00:00:00"/>
    <x v="1"/>
    <n v="0"/>
    <n v="0"/>
    <n v="0"/>
    <n v="0"/>
    <s v=""/>
  </r>
  <r>
    <n v="2512"/>
    <s v="Upfront"/>
    <x v="6"/>
    <n v="8.0500000000000007"/>
    <d v="2011-02-01T00:00:00"/>
    <x v="1"/>
    <n v="0"/>
    <n v="0"/>
    <n v="0"/>
    <n v="0"/>
    <s v=""/>
  </r>
  <r>
    <n v="2619"/>
    <s v="Upfront"/>
    <x v="6"/>
    <n v="2.448"/>
    <d v="2011-06-01T00:00:00"/>
    <x v="1"/>
    <n v="0"/>
    <n v="0"/>
    <n v="0"/>
    <n v="0"/>
    <s v=""/>
  </r>
  <r>
    <n v="2638"/>
    <s v="Upfront"/>
    <x v="3"/>
    <n v="1.175"/>
    <d v="2011-09-01T00:00:00"/>
    <x v="1"/>
    <n v="0"/>
    <n v="0"/>
    <n v="0"/>
    <n v="0"/>
    <s v=""/>
  </r>
  <r>
    <n v="2746"/>
    <s v="Upfront"/>
    <x v="3"/>
    <n v="4.2300000000000004"/>
    <d v="2011-08-01T00:00:00"/>
    <x v="1"/>
    <n v="0"/>
    <n v="0"/>
    <n v="0"/>
    <n v="0"/>
    <s v=""/>
  </r>
  <r>
    <n v="2764"/>
    <s v="Upfront"/>
    <x v="6"/>
    <n v="3.22"/>
    <d v="2013-04-01T00:00:00"/>
    <x v="1"/>
    <n v="0"/>
    <n v="0"/>
    <n v="0"/>
    <n v="0"/>
    <s v=""/>
  </r>
  <r>
    <n v="2774"/>
    <s v="Upfront"/>
    <x v="3"/>
    <n v="2.8"/>
    <d v="2011-07-01T00:00:00"/>
    <x v="1"/>
    <n v="0"/>
    <n v="0"/>
    <n v="0"/>
    <n v="0"/>
    <s v=""/>
  </r>
  <r>
    <n v="2824"/>
    <s v="Upfront"/>
    <x v="6"/>
    <n v="2.1760000000000002"/>
    <d v="2011-06-01T00:00:00"/>
    <x v="1"/>
    <n v="0"/>
    <n v="0"/>
    <n v="0"/>
    <n v="0"/>
    <s v=""/>
  </r>
  <r>
    <n v="2929"/>
    <s v="Upfront"/>
    <x v="3"/>
    <n v="6.44"/>
    <d v="2011-05-01T00:00:00"/>
    <x v="1"/>
    <n v="0"/>
    <n v="0"/>
    <n v="0"/>
    <n v="0"/>
    <s v=""/>
  </r>
  <r>
    <n v="3030"/>
    <s v="Upfront"/>
    <x v="3"/>
    <n v="7.8540000000000001"/>
    <d v="2011-07-01T00:00:00"/>
    <x v="1"/>
    <n v="0"/>
    <n v="0"/>
    <n v="0"/>
    <n v="0"/>
    <s v=""/>
  </r>
  <r>
    <n v="3075"/>
    <s v="Upfront"/>
    <x v="5"/>
    <n v="2.08"/>
    <d v="2012-08-01T00:00:00"/>
    <x v="1"/>
    <n v="0"/>
    <n v="0"/>
    <n v="0"/>
    <n v="0"/>
    <s v=""/>
  </r>
  <r>
    <n v="3153"/>
    <s v="Upfront"/>
    <x v="5"/>
    <n v="5.94"/>
    <d v="2011-06-01T00:00:00"/>
    <x v="1"/>
    <n v="0"/>
    <n v="0"/>
    <n v="0"/>
    <n v="0"/>
    <s v=""/>
  </r>
  <r>
    <n v="3195"/>
    <s v="Upfront"/>
    <x v="5"/>
    <n v="5.59"/>
    <d v="2011-10-01T00:00:00"/>
    <x v="1"/>
    <n v="0"/>
    <n v="0"/>
    <n v="0"/>
    <n v="0"/>
    <s v=""/>
  </r>
  <r>
    <n v="3300"/>
    <s v="Upfront"/>
    <x v="5"/>
    <n v="9.99"/>
    <d v="2011-05-01T00:00:00"/>
    <x v="1"/>
    <n v="0"/>
    <n v="0"/>
    <n v="0"/>
    <n v="0"/>
    <s v=""/>
  </r>
  <r>
    <n v="3306"/>
    <s v="Upfront"/>
    <x v="6"/>
    <n v="1.9039999999999999"/>
    <d v="2011-08-01T00:00:00"/>
    <x v="1"/>
    <n v="0"/>
    <n v="0"/>
    <n v="0"/>
    <n v="0"/>
    <s v=""/>
  </r>
  <r>
    <n v="3425"/>
    <s v="Upfront"/>
    <x v="6"/>
    <n v="53.76"/>
    <d v="2011-11-01T00:00:00"/>
    <x v="1"/>
    <n v="0"/>
    <n v="0"/>
    <n v="0"/>
    <n v="0"/>
    <s v=""/>
  </r>
  <r>
    <n v="3439"/>
    <s v="Upfront"/>
    <x v="3"/>
    <n v="7.56"/>
    <d v="2012-02-01T00:00:00"/>
    <x v="1"/>
    <n v="0"/>
    <n v="0"/>
    <n v="0"/>
    <n v="0"/>
    <s v=""/>
  </r>
  <r>
    <n v="3488"/>
    <s v="Upfront"/>
    <x v="3"/>
    <n v="2.4790000000000001"/>
    <d v="2012-05-01T00:00:00"/>
    <x v="1"/>
    <n v="0"/>
    <n v="0"/>
    <n v="0"/>
    <n v="0"/>
    <s v=""/>
  </r>
  <r>
    <n v="3613"/>
    <s v="Upfront"/>
    <x v="3"/>
    <n v="1.84"/>
    <d v="2012-08-01T00:00:00"/>
    <x v="1"/>
    <n v="0"/>
    <n v="0"/>
    <n v="0"/>
    <n v="0"/>
    <s v=""/>
  </r>
  <r>
    <n v="3735"/>
    <s v="Upfront"/>
    <x v="6"/>
    <n v="2.585"/>
    <d v="2012-04-01T00:00:00"/>
    <x v="1"/>
    <n v="0"/>
    <n v="0"/>
    <n v="0"/>
    <n v="0"/>
    <s v=""/>
  </r>
  <r>
    <n v="3753"/>
    <s v="Upfront"/>
    <x v="3"/>
    <n v="5.7350000000000003"/>
    <d v="2011-04-01T00:00:00"/>
    <x v="1"/>
    <n v="0"/>
    <n v="0"/>
    <n v="0"/>
    <n v="0"/>
    <s v=""/>
  </r>
  <r>
    <n v="4883"/>
    <s v="Upfront"/>
    <x v="3"/>
    <n v="2.8330000000000002"/>
    <d v="2012-12-01T00:00:00"/>
    <x v="1"/>
    <n v="0"/>
    <n v="0"/>
    <n v="0"/>
    <n v="0"/>
    <s v=""/>
  </r>
  <r>
    <n v="4933"/>
    <s v="Upfront"/>
    <x v="9"/>
    <n v="18"/>
    <d v="2012-03-01T00:00:00"/>
    <x v="1"/>
    <n v="0"/>
    <n v="0"/>
    <n v="0"/>
    <n v="0"/>
    <s v=""/>
  </r>
  <r>
    <n v="5221"/>
    <s v="Upfront"/>
    <x v="3"/>
    <n v="1.76"/>
    <d v="2012-10-01T00:00:00"/>
    <x v="1"/>
    <n v="0"/>
    <n v="0"/>
    <n v="0"/>
    <n v="0"/>
    <s v=""/>
  </r>
  <r>
    <n v="5880"/>
    <s v="Upfront"/>
    <x v="3"/>
    <n v="2.88"/>
    <d v="2012-07-01T00:00:00"/>
    <x v="1"/>
    <n v="0"/>
    <n v="0"/>
    <n v="0"/>
    <n v="0"/>
    <s v=""/>
  </r>
  <r>
    <n v="7829"/>
    <s v="Upfront"/>
    <x v="6"/>
    <n v="1.4330000000000001"/>
    <d v="2012-07-01T00:00:00"/>
    <x v="1"/>
    <n v="0"/>
    <n v="0"/>
    <n v="0"/>
    <n v="0"/>
    <s v=""/>
  </r>
  <r>
    <n v="8069"/>
    <s v="Upfront"/>
    <x v="6"/>
    <n v="2.6619999999999999"/>
    <d v="2012-10-01T00:00:00"/>
    <x v="1"/>
    <n v="0"/>
    <n v="0"/>
    <n v="0"/>
    <n v="0"/>
    <s v=""/>
  </r>
  <r>
    <n v="8228"/>
    <s v="Upfront"/>
    <x v="3"/>
    <n v="3.43"/>
    <d v="2013-02-01T00:00:00"/>
    <x v="1"/>
    <n v="0"/>
    <n v="0"/>
    <n v="0"/>
    <n v="0"/>
    <s v=""/>
  </r>
  <r>
    <n v="8329"/>
    <s v="Upfront"/>
    <x v="6"/>
    <n v="2.99"/>
    <d v="2012-08-01T00:00:00"/>
    <x v="1"/>
    <n v="0"/>
    <n v="0"/>
    <n v="0"/>
    <n v="0"/>
    <s v=""/>
  </r>
  <r>
    <n v="8330"/>
    <s v="Upfront"/>
    <x v="6"/>
    <n v="2.76"/>
    <d v="2012-09-01T00:00:00"/>
    <x v="1"/>
    <n v="0"/>
    <n v="0"/>
    <n v="0"/>
    <n v="0"/>
    <s v=""/>
  </r>
  <r>
    <n v="8331"/>
    <s v="Upfront"/>
    <x v="6"/>
    <n v="7.13"/>
    <d v="2012-08-01T00:00:00"/>
    <x v="1"/>
    <n v="0"/>
    <n v="0"/>
    <n v="0"/>
    <n v="0"/>
    <s v=""/>
  </r>
  <r>
    <n v="8332"/>
    <s v="Upfront"/>
    <x v="6"/>
    <n v="5.59"/>
    <d v="2012-07-01T00:00:00"/>
    <x v="1"/>
    <n v="0"/>
    <n v="0"/>
    <n v="0"/>
    <n v="0"/>
    <s v=""/>
  </r>
  <r>
    <n v="8333"/>
    <s v="Upfront"/>
    <x v="6"/>
    <n v="4.2300000000000004"/>
    <d v="2012-11-01T00:00:00"/>
    <x v="1"/>
    <n v="0"/>
    <n v="0"/>
    <n v="0"/>
    <n v="0"/>
    <s v=""/>
  </r>
  <r>
    <n v="8334"/>
    <s v="Upfront"/>
    <x v="6"/>
    <n v="5.8049999999999997"/>
    <d v="2012-09-01T00:00:00"/>
    <x v="1"/>
    <n v="0"/>
    <n v="0"/>
    <n v="0"/>
    <n v="0"/>
    <s v=""/>
  </r>
  <r>
    <n v="8335"/>
    <s v="Upfront"/>
    <x v="6"/>
    <n v="5.64"/>
    <d v="2012-11-01T00:00:00"/>
    <x v="1"/>
    <n v="0"/>
    <n v="0"/>
    <n v="0"/>
    <n v="0"/>
    <s v=""/>
  </r>
  <r>
    <n v="8336"/>
    <s v="Upfront"/>
    <x v="6"/>
    <n v="3.44"/>
    <d v="2012-09-01T00:00:00"/>
    <x v="1"/>
    <n v="0"/>
    <n v="0"/>
    <n v="0"/>
    <n v="0"/>
    <s v=""/>
  </r>
  <r>
    <n v="8337"/>
    <s v="Upfront"/>
    <x v="6"/>
    <n v="1.88"/>
    <d v="2012-10-01T00:00:00"/>
    <x v="1"/>
    <n v="0"/>
    <n v="0"/>
    <n v="0"/>
    <n v="0"/>
    <s v=""/>
  </r>
  <r>
    <n v="8338"/>
    <s v="Upfront"/>
    <x v="6"/>
    <n v="6.45"/>
    <d v="2012-09-01T00:00:00"/>
    <x v="1"/>
    <n v="0"/>
    <n v="0"/>
    <n v="0"/>
    <n v="0"/>
    <s v=""/>
  </r>
  <r>
    <n v="8339"/>
    <s v="Upfront"/>
    <x v="6"/>
    <n v="6.58"/>
    <d v="2012-09-01T00:00:00"/>
    <x v="1"/>
    <n v="0"/>
    <n v="0"/>
    <n v="0"/>
    <n v="0"/>
    <s v=""/>
  </r>
  <r>
    <n v="8340"/>
    <s v="Upfront"/>
    <x v="6"/>
    <n v="5.8049999999999997"/>
    <d v="2012-09-01T00:00:00"/>
    <x v="1"/>
    <n v="0"/>
    <n v="0"/>
    <n v="0"/>
    <n v="0"/>
    <s v=""/>
  </r>
  <r>
    <n v="8341"/>
    <s v="Upfront"/>
    <x v="6"/>
    <n v="3.6549999999999998"/>
    <d v="2012-09-01T00:00:00"/>
    <x v="1"/>
    <n v="0"/>
    <n v="0"/>
    <n v="0"/>
    <n v="0"/>
    <s v=""/>
  </r>
  <r>
    <n v="8342"/>
    <s v="Upfront"/>
    <x v="6"/>
    <n v="2.35"/>
    <d v="2013-04-01T00:00:00"/>
    <x v="1"/>
    <n v="0"/>
    <n v="0"/>
    <n v="0"/>
    <n v="0"/>
    <s v=""/>
  </r>
  <r>
    <n v="8343"/>
    <s v="Upfront"/>
    <x v="9"/>
    <n v="4.1399999999999997"/>
    <d v="2012-09-01T00:00:00"/>
    <x v="1"/>
    <n v="0"/>
    <n v="0"/>
    <n v="0"/>
    <n v="0"/>
    <s v=""/>
  </r>
  <r>
    <n v="8344"/>
    <s v="Upfront"/>
    <x v="9"/>
    <n v="4.5999999999999996"/>
    <d v="2012-08-01T00:00:00"/>
    <x v="1"/>
    <n v="0"/>
    <n v="0"/>
    <n v="0"/>
    <n v="0"/>
    <s v=""/>
  </r>
  <r>
    <n v="8345"/>
    <s v="Upfront"/>
    <x v="9"/>
    <n v="4.3"/>
    <d v="2012-08-01T00:00:00"/>
    <x v="1"/>
    <n v="0"/>
    <n v="0"/>
    <n v="0"/>
    <n v="0"/>
    <s v=""/>
  </r>
  <r>
    <n v="8346"/>
    <s v="Upfront"/>
    <x v="9"/>
    <n v="3.22"/>
    <d v="2012-09-01T00:00:00"/>
    <x v="1"/>
    <n v="0"/>
    <n v="0"/>
    <n v="0"/>
    <n v="0"/>
    <s v=""/>
  </r>
  <r>
    <n v="8347"/>
    <s v="Upfront"/>
    <x v="9"/>
    <n v="6.9"/>
    <d v="2012-08-01T00:00:00"/>
    <x v="1"/>
    <n v="0"/>
    <n v="0"/>
    <n v="0"/>
    <n v="0"/>
    <s v=""/>
  </r>
  <r>
    <n v="8348"/>
    <s v="Upfront"/>
    <x v="9"/>
    <n v="4.5999999999999996"/>
    <d v="2012-08-01T00:00:00"/>
    <x v="1"/>
    <n v="0"/>
    <n v="0"/>
    <n v="0"/>
    <n v="0"/>
    <s v=""/>
  </r>
  <r>
    <n v="8349"/>
    <s v="Upfront"/>
    <x v="9"/>
    <n v="3.22"/>
    <d v="2012-09-01T00:00:00"/>
    <x v="1"/>
    <n v="0"/>
    <n v="0"/>
    <n v="0"/>
    <n v="0"/>
    <s v=""/>
  </r>
  <r>
    <n v="8350"/>
    <s v="Upfront"/>
    <x v="9"/>
    <n v="7.31"/>
    <d v="2012-08-01T00:00:00"/>
    <x v="1"/>
    <n v="0"/>
    <n v="0"/>
    <n v="0"/>
    <n v="0"/>
    <s v=""/>
  </r>
  <r>
    <n v="8351"/>
    <s v="Upfront"/>
    <x v="9"/>
    <n v="2.99"/>
    <d v="2012-09-01T00:00:00"/>
    <x v="1"/>
    <n v="0"/>
    <n v="0"/>
    <n v="0"/>
    <n v="0"/>
    <s v=""/>
  </r>
  <r>
    <n v="8352"/>
    <s v="Upfront"/>
    <x v="9"/>
    <n v="3.68"/>
    <d v="2012-09-01T00:00:00"/>
    <x v="1"/>
    <n v="0"/>
    <n v="0"/>
    <n v="0"/>
    <n v="0"/>
    <s v=""/>
  </r>
  <r>
    <n v="8353"/>
    <s v="Upfront"/>
    <x v="9"/>
    <n v="8.9700000000000006"/>
    <d v="2012-07-01T00:00:00"/>
    <x v="1"/>
    <n v="0"/>
    <n v="0"/>
    <n v="0"/>
    <n v="0"/>
    <s v=""/>
  </r>
  <r>
    <n v="8354"/>
    <s v="Upfront"/>
    <x v="9"/>
    <n v="5.8049999999999997"/>
    <d v="2012-08-01T00:00:00"/>
    <x v="1"/>
    <n v="0"/>
    <n v="0"/>
    <n v="0"/>
    <n v="0"/>
    <s v=""/>
  </r>
  <r>
    <n v="8355"/>
    <s v="Upfront"/>
    <x v="9"/>
    <n v="2.58"/>
    <d v="2012-10-01T00:00:00"/>
    <x v="1"/>
    <n v="0"/>
    <n v="0"/>
    <n v="0"/>
    <n v="0"/>
    <s v=""/>
  </r>
  <r>
    <n v="8356"/>
    <s v="Upfront"/>
    <x v="9"/>
    <n v="7.59"/>
    <d v="2012-04-01T00:00:00"/>
    <x v="1"/>
    <n v="0"/>
    <n v="0"/>
    <n v="0"/>
    <n v="0"/>
    <s v=""/>
  </r>
  <r>
    <n v="8357"/>
    <s v="Upfront"/>
    <x v="9"/>
    <n v="6.2549999999999999"/>
    <d v="2012-08-01T00:00:00"/>
    <x v="1"/>
    <n v="0"/>
    <n v="0"/>
    <n v="0"/>
    <n v="0"/>
    <s v=""/>
  </r>
  <r>
    <n v="8358"/>
    <s v="Upfront"/>
    <x v="9"/>
    <n v="4.1399999999999997"/>
    <d v="2012-08-01T00:00:00"/>
    <x v="1"/>
    <n v="0"/>
    <n v="0"/>
    <n v="0"/>
    <n v="0"/>
    <s v=""/>
  </r>
  <r>
    <n v="8359"/>
    <s v="Upfront"/>
    <x v="9"/>
    <n v="4.37"/>
    <d v="2012-08-01T00:00:00"/>
    <x v="1"/>
    <n v="0"/>
    <n v="0"/>
    <n v="0"/>
    <n v="0"/>
    <s v=""/>
  </r>
  <r>
    <n v="8360"/>
    <s v="Upfront"/>
    <x v="9"/>
    <n v="3.68"/>
    <d v="2012-09-01T00:00:00"/>
    <x v="1"/>
    <n v="0"/>
    <n v="0"/>
    <n v="0"/>
    <n v="0"/>
    <s v=""/>
  </r>
  <r>
    <n v="8361"/>
    <s v="Upfront"/>
    <x v="9"/>
    <n v="3.22"/>
    <d v="2012-09-01T00:00:00"/>
    <x v="1"/>
    <n v="0"/>
    <n v="0"/>
    <n v="0"/>
    <n v="0"/>
    <s v=""/>
  </r>
  <r>
    <n v="8362"/>
    <s v="Upfront"/>
    <x v="9"/>
    <n v="7.9550000000000001"/>
    <d v="2012-08-01T00:00:00"/>
    <x v="1"/>
    <n v="0"/>
    <n v="0"/>
    <n v="0"/>
    <n v="0"/>
    <s v=""/>
  </r>
  <r>
    <n v="8363"/>
    <s v="Upfront"/>
    <x v="9"/>
    <n v="3.87"/>
    <d v="2012-09-01T00:00:00"/>
    <x v="1"/>
    <n v="0"/>
    <n v="0"/>
    <n v="0"/>
    <n v="0"/>
    <s v=""/>
  </r>
  <r>
    <n v="8364"/>
    <s v="Upfront"/>
    <x v="9"/>
    <n v="6.9"/>
    <d v="2012-08-01T00:00:00"/>
    <x v="1"/>
    <n v="0"/>
    <n v="0"/>
    <n v="0"/>
    <n v="0"/>
    <s v=""/>
  </r>
  <r>
    <n v="8365"/>
    <s v="Upfront"/>
    <x v="9"/>
    <n v="6.45"/>
    <d v="2012-08-01T00:00:00"/>
    <x v="1"/>
    <n v="0"/>
    <n v="0"/>
    <n v="0"/>
    <n v="0"/>
    <s v=""/>
  </r>
  <r>
    <n v="8366"/>
    <s v="Upfront"/>
    <x v="9"/>
    <n v="4.5999999999999996"/>
    <d v="2012-08-01T00:00:00"/>
    <x v="1"/>
    <n v="0"/>
    <n v="0"/>
    <n v="0"/>
    <n v="0"/>
    <s v=""/>
  </r>
  <r>
    <n v="8367"/>
    <s v="Upfront"/>
    <x v="9"/>
    <n v="4.4649999999999999"/>
    <d v="2012-08-01T00:00:00"/>
    <x v="1"/>
    <n v="0"/>
    <n v="0"/>
    <n v="0"/>
    <n v="0"/>
    <s v=""/>
  </r>
  <r>
    <n v="8368"/>
    <s v="Upfront"/>
    <x v="9"/>
    <n v="3.22"/>
    <d v="2012-09-01T00:00:00"/>
    <x v="1"/>
    <n v="0"/>
    <n v="0"/>
    <n v="0"/>
    <n v="0"/>
    <s v=""/>
  </r>
  <r>
    <n v="8369"/>
    <s v="Upfront"/>
    <x v="9"/>
    <n v="9.2449999999999992"/>
    <d v="2012-07-01T00:00:00"/>
    <x v="1"/>
    <n v="0"/>
    <n v="0"/>
    <n v="0"/>
    <n v="0"/>
    <s v=""/>
  </r>
  <r>
    <n v="8370"/>
    <s v="Upfront"/>
    <x v="9"/>
    <n v="5.64"/>
    <d v="2012-08-01T00:00:00"/>
    <x v="1"/>
    <n v="0"/>
    <n v="0"/>
    <n v="0"/>
    <n v="0"/>
    <s v=""/>
  </r>
  <r>
    <n v="8371"/>
    <s v="Upfront"/>
    <x v="9"/>
    <n v="8.4600000000000009"/>
    <d v="2012-07-01T00:00:00"/>
    <x v="1"/>
    <n v="0"/>
    <n v="0"/>
    <n v="0"/>
    <n v="0"/>
    <s v=""/>
  </r>
  <r>
    <n v="8372"/>
    <s v="Upfront"/>
    <x v="9"/>
    <n v="4.7"/>
    <d v="2012-08-01T00:00:00"/>
    <x v="1"/>
    <n v="0"/>
    <n v="0"/>
    <n v="0"/>
    <n v="0"/>
    <s v=""/>
  </r>
  <r>
    <n v="8373"/>
    <s v="Upfront"/>
    <x v="9"/>
    <n v="3.87"/>
    <d v="2012-09-01T00:00:00"/>
    <x v="1"/>
    <n v="0"/>
    <n v="0"/>
    <n v="0"/>
    <n v="0"/>
    <s v=""/>
  </r>
  <r>
    <n v="8374"/>
    <s v="Upfront"/>
    <x v="9"/>
    <n v="5.52"/>
    <d v="2012-08-01T00:00:00"/>
    <x v="1"/>
    <n v="0"/>
    <n v="0"/>
    <n v="0"/>
    <n v="0"/>
    <s v=""/>
  </r>
  <r>
    <n v="8375"/>
    <s v="Upfront"/>
    <x v="9"/>
    <n v="4.1399999999999997"/>
    <d v="2012-09-01T00:00:00"/>
    <x v="1"/>
    <n v="0"/>
    <n v="0"/>
    <n v="0"/>
    <n v="0"/>
    <s v=""/>
  </r>
  <r>
    <n v="8376"/>
    <s v="Upfront"/>
    <x v="9"/>
    <n v="3.01"/>
    <d v="2012-09-01T00:00:00"/>
    <x v="1"/>
    <n v="0"/>
    <n v="0"/>
    <n v="0"/>
    <n v="0"/>
    <s v=""/>
  </r>
  <r>
    <n v="8377"/>
    <s v="Upfront"/>
    <x v="9"/>
    <n v="5.52"/>
    <d v="2012-08-01T00:00:00"/>
    <x v="1"/>
    <n v="0"/>
    <n v="0"/>
    <n v="0"/>
    <n v="0"/>
    <s v=""/>
  </r>
  <r>
    <n v="8378"/>
    <s v="Upfront"/>
    <x v="9"/>
    <n v="4.7"/>
    <d v="2012-08-01T00:00:00"/>
    <x v="1"/>
    <n v="0"/>
    <n v="0"/>
    <n v="0"/>
    <n v="0"/>
    <s v=""/>
  </r>
  <r>
    <n v="8379"/>
    <s v="Upfront"/>
    <x v="9"/>
    <n v="4.4649999999999999"/>
    <d v="2012-08-01T00:00:00"/>
    <x v="1"/>
    <n v="0"/>
    <n v="0"/>
    <n v="0"/>
    <n v="0"/>
    <s v=""/>
  </r>
  <r>
    <n v="8380"/>
    <s v="Upfront"/>
    <x v="9"/>
    <n v="5.17"/>
    <d v="2012-08-01T00:00:00"/>
    <x v="1"/>
    <n v="0"/>
    <n v="0"/>
    <n v="0"/>
    <n v="0"/>
    <s v=""/>
  </r>
  <r>
    <n v="8381"/>
    <s v="Upfront"/>
    <x v="9"/>
    <n v="4.7"/>
    <d v="2012-08-01T00:00:00"/>
    <x v="1"/>
    <n v="0"/>
    <n v="0"/>
    <n v="0"/>
    <n v="0"/>
    <s v=""/>
  </r>
  <r>
    <n v="8382"/>
    <s v="Upfront"/>
    <x v="9"/>
    <n v="4.7"/>
    <d v="2012-08-01T00:00:00"/>
    <x v="1"/>
    <n v="0"/>
    <n v="0"/>
    <n v="0"/>
    <n v="0"/>
    <s v=""/>
  </r>
  <r>
    <n v="8383"/>
    <s v="Upfront"/>
    <x v="9"/>
    <n v="5.0599999999999996"/>
    <d v="2012-08-01T00:00:00"/>
    <x v="1"/>
    <n v="0"/>
    <n v="0"/>
    <n v="0"/>
    <n v="0"/>
    <s v=""/>
  </r>
  <r>
    <n v="8384"/>
    <s v="Upfront"/>
    <x v="9"/>
    <n v="6.11"/>
    <d v="2012-08-01T00:00:00"/>
    <x v="1"/>
    <n v="0"/>
    <n v="0"/>
    <n v="0"/>
    <n v="0"/>
    <s v=""/>
  </r>
  <r>
    <n v="8385"/>
    <s v="Upfront"/>
    <x v="9"/>
    <n v="4.7"/>
    <d v="2012-08-01T00:00:00"/>
    <x v="1"/>
    <n v="0"/>
    <n v="0"/>
    <n v="0"/>
    <n v="0"/>
    <s v=""/>
  </r>
  <r>
    <n v="8386"/>
    <s v="Upfront"/>
    <x v="9"/>
    <n v="2.82"/>
    <d v="2012-10-01T00:00:00"/>
    <x v="1"/>
    <n v="0"/>
    <n v="0"/>
    <n v="0"/>
    <n v="0"/>
    <s v=""/>
  </r>
  <r>
    <n v="8387"/>
    <s v="Upfront"/>
    <x v="9"/>
    <n v="7.05"/>
    <d v="2012-08-01T00:00:00"/>
    <x v="1"/>
    <n v="0"/>
    <n v="0"/>
    <n v="0"/>
    <n v="0"/>
    <s v=""/>
  </r>
  <r>
    <n v="8388"/>
    <s v="Upfront"/>
    <x v="3"/>
    <n v="11.96"/>
    <d v="2012-09-01T00:00:00"/>
    <x v="1"/>
    <n v="0"/>
    <n v="0"/>
    <n v="0"/>
    <n v="0"/>
    <s v=""/>
  </r>
  <r>
    <n v="8389"/>
    <s v="Upfront"/>
    <x v="3"/>
    <n v="5.0599999999999996"/>
    <d v="2012-09-01T00:00:00"/>
    <x v="1"/>
    <n v="0"/>
    <n v="0"/>
    <n v="0"/>
    <n v="0"/>
    <s v=""/>
  </r>
  <r>
    <n v="8390"/>
    <s v="Upfront"/>
    <x v="3"/>
    <n v="6.665"/>
    <d v="2012-10-01T00:00:00"/>
    <x v="1"/>
    <n v="0"/>
    <n v="0"/>
    <n v="0"/>
    <n v="0"/>
    <s v=""/>
  </r>
  <r>
    <n v="8391"/>
    <s v="Upfront"/>
    <x v="3"/>
    <n v="3.91"/>
    <d v="2012-10-01T00:00:00"/>
    <x v="1"/>
    <n v="0"/>
    <n v="0"/>
    <n v="0"/>
    <n v="0"/>
    <s v=""/>
  </r>
  <r>
    <n v="8392"/>
    <s v="Upfront"/>
    <x v="3"/>
    <n v="5.52"/>
    <d v="2012-10-01T00:00:00"/>
    <x v="1"/>
    <n v="0"/>
    <n v="0"/>
    <n v="0"/>
    <n v="0"/>
    <s v=""/>
  </r>
  <r>
    <n v="8393"/>
    <s v="Upfront"/>
    <x v="3"/>
    <n v="6.02"/>
    <d v="2012-09-01T00:00:00"/>
    <x v="1"/>
    <n v="0"/>
    <n v="0"/>
    <n v="0"/>
    <n v="0"/>
    <s v=""/>
  </r>
  <r>
    <n v="8394"/>
    <s v="Upfront"/>
    <x v="3"/>
    <n v="4.5999999999999996"/>
    <d v="2012-10-01T00:00:00"/>
    <x v="1"/>
    <n v="0"/>
    <n v="0"/>
    <n v="0"/>
    <n v="0"/>
    <s v=""/>
  </r>
  <r>
    <n v="8395"/>
    <s v="Upfront"/>
    <x v="3"/>
    <n v="5.0599999999999996"/>
    <d v="2012-09-01T00:00:00"/>
    <x v="1"/>
    <n v="0"/>
    <n v="0"/>
    <n v="0"/>
    <n v="0"/>
    <s v=""/>
  </r>
  <r>
    <n v="8396"/>
    <s v="Upfront"/>
    <x v="3"/>
    <n v="5.59"/>
    <d v="2012-09-01T00:00:00"/>
    <x v="1"/>
    <n v="0"/>
    <n v="0"/>
    <n v="0"/>
    <n v="0"/>
    <s v=""/>
  </r>
  <r>
    <n v="8397"/>
    <s v="Upfront"/>
    <x v="3"/>
    <n v="6.02"/>
    <d v="2012-09-01T00:00:00"/>
    <x v="1"/>
    <n v="0"/>
    <n v="0"/>
    <n v="0"/>
    <n v="0"/>
    <s v=""/>
  </r>
  <r>
    <n v="8398"/>
    <s v="Upfront"/>
    <x v="3"/>
    <n v="10.32"/>
    <d v="2012-09-01T00:00:00"/>
    <x v="1"/>
    <n v="0"/>
    <n v="0"/>
    <n v="0"/>
    <n v="0"/>
    <s v=""/>
  </r>
  <r>
    <n v="8399"/>
    <s v="Upfront"/>
    <x v="3"/>
    <n v="4.5999999999999996"/>
    <d v="2012-10-01T00:00:00"/>
    <x v="1"/>
    <n v="0"/>
    <n v="0"/>
    <n v="0"/>
    <n v="0"/>
    <s v=""/>
  </r>
  <r>
    <n v="8400"/>
    <s v="Upfront"/>
    <x v="3"/>
    <n v="8.9700000000000006"/>
    <d v="2012-09-01T00:00:00"/>
    <x v="1"/>
    <n v="0"/>
    <n v="0"/>
    <n v="0"/>
    <n v="0"/>
    <s v=""/>
  </r>
  <r>
    <n v="8401"/>
    <s v="Upfront"/>
    <x v="3"/>
    <n v="4.8099999999999996"/>
    <d v="2012-10-01T00:00:00"/>
    <x v="1"/>
    <n v="0"/>
    <n v="0"/>
    <n v="0"/>
    <n v="0"/>
    <s v=""/>
  </r>
  <r>
    <n v="8402"/>
    <s v="Upfront"/>
    <x v="3"/>
    <n v="8.3849999999999998"/>
    <d v="2012-09-01T00:00:00"/>
    <x v="1"/>
    <n v="0"/>
    <n v="0"/>
    <n v="0"/>
    <n v="0"/>
    <s v=""/>
  </r>
  <r>
    <n v="8403"/>
    <s v="Upfront"/>
    <x v="3"/>
    <n v="3.68"/>
    <d v="2012-11-01T00:00:00"/>
    <x v="1"/>
    <n v="0"/>
    <n v="0"/>
    <n v="0"/>
    <n v="0"/>
    <s v=""/>
  </r>
  <r>
    <n v="8404"/>
    <s v="Upfront"/>
    <x v="3"/>
    <n v="4.1399999999999997"/>
    <d v="2012-09-01T00:00:00"/>
    <x v="1"/>
    <n v="0"/>
    <n v="0"/>
    <n v="0"/>
    <n v="0"/>
    <s v=""/>
  </r>
  <r>
    <n v="8405"/>
    <s v="Upfront"/>
    <x v="3"/>
    <n v="5.16"/>
    <d v="2012-09-01T00:00:00"/>
    <x v="1"/>
    <n v="0"/>
    <n v="0"/>
    <n v="0"/>
    <n v="0"/>
    <s v=""/>
  </r>
  <r>
    <n v="8406"/>
    <s v="Upfront"/>
    <x v="3"/>
    <n v="5.59"/>
    <d v="2012-09-01T00:00:00"/>
    <x v="1"/>
    <n v="0"/>
    <n v="0"/>
    <n v="0"/>
    <n v="0"/>
    <s v=""/>
  </r>
  <r>
    <n v="8407"/>
    <s v="Upfront"/>
    <x v="3"/>
    <n v="7.36"/>
    <d v="2012-09-01T00:00:00"/>
    <x v="1"/>
    <n v="0"/>
    <n v="0"/>
    <n v="0"/>
    <n v="0"/>
    <s v=""/>
  </r>
  <r>
    <n v="8408"/>
    <s v="Upfront"/>
    <x v="3"/>
    <n v="5.8049999999999997"/>
    <d v="2012-09-01T00:00:00"/>
    <x v="1"/>
    <n v="0"/>
    <n v="0"/>
    <n v="0"/>
    <n v="0"/>
    <s v=""/>
  </r>
  <r>
    <n v="8409"/>
    <s v="Upfront"/>
    <x v="3"/>
    <n v="5.67"/>
    <d v="2012-09-01T00:00:00"/>
    <x v="1"/>
    <n v="0"/>
    <n v="0"/>
    <n v="0"/>
    <n v="0"/>
    <s v=""/>
  </r>
  <r>
    <n v="8410"/>
    <s v="Upfront"/>
    <x v="3"/>
    <n v="2.2999999999999998"/>
    <d v="2012-09-01T00:00:00"/>
    <x v="1"/>
    <n v="0"/>
    <n v="0"/>
    <n v="0"/>
    <n v="0"/>
    <s v=""/>
  </r>
  <r>
    <n v="8411"/>
    <s v="Upfront"/>
    <x v="3"/>
    <n v="14.404999999999999"/>
    <d v="2012-09-01T00:00:00"/>
    <x v="1"/>
    <n v="0"/>
    <n v="0"/>
    <n v="0"/>
    <n v="0"/>
    <s v=""/>
  </r>
  <r>
    <n v="8412"/>
    <s v="Upfront"/>
    <x v="3"/>
    <n v="5.52"/>
    <d v="2012-09-01T00:00:00"/>
    <x v="1"/>
    <n v="0"/>
    <n v="0"/>
    <n v="0"/>
    <n v="0"/>
    <s v=""/>
  </r>
  <r>
    <n v="8413"/>
    <s v="Upfront"/>
    <x v="3"/>
    <n v="8.9700000000000006"/>
    <d v="2012-09-01T00:00:00"/>
    <x v="1"/>
    <n v="0"/>
    <n v="0"/>
    <n v="0"/>
    <n v="0"/>
    <s v=""/>
  </r>
  <r>
    <n v="8414"/>
    <s v="Upfront"/>
    <x v="3"/>
    <n v="5.8049999999999997"/>
    <d v="2012-10-01T00:00:00"/>
    <x v="1"/>
    <n v="0"/>
    <n v="0"/>
    <n v="0"/>
    <n v="0"/>
    <s v=""/>
  </r>
  <r>
    <n v="8415"/>
    <s v="Upfront"/>
    <x v="3"/>
    <n v="11.5"/>
    <d v="2012-09-01T00:00:00"/>
    <x v="1"/>
    <n v="0"/>
    <n v="0"/>
    <n v="0"/>
    <n v="0"/>
    <s v=""/>
  </r>
  <r>
    <n v="8416"/>
    <s v="Upfront"/>
    <x v="3"/>
    <n v="4.7300000000000004"/>
    <d v="2012-11-01T00:00:00"/>
    <x v="1"/>
    <n v="0"/>
    <n v="0"/>
    <n v="0"/>
    <n v="0"/>
    <s v=""/>
  </r>
  <r>
    <n v="8417"/>
    <s v="Upfront"/>
    <x v="3"/>
    <n v="3.22"/>
    <d v="2012-12-01T00:00:00"/>
    <x v="1"/>
    <n v="0"/>
    <n v="0"/>
    <n v="0"/>
    <n v="0"/>
    <s v=""/>
  </r>
  <r>
    <n v="8418"/>
    <s v="Upfront"/>
    <x v="3"/>
    <n v="5.8049999999999997"/>
    <d v="2012-10-01T00:00:00"/>
    <x v="1"/>
    <n v="0"/>
    <n v="0"/>
    <n v="0"/>
    <n v="0"/>
    <s v=""/>
  </r>
  <r>
    <n v="8419"/>
    <s v="Upfront"/>
    <x v="3"/>
    <n v="8.0500000000000007"/>
    <d v="2012-09-01T00:00:00"/>
    <x v="1"/>
    <n v="0"/>
    <n v="0"/>
    <n v="0"/>
    <n v="0"/>
    <s v=""/>
  </r>
  <r>
    <n v="8420"/>
    <s v="Upfront"/>
    <x v="3"/>
    <n v="9.89"/>
    <d v="2012-09-01T00:00:00"/>
    <x v="1"/>
    <n v="0"/>
    <n v="0"/>
    <n v="0"/>
    <n v="0"/>
    <s v=""/>
  </r>
  <r>
    <n v="8421"/>
    <s v="Upfront"/>
    <x v="3"/>
    <n v="4.2"/>
    <d v="2012-09-01T00:00:00"/>
    <x v="1"/>
    <n v="0"/>
    <n v="0"/>
    <n v="0"/>
    <n v="0"/>
    <s v=""/>
  </r>
  <r>
    <n v="8422"/>
    <s v="Upfront"/>
    <x v="3"/>
    <n v="2.99"/>
    <d v="2012-12-01T00:00:00"/>
    <x v="1"/>
    <n v="0"/>
    <n v="0"/>
    <n v="0"/>
    <n v="0"/>
    <s v=""/>
  </r>
  <r>
    <n v="8423"/>
    <s v="Upfront"/>
    <x v="3"/>
    <n v="6.02"/>
    <d v="2012-10-01T00:00:00"/>
    <x v="1"/>
    <n v="0"/>
    <n v="0"/>
    <n v="0"/>
    <n v="0"/>
    <s v=""/>
  </r>
  <r>
    <n v="8424"/>
    <s v="Upfront"/>
    <x v="3"/>
    <n v="9.0299999999999994"/>
    <d v="2012-09-01T00:00:00"/>
    <x v="1"/>
    <n v="0"/>
    <n v="0"/>
    <n v="0"/>
    <n v="0"/>
    <s v=""/>
  </r>
  <r>
    <n v="8969"/>
    <s v="Upfront"/>
    <x v="6"/>
    <n v="8.84"/>
    <d v="2013-07-01T00:00:00"/>
    <x v="1"/>
    <n v="0"/>
    <n v="0"/>
    <n v="0"/>
    <n v="0"/>
    <s v=""/>
  </r>
  <r>
    <n v="9115"/>
    <s v="Upfront"/>
    <x v="6"/>
    <n v="3"/>
    <d v="2014-04-01T00:00:00"/>
    <x v="1"/>
    <n v="0"/>
    <n v="0"/>
    <n v="0"/>
    <n v="0"/>
    <s v=""/>
  </r>
  <r>
    <n v="9136"/>
    <s v="Upfront"/>
    <x v="3"/>
    <n v="10.6"/>
    <d v="2013-08-01T00:00:00"/>
    <x v="1"/>
    <n v="0"/>
    <n v="0"/>
    <n v="0"/>
    <n v="0"/>
    <s v=""/>
  </r>
  <r>
    <n v="9173"/>
    <s v="Upfront"/>
    <x v="6"/>
    <n v="3"/>
    <d v="2014-04-01T00:00:00"/>
    <x v="1"/>
    <n v="0"/>
    <n v="0"/>
    <n v="0"/>
    <n v="0"/>
    <s v=""/>
  </r>
  <r>
    <n v="9174"/>
    <s v="Upfront"/>
    <x v="6"/>
    <n v="3"/>
    <d v="2014-03-01T00:00:00"/>
    <x v="1"/>
    <n v="0"/>
    <n v="0"/>
    <n v="0"/>
    <n v="0"/>
    <s v=""/>
  </r>
  <r>
    <n v="9175"/>
    <s v="Upfront"/>
    <x v="6"/>
    <n v="3"/>
    <d v="2014-03-01T00:00:00"/>
    <x v="1"/>
    <n v="0"/>
    <n v="0"/>
    <n v="0"/>
    <n v="0"/>
    <s v=""/>
  </r>
  <r>
    <n v="9176"/>
    <s v="Upfront"/>
    <x v="6"/>
    <n v="3"/>
    <d v="2014-03-01T00:00:00"/>
    <x v="1"/>
    <n v="0"/>
    <n v="0"/>
    <n v="0"/>
    <n v="0"/>
    <s v=""/>
  </r>
  <r>
    <n v="9178"/>
    <s v="Upfront"/>
    <x v="6"/>
    <n v="3"/>
    <d v="2014-05-01T00:00:00"/>
    <x v="1"/>
    <n v="0"/>
    <n v="0"/>
    <n v="0"/>
    <n v="0"/>
    <s v=""/>
  </r>
  <r>
    <n v="9281"/>
    <s v="Upfront"/>
    <x v="6"/>
    <n v="3"/>
    <d v="2014-03-01T00:00:00"/>
    <x v="1"/>
    <n v="0"/>
    <n v="0"/>
    <n v="0"/>
    <n v="0"/>
    <s v=""/>
  </r>
  <r>
    <n v="9303"/>
    <s v="Upfront"/>
    <x v="3"/>
    <n v="2.2050000000000001"/>
    <d v="2014-03-01T00:00:00"/>
    <x v="1"/>
    <n v="0"/>
    <n v="0"/>
    <n v="0"/>
    <n v="0"/>
    <s v=""/>
  </r>
  <r>
    <n v="9480"/>
    <s v="Upfront"/>
    <x v="3"/>
    <n v="2.3730000000000002"/>
    <d v="2014-05-01T00:00:00"/>
    <x v="1"/>
    <n v="0"/>
    <n v="0"/>
    <n v="0"/>
    <n v="0"/>
    <s v=""/>
  </r>
  <r>
    <n v="9624"/>
    <s v="Upfront"/>
    <x v="9"/>
    <n v="65.52"/>
    <d v="2013-10-01T00:00:00"/>
    <x v="1"/>
    <n v="0"/>
    <n v="0"/>
    <n v="0"/>
    <n v="0"/>
    <s v=""/>
  </r>
  <r>
    <n v="9676"/>
    <s v="Upfront"/>
    <x v="6"/>
    <n v="3.75"/>
    <d v="2014-06-01T00:00:00"/>
    <x v="1"/>
    <n v="0"/>
    <n v="0"/>
    <n v="0"/>
    <n v="0"/>
    <s v=""/>
  </r>
  <r>
    <n v="9909"/>
    <s v="Upfront"/>
    <x v="6"/>
    <n v="3"/>
    <d v="2015-02-01T00:00:00"/>
    <x v="1"/>
    <n v="0"/>
    <n v="0"/>
    <n v="0"/>
    <n v="0"/>
    <s v=""/>
  </r>
  <r>
    <n v="9910"/>
    <s v="Upfront"/>
    <x v="6"/>
    <n v="3"/>
    <d v="2014-12-01T00:00:00"/>
    <x v="1"/>
    <n v="0"/>
    <n v="0"/>
    <n v="0"/>
    <n v="0"/>
    <s v=""/>
  </r>
  <r>
    <n v="9911"/>
    <s v="Upfront"/>
    <x v="6"/>
    <n v="1.92"/>
    <d v="2015-03-01T00:00:00"/>
    <x v="1"/>
    <n v="0"/>
    <n v="0"/>
    <n v="0"/>
    <n v="0"/>
    <s v=""/>
  </r>
  <r>
    <n v="10003"/>
    <s v="Upfront"/>
    <x v="6"/>
    <n v="3"/>
    <d v="2015-03-01T00:00:00"/>
    <x v="1"/>
    <n v="0"/>
    <n v="0"/>
    <n v="0"/>
    <n v="0"/>
    <s v=""/>
  </r>
  <r>
    <n v="10025"/>
    <s v="Upfront"/>
    <x v="6"/>
    <n v="3"/>
    <d v="2015-03-01T00:00:00"/>
    <x v="1"/>
    <n v="0"/>
    <n v="0"/>
    <n v="0"/>
    <n v="0"/>
    <s v=""/>
  </r>
  <r>
    <n v="10026"/>
    <s v="Upfront"/>
    <x v="6"/>
    <n v="2.5"/>
    <d v="2014-07-01T00:00:00"/>
    <x v="1"/>
    <n v="0"/>
    <n v="0"/>
    <n v="0"/>
    <n v="0"/>
    <s v=""/>
  </r>
  <r>
    <n v="10029"/>
    <s v="Upfront"/>
    <x v="6"/>
    <n v="3"/>
    <d v="2014-12-01T00:00:00"/>
    <x v="1"/>
    <n v="0"/>
    <n v="0"/>
    <n v="0"/>
    <n v="0"/>
    <s v=""/>
  </r>
  <r>
    <n v="10198"/>
    <s v="Upfront"/>
    <x v="3"/>
    <n v="1.88"/>
    <d v="2014-12-01T00:00:00"/>
    <x v="1"/>
    <n v="0"/>
    <n v="0"/>
    <n v="0"/>
    <n v="0"/>
    <s v=""/>
  </r>
  <r>
    <n v="10460"/>
    <s v="Upfront"/>
    <x v="1"/>
    <n v="4.05"/>
    <d v="2015-03-01T00:00:00"/>
    <x v="1"/>
    <n v="0"/>
    <n v="0"/>
    <n v="0"/>
    <n v="0"/>
    <s v=""/>
  </r>
  <r>
    <n v="10566"/>
    <s v="Upfront"/>
    <x v="6"/>
    <n v="48.96"/>
    <d v="2015-02-01T00:00:00"/>
    <x v="1"/>
    <n v="0"/>
    <n v="0"/>
    <n v="0"/>
    <n v="0"/>
    <s v=""/>
  </r>
  <r>
    <n v="10750"/>
    <s v="Upfront"/>
    <x v="6"/>
    <n v="5.89"/>
    <d v="2015-02-01T00:00:00"/>
    <x v="1"/>
    <n v="0"/>
    <n v="0"/>
    <n v="0"/>
    <n v="0"/>
    <s v=""/>
  </r>
  <r>
    <n v="10862"/>
    <s v="Upfront"/>
    <x v="6"/>
    <n v="7.5"/>
    <d v="2015-02-01T00:00:00"/>
    <x v="1"/>
    <n v="0"/>
    <n v="0"/>
    <n v="0"/>
    <n v="0"/>
    <s v=""/>
  </r>
  <r>
    <n v="10898"/>
    <s v="Upfront"/>
    <x v="6"/>
    <n v="2.64"/>
    <d v="2015-04-01T00:00:00"/>
    <x v="1"/>
    <n v="0"/>
    <n v="0"/>
    <n v="0"/>
    <n v="0"/>
    <s v=""/>
  </r>
  <r>
    <n v="10958"/>
    <s v="Upfront"/>
    <x v="6"/>
    <n v="2.64"/>
    <d v="2015-04-01T00:00:00"/>
    <x v="1"/>
    <n v="0"/>
    <n v="0"/>
    <n v="0"/>
    <n v="0"/>
    <s v=""/>
  </r>
  <r>
    <n v="10996"/>
    <s v="Upfront"/>
    <x v="6"/>
    <n v="2.6579999999999999"/>
    <d v="2015-04-01T00:00:00"/>
    <x v="1"/>
    <n v="0"/>
    <n v="0"/>
    <n v="0"/>
    <n v="0"/>
    <s v=""/>
  </r>
  <r>
    <n v="161"/>
    <s v="Upfront"/>
    <x v="0"/>
    <n v="22.12"/>
    <d v="2009-09-01T00:00:00"/>
    <x v="2"/>
    <n v="0"/>
    <n v="1"/>
    <n v="12"/>
    <n v="24.332000000000004"/>
    <n v="0.49317770836758168"/>
  </r>
  <r>
    <n v="164"/>
    <s v="Upfront"/>
    <x v="0"/>
    <n v="2.8"/>
    <d v="2009-10-01T00:00:00"/>
    <x v="2"/>
    <n v="0"/>
    <n v="1"/>
    <n v="4"/>
    <n v="3.08"/>
    <n v="1.2987012987012987"/>
  </r>
  <r>
    <n v="170"/>
    <s v="Upfront"/>
    <x v="0"/>
    <n v="3.024"/>
    <d v="2009-10-01T00:00:00"/>
    <x v="2"/>
    <n v="0"/>
    <n v="1"/>
    <n v="4"/>
    <n v="3.3264000000000005"/>
    <n v="1.2025012025012023"/>
  </r>
  <r>
    <n v="171"/>
    <s v="Upfront"/>
    <x v="0"/>
    <n v="3.18"/>
    <d v="2009-09-01T00:00:00"/>
    <x v="2"/>
    <n v="0"/>
    <n v="1"/>
    <n v="2"/>
    <n v="3.4980000000000007"/>
    <n v="0.57175528873642067"/>
  </r>
  <r>
    <n v="176"/>
    <s v="Upfront"/>
    <x v="0"/>
    <n v="3"/>
    <d v="2009-10-01T00:00:00"/>
    <x v="2"/>
    <n v="0"/>
    <n v="1"/>
    <n v="4"/>
    <n v="3.3000000000000003"/>
    <n v="1.2121212121212119"/>
  </r>
  <r>
    <n v="181"/>
    <s v="Upfront"/>
    <x v="0"/>
    <n v="3.44"/>
    <d v="2009-12-01T00:00:00"/>
    <x v="2"/>
    <n v="0"/>
    <n v="1"/>
    <n v="4"/>
    <n v="3.7840000000000003"/>
    <n v="1.0570824524312896"/>
  </r>
  <r>
    <n v="182"/>
    <s v="Upfront"/>
    <x v="0"/>
    <n v="4"/>
    <d v="2009-09-01T00:00:00"/>
    <x v="2"/>
    <n v="0"/>
    <n v="1"/>
    <n v="4"/>
    <n v="4.4000000000000004"/>
    <n v="0.90909090909090906"/>
  </r>
  <r>
    <n v="189"/>
    <s v="Upfront"/>
    <x v="0"/>
    <n v="4"/>
    <d v="2009-11-01T00:00:00"/>
    <x v="2"/>
    <n v="0"/>
    <n v="1"/>
    <n v="3"/>
    <n v="4.4000000000000004"/>
    <n v="0.68181818181818177"/>
  </r>
  <r>
    <n v="192"/>
    <s v="Upfront"/>
    <x v="0"/>
    <n v="4"/>
    <d v="2009-11-01T00:00:00"/>
    <x v="2"/>
    <n v="0"/>
    <n v="1"/>
    <n v="3"/>
    <n v="4.4000000000000004"/>
    <n v="0.68181818181818177"/>
  </r>
  <r>
    <n v="197"/>
    <s v="Upfront"/>
    <x v="0"/>
    <n v="2.36"/>
    <d v="2009-10-01T00:00:00"/>
    <x v="2"/>
    <n v="0"/>
    <n v="1"/>
    <n v="3"/>
    <n v="2.5960000000000001"/>
    <n v="1.1556240369799691"/>
  </r>
  <r>
    <n v="199"/>
    <s v="Upfront"/>
    <x v="0"/>
    <n v="3"/>
    <d v="2010-01-01T00:00:00"/>
    <x v="2"/>
    <n v="0"/>
    <n v="1"/>
    <n v="3"/>
    <n v="3.3000000000000003"/>
    <n v="0.90909090909090906"/>
  </r>
  <r>
    <n v="210"/>
    <s v="Upfront"/>
    <x v="0"/>
    <n v="9"/>
    <d v="2009-12-01T00:00:00"/>
    <x v="2"/>
    <n v="0"/>
    <n v="1"/>
    <n v="3"/>
    <n v="9.9"/>
    <n v="0.30303030303030304"/>
  </r>
  <r>
    <n v="216"/>
    <s v="Upfront"/>
    <x v="0"/>
    <n v="4"/>
    <d v="2009-11-01T00:00:00"/>
    <x v="2"/>
    <n v="0"/>
    <n v="1"/>
    <n v="3"/>
    <n v="4.4000000000000004"/>
    <n v="0.68181818181818177"/>
  </r>
  <r>
    <n v="222"/>
    <s v="Upfront"/>
    <x v="0"/>
    <n v="3"/>
    <d v="2010-01-01T00:00:00"/>
    <x v="2"/>
    <n v="0"/>
    <n v="1"/>
    <n v="3"/>
    <n v="3.3000000000000003"/>
    <n v="0.90909090909090906"/>
  </r>
  <r>
    <n v="226"/>
    <s v="Upfront"/>
    <x v="0"/>
    <n v="4.5"/>
    <d v="2009-10-01T00:00:00"/>
    <x v="2"/>
    <n v="0"/>
    <n v="1"/>
    <n v="6"/>
    <n v="4.95"/>
    <n v="1.2121212121212122"/>
  </r>
  <r>
    <n v="237"/>
    <s v="Upfront"/>
    <x v="0"/>
    <n v="3"/>
    <d v="2010-01-01T00:00:00"/>
    <x v="2"/>
    <n v="0"/>
    <n v="1"/>
    <n v="3"/>
    <n v="3.3000000000000003"/>
    <n v="0.90909090909090906"/>
  </r>
  <r>
    <n v="243"/>
    <s v="Upfront"/>
    <x v="0"/>
    <n v="2.2000000000000002"/>
    <d v="2010-01-01T00:00:00"/>
    <x v="2"/>
    <n v="0"/>
    <n v="1"/>
    <n v="3"/>
    <n v="2.4200000000000004"/>
    <n v="1.2396694214876032"/>
  </r>
  <r>
    <n v="250"/>
    <s v="Upfront"/>
    <x v="0"/>
    <n v="3"/>
    <d v="2010-01-01T00:00:00"/>
    <x v="2"/>
    <n v="0"/>
    <n v="1"/>
    <n v="3"/>
    <n v="3.3000000000000003"/>
    <n v="0.90909090909090906"/>
  </r>
  <r>
    <n v="266"/>
    <s v="Upfront"/>
    <x v="0"/>
    <n v="1.08"/>
    <d v="2009-09-01T00:00:00"/>
    <x v="2"/>
    <n v="0"/>
    <n v="1"/>
    <n v="2"/>
    <n v="1.1880000000000002"/>
    <n v="1.6835016835016832"/>
  </r>
  <r>
    <n v="277"/>
    <s v="Upfront"/>
    <x v="1"/>
    <n v="6.3959999999999999"/>
    <d v="2009-05-01T00:00:00"/>
    <x v="2"/>
    <n v="0"/>
    <n v="1"/>
    <n v="4"/>
    <n v="7.0356000000000005"/>
    <n v="0.56853715390300752"/>
  </r>
  <r>
    <n v="305"/>
    <s v="Upfront"/>
    <x v="2"/>
    <n v="4.05"/>
    <d v="2009-10-01T00:00:00"/>
    <x v="2"/>
    <n v="0"/>
    <n v="1"/>
    <n v="5"/>
    <n v="4.4550000000000001"/>
    <n v="1.122334455667789"/>
  </r>
  <r>
    <n v="330"/>
    <s v="Upfront"/>
    <x v="2"/>
    <n v="9.8800000000000008"/>
    <d v="2009-12-01T00:00:00"/>
    <x v="2"/>
    <n v="0"/>
    <n v="1"/>
    <n v="13"/>
    <n v="10.868000000000002"/>
    <n v="1.1961722488038276"/>
  </r>
  <r>
    <n v="334"/>
    <s v="Upfront"/>
    <x v="0"/>
    <n v="4.7300000000000004"/>
    <d v="2009-08-01T00:00:00"/>
    <x v="2"/>
    <n v="0"/>
    <n v="1"/>
    <n v="6"/>
    <n v="5.2030000000000012"/>
    <n v="1.1531808571977702"/>
  </r>
  <r>
    <n v="374"/>
    <s v="Upfront"/>
    <x v="0"/>
    <n v="2.052"/>
    <d v="2010-06-01T00:00:00"/>
    <x v="2"/>
    <n v="0"/>
    <n v="1"/>
    <n v="2"/>
    <n v="2.2572000000000001"/>
    <n v="0.88605351763246498"/>
  </r>
  <r>
    <n v="407"/>
    <s v="Upfront"/>
    <x v="0"/>
    <n v="5.6"/>
    <d v="2010-02-01T00:00:00"/>
    <x v="2"/>
    <n v="0"/>
    <n v="1"/>
    <n v="7"/>
    <n v="6.16"/>
    <n v="1.1363636363636362"/>
  </r>
  <r>
    <n v="411"/>
    <s v="Upfront"/>
    <x v="3"/>
    <n v="4.032"/>
    <d v="2010-02-01T00:00:00"/>
    <x v="2"/>
    <n v="0"/>
    <n v="1"/>
    <n v="5"/>
    <n v="4.4352"/>
    <n v="1.1273448773448773"/>
  </r>
  <r>
    <n v="438"/>
    <s v="Upfront"/>
    <x v="1"/>
    <n v="2.5920000000000001"/>
    <d v="2009-05-01T00:00:00"/>
    <x v="2"/>
    <n v="0"/>
    <n v="1"/>
    <n v="3"/>
    <n v="2.8512000000000004"/>
    <n v="1.0521885521885521"/>
  </r>
  <r>
    <n v="458"/>
    <s v="Upfront"/>
    <x v="3"/>
    <n v="4.032"/>
    <d v="2010-02-01T00:00:00"/>
    <x v="2"/>
    <n v="0"/>
    <n v="1"/>
    <n v="5"/>
    <n v="4.4352"/>
    <n v="1.1273448773448773"/>
  </r>
  <r>
    <n v="464"/>
    <s v="Upfront"/>
    <x v="2"/>
    <n v="3.87"/>
    <d v="2010-02-01T00:00:00"/>
    <x v="2"/>
    <n v="0"/>
    <n v="1"/>
    <n v="5"/>
    <n v="4.2570000000000006"/>
    <n v="1.1745360582569884"/>
  </r>
  <r>
    <n v="470"/>
    <s v="Upfront"/>
    <x v="0"/>
    <n v="2.7"/>
    <d v="2010-03-01T00:00:00"/>
    <x v="2"/>
    <n v="0"/>
    <n v="1"/>
    <n v="2"/>
    <n v="2.9700000000000006"/>
    <n v="0.67340067340067322"/>
  </r>
  <r>
    <n v="498"/>
    <s v="Upfront"/>
    <x v="0"/>
    <n v="3"/>
    <d v="2010-05-01T00:00:00"/>
    <x v="2"/>
    <n v="0"/>
    <n v="1"/>
    <n v="3"/>
    <n v="3.3000000000000003"/>
    <n v="0.90909090909090906"/>
  </r>
  <r>
    <n v="502"/>
    <s v="Upfront"/>
    <x v="0"/>
    <n v="5.4"/>
    <d v="2009-12-01T00:00:00"/>
    <x v="2"/>
    <n v="0"/>
    <n v="1"/>
    <n v="5"/>
    <n v="5.9400000000000013"/>
    <n v="0.84175084175084158"/>
  </r>
  <r>
    <n v="588"/>
    <s v="Upfront"/>
    <x v="0"/>
    <n v="2.887"/>
    <d v="2010-06-01T00:00:00"/>
    <x v="2"/>
    <n v="0"/>
    <n v="1"/>
    <n v="3"/>
    <n v="3.1757000000000004"/>
    <n v="0.94467361526592553"/>
  </r>
  <r>
    <n v="591"/>
    <s v="Upfront"/>
    <x v="0"/>
    <n v="3.3210000000000002"/>
    <d v="2010-05-01T00:00:00"/>
    <x v="2"/>
    <n v="0"/>
    <n v="1"/>
    <n v="3"/>
    <n v="3.6531000000000007"/>
    <n v="0.82122033341545519"/>
  </r>
  <r>
    <n v="592"/>
    <s v="Upfront"/>
    <x v="0"/>
    <n v="3.37"/>
    <d v="2010-06-01T00:00:00"/>
    <x v="2"/>
    <n v="0"/>
    <n v="1"/>
    <n v="4"/>
    <n v="3.7070000000000003"/>
    <n v="1.0790396547073104"/>
  </r>
  <r>
    <n v="596"/>
    <s v="Upfront"/>
    <x v="0"/>
    <n v="2.887"/>
    <d v="2010-05-01T00:00:00"/>
    <x v="2"/>
    <n v="0"/>
    <n v="1"/>
    <n v="3"/>
    <n v="3.1757000000000004"/>
    <n v="0.94467361526592553"/>
  </r>
  <r>
    <n v="602"/>
    <s v="Upfront"/>
    <x v="4"/>
    <n v="3.2029999999999998"/>
    <d v="2010-05-01T00:00:00"/>
    <x v="2"/>
    <n v="0"/>
    <n v="1"/>
    <n v="4"/>
    <n v="3.5233000000000003"/>
    <n v="1.1352992932761898"/>
  </r>
  <r>
    <n v="603"/>
    <s v="Upfront"/>
    <x v="5"/>
    <n v="2.8919999999999999"/>
    <d v="2010-05-01T00:00:00"/>
    <x v="2"/>
    <n v="0"/>
    <n v="1"/>
    <n v="3"/>
    <n v="3.1812"/>
    <n v="0.94304036212749909"/>
  </r>
  <r>
    <n v="605"/>
    <s v="Upfront"/>
    <x v="5"/>
    <n v="2.5209999999999999"/>
    <d v="2010-05-01T00:00:00"/>
    <x v="2"/>
    <n v="0"/>
    <n v="1"/>
    <n v="3"/>
    <n v="2.7731000000000003"/>
    <n v="1.0818217878908081"/>
  </r>
  <r>
    <n v="608"/>
    <s v="Upfront"/>
    <x v="2"/>
    <n v="3.149"/>
    <d v="2010-04-01T00:00:00"/>
    <x v="2"/>
    <n v="0"/>
    <n v="1"/>
    <n v="3"/>
    <n v="3.4639000000000002"/>
    <n v="0.86607581050261262"/>
  </r>
  <r>
    <n v="612"/>
    <s v="Upfront"/>
    <x v="6"/>
    <n v="4.5999999999999996"/>
    <d v="2010-04-01T00:00:00"/>
    <x v="2"/>
    <n v="0"/>
    <n v="1"/>
    <n v="6"/>
    <n v="5.0599999999999996"/>
    <n v="1.1857707509881423"/>
  </r>
  <r>
    <n v="613"/>
    <s v="Upfront"/>
    <x v="2"/>
    <n v="2.8769999999999998"/>
    <d v="2010-05-01T00:00:00"/>
    <x v="2"/>
    <n v="0"/>
    <n v="1"/>
    <n v="3"/>
    <n v="3.1646999999999998"/>
    <n v="0.9479571523367144"/>
  </r>
  <r>
    <n v="614"/>
    <s v="Upfront"/>
    <x v="2"/>
    <n v="2.34"/>
    <d v="2010-06-01T00:00:00"/>
    <x v="2"/>
    <n v="0"/>
    <n v="1"/>
    <n v="2"/>
    <n v="2.5739999999999998"/>
    <n v="0.77700077700077708"/>
  </r>
  <r>
    <n v="620"/>
    <s v="Upfront"/>
    <x v="0"/>
    <n v="6"/>
    <d v="2010-04-01T00:00:00"/>
    <x v="2"/>
    <n v="0"/>
    <n v="1"/>
    <n v="3"/>
    <n v="6.6000000000000005"/>
    <n v="0.45454545454545453"/>
  </r>
  <r>
    <n v="625"/>
    <s v="Upfront"/>
    <x v="2"/>
    <n v="2.887"/>
    <d v="2010-05-01T00:00:00"/>
    <x v="2"/>
    <n v="0"/>
    <n v="1"/>
    <n v="3"/>
    <n v="3.1757000000000004"/>
    <n v="0.94467361526592553"/>
  </r>
  <r>
    <n v="647"/>
    <s v="Upfront"/>
    <x v="5"/>
    <n v="2.8919999999999999"/>
    <d v="2010-01-01T00:00:00"/>
    <x v="2"/>
    <n v="0"/>
    <n v="1"/>
    <n v="3"/>
    <n v="3.1812"/>
    <n v="0.94304036212749909"/>
  </r>
  <r>
    <n v="665"/>
    <s v="Upfront"/>
    <x v="2"/>
    <n v="3.2370000000000001"/>
    <d v="2010-04-01T00:00:00"/>
    <x v="2"/>
    <n v="0"/>
    <n v="1"/>
    <n v="3"/>
    <n v="3.5607000000000002"/>
    <n v="0.84253096301289065"/>
  </r>
  <r>
    <n v="683"/>
    <s v="Upfront"/>
    <x v="2"/>
    <n v="2.9580000000000002"/>
    <d v="2010-05-01T00:00:00"/>
    <x v="2"/>
    <n v="0"/>
    <n v="1"/>
    <n v="3"/>
    <n v="3.2538000000000005"/>
    <n v="0.92199889360132758"/>
  </r>
  <r>
    <n v="684"/>
    <s v="Upfront"/>
    <x v="0"/>
    <n v="3.3210000000000002"/>
    <d v="2010-05-01T00:00:00"/>
    <x v="2"/>
    <n v="0"/>
    <n v="1"/>
    <n v="3"/>
    <n v="3.6531000000000007"/>
    <n v="0.82122033341545519"/>
  </r>
  <r>
    <n v="685"/>
    <s v="Upfront"/>
    <x v="7"/>
    <n v="4.4400000000000004"/>
    <d v="2010-03-01T00:00:00"/>
    <x v="2"/>
    <n v="0"/>
    <n v="1"/>
    <n v="5"/>
    <n v="4.8840000000000012"/>
    <n v="1.0237510237510234"/>
  </r>
  <r>
    <n v="689"/>
    <s v="Upfront"/>
    <x v="0"/>
    <n v="3.3210000000000002"/>
    <d v="2010-06-01T00:00:00"/>
    <x v="2"/>
    <n v="0"/>
    <n v="1"/>
    <n v="4"/>
    <n v="3.6531000000000007"/>
    <n v="1.0949604445539403"/>
  </r>
  <r>
    <n v="691"/>
    <s v="Upfront"/>
    <x v="0"/>
    <n v="2.887"/>
    <d v="2010-07-01T00:00:00"/>
    <x v="2"/>
    <n v="0"/>
    <n v="1"/>
    <n v="3"/>
    <n v="3.1757000000000004"/>
    <n v="0.94467361526592553"/>
  </r>
  <r>
    <n v="693"/>
    <s v="Upfront"/>
    <x v="2"/>
    <n v="2.3919999999999999"/>
    <d v="2010-06-01T00:00:00"/>
    <x v="2"/>
    <n v="0"/>
    <n v="1"/>
    <n v="2"/>
    <n v="2.6312000000000002"/>
    <n v="0.76010945576162958"/>
  </r>
  <r>
    <n v="720"/>
    <s v="Upfront"/>
    <x v="0"/>
    <n v="2.887"/>
    <d v="2010-05-01T00:00:00"/>
    <x v="2"/>
    <n v="0"/>
    <n v="1"/>
    <n v="3"/>
    <n v="3.1757000000000004"/>
    <n v="0.94467361526592553"/>
  </r>
  <r>
    <n v="721"/>
    <s v="Upfront"/>
    <x v="3"/>
    <n v="3.4"/>
    <d v="2010-05-01T00:00:00"/>
    <x v="2"/>
    <n v="0"/>
    <n v="1"/>
    <n v="4"/>
    <n v="3.74"/>
    <n v="1.0695187165775399"/>
  </r>
  <r>
    <n v="727"/>
    <s v="Upfront"/>
    <x v="7"/>
    <n v="2.8860000000000001"/>
    <d v="2010-05-01T00:00:00"/>
    <x v="2"/>
    <n v="0"/>
    <n v="1"/>
    <n v="3"/>
    <n v="3.1746000000000003"/>
    <n v="0.94500094500094489"/>
  </r>
  <r>
    <n v="728"/>
    <s v="Upfront"/>
    <x v="2"/>
    <n v="2.9580000000000002"/>
    <d v="2010-05-01T00:00:00"/>
    <x v="2"/>
    <n v="0"/>
    <n v="1"/>
    <n v="3"/>
    <n v="3.2538000000000005"/>
    <n v="0.92199889360132758"/>
  </r>
  <r>
    <n v="729"/>
    <s v="Upfront"/>
    <x v="2"/>
    <n v="2.9580000000000002"/>
    <d v="2010-07-01T00:00:00"/>
    <x v="2"/>
    <n v="0"/>
    <n v="1"/>
    <n v="3"/>
    <n v="3.2538000000000005"/>
    <n v="0.92199889360132758"/>
  </r>
  <r>
    <n v="760"/>
    <s v="Upfront"/>
    <x v="7"/>
    <n v="8.75"/>
    <d v="2010-04-01T00:00:00"/>
    <x v="2"/>
    <n v="0"/>
    <n v="1"/>
    <n v="10"/>
    <n v="9.625"/>
    <n v="1.0389610389610389"/>
  </r>
  <r>
    <n v="774"/>
    <s v="Upfront"/>
    <x v="0"/>
    <n v="5"/>
    <d v="2010-04-01T00:00:00"/>
    <x v="2"/>
    <n v="0"/>
    <n v="1"/>
    <n v="6"/>
    <n v="5.5"/>
    <n v="1.0909090909090908"/>
  </r>
  <r>
    <n v="775"/>
    <s v="Upfront"/>
    <x v="6"/>
    <n v="4.8"/>
    <d v="2010-05-01T00:00:00"/>
    <x v="2"/>
    <n v="0"/>
    <n v="1"/>
    <n v="6"/>
    <n v="5.28"/>
    <n v="1.1363636363636362"/>
  </r>
  <r>
    <n v="781"/>
    <s v="Upfront"/>
    <x v="2"/>
    <n v="2.9849999999999999"/>
    <d v="2010-08-01T00:00:00"/>
    <x v="2"/>
    <n v="0"/>
    <n v="1"/>
    <n v="3"/>
    <n v="3.2835000000000001"/>
    <n v="0.91365920511649157"/>
  </r>
  <r>
    <n v="783"/>
    <s v="Upfront"/>
    <x v="2"/>
    <n v="2.4249999999999998"/>
    <d v="2010-07-01T00:00:00"/>
    <x v="2"/>
    <n v="0"/>
    <n v="1"/>
    <n v="2"/>
    <n v="2.6675"/>
    <n v="0.7497656982193065"/>
  </r>
  <r>
    <n v="784"/>
    <s v="Upfront"/>
    <x v="0"/>
    <n v="2.6480000000000001"/>
    <d v="2010-05-01T00:00:00"/>
    <x v="2"/>
    <n v="0"/>
    <n v="1"/>
    <n v="3"/>
    <n v="2.9128000000000003"/>
    <n v="1.0299368305410601"/>
  </r>
  <r>
    <n v="785"/>
    <s v="Upfront"/>
    <x v="2"/>
    <n v="3.0920000000000001"/>
    <d v="2010-06-01T00:00:00"/>
    <x v="2"/>
    <n v="0"/>
    <n v="1"/>
    <n v="3"/>
    <n v="3.4012000000000002"/>
    <n v="0.88204163236504762"/>
  </r>
  <r>
    <n v="806"/>
    <s v="Upfront"/>
    <x v="0"/>
    <n v="1.25"/>
    <d v="2010-06-01T00:00:00"/>
    <x v="2"/>
    <n v="0"/>
    <n v="1"/>
    <n v="2"/>
    <n v="1.375"/>
    <n v="1.4545454545454546"/>
  </r>
  <r>
    <n v="812"/>
    <s v="Upfront"/>
    <x v="0"/>
    <n v="3.3210000000000002"/>
    <d v="2010-07-01T00:00:00"/>
    <x v="2"/>
    <n v="0"/>
    <n v="1"/>
    <n v="3"/>
    <n v="3.6531000000000007"/>
    <n v="0.82122033341545519"/>
  </r>
  <r>
    <n v="813"/>
    <s v="Upfront"/>
    <x v="2"/>
    <n v="2.9580000000000002"/>
    <d v="2010-09-01T00:00:00"/>
    <x v="2"/>
    <n v="0"/>
    <n v="1"/>
    <n v="3"/>
    <n v="3.2538000000000005"/>
    <n v="0.92199889360132758"/>
  </r>
  <r>
    <n v="825"/>
    <s v="Upfront"/>
    <x v="1"/>
    <n v="27.6"/>
    <d v="2010-03-01T00:00:00"/>
    <x v="2"/>
    <n v="0"/>
    <n v="1"/>
    <n v="30"/>
    <n v="30.360000000000003"/>
    <n v="0.98814229249011853"/>
  </r>
  <r>
    <n v="826"/>
    <s v="Upfront"/>
    <x v="0"/>
    <n v="2.8860000000000001"/>
    <d v="2010-07-01T00:00:00"/>
    <x v="2"/>
    <n v="0"/>
    <n v="1"/>
    <n v="3"/>
    <n v="3.1746000000000003"/>
    <n v="0.94500094500094489"/>
  </r>
  <r>
    <n v="827"/>
    <s v="Upfront"/>
    <x v="0"/>
    <n v="2.887"/>
    <d v="2010-07-01T00:00:00"/>
    <x v="2"/>
    <n v="0"/>
    <n v="1"/>
    <n v="3"/>
    <n v="3.1757000000000004"/>
    <n v="0.94467361526592553"/>
  </r>
  <r>
    <n v="829"/>
    <s v="Upfront"/>
    <x v="0"/>
    <n v="2.887"/>
    <d v="2010-08-01T00:00:00"/>
    <x v="2"/>
    <n v="0"/>
    <n v="1"/>
    <n v="3"/>
    <n v="3.1757000000000004"/>
    <n v="0.94467361526592553"/>
  </r>
  <r>
    <n v="832"/>
    <s v="Upfront"/>
    <x v="2"/>
    <n v="1.6870000000000001"/>
    <d v="2010-06-01T00:00:00"/>
    <x v="2"/>
    <n v="0"/>
    <n v="1"/>
    <n v="2"/>
    <n v="1.8557000000000001"/>
    <n v="1.0777604138599988"/>
  </r>
  <r>
    <n v="834"/>
    <s v="Upfront"/>
    <x v="0"/>
    <n v="2.887"/>
    <d v="2010-07-01T00:00:00"/>
    <x v="2"/>
    <n v="0"/>
    <n v="1"/>
    <n v="3"/>
    <n v="3.1757000000000004"/>
    <n v="0.94467361526592553"/>
  </r>
  <r>
    <n v="838"/>
    <s v="Upfront"/>
    <x v="0"/>
    <n v="3.3210000000000002"/>
    <d v="2010-07-01T00:00:00"/>
    <x v="2"/>
    <n v="0"/>
    <n v="1"/>
    <n v="3"/>
    <n v="3.6531000000000007"/>
    <n v="0.82122033341545519"/>
  </r>
  <r>
    <n v="844"/>
    <s v="Upfront"/>
    <x v="2"/>
    <n v="3.0089999999999999"/>
    <d v="2010-07-01T00:00:00"/>
    <x v="2"/>
    <n v="0"/>
    <n v="1"/>
    <n v="3"/>
    <n v="3.3099000000000003"/>
    <n v="0.90637179370977972"/>
  </r>
  <r>
    <n v="847"/>
    <s v="Upfront"/>
    <x v="3"/>
    <n v="3.96"/>
    <d v="2010-06-01T00:00:00"/>
    <x v="2"/>
    <n v="0"/>
    <n v="1"/>
    <n v="5"/>
    <n v="4.3559999999999999"/>
    <n v="1.1478420569329661"/>
  </r>
  <r>
    <n v="852"/>
    <s v="Upfront"/>
    <x v="0"/>
    <n v="2.8860000000000001"/>
    <d v="2010-05-01T00:00:00"/>
    <x v="2"/>
    <n v="0"/>
    <n v="1"/>
    <n v="3"/>
    <n v="3.1746000000000003"/>
    <n v="0.94500094500094489"/>
  </r>
  <r>
    <n v="853"/>
    <s v="Upfront"/>
    <x v="2"/>
    <n v="3.0390000000000001"/>
    <d v="2010-07-01T00:00:00"/>
    <x v="2"/>
    <n v="0"/>
    <n v="1"/>
    <n v="3"/>
    <n v="3.3429000000000006"/>
    <n v="0.89742439199497426"/>
  </r>
  <r>
    <n v="855"/>
    <s v="Upfront"/>
    <x v="2"/>
    <n v="2.4249999999999998"/>
    <d v="2010-05-01T00:00:00"/>
    <x v="2"/>
    <n v="0"/>
    <n v="1"/>
    <n v="2"/>
    <n v="2.6675"/>
    <n v="0.7497656982193065"/>
  </r>
  <r>
    <n v="856"/>
    <s v="Upfront"/>
    <x v="2"/>
    <n v="2.4249999999999998"/>
    <d v="2010-07-01T00:00:00"/>
    <x v="2"/>
    <n v="0"/>
    <n v="1"/>
    <n v="2"/>
    <n v="2.6675"/>
    <n v="0.7497656982193065"/>
  </r>
  <r>
    <n v="859"/>
    <s v="Upfront"/>
    <x v="0"/>
    <n v="2.887"/>
    <d v="2010-08-01T00:00:00"/>
    <x v="2"/>
    <n v="0"/>
    <n v="1"/>
    <n v="3"/>
    <n v="3.1757000000000004"/>
    <n v="0.94467361526592553"/>
  </r>
  <r>
    <n v="862"/>
    <s v="Upfront"/>
    <x v="2"/>
    <n v="2.9580000000000002"/>
    <d v="2009-12-01T00:00:00"/>
    <x v="2"/>
    <n v="0"/>
    <n v="1"/>
    <n v="3"/>
    <n v="3.2538000000000005"/>
    <n v="0.92199889360132758"/>
  </r>
  <r>
    <n v="864"/>
    <s v="Upfront"/>
    <x v="2"/>
    <n v="3.0390000000000001"/>
    <d v="2010-08-01T00:00:00"/>
    <x v="2"/>
    <n v="0"/>
    <n v="1"/>
    <n v="3"/>
    <n v="3.3429000000000006"/>
    <n v="0.89742439199497426"/>
  </r>
  <r>
    <n v="882"/>
    <s v="Upfront"/>
    <x v="1"/>
    <n v="2.5649999999999999"/>
    <d v="2010-04-01T00:00:00"/>
    <x v="2"/>
    <n v="0"/>
    <n v="1"/>
    <n v="3"/>
    <n v="2.8215000000000003"/>
    <n v="1.0632642211589578"/>
  </r>
  <r>
    <n v="883"/>
    <s v="Upfront"/>
    <x v="3"/>
    <n v="3.45"/>
    <d v="2010-05-01T00:00:00"/>
    <x v="2"/>
    <n v="0"/>
    <n v="1"/>
    <n v="5"/>
    <n v="3.7950000000000004"/>
    <n v="1.3175230566534912"/>
  </r>
  <r>
    <n v="884"/>
    <s v="Upfront"/>
    <x v="3"/>
    <n v="3.45"/>
    <d v="2010-05-01T00:00:00"/>
    <x v="2"/>
    <n v="0"/>
    <n v="1"/>
    <n v="4"/>
    <n v="3.7950000000000004"/>
    <n v="1.054018445322793"/>
  </r>
  <r>
    <n v="900"/>
    <s v="Upfront"/>
    <x v="0"/>
    <n v="2.976"/>
    <d v="2010-09-01T00:00:00"/>
    <x v="2"/>
    <n v="0"/>
    <n v="1"/>
    <n v="3"/>
    <n v="3.2736000000000001"/>
    <n v="0.91642228739002929"/>
  </r>
  <r>
    <n v="909"/>
    <s v="Upfront"/>
    <x v="2"/>
    <n v="3.0089999999999999"/>
    <d v="2010-07-01T00:00:00"/>
    <x v="2"/>
    <n v="0"/>
    <n v="1"/>
    <n v="3"/>
    <n v="3.3099000000000003"/>
    <n v="0.90637179370977972"/>
  </r>
  <r>
    <n v="910"/>
    <s v="Upfront"/>
    <x v="2"/>
    <n v="2.6110000000000002"/>
    <d v="2010-09-01T00:00:00"/>
    <x v="2"/>
    <n v="0"/>
    <n v="1"/>
    <n v="3"/>
    <n v="2.8721000000000005"/>
    <n v="1.0445318756310711"/>
  </r>
  <r>
    <n v="911"/>
    <s v="Upfront"/>
    <x v="0"/>
    <n v="4.7"/>
    <d v="2010-06-01T00:00:00"/>
    <x v="2"/>
    <n v="0"/>
    <n v="1"/>
    <n v="6"/>
    <n v="5.1700000000000008"/>
    <n v="1.1605415860735009"/>
  </r>
  <r>
    <n v="916"/>
    <s v="Upfront"/>
    <x v="2"/>
    <n v="2.9580000000000002"/>
    <d v="2010-09-01T00:00:00"/>
    <x v="2"/>
    <n v="0"/>
    <n v="1"/>
    <n v="3"/>
    <n v="3.2538000000000005"/>
    <n v="0.92199889360132758"/>
  </r>
  <r>
    <n v="917"/>
    <s v="Upfront"/>
    <x v="5"/>
    <n v="2.218"/>
    <d v="2010-11-01T00:00:00"/>
    <x v="2"/>
    <n v="0"/>
    <n v="1"/>
    <n v="2"/>
    <n v="2.4398"/>
    <n v="0.81973932289531926"/>
  </r>
  <r>
    <n v="920"/>
    <s v="Upfront"/>
    <x v="2"/>
    <n v="3.0390000000000001"/>
    <d v="2010-08-01T00:00:00"/>
    <x v="2"/>
    <n v="0"/>
    <n v="1"/>
    <n v="3"/>
    <n v="3.3429000000000006"/>
    <n v="0.89742439199497426"/>
  </r>
  <r>
    <n v="922"/>
    <s v="Upfront"/>
    <x v="5"/>
    <n v="2.4420000000000002"/>
    <d v="2010-10-01T00:00:00"/>
    <x v="2"/>
    <n v="0"/>
    <n v="1"/>
    <n v="2"/>
    <n v="2.6862000000000004"/>
    <n v="0.74454619909165354"/>
  </r>
  <r>
    <n v="925"/>
    <s v="Upfront"/>
    <x v="3"/>
    <n v="14.1"/>
    <d v="2010-01-01T00:00:00"/>
    <x v="2"/>
    <n v="0"/>
    <n v="1"/>
    <n v="16"/>
    <n v="15.510000000000002"/>
    <n v="1.0315925209542229"/>
  </r>
  <r>
    <n v="926"/>
    <s v="Upfront"/>
    <x v="2"/>
    <n v="3.2370000000000001"/>
    <d v="2010-09-01T00:00:00"/>
    <x v="2"/>
    <n v="0"/>
    <n v="1"/>
    <n v="4"/>
    <n v="3.5607000000000002"/>
    <n v="1.1233746173505208"/>
  </r>
  <r>
    <n v="928"/>
    <s v="Upfront"/>
    <x v="0"/>
    <n v="3.0219999999999998"/>
    <d v="2010-08-01T00:00:00"/>
    <x v="2"/>
    <n v="0"/>
    <n v="1"/>
    <n v="3"/>
    <n v="3.3242000000000003"/>
    <n v="0.90247277540460857"/>
  </r>
  <r>
    <n v="929"/>
    <s v="Upfront"/>
    <x v="2"/>
    <n v="2.3919999999999999"/>
    <d v="2010-10-01T00:00:00"/>
    <x v="2"/>
    <n v="0"/>
    <n v="1"/>
    <n v="2"/>
    <n v="2.6312000000000002"/>
    <n v="0.76010945576162958"/>
  </r>
  <r>
    <n v="930"/>
    <s v="Upfront"/>
    <x v="2"/>
    <n v="2.4849999999999999"/>
    <d v="2010-09-01T00:00:00"/>
    <x v="2"/>
    <n v="0"/>
    <n v="1"/>
    <n v="3"/>
    <n v="2.7335000000000003"/>
    <n v="1.0974940552405341"/>
  </r>
  <r>
    <n v="933"/>
    <s v="Upfront"/>
    <x v="0"/>
    <n v="2.887"/>
    <d v="2010-08-01T00:00:00"/>
    <x v="2"/>
    <n v="0"/>
    <n v="1"/>
    <n v="3"/>
    <n v="3.1757000000000004"/>
    <n v="0.94467361526592553"/>
  </r>
  <r>
    <n v="937"/>
    <s v="Upfront"/>
    <x v="0"/>
    <n v="5.04"/>
    <d v="2010-05-01T00:00:00"/>
    <x v="2"/>
    <n v="0"/>
    <n v="1"/>
    <n v="7"/>
    <n v="5.5440000000000005"/>
    <n v="1.2626262626262625"/>
  </r>
  <r>
    <n v="939"/>
    <s v="Upfront"/>
    <x v="2"/>
    <n v="3.028"/>
    <d v="2010-05-01T00:00:00"/>
    <x v="2"/>
    <n v="0"/>
    <n v="1"/>
    <n v="3"/>
    <n v="3.3308000000000004"/>
    <n v="0.90068452023537882"/>
  </r>
  <r>
    <n v="942"/>
    <s v="Upfront"/>
    <x v="2"/>
    <n v="2.9580000000000002"/>
    <d v="2010-10-01T00:00:00"/>
    <x v="2"/>
    <n v="0"/>
    <n v="1"/>
    <n v="3"/>
    <n v="3.2538000000000005"/>
    <n v="0.92199889360132758"/>
  </r>
  <r>
    <n v="943"/>
    <s v="Upfront"/>
    <x v="5"/>
    <n v="2.218"/>
    <d v="2010-11-01T00:00:00"/>
    <x v="2"/>
    <n v="0"/>
    <n v="1"/>
    <n v="2"/>
    <n v="2.4398"/>
    <n v="0.81973932289531926"/>
  </r>
  <r>
    <n v="952"/>
    <s v="Upfront"/>
    <x v="2"/>
    <n v="2.6110000000000002"/>
    <d v="2010-05-01T00:00:00"/>
    <x v="2"/>
    <n v="0"/>
    <n v="1"/>
    <n v="3"/>
    <n v="2.8721000000000005"/>
    <n v="1.0445318756310711"/>
  </r>
  <r>
    <n v="958"/>
    <s v="Upfront"/>
    <x v="2"/>
    <n v="3.0659999999999998"/>
    <d v="2010-09-01T00:00:00"/>
    <x v="2"/>
    <n v="0"/>
    <n v="1"/>
    <n v="3"/>
    <n v="3.3726000000000003"/>
    <n v="0.88952143746664292"/>
  </r>
  <r>
    <n v="968"/>
    <s v="Upfront"/>
    <x v="2"/>
    <n v="2.6110000000000002"/>
    <d v="2010-08-01T00:00:00"/>
    <x v="2"/>
    <n v="0"/>
    <n v="1"/>
    <n v="3"/>
    <n v="2.8721000000000005"/>
    <n v="1.0445318756310711"/>
  </r>
  <r>
    <n v="970"/>
    <s v="Upfront"/>
    <x v="6"/>
    <n v="5.0599999999999996"/>
    <d v="2010-07-01T00:00:00"/>
    <x v="2"/>
    <n v="0"/>
    <n v="1"/>
    <n v="7"/>
    <n v="5.5659999999999998"/>
    <n v="1.2576356449874238"/>
  </r>
  <r>
    <n v="971"/>
    <s v="Upfront"/>
    <x v="6"/>
    <n v="2.6"/>
    <d v="2010-09-01T00:00:00"/>
    <x v="2"/>
    <n v="0"/>
    <n v="1"/>
    <n v="4"/>
    <n v="2.8600000000000003"/>
    <n v="1.3986013986013985"/>
  </r>
  <r>
    <n v="972"/>
    <s v="Upfront"/>
    <x v="6"/>
    <n v="3.6"/>
    <d v="2010-08-01T00:00:00"/>
    <x v="2"/>
    <n v="0"/>
    <n v="1"/>
    <n v="5"/>
    <n v="3.9600000000000004"/>
    <n v="1.2626262626262625"/>
  </r>
  <r>
    <n v="973"/>
    <s v="Upfront"/>
    <x v="2"/>
    <n v="2.7789999999999999"/>
    <d v="2010-09-01T00:00:00"/>
    <x v="2"/>
    <n v="0"/>
    <n v="1"/>
    <n v="3"/>
    <n v="3.0569000000000002"/>
    <n v="0.98138637181458332"/>
  </r>
  <r>
    <n v="980"/>
    <s v="Upfront"/>
    <x v="0"/>
    <n v="2.887"/>
    <d v="2010-09-01T00:00:00"/>
    <x v="2"/>
    <n v="0"/>
    <n v="1"/>
    <n v="3"/>
    <n v="3.1757000000000004"/>
    <n v="0.94467361526592553"/>
  </r>
  <r>
    <n v="981"/>
    <s v="Upfront"/>
    <x v="0"/>
    <n v="2.887"/>
    <d v="2010-09-01T00:00:00"/>
    <x v="2"/>
    <n v="0"/>
    <n v="1"/>
    <n v="3"/>
    <n v="3.1757000000000004"/>
    <n v="0.94467361526592553"/>
  </r>
  <r>
    <n v="989"/>
    <s v="Upfront"/>
    <x v="2"/>
    <n v="3.2"/>
    <d v="2010-07-01T00:00:00"/>
    <x v="2"/>
    <n v="0"/>
    <n v="1"/>
    <n v="5"/>
    <n v="3.5200000000000005"/>
    <n v="1.4204545454545452"/>
  </r>
  <r>
    <n v="996"/>
    <s v="Upfront"/>
    <x v="2"/>
    <n v="2.5510000000000002"/>
    <d v="2010-11-01T00:00:00"/>
    <x v="2"/>
    <n v="0"/>
    <n v="1"/>
    <n v="2"/>
    <n v="2.8061000000000003"/>
    <n v="0.71273297459106943"/>
  </r>
  <r>
    <n v="997"/>
    <s v="Upfront"/>
    <x v="2"/>
    <n v="2.93"/>
    <d v="2010-11-01T00:00:00"/>
    <x v="2"/>
    <n v="0"/>
    <n v="1"/>
    <n v="3"/>
    <n v="3.2230000000000003"/>
    <n v="0.930809804529941"/>
  </r>
  <r>
    <n v="998"/>
    <s v="Upfront"/>
    <x v="2"/>
    <n v="2.891"/>
    <d v="2010-11-01T00:00:00"/>
    <x v="2"/>
    <n v="0"/>
    <n v="1"/>
    <n v="3"/>
    <n v="3.1801000000000004"/>
    <n v="0.94336656079997472"/>
  </r>
  <r>
    <n v="999"/>
    <s v="Upfront"/>
    <x v="0"/>
    <n v="2.4849999999999999"/>
    <d v="2010-08-01T00:00:00"/>
    <x v="2"/>
    <n v="0"/>
    <n v="1"/>
    <n v="3"/>
    <n v="2.7335000000000003"/>
    <n v="1.0974940552405341"/>
  </r>
  <r>
    <n v="1001"/>
    <s v="Upfront"/>
    <x v="2"/>
    <n v="2.887"/>
    <d v="2010-09-01T00:00:00"/>
    <x v="2"/>
    <n v="0"/>
    <n v="1"/>
    <n v="3"/>
    <n v="3.1757000000000004"/>
    <n v="0.94467361526592553"/>
  </r>
  <r>
    <n v="1003"/>
    <s v="Upfront"/>
    <x v="2"/>
    <n v="2.887"/>
    <d v="2010-09-01T00:00:00"/>
    <x v="2"/>
    <n v="0"/>
    <n v="1"/>
    <n v="3"/>
    <n v="3.1757000000000004"/>
    <n v="0.94467361526592553"/>
  </r>
  <r>
    <n v="1004"/>
    <s v="Upfront"/>
    <x v="0"/>
    <n v="2.8860000000000001"/>
    <d v="2010-09-01T00:00:00"/>
    <x v="2"/>
    <n v="0"/>
    <n v="1"/>
    <n v="3"/>
    <n v="3.1746000000000003"/>
    <n v="0.94500094500094489"/>
  </r>
  <r>
    <n v="1005"/>
    <s v="Upfront"/>
    <x v="0"/>
    <n v="2.9409999999999998"/>
    <d v="2010-09-01T00:00:00"/>
    <x v="2"/>
    <n v="0"/>
    <n v="1"/>
    <n v="3"/>
    <n v="3.2351000000000001"/>
    <n v="0.92732836697474574"/>
  </r>
  <r>
    <n v="1009"/>
    <s v="Upfront"/>
    <x v="3"/>
    <n v="2.734"/>
    <d v="2010-07-01T00:00:00"/>
    <x v="2"/>
    <n v="0"/>
    <n v="1"/>
    <n v="3"/>
    <n v="3.0074000000000001"/>
    <n v="0.99753940280641085"/>
  </r>
  <r>
    <n v="1010"/>
    <s v="Upfront"/>
    <x v="3"/>
    <n v="2.9750000000000001"/>
    <d v="2010-11-01T00:00:00"/>
    <x v="2"/>
    <n v="0"/>
    <n v="1"/>
    <n v="3"/>
    <n v="3.2725000000000004"/>
    <n v="0.91673032849503422"/>
  </r>
  <r>
    <n v="1011"/>
    <s v="Upfront"/>
    <x v="5"/>
    <n v="3.1669999999999998"/>
    <d v="2010-09-01T00:00:00"/>
    <x v="2"/>
    <n v="0"/>
    <n v="1"/>
    <n v="4"/>
    <n v="3.4837000000000002"/>
    <n v="1.1482044952205988"/>
  </r>
  <r>
    <n v="1012"/>
    <s v="Upfront"/>
    <x v="5"/>
    <n v="3.1669999999999998"/>
    <d v="2010-10-01T00:00:00"/>
    <x v="2"/>
    <n v="0"/>
    <n v="1"/>
    <n v="3"/>
    <n v="3.4837000000000002"/>
    <n v="0.86115337141544901"/>
  </r>
  <r>
    <n v="1013"/>
    <s v="Upfront"/>
    <x v="2"/>
    <n v="2.9580000000000002"/>
    <d v="2010-10-01T00:00:00"/>
    <x v="2"/>
    <n v="0"/>
    <n v="1"/>
    <n v="3"/>
    <n v="3.2538000000000005"/>
    <n v="0.92199889360132758"/>
  </r>
  <r>
    <n v="1016"/>
    <s v="Upfront"/>
    <x v="0"/>
    <n v="2.895"/>
    <d v="2010-09-01T00:00:00"/>
    <x v="2"/>
    <n v="0"/>
    <n v="1"/>
    <n v="3"/>
    <n v="3.1845000000000003"/>
    <n v="0.94206311822892119"/>
  </r>
  <r>
    <n v="1017"/>
    <s v="Upfront"/>
    <x v="2"/>
    <n v="3.0089999999999999"/>
    <d v="2010-07-01T00:00:00"/>
    <x v="2"/>
    <n v="0"/>
    <n v="1"/>
    <n v="3"/>
    <n v="3.3099000000000003"/>
    <n v="0.90637179370977972"/>
  </r>
  <r>
    <n v="1018"/>
    <s v="Upfront"/>
    <x v="0"/>
    <n v="2.887"/>
    <d v="2010-09-01T00:00:00"/>
    <x v="2"/>
    <n v="0"/>
    <n v="1"/>
    <n v="3"/>
    <n v="3.1757000000000004"/>
    <n v="0.94467361526592553"/>
  </r>
  <r>
    <n v="1019"/>
    <s v="Upfront"/>
    <x v="0"/>
    <n v="3.1219999999999999"/>
    <d v="2010-09-01T00:00:00"/>
    <x v="2"/>
    <n v="0"/>
    <n v="1"/>
    <n v="3"/>
    <n v="3.4342000000000001"/>
    <n v="0.87356589598742063"/>
  </r>
  <r>
    <n v="1026"/>
    <s v="Upfront"/>
    <x v="2"/>
    <n v="2.9580000000000002"/>
    <d v="2010-11-01T00:00:00"/>
    <x v="2"/>
    <n v="0"/>
    <n v="1"/>
    <n v="3"/>
    <n v="3.2538000000000005"/>
    <n v="0.92199889360132758"/>
  </r>
  <r>
    <n v="1027"/>
    <s v="Upfront"/>
    <x v="2"/>
    <n v="2.891"/>
    <d v="2010-11-01T00:00:00"/>
    <x v="2"/>
    <n v="0"/>
    <n v="1"/>
    <n v="3"/>
    <n v="3.1801000000000004"/>
    <n v="0.94336656079997472"/>
  </r>
  <r>
    <n v="1028"/>
    <s v="Upfront"/>
    <x v="5"/>
    <n v="2.5819999999999999"/>
    <d v="2010-10-01T00:00:00"/>
    <x v="2"/>
    <n v="0"/>
    <n v="1"/>
    <n v="3"/>
    <n v="2.8402000000000003"/>
    <n v="1.0562636434053938"/>
  </r>
  <r>
    <n v="1030"/>
    <s v="Upfront"/>
    <x v="2"/>
    <n v="2.996"/>
    <d v="2010-11-01T00:00:00"/>
    <x v="2"/>
    <n v="0"/>
    <n v="1"/>
    <n v="3"/>
    <n v="3.2956000000000003"/>
    <n v="0.91030464862240557"/>
  </r>
  <r>
    <n v="1031"/>
    <s v="Upfront"/>
    <x v="5"/>
    <n v="2.5819999999999999"/>
    <d v="2010-10-01T00:00:00"/>
    <x v="2"/>
    <n v="0"/>
    <n v="1"/>
    <n v="3"/>
    <n v="2.8402000000000003"/>
    <n v="1.0562636434053938"/>
  </r>
  <r>
    <n v="1033"/>
    <s v="Upfront"/>
    <x v="5"/>
    <n v="3.14"/>
    <d v="2010-09-01T00:00:00"/>
    <x v="2"/>
    <n v="0"/>
    <n v="1"/>
    <n v="3"/>
    <n v="3.4540000000000006"/>
    <n v="0.86855819339895757"/>
  </r>
  <r>
    <n v="1035"/>
    <s v="Upfront"/>
    <x v="3"/>
    <n v="2.3010000000000002"/>
    <d v="2010-06-01T00:00:00"/>
    <x v="2"/>
    <n v="0"/>
    <n v="1"/>
    <n v="2"/>
    <n v="2.5311000000000003"/>
    <n v="0.79017028169570536"/>
  </r>
  <r>
    <n v="1036"/>
    <s v="Upfront"/>
    <x v="1"/>
    <n v="2.57"/>
    <d v="2010-11-01T00:00:00"/>
    <x v="2"/>
    <n v="0"/>
    <n v="1"/>
    <n v="2"/>
    <n v="2.827"/>
    <n v="0.70746374248319777"/>
  </r>
  <r>
    <n v="1037"/>
    <s v="Upfront"/>
    <x v="0"/>
    <n v="3.37"/>
    <d v="2010-09-01T00:00:00"/>
    <x v="2"/>
    <n v="0"/>
    <n v="1"/>
    <n v="4"/>
    <n v="3.7070000000000003"/>
    <n v="1.0790396547073104"/>
  </r>
  <r>
    <n v="1044"/>
    <s v="Upfront"/>
    <x v="2"/>
    <n v="2.851"/>
    <d v="2010-11-01T00:00:00"/>
    <x v="2"/>
    <n v="0"/>
    <n v="1"/>
    <n v="3"/>
    <n v="3.1361000000000003"/>
    <n v="0.95660214916616171"/>
  </r>
  <r>
    <n v="1045"/>
    <s v="Upfront"/>
    <x v="2"/>
    <n v="2.891"/>
    <d v="2010-10-01T00:00:00"/>
    <x v="2"/>
    <n v="0"/>
    <n v="1"/>
    <n v="3"/>
    <n v="3.1801000000000004"/>
    <n v="0.94336656079997472"/>
  </r>
  <r>
    <n v="1046"/>
    <s v="Upfront"/>
    <x v="2"/>
    <n v="2.891"/>
    <d v="2010-10-01T00:00:00"/>
    <x v="2"/>
    <n v="0"/>
    <n v="1"/>
    <n v="3"/>
    <n v="3.1801000000000004"/>
    <n v="0.94336656079997472"/>
  </r>
  <r>
    <n v="1060"/>
    <s v="Upfront"/>
    <x v="2"/>
    <n v="2.82"/>
    <d v="2010-10-01T00:00:00"/>
    <x v="2"/>
    <n v="0"/>
    <n v="1"/>
    <n v="4"/>
    <n v="3.1019999999999999"/>
    <n v="1.2894906511927788"/>
  </r>
  <r>
    <n v="1064"/>
    <s v="Upfront"/>
    <x v="2"/>
    <n v="3.76"/>
    <d v="2010-09-01T00:00:00"/>
    <x v="2"/>
    <n v="0"/>
    <n v="1"/>
    <n v="5"/>
    <n v="4.1360000000000001"/>
    <n v="1.2088974854932302"/>
  </r>
  <r>
    <n v="1083"/>
    <s v="Upfront"/>
    <x v="2"/>
    <n v="3.51"/>
    <d v="2010-07-01T00:00:00"/>
    <x v="2"/>
    <n v="0"/>
    <n v="1"/>
    <n v="5"/>
    <n v="3.8610000000000002"/>
    <n v="1.295001295001295"/>
  </r>
  <r>
    <n v="1134"/>
    <s v="Upfront"/>
    <x v="0"/>
    <n v="3.6"/>
    <d v="2010-08-01T00:00:00"/>
    <x v="2"/>
    <n v="0"/>
    <n v="1"/>
    <n v="5"/>
    <n v="3.9600000000000004"/>
    <n v="1.2626262626262625"/>
  </r>
  <r>
    <n v="1141"/>
    <s v="Upfront"/>
    <x v="0"/>
    <n v="2.8439999999999999"/>
    <d v="2010-09-01T00:00:00"/>
    <x v="2"/>
    <n v="0"/>
    <n v="1"/>
    <n v="3"/>
    <n v="3.1284000000000001"/>
    <n v="0.95895665515918682"/>
  </r>
  <r>
    <n v="1153"/>
    <s v="Upfront"/>
    <x v="0"/>
    <n v="4.7300000000000004"/>
    <d v="2010-07-01T00:00:00"/>
    <x v="2"/>
    <n v="0"/>
    <n v="1"/>
    <n v="5"/>
    <n v="5.2030000000000012"/>
    <n v="0.96098404766480849"/>
  </r>
  <r>
    <n v="1168"/>
    <s v="Upfront"/>
    <x v="2"/>
    <n v="2.6110000000000002"/>
    <d v="2010-11-01T00:00:00"/>
    <x v="2"/>
    <n v="0"/>
    <n v="1"/>
    <n v="2"/>
    <n v="2.8721000000000005"/>
    <n v="0.69635458375404746"/>
  </r>
  <r>
    <n v="1170"/>
    <s v="Upfront"/>
    <x v="2"/>
    <n v="2.6110000000000002"/>
    <d v="2010-08-01T00:00:00"/>
    <x v="2"/>
    <n v="0"/>
    <n v="1"/>
    <n v="3"/>
    <n v="2.8721000000000005"/>
    <n v="1.0445318756310711"/>
  </r>
  <r>
    <n v="1177"/>
    <s v="Upfront"/>
    <x v="2"/>
    <n v="3.0089999999999999"/>
    <d v="2010-10-01T00:00:00"/>
    <x v="2"/>
    <n v="0"/>
    <n v="1"/>
    <n v="3"/>
    <n v="3.3099000000000003"/>
    <n v="0.90637179370977972"/>
  </r>
  <r>
    <n v="1178"/>
    <s v="Upfront"/>
    <x v="2"/>
    <n v="2.6110000000000002"/>
    <d v="2010-10-01T00:00:00"/>
    <x v="2"/>
    <n v="0"/>
    <n v="1"/>
    <n v="3"/>
    <n v="2.8721000000000005"/>
    <n v="1.0445318756310711"/>
  </r>
  <r>
    <n v="1179"/>
    <s v="Upfront"/>
    <x v="2"/>
    <n v="3.0089999999999999"/>
    <d v="2010-10-01T00:00:00"/>
    <x v="2"/>
    <n v="0"/>
    <n v="1"/>
    <n v="3"/>
    <n v="3.3099000000000003"/>
    <n v="0.90637179370977972"/>
  </r>
  <r>
    <n v="1180"/>
    <s v="Upfront"/>
    <x v="2"/>
    <n v="2.7480000000000002"/>
    <d v="2010-07-01T00:00:00"/>
    <x v="2"/>
    <n v="0"/>
    <n v="1"/>
    <n v="3"/>
    <n v="3.0228000000000006"/>
    <n v="0.9924573243350534"/>
  </r>
  <r>
    <n v="1181"/>
    <s v="Upfront"/>
    <x v="2"/>
    <n v="2.6110000000000002"/>
    <d v="2010-10-01T00:00:00"/>
    <x v="2"/>
    <n v="0"/>
    <n v="1"/>
    <n v="3"/>
    <n v="2.8721000000000005"/>
    <n v="1.0445318756310711"/>
  </r>
  <r>
    <n v="1187"/>
    <s v="Upfront"/>
    <x v="2"/>
    <n v="2.6110000000000002"/>
    <d v="2010-11-01T00:00:00"/>
    <x v="2"/>
    <n v="0"/>
    <n v="1"/>
    <n v="2"/>
    <n v="2.8721000000000005"/>
    <n v="0.69635458375404746"/>
  </r>
  <r>
    <n v="1191"/>
    <s v="Upfront"/>
    <x v="0"/>
    <n v="2.9409999999999998"/>
    <d v="2010-09-01T00:00:00"/>
    <x v="2"/>
    <n v="0"/>
    <n v="1"/>
    <n v="3"/>
    <n v="3.2351000000000001"/>
    <n v="0.92732836697474574"/>
  </r>
  <r>
    <n v="1195"/>
    <s v="Upfront"/>
    <x v="0"/>
    <n v="5.64"/>
    <d v="2010-07-01T00:00:00"/>
    <x v="2"/>
    <n v="0"/>
    <n v="1"/>
    <n v="7"/>
    <n v="6.2039999999999997"/>
    <n v="1.1283043197936815"/>
  </r>
  <r>
    <n v="1234"/>
    <s v="Upfront"/>
    <x v="2"/>
    <n v="3.0089999999999999"/>
    <d v="2010-09-01T00:00:00"/>
    <x v="2"/>
    <n v="0"/>
    <n v="1"/>
    <n v="3"/>
    <n v="3.3099000000000003"/>
    <n v="0.90637179370977972"/>
  </r>
  <r>
    <n v="1239"/>
    <s v="Upfront"/>
    <x v="5"/>
    <n v="3.1680000000000001"/>
    <d v="2010-09-01T00:00:00"/>
    <x v="2"/>
    <n v="0"/>
    <n v="1"/>
    <n v="4"/>
    <n v="3.4848000000000003"/>
    <n v="1.1478420569329659"/>
  </r>
  <r>
    <n v="1272"/>
    <s v="Upfront"/>
    <x v="6"/>
    <n v="2.4"/>
    <d v="2010-09-01T00:00:00"/>
    <x v="2"/>
    <n v="0"/>
    <n v="1"/>
    <n v="3"/>
    <n v="2.64"/>
    <n v="1.1363636363636362"/>
  </r>
  <r>
    <n v="1278"/>
    <s v="Upfront"/>
    <x v="0"/>
    <n v="7.2"/>
    <d v="2010-03-01T00:00:00"/>
    <x v="2"/>
    <n v="0"/>
    <n v="1"/>
    <n v="8"/>
    <n v="7.9200000000000008"/>
    <n v="1.0101010101010099"/>
  </r>
  <r>
    <n v="1279"/>
    <s v="Upfront"/>
    <x v="2"/>
    <n v="2.4249999999999998"/>
    <d v="2010-10-01T00:00:00"/>
    <x v="2"/>
    <n v="0"/>
    <n v="1"/>
    <n v="2"/>
    <n v="2.6675"/>
    <n v="0.7497656982193065"/>
  </r>
  <r>
    <n v="1280"/>
    <s v="Upfront"/>
    <x v="0"/>
    <n v="7.2149999999999999"/>
    <d v="2010-08-01T00:00:00"/>
    <x v="2"/>
    <n v="0"/>
    <n v="1"/>
    <n v="8"/>
    <n v="7.9365000000000006"/>
    <n v="1.008001008001008"/>
  </r>
  <r>
    <n v="1287"/>
    <s v="Upfront"/>
    <x v="1"/>
    <n v="34.520000000000003"/>
    <d v="2009-08-01T00:00:00"/>
    <x v="2"/>
    <n v="0"/>
    <n v="1"/>
    <n v="38"/>
    <n v="37.972000000000008"/>
    <n v="1.0007373854419044"/>
  </r>
  <r>
    <n v="1292"/>
    <s v="Upfront"/>
    <x v="0"/>
    <n v="5.85"/>
    <d v="2010-08-01T00:00:00"/>
    <x v="2"/>
    <n v="0"/>
    <n v="1"/>
    <n v="6"/>
    <n v="6.4350000000000005"/>
    <n v="0.93240093240093236"/>
  </r>
  <r>
    <n v="1307"/>
    <s v="Upfront"/>
    <x v="0"/>
    <n v="5.85"/>
    <d v="2010-06-01T00:00:00"/>
    <x v="2"/>
    <n v="0"/>
    <n v="1"/>
    <n v="7"/>
    <n v="6.4350000000000005"/>
    <n v="1.0878010878010878"/>
  </r>
  <r>
    <n v="1319"/>
    <s v="Upfront"/>
    <x v="6"/>
    <n v="2.99"/>
    <d v="2010-12-01T00:00:00"/>
    <x v="2"/>
    <n v="0"/>
    <n v="1"/>
    <n v="3"/>
    <n v="3.2890000000000006"/>
    <n v="0.91213134691395548"/>
  </r>
  <r>
    <n v="1434"/>
    <s v="Upfront"/>
    <x v="0"/>
    <n v="3.78"/>
    <d v="2010-08-01T00:00:00"/>
    <x v="2"/>
    <n v="0"/>
    <n v="1"/>
    <n v="5"/>
    <n v="4.1580000000000004"/>
    <n v="1.2025012025012023"/>
  </r>
  <r>
    <n v="1436"/>
    <s v="Upfront"/>
    <x v="6"/>
    <n v="3.24"/>
    <d v="2010-10-01T00:00:00"/>
    <x v="2"/>
    <n v="0"/>
    <n v="1"/>
    <n v="3"/>
    <n v="3.5640000000000005"/>
    <n v="0.84175084175084158"/>
  </r>
  <r>
    <n v="1458"/>
    <s v="Upfront"/>
    <x v="6"/>
    <n v="2.99"/>
    <d v="2010-12-01T00:00:00"/>
    <x v="2"/>
    <n v="0"/>
    <n v="1"/>
    <n v="3"/>
    <n v="3.2890000000000006"/>
    <n v="0.91213134691395548"/>
  </r>
  <r>
    <n v="1464"/>
    <s v="Upfront"/>
    <x v="0"/>
    <n v="6.72"/>
    <d v="2010-10-01T00:00:00"/>
    <x v="2"/>
    <n v="0"/>
    <n v="1"/>
    <n v="9"/>
    <n v="7.3920000000000003"/>
    <n v="1.2175324675324675"/>
  </r>
  <r>
    <n v="1468"/>
    <s v="Upfront"/>
    <x v="4"/>
    <n v="3.15"/>
    <d v="2010-10-01T00:00:00"/>
    <x v="2"/>
    <n v="0"/>
    <n v="1"/>
    <n v="4"/>
    <n v="3.4650000000000003"/>
    <n v="1.1544011544011543"/>
  </r>
  <r>
    <n v="1488"/>
    <s v="Upfront"/>
    <x v="3"/>
    <n v="5.52"/>
    <d v="2010-04-01T00:00:00"/>
    <x v="2"/>
    <n v="0"/>
    <n v="1"/>
    <n v="8"/>
    <n v="6.0720000000000001"/>
    <n v="1.3175230566534915"/>
  </r>
  <r>
    <n v="1531"/>
    <s v="Upfront"/>
    <x v="6"/>
    <n v="1.3440000000000001"/>
    <d v="2011-06-01T00:00:00"/>
    <x v="2"/>
    <n v="0"/>
    <n v="0.59489138219145377"/>
    <n v="1"/>
    <n v="0.87948741943184539"/>
    <n v="1.137025928859797"/>
  </r>
  <r>
    <n v="1532"/>
    <s v="Upfront"/>
    <x v="6"/>
    <n v="1.3440000000000001"/>
    <d v="2011-06-01T00:00:00"/>
    <x v="2"/>
    <n v="0"/>
    <n v="0.59489138219145377"/>
    <n v="1"/>
    <n v="0.87948741943184539"/>
    <n v="1.137025928859797"/>
  </r>
  <r>
    <n v="1533"/>
    <s v="Upfront"/>
    <x v="6"/>
    <n v="1.3440000000000001"/>
    <d v="2011-06-01T00:00:00"/>
    <x v="2"/>
    <n v="0"/>
    <n v="0.59489138219145377"/>
    <n v="1"/>
    <n v="0.87948741943184539"/>
    <n v="1.137025928859797"/>
  </r>
  <r>
    <n v="1568"/>
    <s v="Upfront"/>
    <x v="0"/>
    <n v="2.7"/>
    <d v="2010-10-01T00:00:00"/>
    <x v="2"/>
    <n v="0"/>
    <n v="1"/>
    <n v="4"/>
    <n v="2.9700000000000006"/>
    <n v="1.3468013468013464"/>
  </r>
  <r>
    <n v="1571"/>
    <s v="Upfront"/>
    <x v="0"/>
    <n v="8.74"/>
    <d v="2010-07-01T00:00:00"/>
    <x v="2"/>
    <n v="0"/>
    <n v="1"/>
    <n v="10"/>
    <n v="9.6140000000000008"/>
    <n v="1.0401497815685459"/>
  </r>
  <r>
    <n v="1614"/>
    <s v="Upfront"/>
    <x v="0"/>
    <n v="3.18"/>
    <d v="2010-09-01T00:00:00"/>
    <x v="2"/>
    <n v="0"/>
    <n v="1"/>
    <n v="4"/>
    <n v="3.4980000000000007"/>
    <n v="1.1435105774728413"/>
  </r>
  <r>
    <n v="1646"/>
    <s v="Upfront"/>
    <x v="0"/>
    <n v="6"/>
    <d v="2010-06-01T00:00:00"/>
    <x v="2"/>
    <n v="0"/>
    <n v="1"/>
    <n v="7"/>
    <n v="6.6000000000000005"/>
    <n v="1.0606060606060606"/>
  </r>
  <r>
    <n v="1664"/>
    <s v="Upfront"/>
    <x v="5"/>
    <n v="9.1999999999999993"/>
    <d v="2010-07-01T00:00:00"/>
    <x v="2"/>
    <n v="0"/>
    <n v="1"/>
    <n v="12"/>
    <n v="10.119999999999999"/>
    <n v="1.1857707509881423"/>
  </r>
  <r>
    <n v="1717"/>
    <s v="Upfront"/>
    <x v="0"/>
    <n v="7"/>
    <d v="2010-09-01T00:00:00"/>
    <x v="2"/>
    <n v="0"/>
    <n v="1"/>
    <n v="8"/>
    <n v="7.7000000000000011"/>
    <n v="1.0389610389610389"/>
  </r>
  <r>
    <n v="1723"/>
    <s v="Upfront"/>
    <x v="5"/>
    <n v="7.52"/>
    <d v="2010-10-01T00:00:00"/>
    <x v="2"/>
    <n v="0"/>
    <n v="1"/>
    <n v="9"/>
    <n v="8.2720000000000002"/>
    <n v="1.0880077369439072"/>
  </r>
  <r>
    <n v="1724"/>
    <s v="Upfront"/>
    <x v="3"/>
    <n v="4.05"/>
    <d v="2010-03-01T00:00:00"/>
    <x v="2"/>
    <n v="0"/>
    <n v="1"/>
    <n v="5"/>
    <n v="4.4550000000000001"/>
    <n v="1.122334455667789"/>
  </r>
  <r>
    <n v="1758"/>
    <s v="Upfront"/>
    <x v="0"/>
    <n v="4.05"/>
    <d v="2011-01-01T00:00:00"/>
    <x v="2"/>
    <n v="0"/>
    <n v="0.99999999999999989"/>
    <n v="5"/>
    <n v="4.4549999999999992"/>
    <n v="1.1223344556677892"/>
  </r>
  <r>
    <n v="1780"/>
    <s v="Upfront"/>
    <x v="0"/>
    <n v="6.3"/>
    <d v="2011-02-01T00:00:00"/>
    <x v="2"/>
    <n v="0"/>
    <n v="0.97230842683217944"/>
    <n v="7"/>
    <n v="6.738097397947004"/>
    <n v="1.0388689249479821"/>
  </r>
  <r>
    <n v="1797"/>
    <s v="Upfront"/>
    <x v="0"/>
    <n v="5.64"/>
    <d v="2011-02-01T00:00:00"/>
    <x v="2"/>
    <n v="0"/>
    <n v="0.97230842683217944"/>
    <n v="6"/>
    <n v="6.032201480066842"/>
    <n v="0.99466173665232327"/>
  </r>
  <r>
    <n v="1822"/>
    <s v="Upfront"/>
    <x v="0"/>
    <n v="9.89"/>
    <d v="2010-04-01T00:00:00"/>
    <x v="2"/>
    <n v="0"/>
    <n v="1"/>
    <n v="13"/>
    <n v="10.879000000000001"/>
    <n v="1.1949627723136316"/>
  </r>
  <r>
    <n v="2029"/>
    <s v="Upfront"/>
    <x v="3"/>
    <n v="7.2"/>
    <d v="2010-10-01T00:00:00"/>
    <x v="2"/>
    <n v="0"/>
    <n v="1"/>
    <n v="8"/>
    <n v="7.9200000000000008"/>
    <n v="1.0101010101010099"/>
  </r>
  <r>
    <n v="2051"/>
    <s v="Upfront"/>
    <x v="6"/>
    <n v="1.85"/>
    <d v="2011-06-01T00:00:00"/>
    <x v="2"/>
    <n v="0"/>
    <n v="0.59489138219145377"/>
    <n v="2"/>
    <n v="1.2106039627596086"/>
    <n v="1.6520679442027755"/>
  </r>
  <r>
    <n v="2103"/>
    <s v="Upfront"/>
    <x v="6"/>
    <n v="3.68"/>
    <d v="2011-03-01T00:00:00"/>
    <x v="2"/>
    <n v="0"/>
    <n v="0.92074480783003099"/>
    <n v="4"/>
    <n v="3.7271749820959661"/>
    <n v="1.0731988756134576"/>
  </r>
  <r>
    <n v="2104"/>
    <s v="Upfront"/>
    <x v="6"/>
    <n v="5.75"/>
    <d v="2011-02-01T00:00:00"/>
    <x v="2"/>
    <n v="0"/>
    <n v="0.97230842683217944"/>
    <n v="7"/>
    <n v="6.1498507997135352"/>
    <n v="1.138238996029963"/>
  </r>
  <r>
    <n v="2134"/>
    <s v="Upfront"/>
    <x v="6"/>
    <n v="8.2249999999999996"/>
    <d v="2011-03-01T00:00:00"/>
    <x v="2"/>
    <n v="0"/>
    <n v="0.92074480783003099"/>
    <n v="8"/>
    <n v="8.3304386488422058"/>
    <n v="0.96033358352766562"/>
  </r>
  <r>
    <n v="2159"/>
    <s v="Upfront"/>
    <x v="6"/>
    <n v="8.5500000000000007"/>
    <d v="2011-04-01T00:00:00"/>
    <x v="2"/>
    <n v="0"/>
    <n v="0.8436380997851517"/>
    <n v="7"/>
    <n v="7.9344163284793536"/>
    <n v="0.88223250585863366"/>
  </r>
  <r>
    <n v="2167"/>
    <s v="Upfront"/>
    <x v="6"/>
    <n v="4.1399999999999997"/>
    <d v="2011-04-01T00:00:00"/>
    <x v="2"/>
    <n v="0"/>
    <n v="0.8436380997851517"/>
    <n v="4"/>
    <n v="3.841927906421581"/>
    <n v="1.0411439510132945"/>
  </r>
  <r>
    <n v="2172"/>
    <s v="Upfront"/>
    <x v="5"/>
    <n v="5.55"/>
    <d v="2011-03-01T00:00:00"/>
    <x v="2"/>
    <n v="0"/>
    <n v="0.92074480783003099"/>
    <n v="6"/>
    <n v="5.6211470518023399"/>
    <n v="1.0673978006101417"/>
  </r>
  <r>
    <n v="2174"/>
    <s v="Upfront"/>
    <x v="6"/>
    <n v="3.91"/>
    <d v="2011-05-01T00:00:00"/>
    <x v="2"/>
    <n v="0"/>
    <n v="0.73239436619718312"/>
    <n v="4"/>
    <n v="3.1500281690140848"/>
    <n v="1.2698299143311931"/>
  </r>
  <r>
    <n v="2209"/>
    <s v="Upfront"/>
    <x v="0"/>
    <n v="4.2"/>
    <d v="2011-01-01T00:00:00"/>
    <x v="2"/>
    <n v="0"/>
    <n v="0.99999999999999989"/>
    <n v="5"/>
    <n v="4.6199999999999992"/>
    <n v="1.0822510822510825"/>
  </r>
  <r>
    <n v="2218"/>
    <s v="Upfront"/>
    <x v="6"/>
    <n v="5.52"/>
    <d v="2011-03-01T00:00:00"/>
    <x v="2"/>
    <n v="0"/>
    <n v="0.92074480783003099"/>
    <n v="6"/>
    <n v="5.5907624731439487"/>
    <n v="1.0731988756134578"/>
  </r>
  <r>
    <n v="2237"/>
    <s v="Upfront"/>
    <x v="0"/>
    <n v="5.25"/>
    <d v="2011-01-01T00:00:00"/>
    <x v="2"/>
    <n v="0"/>
    <n v="0.99999999999999989"/>
    <n v="7"/>
    <n v="5.7749999999999995"/>
    <n v="1.2121212121212122"/>
  </r>
  <r>
    <n v="2247"/>
    <s v="Upfront"/>
    <x v="0"/>
    <n v="4.0250000000000004"/>
    <d v="2011-03-01T00:00:00"/>
    <x v="2"/>
    <n v="0"/>
    <n v="0.92074480783003099"/>
    <n v="4"/>
    <n v="4.0765976366674632"/>
    <n v="0.9812104005608755"/>
  </r>
  <r>
    <n v="2255"/>
    <s v="Upfront"/>
    <x v="6"/>
    <n v="8.74"/>
    <d v="2011-02-01T00:00:00"/>
    <x v="2"/>
    <n v="0"/>
    <n v="0.97230842683217944"/>
    <n v="10"/>
    <n v="9.3477732155645743"/>
    <n v="1.0697734925093638"/>
  </r>
  <r>
    <n v="2268"/>
    <s v="Upfront"/>
    <x v="6"/>
    <n v="3.22"/>
    <d v="2011-04-01T00:00:00"/>
    <x v="2"/>
    <n v="0"/>
    <n v="0.8436380997851517"/>
    <n v="4"/>
    <n v="2.9881661494390079"/>
    <n v="1.3386136513028071"/>
  </r>
  <r>
    <n v="2270"/>
    <s v="Upfront"/>
    <x v="6"/>
    <n v="4.5999999999999996"/>
    <d v="2011-03-01T00:00:00"/>
    <x v="2"/>
    <n v="0"/>
    <n v="0.92074480783003099"/>
    <n v="5"/>
    <n v="4.658968727619957"/>
    <n v="1.0731988756134578"/>
  </r>
  <r>
    <n v="2297"/>
    <s v="Upfront"/>
    <x v="6"/>
    <n v="5.29"/>
    <d v="2011-03-01T00:00:00"/>
    <x v="2"/>
    <n v="0"/>
    <n v="0.92074480783003099"/>
    <n v="6"/>
    <n v="5.3578140367629503"/>
    <n v="1.1198596962923038"/>
  </r>
  <r>
    <n v="2299"/>
    <s v="Upfront"/>
    <x v="8"/>
    <n v="9.6"/>
    <d v="2010-06-01T00:00:00"/>
    <x v="2"/>
    <n v="0"/>
    <n v="1"/>
    <n v="11"/>
    <n v="10.56"/>
    <n v="1.0416666666666665"/>
  </r>
  <r>
    <n v="2346"/>
    <s v="Upfront"/>
    <x v="6"/>
    <n v="3.45"/>
    <d v="2011-04-01T00:00:00"/>
    <x v="2"/>
    <n v="0"/>
    <n v="0.8436380997851517"/>
    <n v="4"/>
    <n v="3.2016065886846512"/>
    <n v="1.2493727412159534"/>
  </r>
  <r>
    <n v="2356"/>
    <s v="Upfront"/>
    <x v="6"/>
    <n v="1.9139999999999999"/>
    <d v="2011-08-01T00:00:00"/>
    <x v="2"/>
    <n v="0"/>
    <n v="0.31869181188827883"/>
    <n v="1"/>
    <n v="0.67097374074958227"/>
    <n v="1.4903712906601145"/>
  </r>
  <r>
    <n v="2361"/>
    <s v="Upfront"/>
    <x v="6"/>
    <n v="4.9950000000000001"/>
    <d v="2011-03-01T00:00:00"/>
    <x v="2"/>
    <n v="0"/>
    <n v="0.92074480783003099"/>
    <n v="5"/>
    <n v="5.0590323466221054"/>
    <n v="0.98833129686124244"/>
  </r>
  <r>
    <n v="2367"/>
    <s v="Upfront"/>
    <x v="0"/>
    <n v="11.1"/>
    <d v="2011-11-01T00:00:00"/>
    <x v="2"/>
    <n v="0"/>
    <n v="6.0396275960849843E-2"/>
    <n v="1"/>
    <n v="0.73743852948197663"/>
    <n v="1.3560452295630161"/>
  </r>
  <r>
    <n v="2369"/>
    <s v="Upfront"/>
    <x v="6"/>
    <n v="4.83"/>
    <d v="2011-04-01T00:00:00"/>
    <x v="2"/>
    <n v="0"/>
    <n v="0.8436380997851517"/>
    <n v="5"/>
    <n v="4.4822492241585117"/>
    <n v="1.1155113760856727"/>
  </r>
  <r>
    <n v="2399"/>
    <s v="Upfront"/>
    <x v="3"/>
    <n v="8.9700000000000006"/>
    <d v="2011-02-01T00:00:00"/>
    <x v="2"/>
    <n v="0"/>
    <n v="0.97230842683217944"/>
    <n v="10"/>
    <n v="9.5937672475531173"/>
    <n v="1.0423434029578413"/>
  </r>
  <r>
    <n v="2400"/>
    <s v="Upfront"/>
    <x v="6"/>
    <n v="4.05"/>
    <d v="2011-04-01T00:00:00"/>
    <x v="2"/>
    <n v="0"/>
    <n v="0.8436380997851517"/>
    <n v="4"/>
    <n v="3.758407734542851"/>
    <n v="1.0642804832580344"/>
  </r>
  <r>
    <n v="2427"/>
    <s v="Upfront"/>
    <x v="6"/>
    <n v="4.83"/>
    <d v="2011-03-01T00:00:00"/>
    <x v="2"/>
    <n v="0"/>
    <n v="0.92074480783003099"/>
    <n v="6"/>
    <n v="4.8919171640009553"/>
    <n v="1.2265130007010945"/>
  </r>
  <r>
    <n v="2433"/>
    <s v="Upfront"/>
    <x v="3"/>
    <n v="8.14"/>
    <d v="2011-03-01T00:00:00"/>
    <x v="2"/>
    <n v="0"/>
    <n v="0.92074480783003099"/>
    <n v="8"/>
    <n v="8.2443490093100991"/>
    <n v="0.97036163691831057"/>
  </r>
  <r>
    <n v="2450"/>
    <s v="Upfront"/>
    <x v="1"/>
    <n v="44.8"/>
    <d v="2011-02-01T00:00:00"/>
    <x v="2"/>
    <n v="0"/>
    <n v="0.97230842683217944"/>
    <n v="45"/>
    <n v="47.915359274289806"/>
    <n v="0.93915605938377855"/>
  </r>
  <r>
    <n v="2463"/>
    <s v="Upfront"/>
    <x v="1"/>
    <n v="51.03"/>
    <d v="2011-02-01T00:00:00"/>
    <x v="2"/>
    <n v="0"/>
    <n v="0.97230842683217944"/>
    <n v="51"/>
    <n v="54.578588923370738"/>
    <n v="0.93443236635532778"/>
  </r>
  <r>
    <n v="2474"/>
    <s v="Upfront"/>
    <x v="2"/>
    <n v="5.17"/>
    <d v="2011-04-01T00:00:00"/>
    <x v="2"/>
    <n v="0"/>
    <n v="0.8436380997851517"/>
    <n v="5"/>
    <n v="4.797769873478158"/>
    <n v="1.0421508600568277"/>
  </r>
  <r>
    <n v="2512"/>
    <s v="Upfront"/>
    <x v="6"/>
    <n v="8.0500000000000007"/>
    <d v="2011-02-01T00:00:00"/>
    <x v="2"/>
    <n v="0"/>
    <n v="0.97230842683217944"/>
    <n v="10"/>
    <n v="8.6097911195989507"/>
    <n v="1.1614683632958804"/>
  </r>
  <r>
    <n v="2619"/>
    <s v="Upfront"/>
    <x v="6"/>
    <n v="2.448"/>
    <d v="2011-06-01T00:00:00"/>
    <x v="2"/>
    <n v="0"/>
    <n v="0.59489138219145377"/>
    <n v="2"/>
    <n v="1.6019235139651469"/>
    <n v="1.2484990591401695"/>
  </r>
  <r>
    <n v="2638"/>
    <s v="Upfront"/>
    <x v="3"/>
    <n v="1.175"/>
    <d v="2011-09-01T00:00:00"/>
    <x v="2"/>
    <n v="0"/>
    <n v="0.19766053950823584"/>
    <n v="1"/>
    <n v="0.25547624731439483"/>
    <n v="3.9142582158308339"/>
  </r>
  <r>
    <n v="2746"/>
    <s v="Upfront"/>
    <x v="3"/>
    <n v="4.2300000000000004"/>
    <d v="2011-08-01T00:00:00"/>
    <x v="2"/>
    <n v="0"/>
    <n v="0.31869181188827883"/>
    <n v="2"/>
    <n v="1.4828730007161617"/>
    <n v="1.3487331680016352"/>
  </r>
  <r>
    <n v="2764"/>
    <s v="Upfront"/>
    <x v="6"/>
    <n v="3.22"/>
    <d v="2013-04-01T00:00:00"/>
    <x v="2"/>
    <n v="0"/>
    <n v="0"/>
    <n v="0"/>
    <n v="0"/>
    <s v=""/>
  </r>
  <r>
    <n v="2774"/>
    <s v="Upfront"/>
    <x v="3"/>
    <n v="2.8"/>
    <d v="2011-07-01T00:00:00"/>
    <x v="2"/>
    <n v="0"/>
    <n v="0.46622105514442586"/>
    <n v="2"/>
    <n v="1.4359608498448317"/>
    <n v="1.3927956324269688"/>
  </r>
  <r>
    <n v="2824"/>
    <s v="Upfront"/>
    <x v="6"/>
    <n v="2.1760000000000002"/>
    <d v="2011-06-01T00:00:00"/>
    <x v="2"/>
    <n v="0"/>
    <n v="0.59489138219145377"/>
    <n v="2"/>
    <n v="1.423932012413464"/>
    <n v="1.4045614415326906"/>
  </r>
  <r>
    <n v="2929"/>
    <s v="Upfront"/>
    <x v="3"/>
    <n v="6.44"/>
    <d v="2011-05-01T00:00:00"/>
    <x v="2"/>
    <n v="0"/>
    <n v="0.73239436619718312"/>
    <n v="6"/>
    <n v="5.1882816901408457"/>
    <n v="1.156452243408765"/>
  </r>
  <r>
    <n v="3030"/>
    <s v="Upfront"/>
    <x v="3"/>
    <n v="7.8540000000000001"/>
    <d v="2011-07-01T00:00:00"/>
    <x v="2"/>
    <n v="0"/>
    <n v="0.46622105514442586"/>
    <n v="4"/>
    <n v="4.0278701838147528"/>
    <n v="0.99308066483206336"/>
  </r>
  <r>
    <n v="3075"/>
    <s v="Upfront"/>
    <x v="5"/>
    <n v="2.08"/>
    <d v="2012-08-01T00:00:00"/>
    <x v="2"/>
    <n v="0"/>
    <n v="0"/>
    <n v="0"/>
    <n v="0"/>
    <s v=""/>
  </r>
  <r>
    <n v="3153"/>
    <s v="Upfront"/>
    <x v="5"/>
    <n v="5.94"/>
    <d v="2011-06-01T00:00:00"/>
    <x v="2"/>
    <n v="0"/>
    <n v="0.59489138219145377"/>
    <n v="4"/>
    <n v="3.8870202912389598"/>
    <n v="1.029065891170079"/>
  </r>
  <r>
    <n v="3195"/>
    <s v="Upfront"/>
    <x v="5"/>
    <n v="5.59"/>
    <d v="2011-10-01T00:00:00"/>
    <x v="2"/>
    <n v="0"/>
    <n v="0.11864406779661016"/>
    <n v="1"/>
    <n v="0.72954237288135593"/>
    <n v="1.370722300954859"/>
  </r>
  <r>
    <n v="3300"/>
    <s v="Upfront"/>
    <x v="5"/>
    <n v="9.99"/>
    <d v="2011-05-01T00:00:00"/>
    <x v="2"/>
    <n v="0"/>
    <n v="0.73239436619718312"/>
    <n v="7"/>
    <n v="8.0482816901408469"/>
    <n v="0.86975086975086957"/>
  </r>
  <r>
    <n v="3306"/>
    <s v="Upfront"/>
    <x v="6"/>
    <n v="1.9039999999999999"/>
    <d v="2011-08-01T00:00:00"/>
    <x v="2"/>
    <n v="0"/>
    <n v="0.31869181188827883"/>
    <n v="1"/>
    <n v="0.66746813081881118"/>
    <n v="1.4981988709682035"/>
  </r>
  <r>
    <n v="3425"/>
    <s v="Upfront"/>
    <x v="6"/>
    <n v="53.76"/>
    <d v="2011-11-01T00:00:00"/>
    <x v="2"/>
    <n v="0"/>
    <n v="6.0396275960849843E-2"/>
    <n v="5"/>
    <n v="3.5715941752208167"/>
    <n v="1.3999350863234261"/>
  </r>
  <r>
    <n v="3439"/>
    <s v="Upfront"/>
    <x v="3"/>
    <n v="7.56"/>
    <d v="2012-02-01T00:00:00"/>
    <x v="2"/>
    <n v="0"/>
    <n v="0"/>
    <n v="0"/>
    <n v="0"/>
    <s v=""/>
  </r>
  <r>
    <n v="3488"/>
    <s v="Upfront"/>
    <x v="3"/>
    <n v="2.4790000000000001"/>
    <d v="2012-05-01T00:00:00"/>
    <x v="2"/>
    <n v="0"/>
    <n v="0"/>
    <n v="0"/>
    <n v="0"/>
    <s v=""/>
  </r>
  <r>
    <n v="3613"/>
    <s v="Upfront"/>
    <x v="3"/>
    <n v="1.84"/>
    <d v="2012-08-01T00:00:00"/>
    <x v="2"/>
    <n v="0"/>
    <n v="0"/>
    <n v="0"/>
    <n v="0"/>
    <s v=""/>
  </r>
  <r>
    <n v="3735"/>
    <s v="Upfront"/>
    <x v="6"/>
    <n v="2.585"/>
    <d v="2012-04-01T00:00:00"/>
    <x v="2"/>
    <n v="0"/>
    <n v="0"/>
    <n v="0"/>
    <n v="0"/>
    <s v=""/>
  </r>
  <r>
    <n v="3753"/>
    <s v="Upfront"/>
    <x v="3"/>
    <n v="5.7350000000000003"/>
    <d v="2011-04-01T00:00:00"/>
    <x v="2"/>
    <n v="0"/>
    <n v="0.8436380997851517"/>
    <n v="6"/>
    <n v="5.3220909524946309"/>
    <n v="1.1273764491355811"/>
  </r>
  <r>
    <n v="4883"/>
    <s v="Upfront"/>
    <x v="3"/>
    <n v="2.8330000000000002"/>
    <d v="2012-12-01T00:00:00"/>
    <x v="2"/>
    <n v="0"/>
    <n v="0"/>
    <n v="0"/>
    <n v="0"/>
    <s v=""/>
  </r>
  <r>
    <n v="4933"/>
    <s v="Upfront"/>
    <x v="9"/>
    <n v="18"/>
    <d v="2012-03-01T00:00:00"/>
    <x v="2"/>
    <n v="0"/>
    <n v="0"/>
    <n v="0"/>
    <n v="0"/>
    <s v=""/>
  </r>
  <r>
    <n v="5221"/>
    <s v="Upfront"/>
    <x v="3"/>
    <n v="1.76"/>
    <d v="2012-10-01T00:00:00"/>
    <x v="2"/>
    <n v="0"/>
    <n v="0"/>
    <n v="0"/>
    <n v="0"/>
    <s v=""/>
  </r>
  <r>
    <n v="5880"/>
    <s v="Upfront"/>
    <x v="3"/>
    <n v="2.88"/>
    <d v="2012-07-01T00:00:00"/>
    <x v="2"/>
    <n v="0"/>
    <n v="0"/>
    <n v="0"/>
    <n v="0"/>
    <s v=""/>
  </r>
  <r>
    <n v="7829"/>
    <s v="Upfront"/>
    <x v="6"/>
    <n v="1.4330000000000001"/>
    <d v="2012-07-01T00:00:00"/>
    <x v="2"/>
    <n v="0"/>
    <n v="0"/>
    <n v="0"/>
    <n v="0"/>
    <s v=""/>
  </r>
  <r>
    <n v="8069"/>
    <s v="Upfront"/>
    <x v="6"/>
    <n v="2.6619999999999999"/>
    <d v="2012-10-01T00:00:00"/>
    <x v="2"/>
    <n v="0"/>
    <n v="0"/>
    <n v="0"/>
    <n v="0"/>
    <s v=""/>
  </r>
  <r>
    <n v="8228"/>
    <s v="Upfront"/>
    <x v="3"/>
    <n v="3.43"/>
    <d v="2013-02-01T00:00:00"/>
    <x v="2"/>
    <n v="0"/>
    <n v="0"/>
    <n v="0"/>
    <n v="0"/>
    <s v=""/>
  </r>
  <r>
    <n v="8329"/>
    <s v="Upfront"/>
    <x v="6"/>
    <n v="2.99"/>
    <d v="2012-08-01T00:00:00"/>
    <x v="2"/>
    <n v="0"/>
    <n v="0"/>
    <n v="0"/>
    <n v="0"/>
    <s v=""/>
  </r>
  <r>
    <n v="8330"/>
    <s v="Upfront"/>
    <x v="6"/>
    <n v="2.76"/>
    <d v="2012-09-01T00:00:00"/>
    <x v="2"/>
    <n v="0"/>
    <n v="0"/>
    <n v="0"/>
    <n v="0"/>
    <s v=""/>
  </r>
  <r>
    <n v="8331"/>
    <s v="Upfront"/>
    <x v="6"/>
    <n v="7.13"/>
    <d v="2012-08-01T00:00:00"/>
    <x v="2"/>
    <n v="0"/>
    <n v="0"/>
    <n v="0"/>
    <n v="0"/>
    <s v=""/>
  </r>
  <r>
    <n v="8332"/>
    <s v="Upfront"/>
    <x v="6"/>
    <n v="5.59"/>
    <d v="2012-07-01T00:00:00"/>
    <x v="2"/>
    <n v="0"/>
    <n v="0"/>
    <n v="0"/>
    <n v="0"/>
    <s v=""/>
  </r>
  <r>
    <n v="8333"/>
    <s v="Upfront"/>
    <x v="6"/>
    <n v="4.2300000000000004"/>
    <d v="2012-11-01T00:00:00"/>
    <x v="2"/>
    <n v="0"/>
    <n v="0"/>
    <n v="0"/>
    <n v="0"/>
    <s v=""/>
  </r>
  <r>
    <n v="8334"/>
    <s v="Upfront"/>
    <x v="6"/>
    <n v="5.8049999999999997"/>
    <d v="2012-09-01T00:00:00"/>
    <x v="2"/>
    <n v="0"/>
    <n v="0"/>
    <n v="0"/>
    <n v="0"/>
    <s v=""/>
  </r>
  <r>
    <n v="8335"/>
    <s v="Upfront"/>
    <x v="6"/>
    <n v="5.64"/>
    <d v="2012-11-01T00:00:00"/>
    <x v="2"/>
    <n v="0"/>
    <n v="0"/>
    <n v="0"/>
    <n v="0"/>
    <s v=""/>
  </r>
  <r>
    <n v="8336"/>
    <s v="Upfront"/>
    <x v="6"/>
    <n v="3.44"/>
    <d v="2012-09-01T00:00:00"/>
    <x v="2"/>
    <n v="0"/>
    <n v="0"/>
    <n v="0"/>
    <n v="0"/>
    <s v=""/>
  </r>
  <r>
    <n v="8337"/>
    <s v="Upfront"/>
    <x v="6"/>
    <n v="1.88"/>
    <d v="2012-10-01T00:00:00"/>
    <x v="2"/>
    <n v="0"/>
    <n v="0"/>
    <n v="0"/>
    <n v="0"/>
    <s v=""/>
  </r>
  <r>
    <n v="8338"/>
    <s v="Upfront"/>
    <x v="6"/>
    <n v="6.45"/>
    <d v="2012-09-01T00:00:00"/>
    <x v="2"/>
    <n v="0"/>
    <n v="0"/>
    <n v="0"/>
    <n v="0"/>
    <s v=""/>
  </r>
  <r>
    <n v="8339"/>
    <s v="Upfront"/>
    <x v="6"/>
    <n v="6.58"/>
    <d v="2012-09-01T00:00:00"/>
    <x v="2"/>
    <n v="0"/>
    <n v="0"/>
    <n v="0"/>
    <n v="0"/>
    <s v=""/>
  </r>
  <r>
    <n v="8340"/>
    <s v="Upfront"/>
    <x v="6"/>
    <n v="5.8049999999999997"/>
    <d v="2012-09-01T00:00:00"/>
    <x v="2"/>
    <n v="0"/>
    <n v="0"/>
    <n v="0"/>
    <n v="0"/>
    <s v=""/>
  </r>
  <r>
    <n v="8341"/>
    <s v="Upfront"/>
    <x v="6"/>
    <n v="3.6549999999999998"/>
    <d v="2012-09-01T00:00:00"/>
    <x v="2"/>
    <n v="0"/>
    <n v="0"/>
    <n v="0"/>
    <n v="0"/>
    <s v=""/>
  </r>
  <r>
    <n v="8342"/>
    <s v="Upfront"/>
    <x v="6"/>
    <n v="2.35"/>
    <d v="2013-04-01T00:00:00"/>
    <x v="2"/>
    <n v="0"/>
    <n v="0"/>
    <n v="0"/>
    <n v="0"/>
    <s v=""/>
  </r>
  <r>
    <n v="8343"/>
    <s v="Upfront"/>
    <x v="9"/>
    <n v="4.1399999999999997"/>
    <d v="2012-09-01T00:00:00"/>
    <x v="2"/>
    <n v="0"/>
    <n v="0"/>
    <n v="0"/>
    <n v="0"/>
    <s v=""/>
  </r>
  <r>
    <n v="8344"/>
    <s v="Upfront"/>
    <x v="9"/>
    <n v="4.5999999999999996"/>
    <d v="2012-08-01T00:00:00"/>
    <x v="2"/>
    <n v="0"/>
    <n v="0"/>
    <n v="0"/>
    <n v="0"/>
    <s v=""/>
  </r>
  <r>
    <n v="8345"/>
    <s v="Upfront"/>
    <x v="9"/>
    <n v="4.3"/>
    <d v="2012-08-01T00:00:00"/>
    <x v="2"/>
    <n v="0"/>
    <n v="0"/>
    <n v="0"/>
    <n v="0"/>
    <s v=""/>
  </r>
  <r>
    <n v="8346"/>
    <s v="Upfront"/>
    <x v="9"/>
    <n v="3.22"/>
    <d v="2012-09-01T00:00:00"/>
    <x v="2"/>
    <n v="0"/>
    <n v="0"/>
    <n v="0"/>
    <n v="0"/>
    <s v=""/>
  </r>
  <r>
    <n v="8347"/>
    <s v="Upfront"/>
    <x v="9"/>
    <n v="6.9"/>
    <d v="2012-08-01T00:00:00"/>
    <x v="2"/>
    <n v="0"/>
    <n v="0"/>
    <n v="0"/>
    <n v="0"/>
    <s v=""/>
  </r>
  <r>
    <n v="8348"/>
    <s v="Upfront"/>
    <x v="9"/>
    <n v="4.5999999999999996"/>
    <d v="2012-08-01T00:00:00"/>
    <x v="2"/>
    <n v="0"/>
    <n v="0"/>
    <n v="0"/>
    <n v="0"/>
    <s v=""/>
  </r>
  <r>
    <n v="8349"/>
    <s v="Upfront"/>
    <x v="9"/>
    <n v="3.22"/>
    <d v="2012-09-01T00:00:00"/>
    <x v="2"/>
    <n v="0"/>
    <n v="0"/>
    <n v="0"/>
    <n v="0"/>
    <s v=""/>
  </r>
  <r>
    <n v="8350"/>
    <s v="Upfront"/>
    <x v="9"/>
    <n v="7.31"/>
    <d v="2012-08-01T00:00:00"/>
    <x v="2"/>
    <n v="0"/>
    <n v="0"/>
    <n v="0"/>
    <n v="0"/>
    <s v=""/>
  </r>
  <r>
    <n v="8351"/>
    <s v="Upfront"/>
    <x v="9"/>
    <n v="2.99"/>
    <d v="2012-09-01T00:00:00"/>
    <x v="2"/>
    <n v="0"/>
    <n v="0"/>
    <n v="0"/>
    <n v="0"/>
    <s v=""/>
  </r>
  <r>
    <n v="8352"/>
    <s v="Upfront"/>
    <x v="9"/>
    <n v="3.68"/>
    <d v="2012-09-01T00:00:00"/>
    <x v="2"/>
    <n v="0"/>
    <n v="0"/>
    <n v="0"/>
    <n v="0"/>
    <s v=""/>
  </r>
  <r>
    <n v="8353"/>
    <s v="Upfront"/>
    <x v="9"/>
    <n v="8.9700000000000006"/>
    <d v="2012-07-01T00:00:00"/>
    <x v="2"/>
    <n v="0"/>
    <n v="0"/>
    <n v="0"/>
    <n v="0"/>
    <s v=""/>
  </r>
  <r>
    <n v="8354"/>
    <s v="Upfront"/>
    <x v="9"/>
    <n v="5.8049999999999997"/>
    <d v="2012-08-01T00:00:00"/>
    <x v="2"/>
    <n v="0"/>
    <n v="0"/>
    <n v="0"/>
    <n v="0"/>
    <s v=""/>
  </r>
  <r>
    <n v="8355"/>
    <s v="Upfront"/>
    <x v="9"/>
    <n v="2.58"/>
    <d v="2012-10-01T00:00:00"/>
    <x v="2"/>
    <n v="0"/>
    <n v="0"/>
    <n v="0"/>
    <n v="0"/>
    <s v=""/>
  </r>
  <r>
    <n v="8356"/>
    <s v="Upfront"/>
    <x v="9"/>
    <n v="7.59"/>
    <d v="2012-04-01T00:00:00"/>
    <x v="2"/>
    <n v="0"/>
    <n v="0"/>
    <n v="0"/>
    <n v="0"/>
    <s v=""/>
  </r>
  <r>
    <n v="8357"/>
    <s v="Upfront"/>
    <x v="9"/>
    <n v="6.2549999999999999"/>
    <d v="2012-08-01T00:00:00"/>
    <x v="2"/>
    <n v="0"/>
    <n v="0"/>
    <n v="0"/>
    <n v="0"/>
    <s v=""/>
  </r>
  <r>
    <n v="8358"/>
    <s v="Upfront"/>
    <x v="9"/>
    <n v="4.1399999999999997"/>
    <d v="2012-08-01T00:00:00"/>
    <x v="2"/>
    <n v="0"/>
    <n v="0"/>
    <n v="0"/>
    <n v="0"/>
    <s v=""/>
  </r>
  <r>
    <n v="8359"/>
    <s v="Upfront"/>
    <x v="9"/>
    <n v="4.37"/>
    <d v="2012-08-01T00:00:00"/>
    <x v="2"/>
    <n v="0"/>
    <n v="0"/>
    <n v="0"/>
    <n v="0"/>
    <s v=""/>
  </r>
  <r>
    <n v="8360"/>
    <s v="Upfront"/>
    <x v="9"/>
    <n v="3.68"/>
    <d v="2012-09-01T00:00:00"/>
    <x v="2"/>
    <n v="0"/>
    <n v="0"/>
    <n v="0"/>
    <n v="0"/>
    <s v=""/>
  </r>
  <r>
    <n v="8361"/>
    <s v="Upfront"/>
    <x v="9"/>
    <n v="3.22"/>
    <d v="2012-09-01T00:00:00"/>
    <x v="2"/>
    <n v="0"/>
    <n v="0"/>
    <n v="0"/>
    <n v="0"/>
    <s v=""/>
  </r>
  <r>
    <n v="8362"/>
    <s v="Upfront"/>
    <x v="9"/>
    <n v="7.9550000000000001"/>
    <d v="2012-08-01T00:00:00"/>
    <x v="2"/>
    <n v="0"/>
    <n v="0"/>
    <n v="0"/>
    <n v="0"/>
    <s v=""/>
  </r>
  <r>
    <n v="8363"/>
    <s v="Upfront"/>
    <x v="9"/>
    <n v="3.87"/>
    <d v="2012-09-01T00:00:00"/>
    <x v="2"/>
    <n v="0"/>
    <n v="0"/>
    <n v="0"/>
    <n v="0"/>
    <s v=""/>
  </r>
  <r>
    <n v="8364"/>
    <s v="Upfront"/>
    <x v="9"/>
    <n v="6.9"/>
    <d v="2012-08-01T00:00:00"/>
    <x v="2"/>
    <n v="0"/>
    <n v="0"/>
    <n v="0"/>
    <n v="0"/>
    <s v=""/>
  </r>
  <r>
    <n v="8365"/>
    <s v="Upfront"/>
    <x v="9"/>
    <n v="6.45"/>
    <d v="2012-08-01T00:00:00"/>
    <x v="2"/>
    <n v="0"/>
    <n v="0"/>
    <n v="0"/>
    <n v="0"/>
    <s v=""/>
  </r>
  <r>
    <n v="8366"/>
    <s v="Upfront"/>
    <x v="9"/>
    <n v="4.5999999999999996"/>
    <d v="2012-08-01T00:00:00"/>
    <x v="2"/>
    <n v="0"/>
    <n v="0"/>
    <n v="0"/>
    <n v="0"/>
    <s v=""/>
  </r>
  <r>
    <n v="8367"/>
    <s v="Upfront"/>
    <x v="9"/>
    <n v="4.4649999999999999"/>
    <d v="2012-08-01T00:00:00"/>
    <x v="2"/>
    <n v="0"/>
    <n v="0"/>
    <n v="0"/>
    <n v="0"/>
    <s v=""/>
  </r>
  <r>
    <n v="8368"/>
    <s v="Upfront"/>
    <x v="9"/>
    <n v="3.22"/>
    <d v="2012-09-01T00:00:00"/>
    <x v="2"/>
    <n v="0"/>
    <n v="0"/>
    <n v="0"/>
    <n v="0"/>
    <s v=""/>
  </r>
  <r>
    <n v="8369"/>
    <s v="Upfront"/>
    <x v="9"/>
    <n v="9.2449999999999992"/>
    <d v="2012-07-01T00:00:00"/>
    <x v="2"/>
    <n v="0"/>
    <n v="0"/>
    <n v="0"/>
    <n v="0"/>
    <s v=""/>
  </r>
  <r>
    <n v="8370"/>
    <s v="Upfront"/>
    <x v="9"/>
    <n v="5.64"/>
    <d v="2012-08-01T00:00:00"/>
    <x v="2"/>
    <n v="0"/>
    <n v="0"/>
    <n v="0"/>
    <n v="0"/>
    <s v=""/>
  </r>
  <r>
    <n v="8371"/>
    <s v="Upfront"/>
    <x v="9"/>
    <n v="8.4600000000000009"/>
    <d v="2012-07-01T00:00:00"/>
    <x v="2"/>
    <n v="0"/>
    <n v="0"/>
    <n v="0"/>
    <n v="0"/>
    <s v=""/>
  </r>
  <r>
    <n v="8372"/>
    <s v="Upfront"/>
    <x v="9"/>
    <n v="4.7"/>
    <d v="2012-08-01T00:00:00"/>
    <x v="2"/>
    <n v="0"/>
    <n v="0"/>
    <n v="0"/>
    <n v="0"/>
    <s v=""/>
  </r>
  <r>
    <n v="8373"/>
    <s v="Upfront"/>
    <x v="9"/>
    <n v="3.87"/>
    <d v="2012-09-01T00:00:00"/>
    <x v="2"/>
    <n v="0"/>
    <n v="0"/>
    <n v="0"/>
    <n v="0"/>
    <s v=""/>
  </r>
  <r>
    <n v="8374"/>
    <s v="Upfront"/>
    <x v="9"/>
    <n v="5.52"/>
    <d v="2012-08-01T00:00:00"/>
    <x v="2"/>
    <n v="0"/>
    <n v="0"/>
    <n v="0"/>
    <n v="0"/>
    <s v=""/>
  </r>
  <r>
    <n v="8375"/>
    <s v="Upfront"/>
    <x v="9"/>
    <n v="4.1399999999999997"/>
    <d v="2012-09-01T00:00:00"/>
    <x v="2"/>
    <n v="0"/>
    <n v="0"/>
    <n v="0"/>
    <n v="0"/>
    <s v=""/>
  </r>
  <r>
    <n v="8376"/>
    <s v="Upfront"/>
    <x v="9"/>
    <n v="3.01"/>
    <d v="2012-09-01T00:00:00"/>
    <x v="2"/>
    <n v="0"/>
    <n v="0"/>
    <n v="0"/>
    <n v="0"/>
    <s v=""/>
  </r>
  <r>
    <n v="8377"/>
    <s v="Upfront"/>
    <x v="9"/>
    <n v="5.52"/>
    <d v="2012-08-01T00:00:00"/>
    <x v="2"/>
    <n v="0"/>
    <n v="0"/>
    <n v="0"/>
    <n v="0"/>
    <s v=""/>
  </r>
  <r>
    <n v="8378"/>
    <s v="Upfront"/>
    <x v="9"/>
    <n v="4.7"/>
    <d v="2012-08-01T00:00:00"/>
    <x v="2"/>
    <n v="0"/>
    <n v="0"/>
    <n v="0"/>
    <n v="0"/>
    <s v=""/>
  </r>
  <r>
    <n v="8379"/>
    <s v="Upfront"/>
    <x v="9"/>
    <n v="4.4649999999999999"/>
    <d v="2012-08-01T00:00:00"/>
    <x v="2"/>
    <n v="0"/>
    <n v="0"/>
    <n v="0"/>
    <n v="0"/>
    <s v=""/>
  </r>
  <r>
    <n v="8380"/>
    <s v="Upfront"/>
    <x v="9"/>
    <n v="5.17"/>
    <d v="2012-08-01T00:00:00"/>
    <x v="2"/>
    <n v="0"/>
    <n v="0"/>
    <n v="0"/>
    <n v="0"/>
    <s v=""/>
  </r>
  <r>
    <n v="8381"/>
    <s v="Upfront"/>
    <x v="9"/>
    <n v="4.7"/>
    <d v="2012-08-01T00:00:00"/>
    <x v="2"/>
    <n v="0"/>
    <n v="0"/>
    <n v="0"/>
    <n v="0"/>
    <s v=""/>
  </r>
  <r>
    <n v="8382"/>
    <s v="Upfront"/>
    <x v="9"/>
    <n v="4.7"/>
    <d v="2012-08-01T00:00:00"/>
    <x v="2"/>
    <n v="0"/>
    <n v="0"/>
    <n v="0"/>
    <n v="0"/>
    <s v=""/>
  </r>
  <r>
    <n v="8383"/>
    <s v="Upfront"/>
    <x v="9"/>
    <n v="5.0599999999999996"/>
    <d v="2012-08-01T00:00:00"/>
    <x v="2"/>
    <n v="0"/>
    <n v="0"/>
    <n v="0"/>
    <n v="0"/>
    <s v=""/>
  </r>
  <r>
    <n v="8384"/>
    <s v="Upfront"/>
    <x v="9"/>
    <n v="6.11"/>
    <d v="2012-08-01T00:00:00"/>
    <x v="2"/>
    <n v="0"/>
    <n v="0"/>
    <n v="0"/>
    <n v="0"/>
    <s v=""/>
  </r>
  <r>
    <n v="8385"/>
    <s v="Upfront"/>
    <x v="9"/>
    <n v="4.7"/>
    <d v="2012-08-01T00:00:00"/>
    <x v="2"/>
    <n v="0"/>
    <n v="0"/>
    <n v="0"/>
    <n v="0"/>
    <s v=""/>
  </r>
  <r>
    <n v="8386"/>
    <s v="Upfront"/>
    <x v="9"/>
    <n v="2.82"/>
    <d v="2012-10-01T00:00:00"/>
    <x v="2"/>
    <n v="0"/>
    <n v="0"/>
    <n v="0"/>
    <n v="0"/>
    <s v=""/>
  </r>
  <r>
    <n v="8387"/>
    <s v="Upfront"/>
    <x v="9"/>
    <n v="7.05"/>
    <d v="2012-08-01T00:00:00"/>
    <x v="2"/>
    <n v="0"/>
    <n v="0"/>
    <n v="0"/>
    <n v="0"/>
    <s v=""/>
  </r>
  <r>
    <n v="8388"/>
    <s v="Upfront"/>
    <x v="3"/>
    <n v="11.96"/>
    <d v="2012-09-01T00:00:00"/>
    <x v="2"/>
    <n v="0"/>
    <n v="0"/>
    <n v="0"/>
    <n v="0"/>
    <s v=""/>
  </r>
  <r>
    <n v="8389"/>
    <s v="Upfront"/>
    <x v="3"/>
    <n v="5.0599999999999996"/>
    <d v="2012-09-01T00:00:00"/>
    <x v="2"/>
    <n v="0"/>
    <n v="0"/>
    <n v="0"/>
    <n v="0"/>
    <s v=""/>
  </r>
  <r>
    <n v="8390"/>
    <s v="Upfront"/>
    <x v="3"/>
    <n v="6.665"/>
    <d v="2012-10-01T00:00:00"/>
    <x v="2"/>
    <n v="0"/>
    <n v="0"/>
    <n v="0"/>
    <n v="0"/>
    <s v=""/>
  </r>
  <r>
    <n v="8391"/>
    <s v="Upfront"/>
    <x v="3"/>
    <n v="3.91"/>
    <d v="2012-10-01T00:00:00"/>
    <x v="2"/>
    <n v="0"/>
    <n v="0"/>
    <n v="0"/>
    <n v="0"/>
    <s v=""/>
  </r>
  <r>
    <n v="8392"/>
    <s v="Upfront"/>
    <x v="3"/>
    <n v="5.52"/>
    <d v="2012-10-01T00:00:00"/>
    <x v="2"/>
    <n v="0"/>
    <n v="0"/>
    <n v="0"/>
    <n v="0"/>
    <s v=""/>
  </r>
  <r>
    <n v="8393"/>
    <s v="Upfront"/>
    <x v="3"/>
    <n v="6.02"/>
    <d v="2012-09-01T00:00:00"/>
    <x v="2"/>
    <n v="0"/>
    <n v="0"/>
    <n v="0"/>
    <n v="0"/>
    <s v=""/>
  </r>
  <r>
    <n v="8394"/>
    <s v="Upfront"/>
    <x v="3"/>
    <n v="4.5999999999999996"/>
    <d v="2012-10-01T00:00:00"/>
    <x v="2"/>
    <n v="0"/>
    <n v="0"/>
    <n v="0"/>
    <n v="0"/>
    <s v=""/>
  </r>
  <r>
    <n v="8395"/>
    <s v="Upfront"/>
    <x v="3"/>
    <n v="5.0599999999999996"/>
    <d v="2012-09-01T00:00:00"/>
    <x v="2"/>
    <n v="0"/>
    <n v="0"/>
    <n v="0"/>
    <n v="0"/>
    <s v=""/>
  </r>
  <r>
    <n v="8396"/>
    <s v="Upfront"/>
    <x v="3"/>
    <n v="5.59"/>
    <d v="2012-09-01T00:00:00"/>
    <x v="2"/>
    <n v="0"/>
    <n v="0"/>
    <n v="0"/>
    <n v="0"/>
    <s v=""/>
  </r>
  <r>
    <n v="8397"/>
    <s v="Upfront"/>
    <x v="3"/>
    <n v="6.02"/>
    <d v="2012-09-01T00:00:00"/>
    <x v="2"/>
    <n v="0"/>
    <n v="0"/>
    <n v="0"/>
    <n v="0"/>
    <s v=""/>
  </r>
  <r>
    <n v="8398"/>
    <s v="Upfront"/>
    <x v="3"/>
    <n v="10.32"/>
    <d v="2012-09-01T00:00:00"/>
    <x v="2"/>
    <n v="0"/>
    <n v="0"/>
    <n v="0"/>
    <n v="0"/>
    <s v=""/>
  </r>
  <r>
    <n v="8399"/>
    <s v="Upfront"/>
    <x v="3"/>
    <n v="4.5999999999999996"/>
    <d v="2012-10-01T00:00:00"/>
    <x v="2"/>
    <n v="0"/>
    <n v="0"/>
    <n v="0"/>
    <n v="0"/>
    <s v=""/>
  </r>
  <r>
    <n v="8400"/>
    <s v="Upfront"/>
    <x v="3"/>
    <n v="8.9700000000000006"/>
    <d v="2012-09-01T00:00:00"/>
    <x v="2"/>
    <n v="0"/>
    <n v="0"/>
    <n v="0"/>
    <n v="0"/>
    <s v=""/>
  </r>
  <r>
    <n v="8401"/>
    <s v="Upfront"/>
    <x v="3"/>
    <n v="4.8099999999999996"/>
    <d v="2012-10-01T00:00:00"/>
    <x v="2"/>
    <n v="0"/>
    <n v="0"/>
    <n v="0"/>
    <n v="0"/>
    <s v=""/>
  </r>
  <r>
    <n v="8402"/>
    <s v="Upfront"/>
    <x v="3"/>
    <n v="8.3849999999999998"/>
    <d v="2012-09-01T00:00:00"/>
    <x v="2"/>
    <n v="0"/>
    <n v="0"/>
    <n v="0"/>
    <n v="0"/>
    <s v=""/>
  </r>
  <r>
    <n v="8403"/>
    <s v="Upfront"/>
    <x v="3"/>
    <n v="3.68"/>
    <d v="2012-11-01T00:00:00"/>
    <x v="2"/>
    <n v="0"/>
    <n v="0"/>
    <n v="0"/>
    <n v="0"/>
    <s v=""/>
  </r>
  <r>
    <n v="8404"/>
    <s v="Upfront"/>
    <x v="3"/>
    <n v="4.1399999999999997"/>
    <d v="2012-09-01T00:00:00"/>
    <x v="2"/>
    <n v="0"/>
    <n v="0"/>
    <n v="0"/>
    <n v="0"/>
    <s v=""/>
  </r>
  <r>
    <n v="8405"/>
    <s v="Upfront"/>
    <x v="3"/>
    <n v="5.16"/>
    <d v="2012-09-01T00:00:00"/>
    <x v="2"/>
    <n v="0"/>
    <n v="0"/>
    <n v="0"/>
    <n v="0"/>
    <s v=""/>
  </r>
  <r>
    <n v="8406"/>
    <s v="Upfront"/>
    <x v="3"/>
    <n v="5.59"/>
    <d v="2012-09-01T00:00:00"/>
    <x v="2"/>
    <n v="0"/>
    <n v="0"/>
    <n v="0"/>
    <n v="0"/>
    <s v=""/>
  </r>
  <r>
    <n v="8407"/>
    <s v="Upfront"/>
    <x v="3"/>
    <n v="7.36"/>
    <d v="2012-09-01T00:00:00"/>
    <x v="2"/>
    <n v="0"/>
    <n v="0"/>
    <n v="0"/>
    <n v="0"/>
    <s v=""/>
  </r>
  <r>
    <n v="8408"/>
    <s v="Upfront"/>
    <x v="3"/>
    <n v="5.8049999999999997"/>
    <d v="2012-09-01T00:00:00"/>
    <x v="2"/>
    <n v="0"/>
    <n v="0"/>
    <n v="0"/>
    <n v="0"/>
    <s v=""/>
  </r>
  <r>
    <n v="8409"/>
    <s v="Upfront"/>
    <x v="3"/>
    <n v="5.67"/>
    <d v="2012-09-01T00:00:00"/>
    <x v="2"/>
    <n v="0"/>
    <n v="0"/>
    <n v="0"/>
    <n v="0"/>
    <s v=""/>
  </r>
  <r>
    <n v="8410"/>
    <s v="Upfront"/>
    <x v="3"/>
    <n v="2.2999999999999998"/>
    <d v="2012-09-01T00:00:00"/>
    <x v="2"/>
    <n v="0"/>
    <n v="0"/>
    <n v="0"/>
    <n v="0"/>
    <s v=""/>
  </r>
  <r>
    <n v="8411"/>
    <s v="Upfront"/>
    <x v="3"/>
    <n v="14.404999999999999"/>
    <d v="2012-09-01T00:00:00"/>
    <x v="2"/>
    <n v="0"/>
    <n v="0"/>
    <n v="0"/>
    <n v="0"/>
    <s v=""/>
  </r>
  <r>
    <n v="8412"/>
    <s v="Upfront"/>
    <x v="3"/>
    <n v="5.52"/>
    <d v="2012-09-01T00:00:00"/>
    <x v="2"/>
    <n v="0"/>
    <n v="0"/>
    <n v="0"/>
    <n v="0"/>
    <s v=""/>
  </r>
  <r>
    <n v="8413"/>
    <s v="Upfront"/>
    <x v="3"/>
    <n v="8.9700000000000006"/>
    <d v="2012-09-01T00:00:00"/>
    <x v="2"/>
    <n v="0"/>
    <n v="0"/>
    <n v="0"/>
    <n v="0"/>
    <s v=""/>
  </r>
  <r>
    <n v="8414"/>
    <s v="Upfront"/>
    <x v="3"/>
    <n v="5.8049999999999997"/>
    <d v="2012-10-01T00:00:00"/>
    <x v="2"/>
    <n v="0"/>
    <n v="0"/>
    <n v="0"/>
    <n v="0"/>
    <s v=""/>
  </r>
  <r>
    <n v="8415"/>
    <s v="Upfront"/>
    <x v="3"/>
    <n v="11.5"/>
    <d v="2012-09-01T00:00:00"/>
    <x v="2"/>
    <n v="0"/>
    <n v="0"/>
    <n v="0"/>
    <n v="0"/>
    <s v=""/>
  </r>
  <r>
    <n v="8416"/>
    <s v="Upfront"/>
    <x v="3"/>
    <n v="4.7300000000000004"/>
    <d v="2012-11-01T00:00:00"/>
    <x v="2"/>
    <n v="0"/>
    <n v="0"/>
    <n v="0"/>
    <n v="0"/>
    <s v=""/>
  </r>
  <r>
    <n v="8417"/>
    <s v="Upfront"/>
    <x v="3"/>
    <n v="3.22"/>
    <d v="2012-12-01T00:00:00"/>
    <x v="2"/>
    <n v="0"/>
    <n v="0"/>
    <n v="0"/>
    <n v="0"/>
    <s v=""/>
  </r>
  <r>
    <n v="8418"/>
    <s v="Upfront"/>
    <x v="3"/>
    <n v="5.8049999999999997"/>
    <d v="2012-10-01T00:00:00"/>
    <x v="2"/>
    <n v="0"/>
    <n v="0"/>
    <n v="0"/>
    <n v="0"/>
    <s v=""/>
  </r>
  <r>
    <n v="8419"/>
    <s v="Upfront"/>
    <x v="3"/>
    <n v="8.0500000000000007"/>
    <d v="2012-09-01T00:00:00"/>
    <x v="2"/>
    <n v="0"/>
    <n v="0"/>
    <n v="0"/>
    <n v="0"/>
    <s v=""/>
  </r>
  <r>
    <n v="8420"/>
    <s v="Upfront"/>
    <x v="3"/>
    <n v="9.89"/>
    <d v="2012-09-01T00:00:00"/>
    <x v="2"/>
    <n v="0"/>
    <n v="0"/>
    <n v="0"/>
    <n v="0"/>
    <s v=""/>
  </r>
  <r>
    <n v="8421"/>
    <s v="Upfront"/>
    <x v="3"/>
    <n v="4.2"/>
    <d v="2012-09-01T00:00:00"/>
    <x v="2"/>
    <n v="0"/>
    <n v="0"/>
    <n v="0"/>
    <n v="0"/>
    <s v=""/>
  </r>
  <r>
    <n v="8422"/>
    <s v="Upfront"/>
    <x v="3"/>
    <n v="2.99"/>
    <d v="2012-12-01T00:00:00"/>
    <x v="2"/>
    <n v="0"/>
    <n v="0"/>
    <n v="0"/>
    <n v="0"/>
    <s v=""/>
  </r>
  <r>
    <n v="8423"/>
    <s v="Upfront"/>
    <x v="3"/>
    <n v="6.02"/>
    <d v="2012-10-01T00:00:00"/>
    <x v="2"/>
    <n v="0"/>
    <n v="0"/>
    <n v="0"/>
    <n v="0"/>
    <s v=""/>
  </r>
  <r>
    <n v="8424"/>
    <s v="Upfront"/>
    <x v="3"/>
    <n v="9.0299999999999994"/>
    <d v="2012-09-01T00:00:00"/>
    <x v="2"/>
    <n v="0"/>
    <n v="0"/>
    <n v="0"/>
    <n v="0"/>
    <s v=""/>
  </r>
  <r>
    <n v="8969"/>
    <s v="Upfront"/>
    <x v="6"/>
    <n v="8.84"/>
    <d v="2013-07-01T00:00:00"/>
    <x v="2"/>
    <n v="0"/>
    <n v="0"/>
    <n v="0"/>
    <n v="0"/>
    <s v=""/>
  </r>
  <r>
    <n v="9115"/>
    <s v="Upfront"/>
    <x v="6"/>
    <n v="3"/>
    <d v="2014-04-01T00:00:00"/>
    <x v="2"/>
    <n v="0"/>
    <n v="0"/>
    <n v="0"/>
    <n v="0"/>
    <s v=""/>
  </r>
  <r>
    <n v="9136"/>
    <s v="Upfront"/>
    <x v="3"/>
    <n v="10.6"/>
    <d v="2013-08-01T00:00:00"/>
    <x v="2"/>
    <n v="0"/>
    <n v="0"/>
    <n v="0"/>
    <n v="0"/>
    <s v=""/>
  </r>
  <r>
    <n v="9173"/>
    <s v="Upfront"/>
    <x v="6"/>
    <n v="3"/>
    <d v="2014-04-01T00:00:00"/>
    <x v="2"/>
    <n v="0"/>
    <n v="0"/>
    <n v="0"/>
    <n v="0"/>
    <s v=""/>
  </r>
  <r>
    <n v="9174"/>
    <s v="Upfront"/>
    <x v="6"/>
    <n v="3"/>
    <d v="2014-03-01T00:00:00"/>
    <x v="2"/>
    <n v="0"/>
    <n v="0"/>
    <n v="0"/>
    <n v="0"/>
    <s v=""/>
  </r>
  <r>
    <n v="9175"/>
    <s v="Upfront"/>
    <x v="6"/>
    <n v="3"/>
    <d v="2014-03-01T00:00:00"/>
    <x v="2"/>
    <n v="0"/>
    <n v="0"/>
    <n v="0"/>
    <n v="0"/>
    <s v=""/>
  </r>
  <r>
    <n v="9176"/>
    <s v="Upfront"/>
    <x v="6"/>
    <n v="3"/>
    <d v="2014-03-01T00:00:00"/>
    <x v="2"/>
    <n v="0"/>
    <n v="0"/>
    <n v="0"/>
    <n v="0"/>
    <s v=""/>
  </r>
  <r>
    <n v="9178"/>
    <s v="Upfront"/>
    <x v="6"/>
    <n v="3"/>
    <d v="2014-05-01T00:00:00"/>
    <x v="2"/>
    <n v="0"/>
    <n v="0"/>
    <n v="0"/>
    <n v="0"/>
    <s v=""/>
  </r>
  <r>
    <n v="9281"/>
    <s v="Upfront"/>
    <x v="6"/>
    <n v="3"/>
    <d v="2014-03-01T00:00:00"/>
    <x v="2"/>
    <n v="0"/>
    <n v="0"/>
    <n v="0"/>
    <n v="0"/>
    <s v=""/>
  </r>
  <r>
    <n v="9303"/>
    <s v="Upfront"/>
    <x v="3"/>
    <n v="2.2050000000000001"/>
    <d v="2014-03-01T00:00:00"/>
    <x v="2"/>
    <n v="0"/>
    <n v="0"/>
    <n v="0"/>
    <n v="0"/>
    <s v=""/>
  </r>
  <r>
    <n v="9480"/>
    <s v="Upfront"/>
    <x v="3"/>
    <n v="2.3730000000000002"/>
    <d v="2014-05-01T00:00:00"/>
    <x v="2"/>
    <n v="0"/>
    <n v="0"/>
    <n v="0"/>
    <n v="0"/>
    <s v=""/>
  </r>
  <r>
    <n v="9624"/>
    <s v="Upfront"/>
    <x v="9"/>
    <n v="65.52"/>
    <d v="2013-10-01T00:00:00"/>
    <x v="2"/>
    <n v="0"/>
    <n v="0"/>
    <n v="0"/>
    <n v="0"/>
    <s v=""/>
  </r>
  <r>
    <n v="9676"/>
    <s v="Upfront"/>
    <x v="6"/>
    <n v="3.75"/>
    <d v="2014-06-01T00:00:00"/>
    <x v="2"/>
    <n v="0"/>
    <n v="0"/>
    <n v="0"/>
    <n v="0"/>
    <s v=""/>
  </r>
  <r>
    <n v="9909"/>
    <s v="Upfront"/>
    <x v="6"/>
    <n v="3"/>
    <d v="2015-02-01T00:00:00"/>
    <x v="2"/>
    <n v="0"/>
    <n v="0"/>
    <n v="0"/>
    <n v="0"/>
    <s v=""/>
  </r>
  <r>
    <n v="9910"/>
    <s v="Upfront"/>
    <x v="6"/>
    <n v="3"/>
    <d v="2014-12-01T00:00:00"/>
    <x v="2"/>
    <n v="0"/>
    <n v="0"/>
    <n v="0"/>
    <n v="0"/>
    <s v=""/>
  </r>
  <r>
    <n v="9911"/>
    <s v="Upfront"/>
    <x v="6"/>
    <n v="1.92"/>
    <d v="2015-03-01T00:00:00"/>
    <x v="2"/>
    <n v="0"/>
    <n v="0"/>
    <n v="0"/>
    <n v="0"/>
    <s v=""/>
  </r>
  <r>
    <n v="10003"/>
    <s v="Upfront"/>
    <x v="6"/>
    <n v="3"/>
    <d v="2015-03-01T00:00:00"/>
    <x v="2"/>
    <n v="0"/>
    <n v="0"/>
    <n v="0"/>
    <n v="0"/>
    <s v=""/>
  </r>
  <r>
    <n v="10025"/>
    <s v="Upfront"/>
    <x v="6"/>
    <n v="3"/>
    <d v="2015-03-01T00:00:00"/>
    <x v="2"/>
    <n v="0"/>
    <n v="0"/>
    <n v="0"/>
    <n v="0"/>
    <s v=""/>
  </r>
  <r>
    <n v="10026"/>
    <s v="Upfront"/>
    <x v="6"/>
    <n v="2.5"/>
    <d v="2014-07-01T00:00:00"/>
    <x v="2"/>
    <n v="0"/>
    <n v="0"/>
    <n v="0"/>
    <n v="0"/>
    <s v=""/>
  </r>
  <r>
    <n v="10029"/>
    <s v="Upfront"/>
    <x v="6"/>
    <n v="3"/>
    <d v="2014-12-01T00:00:00"/>
    <x v="2"/>
    <n v="0"/>
    <n v="0"/>
    <n v="0"/>
    <n v="0"/>
    <s v=""/>
  </r>
  <r>
    <n v="10198"/>
    <s v="Upfront"/>
    <x v="3"/>
    <n v="1.88"/>
    <d v="2014-12-01T00:00:00"/>
    <x v="2"/>
    <n v="0"/>
    <n v="0"/>
    <n v="0"/>
    <n v="0"/>
    <s v=""/>
  </r>
  <r>
    <n v="10460"/>
    <s v="Upfront"/>
    <x v="1"/>
    <n v="4.05"/>
    <d v="2015-03-01T00:00:00"/>
    <x v="2"/>
    <n v="0"/>
    <n v="0"/>
    <n v="0"/>
    <n v="0"/>
    <s v=""/>
  </r>
  <r>
    <n v="10566"/>
    <s v="Upfront"/>
    <x v="6"/>
    <n v="48.96"/>
    <d v="2015-02-01T00:00:00"/>
    <x v="2"/>
    <n v="0"/>
    <n v="0"/>
    <n v="0"/>
    <n v="0"/>
    <s v=""/>
  </r>
  <r>
    <n v="10750"/>
    <s v="Upfront"/>
    <x v="6"/>
    <n v="5.89"/>
    <d v="2015-02-01T00:00:00"/>
    <x v="2"/>
    <n v="0"/>
    <n v="0"/>
    <n v="0"/>
    <n v="0"/>
    <s v=""/>
  </r>
  <r>
    <n v="10862"/>
    <s v="Upfront"/>
    <x v="6"/>
    <n v="7.5"/>
    <d v="2015-02-01T00:00:00"/>
    <x v="2"/>
    <n v="0"/>
    <n v="0"/>
    <n v="0"/>
    <n v="0"/>
    <s v=""/>
  </r>
  <r>
    <n v="10898"/>
    <s v="Upfront"/>
    <x v="6"/>
    <n v="2.64"/>
    <d v="2015-04-01T00:00:00"/>
    <x v="2"/>
    <n v="0"/>
    <n v="0"/>
    <n v="0"/>
    <n v="0"/>
    <s v=""/>
  </r>
  <r>
    <n v="10958"/>
    <s v="Upfront"/>
    <x v="6"/>
    <n v="2.64"/>
    <d v="2015-04-01T00:00:00"/>
    <x v="2"/>
    <n v="0"/>
    <n v="0"/>
    <n v="0"/>
    <n v="0"/>
    <s v=""/>
  </r>
  <r>
    <n v="10996"/>
    <s v="Upfront"/>
    <x v="6"/>
    <n v="2.6579999999999999"/>
    <d v="2015-04-01T00:00:00"/>
    <x v="2"/>
    <n v="0"/>
    <n v="0"/>
    <n v="0"/>
    <n v="0"/>
    <s v=""/>
  </r>
  <r>
    <n v="161"/>
    <s v="Upfront"/>
    <x v="0"/>
    <n v="22.12"/>
    <d v="2009-09-01T00:00:00"/>
    <x v="3"/>
    <n v="0"/>
    <n v="1"/>
    <n v="13"/>
    <n v="24.332000000000004"/>
    <n v="0.53427585073154682"/>
  </r>
  <r>
    <n v="164"/>
    <s v="Upfront"/>
    <x v="0"/>
    <n v="2.8"/>
    <d v="2009-10-01T00:00:00"/>
    <x v="3"/>
    <n v="0"/>
    <n v="1"/>
    <n v="4"/>
    <n v="3.08"/>
    <n v="1.2987012987012987"/>
  </r>
  <r>
    <n v="170"/>
    <s v="Upfront"/>
    <x v="0"/>
    <n v="3.024"/>
    <d v="2009-10-01T00:00:00"/>
    <x v="3"/>
    <n v="0"/>
    <n v="1"/>
    <n v="3"/>
    <n v="3.3264000000000005"/>
    <n v="0.90187590187590172"/>
  </r>
  <r>
    <n v="171"/>
    <s v="Upfront"/>
    <x v="0"/>
    <n v="3.18"/>
    <d v="2009-09-01T00:00:00"/>
    <x v="3"/>
    <n v="0"/>
    <n v="1"/>
    <n v="3"/>
    <n v="3.4980000000000007"/>
    <n v="0.85763293310463107"/>
  </r>
  <r>
    <n v="176"/>
    <s v="Upfront"/>
    <x v="0"/>
    <n v="3"/>
    <d v="2009-10-01T00:00:00"/>
    <x v="3"/>
    <n v="0"/>
    <n v="1"/>
    <n v="4"/>
    <n v="3.3000000000000003"/>
    <n v="1.2121212121212119"/>
  </r>
  <r>
    <n v="181"/>
    <s v="Upfront"/>
    <x v="0"/>
    <n v="3.44"/>
    <d v="2009-12-01T00:00:00"/>
    <x v="3"/>
    <n v="0"/>
    <n v="1"/>
    <n v="4"/>
    <n v="3.7840000000000003"/>
    <n v="1.0570824524312896"/>
  </r>
  <r>
    <n v="182"/>
    <s v="Upfront"/>
    <x v="0"/>
    <n v="4"/>
    <d v="2009-09-01T00:00:00"/>
    <x v="3"/>
    <n v="0"/>
    <n v="1"/>
    <n v="5"/>
    <n v="4.4000000000000004"/>
    <n v="1.1363636363636362"/>
  </r>
  <r>
    <n v="189"/>
    <s v="Upfront"/>
    <x v="0"/>
    <n v="4"/>
    <d v="2009-11-01T00:00:00"/>
    <x v="3"/>
    <n v="0"/>
    <n v="1"/>
    <n v="3"/>
    <n v="4.4000000000000004"/>
    <n v="0.68181818181818177"/>
  </r>
  <r>
    <n v="192"/>
    <s v="Upfront"/>
    <x v="0"/>
    <n v="4"/>
    <d v="2009-11-01T00:00:00"/>
    <x v="3"/>
    <n v="0"/>
    <n v="1"/>
    <n v="3"/>
    <n v="4.4000000000000004"/>
    <n v="0.68181818181818177"/>
  </r>
  <r>
    <n v="197"/>
    <s v="Upfront"/>
    <x v="0"/>
    <n v="2.36"/>
    <d v="2009-10-01T00:00:00"/>
    <x v="3"/>
    <n v="0"/>
    <n v="1"/>
    <n v="3"/>
    <n v="2.5960000000000001"/>
    <n v="1.1556240369799691"/>
  </r>
  <r>
    <n v="199"/>
    <s v="Upfront"/>
    <x v="0"/>
    <n v="3"/>
    <d v="2010-01-01T00:00:00"/>
    <x v="3"/>
    <n v="0"/>
    <n v="1"/>
    <n v="3"/>
    <n v="3.3000000000000003"/>
    <n v="0.90909090909090906"/>
  </r>
  <r>
    <n v="210"/>
    <s v="Upfront"/>
    <x v="0"/>
    <n v="9"/>
    <d v="2009-12-01T00:00:00"/>
    <x v="3"/>
    <n v="0"/>
    <n v="1"/>
    <n v="4"/>
    <n v="9.9"/>
    <n v="0.40404040404040403"/>
  </r>
  <r>
    <n v="216"/>
    <s v="Upfront"/>
    <x v="0"/>
    <n v="4"/>
    <d v="2009-11-01T00:00:00"/>
    <x v="3"/>
    <n v="0"/>
    <n v="1"/>
    <n v="3"/>
    <n v="4.4000000000000004"/>
    <n v="0.68181818181818177"/>
  </r>
  <r>
    <n v="222"/>
    <s v="Upfront"/>
    <x v="0"/>
    <n v="3"/>
    <d v="2010-01-01T00:00:00"/>
    <x v="3"/>
    <n v="0"/>
    <n v="1"/>
    <n v="3"/>
    <n v="3.3000000000000003"/>
    <n v="0.90909090909090906"/>
  </r>
  <r>
    <n v="226"/>
    <s v="Upfront"/>
    <x v="0"/>
    <n v="4.5"/>
    <d v="2009-10-01T00:00:00"/>
    <x v="3"/>
    <n v="0"/>
    <n v="1"/>
    <n v="6"/>
    <n v="4.95"/>
    <n v="1.2121212121212122"/>
  </r>
  <r>
    <n v="237"/>
    <s v="Upfront"/>
    <x v="0"/>
    <n v="3"/>
    <d v="2010-01-01T00:00:00"/>
    <x v="3"/>
    <n v="0"/>
    <n v="1"/>
    <n v="3"/>
    <n v="3.3000000000000003"/>
    <n v="0.90909090909090906"/>
  </r>
  <r>
    <n v="243"/>
    <s v="Upfront"/>
    <x v="0"/>
    <n v="2.2000000000000002"/>
    <d v="2010-01-01T00:00:00"/>
    <x v="3"/>
    <n v="0"/>
    <n v="1"/>
    <n v="3"/>
    <n v="2.4200000000000004"/>
    <n v="1.2396694214876032"/>
  </r>
  <r>
    <n v="250"/>
    <s v="Upfront"/>
    <x v="0"/>
    <n v="3"/>
    <d v="2010-01-01T00:00:00"/>
    <x v="3"/>
    <n v="0"/>
    <n v="1"/>
    <n v="3"/>
    <n v="3.3000000000000003"/>
    <n v="0.90909090909090906"/>
  </r>
  <r>
    <n v="266"/>
    <s v="Upfront"/>
    <x v="0"/>
    <n v="1.08"/>
    <d v="2009-09-01T00:00:00"/>
    <x v="3"/>
    <n v="0"/>
    <n v="1"/>
    <n v="1"/>
    <n v="1.1880000000000002"/>
    <n v="0.84175084175084158"/>
  </r>
  <r>
    <n v="277"/>
    <s v="Upfront"/>
    <x v="1"/>
    <n v="6.3959999999999999"/>
    <d v="2009-05-01T00:00:00"/>
    <x v="3"/>
    <n v="0"/>
    <n v="1"/>
    <n v="7"/>
    <n v="7.0356000000000005"/>
    <n v="0.99494001933026321"/>
  </r>
  <r>
    <n v="305"/>
    <s v="Upfront"/>
    <x v="2"/>
    <n v="4.05"/>
    <d v="2009-10-01T00:00:00"/>
    <x v="3"/>
    <n v="0"/>
    <n v="1"/>
    <n v="6"/>
    <n v="4.4550000000000001"/>
    <n v="1.3468013468013469"/>
  </r>
  <r>
    <n v="330"/>
    <s v="Upfront"/>
    <x v="2"/>
    <n v="9.8800000000000008"/>
    <d v="2009-12-01T00:00:00"/>
    <x v="3"/>
    <n v="0"/>
    <n v="1"/>
    <n v="13"/>
    <n v="10.868000000000002"/>
    <n v="1.1961722488038276"/>
  </r>
  <r>
    <n v="334"/>
    <s v="Upfront"/>
    <x v="0"/>
    <n v="4.7300000000000004"/>
    <d v="2009-08-01T00:00:00"/>
    <x v="3"/>
    <n v="0"/>
    <n v="1"/>
    <n v="6"/>
    <n v="5.2030000000000012"/>
    <n v="1.1531808571977702"/>
  </r>
  <r>
    <n v="374"/>
    <s v="Upfront"/>
    <x v="0"/>
    <n v="2.052"/>
    <d v="2010-06-01T00:00:00"/>
    <x v="3"/>
    <n v="0"/>
    <n v="1"/>
    <n v="2"/>
    <n v="2.2572000000000001"/>
    <n v="0.88605351763246498"/>
  </r>
  <r>
    <n v="407"/>
    <s v="Upfront"/>
    <x v="0"/>
    <n v="5.6"/>
    <d v="2010-02-01T00:00:00"/>
    <x v="3"/>
    <n v="0"/>
    <n v="1"/>
    <n v="7"/>
    <n v="6.16"/>
    <n v="1.1363636363636362"/>
  </r>
  <r>
    <n v="411"/>
    <s v="Upfront"/>
    <x v="3"/>
    <n v="4.032"/>
    <d v="2010-02-01T00:00:00"/>
    <x v="3"/>
    <n v="0"/>
    <n v="1"/>
    <n v="5"/>
    <n v="4.4352"/>
    <n v="1.1273448773448773"/>
  </r>
  <r>
    <n v="438"/>
    <s v="Upfront"/>
    <x v="1"/>
    <n v="2.5920000000000001"/>
    <d v="2009-05-01T00:00:00"/>
    <x v="3"/>
    <n v="0"/>
    <n v="1"/>
    <n v="2"/>
    <n v="2.8512000000000004"/>
    <n v="0.70145903479236804"/>
  </r>
  <r>
    <n v="458"/>
    <s v="Upfront"/>
    <x v="3"/>
    <n v="4.032"/>
    <d v="2010-02-01T00:00:00"/>
    <x v="3"/>
    <n v="0"/>
    <n v="1"/>
    <n v="5"/>
    <n v="4.4352"/>
    <n v="1.1273448773448773"/>
  </r>
  <r>
    <n v="464"/>
    <s v="Upfront"/>
    <x v="2"/>
    <n v="3.87"/>
    <d v="2010-02-01T00:00:00"/>
    <x v="3"/>
    <n v="0"/>
    <n v="1"/>
    <n v="5"/>
    <n v="4.2570000000000006"/>
    <n v="1.1745360582569884"/>
  </r>
  <r>
    <n v="470"/>
    <s v="Upfront"/>
    <x v="0"/>
    <n v="2.7"/>
    <d v="2010-03-01T00:00:00"/>
    <x v="3"/>
    <n v="0"/>
    <n v="1"/>
    <n v="3"/>
    <n v="2.9700000000000006"/>
    <n v="1.0101010101010099"/>
  </r>
  <r>
    <n v="498"/>
    <s v="Upfront"/>
    <x v="0"/>
    <n v="3"/>
    <d v="2010-05-01T00:00:00"/>
    <x v="3"/>
    <n v="0"/>
    <n v="1"/>
    <n v="3"/>
    <n v="3.3000000000000003"/>
    <n v="0.90909090909090906"/>
  </r>
  <r>
    <n v="502"/>
    <s v="Upfront"/>
    <x v="0"/>
    <n v="5.4"/>
    <d v="2009-12-01T00:00:00"/>
    <x v="3"/>
    <n v="0"/>
    <n v="1"/>
    <n v="5"/>
    <n v="5.9400000000000013"/>
    <n v="0.84175084175084158"/>
  </r>
  <r>
    <n v="588"/>
    <s v="Upfront"/>
    <x v="0"/>
    <n v="2.887"/>
    <d v="2010-06-01T00:00:00"/>
    <x v="3"/>
    <n v="0"/>
    <n v="1"/>
    <n v="3"/>
    <n v="3.1757000000000004"/>
    <n v="0.94467361526592553"/>
  </r>
  <r>
    <n v="591"/>
    <s v="Upfront"/>
    <x v="0"/>
    <n v="3.3210000000000002"/>
    <d v="2010-05-01T00:00:00"/>
    <x v="3"/>
    <n v="0"/>
    <n v="1"/>
    <n v="3"/>
    <n v="3.6531000000000007"/>
    <n v="0.82122033341545519"/>
  </r>
  <r>
    <n v="592"/>
    <s v="Upfront"/>
    <x v="0"/>
    <n v="3.37"/>
    <d v="2010-06-01T00:00:00"/>
    <x v="3"/>
    <n v="0"/>
    <n v="1"/>
    <n v="3"/>
    <n v="3.7070000000000003"/>
    <n v="0.80927974103048284"/>
  </r>
  <r>
    <n v="596"/>
    <s v="Upfront"/>
    <x v="0"/>
    <n v="2.887"/>
    <d v="2010-05-01T00:00:00"/>
    <x v="3"/>
    <n v="0"/>
    <n v="1"/>
    <n v="3"/>
    <n v="3.1757000000000004"/>
    <n v="0.94467361526592553"/>
  </r>
  <r>
    <n v="602"/>
    <s v="Upfront"/>
    <x v="4"/>
    <n v="3.2029999999999998"/>
    <d v="2010-05-01T00:00:00"/>
    <x v="3"/>
    <n v="0"/>
    <n v="1"/>
    <n v="3"/>
    <n v="3.5233000000000003"/>
    <n v="0.85147446995714238"/>
  </r>
  <r>
    <n v="603"/>
    <s v="Upfront"/>
    <x v="5"/>
    <n v="2.8919999999999999"/>
    <d v="2010-05-01T00:00:00"/>
    <x v="3"/>
    <n v="0"/>
    <n v="1"/>
    <n v="3"/>
    <n v="3.1812"/>
    <n v="0.94304036212749909"/>
  </r>
  <r>
    <n v="605"/>
    <s v="Upfront"/>
    <x v="5"/>
    <n v="2.5209999999999999"/>
    <d v="2010-05-01T00:00:00"/>
    <x v="3"/>
    <n v="0"/>
    <n v="1"/>
    <n v="2"/>
    <n v="2.7731000000000003"/>
    <n v="0.72121452526053864"/>
  </r>
  <r>
    <n v="608"/>
    <s v="Upfront"/>
    <x v="2"/>
    <n v="3.149"/>
    <d v="2010-04-01T00:00:00"/>
    <x v="3"/>
    <n v="0"/>
    <n v="1"/>
    <n v="3"/>
    <n v="3.4639000000000002"/>
    <n v="0.86607581050261262"/>
  </r>
  <r>
    <n v="612"/>
    <s v="Upfront"/>
    <x v="6"/>
    <n v="4.5999999999999996"/>
    <d v="2010-04-01T00:00:00"/>
    <x v="3"/>
    <n v="0"/>
    <n v="1"/>
    <n v="5"/>
    <n v="5.0599999999999996"/>
    <n v="0.98814229249011865"/>
  </r>
  <r>
    <n v="613"/>
    <s v="Upfront"/>
    <x v="2"/>
    <n v="2.8769999999999998"/>
    <d v="2010-05-01T00:00:00"/>
    <x v="3"/>
    <n v="0"/>
    <n v="1"/>
    <n v="3"/>
    <n v="3.1646999999999998"/>
    <n v="0.9479571523367144"/>
  </r>
  <r>
    <n v="614"/>
    <s v="Upfront"/>
    <x v="2"/>
    <n v="2.34"/>
    <d v="2010-06-01T00:00:00"/>
    <x v="3"/>
    <n v="0"/>
    <n v="1"/>
    <n v="3"/>
    <n v="2.5739999999999998"/>
    <n v="1.1655011655011656"/>
  </r>
  <r>
    <n v="620"/>
    <s v="Upfront"/>
    <x v="0"/>
    <n v="6"/>
    <d v="2010-04-01T00:00:00"/>
    <x v="3"/>
    <n v="0"/>
    <n v="1"/>
    <n v="4"/>
    <n v="6.6000000000000005"/>
    <n v="0.60606060606060597"/>
  </r>
  <r>
    <n v="625"/>
    <s v="Upfront"/>
    <x v="2"/>
    <n v="2.887"/>
    <d v="2010-05-01T00:00:00"/>
    <x v="3"/>
    <n v="0"/>
    <n v="1"/>
    <n v="3"/>
    <n v="3.1757000000000004"/>
    <n v="0.94467361526592553"/>
  </r>
  <r>
    <n v="647"/>
    <s v="Upfront"/>
    <x v="5"/>
    <n v="2.8919999999999999"/>
    <d v="2010-01-01T00:00:00"/>
    <x v="3"/>
    <n v="0"/>
    <n v="1"/>
    <n v="3"/>
    <n v="3.1812"/>
    <n v="0.94304036212749909"/>
  </r>
  <r>
    <n v="665"/>
    <s v="Upfront"/>
    <x v="2"/>
    <n v="3.2370000000000001"/>
    <d v="2010-04-01T00:00:00"/>
    <x v="3"/>
    <n v="0"/>
    <n v="1"/>
    <n v="3"/>
    <n v="3.5607000000000002"/>
    <n v="0.84253096301289065"/>
  </r>
  <r>
    <n v="683"/>
    <s v="Upfront"/>
    <x v="2"/>
    <n v="2.9580000000000002"/>
    <d v="2010-05-01T00:00:00"/>
    <x v="3"/>
    <n v="0"/>
    <n v="1"/>
    <n v="3"/>
    <n v="3.2538000000000005"/>
    <n v="0.92199889360132758"/>
  </r>
  <r>
    <n v="684"/>
    <s v="Upfront"/>
    <x v="0"/>
    <n v="3.3210000000000002"/>
    <d v="2010-05-01T00:00:00"/>
    <x v="3"/>
    <n v="0"/>
    <n v="1"/>
    <n v="3"/>
    <n v="3.6531000000000007"/>
    <n v="0.82122033341545519"/>
  </r>
  <r>
    <n v="685"/>
    <s v="Upfront"/>
    <x v="7"/>
    <n v="4.4400000000000004"/>
    <d v="2010-03-01T00:00:00"/>
    <x v="3"/>
    <n v="0"/>
    <n v="1"/>
    <n v="5"/>
    <n v="4.8840000000000012"/>
    <n v="1.0237510237510234"/>
  </r>
  <r>
    <n v="689"/>
    <s v="Upfront"/>
    <x v="0"/>
    <n v="3.3210000000000002"/>
    <d v="2010-06-01T00:00:00"/>
    <x v="3"/>
    <n v="0"/>
    <n v="1"/>
    <n v="3"/>
    <n v="3.6531000000000007"/>
    <n v="0.82122033341545519"/>
  </r>
  <r>
    <n v="691"/>
    <s v="Upfront"/>
    <x v="0"/>
    <n v="2.887"/>
    <d v="2010-07-01T00:00:00"/>
    <x v="3"/>
    <n v="0"/>
    <n v="1"/>
    <n v="3"/>
    <n v="3.1757000000000004"/>
    <n v="0.94467361526592553"/>
  </r>
  <r>
    <n v="693"/>
    <s v="Upfront"/>
    <x v="2"/>
    <n v="2.3919999999999999"/>
    <d v="2010-06-01T00:00:00"/>
    <x v="3"/>
    <n v="0"/>
    <n v="1"/>
    <n v="3"/>
    <n v="2.6312000000000002"/>
    <n v="1.1401641836424443"/>
  </r>
  <r>
    <n v="720"/>
    <s v="Upfront"/>
    <x v="0"/>
    <n v="2.887"/>
    <d v="2010-05-01T00:00:00"/>
    <x v="3"/>
    <n v="0"/>
    <n v="1"/>
    <n v="3"/>
    <n v="3.1757000000000004"/>
    <n v="0.94467361526592553"/>
  </r>
  <r>
    <n v="721"/>
    <s v="Upfront"/>
    <x v="3"/>
    <n v="3.4"/>
    <d v="2010-05-01T00:00:00"/>
    <x v="3"/>
    <n v="0"/>
    <n v="1"/>
    <n v="5"/>
    <n v="3.74"/>
    <n v="1.3368983957219251"/>
  </r>
  <r>
    <n v="727"/>
    <s v="Upfront"/>
    <x v="7"/>
    <n v="2.8860000000000001"/>
    <d v="2010-05-01T00:00:00"/>
    <x v="3"/>
    <n v="0"/>
    <n v="1"/>
    <n v="3"/>
    <n v="3.1746000000000003"/>
    <n v="0.94500094500094489"/>
  </r>
  <r>
    <n v="728"/>
    <s v="Upfront"/>
    <x v="2"/>
    <n v="2.9580000000000002"/>
    <d v="2010-05-01T00:00:00"/>
    <x v="3"/>
    <n v="0"/>
    <n v="1"/>
    <n v="3"/>
    <n v="3.2538000000000005"/>
    <n v="0.92199889360132758"/>
  </r>
  <r>
    <n v="729"/>
    <s v="Upfront"/>
    <x v="2"/>
    <n v="2.9580000000000002"/>
    <d v="2010-07-01T00:00:00"/>
    <x v="3"/>
    <n v="0"/>
    <n v="1"/>
    <n v="3"/>
    <n v="3.2538000000000005"/>
    <n v="0.92199889360132758"/>
  </r>
  <r>
    <n v="760"/>
    <s v="Upfront"/>
    <x v="7"/>
    <n v="8.75"/>
    <d v="2010-04-01T00:00:00"/>
    <x v="3"/>
    <n v="0"/>
    <n v="1"/>
    <n v="11"/>
    <n v="9.625"/>
    <n v="1.1428571428571428"/>
  </r>
  <r>
    <n v="774"/>
    <s v="Upfront"/>
    <x v="0"/>
    <n v="5"/>
    <d v="2010-04-01T00:00:00"/>
    <x v="3"/>
    <n v="0"/>
    <n v="1"/>
    <n v="6"/>
    <n v="5.5"/>
    <n v="1.0909090909090908"/>
  </r>
  <r>
    <n v="775"/>
    <s v="Upfront"/>
    <x v="6"/>
    <n v="4.8"/>
    <d v="2010-05-01T00:00:00"/>
    <x v="3"/>
    <n v="0"/>
    <n v="1"/>
    <n v="6"/>
    <n v="5.28"/>
    <n v="1.1363636363636362"/>
  </r>
  <r>
    <n v="781"/>
    <s v="Upfront"/>
    <x v="2"/>
    <n v="2.9849999999999999"/>
    <d v="2010-08-01T00:00:00"/>
    <x v="3"/>
    <n v="0"/>
    <n v="1"/>
    <n v="3"/>
    <n v="3.2835000000000001"/>
    <n v="0.91365920511649157"/>
  </r>
  <r>
    <n v="783"/>
    <s v="Upfront"/>
    <x v="2"/>
    <n v="2.4249999999999998"/>
    <d v="2010-07-01T00:00:00"/>
    <x v="3"/>
    <n v="0"/>
    <n v="1"/>
    <n v="2"/>
    <n v="2.6675"/>
    <n v="0.7497656982193065"/>
  </r>
  <r>
    <n v="784"/>
    <s v="Upfront"/>
    <x v="0"/>
    <n v="2.6480000000000001"/>
    <d v="2010-05-01T00:00:00"/>
    <x v="3"/>
    <n v="0"/>
    <n v="1"/>
    <n v="2"/>
    <n v="2.9128000000000003"/>
    <n v="0.68662455369404007"/>
  </r>
  <r>
    <n v="785"/>
    <s v="Upfront"/>
    <x v="2"/>
    <n v="3.0920000000000001"/>
    <d v="2010-06-01T00:00:00"/>
    <x v="3"/>
    <n v="0"/>
    <n v="1"/>
    <n v="3"/>
    <n v="3.4012000000000002"/>
    <n v="0.88204163236504762"/>
  </r>
  <r>
    <n v="806"/>
    <s v="Upfront"/>
    <x v="0"/>
    <n v="1.25"/>
    <d v="2010-06-01T00:00:00"/>
    <x v="3"/>
    <n v="0"/>
    <n v="1"/>
    <n v="2"/>
    <n v="1.375"/>
    <n v="1.4545454545454546"/>
  </r>
  <r>
    <n v="812"/>
    <s v="Upfront"/>
    <x v="0"/>
    <n v="3.3210000000000002"/>
    <d v="2010-07-01T00:00:00"/>
    <x v="3"/>
    <n v="0"/>
    <n v="1"/>
    <n v="4"/>
    <n v="3.6531000000000007"/>
    <n v="1.0949604445539403"/>
  </r>
  <r>
    <n v="813"/>
    <s v="Upfront"/>
    <x v="2"/>
    <n v="2.9580000000000002"/>
    <d v="2010-09-01T00:00:00"/>
    <x v="3"/>
    <n v="0"/>
    <n v="1"/>
    <n v="3"/>
    <n v="3.2538000000000005"/>
    <n v="0.92199889360132758"/>
  </r>
  <r>
    <n v="825"/>
    <s v="Upfront"/>
    <x v="1"/>
    <n v="27.6"/>
    <d v="2010-03-01T00:00:00"/>
    <x v="3"/>
    <n v="0"/>
    <n v="1"/>
    <n v="34"/>
    <n v="30.360000000000003"/>
    <n v="1.1198945981554675"/>
  </r>
  <r>
    <n v="826"/>
    <s v="Upfront"/>
    <x v="0"/>
    <n v="2.8860000000000001"/>
    <d v="2010-07-01T00:00:00"/>
    <x v="3"/>
    <n v="0"/>
    <n v="1"/>
    <n v="3"/>
    <n v="3.1746000000000003"/>
    <n v="0.94500094500094489"/>
  </r>
  <r>
    <n v="827"/>
    <s v="Upfront"/>
    <x v="0"/>
    <n v="2.887"/>
    <d v="2010-07-01T00:00:00"/>
    <x v="3"/>
    <n v="0"/>
    <n v="1"/>
    <n v="3"/>
    <n v="3.1757000000000004"/>
    <n v="0.94467361526592553"/>
  </r>
  <r>
    <n v="829"/>
    <s v="Upfront"/>
    <x v="0"/>
    <n v="2.887"/>
    <d v="2010-08-01T00:00:00"/>
    <x v="3"/>
    <n v="0"/>
    <n v="1"/>
    <n v="2"/>
    <n v="3.1757000000000004"/>
    <n v="0.62978241017728365"/>
  </r>
  <r>
    <n v="832"/>
    <s v="Upfront"/>
    <x v="2"/>
    <n v="1.6870000000000001"/>
    <d v="2010-06-01T00:00:00"/>
    <x v="3"/>
    <n v="0"/>
    <n v="1"/>
    <n v="2"/>
    <n v="1.8557000000000001"/>
    <n v="1.0777604138599988"/>
  </r>
  <r>
    <n v="834"/>
    <s v="Upfront"/>
    <x v="0"/>
    <n v="2.887"/>
    <d v="2010-07-01T00:00:00"/>
    <x v="3"/>
    <n v="0"/>
    <n v="1"/>
    <n v="3"/>
    <n v="3.1757000000000004"/>
    <n v="0.94467361526592553"/>
  </r>
  <r>
    <n v="838"/>
    <s v="Upfront"/>
    <x v="0"/>
    <n v="3.3210000000000002"/>
    <d v="2010-07-01T00:00:00"/>
    <x v="3"/>
    <n v="0"/>
    <n v="1"/>
    <n v="4"/>
    <n v="3.6531000000000007"/>
    <n v="1.0949604445539403"/>
  </r>
  <r>
    <n v="844"/>
    <s v="Upfront"/>
    <x v="2"/>
    <n v="3.0089999999999999"/>
    <d v="2010-07-01T00:00:00"/>
    <x v="3"/>
    <n v="0"/>
    <n v="1"/>
    <n v="3"/>
    <n v="3.3099000000000003"/>
    <n v="0.90637179370977972"/>
  </r>
  <r>
    <n v="847"/>
    <s v="Upfront"/>
    <x v="3"/>
    <n v="3.96"/>
    <d v="2010-06-01T00:00:00"/>
    <x v="3"/>
    <n v="0"/>
    <n v="1"/>
    <n v="5"/>
    <n v="4.3559999999999999"/>
    <n v="1.1478420569329661"/>
  </r>
  <r>
    <n v="852"/>
    <s v="Upfront"/>
    <x v="0"/>
    <n v="2.8860000000000001"/>
    <d v="2010-05-01T00:00:00"/>
    <x v="3"/>
    <n v="0"/>
    <n v="1"/>
    <n v="3"/>
    <n v="3.1746000000000003"/>
    <n v="0.94500094500094489"/>
  </r>
  <r>
    <n v="853"/>
    <s v="Upfront"/>
    <x v="2"/>
    <n v="3.0390000000000001"/>
    <d v="2010-07-01T00:00:00"/>
    <x v="3"/>
    <n v="0"/>
    <n v="1"/>
    <n v="3"/>
    <n v="3.3429000000000006"/>
    <n v="0.89742439199497426"/>
  </r>
  <r>
    <n v="855"/>
    <s v="Upfront"/>
    <x v="2"/>
    <n v="2.4249999999999998"/>
    <d v="2010-05-01T00:00:00"/>
    <x v="3"/>
    <n v="0"/>
    <n v="1"/>
    <n v="3"/>
    <n v="2.6675"/>
    <n v="1.1246485473289598"/>
  </r>
  <r>
    <n v="856"/>
    <s v="Upfront"/>
    <x v="2"/>
    <n v="2.4249999999999998"/>
    <d v="2010-07-01T00:00:00"/>
    <x v="3"/>
    <n v="0"/>
    <n v="1"/>
    <n v="2"/>
    <n v="2.6675"/>
    <n v="0.7497656982193065"/>
  </r>
  <r>
    <n v="859"/>
    <s v="Upfront"/>
    <x v="0"/>
    <n v="2.887"/>
    <d v="2010-08-01T00:00:00"/>
    <x v="3"/>
    <n v="0"/>
    <n v="1"/>
    <n v="2"/>
    <n v="3.1757000000000004"/>
    <n v="0.62978241017728365"/>
  </r>
  <r>
    <n v="862"/>
    <s v="Upfront"/>
    <x v="2"/>
    <n v="2.9580000000000002"/>
    <d v="2009-12-01T00:00:00"/>
    <x v="3"/>
    <n v="0"/>
    <n v="1"/>
    <n v="3"/>
    <n v="3.2538000000000005"/>
    <n v="0.92199889360132758"/>
  </r>
  <r>
    <n v="864"/>
    <s v="Upfront"/>
    <x v="2"/>
    <n v="3.0390000000000001"/>
    <d v="2010-08-01T00:00:00"/>
    <x v="3"/>
    <n v="0"/>
    <n v="1"/>
    <n v="3"/>
    <n v="3.3429000000000006"/>
    <n v="0.89742439199497426"/>
  </r>
  <r>
    <n v="882"/>
    <s v="Upfront"/>
    <x v="1"/>
    <n v="2.5649999999999999"/>
    <d v="2010-04-01T00:00:00"/>
    <x v="3"/>
    <n v="0"/>
    <n v="1"/>
    <n v="2"/>
    <n v="2.8215000000000003"/>
    <n v="0.70884281410597194"/>
  </r>
  <r>
    <n v="883"/>
    <s v="Upfront"/>
    <x v="3"/>
    <n v="3.45"/>
    <d v="2010-05-01T00:00:00"/>
    <x v="3"/>
    <n v="0"/>
    <n v="1"/>
    <n v="4"/>
    <n v="3.7950000000000004"/>
    <n v="1.054018445322793"/>
  </r>
  <r>
    <n v="884"/>
    <s v="Upfront"/>
    <x v="3"/>
    <n v="3.45"/>
    <d v="2010-05-01T00:00:00"/>
    <x v="3"/>
    <n v="0"/>
    <n v="1"/>
    <n v="5"/>
    <n v="3.7950000000000004"/>
    <n v="1.3175230566534912"/>
  </r>
  <r>
    <n v="900"/>
    <s v="Upfront"/>
    <x v="0"/>
    <n v="2.976"/>
    <d v="2010-09-01T00:00:00"/>
    <x v="3"/>
    <n v="0"/>
    <n v="1"/>
    <n v="3"/>
    <n v="3.2736000000000001"/>
    <n v="0.91642228739002929"/>
  </r>
  <r>
    <n v="909"/>
    <s v="Upfront"/>
    <x v="2"/>
    <n v="3.0089999999999999"/>
    <d v="2010-07-01T00:00:00"/>
    <x v="3"/>
    <n v="0"/>
    <n v="1"/>
    <n v="3"/>
    <n v="3.3099000000000003"/>
    <n v="0.90637179370977972"/>
  </r>
  <r>
    <n v="910"/>
    <s v="Upfront"/>
    <x v="2"/>
    <n v="2.6110000000000002"/>
    <d v="2010-09-01T00:00:00"/>
    <x v="3"/>
    <n v="0"/>
    <n v="1"/>
    <n v="2"/>
    <n v="2.8721000000000005"/>
    <n v="0.69635458375404746"/>
  </r>
  <r>
    <n v="911"/>
    <s v="Upfront"/>
    <x v="0"/>
    <n v="4.7"/>
    <d v="2010-06-01T00:00:00"/>
    <x v="3"/>
    <n v="0"/>
    <n v="1"/>
    <n v="6"/>
    <n v="5.1700000000000008"/>
    <n v="1.1605415860735009"/>
  </r>
  <r>
    <n v="916"/>
    <s v="Upfront"/>
    <x v="2"/>
    <n v="2.9580000000000002"/>
    <d v="2010-09-01T00:00:00"/>
    <x v="3"/>
    <n v="0"/>
    <n v="1"/>
    <n v="3"/>
    <n v="3.2538000000000005"/>
    <n v="0.92199889360132758"/>
  </r>
  <r>
    <n v="917"/>
    <s v="Upfront"/>
    <x v="5"/>
    <n v="2.218"/>
    <d v="2010-11-01T00:00:00"/>
    <x v="3"/>
    <n v="0"/>
    <n v="1"/>
    <n v="2"/>
    <n v="2.4398"/>
    <n v="0.81973932289531926"/>
  </r>
  <r>
    <n v="920"/>
    <s v="Upfront"/>
    <x v="2"/>
    <n v="3.0390000000000001"/>
    <d v="2010-08-01T00:00:00"/>
    <x v="3"/>
    <n v="0"/>
    <n v="1"/>
    <n v="3"/>
    <n v="3.3429000000000006"/>
    <n v="0.89742439199497426"/>
  </r>
  <r>
    <n v="922"/>
    <s v="Upfront"/>
    <x v="5"/>
    <n v="2.4420000000000002"/>
    <d v="2010-10-01T00:00:00"/>
    <x v="3"/>
    <n v="0"/>
    <n v="1"/>
    <n v="3"/>
    <n v="2.6862000000000004"/>
    <n v="1.1168192986374803"/>
  </r>
  <r>
    <n v="925"/>
    <s v="Upfront"/>
    <x v="3"/>
    <n v="14.1"/>
    <d v="2010-01-01T00:00:00"/>
    <x v="3"/>
    <n v="0"/>
    <n v="1"/>
    <n v="19"/>
    <n v="15.510000000000002"/>
    <n v="1.2250161186331399"/>
  </r>
  <r>
    <n v="926"/>
    <s v="Upfront"/>
    <x v="2"/>
    <n v="3.2370000000000001"/>
    <d v="2010-09-01T00:00:00"/>
    <x v="3"/>
    <n v="0"/>
    <n v="1"/>
    <n v="3"/>
    <n v="3.5607000000000002"/>
    <n v="0.84253096301289065"/>
  </r>
  <r>
    <n v="928"/>
    <s v="Upfront"/>
    <x v="0"/>
    <n v="3.0219999999999998"/>
    <d v="2010-08-01T00:00:00"/>
    <x v="3"/>
    <n v="0"/>
    <n v="1"/>
    <n v="3"/>
    <n v="3.3242000000000003"/>
    <n v="0.90247277540460857"/>
  </r>
  <r>
    <n v="929"/>
    <s v="Upfront"/>
    <x v="2"/>
    <n v="2.3919999999999999"/>
    <d v="2010-10-01T00:00:00"/>
    <x v="3"/>
    <n v="0"/>
    <n v="1"/>
    <n v="3"/>
    <n v="2.6312000000000002"/>
    <n v="1.1401641836424443"/>
  </r>
  <r>
    <n v="930"/>
    <s v="Upfront"/>
    <x v="2"/>
    <n v="2.4849999999999999"/>
    <d v="2010-09-01T00:00:00"/>
    <x v="3"/>
    <n v="0"/>
    <n v="1"/>
    <n v="2"/>
    <n v="2.7335000000000003"/>
    <n v="0.73166270349368934"/>
  </r>
  <r>
    <n v="933"/>
    <s v="Upfront"/>
    <x v="0"/>
    <n v="2.887"/>
    <d v="2010-08-01T00:00:00"/>
    <x v="3"/>
    <n v="0"/>
    <n v="1"/>
    <n v="2"/>
    <n v="3.1757000000000004"/>
    <n v="0.62978241017728365"/>
  </r>
  <r>
    <n v="937"/>
    <s v="Upfront"/>
    <x v="0"/>
    <n v="5.04"/>
    <d v="2010-05-01T00:00:00"/>
    <x v="3"/>
    <n v="0"/>
    <n v="1"/>
    <n v="6"/>
    <n v="5.5440000000000005"/>
    <n v="1.0822510822510822"/>
  </r>
  <r>
    <n v="939"/>
    <s v="Upfront"/>
    <x v="2"/>
    <n v="3.028"/>
    <d v="2010-05-01T00:00:00"/>
    <x v="3"/>
    <n v="0"/>
    <n v="1"/>
    <n v="3"/>
    <n v="3.3308000000000004"/>
    <n v="0.90068452023537882"/>
  </r>
  <r>
    <n v="942"/>
    <s v="Upfront"/>
    <x v="2"/>
    <n v="2.9580000000000002"/>
    <d v="2010-10-01T00:00:00"/>
    <x v="3"/>
    <n v="0"/>
    <n v="1"/>
    <n v="3"/>
    <n v="3.2538000000000005"/>
    <n v="0.92199889360132758"/>
  </r>
  <r>
    <n v="943"/>
    <s v="Upfront"/>
    <x v="5"/>
    <n v="2.218"/>
    <d v="2010-11-01T00:00:00"/>
    <x v="3"/>
    <n v="0"/>
    <n v="1"/>
    <n v="2"/>
    <n v="2.4398"/>
    <n v="0.81973932289531926"/>
  </r>
  <r>
    <n v="952"/>
    <s v="Upfront"/>
    <x v="2"/>
    <n v="2.6110000000000002"/>
    <d v="2010-05-01T00:00:00"/>
    <x v="3"/>
    <n v="0"/>
    <n v="1"/>
    <n v="2"/>
    <n v="2.8721000000000005"/>
    <n v="0.69635458375404746"/>
  </r>
  <r>
    <n v="958"/>
    <s v="Upfront"/>
    <x v="2"/>
    <n v="3.0659999999999998"/>
    <d v="2010-09-01T00:00:00"/>
    <x v="3"/>
    <n v="0"/>
    <n v="1"/>
    <n v="3"/>
    <n v="3.3726000000000003"/>
    <n v="0.88952143746664292"/>
  </r>
  <r>
    <n v="968"/>
    <s v="Upfront"/>
    <x v="2"/>
    <n v="2.6110000000000002"/>
    <d v="2010-08-01T00:00:00"/>
    <x v="3"/>
    <n v="0"/>
    <n v="1"/>
    <n v="3"/>
    <n v="2.8721000000000005"/>
    <n v="1.0445318756310711"/>
  </r>
  <r>
    <n v="970"/>
    <s v="Upfront"/>
    <x v="6"/>
    <n v="5.0599999999999996"/>
    <d v="2010-07-01T00:00:00"/>
    <x v="3"/>
    <n v="0"/>
    <n v="1"/>
    <n v="6"/>
    <n v="5.5659999999999998"/>
    <n v="1.0779734099892202"/>
  </r>
  <r>
    <n v="971"/>
    <s v="Upfront"/>
    <x v="6"/>
    <n v="2.6"/>
    <d v="2010-09-01T00:00:00"/>
    <x v="3"/>
    <n v="0"/>
    <n v="1"/>
    <n v="3"/>
    <n v="2.8600000000000003"/>
    <n v="1.0489510489510487"/>
  </r>
  <r>
    <n v="972"/>
    <s v="Upfront"/>
    <x v="6"/>
    <n v="3.6"/>
    <d v="2010-08-01T00:00:00"/>
    <x v="3"/>
    <n v="0"/>
    <n v="1"/>
    <n v="4"/>
    <n v="3.9600000000000004"/>
    <n v="1.0101010101010099"/>
  </r>
  <r>
    <n v="973"/>
    <s v="Upfront"/>
    <x v="2"/>
    <n v="2.7789999999999999"/>
    <d v="2010-09-01T00:00:00"/>
    <x v="3"/>
    <n v="0"/>
    <n v="1"/>
    <n v="3"/>
    <n v="3.0569000000000002"/>
    <n v="0.98138637181458332"/>
  </r>
  <r>
    <n v="980"/>
    <s v="Upfront"/>
    <x v="0"/>
    <n v="2.887"/>
    <d v="2010-09-01T00:00:00"/>
    <x v="3"/>
    <n v="0"/>
    <n v="1"/>
    <n v="3"/>
    <n v="3.1757000000000004"/>
    <n v="0.94467361526592553"/>
  </r>
  <r>
    <n v="981"/>
    <s v="Upfront"/>
    <x v="0"/>
    <n v="2.887"/>
    <d v="2010-09-01T00:00:00"/>
    <x v="3"/>
    <n v="0"/>
    <n v="1"/>
    <n v="3"/>
    <n v="3.1757000000000004"/>
    <n v="0.94467361526592553"/>
  </r>
  <r>
    <n v="989"/>
    <s v="Upfront"/>
    <x v="2"/>
    <n v="3.2"/>
    <d v="2010-07-01T00:00:00"/>
    <x v="3"/>
    <n v="0"/>
    <n v="1"/>
    <n v="4"/>
    <n v="3.5200000000000005"/>
    <n v="1.1363636363636362"/>
  </r>
  <r>
    <n v="996"/>
    <s v="Upfront"/>
    <x v="2"/>
    <n v="2.5510000000000002"/>
    <d v="2010-11-01T00:00:00"/>
    <x v="3"/>
    <n v="0"/>
    <n v="1"/>
    <n v="3"/>
    <n v="2.8061000000000003"/>
    <n v="1.0690994618866041"/>
  </r>
  <r>
    <n v="997"/>
    <s v="Upfront"/>
    <x v="2"/>
    <n v="2.93"/>
    <d v="2010-11-01T00:00:00"/>
    <x v="3"/>
    <n v="0"/>
    <n v="1"/>
    <n v="3"/>
    <n v="3.2230000000000003"/>
    <n v="0.930809804529941"/>
  </r>
  <r>
    <n v="998"/>
    <s v="Upfront"/>
    <x v="2"/>
    <n v="2.891"/>
    <d v="2010-11-01T00:00:00"/>
    <x v="3"/>
    <n v="0"/>
    <n v="1"/>
    <n v="3"/>
    <n v="3.1801000000000004"/>
    <n v="0.94336656079997472"/>
  </r>
  <r>
    <n v="999"/>
    <s v="Upfront"/>
    <x v="0"/>
    <n v="2.4849999999999999"/>
    <d v="2010-08-01T00:00:00"/>
    <x v="3"/>
    <n v="0"/>
    <n v="1"/>
    <n v="3"/>
    <n v="2.7335000000000003"/>
    <n v="1.0974940552405341"/>
  </r>
  <r>
    <n v="1001"/>
    <s v="Upfront"/>
    <x v="2"/>
    <n v="2.887"/>
    <d v="2010-09-01T00:00:00"/>
    <x v="3"/>
    <n v="0"/>
    <n v="1"/>
    <n v="3"/>
    <n v="3.1757000000000004"/>
    <n v="0.94467361526592553"/>
  </r>
  <r>
    <n v="1003"/>
    <s v="Upfront"/>
    <x v="2"/>
    <n v="2.887"/>
    <d v="2010-09-01T00:00:00"/>
    <x v="3"/>
    <n v="0"/>
    <n v="1"/>
    <n v="3"/>
    <n v="3.1757000000000004"/>
    <n v="0.94467361526592553"/>
  </r>
  <r>
    <n v="1004"/>
    <s v="Upfront"/>
    <x v="0"/>
    <n v="2.8860000000000001"/>
    <d v="2010-09-01T00:00:00"/>
    <x v="3"/>
    <n v="0"/>
    <n v="1"/>
    <n v="3"/>
    <n v="3.1746000000000003"/>
    <n v="0.94500094500094489"/>
  </r>
  <r>
    <n v="1005"/>
    <s v="Upfront"/>
    <x v="0"/>
    <n v="2.9409999999999998"/>
    <d v="2010-09-01T00:00:00"/>
    <x v="3"/>
    <n v="0"/>
    <n v="1"/>
    <n v="3"/>
    <n v="3.2351000000000001"/>
    <n v="0.92732836697474574"/>
  </r>
  <r>
    <n v="1009"/>
    <s v="Upfront"/>
    <x v="3"/>
    <n v="2.734"/>
    <d v="2010-07-01T00:00:00"/>
    <x v="3"/>
    <n v="0"/>
    <n v="1"/>
    <n v="2"/>
    <n v="3.0074000000000001"/>
    <n v="0.66502626853760727"/>
  </r>
  <r>
    <n v="1010"/>
    <s v="Upfront"/>
    <x v="3"/>
    <n v="2.9750000000000001"/>
    <d v="2010-11-01T00:00:00"/>
    <x v="3"/>
    <n v="0"/>
    <n v="1"/>
    <n v="3"/>
    <n v="3.2725000000000004"/>
    <n v="0.91673032849503422"/>
  </r>
  <r>
    <n v="1011"/>
    <s v="Upfront"/>
    <x v="5"/>
    <n v="3.1669999999999998"/>
    <d v="2010-09-01T00:00:00"/>
    <x v="3"/>
    <n v="0"/>
    <n v="1"/>
    <n v="3"/>
    <n v="3.4837000000000002"/>
    <n v="0.86115337141544901"/>
  </r>
  <r>
    <n v="1012"/>
    <s v="Upfront"/>
    <x v="5"/>
    <n v="3.1669999999999998"/>
    <d v="2010-10-01T00:00:00"/>
    <x v="3"/>
    <n v="0"/>
    <n v="1"/>
    <n v="3"/>
    <n v="3.4837000000000002"/>
    <n v="0.86115337141544901"/>
  </r>
  <r>
    <n v="1013"/>
    <s v="Upfront"/>
    <x v="2"/>
    <n v="2.9580000000000002"/>
    <d v="2010-10-01T00:00:00"/>
    <x v="3"/>
    <n v="0"/>
    <n v="1"/>
    <n v="3"/>
    <n v="3.2538000000000005"/>
    <n v="0.92199889360132758"/>
  </r>
  <r>
    <n v="1016"/>
    <s v="Upfront"/>
    <x v="0"/>
    <n v="2.895"/>
    <d v="2010-09-01T00:00:00"/>
    <x v="3"/>
    <n v="0"/>
    <n v="1"/>
    <n v="3"/>
    <n v="3.1845000000000003"/>
    <n v="0.94206311822892119"/>
  </r>
  <r>
    <n v="1017"/>
    <s v="Upfront"/>
    <x v="2"/>
    <n v="3.0089999999999999"/>
    <d v="2010-07-01T00:00:00"/>
    <x v="3"/>
    <n v="0"/>
    <n v="1"/>
    <n v="3"/>
    <n v="3.3099000000000003"/>
    <n v="0.90637179370977972"/>
  </r>
  <r>
    <n v="1018"/>
    <s v="Upfront"/>
    <x v="0"/>
    <n v="2.887"/>
    <d v="2010-09-01T00:00:00"/>
    <x v="3"/>
    <n v="0"/>
    <n v="1"/>
    <n v="3"/>
    <n v="3.1757000000000004"/>
    <n v="0.94467361526592553"/>
  </r>
  <r>
    <n v="1019"/>
    <s v="Upfront"/>
    <x v="0"/>
    <n v="3.1219999999999999"/>
    <d v="2010-09-01T00:00:00"/>
    <x v="3"/>
    <n v="0"/>
    <n v="1"/>
    <n v="4"/>
    <n v="3.4342000000000001"/>
    <n v="1.1647545279832274"/>
  </r>
  <r>
    <n v="1026"/>
    <s v="Upfront"/>
    <x v="2"/>
    <n v="2.9580000000000002"/>
    <d v="2010-11-01T00:00:00"/>
    <x v="3"/>
    <n v="0"/>
    <n v="1"/>
    <n v="3"/>
    <n v="3.2538000000000005"/>
    <n v="0.92199889360132758"/>
  </r>
  <r>
    <n v="1027"/>
    <s v="Upfront"/>
    <x v="2"/>
    <n v="2.891"/>
    <d v="2010-11-01T00:00:00"/>
    <x v="3"/>
    <n v="0"/>
    <n v="1"/>
    <n v="3"/>
    <n v="3.1801000000000004"/>
    <n v="0.94336656079997472"/>
  </r>
  <r>
    <n v="1028"/>
    <s v="Upfront"/>
    <x v="5"/>
    <n v="2.5819999999999999"/>
    <d v="2010-10-01T00:00:00"/>
    <x v="3"/>
    <n v="0"/>
    <n v="1"/>
    <n v="2"/>
    <n v="2.8402000000000003"/>
    <n v="0.70417576227026257"/>
  </r>
  <r>
    <n v="1030"/>
    <s v="Upfront"/>
    <x v="2"/>
    <n v="2.996"/>
    <d v="2010-11-01T00:00:00"/>
    <x v="3"/>
    <n v="0"/>
    <n v="1"/>
    <n v="3"/>
    <n v="3.2956000000000003"/>
    <n v="0.91030464862240557"/>
  </r>
  <r>
    <n v="1031"/>
    <s v="Upfront"/>
    <x v="5"/>
    <n v="2.5819999999999999"/>
    <d v="2010-10-01T00:00:00"/>
    <x v="3"/>
    <n v="0"/>
    <n v="1"/>
    <n v="2"/>
    <n v="2.8402000000000003"/>
    <n v="0.70417576227026257"/>
  </r>
  <r>
    <n v="1033"/>
    <s v="Upfront"/>
    <x v="5"/>
    <n v="3.14"/>
    <d v="2010-09-01T00:00:00"/>
    <x v="3"/>
    <n v="0"/>
    <n v="1"/>
    <n v="4"/>
    <n v="3.4540000000000006"/>
    <n v="1.1580775911986101"/>
  </r>
  <r>
    <n v="1035"/>
    <s v="Upfront"/>
    <x v="3"/>
    <n v="2.3010000000000002"/>
    <d v="2010-06-01T00:00:00"/>
    <x v="3"/>
    <n v="0"/>
    <n v="1"/>
    <n v="2"/>
    <n v="2.5311000000000003"/>
    <n v="0.79017028169570536"/>
  </r>
  <r>
    <n v="1036"/>
    <s v="Upfront"/>
    <x v="1"/>
    <n v="2.57"/>
    <d v="2010-11-01T00:00:00"/>
    <x v="3"/>
    <n v="0"/>
    <n v="1"/>
    <n v="3"/>
    <n v="2.827"/>
    <n v="1.0611956137247966"/>
  </r>
  <r>
    <n v="1037"/>
    <s v="Upfront"/>
    <x v="0"/>
    <n v="3.37"/>
    <d v="2010-09-01T00:00:00"/>
    <x v="3"/>
    <n v="0"/>
    <n v="1"/>
    <n v="3"/>
    <n v="3.7070000000000003"/>
    <n v="0.80927974103048284"/>
  </r>
  <r>
    <n v="1044"/>
    <s v="Upfront"/>
    <x v="2"/>
    <n v="2.851"/>
    <d v="2010-11-01T00:00:00"/>
    <x v="3"/>
    <n v="0"/>
    <n v="1"/>
    <n v="3"/>
    <n v="3.1361000000000003"/>
    <n v="0.95660214916616171"/>
  </r>
  <r>
    <n v="1045"/>
    <s v="Upfront"/>
    <x v="2"/>
    <n v="2.891"/>
    <d v="2010-10-01T00:00:00"/>
    <x v="3"/>
    <n v="0"/>
    <n v="1"/>
    <n v="3"/>
    <n v="3.1801000000000004"/>
    <n v="0.94336656079997472"/>
  </r>
  <r>
    <n v="1046"/>
    <s v="Upfront"/>
    <x v="2"/>
    <n v="2.891"/>
    <d v="2010-10-01T00:00:00"/>
    <x v="3"/>
    <n v="0"/>
    <n v="1"/>
    <n v="3"/>
    <n v="3.1801000000000004"/>
    <n v="0.94336656079997472"/>
  </r>
  <r>
    <n v="1060"/>
    <s v="Upfront"/>
    <x v="2"/>
    <n v="2.82"/>
    <d v="2010-10-01T00:00:00"/>
    <x v="3"/>
    <n v="0"/>
    <n v="1"/>
    <n v="4"/>
    <n v="3.1019999999999999"/>
    <n v="1.2894906511927788"/>
  </r>
  <r>
    <n v="1064"/>
    <s v="Upfront"/>
    <x v="2"/>
    <n v="3.76"/>
    <d v="2010-09-01T00:00:00"/>
    <x v="3"/>
    <n v="0"/>
    <n v="1"/>
    <n v="4"/>
    <n v="4.1360000000000001"/>
    <n v="0.96711798839458407"/>
  </r>
  <r>
    <n v="1083"/>
    <s v="Upfront"/>
    <x v="2"/>
    <n v="3.51"/>
    <d v="2010-07-01T00:00:00"/>
    <x v="3"/>
    <n v="0"/>
    <n v="1"/>
    <n v="4"/>
    <n v="3.8610000000000002"/>
    <n v="1.0360010360010359"/>
  </r>
  <r>
    <n v="1134"/>
    <s v="Upfront"/>
    <x v="0"/>
    <n v="3.6"/>
    <d v="2010-08-01T00:00:00"/>
    <x v="3"/>
    <n v="0"/>
    <n v="1"/>
    <n v="5"/>
    <n v="3.9600000000000004"/>
    <n v="1.2626262626262625"/>
  </r>
  <r>
    <n v="1141"/>
    <s v="Upfront"/>
    <x v="0"/>
    <n v="2.8439999999999999"/>
    <d v="2010-09-01T00:00:00"/>
    <x v="3"/>
    <n v="0"/>
    <n v="1"/>
    <n v="3"/>
    <n v="3.1284000000000001"/>
    <n v="0.95895665515918682"/>
  </r>
  <r>
    <n v="1153"/>
    <s v="Upfront"/>
    <x v="0"/>
    <n v="4.7300000000000004"/>
    <d v="2010-07-01T00:00:00"/>
    <x v="3"/>
    <n v="0"/>
    <n v="1"/>
    <n v="6"/>
    <n v="5.2030000000000012"/>
    <n v="1.1531808571977702"/>
  </r>
  <r>
    <n v="1168"/>
    <s v="Upfront"/>
    <x v="2"/>
    <n v="2.6110000000000002"/>
    <d v="2010-11-01T00:00:00"/>
    <x v="3"/>
    <n v="0"/>
    <n v="1"/>
    <n v="3"/>
    <n v="2.8721000000000005"/>
    <n v="1.0445318756310711"/>
  </r>
  <r>
    <n v="1170"/>
    <s v="Upfront"/>
    <x v="2"/>
    <n v="2.6110000000000002"/>
    <d v="2010-08-01T00:00:00"/>
    <x v="3"/>
    <n v="0"/>
    <n v="1"/>
    <n v="3"/>
    <n v="2.8721000000000005"/>
    <n v="1.0445318756310711"/>
  </r>
  <r>
    <n v="1177"/>
    <s v="Upfront"/>
    <x v="2"/>
    <n v="3.0089999999999999"/>
    <d v="2010-10-01T00:00:00"/>
    <x v="3"/>
    <n v="0"/>
    <n v="1"/>
    <n v="3"/>
    <n v="3.3099000000000003"/>
    <n v="0.90637179370977972"/>
  </r>
  <r>
    <n v="1178"/>
    <s v="Upfront"/>
    <x v="2"/>
    <n v="2.6110000000000002"/>
    <d v="2010-10-01T00:00:00"/>
    <x v="3"/>
    <n v="0"/>
    <n v="1"/>
    <n v="2"/>
    <n v="2.8721000000000005"/>
    <n v="0.69635458375404746"/>
  </r>
  <r>
    <n v="1179"/>
    <s v="Upfront"/>
    <x v="2"/>
    <n v="3.0089999999999999"/>
    <d v="2010-10-01T00:00:00"/>
    <x v="3"/>
    <n v="0"/>
    <n v="1"/>
    <n v="3"/>
    <n v="3.3099000000000003"/>
    <n v="0.90637179370977972"/>
  </r>
  <r>
    <n v="1180"/>
    <s v="Upfront"/>
    <x v="2"/>
    <n v="2.7480000000000002"/>
    <d v="2010-07-01T00:00:00"/>
    <x v="3"/>
    <n v="0"/>
    <n v="1"/>
    <n v="2"/>
    <n v="3.0228000000000006"/>
    <n v="0.66163821622336894"/>
  </r>
  <r>
    <n v="1181"/>
    <s v="Upfront"/>
    <x v="2"/>
    <n v="2.6110000000000002"/>
    <d v="2010-10-01T00:00:00"/>
    <x v="3"/>
    <n v="0"/>
    <n v="1"/>
    <n v="2"/>
    <n v="2.8721000000000005"/>
    <n v="0.69635458375404746"/>
  </r>
  <r>
    <n v="1187"/>
    <s v="Upfront"/>
    <x v="2"/>
    <n v="2.6110000000000002"/>
    <d v="2010-11-01T00:00:00"/>
    <x v="3"/>
    <n v="0"/>
    <n v="1"/>
    <n v="3"/>
    <n v="2.8721000000000005"/>
    <n v="1.0445318756310711"/>
  </r>
  <r>
    <n v="1191"/>
    <s v="Upfront"/>
    <x v="0"/>
    <n v="2.9409999999999998"/>
    <d v="2010-09-01T00:00:00"/>
    <x v="3"/>
    <n v="0"/>
    <n v="1"/>
    <n v="3"/>
    <n v="3.2351000000000001"/>
    <n v="0.92732836697474574"/>
  </r>
  <r>
    <n v="1195"/>
    <s v="Upfront"/>
    <x v="0"/>
    <n v="5.64"/>
    <d v="2010-07-01T00:00:00"/>
    <x v="3"/>
    <n v="0"/>
    <n v="1"/>
    <n v="7"/>
    <n v="6.2039999999999997"/>
    <n v="1.1283043197936815"/>
  </r>
  <r>
    <n v="1234"/>
    <s v="Upfront"/>
    <x v="2"/>
    <n v="3.0089999999999999"/>
    <d v="2010-09-01T00:00:00"/>
    <x v="3"/>
    <n v="0"/>
    <n v="1"/>
    <n v="3"/>
    <n v="3.3099000000000003"/>
    <n v="0.90637179370977972"/>
  </r>
  <r>
    <n v="1239"/>
    <s v="Upfront"/>
    <x v="5"/>
    <n v="3.1680000000000001"/>
    <d v="2010-09-01T00:00:00"/>
    <x v="3"/>
    <n v="0"/>
    <n v="1"/>
    <n v="3"/>
    <n v="3.4848000000000003"/>
    <n v="0.86088154269972439"/>
  </r>
  <r>
    <n v="1272"/>
    <s v="Upfront"/>
    <x v="6"/>
    <n v="2.4"/>
    <d v="2010-09-01T00:00:00"/>
    <x v="3"/>
    <n v="0"/>
    <n v="1"/>
    <n v="2"/>
    <n v="2.64"/>
    <n v="0.75757575757575757"/>
  </r>
  <r>
    <n v="1278"/>
    <s v="Upfront"/>
    <x v="0"/>
    <n v="7.2"/>
    <d v="2010-03-01T00:00:00"/>
    <x v="3"/>
    <n v="0"/>
    <n v="1"/>
    <n v="9"/>
    <n v="7.9200000000000008"/>
    <n v="1.1363636363636362"/>
  </r>
  <r>
    <n v="1279"/>
    <s v="Upfront"/>
    <x v="2"/>
    <n v="2.4249999999999998"/>
    <d v="2010-10-01T00:00:00"/>
    <x v="3"/>
    <n v="0"/>
    <n v="1"/>
    <n v="3"/>
    <n v="2.6675"/>
    <n v="1.1246485473289598"/>
  </r>
  <r>
    <n v="1280"/>
    <s v="Upfront"/>
    <x v="0"/>
    <n v="7.2149999999999999"/>
    <d v="2010-08-01T00:00:00"/>
    <x v="3"/>
    <n v="0"/>
    <n v="1"/>
    <n v="9"/>
    <n v="7.9365000000000006"/>
    <n v="1.134001134001134"/>
  </r>
  <r>
    <n v="1287"/>
    <s v="Upfront"/>
    <x v="1"/>
    <n v="34.520000000000003"/>
    <d v="2009-08-01T00:00:00"/>
    <x v="3"/>
    <n v="0"/>
    <n v="1"/>
    <n v="43"/>
    <n v="37.972000000000008"/>
    <n v="1.1324133572105759"/>
  </r>
  <r>
    <n v="1292"/>
    <s v="Upfront"/>
    <x v="0"/>
    <n v="5.85"/>
    <d v="2010-08-01T00:00:00"/>
    <x v="3"/>
    <n v="0"/>
    <n v="1"/>
    <n v="6"/>
    <n v="6.4350000000000005"/>
    <n v="0.93240093240093236"/>
  </r>
  <r>
    <n v="1307"/>
    <s v="Upfront"/>
    <x v="0"/>
    <n v="5.85"/>
    <d v="2010-06-01T00:00:00"/>
    <x v="3"/>
    <n v="0"/>
    <n v="1"/>
    <n v="8"/>
    <n v="6.4350000000000005"/>
    <n v="1.2432012432012431"/>
  </r>
  <r>
    <n v="1319"/>
    <s v="Upfront"/>
    <x v="6"/>
    <n v="2.99"/>
    <d v="2010-12-01T00:00:00"/>
    <x v="3"/>
    <n v="0"/>
    <n v="1"/>
    <n v="4"/>
    <n v="3.2890000000000006"/>
    <n v="1.2161751292186072"/>
  </r>
  <r>
    <n v="1434"/>
    <s v="Upfront"/>
    <x v="0"/>
    <n v="3.78"/>
    <d v="2010-08-01T00:00:00"/>
    <x v="3"/>
    <n v="0"/>
    <n v="1"/>
    <n v="4"/>
    <n v="4.1580000000000004"/>
    <n v="0.96200096200096197"/>
  </r>
  <r>
    <n v="1436"/>
    <s v="Upfront"/>
    <x v="6"/>
    <n v="3.24"/>
    <d v="2010-10-01T00:00:00"/>
    <x v="3"/>
    <n v="0"/>
    <n v="1"/>
    <n v="4"/>
    <n v="3.5640000000000005"/>
    <n v="1.1223344556677888"/>
  </r>
  <r>
    <n v="1458"/>
    <s v="Upfront"/>
    <x v="6"/>
    <n v="2.99"/>
    <d v="2010-12-01T00:00:00"/>
    <x v="3"/>
    <n v="0"/>
    <n v="1"/>
    <n v="4"/>
    <n v="3.2890000000000006"/>
    <n v="1.2161751292186072"/>
  </r>
  <r>
    <n v="1464"/>
    <s v="Upfront"/>
    <x v="0"/>
    <n v="6.72"/>
    <d v="2010-10-01T00:00:00"/>
    <x v="3"/>
    <n v="0"/>
    <n v="1"/>
    <n v="8"/>
    <n v="7.3920000000000003"/>
    <n v="1.0822510822510822"/>
  </r>
  <r>
    <n v="1468"/>
    <s v="Upfront"/>
    <x v="4"/>
    <n v="3.15"/>
    <d v="2010-10-01T00:00:00"/>
    <x v="3"/>
    <n v="0"/>
    <n v="1"/>
    <n v="4"/>
    <n v="3.4650000000000003"/>
    <n v="1.1544011544011543"/>
  </r>
  <r>
    <n v="1488"/>
    <s v="Upfront"/>
    <x v="3"/>
    <n v="5.52"/>
    <d v="2010-04-01T00:00:00"/>
    <x v="3"/>
    <n v="0"/>
    <n v="1"/>
    <n v="7"/>
    <n v="6.0720000000000001"/>
    <n v="1.1528326745718049"/>
  </r>
  <r>
    <n v="1531"/>
    <s v="Upfront"/>
    <x v="6"/>
    <n v="1.3440000000000001"/>
    <d v="2011-06-01T00:00:00"/>
    <x v="3"/>
    <n v="0"/>
    <n v="1"/>
    <n v="2"/>
    <n v="1.4784000000000002"/>
    <n v="1.3528138528138527"/>
  </r>
  <r>
    <n v="1532"/>
    <s v="Upfront"/>
    <x v="6"/>
    <n v="1.3440000000000001"/>
    <d v="2011-06-01T00:00:00"/>
    <x v="3"/>
    <n v="0"/>
    <n v="1"/>
    <n v="2"/>
    <n v="1.4784000000000002"/>
    <n v="1.3528138528138527"/>
  </r>
  <r>
    <n v="1533"/>
    <s v="Upfront"/>
    <x v="6"/>
    <n v="1.3440000000000001"/>
    <d v="2011-06-01T00:00:00"/>
    <x v="3"/>
    <n v="0"/>
    <n v="1"/>
    <n v="2"/>
    <n v="1.4784000000000002"/>
    <n v="1.3528138528138527"/>
  </r>
  <r>
    <n v="1568"/>
    <s v="Upfront"/>
    <x v="0"/>
    <n v="2.7"/>
    <d v="2010-10-01T00:00:00"/>
    <x v="3"/>
    <n v="0"/>
    <n v="1"/>
    <n v="3"/>
    <n v="2.9700000000000006"/>
    <n v="1.0101010101010099"/>
  </r>
  <r>
    <n v="1571"/>
    <s v="Upfront"/>
    <x v="0"/>
    <n v="8.74"/>
    <d v="2010-07-01T00:00:00"/>
    <x v="3"/>
    <n v="0"/>
    <n v="1"/>
    <n v="11"/>
    <n v="9.6140000000000008"/>
    <n v="1.1441647597254003"/>
  </r>
  <r>
    <n v="1614"/>
    <s v="Upfront"/>
    <x v="0"/>
    <n v="3.18"/>
    <d v="2010-09-01T00:00:00"/>
    <x v="3"/>
    <n v="0"/>
    <n v="1"/>
    <n v="4"/>
    <n v="3.4980000000000007"/>
    <n v="1.1435105774728413"/>
  </r>
  <r>
    <n v="1646"/>
    <s v="Upfront"/>
    <x v="0"/>
    <n v="6"/>
    <d v="2010-06-01T00:00:00"/>
    <x v="3"/>
    <n v="0"/>
    <n v="1"/>
    <n v="8"/>
    <n v="6.6000000000000005"/>
    <n v="1.2121212121212119"/>
  </r>
  <r>
    <n v="1664"/>
    <s v="Upfront"/>
    <x v="5"/>
    <n v="9.1999999999999993"/>
    <d v="2010-07-01T00:00:00"/>
    <x v="3"/>
    <n v="0"/>
    <n v="1"/>
    <n v="11"/>
    <n v="10.119999999999999"/>
    <n v="1.0869565217391306"/>
  </r>
  <r>
    <n v="1717"/>
    <s v="Upfront"/>
    <x v="0"/>
    <n v="7"/>
    <d v="2010-09-01T00:00:00"/>
    <x v="3"/>
    <n v="0"/>
    <n v="1"/>
    <n v="7"/>
    <n v="7.7000000000000011"/>
    <n v="0.90909090909090895"/>
  </r>
  <r>
    <n v="1723"/>
    <s v="Upfront"/>
    <x v="5"/>
    <n v="7.52"/>
    <d v="2010-10-01T00:00:00"/>
    <x v="3"/>
    <n v="0"/>
    <n v="1"/>
    <n v="9"/>
    <n v="8.2720000000000002"/>
    <n v="1.0880077369439072"/>
  </r>
  <r>
    <n v="1724"/>
    <s v="Upfront"/>
    <x v="3"/>
    <n v="4.05"/>
    <d v="2010-03-01T00:00:00"/>
    <x v="3"/>
    <n v="0"/>
    <n v="1"/>
    <n v="5"/>
    <n v="4.4550000000000001"/>
    <n v="1.122334455667789"/>
  </r>
  <r>
    <n v="1758"/>
    <s v="Upfront"/>
    <x v="0"/>
    <n v="4.05"/>
    <d v="2011-01-01T00:00:00"/>
    <x v="3"/>
    <n v="0"/>
    <n v="1"/>
    <n v="6"/>
    <n v="4.4550000000000001"/>
    <n v="1.3468013468013469"/>
  </r>
  <r>
    <n v="1780"/>
    <s v="Upfront"/>
    <x v="0"/>
    <n v="6.3"/>
    <d v="2011-02-01T00:00:00"/>
    <x v="3"/>
    <n v="0"/>
    <n v="1"/>
    <n v="8"/>
    <n v="6.9300000000000006"/>
    <n v="1.1544011544011543"/>
  </r>
  <r>
    <n v="1797"/>
    <s v="Upfront"/>
    <x v="0"/>
    <n v="5.64"/>
    <d v="2011-02-01T00:00:00"/>
    <x v="3"/>
    <n v="0"/>
    <n v="1"/>
    <n v="7"/>
    <n v="6.2039999999999997"/>
    <n v="1.1283043197936815"/>
  </r>
  <r>
    <n v="1822"/>
    <s v="Upfront"/>
    <x v="0"/>
    <n v="9.89"/>
    <d v="2010-04-01T00:00:00"/>
    <x v="3"/>
    <n v="0"/>
    <n v="1"/>
    <n v="12"/>
    <n v="10.879000000000001"/>
    <n v="1.1030425590587369"/>
  </r>
  <r>
    <n v="2029"/>
    <s v="Upfront"/>
    <x v="3"/>
    <n v="7.2"/>
    <d v="2010-10-01T00:00:00"/>
    <x v="3"/>
    <n v="0"/>
    <n v="1"/>
    <n v="10"/>
    <n v="7.9200000000000008"/>
    <n v="1.2626262626262625"/>
  </r>
  <r>
    <n v="2051"/>
    <s v="Upfront"/>
    <x v="6"/>
    <n v="1.85"/>
    <d v="2011-06-01T00:00:00"/>
    <x v="3"/>
    <n v="0"/>
    <n v="1"/>
    <n v="2"/>
    <n v="2.0350000000000001"/>
    <n v="0.98280098280098271"/>
  </r>
  <r>
    <n v="2103"/>
    <s v="Upfront"/>
    <x v="6"/>
    <n v="3.68"/>
    <d v="2011-03-01T00:00:00"/>
    <x v="3"/>
    <n v="0"/>
    <n v="1"/>
    <n v="5"/>
    <n v="4.0480000000000009"/>
    <n v="1.235177865612648"/>
  </r>
  <r>
    <n v="2104"/>
    <s v="Upfront"/>
    <x v="6"/>
    <n v="5.75"/>
    <d v="2011-02-01T00:00:00"/>
    <x v="3"/>
    <n v="0"/>
    <n v="1"/>
    <n v="7"/>
    <n v="6.3250000000000002"/>
    <n v="1.1067193675889329"/>
  </r>
  <r>
    <n v="2134"/>
    <s v="Upfront"/>
    <x v="6"/>
    <n v="8.2249999999999996"/>
    <d v="2011-03-01T00:00:00"/>
    <x v="3"/>
    <n v="0"/>
    <n v="1"/>
    <n v="9"/>
    <n v="9.0475000000000012"/>
    <n v="0.99474993092014352"/>
  </r>
  <r>
    <n v="2159"/>
    <s v="Upfront"/>
    <x v="6"/>
    <n v="8.5500000000000007"/>
    <d v="2011-04-01T00:00:00"/>
    <x v="3"/>
    <n v="0"/>
    <n v="1"/>
    <n v="9"/>
    <n v="9.4050000000000011"/>
    <n v="0.95693779904306209"/>
  </r>
  <r>
    <n v="2167"/>
    <s v="Upfront"/>
    <x v="6"/>
    <n v="4.1399999999999997"/>
    <d v="2011-04-01T00:00:00"/>
    <x v="3"/>
    <n v="0"/>
    <n v="1"/>
    <n v="5"/>
    <n v="4.5540000000000003"/>
    <n v="1.097935880544576"/>
  </r>
  <r>
    <n v="2172"/>
    <s v="Upfront"/>
    <x v="5"/>
    <n v="5.55"/>
    <d v="2011-03-01T00:00:00"/>
    <x v="3"/>
    <n v="0"/>
    <n v="1"/>
    <n v="6"/>
    <n v="6.1050000000000004"/>
    <n v="0.98280098280098271"/>
  </r>
  <r>
    <n v="2174"/>
    <s v="Upfront"/>
    <x v="6"/>
    <n v="3.91"/>
    <d v="2011-05-01T00:00:00"/>
    <x v="3"/>
    <n v="0"/>
    <n v="1"/>
    <n v="5"/>
    <n v="4.3010000000000002"/>
    <n v="1.1625203441060219"/>
  </r>
  <r>
    <n v="2209"/>
    <s v="Upfront"/>
    <x v="0"/>
    <n v="4.2"/>
    <d v="2011-01-01T00:00:00"/>
    <x v="3"/>
    <n v="0"/>
    <n v="1"/>
    <n v="5"/>
    <n v="4.620000000000001"/>
    <n v="1.082251082251082"/>
  </r>
  <r>
    <n v="2218"/>
    <s v="Upfront"/>
    <x v="6"/>
    <n v="5.52"/>
    <d v="2011-03-01T00:00:00"/>
    <x v="3"/>
    <n v="0"/>
    <n v="1"/>
    <n v="7"/>
    <n v="6.0720000000000001"/>
    <n v="1.1528326745718049"/>
  </r>
  <r>
    <n v="2237"/>
    <s v="Upfront"/>
    <x v="0"/>
    <n v="5.25"/>
    <d v="2011-01-01T00:00:00"/>
    <x v="3"/>
    <n v="0"/>
    <n v="1"/>
    <n v="6"/>
    <n v="5.7750000000000004"/>
    <n v="1.0389610389610389"/>
  </r>
  <r>
    <n v="2247"/>
    <s v="Upfront"/>
    <x v="0"/>
    <n v="4.0250000000000004"/>
    <d v="2011-03-01T00:00:00"/>
    <x v="3"/>
    <n v="0"/>
    <n v="1"/>
    <n v="4"/>
    <n v="4.4275000000000011"/>
    <n v="0.9034443817052511"/>
  </r>
  <r>
    <n v="2255"/>
    <s v="Upfront"/>
    <x v="6"/>
    <n v="8.74"/>
    <d v="2011-02-01T00:00:00"/>
    <x v="3"/>
    <n v="0"/>
    <n v="1"/>
    <n v="11"/>
    <n v="9.6140000000000008"/>
    <n v="1.1441647597254003"/>
  </r>
  <r>
    <n v="2268"/>
    <s v="Upfront"/>
    <x v="6"/>
    <n v="3.22"/>
    <d v="2011-04-01T00:00:00"/>
    <x v="3"/>
    <n v="0"/>
    <n v="1"/>
    <n v="4"/>
    <n v="3.5420000000000007"/>
    <n v="1.1293054771315638"/>
  </r>
  <r>
    <n v="2270"/>
    <s v="Upfront"/>
    <x v="6"/>
    <n v="4.5999999999999996"/>
    <d v="2011-03-01T00:00:00"/>
    <x v="3"/>
    <n v="0"/>
    <n v="1"/>
    <n v="6"/>
    <n v="5.0599999999999996"/>
    <n v="1.1857707509881423"/>
  </r>
  <r>
    <n v="2297"/>
    <s v="Upfront"/>
    <x v="6"/>
    <n v="5.29"/>
    <d v="2011-03-01T00:00:00"/>
    <x v="3"/>
    <n v="0"/>
    <n v="1"/>
    <n v="7"/>
    <n v="5.8190000000000008"/>
    <n v="1.2029558343357964"/>
  </r>
  <r>
    <n v="2299"/>
    <s v="Upfront"/>
    <x v="8"/>
    <n v="9.6"/>
    <d v="2010-06-01T00:00:00"/>
    <x v="3"/>
    <n v="0"/>
    <n v="1"/>
    <n v="12"/>
    <n v="10.56"/>
    <n v="1.1363636363636362"/>
  </r>
  <r>
    <n v="2346"/>
    <s v="Upfront"/>
    <x v="6"/>
    <n v="3.45"/>
    <d v="2011-04-01T00:00:00"/>
    <x v="3"/>
    <n v="0"/>
    <n v="1"/>
    <n v="4"/>
    <n v="3.7950000000000004"/>
    <n v="1.054018445322793"/>
  </r>
  <r>
    <n v="2356"/>
    <s v="Upfront"/>
    <x v="6"/>
    <n v="1.9139999999999999"/>
    <d v="2011-08-01T00:00:00"/>
    <x v="3"/>
    <n v="0"/>
    <n v="1"/>
    <n v="3"/>
    <n v="2.1053999999999999"/>
    <n v="1.4249073810202337"/>
  </r>
  <r>
    <n v="2361"/>
    <s v="Upfront"/>
    <x v="6"/>
    <n v="4.9950000000000001"/>
    <d v="2011-03-01T00:00:00"/>
    <x v="3"/>
    <n v="0"/>
    <n v="1"/>
    <n v="7"/>
    <n v="5.4945000000000004"/>
    <n v="1.2740012740012738"/>
  </r>
  <r>
    <n v="2367"/>
    <s v="Upfront"/>
    <x v="0"/>
    <n v="11.1"/>
    <d v="2011-11-01T00:00:00"/>
    <x v="3"/>
    <n v="0"/>
    <n v="1"/>
    <n v="3"/>
    <n v="12.21"/>
    <n v="0.24570024570024568"/>
  </r>
  <r>
    <n v="2369"/>
    <s v="Upfront"/>
    <x v="6"/>
    <n v="4.83"/>
    <d v="2011-04-01T00:00:00"/>
    <x v="3"/>
    <n v="0"/>
    <n v="1"/>
    <n v="6"/>
    <n v="5.3130000000000006"/>
    <n v="1.129305477131564"/>
  </r>
  <r>
    <n v="2399"/>
    <s v="Upfront"/>
    <x v="3"/>
    <n v="8.9700000000000006"/>
    <d v="2011-02-01T00:00:00"/>
    <x v="3"/>
    <n v="0"/>
    <n v="1"/>
    <n v="12"/>
    <n v="9.8670000000000009"/>
    <n v="1.2161751292186074"/>
  </r>
  <r>
    <n v="2400"/>
    <s v="Upfront"/>
    <x v="6"/>
    <n v="4.05"/>
    <d v="2011-04-01T00:00:00"/>
    <x v="3"/>
    <n v="0"/>
    <n v="1"/>
    <n v="5"/>
    <n v="4.4550000000000001"/>
    <n v="1.122334455667789"/>
  </r>
  <r>
    <n v="2427"/>
    <s v="Upfront"/>
    <x v="6"/>
    <n v="4.83"/>
    <d v="2011-03-01T00:00:00"/>
    <x v="3"/>
    <n v="0"/>
    <n v="1"/>
    <n v="6"/>
    <n v="5.3130000000000006"/>
    <n v="1.129305477131564"/>
  </r>
  <r>
    <n v="2433"/>
    <s v="Upfront"/>
    <x v="3"/>
    <n v="8.14"/>
    <d v="2011-03-01T00:00:00"/>
    <x v="3"/>
    <n v="0"/>
    <n v="1"/>
    <n v="8"/>
    <n v="8.9540000000000006"/>
    <n v="0.89345543890998436"/>
  </r>
  <r>
    <n v="2450"/>
    <s v="Upfront"/>
    <x v="1"/>
    <n v="44.8"/>
    <d v="2011-02-01T00:00:00"/>
    <x v="3"/>
    <n v="0"/>
    <n v="1"/>
    <n v="51"/>
    <n v="49.28"/>
    <n v="1.0349025974025974"/>
  </r>
  <r>
    <n v="2463"/>
    <s v="Upfront"/>
    <x v="1"/>
    <n v="51.03"/>
    <d v="2011-02-01T00:00:00"/>
    <x v="3"/>
    <n v="0"/>
    <n v="1"/>
    <n v="60"/>
    <n v="56.133000000000003"/>
    <n v="1.0688899577788467"/>
  </r>
  <r>
    <n v="2474"/>
    <s v="Upfront"/>
    <x v="2"/>
    <n v="5.17"/>
    <d v="2011-04-01T00:00:00"/>
    <x v="3"/>
    <n v="0"/>
    <n v="1"/>
    <n v="7"/>
    <n v="5.6870000000000003"/>
    <n v="1.2308774397749251"/>
  </r>
  <r>
    <n v="2512"/>
    <s v="Upfront"/>
    <x v="6"/>
    <n v="8.0500000000000007"/>
    <d v="2011-02-01T00:00:00"/>
    <x v="3"/>
    <n v="0"/>
    <n v="1"/>
    <n v="10"/>
    <n v="8.8550000000000022"/>
    <n v="1.1293054771315638"/>
  </r>
  <r>
    <n v="2619"/>
    <s v="Upfront"/>
    <x v="6"/>
    <n v="2.448"/>
    <d v="2011-06-01T00:00:00"/>
    <x v="3"/>
    <n v="0"/>
    <n v="1"/>
    <n v="3"/>
    <n v="2.6928000000000001"/>
    <n v="1.1140819964349375"/>
  </r>
  <r>
    <n v="2638"/>
    <s v="Upfront"/>
    <x v="3"/>
    <n v="1.175"/>
    <d v="2011-09-01T00:00:00"/>
    <x v="3"/>
    <n v="0"/>
    <n v="1"/>
    <n v="1"/>
    <n v="1.2925000000000002"/>
    <n v="0.77369439071566715"/>
  </r>
  <r>
    <n v="2746"/>
    <s v="Upfront"/>
    <x v="3"/>
    <n v="4.2300000000000004"/>
    <d v="2011-08-01T00:00:00"/>
    <x v="3"/>
    <n v="0"/>
    <n v="1"/>
    <n v="6"/>
    <n v="4.6530000000000005"/>
    <n v="1.2894906511927786"/>
  </r>
  <r>
    <n v="2764"/>
    <s v="Upfront"/>
    <x v="6"/>
    <n v="3.22"/>
    <d v="2013-04-01T00:00:00"/>
    <x v="3"/>
    <n v="0"/>
    <n v="0"/>
    <n v="0"/>
    <n v="0"/>
    <s v=""/>
  </r>
  <r>
    <n v="2774"/>
    <s v="Upfront"/>
    <x v="3"/>
    <n v="2.8"/>
    <d v="2011-07-01T00:00:00"/>
    <x v="3"/>
    <n v="0"/>
    <n v="1"/>
    <n v="3"/>
    <n v="3.08"/>
    <n v="0.97402597402597402"/>
  </r>
  <r>
    <n v="2824"/>
    <s v="Upfront"/>
    <x v="6"/>
    <n v="2.1760000000000002"/>
    <d v="2011-06-01T00:00:00"/>
    <x v="3"/>
    <n v="0"/>
    <n v="1"/>
    <n v="3"/>
    <n v="2.3936000000000002"/>
    <n v="1.2533422459893047"/>
  </r>
  <r>
    <n v="2929"/>
    <s v="Upfront"/>
    <x v="3"/>
    <n v="6.44"/>
    <d v="2011-05-01T00:00:00"/>
    <x v="3"/>
    <n v="0"/>
    <n v="1"/>
    <n v="8"/>
    <n v="7.0840000000000014"/>
    <n v="1.1293054771315638"/>
  </r>
  <r>
    <n v="3030"/>
    <s v="Upfront"/>
    <x v="3"/>
    <n v="7.8540000000000001"/>
    <d v="2011-07-01T00:00:00"/>
    <x v="3"/>
    <n v="0"/>
    <n v="1"/>
    <n v="10"/>
    <n v="8.6394000000000002"/>
    <n v="1.1574877885038313"/>
  </r>
  <r>
    <n v="3075"/>
    <s v="Upfront"/>
    <x v="5"/>
    <n v="2.08"/>
    <d v="2012-08-01T00:00:00"/>
    <x v="3"/>
    <n v="0"/>
    <n v="0.31869181188827883"/>
    <n v="1"/>
    <n v="0.72916686560038202"/>
    <n v="1.3714281972708937"/>
  </r>
  <r>
    <n v="3153"/>
    <s v="Upfront"/>
    <x v="5"/>
    <n v="5.94"/>
    <d v="2011-06-01T00:00:00"/>
    <x v="3"/>
    <n v="0"/>
    <n v="1"/>
    <n v="6"/>
    <n v="6.5340000000000007"/>
    <n v="0.9182736455463727"/>
  </r>
  <r>
    <n v="3195"/>
    <s v="Upfront"/>
    <x v="5"/>
    <n v="5.59"/>
    <d v="2011-10-01T00:00:00"/>
    <x v="3"/>
    <n v="0"/>
    <n v="1"/>
    <n v="7"/>
    <n v="6.149"/>
    <n v="1.1383964872336965"/>
  </r>
  <r>
    <n v="3300"/>
    <s v="Upfront"/>
    <x v="5"/>
    <n v="9.99"/>
    <d v="2011-05-01T00:00:00"/>
    <x v="3"/>
    <n v="0"/>
    <n v="1"/>
    <n v="11"/>
    <n v="10.989000000000001"/>
    <n v="1.0010010010010009"/>
  </r>
  <r>
    <n v="3306"/>
    <s v="Upfront"/>
    <x v="6"/>
    <n v="1.9039999999999999"/>
    <d v="2011-08-01T00:00:00"/>
    <x v="3"/>
    <n v="0"/>
    <n v="1"/>
    <n v="2"/>
    <n v="2.0944000000000003"/>
    <n v="0.95492742551566068"/>
  </r>
  <r>
    <n v="3425"/>
    <s v="Upfront"/>
    <x v="6"/>
    <n v="53.76"/>
    <d v="2011-11-01T00:00:00"/>
    <x v="3"/>
    <n v="0"/>
    <n v="1"/>
    <n v="73"/>
    <n v="59.136000000000003"/>
    <n v="1.2344426406926405"/>
  </r>
  <r>
    <n v="3439"/>
    <s v="Upfront"/>
    <x v="3"/>
    <n v="7.56"/>
    <d v="2012-02-01T00:00:00"/>
    <x v="3"/>
    <n v="0"/>
    <n v="0.97230842683217944"/>
    <n v="8"/>
    <n v="8.0857168775364041"/>
    <n v="0.98939897614093553"/>
  </r>
  <r>
    <n v="3488"/>
    <s v="Upfront"/>
    <x v="3"/>
    <n v="2.4790000000000001"/>
    <d v="2012-05-01T00:00:00"/>
    <x v="3"/>
    <n v="0"/>
    <n v="0.73239436619718312"/>
    <n v="2"/>
    <n v="1.997166197183099"/>
    <n v="1.001418911866673"/>
  </r>
  <r>
    <n v="3613"/>
    <s v="Upfront"/>
    <x v="3"/>
    <n v="1.84"/>
    <d v="2012-08-01T00:00:00"/>
    <x v="3"/>
    <n v="0"/>
    <n v="0.31869181188827883"/>
    <n v="1"/>
    <n v="0.64503222726187637"/>
    <n v="1.5503101360453582"/>
  </r>
  <r>
    <n v="3735"/>
    <s v="Upfront"/>
    <x v="6"/>
    <n v="2.585"/>
    <d v="2012-04-01T00:00:00"/>
    <x v="3"/>
    <n v="0"/>
    <n v="0.8436380997851517"/>
    <n v="3"/>
    <n v="2.398884936739079"/>
    <n v="1.2505810320681934"/>
  </r>
  <r>
    <n v="3753"/>
    <s v="Upfront"/>
    <x v="3"/>
    <n v="5.7350000000000003"/>
    <d v="2011-04-01T00:00:00"/>
    <x v="3"/>
    <n v="0"/>
    <n v="1"/>
    <n v="7"/>
    <n v="6.3085000000000004"/>
    <n v="1.1096140128398193"/>
  </r>
  <r>
    <n v="4883"/>
    <s v="Upfront"/>
    <x v="3"/>
    <n v="2.8330000000000002"/>
    <d v="2012-12-01T00:00:00"/>
    <x v="3"/>
    <n v="0"/>
    <n v="2.4826927667701122E-2"/>
    <n v="1"/>
    <n v="7.7368154690857019E-2"/>
    <n v="12.925214566584138"/>
  </r>
  <r>
    <n v="4933"/>
    <s v="Upfront"/>
    <x v="9"/>
    <n v="18"/>
    <d v="2012-03-01T00:00:00"/>
    <x v="3"/>
    <n v="0"/>
    <n v="0.92074480783003099"/>
    <n v="19"/>
    <n v="18.230747195034613"/>
    <n v="1.0421953525401801"/>
  </r>
  <r>
    <n v="5221"/>
    <s v="Upfront"/>
    <x v="3"/>
    <n v="1.76"/>
    <d v="2012-10-01T00:00:00"/>
    <x v="3"/>
    <n v="0"/>
    <n v="0.11864406779661016"/>
    <n v="1"/>
    <n v="0.2296949152542373"/>
    <n v="4.3536009445100357"/>
  </r>
  <r>
    <n v="5880"/>
    <s v="Upfront"/>
    <x v="3"/>
    <n v="2.88"/>
    <d v="2012-07-01T00:00:00"/>
    <x v="3"/>
    <n v="0"/>
    <n v="0.46622105514442586"/>
    <n v="2"/>
    <n v="1.4769883026975412"/>
    <n v="1.3541068648595529"/>
  </r>
  <r>
    <n v="7829"/>
    <s v="Upfront"/>
    <x v="6"/>
    <n v="1.4330000000000001"/>
    <d v="2012-07-01T00:00:00"/>
    <x v="3"/>
    <n v="0"/>
    <n v="0.46622105514442586"/>
    <n v="1"/>
    <n v="0.73490424922415865"/>
    <n v="1.3607214831805694"/>
  </r>
  <r>
    <n v="8069"/>
    <s v="Upfront"/>
    <x v="6"/>
    <n v="2.6619999999999999"/>
    <d v="2012-10-01T00:00:00"/>
    <x v="3"/>
    <n v="0"/>
    <n v="0.11864406779661016"/>
    <n v="1"/>
    <n v="0.34741355932203388"/>
    <n v="2.878413847609941"/>
  </r>
  <r>
    <n v="8228"/>
    <s v="Upfront"/>
    <x v="3"/>
    <n v="3.43"/>
    <d v="2013-02-01T00:00:00"/>
    <x v="3"/>
    <n v="0"/>
    <n v="0"/>
    <n v="0"/>
    <n v="0"/>
    <s v=""/>
  </r>
  <r>
    <n v="8329"/>
    <s v="Upfront"/>
    <x v="6"/>
    <n v="2.99"/>
    <d v="2012-08-01T00:00:00"/>
    <x v="3"/>
    <n v="0"/>
    <n v="0.31869181188827883"/>
    <n v="2"/>
    <n v="1.0481773693005492"/>
    <n v="1.9080740135942869"/>
  </r>
  <r>
    <n v="8330"/>
    <s v="Upfront"/>
    <x v="6"/>
    <n v="2.76"/>
    <d v="2012-09-01T00:00:00"/>
    <x v="3"/>
    <n v="0"/>
    <n v="0.19766053950823584"/>
    <n v="1"/>
    <n v="0.60009739794700401"/>
    <n v="1.6663961607250835"/>
  </r>
  <r>
    <n v="8331"/>
    <s v="Upfront"/>
    <x v="6"/>
    <n v="7.13"/>
    <d v="2012-08-01T00:00:00"/>
    <x v="3"/>
    <n v="0"/>
    <n v="0.31869181188827883"/>
    <n v="3"/>
    <n v="2.499499880639771"/>
    <n v="1.2002401053254386"/>
  </r>
  <r>
    <n v="8332"/>
    <s v="Upfront"/>
    <x v="6"/>
    <n v="5.59"/>
    <d v="2012-07-01T00:00:00"/>
    <x v="3"/>
    <n v="0"/>
    <n v="0.46622105514442586"/>
    <n v="3"/>
    <n v="2.8667932680830748"/>
    <n v="1.0464654125569355"/>
  </r>
  <r>
    <n v="8333"/>
    <s v="Upfront"/>
    <x v="6"/>
    <n v="4.2300000000000004"/>
    <d v="2012-11-01T00:00:00"/>
    <x v="3"/>
    <n v="0"/>
    <n v="6.0396275960849843E-2"/>
    <n v="1"/>
    <n v="0.2810238720458344"/>
    <n v="3.5584165598462114"/>
  </r>
  <r>
    <n v="8334"/>
    <s v="Upfront"/>
    <x v="6"/>
    <n v="5.8049999999999997"/>
    <d v="2012-09-01T00:00:00"/>
    <x v="3"/>
    <n v="0"/>
    <n v="0.19766053950823584"/>
    <n v="2"/>
    <n v="1.2621613750298399"/>
    <n v="1.5845834293199759"/>
  </r>
  <r>
    <n v="8335"/>
    <s v="Upfront"/>
    <x v="6"/>
    <n v="5.64"/>
    <d v="2012-11-01T00:00:00"/>
    <x v="3"/>
    <n v="0"/>
    <n v="6.0396275960849843E-2"/>
    <n v="1"/>
    <n v="0.37469849606111244"/>
    <n v="2.6688124198846594"/>
  </r>
  <r>
    <n v="8336"/>
    <s v="Upfront"/>
    <x v="6"/>
    <n v="3.44"/>
    <d v="2012-09-01T00:00:00"/>
    <x v="3"/>
    <n v="0"/>
    <n v="0.19766053950823584"/>
    <n v="1"/>
    <n v="0.74794748149916446"/>
    <n v="1.3369922684887297"/>
  </r>
  <r>
    <n v="8337"/>
    <s v="Upfront"/>
    <x v="6"/>
    <n v="1.88"/>
    <d v="2012-10-01T00:00:00"/>
    <x v="3"/>
    <n v="0"/>
    <n v="0.11864406779661016"/>
    <n v="1"/>
    <n v="0.24535593220338983"/>
    <n v="4.0757115225200335"/>
  </r>
  <r>
    <n v="8338"/>
    <s v="Upfront"/>
    <x v="6"/>
    <n v="6.45"/>
    <d v="2012-09-01T00:00:00"/>
    <x v="3"/>
    <n v="0"/>
    <n v="0.19766053950823584"/>
    <n v="2"/>
    <n v="1.4024015278109334"/>
    <n v="1.4261250863879782"/>
  </r>
  <r>
    <n v="8339"/>
    <s v="Upfront"/>
    <x v="6"/>
    <n v="6.58"/>
    <d v="2012-09-01T00:00:00"/>
    <x v="3"/>
    <n v="0"/>
    <n v="0.19766053950823584"/>
    <n v="2"/>
    <n v="1.4306669849606111"/>
    <n v="1.3979493627967263"/>
  </r>
  <r>
    <n v="8340"/>
    <s v="Upfront"/>
    <x v="6"/>
    <n v="5.8049999999999997"/>
    <d v="2012-09-01T00:00:00"/>
    <x v="3"/>
    <n v="0"/>
    <n v="0.19766053950823584"/>
    <n v="2"/>
    <n v="1.2621613750298399"/>
    <n v="1.5845834293199759"/>
  </r>
  <r>
    <n v="8341"/>
    <s v="Upfront"/>
    <x v="6"/>
    <n v="3.6549999999999998"/>
    <d v="2012-09-01T00:00:00"/>
    <x v="3"/>
    <n v="0"/>
    <n v="0.19766053950823584"/>
    <n v="1"/>
    <n v="0.79469419909286221"/>
    <n v="1.2583456644599809"/>
  </r>
  <r>
    <n v="8342"/>
    <s v="Upfront"/>
    <x v="6"/>
    <n v="2.35"/>
    <d v="2013-04-01T00:00:00"/>
    <x v="3"/>
    <n v="0"/>
    <n v="0"/>
    <n v="0"/>
    <n v="0"/>
    <s v=""/>
  </r>
  <r>
    <n v="8343"/>
    <s v="Upfront"/>
    <x v="9"/>
    <n v="4.1399999999999997"/>
    <d v="2012-09-01T00:00:00"/>
    <x v="3"/>
    <n v="0"/>
    <n v="0.19766053950823584"/>
    <n v="1"/>
    <n v="0.90014609692050596"/>
    <n v="1.1109307738167222"/>
  </r>
  <r>
    <n v="8344"/>
    <s v="Upfront"/>
    <x v="9"/>
    <n v="4.5999999999999996"/>
    <d v="2012-08-01T00:00:00"/>
    <x v="3"/>
    <n v="0"/>
    <n v="0.31869181188827883"/>
    <n v="2"/>
    <n v="1.612580568154691"/>
    <n v="1.2402481088362867"/>
  </r>
  <r>
    <n v="8345"/>
    <s v="Upfront"/>
    <x v="9"/>
    <n v="4.3"/>
    <d v="2012-08-01T00:00:00"/>
    <x v="3"/>
    <n v="0"/>
    <n v="0.31869181188827883"/>
    <n v="1"/>
    <n v="1.5074122702315589"/>
    <n v="0.66338852333103704"/>
  </r>
  <r>
    <n v="8346"/>
    <s v="Upfront"/>
    <x v="9"/>
    <n v="3.22"/>
    <d v="2012-09-01T00:00:00"/>
    <x v="3"/>
    <n v="0"/>
    <n v="0.19766053950823584"/>
    <n v="1"/>
    <n v="0.70011363093817147"/>
    <n v="1.4283395663357854"/>
  </r>
  <r>
    <n v="8347"/>
    <s v="Upfront"/>
    <x v="9"/>
    <n v="6.9"/>
    <d v="2012-08-01T00:00:00"/>
    <x v="3"/>
    <n v="0"/>
    <n v="0.31869181188827883"/>
    <n v="3"/>
    <n v="2.4188708522320366"/>
    <n v="1.2402481088362864"/>
  </r>
  <r>
    <n v="8348"/>
    <s v="Upfront"/>
    <x v="9"/>
    <n v="4.5999999999999996"/>
    <d v="2012-08-01T00:00:00"/>
    <x v="3"/>
    <n v="0"/>
    <n v="0.31869181188827883"/>
    <n v="1"/>
    <n v="1.612580568154691"/>
    <n v="0.62012405441814333"/>
  </r>
  <r>
    <n v="8349"/>
    <s v="Upfront"/>
    <x v="9"/>
    <n v="3.22"/>
    <d v="2012-09-01T00:00:00"/>
    <x v="3"/>
    <n v="0"/>
    <n v="0.19766053950823584"/>
    <n v="1"/>
    <n v="0.70011363093817147"/>
    <n v="1.4283395663357854"/>
  </r>
  <r>
    <n v="8350"/>
    <s v="Upfront"/>
    <x v="9"/>
    <n v="7.31"/>
    <d v="2012-08-01T00:00:00"/>
    <x v="3"/>
    <n v="0"/>
    <n v="0.31869181188827883"/>
    <n v="3"/>
    <n v="2.5626008593936502"/>
    <n v="1.1706856294077124"/>
  </r>
  <r>
    <n v="8351"/>
    <s v="Upfront"/>
    <x v="9"/>
    <n v="2.99"/>
    <d v="2012-09-01T00:00:00"/>
    <x v="3"/>
    <n v="0"/>
    <n v="0.19766053950823584"/>
    <n v="1"/>
    <n v="0.65010551444258768"/>
    <n v="1.5382118406693077"/>
  </r>
  <r>
    <n v="8352"/>
    <s v="Upfront"/>
    <x v="9"/>
    <n v="3.68"/>
    <d v="2012-09-01T00:00:00"/>
    <x v="3"/>
    <n v="0"/>
    <n v="0.19766053950823584"/>
    <n v="2"/>
    <n v="0.80012986392933871"/>
    <n v="2.4995942410876251"/>
  </r>
  <r>
    <n v="8353"/>
    <s v="Upfront"/>
    <x v="9"/>
    <n v="8.9700000000000006"/>
    <d v="2012-07-01T00:00:00"/>
    <x v="3"/>
    <n v="0"/>
    <n v="0.46622105514442586"/>
    <n v="5"/>
    <n v="4.6002031511100503"/>
    <n v="1.0869085202886044"/>
  </r>
  <r>
    <n v="8354"/>
    <s v="Upfront"/>
    <x v="9"/>
    <n v="5.8049999999999997"/>
    <d v="2012-08-01T00:00:00"/>
    <x v="3"/>
    <n v="0"/>
    <n v="0.31869181188827883"/>
    <n v="2"/>
    <n v="2.0350065648126043"/>
    <n v="0.98279781234227714"/>
  </r>
  <r>
    <n v="8355"/>
    <s v="Upfront"/>
    <x v="9"/>
    <n v="2.58"/>
    <d v="2012-10-01T00:00:00"/>
    <x v="3"/>
    <n v="0"/>
    <n v="0.11864406779661016"/>
    <n v="1"/>
    <n v="0.33671186440677969"/>
    <n v="2.9698983187355279"/>
  </r>
  <r>
    <n v="8356"/>
    <s v="Upfront"/>
    <x v="9"/>
    <n v="7.59"/>
    <d v="2012-04-01T00:00:00"/>
    <x v="3"/>
    <n v="0"/>
    <n v="0.8436380997851517"/>
    <n v="59"/>
    <n v="7.0435344951062326"/>
    <n v="8.3764763331524144"/>
  </r>
  <r>
    <n v="8357"/>
    <s v="Upfront"/>
    <x v="9"/>
    <n v="6.2549999999999999"/>
    <d v="2012-08-01T00:00:00"/>
    <x v="3"/>
    <n v="0"/>
    <n v="0.31869181188827883"/>
    <n v="3"/>
    <n v="2.1927590116973028"/>
    <n v="1.3681394006347525"/>
  </r>
  <r>
    <n v="8358"/>
    <s v="Upfront"/>
    <x v="9"/>
    <n v="4.1399999999999997"/>
    <d v="2012-08-01T00:00:00"/>
    <x v="3"/>
    <n v="0"/>
    <n v="0.31869181188827883"/>
    <n v="2"/>
    <n v="1.4513225113392219"/>
    <n v="1.3780534542625407"/>
  </r>
  <r>
    <n v="8359"/>
    <s v="Upfront"/>
    <x v="9"/>
    <n v="4.37"/>
    <d v="2012-08-01T00:00:00"/>
    <x v="3"/>
    <n v="0"/>
    <n v="0.31869181188827883"/>
    <n v="1"/>
    <n v="1.5319515397469565"/>
    <n v="0.65276216254541397"/>
  </r>
  <r>
    <n v="8360"/>
    <s v="Upfront"/>
    <x v="9"/>
    <n v="3.68"/>
    <d v="2012-09-01T00:00:00"/>
    <x v="3"/>
    <n v="0"/>
    <n v="0.19766053950823584"/>
    <n v="1"/>
    <n v="0.80012986392933871"/>
    <n v="1.2497971205438125"/>
  </r>
  <r>
    <n v="8361"/>
    <s v="Upfront"/>
    <x v="9"/>
    <n v="3.22"/>
    <d v="2012-09-01T00:00:00"/>
    <x v="3"/>
    <n v="0"/>
    <n v="0.19766053950823584"/>
    <n v="1"/>
    <n v="0.70011363093817147"/>
    <n v="1.4283395663357854"/>
  </r>
  <r>
    <n v="8362"/>
    <s v="Upfront"/>
    <x v="9"/>
    <n v="7.9550000000000001"/>
    <d v="2012-08-01T00:00:00"/>
    <x v="3"/>
    <n v="0"/>
    <n v="0.31869181188827883"/>
    <n v="4"/>
    <n v="2.788712699928384"/>
    <n v="1.434353563958999"/>
  </r>
  <r>
    <n v="8363"/>
    <s v="Upfront"/>
    <x v="9"/>
    <n v="3.87"/>
    <d v="2012-09-01T00:00:00"/>
    <x v="3"/>
    <n v="0"/>
    <n v="0.19766053950823584"/>
    <n v="2"/>
    <n v="0.84144091668656007"/>
    <n v="2.3768751439799636"/>
  </r>
  <r>
    <n v="8364"/>
    <s v="Upfront"/>
    <x v="9"/>
    <n v="6.9"/>
    <d v="2012-08-01T00:00:00"/>
    <x v="3"/>
    <n v="0"/>
    <n v="0.31869181188827883"/>
    <n v="3"/>
    <n v="2.4188708522320366"/>
    <n v="1.2402481088362864"/>
  </r>
  <r>
    <n v="8365"/>
    <s v="Upfront"/>
    <x v="9"/>
    <n v="6.45"/>
    <d v="2012-08-01T00:00:00"/>
    <x v="3"/>
    <n v="0"/>
    <n v="0.31869181188827883"/>
    <n v="3"/>
    <n v="2.261118405347339"/>
    <n v="1.3267770466620736"/>
  </r>
  <r>
    <n v="8366"/>
    <s v="Upfront"/>
    <x v="9"/>
    <n v="4.5999999999999996"/>
    <d v="2012-08-01T00:00:00"/>
    <x v="3"/>
    <n v="0"/>
    <n v="0.31869181188827883"/>
    <n v="1"/>
    <n v="1.612580568154691"/>
    <n v="0.62012405441814333"/>
  </r>
  <r>
    <n v="8367"/>
    <s v="Upfront"/>
    <x v="9"/>
    <n v="4.4649999999999999"/>
    <d v="2012-08-01T00:00:00"/>
    <x v="3"/>
    <n v="0"/>
    <n v="0.31869181188827883"/>
    <n v="1"/>
    <n v="1.5652548340892816"/>
    <n v="0.63887360589551156"/>
  </r>
  <r>
    <n v="8368"/>
    <s v="Upfront"/>
    <x v="9"/>
    <n v="3.22"/>
    <d v="2012-09-01T00:00:00"/>
    <x v="3"/>
    <n v="0"/>
    <n v="0.19766053950823584"/>
    <n v="1"/>
    <n v="0.70011363093817147"/>
    <n v="1.4283395663357854"/>
  </r>
  <r>
    <n v="8369"/>
    <s v="Upfront"/>
    <x v="9"/>
    <n v="9.2449999999999992"/>
    <d v="2012-07-01T00:00:00"/>
    <x v="3"/>
    <n v="0"/>
    <n v="0.46622105514442586"/>
    <n v="5"/>
    <n v="4.7412350202912386"/>
    <n v="1.054577547537997"/>
  </r>
  <r>
    <n v="8370"/>
    <s v="Upfront"/>
    <x v="9"/>
    <n v="5.64"/>
    <d v="2012-08-01T00:00:00"/>
    <x v="3"/>
    <n v="0"/>
    <n v="0.31869181188827883"/>
    <n v="2"/>
    <n v="1.9771640009548819"/>
    <n v="1.0115498760012267"/>
  </r>
  <r>
    <n v="8371"/>
    <s v="Upfront"/>
    <x v="9"/>
    <n v="8.4600000000000009"/>
    <d v="2012-07-01T00:00:00"/>
    <x v="3"/>
    <n v="0"/>
    <n v="0.46622105514442586"/>
    <n v="3"/>
    <n v="4.3386531391740277"/>
    <n v="0.69145882460913333"/>
  </r>
  <r>
    <n v="8372"/>
    <s v="Upfront"/>
    <x v="9"/>
    <n v="4.7"/>
    <d v="2012-08-01T00:00:00"/>
    <x v="3"/>
    <n v="0"/>
    <n v="0.31869181188827883"/>
    <n v="2"/>
    <n v="1.6476366674624019"/>
    <n v="1.2138598512014718"/>
  </r>
  <r>
    <n v="8373"/>
    <s v="Upfront"/>
    <x v="9"/>
    <n v="3.87"/>
    <d v="2012-09-01T00:00:00"/>
    <x v="3"/>
    <n v="0"/>
    <n v="0.19766053950823584"/>
    <n v="2"/>
    <n v="0.84144091668656007"/>
    <n v="2.3768751439799636"/>
  </r>
  <r>
    <n v="8374"/>
    <s v="Upfront"/>
    <x v="9"/>
    <n v="5.52"/>
    <d v="2012-08-01T00:00:00"/>
    <x v="3"/>
    <n v="0"/>
    <n v="0.31869181188827883"/>
    <n v="2"/>
    <n v="1.935096681785629"/>
    <n v="1.0335400906969057"/>
  </r>
  <r>
    <n v="8375"/>
    <s v="Upfront"/>
    <x v="9"/>
    <n v="4.1399999999999997"/>
    <d v="2012-09-01T00:00:00"/>
    <x v="3"/>
    <n v="0"/>
    <n v="0.19766053950823584"/>
    <n v="2"/>
    <n v="0.90014609692050596"/>
    <n v="2.2218615476334445"/>
  </r>
  <r>
    <n v="8376"/>
    <s v="Upfront"/>
    <x v="9"/>
    <n v="3.01"/>
    <d v="2012-09-01T00:00:00"/>
    <x v="3"/>
    <n v="0"/>
    <n v="0.19766053950823584"/>
    <n v="1"/>
    <n v="0.65445404631176884"/>
    <n v="1.5279911639871198"/>
  </r>
  <r>
    <n v="8377"/>
    <s v="Upfront"/>
    <x v="9"/>
    <n v="5.52"/>
    <d v="2012-08-01T00:00:00"/>
    <x v="3"/>
    <n v="0"/>
    <n v="0.31869181188827883"/>
    <n v="2"/>
    <n v="1.935096681785629"/>
    <n v="1.0335400906969057"/>
  </r>
  <r>
    <n v="8378"/>
    <s v="Upfront"/>
    <x v="9"/>
    <n v="4.7"/>
    <d v="2012-08-01T00:00:00"/>
    <x v="3"/>
    <n v="0"/>
    <n v="0.31869181188827883"/>
    <n v="2"/>
    <n v="1.6476366674624019"/>
    <n v="1.2138598512014718"/>
  </r>
  <r>
    <n v="8379"/>
    <s v="Upfront"/>
    <x v="9"/>
    <n v="4.4649999999999999"/>
    <d v="2012-08-01T00:00:00"/>
    <x v="3"/>
    <n v="0"/>
    <n v="0.31869181188827883"/>
    <n v="2"/>
    <n v="1.5652548340892816"/>
    <n v="1.2777472117910231"/>
  </r>
  <r>
    <n v="8380"/>
    <s v="Upfront"/>
    <x v="9"/>
    <n v="5.17"/>
    <d v="2012-08-01T00:00:00"/>
    <x v="3"/>
    <n v="0"/>
    <n v="0.31869181188827883"/>
    <n v="3"/>
    <n v="1.8124003342086417"/>
    <n v="1.6552634334565528"/>
  </r>
  <r>
    <n v="8381"/>
    <s v="Upfront"/>
    <x v="9"/>
    <n v="4.7"/>
    <d v="2012-08-01T00:00:00"/>
    <x v="3"/>
    <n v="0"/>
    <n v="0.31869181188827883"/>
    <n v="2"/>
    <n v="1.6476366674624019"/>
    <n v="1.2138598512014718"/>
  </r>
  <r>
    <n v="8382"/>
    <s v="Upfront"/>
    <x v="9"/>
    <n v="4.7"/>
    <d v="2012-08-01T00:00:00"/>
    <x v="3"/>
    <n v="0"/>
    <n v="0.31869181188827883"/>
    <n v="2"/>
    <n v="1.6476366674624019"/>
    <n v="1.2138598512014718"/>
  </r>
  <r>
    <n v="8383"/>
    <s v="Upfront"/>
    <x v="9"/>
    <n v="5.0599999999999996"/>
    <d v="2012-08-01T00:00:00"/>
    <x v="3"/>
    <n v="0"/>
    <n v="0.31869181188827883"/>
    <n v="2"/>
    <n v="1.7738386249701599"/>
    <n v="1.1274982807602607"/>
  </r>
  <r>
    <n v="8384"/>
    <s v="Upfront"/>
    <x v="9"/>
    <n v="6.11"/>
    <d v="2012-08-01T00:00:00"/>
    <x v="3"/>
    <n v="0"/>
    <n v="0.31869181188827883"/>
    <n v="3"/>
    <n v="2.1419276677011223"/>
    <n v="1.4006075206170829"/>
  </r>
  <r>
    <n v="8385"/>
    <s v="Upfront"/>
    <x v="9"/>
    <n v="4.7"/>
    <d v="2012-08-01T00:00:00"/>
    <x v="3"/>
    <n v="0"/>
    <n v="0.31869181188827883"/>
    <n v="2"/>
    <n v="1.6476366674624019"/>
    <n v="1.2138598512014718"/>
  </r>
  <r>
    <n v="8386"/>
    <s v="Upfront"/>
    <x v="9"/>
    <n v="2.82"/>
    <d v="2012-10-01T00:00:00"/>
    <x v="3"/>
    <n v="0"/>
    <n v="0.11864406779661016"/>
    <n v="1"/>
    <n v="0.36803389830508471"/>
    <n v="2.7171410150133557"/>
  </r>
  <r>
    <n v="8387"/>
    <s v="Upfront"/>
    <x v="9"/>
    <n v="7.05"/>
    <d v="2012-08-01T00:00:00"/>
    <x v="3"/>
    <n v="0"/>
    <n v="0.31869181188827883"/>
    <n v="4"/>
    <n v="2.4714550011936027"/>
    <n v="1.6184798016019624"/>
  </r>
  <r>
    <n v="8388"/>
    <s v="Upfront"/>
    <x v="3"/>
    <n v="11.96"/>
    <d v="2012-09-01T00:00:00"/>
    <x v="3"/>
    <n v="0"/>
    <n v="0.19766053950823584"/>
    <n v="4"/>
    <n v="2.6004220577703507"/>
    <n v="1.5382118406693077"/>
  </r>
  <r>
    <n v="8389"/>
    <s v="Upfront"/>
    <x v="3"/>
    <n v="5.0599999999999996"/>
    <d v="2012-09-01T00:00:00"/>
    <x v="3"/>
    <n v="0"/>
    <n v="0.19766053950823584"/>
    <n v="2"/>
    <n v="1.1001785629028407"/>
    <n v="1.8178867207910001"/>
  </r>
  <r>
    <n v="8390"/>
    <s v="Upfront"/>
    <x v="3"/>
    <n v="6.665"/>
    <d v="2012-10-01T00:00:00"/>
    <x v="3"/>
    <n v="0"/>
    <n v="0.11864406779661016"/>
    <n v="2"/>
    <n v="0.8698389830508475"/>
    <n v="2.2992761177307313"/>
  </r>
  <r>
    <n v="8391"/>
    <s v="Upfront"/>
    <x v="3"/>
    <n v="3.91"/>
    <d v="2012-10-01T00:00:00"/>
    <x v="3"/>
    <n v="0"/>
    <n v="0.11864406779661016"/>
    <n v="1"/>
    <n v="0.51028813559322028"/>
    <n v="1.9596771514930085"/>
  </r>
  <r>
    <n v="8392"/>
    <s v="Upfront"/>
    <x v="3"/>
    <n v="5.52"/>
    <d v="2012-10-01T00:00:00"/>
    <x v="3"/>
    <n v="0"/>
    <n v="0.11864406779661016"/>
    <n v="1"/>
    <n v="0.72040677966101685"/>
    <n v="1.3881046489742144"/>
  </r>
  <r>
    <n v="8393"/>
    <s v="Upfront"/>
    <x v="3"/>
    <n v="6.02"/>
    <d v="2012-09-01T00:00:00"/>
    <x v="3"/>
    <n v="0"/>
    <n v="0.19766053950823584"/>
    <n v="2"/>
    <n v="1.3089080926235377"/>
    <n v="1.5279911639871198"/>
  </r>
  <r>
    <n v="8394"/>
    <s v="Upfront"/>
    <x v="3"/>
    <n v="4.5999999999999996"/>
    <d v="2012-10-01T00:00:00"/>
    <x v="3"/>
    <n v="0"/>
    <n v="0.11864406779661016"/>
    <n v="1"/>
    <n v="0.60033898305084743"/>
    <n v="1.665725578769057"/>
  </r>
  <r>
    <n v="8395"/>
    <s v="Upfront"/>
    <x v="3"/>
    <n v="5.0599999999999996"/>
    <d v="2012-09-01T00:00:00"/>
    <x v="3"/>
    <n v="0"/>
    <n v="0.19766053950823584"/>
    <n v="2"/>
    <n v="1.1001785629028407"/>
    <n v="1.8178867207910001"/>
  </r>
  <r>
    <n v="8396"/>
    <s v="Upfront"/>
    <x v="3"/>
    <n v="5.59"/>
    <d v="2012-09-01T00:00:00"/>
    <x v="3"/>
    <n v="0"/>
    <n v="0.19766053950823584"/>
    <n v="2"/>
    <n v="1.2154146574361422"/>
    <n v="1.6455289458322826"/>
  </r>
  <r>
    <n v="8397"/>
    <s v="Upfront"/>
    <x v="3"/>
    <n v="6.02"/>
    <d v="2012-09-01T00:00:00"/>
    <x v="3"/>
    <n v="0"/>
    <n v="0.19766053950823584"/>
    <n v="2"/>
    <n v="1.3089080926235377"/>
    <n v="1.5279911639871198"/>
  </r>
  <r>
    <n v="8398"/>
    <s v="Upfront"/>
    <x v="3"/>
    <n v="10.32"/>
    <d v="2012-09-01T00:00:00"/>
    <x v="3"/>
    <n v="0"/>
    <n v="0.19766053950823584"/>
    <n v="2"/>
    <n v="2.2438424444974934"/>
    <n v="0.8913281789924864"/>
  </r>
  <r>
    <n v="8399"/>
    <s v="Upfront"/>
    <x v="3"/>
    <n v="4.5999999999999996"/>
    <d v="2012-10-01T00:00:00"/>
    <x v="3"/>
    <n v="0"/>
    <n v="0.11864406779661016"/>
    <n v="1"/>
    <n v="0.60033898305084743"/>
    <n v="1.665725578769057"/>
  </r>
  <r>
    <n v="8400"/>
    <s v="Upfront"/>
    <x v="3"/>
    <n v="8.9700000000000006"/>
    <d v="2012-09-01T00:00:00"/>
    <x v="3"/>
    <n v="0"/>
    <n v="0.19766053950823584"/>
    <n v="3"/>
    <n v="1.9503165433277632"/>
    <n v="1.5382118406693077"/>
  </r>
  <r>
    <n v="8401"/>
    <s v="Upfront"/>
    <x v="3"/>
    <n v="4.8099999999999996"/>
    <d v="2012-10-01T00:00:00"/>
    <x v="3"/>
    <n v="0"/>
    <n v="0.11864406779661016"/>
    <n v="2"/>
    <n v="0.62774576271186444"/>
    <n v="3.1860031860031857"/>
  </r>
  <r>
    <n v="8402"/>
    <s v="Upfront"/>
    <x v="3"/>
    <n v="8.3849999999999998"/>
    <d v="2012-09-01T00:00:00"/>
    <x v="3"/>
    <n v="0"/>
    <n v="0.19766053950823584"/>
    <n v="3"/>
    <n v="1.8231219861542134"/>
    <n v="1.6455289458322826"/>
  </r>
  <r>
    <n v="8403"/>
    <s v="Upfront"/>
    <x v="3"/>
    <n v="3.68"/>
    <d v="2012-11-01T00:00:00"/>
    <x v="3"/>
    <n v="0"/>
    <n v="6.0396275960849843E-2"/>
    <n v="1"/>
    <n v="0.24448412508952019"/>
    <n v="4.0902451217797493"/>
  </r>
  <r>
    <n v="8404"/>
    <s v="Upfront"/>
    <x v="3"/>
    <n v="4.1399999999999997"/>
    <d v="2012-09-01T00:00:00"/>
    <x v="3"/>
    <n v="0"/>
    <n v="0.19766053950823584"/>
    <n v="1"/>
    <n v="0.90014609692050596"/>
    <n v="1.1109307738167222"/>
  </r>
  <r>
    <n v="8405"/>
    <s v="Upfront"/>
    <x v="3"/>
    <n v="5.16"/>
    <d v="2012-09-01T00:00:00"/>
    <x v="3"/>
    <n v="0"/>
    <n v="0.19766053950823584"/>
    <n v="2"/>
    <n v="1.1219212222487467"/>
    <n v="1.7826563579849728"/>
  </r>
  <r>
    <n v="8406"/>
    <s v="Upfront"/>
    <x v="3"/>
    <n v="5.59"/>
    <d v="2012-09-01T00:00:00"/>
    <x v="3"/>
    <n v="0"/>
    <n v="0.19766053950823584"/>
    <n v="2"/>
    <n v="1.2154146574361422"/>
    <n v="1.6455289458322826"/>
  </r>
  <r>
    <n v="8407"/>
    <s v="Upfront"/>
    <x v="3"/>
    <n v="7.36"/>
    <d v="2012-09-01T00:00:00"/>
    <x v="3"/>
    <n v="0"/>
    <n v="0.19766053950823584"/>
    <n v="3"/>
    <n v="1.6002597278586774"/>
    <n v="1.8746956808157187"/>
  </r>
  <r>
    <n v="8408"/>
    <s v="Upfront"/>
    <x v="3"/>
    <n v="5.8049999999999997"/>
    <d v="2012-09-01T00:00:00"/>
    <x v="3"/>
    <n v="0"/>
    <n v="0.19766053950823584"/>
    <n v="3"/>
    <n v="1.2621613750298399"/>
    <n v="2.376875143979964"/>
  </r>
  <r>
    <n v="8409"/>
    <s v="Upfront"/>
    <x v="3"/>
    <n v="5.67"/>
    <d v="2012-09-01T00:00:00"/>
    <x v="3"/>
    <n v="0"/>
    <n v="0.19766053950823584"/>
    <n v="2"/>
    <n v="1.2328087849128671"/>
    <n v="1.6223116062085465"/>
  </r>
  <r>
    <n v="8410"/>
    <s v="Upfront"/>
    <x v="3"/>
    <n v="2.2999999999999998"/>
    <d v="2012-09-01T00:00:00"/>
    <x v="3"/>
    <n v="0"/>
    <n v="0.19766053950823584"/>
    <n v="1"/>
    <n v="0.50008116495583665"/>
    <n v="1.9996753928701001"/>
  </r>
  <r>
    <n v="8411"/>
    <s v="Upfront"/>
    <x v="3"/>
    <n v="14.404999999999999"/>
    <d v="2012-09-01T00:00:00"/>
    <x v="3"/>
    <n v="0"/>
    <n v="0.19766053950823584"/>
    <n v="4"/>
    <n v="3.1320300787777513"/>
    <n v="1.2771269430340102"/>
  </r>
  <r>
    <n v="8412"/>
    <s v="Upfront"/>
    <x v="3"/>
    <n v="5.52"/>
    <d v="2012-09-01T00:00:00"/>
    <x v="3"/>
    <n v="0"/>
    <n v="0.19766053950823584"/>
    <n v="2"/>
    <n v="1.200194795894008"/>
    <n v="1.6663961607250835"/>
  </r>
  <r>
    <n v="8413"/>
    <s v="Upfront"/>
    <x v="3"/>
    <n v="8.9700000000000006"/>
    <d v="2012-09-01T00:00:00"/>
    <x v="3"/>
    <n v="0"/>
    <n v="0.19766053950823584"/>
    <n v="4"/>
    <n v="1.9503165433277632"/>
    <n v="2.05094912089241"/>
  </r>
  <r>
    <n v="8414"/>
    <s v="Upfront"/>
    <x v="3"/>
    <n v="5.8049999999999997"/>
    <d v="2012-10-01T00:00:00"/>
    <x v="3"/>
    <n v="0"/>
    <n v="0.11864406779661016"/>
    <n v="2"/>
    <n v="0.7576016949152542"/>
    <n v="2.639909616653803"/>
  </r>
  <r>
    <n v="8415"/>
    <s v="Upfront"/>
    <x v="3"/>
    <n v="11.5"/>
    <d v="2012-09-01T00:00:00"/>
    <x v="3"/>
    <n v="0"/>
    <n v="0.19766053950823584"/>
    <n v="4"/>
    <n v="2.5004058247791834"/>
    <n v="1.59974031429608"/>
  </r>
  <r>
    <n v="8416"/>
    <s v="Upfront"/>
    <x v="3"/>
    <n v="4.7300000000000004"/>
    <d v="2012-11-01T00:00:00"/>
    <x v="3"/>
    <n v="0"/>
    <n v="6.0396275960849843E-2"/>
    <n v="1"/>
    <n v="0.31424182382430182"/>
    <n v="3.1822625894607768"/>
  </r>
  <r>
    <n v="8417"/>
    <s v="Upfront"/>
    <x v="3"/>
    <n v="3.22"/>
    <d v="2012-12-01T00:00:00"/>
    <x v="3"/>
    <n v="0"/>
    <n v="2.4826927667701122E-2"/>
    <n v="1"/>
    <n v="8.7936977798997396E-2"/>
    <n v="11.37178039351952"/>
  </r>
  <r>
    <n v="8418"/>
    <s v="Upfront"/>
    <x v="3"/>
    <n v="5.8049999999999997"/>
    <d v="2012-10-01T00:00:00"/>
    <x v="3"/>
    <n v="0"/>
    <n v="0.11864406779661016"/>
    <n v="1"/>
    <n v="0.7576016949152542"/>
    <n v="1.3199548083269015"/>
  </r>
  <r>
    <n v="8419"/>
    <s v="Upfront"/>
    <x v="3"/>
    <n v="8.0500000000000007"/>
    <d v="2012-09-01T00:00:00"/>
    <x v="3"/>
    <n v="0"/>
    <n v="0.19766053950823584"/>
    <n v="3"/>
    <n v="1.7502840773454287"/>
    <n v="1.7140074796029425"/>
  </r>
  <r>
    <n v="8420"/>
    <s v="Upfront"/>
    <x v="3"/>
    <n v="9.89"/>
    <d v="2012-09-01T00:00:00"/>
    <x v="3"/>
    <n v="0"/>
    <n v="0.19766053950823584"/>
    <n v="4"/>
    <n v="2.1503490093100979"/>
    <n v="1.8601631561582324"/>
  </r>
  <r>
    <n v="8421"/>
    <s v="Upfront"/>
    <x v="3"/>
    <n v="4.2"/>
    <d v="2012-09-01T00:00:00"/>
    <x v="3"/>
    <n v="0"/>
    <n v="0.19766053950823584"/>
    <n v="2"/>
    <n v="0.91319169252804966"/>
    <n v="2.190120668381538"/>
  </r>
  <r>
    <n v="8422"/>
    <s v="Upfront"/>
    <x v="3"/>
    <n v="2.99"/>
    <d v="2012-12-01T00:00:00"/>
    <x v="3"/>
    <n v="0"/>
    <n v="2.4826927667701122E-2"/>
    <n v="1"/>
    <n v="8.1655765099069008E-2"/>
    <n v="12.246532731482562"/>
  </r>
  <r>
    <n v="8423"/>
    <s v="Upfront"/>
    <x v="3"/>
    <n v="6.02"/>
    <d v="2012-10-01T00:00:00"/>
    <x v="3"/>
    <n v="0"/>
    <n v="0.11864406779661016"/>
    <n v="2"/>
    <n v="0.78566101694915247"/>
    <n v="2.5456271303447386"/>
  </r>
  <r>
    <n v="8424"/>
    <s v="Upfront"/>
    <x v="3"/>
    <n v="9.0299999999999994"/>
    <d v="2012-09-01T00:00:00"/>
    <x v="3"/>
    <n v="0"/>
    <n v="0.19766053950823584"/>
    <n v="3"/>
    <n v="1.9633621389353066"/>
    <n v="1.5279911639871195"/>
  </r>
  <r>
    <n v="8969"/>
    <s v="Upfront"/>
    <x v="6"/>
    <n v="8.84"/>
    <d v="2013-07-01T00:00:00"/>
    <x v="3"/>
    <n v="0"/>
    <n v="0"/>
    <n v="0"/>
    <n v="0"/>
    <s v=""/>
  </r>
  <r>
    <n v="9115"/>
    <s v="Upfront"/>
    <x v="6"/>
    <n v="3"/>
    <d v="2014-04-01T00:00:00"/>
    <x v="3"/>
    <n v="0"/>
    <n v="0"/>
    <n v="0"/>
    <n v="0"/>
    <s v=""/>
  </r>
  <r>
    <n v="9136"/>
    <s v="Upfront"/>
    <x v="3"/>
    <n v="10.6"/>
    <d v="2013-08-01T00:00:00"/>
    <x v="3"/>
    <n v="0"/>
    <n v="0"/>
    <n v="0"/>
    <n v="0"/>
    <s v=""/>
  </r>
  <r>
    <n v="9173"/>
    <s v="Upfront"/>
    <x v="6"/>
    <n v="3"/>
    <d v="2014-04-01T00:00:00"/>
    <x v="3"/>
    <n v="0"/>
    <n v="0"/>
    <n v="0"/>
    <n v="0"/>
    <s v=""/>
  </r>
  <r>
    <n v="9174"/>
    <s v="Upfront"/>
    <x v="6"/>
    <n v="3"/>
    <d v="2014-03-01T00:00:00"/>
    <x v="3"/>
    <n v="0"/>
    <n v="0"/>
    <n v="0"/>
    <n v="0"/>
    <s v=""/>
  </r>
  <r>
    <n v="9175"/>
    <s v="Upfront"/>
    <x v="6"/>
    <n v="3"/>
    <d v="2014-03-01T00:00:00"/>
    <x v="3"/>
    <n v="0"/>
    <n v="0"/>
    <n v="0"/>
    <n v="0"/>
    <s v=""/>
  </r>
  <r>
    <n v="9176"/>
    <s v="Upfront"/>
    <x v="6"/>
    <n v="3"/>
    <d v="2014-03-01T00:00:00"/>
    <x v="3"/>
    <n v="0"/>
    <n v="0"/>
    <n v="0"/>
    <n v="0"/>
    <s v=""/>
  </r>
  <r>
    <n v="9178"/>
    <s v="Upfront"/>
    <x v="6"/>
    <n v="3"/>
    <d v="2014-05-01T00:00:00"/>
    <x v="3"/>
    <n v="0"/>
    <n v="0"/>
    <n v="0"/>
    <n v="0"/>
    <s v=""/>
  </r>
  <r>
    <n v="9281"/>
    <s v="Upfront"/>
    <x v="6"/>
    <n v="3"/>
    <d v="2014-03-01T00:00:00"/>
    <x v="3"/>
    <n v="0"/>
    <n v="0"/>
    <n v="0"/>
    <n v="0"/>
    <s v=""/>
  </r>
  <r>
    <n v="9303"/>
    <s v="Upfront"/>
    <x v="3"/>
    <n v="2.2050000000000001"/>
    <d v="2014-03-01T00:00:00"/>
    <x v="3"/>
    <n v="0"/>
    <n v="0"/>
    <n v="0"/>
    <n v="0"/>
    <s v=""/>
  </r>
  <r>
    <n v="9480"/>
    <s v="Upfront"/>
    <x v="3"/>
    <n v="2.3730000000000002"/>
    <d v="2014-05-01T00:00:00"/>
    <x v="3"/>
    <n v="0"/>
    <n v="0"/>
    <n v="0"/>
    <n v="0"/>
    <s v=""/>
  </r>
  <r>
    <n v="9624"/>
    <s v="Upfront"/>
    <x v="9"/>
    <n v="65.52"/>
    <d v="2013-10-01T00:00:00"/>
    <x v="3"/>
    <n v="0"/>
    <n v="0"/>
    <n v="0"/>
    <n v="0"/>
    <s v=""/>
  </r>
  <r>
    <n v="9676"/>
    <s v="Upfront"/>
    <x v="6"/>
    <n v="3.75"/>
    <d v="2014-06-01T00:00:00"/>
    <x v="3"/>
    <n v="0"/>
    <n v="0"/>
    <n v="0"/>
    <n v="0"/>
    <s v=""/>
  </r>
  <r>
    <n v="9909"/>
    <s v="Upfront"/>
    <x v="6"/>
    <n v="3"/>
    <d v="2015-02-01T00:00:00"/>
    <x v="3"/>
    <n v="0"/>
    <n v="0"/>
    <n v="0"/>
    <n v="0"/>
    <s v=""/>
  </r>
  <r>
    <n v="9910"/>
    <s v="Upfront"/>
    <x v="6"/>
    <n v="3"/>
    <d v="2014-12-01T00:00:00"/>
    <x v="3"/>
    <n v="0"/>
    <n v="0"/>
    <n v="0"/>
    <n v="0"/>
    <s v=""/>
  </r>
  <r>
    <n v="9911"/>
    <s v="Upfront"/>
    <x v="6"/>
    <n v="1.92"/>
    <d v="2015-03-01T00:00:00"/>
    <x v="3"/>
    <n v="0"/>
    <n v="0"/>
    <n v="0"/>
    <n v="0"/>
    <s v=""/>
  </r>
  <r>
    <n v="10003"/>
    <s v="Upfront"/>
    <x v="6"/>
    <n v="3"/>
    <d v="2015-03-01T00:00:00"/>
    <x v="3"/>
    <n v="0"/>
    <n v="0"/>
    <n v="0"/>
    <n v="0"/>
    <s v=""/>
  </r>
  <r>
    <n v="10025"/>
    <s v="Upfront"/>
    <x v="6"/>
    <n v="3"/>
    <d v="2015-03-01T00:00:00"/>
    <x v="3"/>
    <n v="0"/>
    <n v="0"/>
    <n v="0"/>
    <n v="0"/>
    <s v=""/>
  </r>
  <r>
    <n v="10026"/>
    <s v="Upfront"/>
    <x v="6"/>
    <n v="2.5"/>
    <d v="2014-07-01T00:00:00"/>
    <x v="3"/>
    <n v="0"/>
    <n v="0"/>
    <n v="0"/>
    <n v="0"/>
    <s v=""/>
  </r>
  <r>
    <n v="10029"/>
    <s v="Upfront"/>
    <x v="6"/>
    <n v="3"/>
    <d v="2014-12-01T00:00:00"/>
    <x v="3"/>
    <n v="0"/>
    <n v="0"/>
    <n v="0"/>
    <n v="0"/>
    <s v=""/>
  </r>
  <r>
    <n v="10198"/>
    <s v="Upfront"/>
    <x v="3"/>
    <n v="1.88"/>
    <d v="2014-12-01T00:00:00"/>
    <x v="3"/>
    <n v="0"/>
    <n v="0"/>
    <n v="0"/>
    <n v="0"/>
    <s v=""/>
  </r>
  <r>
    <n v="10460"/>
    <s v="Upfront"/>
    <x v="1"/>
    <n v="4.05"/>
    <d v="2015-03-01T00:00:00"/>
    <x v="3"/>
    <n v="0"/>
    <n v="0"/>
    <n v="0"/>
    <n v="0"/>
    <s v=""/>
  </r>
  <r>
    <n v="10566"/>
    <s v="Upfront"/>
    <x v="6"/>
    <n v="48.96"/>
    <d v="2015-02-01T00:00:00"/>
    <x v="3"/>
    <n v="0"/>
    <n v="0"/>
    <n v="0"/>
    <n v="0"/>
    <s v=""/>
  </r>
  <r>
    <n v="10750"/>
    <s v="Upfront"/>
    <x v="6"/>
    <n v="5.89"/>
    <d v="2015-02-01T00:00:00"/>
    <x v="3"/>
    <n v="0"/>
    <n v="0"/>
    <n v="0"/>
    <n v="0"/>
    <s v=""/>
  </r>
  <r>
    <n v="10862"/>
    <s v="Upfront"/>
    <x v="6"/>
    <n v="7.5"/>
    <d v="2015-02-01T00:00:00"/>
    <x v="3"/>
    <n v="0"/>
    <n v="0"/>
    <n v="0"/>
    <n v="0"/>
    <s v=""/>
  </r>
  <r>
    <n v="10898"/>
    <s v="Upfront"/>
    <x v="6"/>
    <n v="2.64"/>
    <d v="2015-04-01T00:00:00"/>
    <x v="3"/>
    <n v="0"/>
    <n v="0"/>
    <n v="0"/>
    <n v="0"/>
    <s v=""/>
  </r>
  <r>
    <n v="10958"/>
    <s v="Upfront"/>
    <x v="6"/>
    <n v="2.64"/>
    <d v="2015-04-01T00:00:00"/>
    <x v="3"/>
    <n v="0"/>
    <n v="0"/>
    <n v="0"/>
    <n v="0"/>
    <s v=""/>
  </r>
  <r>
    <n v="10996"/>
    <s v="Upfront"/>
    <x v="6"/>
    <n v="2.6579999999999999"/>
    <d v="2015-04-01T00:00:00"/>
    <x v="3"/>
    <n v="0"/>
    <n v="0"/>
    <n v="0"/>
    <n v="0"/>
    <s v=""/>
  </r>
  <r>
    <n v="161"/>
    <s v="Upfront"/>
    <x v="0"/>
    <n v="22.12"/>
    <d v="2009-09-01T00:00:00"/>
    <x v="4"/>
    <n v="0"/>
    <n v="1"/>
    <n v="12"/>
    <n v="24.332000000000004"/>
    <n v="0.49317770836758168"/>
  </r>
  <r>
    <n v="164"/>
    <s v="Upfront"/>
    <x v="0"/>
    <n v="2.8"/>
    <d v="2009-10-01T00:00:00"/>
    <x v="4"/>
    <n v="0"/>
    <n v="1"/>
    <n v="4"/>
    <n v="3.08"/>
    <n v="1.2987012987012987"/>
  </r>
  <r>
    <n v="170"/>
    <s v="Upfront"/>
    <x v="0"/>
    <n v="3.024"/>
    <d v="2009-10-01T00:00:00"/>
    <x v="4"/>
    <n v="0"/>
    <n v="1"/>
    <n v="4"/>
    <n v="3.3264000000000005"/>
    <n v="1.2025012025012023"/>
  </r>
  <r>
    <n v="171"/>
    <s v="Upfront"/>
    <x v="0"/>
    <n v="3.18"/>
    <d v="2009-09-01T00:00:00"/>
    <x v="4"/>
    <n v="0"/>
    <n v="1"/>
    <n v="2"/>
    <n v="3.4980000000000007"/>
    <n v="0.57175528873642067"/>
  </r>
  <r>
    <n v="176"/>
    <s v="Upfront"/>
    <x v="0"/>
    <n v="3"/>
    <d v="2009-10-01T00:00:00"/>
    <x v="4"/>
    <n v="0"/>
    <n v="1"/>
    <n v="3"/>
    <n v="3.3000000000000003"/>
    <n v="0.90909090909090906"/>
  </r>
  <r>
    <n v="181"/>
    <s v="Upfront"/>
    <x v="0"/>
    <n v="3.44"/>
    <d v="2009-12-01T00:00:00"/>
    <x v="4"/>
    <n v="0"/>
    <n v="1"/>
    <n v="4"/>
    <n v="3.7840000000000003"/>
    <n v="1.0570824524312896"/>
  </r>
  <r>
    <n v="182"/>
    <s v="Upfront"/>
    <x v="0"/>
    <n v="4"/>
    <d v="2009-09-01T00:00:00"/>
    <x v="4"/>
    <n v="0"/>
    <n v="1"/>
    <n v="6"/>
    <n v="4.4000000000000004"/>
    <n v="1.3636363636363635"/>
  </r>
  <r>
    <n v="189"/>
    <s v="Upfront"/>
    <x v="0"/>
    <n v="4"/>
    <d v="2009-11-01T00:00:00"/>
    <x v="4"/>
    <n v="0"/>
    <n v="1"/>
    <n v="2"/>
    <n v="4.4000000000000004"/>
    <n v="0.45454545454545453"/>
  </r>
  <r>
    <n v="192"/>
    <s v="Upfront"/>
    <x v="0"/>
    <n v="4"/>
    <d v="2009-11-01T00:00:00"/>
    <x v="4"/>
    <n v="0"/>
    <n v="1"/>
    <n v="3"/>
    <n v="4.4000000000000004"/>
    <n v="0.68181818181818177"/>
  </r>
  <r>
    <n v="197"/>
    <s v="Upfront"/>
    <x v="0"/>
    <n v="2.36"/>
    <d v="2009-10-01T00:00:00"/>
    <x v="4"/>
    <n v="0"/>
    <n v="1"/>
    <n v="3"/>
    <n v="2.5960000000000001"/>
    <n v="1.1556240369799691"/>
  </r>
  <r>
    <n v="199"/>
    <s v="Upfront"/>
    <x v="0"/>
    <n v="3"/>
    <d v="2010-01-01T00:00:00"/>
    <x v="4"/>
    <n v="0"/>
    <n v="1"/>
    <n v="3"/>
    <n v="3.3000000000000003"/>
    <n v="0.90909090909090906"/>
  </r>
  <r>
    <n v="210"/>
    <s v="Upfront"/>
    <x v="0"/>
    <n v="9"/>
    <d v="2009-12-01T00:00:00"/>
    <x v="4"/>
    <n v="0"/>
    <n v="1"/>
    <n v="3"/>
    <n v="9.9"/>
    <n v="0.30303030303030304"/>
  </r>
  <r>
    <n v="216"/>
    <s v="Upfront"/>
    <x v="0"/>
    <n v="4"/>
    <d v="2009-11-01T00:00:00"/>
    <x v="4"/>
    <n v="0"/>
    <n v="1"/>
    <n v="3"/>
    <n v="4.4000000000000004"/>
    <n v="0.68181818181818177"/>
  </r>
  <r>
    <n v="222"/>
    <s v="Upfront"/>
    <x v="0"/>
    <n v="3"/>
    <d v="2010-01-01T00:00:00"/>
    <x v="4"/>
    <n v="0"/>
    <n v="1"/>
    <n v="3"/>
    <n v="3.3000000000000003"/>
    <n v="0.90909090909090906"/>
  </r>
  <r>
    <n v="226"/>
    <s v="Upfront"/>
    <x v="0"/>
    <n v="4.5"/>
    <d v="2009-10-01T00:00:00"/>
    <x v="4"/>
    <n v="0"/>
    <n v="1"/>
    <n v="6"/>
    <n v="4.95"/>
    <n v="1.2121212121212122"/>
  </r>
  <r>
    <n v="237"/>
    <s v="Upfront"/>
    <x v="0"/>
    <n v="3"/>
    <d v="2010-01-01T00:00:00"/>
    <x v="4"/>
    <n v="0"/>
    <n v="1"/>
    <n v="3"/>
    <n v="3.3000000000000003"/>
    <n v="0.90909090909090906"/>
  </r>
  <r>
    <n v="243"/>
    <s v="Upfront"/>
    <x v="0"/>
    <n v="2.2000000000000002"/>
    <d v="2010-01-01T00:00:00"/>
    <x v="4"/>
    <n v="0"/>
    <n v="1"/>
    <n v="3"/>
    <n v="2.4200000000000004"/>
    <n v="1.2396694214876032"/>
  </r>
  <r>
    <n v="250"/>
    <s v="Upfront"/>
    <x v="0"/>
    <n v="3"/>
    <d v="2010-01-01T00:00:00"/>
    <x v="4"/>
    <n v="0"/>
    <n v="1"/>
    <n v="3"/>
    <n v="3.3000000000000003"/>
    <n v="0.90909090909090906"/>
  </r>
  <r>
    <n v="266"/>
    <s v="Upfront"/>
    <x v="0"/>
    <n v="1.08"/>
    <d v="2009-09-01T00:00:00"/>
    <x v="4"/>
    <n v="0"/>
    <n v="1"/>
    <n v="1"/>
    <n v="1.1880000000000002"/>
    <n v="0.84175084175084158"/>
  </r>
  <r>
    <n v="277"/>
    <s v="Upfront"/>
    <x v="1"/>
    <n v="6.3959999999999999"/>
    <d v="2009-05-01T00:00:00"/>
    <x v="4"/>
    <n v="0"/>
    <n v="1"/>
    <n v="8"/>
    <n v="7.0356000000000005"/>
    <n v="1.137074307806015"/>
  </r>
  <r>
    <n v="305"/>
    <s v="Upfront"/>
    <x v="2"/>
    <n v="4.05"/>
    <d v="2009-10-01T00:00:00"/>
    <x v="4"/>
    <n v="0"/>
    <n v="1"/>
    <n v="5"/>
    <n v="4.4550000000000001"/>
    <n v="1.122334455667789"/>
  </r>
  <r>
    <n v="330"/>
    <s v="Upfront"/>
    <x v="2"/>
    <n v="9.8800000000000008"/>
    <d v="2009-12-01T00:00:00"/>
    <x v="4"/>
    <n v="0"/>
    <n v="1"/>
    <n v="13"/>
    <n v="10.868000000000002"/>
    <n v="1.1961722488038276"/>
  </r>
  <r>
    <n v="334"/>
    <s v="Upfront"/>
    <x v="0"/>
    <n v="4.7300000000000004"/>
    <d v="2009-08-01T00:00:00"/>
    <x v="4"/>
    <n v="0"/>
    <n v="1"/>
    <n v="6"/>
    <n v="5.2030000000000012"/>
    <n v="1.1531808571977702"/>
  </r>
  <r>
    <n v="374"/>
    <s v="Upfront"/>
    <x v="0"/>
    <n v="2.052"/>
    <d v="2010-06-01T00:00:00"/>
    <x v="4"/>
    <n v="0"/>
    <n v="1"/>
    <n v="2"/>
    <n v="2.2572000000000001"/>
    <n v="0.88605351763246498"/>
  </r>
  <r>
    <n v="407"/>
    <s v="Upfront"/>
    <x v="0"/>
    <n v="5.6"/>
    <d v="2010-02-01T00:00:00"/>
    <x v="4"/>
    <n v="0"/>
    <n v="1"/>
    <n v="7"/>
    <n v="6.16"/>
    <n v="1.1363636363636362"/>
  </r>
  <r>
    <n v="411"/>
    <s v="Upfront"/>
    <x v="3"/>
    <n v="4.032"/>
    <d v="2010-02-01T00:00:00"/>
    <x v="4"/>
    <n v="0"/>
    <n v="1"/>
    <n v="5"/>
    <n v="4.4352"/>
    <n v="1.1273448773448773"/>
  </r>
  <r>
    <n v="438"/>
    <s v="Upfront"/>
    <x v="1"/>
    <n v="2.5920000000000001"/>
    <d v="2009-05-01T00:00:00"/>
    <x v="4"/>
    <n v="0"/>
    <n v="1"/>
    <n v="3"/>
    <n v="2.8512000000000004"/>
    <n v="1.0521885521885521"/>
  </r>
  <r>
    <n v="458"/>
    <s v="Upfront"/>
    <x v="3"/>
    <n v="4.032"/>
    <d v="2010-02-01T00:00:00"/>
    <x v="4"/>
    <n v="0"/>
    <n v="1"/>
    <n v="4"/>
    <n v="4.4352"/>
    <n v="0.90187590187590183"/>
  </r>
  <r>
    <n v="464"/>
    <s v="Upfront"/>
    <x v="2"/>
    <n v="3.87"/>
    <d v="2010-02-01T00:00:00"/>
    <x v="4"/>
    <n v="0"/>
    <n v="1"/>
    <n v="5"/>
    <n v="4.2570000000000006"/>
    <n v="1.1745360582569884"/>
  </r>
  <r>
    <n v="470"/>
    <s v="Upfront"/>
    <x v="0"/>
    <n v="2.7"/>
    <d v="2010-03-01T00:00:00"/>
    <x v="4"/>
    <n v="0"/>
    <n v="1"/>
    <n v="2"/>
    <n v="2.9700000000000006"/>
    <n v="0.67340067340067322"/>
  </r>
  <r>
    <n v="498"/>
    <s v="Upfront"/>
    <x v="0"/>
    <n v="3"/>
    <d v="2010-05-01T00:00:00"/>
    <x v="4"/>
    <n v="0"/>
    <n v="1"/>
    <n v="3"/>
    <n v="3.3000000000000003"/>
    <n v="0.90909090909090906"/>
  </r>
  <r>
    <n v="502"/>
    <s v="Upfront"/>
    <x v="0"/>
    <n v="5.4"/>
    <d v="2009-12-01T00:00:00"/>
    <x v="4"/>
    <n v="0"/>
    <n v="1"/>
    <n v="5"/>
    <n v="5.9400000000000013"/>
    <n v="0.84175084175084158"/>
  </r>
  <r>
    <n v="588"/>
    <s v="Upfront"/>
    <x v="0"/>
    <n v="2.887"/>
    <d v="2010-06-01T00:00:00"/>
    <x v="4"/>
    <n v="0"/>
    <n v="1"/>
    <n v="3"/>
    <n v="3.1757000000000004"/>
    <n v="0.94467361526592553"/>
  </r>
  <r>
    <n v="591"/>
    <s v="Upfront"/>
    <x v="0"/>
    <n v="3.3210000000000002"/>
    <d v="2010-05-01T00:00:00"/>
    <x v="4"/>
    <n v="0"/>
    <n v="1"/>
    <n v="4"/>
    <n v="3.6531000000000007"/>
    <n v="1.0949604445539403"/>
  </r>
  <r>
    <n v="592"/>
    <s v="Upfront"/>
    <x v="0"/>
    <n v="3.37"/>
    <d v="2010-06-01T00:00:00"/>
    <x v="4"/>
    <n v="0"/>
    <n v="1"/>
    <n v="3"/>
    <n v="3.7070000000000003"/>
    <n v="0.80927974103048284"/>
  </r>
  <r>
    <n v="596"/>
    <s v="Upfront"/>
    <x v="0"/>
    <n v="2.887"/>
    <d v="2010-05-01T00:00:00"/>
    <x v="4"/>
    <n v="0"/>
    <n v="1"/>
    <n v="3"/>
    <n v="3.1757000000000004"/>
    <n v="0.94467361526592553"/>
  </r>
  <r>
    <n v="602"/>
    <s v="Upfront"/>
    <x v="4"/>
    <n v="3.2029999999999998"/>
    <d v="2010-05-01T00:00:00"/>
    <x v="4"/>
    <n v="0"/>
    <n v="1"/>
    <n v="3"/>
    <n v="3.5233000000000003"/>
    <n v="0.85147446995714238"/>
  </r>
  <r>
    <n v="603"/>
    <s v="Upfront"/>
    <x v="5"/>
    <n v="2.8919999999999999"/>
    <d v="2010-05-01T00:00:00"/>
    <x v="4"/>
    <n v="0"/>
    <n v="1"/>
    <n v="3"/>
    <n v="3.1812"/>
    <n v="0.94304036212749909"/>
  </r>
  <r>
    <n v="605"/>
    <s v="Upfront"/>
    <x v="5"/>
    <n v="2.5209999999999999"/>
    <d v="2010-05-01T00:00:00"/>
    <x v="4"/>
    <n v="0"/>
    <n v="1"/>
    <n v="3"/>
    <n v="2.7731000000000003"/>
    <n v="1.0818217878908081"/>
  </r>
  <r>
    <n v="608"/>
    <s v="Upfront"/>
    <x v="2"/>
    <n v="3.149"/>
    <d v="2010-04-01T00:00:00"/>
    <x v="4"/>
    <n v="0"/>
    <n v="1"/>
    <n v="3"/>
    <n v="3.4639000000000002"/>
    <n v="0.86607581050261262"/>
  </r>
  <r>
    <n v="612"/>
    <s v="Upfront"/>
    <x v="6"/>
    <n v="4.5999999999999996"/>
    <d v="2010-04-01T00:00:00"/>
    <x v="4"/>
    <n v="0"/>
    <n v="1"/>
    <n v="6"/>
    <n v="5.0599999999999996"/>
    <n v="1.1857707509881423"/>
  </r>
  <r>
    <n v="613"/>
    <s v="Upfront"/>
    <x v="2"/>
    <n v="2.8769999999999998"/>
    <d v="2010-05-01T00:00:00"/>
    <x v="4"/>
    <n v="0"/>
    <n v="1"/>
    <n v="3"/>
    <n v="3.1646999999999998"/>
    <n v="0.9479571523367144"/>
  </r>
  <r>
    <n v="614"/>
    <s v="Upfront"/>
    <x v="2"/>
    <n v="2.34"/>
    <d v="2010-06-01T00:00:00"/>
    <x v="4"/>
    <n v="0"/>
    <n v="1"/>
    <n v="2"/>
    <n v="2.5739999999999998"/>
    <n v="0.77700077700077708"/>
  </r>
  <r>
    <n v="620"/>
    <s v="Upfront"/>
    <x v="0"/>
    <n v="6"/>
    <d v="2010-04-01T00:00:00"/>
    <x v="4"/>
    <n v="0"/>
    <n v="1"/>
    <n v="3"/>
    <n v="6.6000000000000005"/>
    <n v="0.45454545454545453"/>
  </r>
  <r>
    <n v="625"/>
    <s v="Upfront"/>
    <x v="2"/>
    <n v="2.887"/>
    <d v="2010-05-01T00:00:00"/>
    <x v="4"/>
    <n v="0"/>
    <n v="1"/>
    <n v="3"/>
    <n v="3.1757000000000004"/>
    <n v="0.94467361526592553"/>
  </r>
  <r>
    <n v="647"/>
    <s v="Upfront"/>
    <x v="5"/>
    <n v="2.8919999999999999"/>
    <d v="2010-01-01T00:00:00"/>
    <x v="4"/>
    <n v="0"/>
    <n v="1"/>
    <n v="3"/>
    <n v="3.1812"/>
    <n v="0.94304036212749909"/>
  </r>
  <r>
    <n v="665"/>
    <s v="Upfront"/>
    <x v="2"/>
    <n v="3.2370000000000001"/>
    <d v="2010-04-01T00:00:00"/>
    <x v="4"/>
    <n v="0"/>
    <n v="1"/>
    <n v="3"/>
    <n v="3.5607000000000002"/>
    <n v="0.84253096301289065"/>
  </r>
  <r>
    <n v="683"/>
    <s v="Upfront"/>
    <x v="2"/>
    <n v="2.9580000000000002"/>
    <d v="2010-05-01T00:00:00"/>
    <x v="4"/>
    <n v="0"/>
    <n v="1"/>
    <n v="3"/>
    <n v="3.2538000000000005"/>
    <n v="0.92199889360132758"/>
  </r>
  <r>
    <n v="684"/>
    <s v="Upfront"/>
    <x v="0"/>
    <n v="3.3210000000000002"/>
    <d v="2010-05-01T00:00:00"/>
    <x v="4"/>
    <n v="0"/>
    <n v="1"/>
    <n v="4"/>
    <n v="3.6531000000000007"/>
    <n v="1.0949604445539403"/>
  </r>
  <r>
    <n v="685"/>
    <s v="Upfront"/>
    <x v="7"/>
    <n v="4.4400000000000004"/>
    <d v="2010-03-01T00:00:00"/>
    <x v="4"/>
    <n v="0"/>
    <n v="1"/>
    <n v="6"/>
    <n v="4.8840000000000012"/>
    <n v="1.2285012285012282"/>
  </r>
  <r>
    <n v="689"/>
    <s v="Upfront"/>
    <x v="0"/>
    <n v="3.3210000000000002"/>
    <d v="2010-06-01T00:00:00"/>
    <x v="4"/>
    <n v="0"/>
    <n v="1"/>
    <n v="3"/>
    <n v="3.6531000000000007"/>
    <n v="0.82122033341545519"/>
  </r>
  <r>
    <n v="691"/>
    <s v="Upfront"/>
    <x v="0"/>
    <n v="2.887"/>
    <d v="2010-07-01T00:00:00"/>
    <x v="4"/>
    <n v="0"/>
    <n v="1"/>
    <n v="3"/>
    <n v="3.1757000000000004"/>
    <n v="0.94467361526592553"/>
  </r>
  <r>
    <n v="693"/>
    <s v="Upfront"/>
    <x v="2"/>
    <n v="2.3919999999999999"/>
    <d v="2010-06-01T00:00:00"/>
    <x v="4"/>
    <n v="0"/>
    <n v="1"/>
    <n v="2"/>
    <n v="2.6312000000000002"/>
    <n v="0.76010945576162958"/>
  </r>
  <r>
    <n v="720"/>
    <s v="Upfront"/>
    <x v="0"/>
    <n v="2.887"/>
    <d v="2010-05-01T00:00:00"/>
    <x v="4"/>
    <n v="0"/>
    <n v="1"/>
    <n v="3"/>
    <n v="3.1757000000000004"/>
    <n v="0.94467361526592553"/>
  </r>
  <r>
    <n v="721"/>
    <s v="Upfront"/>
    <x v="3"/>
    <n v="3.4"/>
    <d v="2010-05-01T00:00:00"/>
    <x v="4"/>
    <n v="0"/>
    <n v="1"/>
    <n v="4"/>
    <n v="3.74"/>
    <n v="1.0695187165775399"/>
  </r>
  <r>
    <n v="727"/>
    <s v="Upfront"/>
    <x v="7"/>
    <n v="2.8860000000000001"/>
    <d v="2010-05-01T00:00:00"/>
    <x v="4"/>
    <n v="0"/>
    <n v="1"/>
    <n v="3"/>
    <n v="3.1746000000000003"/>
    <n v="0.94500094500094489"/>
  </r>
  <r>
    <n v="728"/>
    <s v="Upfront"/>
    <x v="2"/>
    <n v="2.9580000000000002"/>
    <d v="2010-05-01T00:00:00"/>
    <x v="4"/>
    <n v="0"/>
    <n v="1"/>
    <n v="3"/>
    <n v="3.2538000000000005"/>
    <n v="0.92199889360132758"/>
  </r>
  <r>
    <n v="729"/>
    <s v="Upfront"/>
    <x v="2"/>
    <n v="2.9580000000000002"/>
    <d v="2010-07-01T00:00:00"/>
    <x v="4"/>
    <n v="0"/>
    <n v="1"/>
    <n v="3"/>
    <n v="3.2538000000000005"/>
    <n v="0.92199889360132758"/>
  </r>
  <r>
    <n v="760"/>
    <s v="Upfront"/>
    <x v="7"/>
    <n v="8.75"/>
    <d v="2010-04-01T00:00:00"/>
    <x v="4"/>
    <n v="0"/>
    <n v="1"/>
    <n v="10"/>
    <n v="9.625"/>
    <n v="1.0389610389610389"/>
  </r>
  <r>
    <n v="774"/>
    <s v="Upfront"/>
    <x v="0"/>
    <n v="5"/>
    <d v="2010-04-01T00:00:00"/>
    <x v="4"/>
    <n v="0"/>
    <n v="1"/>
    <n v="7"/>
    <n v="5.5"/>
    <n v="1.2727272727272727"/>
  </r>
  <r>
    <n v="775"/>
    <s v="Upfront"/>
    <x v="6"/>
    <n v="4.8"/>
    <d v="2010-05-01T00:00:00"/>
    <x v="4"/>
    <n v="0"/>
    <n v="1"/>
    <n v="6"/>
    <n v="5.28"/>
    <n v="1.1363636363636362"/>
  </r>
  <r>
    <n v="781"/>
    <s v="Upfront"/>
    <x v="2"/>
    <n v="2.9849999999999999"/>
    <d v="2010-08-01T00:00:00"/>
    <x v="4"/>
    <n v="0"/>
    <n v="1"/>
    <n v="3"/>
    <n v="3.2835000000000001"/>
    <n v="0.91365920511649157"/>
  </r>
  <r>
    <n v="783"/>
    <s v="Upfront"/>
    <x v="2"/>
    <n v="2.4249999999999998"/>
    <d v="2010-07-01T00:00:00"/>
    <x v="4"/>
    <n v="0"/>
    <n v="1"/>
    <n v="3"/>
    <n v="2.6675"/>
    <n v="1.1246485473289598"/>
  </r>
  <r>
    <n v="784"/>
    <s v="Upfront"/>
    <x v="0"/>
    <n v="2.6480000000000001"/>
    <d v="2010-05-01T00:00:00"/>
    <x v="4"/>
    <n v="0"/>
    <n v="1"/>
    <n v="3"/>
    <n v="2.9128000000000003"/>
    <n v="1.0299368305410601"/>
  </r>
  <r>
    <n v="785"/>
    <s v="Upfront"/>
    <x v="2"/>
    <n v="3.0920000000000001"/>
    <d v="2010-06-01T00:00:00"/>
    <x v="4"/>
    <n v="0"/>
    <n v="1"/>
    <n v="3"/>
    <n v="3.4012000000000002"/>
    <n v="0.88204163236504762"/>
  </r>
  <r>
    <n v="806"/>
    <s v="Upfront"/>
    <x v="0"/>
    <n v="1.25"/>
    <d v="2010-06-01T00:00:00"/>
    <x v="4"/>
    <n v="0"/>
    <n v="1"/>
    <n v="3"/>
    <n v="1.375"/>
    <n v="2.1818181818181817"/>
  </r>
  <r>
    <n v="812"/>
    <s v="Upfront"/>
    <x v="0"/>
    <n v="3.3210000000000002"/>
    <d v="2010-07-01T00:00:00"/>
    <x v="4"/>
    <n v="0"/>
    <n v="1"/>
    <n v="3"/>
    <n v="3.6531000000000007"/>
    <n v="0.82122033341545519"/>
  </r>
  <r>
    <n v="813"/>
    <s v="Upfront"/>
    <x v="2"/>
    <n v="2.9580000000000002"/>
    <d v="2010-09-01T00:00:00"/>
    <x v="4"/>
    <n v="0"/>
    <n v="1"/>
    <n v="3"/>
    <n v="3.2538000000000005"/>
    <n v="0.92199889360132758"/>
  </r>
  <r>
    <n v="825"/>
    <s v="Upfront"/>
    <x v="1"/>
    <n v="27.6"/>
    <d v="2010-03-01T00:00:00"/>
    <x v="4"/>
    <n v="0"/>
    <n v="1"/>
    <n v="30"/>
    <n v="30.360000000000003"/>
    <n v="0.98814229249011853"/>
  </r>
  <r>
    <n v="826"/>
    <s v="Upfront"/>
    <x v="0"/>
    <n v="2.8860000000000001"/>
    <d v="2010-07-01T00:00:00"/>
    <x v="4"/>
    <n v="0"/>
    <n v="1"/>
    <n v="3"/>
    <n v="3.1746000000000003"/>
    <n v="0.94500094500094489"/>
  </r>
  <r>
    <n v="827"/>
    <s v="Upfront"/>
    <x v="0"/>
    <n v="2.887"/>
    <d v="2010-07-01T00:00:00"/>
    <x v="4"/>
    <n v="0"/>
    <n v="1"/>
    <n v="3"/>
    <n v="3.1757000000000004"/>
    <n v="0.94467361526592553"/>
  </r>
  <r>
    <n v="829"/>
    <s v="Upfront"/>
    <x v="0"/>
    <n v="2.887"/>
    <d v="2010-08-01T00:00:00"/>
    <x v="4"/>
    <n v="0"/>
    <n v="1"/>
    <n v="3"/>
    <n v="3.1757000000000004"/>
    <n v="0.94467361526592553"/>
  </r>
  <r>
    <n v="832"/>
    <s v="Upfront"/>
    <x v="2"/>
    <n v="1.6870000000000001"/>
    <d v="2010-06-01T00:00:00"/>
    <x v="4"/>
    <n v="0"/>
    <n v="1"/>
    <n v="2"/>
    <n v="1.8557000000000001"/>
    <n v="1.0777604138599988"/>
  </r>
  <r>
    <n v="834"/>
    <s v="Upfront"/>
    <x v="0"/>
    <n v="2.887"/>
    <d v="2010-07-01T00:00:00"/>
    <x v="4"/>
    <n v="0"/>
    <n v="1"/>
    <n v="3"/>
    <n v="3.1757000000000004"/>
    <n v="0.94467361526592553"/>
  </r>
  <r>
    <n v="838"/>
    <s v="Upfront"/>
    <x v="0"/>
    <n v="3.3210000000000002"/>
    <d v="2010-07-01T00:00:00"/>
    <x v="4"/>
    <n v="0"/>
    <n v="1"/>
    <n v="3"/>
    <n v="3.6531000000000007"/>
    <n v="0.82122033341545519"/>
  </r>
  <r>
    <n v="844"/>
    <s v="Upfront"/>
    <x v="2"/>
    <n v="3.0089999999999999"/>
    <d v="2010-07-01T00:00:00"/>
    <x v="4"/>
    <n v="0"/>
    <n v="1"/>
    <n v="3"/>
    <n v="3.3099000000000003"/>
    <n v="0.90637179370977972"/>
  </r>
  <r>
    <n v="847"/>
    <s v="Upfront"/>
    <x v="3"/>
    <n v="3.96"/>
    <d v="2010-06-01T00:00:00"/>
    <x v="4"/>
    <n v="0"/>
    <n v="1"/>
    <n v="5"/>
    <n v="4.3559999999999999"/>
    <n v="1.1478420569329661"/>
  </r>
  <r>
    <n v="852"/>
    <s v="Upfront"/>
    <x v="0"/>
    <n v="2.8860000000000001"/>
    <d v="2010-05-01T00:00:00"/>
    <x v="4"/>
    <n v="0"/>
    <n v="1"/>
    <n v="3"/>
    <n v="3.1746000000000003"/>
    <n v="0.94500094500094489"/>
  </r>
  <r>
    <n v="853"/>
    <s v="Upfront"/>
    <x v="2"/>
    <n v="3.0390000000000001"/>
    <d v="2010-07-01T00:00:00"/>
    <x v="4"/>
    <n v="0"/>
    <n v="1"/>
    <n v="3"/>
    <n v="3.3429000000000006"/>
    <n v="0.89742439199497426"/>
  </r>
  <r>
    <n v="855"/>
    <s v="Upfront"/>
    <x v="2"/>
    <n v="2.4249999999999998"/>
    <d v="2010-05-01T00:00:00"/>
    <x v="4"/>
    <n v="0"/>
    <n v="1"/>
    <n v="2"/>
    <n v="2.6675"/>
    <n v="0.7497656982193065"/>
  </r>
  <r>
    <n v="856"/>
    <s v="Upfront"/>
    <x v="2"/>
    <n v="2.4249999999999998"/>
    <d v="2010-07-01T00:00:00"/>
    <x v="4"/>
    <n v="0"/>
    <n v="1"/>
    <n v="3"/>
    <n v="2.6675"/>
    <n v="1.1246485473289598"/>
  </r>
  <r>
    <n v="859"/>
    <s v="Upfront"/>
    <x v="0"/>
    <n v="2.887"/>
    <d v="2010-08-01T00:00:00"/>
    <x v="4"/>
    <n v="0"/>
    <n v="1"/>
    <n v="3"/>
    <n v="3.1757000000000004"/>
    <n v="0.94467361526592553"/>
  </r>
  <r>
    <n v="862"/>
    <s v="Upfront"/>
    <x v="2"/>
    <n v="2.9580000000000002"/>
    <d v="2009-12-01T00:00:00"/>
    <x v="4"/>
    <n v="0"/>
    <n v="1"/>
    <n v="3"/>
    <n v="3.2538000000000005"/>
    <n v="0.92199889360132758"/>
  </r>
  <r>
    <n v="864"/>
    <s v="Upfront"/>
    <x v="2"/>
    <n v="3.0390000000000001"/>
    <d v="2010-08-01T00:00:00"/>
    <x v="4"/>
    <n v="0"/>
    <n v="1"/>
    <n v="3"/>
    <n v="3.3429000000000006"/>
    <n v="0.89742439199497426"/>
  </r>
  <r>
    <n v="882"/>
    <s v="Upfront"/>
    <x v="1"/>
    <n v="2.5649999999999999"/>
    <d v="2010-04-01T00:00:00"/>
    <x v="4"/>
    <n v="0"/>
    <n v="1"/>
    <n v="3"/>
    <n v="2.8215000000000003"/>
    <n v="1.0632642211589578"/>
  </r>
  <r>
    <n v="883"/>
    <s v="Upfront"/>
    <x v="3"/>
    <n v="3.45"/>
    <d v="2010-05-01T00:00:00"/>
    <x v="4"/>
    <n v="0"/>
    <n v="1"/>
    <n v="4"/>
    <n v="3.7950000000000004"/>
    <n v="1.054018445322793"/>
  </r>
  <r>
    <n v="884"/>
    <s v="Upfront"/>
    <x v="3"/>
    <n v="3.45"/>
    <d v="2010-05-01T00:00:00"/>
    <x v="4"/>
    <n v="0"/>
    <n v="1"/>
    <n v="4"/>
    <n v="3.7950000000000004"/>
    <n v="1.054018445322793"/>
  </r>
  <r>
    <n v="900"/>
    <s v="Upfront"/>
    <x v="0"/>
    <n v="2.976"/>
    <d v="2010-09-01T00:00:00"/>
    <x v="4"/>
    <n v="0"/>
    <n v="1"/>
    <n v="3"/>
    <n v="3.2736000000000001"/>
    <n v="0.91642228739002929"/>
  </r>
  <r>
    <n v="909"/>
    <s v="Upfront"/>
    <x v="2"/>
    <n v="3.0089999999999999"/>
    <d v="2010-07-01T00:00:00"/>
    <x v="4"/>
    <n v="0"/>
    <n v="1"/>
    <n v="3"/>
    <n v="3.3099000000000003"/>
    <n v="0.90637179370977972"/>
  </r>
  <r>
    <n v="910"/>
    <s v="Upfront"/>
    <x v="2"/>
    <n v="2.6110000000000002"/>
    <d v="2010-09-01T00:00:00"/>
    <x v="4"/>
    <n v="0"/>
    <n v="1"/>
    <n v="3"/>
    <n v="2.8721000000000005"/>
    <n v="1.0445318756310711"/>
  </r>
  <r>
    <n v="911"/>
    <s v="Upfront"/>
    <x v="0"/>
    <n v="4.7"/>
    <d v="2010-06-01T00:00:00"/>
    <x v="4"/>
    <n v="0"/>
    <n v="1"/>
    <n v="6"/>
    <n v="5.1700000000000008"/>
    <n v="1.1605415860735009"/>
  </r>
  <r>
    <n v="916"/>
    <s v="Upfront"/>
    <x v="2"/>
    <n v="2.9580000000000002"/>
    <d v="2010-09-01T00:00:00"/>
    <x v="4"/>
    <n v="0"/>
    <n v="1"/>
    <n v="3"/>
    <n v="3.2538000000000005"/>
    <n v="0.92199889360132758"/>
  </r>
  <r>
    <n v="917"/>
    <s v="Upfront"/>
    <x v="5"/>
    <n v="2.218"/>
    <d v="2010-11-01T00:00:00"/>
    <x v="4"/>
    <n v="0"/>
    <n v="1"/>
    <n v="2"/>
    <n v="2.4398"/>
    <n v="0.81973932289531926"/>
  </r>
  <r>
    <n v="920"/>
    <s v="Upfront"/>
    <x v="2"/>
    <n v="3.0390000000000001"/>
    <d v="2010-08-01T00:00:00"/>
    <x v="4"/>
    <n v="0"/>
    <n v="1"/>
    <n v="3"/>
    <n v="3.3429000000000006"/>
    <n v="0.89742439199497426"/>
  </r>
  <r>
    <n v="922"/>
    <s v="Upfront"/>
    <x v="5"/>
    <n v="2.4420000000000002"/>
    <d v="2010-10-01T00:00:00"/>
    <x v="4"/>
    <n v="0"/>
    <n v="1"/>
    <n v="2"/>
    <n v="2.6862000000000004"/>
    <n v="0.74454619909165354"/>
  </r>
  <r>
    <n v="925"/>
    <s v="Upfront"/>
    <x v="3"/>
    <n v="14.1"/>
    <d v="2010-01-01T00:00:00"/>
    <x v="4"/>
    <n v="0"/>
    <n v="1"/>
    <n v="17"/>
    <n v="15.510000000000002"/>
    <n v="1.0960670535138619"/>
  </r>
  <r>
    <n v="926"/>
    <s v="Upfront"/>
    <x v="2"/>
    <n v="3.2370000000000001"/>
    <d v="2010-09-01T00:00:00"/>
    <x v="4"/>
    <n v="0"/>
    <n v="1"/>
    <n v="3"/>
    <n v="3.5607000000000002"/>
    <n v="0.84253096301289065"/>
  </r>
  <r>
    <n v="928"/>
    <s v="Upfront"/>
    <x v="0"/>
    <n v="3.0219999999999998"/>
    <d v="2010-08-01T00:00:00"/>
    <x v="4"/>
    <n v="0"/>
    <n v="1"/>
    <n v="3"/>
    <n v="3.3242000000000003"/>
    <n v="0.90247277540460857"/>
  </r>
  <r>
    <n v="929"/>
    <s v="Upfront"/>
    <x v="2"/>
    <n v="2.3919999999999999"/>
    <d v="2010-10-01T00:00:00"/>
    <x v="4"/>
    <n v="0"/>
    <n v="1"/>
    <n v="2"/>
    <n v="2.6312000000000002"/>
    <n v="0.76010945576162958"/>
  </r>
  <r>
    <n v="930"/>
    <s v="Upfront"/>
    <x v="2"/>
    <n v="2.4849999999999999"/>
    <d v="2010-09-01T00:00:00"/>
    <x v="4"/>
    <n v="0"/>
    <n v="1"/>
    <n v="3"/>
    <n v="2.7335000000000003"/>
    <n v="1.0974940552405341"/>
  </r>
  <r>
    <n v="933"/>
    <s v="Upfront"/>
    <x v="0"/>
    <n v="2.887"/>
    <d v="2010-08-01T00:00:00"/>
    <x v="4"/>
    <n v="0"/>
    <n v="1"/>
    <n v="3"/>
    <n v="3.1757000000000004"/>
    <n v="0.94467361526592553"/>
  </r>
  <r>
    <n v="937"/>
    <s v="Upfront"/>
    <x v="0"/>
    <n v="5.04"/>
    <d v="2010-05-01T00:00:00"/>
    <x v="4"/>
    <n v="0"/>
    <n v="1"/>
    <n v="7"/>
    <n v="5.5440000000000005"/>
    <n v="1.2626262626262625"/>
  </r>
  <r>
    <n v="939"/>
    <s v="Upfront"/>
    <x v="2"/>
    <n v="3.028"/>
    <d v="2010-05-01T00:00:00"/>
    <x v="4"/>
    <n v="0"/>
    <n v="1"/>
    <n v="3"/>
    <n v="3.3308000000000004"/>
    <n v="0.90068452023537882"/>
  </r>
  <r>
    <n v="942"/>
    <s v="Upfront"/>
    <x v="2"/>
    <n v="2.9580000000000002"/>
    <d v="2010-10-01T00:00:00"/>
    <x v="4"/>
    <n v="0"/>
    <n v="1"/>
    <n v="3"/>
    <n v="3.2538000000000005"/>
    <n v="0.92199889360132758"/>
  </r>
  <r>
    <n v="943"/>
    <s v="Upfront"/>
    <x v="5"/>
    <n v="2.218"/>
    <d v="2010-11-01T00:00:00"/>
    <x v="4"/>
    <n v="0"/>
    <n v="1"/>
    <n v="2"/>
    <n v="2.4398"/>
    <n v="0.81973932289531926"/>
  </r>
  <r>
    <n v="952"/>
    <s v="Upfront"/>
    <x v="2"/>
    <n v="2.6110000000000002"/>
    <d v="2010-05-01T00:00:00"/>
    <x v="4"/>
    <n v="0"/>
    <n v="1"/>
    <n v="3"/>
    <n v="2.8721000000000005"/>
    <n v="1.0445318756310711"/>
  </r>
  <r>
    <n v="958"/>
    <s v="Upfront"/>
    <x v="2"/>
    <n v="3.0659999999999998"/>
    <d v="2010-09-01T00:00:00"/>
    <x v="4"/>
    <n v="0"/>
    <n v="1"/>
    <n v="3"/>
    <n v="3.3726000000000003"/>
    <n v="0.88952143746664292"/>
  </r>
  <r>
    <n v="968"/>
    <s v="Upfront"/>
    <x v="2"/>
    <n v="2.6110000000000002"/>
    <d v="2010-08-01T00:00:00"/>
    <x v="4"/>
    <n v="0"/>
    <n v="1"/>
    <n v="2"/>
    <n v="2.8721000000000005"/>
    <n v="0.69635458375404746"/>
  </r>
  <r>
    <n v="970"/>
    <s v="Upfront"/>
    <x v="6"/>
    <n v="5.0599999999999996"/>
    <d v="2010-07-01T00:00:00"/>
    <x v="4"/>
    <n v="0"/>
    <n v="1"/>
    <n v="6"/>
    <n v="5.5659999999999998"/>
    <n v="1.0779734099892202"/>
  </r>
  <r>
    <n v="971"/>
    <s v="Upfront"/>
    <x v="6"/>
    <n v="2.6"/>
    <d v="2010-09-01T00:00:00"/>
    <x v="4"/>
    <n v="0"/>
    <n v="1"/>
    <n v="3"/>
    <n v="2.8600000000000003"/>
    <n v="1.0489510489510487"/>
  </r>
  <r>
    <n v="972"/>
    <s v="Upfront"/>
    <x v="6"/>
    <n v="3.6"/>
    <d v="2010-08-01T00:00:00"/>
    <x v="4"/>
    <n v="0"/>
    <n v="1"/>
    <n v="5"/>
    <n v="3.9600000000000004"/>
    <n v="1.2626262626262625"/>
  </r>
  <r>
    <n v="973"/>
    <s v="Upfront"/>
    <x v="2"/>
    <n v="2.7789999999999999"/>
    <d v="2010-09-01T00:00:00"/>
    <x v="4"/>
    <n v="0"/>
    <n v="1"/>
    <n v="3"/>
    <n v="3.0569000000000002"/>
    <n v="0.98138637181458332"/>
  </r>
  <r>
    <n v="980"/>
    <s v="Upfront"/>
    <x v="0"/>
    <n v="2.887"/>
    <d v="2010-09-01T00:00:00"/>
    <x v="4"/>
    <n v="0"/>
    <n v="1"/>
    <n v="3"/>
    <n v="3.1757000000000004"/>
    <n v="0.94467361526592553"/>
  </r>
  <r>
    <n v="981"/>
    <s v="Upfront"/>
    <x v="0"/>
    <n v="2.887"/>
    <d v="2010-09-01T00:00:00"/>
    <x v="4"/>
    <n v="0"/>
    <n v="1"/>
    <n v="3"/>
    <n v="3.1757000000000004"/>
    <n v="0.94467361526592553"/>
  </r>
  <r>
    <n v="989"/>
    <s v="Upfront"/>
    <x v="2"/>
    <n v="3.2"/>
    <d v="2010-07-01T00:00:00"/>
    <x v="4"/>
    <n v="0"/>
    <n v="1"/>
    <n v="4"/>
    <n v="3.5200000000000005"/>
    <n v="1.1363636363636362"/>
  </r>
  <r>
    <n v="996"/>
    <s v="Upfront"/>
    <x v="2"/>
    <n v="2.5510000000000002"/>
    <d v="2010-11-01T00:00:00"/>
    <x v="4"/>
    <n v="0"/>
    <n v="1"/>
    <n v="2"/>
    <n v="2.8061000000000003"/>
    <n v="0.71273297459106943"/>
  </r>
  <r>
    <n v="997"/>
    <s v="Upfront"/>
    <x v="2"/>
    <n v="2.93"/>
    <d v="2010-11-01T00:00:00"/>
    <x v="4"/>
    <n v="0"/>
    <n v="1"/>
    <n v="3"/>
    <n v="3.2230000000000003"/>
    <n v="0.930809804529941"/>
  </r>
  <r>
    <n v="998"/>
    <s v="Upfront"/>
    <x v="2"/>
    <n v="2.891"/>
    <d v="2010-11-01T00:00:00"/>
    <x v="4"/>
    <n v="0"/>
    <n v="1"/>
    <n v="3"/>
    <n v="3.1801000000000004"/>
    <n v="0.94336656079997472"/>
  </r>
  <r>
    <n v="999"/>
    <s v="Upfront"/>
    <x v="0"/>
    <n v="2.4849999999999999"/>
    <d v="2010-08-01T00:00:00"/>
    <x v="4"/>
    <n v="0"/>
    <n v="1"/>
    <n v="3"/>
    <n v="2.7335000000000003"/>
    <n v="1.0974940552405341"/>
  </r>
  <r>
    <n v="1001"/>
    <s v="Upfront"/>
    <x v="2"/>
    <n v="2.887"/>
    <d v="2010-09-01T00:00:00"/>
    <x v="4"/>
    <n v="0"/>
    <n v="1"/>
    <n v="3"/>
    <n v="3.1757000000000004"/>
    <n v="0.94467361526592553"/>
  </r>
  <r>
    <n v="1003"/>
    <s v="Upfront"/>
    <x v="2"/>
    <n v="2.887"/>
    <d v="2010-09-01T00:00:00"/>
    <x v="4"/>
    <n v="0"/>
    <n v="1"/>
    <n v="3"/>
    <n v="3.1757000000000004"/>
    <n v="0.94467361526592553"/>
  </r>
  <r>
    <n v="1004"/>
    <s v="Upfront"/>
    <x v="0"/>
    <n v="2.8860000000000001"/>
    <d v="2010-09-01T00:00:00"/>
    <x v="4"/>
    <n v="0"/>
    <n v="1"/>
    <n v="3"/>
    <n v="3.1746000000000003"/>
    <n v="0.94500094500094489"/>
  </r>
  <r>
    <n v="1005"/>
    <s v="Upfront"/>
    <x v="0"/>
    <n v="2.9409999999999998"/>
    <d v="2010-09-01T00:00:00"/>
    <x v="4"/>
    <n v="0"/>
    <n v="1"/>
    <n v="3"/>
    <n v="3.2351000000000001"/>
    <n v="0.92732836697474574"/>
  </r>
  <r>
    <n v="1009"/>
    <s v="Upfront"/>
    <x v="3"/>
    <n v="2.734"/>
    <d v="2010-07-01T00:00:00"/>
    <x v="4"/>
    <n v="0"/>
    <n v="1"/>
    <n v="3"/>
    <n v="3.0074000000000001"/>
    <n v="0.99753940280641085"/>
  </r>
  <r>
    <n v="1010"/>
    <s v="Upfront"/>
    <x v="3"/>
    <n v="2.9750000000000001"/>
    <d v="2010-11-01T00:00:00"/>
    <x v="4"/>
    <n v="0"/>
    <n v="1"/>
    <n v="3"/>
    <n v="3.2725000000000004"/>
    <n v="0.91673032849503422"/>
  </r>
  <r>
    <n v="1011"/>
    <s v="Upfront"/>
    <x v="5"/>
    <n v="3.1669999999999998"/>
    <d v="2010-09-01T00:00:00"/>
    <x v="4"/>
    <n v="0"/>
    <n v="1"/>
    <n v="3"/>
    <n v="3.4837000000000002"/>
    <n v="0.86115337141544901"/>
  </r>
  <r>
    <n v="1012"/>
    <s v="Upfront"/>
    <x v="5"/>
    <n v="3.1669999999999998"/>
    <d v="2010-10-01T00:00:00"/>
    <x v="4"/>
    <n v="0"/>
    <n v="1"/>
    <n v="4"/>
    <n v="3.4837000000000002"/>
    <n v="1.1482044952205988"/>
  </r>
  <r>
    <n v="1013"/>
    <s v="Upfront"/>
    <x v="2"/>
    <n v="2.9580000000000002"/>
    <d v="2010-10-01T00:00:00"/>
    <x v="4"/>
    <n v="0"/>
    <n v="1"/>
    <n v="3"/>
    <n v="3.2538000000000005"/>
    <n v="0.92199889360132758"/>
  </r>
  <r>
    <n v="1016"/>
    <s v="Upfront"/>
    <x v="0"/>
    <n v="2.895"/>
    <d v="2010-09-01T00:00:00"/>
    <x v="4"/>
    <n v="0"/>
    <n v="1"/>
    <n v="3"/>
    <n v="3.1845000000000003"/>
    <n v="0.94206311822892119"/>
  </r>
  <r>
    <n v="1017"/>
    <s v="Upfront"/>
    <x v="2"/>
    <n v="3.0089999999999999"/>
    <d v="2010-07-01T00:00:00"/>
    <x v="4"/>
    <n v="0"/>
    <n v="1"/>
    <n v="3"/>
    <n v="3.3099000000000003"/>
    <n v="0.90637179370977972"/>
  </r>
  <r>
    <n v="1018"/>
    <s v="Upfront"/>
    <x v="0"/>
    <n v="2.887"/>
    <d v="2010-09-01T00:00:00"/>
    <x v="4"/>
    <n v="0"/>
    <n v="1"/>
    <n v="3"/>
    <n v="3.1757000000000004"/>
    <n v="0.94467361526592553"/>
  </r>
  <r>
    <n v="1019"/>
    <s v="Upfront"/>
    <x v="0"/>
    <n v="3.1219999999999999"/>
    <d v="2010-09-01T00:00:00"/>
    <x v="4"/>
    <n v="0"/>
    <n v="1"/>
    <n v="3"/>
    <n v="3.4342000000000001"/>
    <n v="0.87356589598742063"/>
  </r>
  <r>
    <n v="1026"/>
    <s v="Upfront"/>
    <x v="2"/>
    <n v="2.9580000000000002"/>
    <d v="2010-11-01T00:00:00"/>
    <x v="4"/>
    <n v="0"/>
    <n v="1"/>
    <n v="3"/>
    <n v="3.2538000000000005"/>
    <n v="0.92199889360132758"/>
  </r>
  <r>
    <n v="1027"/>
    <s v="Upfront"/>
    <x v="2"/>
    <n v="2.891"/>
    <d v="2010-11-01T00:00:00"/>
    <x v="4"/>
    <n v="0"/>
    <n v="1"/>
    <n v="3"/>
    <n v="3.1801000000000004"/>
    <n v="0.94336656079997472"/>
  </r>
  <r>
    <n v="1028"/>
    <s v="Upfront"/>
    <x v="5"/>
    <n v="2.5819999999999999"/>
    <d v="2010-10-01T00:00:00"/>
    <x v="4"/>
    <n v="0"/>
    <n v="1"/>
    <n v="3"/>
    <n v="2.8402000000000003"/>
    <n v="1.0562636434053938"/>
  </r>
  <r>
    <n v="1030"/>
    <s v="Upfront"/>
    <x v="2"/>
    <n v="2.996"/>
    <d v="2010-11-01T00:00:00"/>
    <x v="4"/>
    <n v="0"/>
    <n v="1"/>
    <n v="3"/>
    <n v="3.2956000000000003"/>
    <n v="0.91030464862240557"/>
  </r>
  <r>
    <n v="1031"/>
    <s v="Upfront"/>
    <x v="5"/>
    <n v="2.5819999999999999"/>
    <d v="2010-10-01T00:00:00"/>
    <x v="4"/>
    <n v="0"/>
    <n v="1"/>
    <n v="3"/>
    <n v="2.8402000000000003"/>
    <n v="1.0562636434053938"/>
  </r>
  <r>
    <n v="1033"/>
    <s v="Upfront"/>
    <x v="5"/>
    <n v="3.14"/>
    <d v="2010-09-01T00:00:00"/>
    <x v="4"/>
    <n v="0"/>
    <n v="1"/>
    <n v="3"/>
    <n v="3.4540000000000006"/>
    <n v="0.86855819339895757"/>
  </r>
  <r>
    <n v="1035"/>
    <s v="Upfront"/>
    <x v="3"/>
    <n v="2.3010000000000002"/>
    <d v="2010-06-01T00:00:00"/>
    <x v="4"/>
    <n v="0"/>
    <n v="1"/>
    <n v="3"/>
    <n v="2.5311000000000003"/>
    <n v="1.1852554225435579"/>
  </r>
  <r>
    <n v="1036"/>
    <s v="Upfront"/>
    <x v="1"/>
    <n v="2.57"/>
    <d v="2010-11-01T00:00:00"/>
    <x v="4"/>
    <n v="0"/>
    <n v="1"/>
    <n v="2"/>
    <n v="2.827"/>
    <n v="0.70746374248319777"/>
  </r>
  <r>
    <n v="1037"/>
    <s v="Upfront"/>
    <x v="0"/>
    <n v="3.37"/>
    <d v="2010-09-01T00:00:00"/>
    <x v="4"/>
    <n v="0"/>
    <n v="1"/>
    <n v="4"/>
    <n v="3.7070000000000003"/>
    <n v="1.0790396547073104"/>
  </r>
  <r>
    <n v="1044"/>
    <s v="Upfront"/>
    <x v="2"/>
    <n v="2.851"/>
    <d v="2010-11-01T00:00:00"/>
    <x v="4"/>
    <n v="0"/>
    <n v="1"/>
    <n v="3"/>
    <n v="3.1361000000000003"/>
    <n v="0.95660214916616171"/>
  </r>
  <r>
    <n v="1045"/>
    <s v="Upfront"/>
    <x v="2"/>
    <n v="2.891"/>
    <d v="2010-10-01T00:00:00"/>
    <x v="4"/>
    <n v="0"/>
    <n v="1"/>
    <n v="3"/>
    <n v="3.1801000000000004"/>
    <n v="0.94336656079997472"/>
  </r>
  <r>
    <n v="1046"/>
    <s v="Upfront"/>
    <x v="2"/>
    <n v="2.891"/>
    <d v="2010-10-01T00:00:00"/>
    <x v="4"/>
    <n v="0"/>
    <n v="1"/>
    <n v="3"/>
    <n v="3.1801000000000004"/>
    <n v="0.94336656079997472"/>
  </r>
  <r>
    <n v="1060"/>
    <s v="Upfront"/>
    <x v="2"/>
    <n v="2.82"/>
    <d v="2010-10-01T00:00:00"/>
    <x v="4"/>
    <n v="0"/>
    <n v="1"/>
    <n v="4"/>
    <n v="3.1019999999999999"/>
    <n v="1.2894906511927788"/>
  </r>
  <r>
    <n v="1064"/>
    <s v="Upfront"/>
    <x v="2"/>
    <n v="3.76"/>
    <d v="2010-09-01T00:00:00"/>
    <x v="4"/>
    <n v="0"/>
    <n v="1"/>
    <n v="5"/>
    <n v="4.1360000000000001"/>
    <n v="1.2088974854932302"/>
  </r>
  <r>
    <n v="1083"/>
    <s v="Upfront"/>
    <x v="2"/>
    <n v="3.51"/>
    <d v="2010-07-01T00:00:00"/>
    <x v="4"/>
    <n v="0"/>
    <n v="1"/>
    <n v="5"/>
    <n v="3.8610000000000002"/>
    <n v="1.295001295001295"/>
  </r>
  <r>
    <n v="1134"/>
    <s v="Upfront"/>
    <x v="0"/>
    <n v="3.6"/>
    <d v="2010-08-01T00:00:00"/>
    <x v="4"/>
    <n v="0"/>
    <n v="1"/>
    <n v="5"/>
    <n v="3.9600000000000004"/>
    <n v="1.2626262626262625"/>
  </r>
  <r>
    <n v="1141"/>
    <s v="Upfront"/>
    <x v="0"/>
    <n v="2.8439999999999999"/>
    <d v="2010-09-01T00:00:00"/>
    <x v="4"/>
    <n v="0"/>
    <n v="1"/>
    <n v="3"/>
    <n v="3.1284000000000001"/>
    <n v="0.95895665515918682"/>
  </r>
  <r>
    <n v="1153"/>
    <s v="Upfront"/>
    <x v="0"/>
    <n v="4.7300000000000004"/>
    <d v="2010-07-01T00:00:00"/>
    <x v="4"/>
    <n v="0"/>
    <n v="1"/>
    <n v="5"/>
    <n v="5.2030000000000012"/>
    <n v="0.96098404766480849"/>
  </r>
  <r>
    <n v="1168"/>
    <s v="Upfront"/>
    <x v="2"/>
    <n v="2.6110000000000002"/>
    <d v="2010-11-01T00:00:00"/>
    <x v="4"/>
    <n v="0"/>
    <n v="1"/>
    <n v="3"/>
    <n v="2.8721000000000005"/>
    <n v="1.0445318756310711"/>
  </r>
  <r>
    <n v="1170"/>
    <s v="Upfront"/>
    <x v="2"/>
    <n v="2.6110000000000002"/>
    <d v="2010-08-01T00:00:00"/>
    <x v="4"/>
    <n v="0"/>
    <n v="1"/>
    <n v="2"/>
    <n v="2.8721000000000005"/>
    <n v="0.69635458375404746"/>
  </r>
  <r>
    <n v="1177"/>
    <s v="Upfront"/>
    <x v="2"/>
    <n v="3.0089999999999999"/>
    <d v="2010-10-01T00:00:00"/>
    <x v="4"/>
    <n v="0"/>
    <n v="1"/>
    <n v="3"/>
    <n v="3.3099000000000003"/>
    <n v="0.90637179370977972"/>
  </r>
  <r>
    <n v="1178"/>
    <s v="Upfront"/>
    <x v="2"/>
    <n v="2.6110000000000002"/>
    <d v="2010-10-01T00:00:00"/>
    <x v="4"/>
    <n v="0"/>
    <n v="1"/>
    <n v="3"/>
    <n v="2.8721000000000005"/>
    <n v="1.0445318756310711"/>
  </r>
  <r>
    <n v="1179"/>
    <s v="Upfront"/>
    <x v="2"/>
    <n v="3.0089999999999999"/>
    <d v="2010-10-01T00:00:00"/>
    <x v="4"/>
    <n v="0"/>
    <n v="1"/>
    <n v="3"/>
    <n v="3.3099000000000003"/>
    <n v="0.90637179370977972"/>
  </r>
  <r>
    <n v="1180"/>
    <s v="Upfront"/>
    <x v="2"/>
    <n v="2.7480000000000002"/>
    <d v="2010-07-01T00:00:00"/>
    <x v="4"/>
    <n v="0"/>
    <n v="1"/>
    <n v="3"/>
    <n v="3.0228000000000006"/>
    <n v="0.9924573243350534"/>
  </r>
  <r>
    <n v="1181"/>
    <s v="Upfront"/>
    <x v="2"/>
    <n v="2.6110000000000002"/>
    <d v="2010-10-01T00:00:00"/>
    <x v="4"/>
    <n v="0"/>
    <n v="1"/>
    <n v="3"/>
    <n v="2.8721000000000005"/>
    <n v="1.0445318756310711"/>
  </r>
  <r>
    <n v="1187"/>
    <s v="Upfront"/>
    <x v="2"/>
    <n v="2.6110000000000002"/>
    <d v="2010-11-01T00:00:00"/>
    <x v="4"/>
    <n v="0"/>
    <n v="1"/>
    <n v="3"/>
    <n v="2.8721000000000005"/>
    <n v="1.0445318756310711"/>
  </r>
  <r>
    <n v="1191"/>
    <s v="Upfront"/>
    <x v="0"/>
    <n v="2.9409999999999998"/>
    <d v="2010-09-01T00:00:00"/>
    <x v="4"/>
    <n v="0"/>
    <n v="1"/>
    <n v="3"/>
    <n v="3.2351000000000001"/>
    <n v="0.92732836697474574"/>
  </r>
  <r>
    <n v="1195"/>
    <s v="Upfront"/>
    <x v="0"/>
    <n v="5.64"/>
    <d v="2010-07-01T00:00:00"/>
    <x v="4"/>
    <n v="0"/>
    <n v="1"/>
    <n v="7"/>
    <n v="6.2039999999999997"/>
    <n v="1.1283043197936815"/>
  </r>
  <r>
    <n v="1234"/>
    <s v="Upfront"/>
    <x v="2"/>
    <n v="3.0089999999999999"/>
    <d v="2010-09-01T00:00:00"/>
    <x v="4"/>
    <n v="0"/>
    <n v="1"/>
    <n v="3"/>
    <n v="3.3099000000000003"/>
    <n v="0.90637179370977972"/>
  </r>
  <r>
    <n v="1239"/>
    <s v="Upfront"/>
    <x v="5"/>
    <n v="3.1680000000000001"/>
    <d v="2010-09-01T00:00:00"/>
    <x v="4"/>
    <n v="0"/>
    <n v="1"/>
    <n v="4"/>
    <n v="3.4848000000000003"/>
    <n v="1.1478420569329659"/>
  </r>
  <r>
    <n v="1272"/>
    <s v="Upfront"/>
    <x v="6"/>
    <n v="2.4"/>
    <d v="2010-09-01T00:00:00"/>
    <x v="4"/>
    <n v="0"/>
    <n v="1"/>
    <n v="3"/>
    <n v="2.64"/>
    <n v="1.1363636363636362"/>
  </r>
  <r>
    <n v="1278"/>
    <s v="Upfront"/>
    <x v="0"/>
    <n v="7.2"/>
    <d v="2010-03-01T00:00:00"/>
    <x v="4"/>
    <n v="0"/>
    <n v="1"/>
    <n v="8"/>
    <n v="7.9200000000000008"/>
    <n v="1.0101010101010099"/>
  </r>
  <r>
    <n v="1279"/>
    <s v="Upfront"/>
    <x v="2"/>
    <n v="2.4249999999999998"/>
    <d v="2010-10-01T00:00:00"/>
    <x v="4"/>
    <n v="0"/>
    <n v="1"/>
    <n v="2"/>
    <n v="2.6675"/>
    <n v="0.7497656982193065"/>
  </r>
  <r>
    <n v="1280"/>
    <s v="Upfront"/>
    <x v="0"/>
    <n v="7.2149999999999999"/>
    <d v="2010-08-01T00:00:00"/>
    <x v="4"/>
    <n v="0"/>
    <n v="1"/>
    <n v="8"/>
    <n v="7.9365000000000006"/>
    <n v="1.008001008001008"/>
  </r>
  <r>
    <n v="1287"/>
    <s v="Upfront"/>
    <x v="1"/>
    <n v="34.520000000000003"/>
    <d v="2009-08-01T00:00:00"/>
    <x v="4"/>
    <n v="0"/>
    <n v="1"/>
    <n v="38"/>
    <n v="37.972000000000008"/>
    <n v="1.0007373854419044"/>
  </r>
  <r>
    <n v="1292"/>
    <s v="Upfront"/>
    <x v="0"/>
    <n v="5.85"/>
    <d v="2010-08-01T00:00:00"/>
    <x v="4"/>
    <n v="0"/>
    <n v="1"/>
    <n v="6"/>
    <n v="6.4350000000000005"/>
    <n v="0.93240093240093236"/>
  </r>
  <r>
    <n v="1307"/>
    <s v="Upfront"/>
    <x v="0"/>
    <n v="5.85"/>
    <d v="2010-06-01T00:00:00"/>
    <x v="4"/>
    <n v="0"/>
    <n v="1"/>
    <n v="7"/>
    <n v="6.4350000000000005"/>
    <n v="1.0878010878010878"/>
  </r>
  <r>
    <n v="1319"/>
    <s v="Upfront"/>
    <x v="6"/>
    <n v="2.99"/>
    <d v="2010-12-01T00:00:00"/>
    <x v="4"/>
    <n v="0"/>
    <n v="1"/>
    <n v="3"/>
    <n v="3.2890000000000006"/>
    <n v="0.91213134691395548"/>
  </r>
  <r>
    <n v="1434"/>
    <s v="Upfront"/>
    <x v="0"/>
    <n v="3.78"/>
    <d v="2010-08-01T00:00:00"/>
    <x v="4"/>
    <n v="0"/>
    <n v="1"/>
    <n v="5"/>
    <n v="4.1580000000000004"/>
    <n v="1.2025012025012023"/>
  </r>
  <r>
    <n v="1436"/>
    <s v="Upfront"/>
    <x v="6"/>
    <n v="3.24"/>
    <d v="2010-10-01T00:00:00"/>
    <x v="4"/>
    <n v="0"/>
    <n v="1"/>
    <n v="3"/>
    <n v="3.5640000000000005"/>
    <n v="0.84175084175084158"/>
  </r>
  <r>
    <n v="1458"/>
    <s v="Upfront"/>
    <x v="6"/>
    <n v="2.99"/>
    <d v="2010-12-01T00:00:00"/>
    <x v="4"/>
    <n v="0"/>
    <n v="1"/>
    <n v="4"/>
    <n v="3.2890000000000006"/>
    <n v="1.2161751292186072"/>
  </r>
  <r>
    <n v="1464"/>
    <s v="Upfront"/>
    <x v="0"/>
    <n v="6.72"/>
    <d v="2010-10-01T00:00:00"/>
    <x v="4"/>
    <n v="0"/>
    <n v="1"/>
    <n v="9"/>
    <n v="7.3920000000000003"/>
    <n v="1.2175324675324675"/>
  </r>
  <r>
    <n v="1468"/>
    <s v="Upfront"/>
    <x v="4"/>
    <n v="3.15"/>
    <d v="2010-10-01T00:00:00"/>
    <x v="4"/>
    <n v="0"/>
    <n v="1"/>
    <n v="4"/>
    <n v="3.4650000000000003"/>
    <n v="1.1544011544011543"/>
  </r>
  <r>
    <n v="1488"/>
    <s v="Upfront"/>
    <x v="3"/>
    <n v="5.52"/>
    <d v="2010-04-01T00:00:00"/>
    <x v="4"/>
    <n v="0"/>
    <n v="1"/>
    <n v="7"/>
    <n v="6.0720000000000001"/>
    <n v="1.1528326745718049"/>
  </r>
  <r>
    <n v="1531"/>
    <s v="Upfront"/>
    <x v="6"/>
    <n v="1.3440000000000001"/>
    <d v="2011-06-01T00:00:00"/>
    <x v="4"/>
    <n v="0"/>
    <n v="1"/>
    <n v="1"/>
    <n v="1.4784000000000002"/>
    <n v="0.67640692640692635"/>
  </r>
  <r>
    <n v="1532"/>
    <s v="Upfront"/>
    <x v="6"/>
    <n v="1.3440000000000001"/>
    <d v="2011-06-01T00:00:00"/>
    <x v="4"/>
    <n v="0"/>
    <n v="1"/>
    <n v="1"/>
    <n v="1.4784000000000002"/>
    <n v="0.67640692640692635"/>
  </r>
  <r>
    <n v="1533"/>
    <s v="Upfront"/>
    <x v="6"/>
    <n v="1.3440000000000001"/>
    <d v="2011-06-01T00:00:00"/>
    <x v="4"/>
    <n v="0"/>
    <n v="1"/>
    <n v="1"/>
    <n v="1.4784000000000002"/>
    <n v="0.67640692640692635"/>
  </r>
  <r>
    <n v="1568"/>
    <s v="Upfront"/>
    <x v="0"/>
    <n v="2.7"/>
    <d v="2010-10-01T00:00:00"/>
    <x v="4"/>
    <n v="0"/>
    <n v="1"/>
    <n v="4"/>
    <n v="2.9700000000000006"/>
    <n v="1.3468013468013464"/>
  </r>
  <r>
    <n v="1571"/>
    <s v="Upfront"/>
    <x v="0"/>
    <n v="8.74"/>
    <d v="2010-07-01T00:00:00"/>
    <x v="4"/>
    <n v="0"/>
    <n v="1"/>
    <n v="11"/>
    <n v="9.6140000000000008"/>
    <n v="1.1441647597254003"/>
  </r>
  <r>
    <n v="1614"/>
    <s v="Upfront"/>
    <x v="0"/>
    <n v="3.18"/>
    <d v="2010-09-01T00:00:00"/>
    <x v="4"/>
    <n v="0"/>
    <n v="1"/>
    <n v="4"/>
    <n v="3.4980000000000007"/>
    <n v="1.1435105774728413"/>
  </r>
  <r>
    <n v="1646"/>
    <s v="Upfront"/>
    <x v="0"/>
    <n v="6"/>
    <d v="2010-06-01T00:00:00"/>
    <x v="4"/>
    <n v="0"/>
    <n v="1"/>
    <n v="7"/>
    <n v="6.6000000000000005"/>
    <n v="1.0606060606060606"/>
  </r>
  <r>
    <n v="1664"/>
    <s v="Upfront"/>
    <x v="5"/>
    <n v="9.1999999999999993"/>
    <d v="2010-07-01T00:00:00"/>
    <x v="4"/>
    <n v="0"/>
    <n v="1"/>
    <n v="11"/>
    <n v="10.119999999999999"/>
    <n v="1.0869565217391306"/>
  </r>
  <r>
    <n v="1717"/>
    <s v="Upfront"/>
    <x v="0"/>
    <n v="7"/>
    <d v="2010-09-01T00:00:00"/>
    <x v="4"/>
    <n v="0"/>
    <n v="1"/>
    <n v="8"/>
    <n v="7.7000000000000011"/>
    <n v="1.0389610389610389"/>
  </r>
  <r>
    <n v="1723"/>
    <s v="Upfront"/>
    <x v="5"/>
    <n v="7.52"/>
    <d v="2010-10-01T00:00:00"/>
    <x v="4"/>
    <n v="0"/>
    <n v="1"/>
    <n v="10"/>
    <n v="8.2720000000000002"/>
    <n v="1.2088974854932302"/>
  </r>
  <r>
    <n v="1724"/>
    <s v="Upfront"/>
    <x v="3"/>
    <n v="4.05"/>
    <d v="2010-03-01T00:00:00"/>
    <x v="4"/>
    <n v="0"/>
    <n v="1"/>
    <n v="5"/>
    <n v="4.4550000000000001"/>
    <n v="1.122334455667789"/>
  </r>
  <r>
    <n v="1758"/>
    <s v="Upfront"/>
    <x v="0"/>
    <n v="4.05"/>
    <d v="2011-01-01T00:00:00"/>
    <x v="4"/>
    <n v="0"/>
    <n v="1"/>
    <n v="5"/>
    <n v="4.4550000000000001"/>
    <n v="1.122334455667789"/>
  </r>
  <r>
    <n v="1780"/>
    <s v="Upfront"/>
    <x v="0"/>
    <n v="6.3"/>
    <d v="2011-02-01T00:00:00"/>
    <x v="4"/>
    <n v="0"/>
    <n v="1"/>
    <n v="8"/>
    <n v="6.9300000000000006"/>
    <n v="1.1544011544011543"/>
  </r>
  <r>
    <n v="1797"/>
    <s v="Upfront"/>
    <x v="0"/>
    <n v="5.64"/>
    <d v="2011-02-01T00:00:00"/>
    <x v="4"/>
    <n v="0"/>
    <n v="1"/>
    <n v="7"/>
    <n v="6.2039999999999997"/>
    <n v="1.1283043197936815"/>
  </r>
  <r>
    <n v="1822"/>
    <s v="Upfront"/>
    <x v="0"/>
    <n v="9.89"/>
    <d v="2010-04-01T00:00:00"/>
    <x v="4"/>
    <n v="0"/>
    <n v="1"/>
    <n v="13"/>
    <n v="10.879000000000001"/>
    <n v="1.1949627723136316"/>
  </r>
  <r>
    <n v="2029"/>
    <s v="Upfront"/>
    <x v="3"/>
    <n v="7.2"/>
    <d v="2010-10-01T00:00:00"/>
    <x v="4"/>
    <n v="0"/>
    <n v="1"/>
    <n v="8"/>
    <n v="7.9200000000000008"/>
    <n v="1.0101010101010099"/>
  </r>
  <r>
    <n v="2051"/>
    <s v="Upfront"/>
    <x v="6"/>
    <n v="1.85"/>
    <d v="2011-06-01T00:00:00"/>
    <x v="4"/>
    <n v="0"/>
    <n v="1"/>
    <n v="2"/>
    <n v="2.0350000000000001"/>
    <n v="0.98280098280098271"/>
  </r>
  <r>
    <n v="2103"/>
    <s v="Upfront"/>
    <x v="6"/>
    <n v="3.68"/>
    <d v="2011-03-01T00:00:00"/>
    <x v="4"/>
    <n v="0"/>
    <n v="1"/>
    <n v="4"/>
    <n v="4.0480000000000009"/>
    <n v="0.98814229249011831"/>
  </r>
  <r>
    <n v="2104"/>
    <s v="Upfront"/>
    <x v="6"/>
    <n v="5.75"/>
    <d v="2011-02-01T00:00:00"/>
    <x v="4"/>
    <n v="0"/>
    <n v="1"/>
    <n v="8"/>
    <n v="6.3250000000000002"/>
    <n v="1.2648221343873518"/>
  </r>
  <r>
    <n v="2134"/>
    <s v="Upfront"/>
    <x v="6"/>
    <n v="8.2249999999999996"/>
    <d v="2011-03-01T00:00:00"/>
    <x v="4"/>
    <n v="0"/>
    <n v="1"/>
    <n v="9"/>
    <n v="9.0475000000000012"/>
    <n v="0.99474993092014352"/>
  </r>
  <r>
    <n v="2159"/>
    <s v="Upfront"/>
    <x v="6"/>
    <n v="8.5500000000000007"/>
    <d v="2011-04-01T00:00:00"/>
    <x v="4"/>
    <n v="0"/>
    <n v="1"/>
    <n v="11"/>
    <n v="9.4050000000000011"/>
    <n v="1.1695906432748537"/>
  </r>
  <r>
    <n v="2167"/>
    <s v="Upfront"/>
    <x v="6"/>
    <n v="4.1399999999999997"/>
    <d v="2011-04-01T00:00:00"/>
    <x v="4"/>
    <n v="0"/>
    <n v="1"/>
    <n v="5"/>
    <n v="4.5540000000000003"/>
    <n v="1.097935880544576"/>
  </r>
  <r>
    <n v="2172"/>
    <s v="Upfront"/>
    <x v="5"/>
    <n v="5.55"/>
    <d v="2011-03-01T00:00:00"/>
    <x v="4"/>
    <n v="0"/>
    <n v="1"/>
    <n v="6"/>
    <n v="6.1050000000000004"/>
    <n v="0.98280098280098271"/>
  </r>
  <r>
    <n v="2174"/>
    <s v="Upfront"/>
    <x v="6"/>
    <n v="3.91"/>
    <d v="2011-05-01T00:00:00"/>
    <x v="4"/>
    <n v="0"/>
    <n v="1"/>
    <n v="5"/>
    <n v="4.3010000000000002"/>
    <n v="1.1625203441060219"/>
  </r>
  <r>
    <n v="2209"/>
    <s v="Upfront"/>
    <x v="0"/>
    <n v="4.2"/>
    <d v="2011-01-01T00:00:00"/>
    <x v="4"/>
    <n v="0"/>
    <n v="1"/>
    <n v="5"/>
    <n v="4.620000000000001"/>
    <n v="1.082251082251082"/>
  </r>
  <r>
    <n v="2218"/>
    <s v="Upfront"/>
    <x v="6"/>
    <n v="5.52"/>
    <d v="2011-03-01T00:00:00"/>
    <x v="4"/>
    <n v="0"/>
    <n v="1"/>
    <n v="6"/>
    <n v="6.0720000000000001"/>
    <n v="0.98814229249011853"/>
  </r>
  <r>
    <n v="2237"/>
    <s v="Upfront"/>
    <x v="0"/>
    <n v="5.25"/>
    <d v="2011-01-01T00:00:00"/>
    <x v="4"/>
    <n v="0"/>
    <n v="1"/>
    <n v="6"/>
    <n v="5.7750000000000004"/>
    <n v="1.0389610389610389"/>
  </r>
  <r>
    <n v="2247"/>
    <s v="Upfront"/>
    <x v="0"/>
    <n v="4.0250000000000004"/>
    <d v="2011-03-01T00:00:00"/>
    <x v="4"/>
    <n v="0"/>
    <n v="1"/>
    <n v="5"/>
    <n v="4.4275000000000011"/>
    <n v="1.1293054771315638"/>
  </r>
  <r>
    <n v="2255"/>
    <s v="Upfront"/>
    <x v="6"/>
    <n v="8.74"/>
    <d v="2011-02-01T00:00:00"/>
    <x v="4"/>
    <n v="0"/>
    <n v="1"/>
    <n v="11"/>
    <n v="9.6140000000000008"/>
    <n v="1.1441647597254003"/>
  </r>
  <r>
    <n v="2268"/>
    <s v="Upfront"/>
    <x v="6"/>
    <n v="3.22"/>
    <d v="2011-04-01T00:00:00"/>
    <x v="4"/>
    <n v="0"/>
    <n v="1"/>
    <n v="4"/>
    <n v="3.5420000000000007"/>
    <n v="1.1293054771315638"/>
  </r>
  <r>
    <n v="2270"/>
    <s v="Upfront"/>
    <x v="6"/>
    <n v="4.5999999999999996"/>
    <d v="2011-03-01T00:00:00"/>
    <x v="4"/>
    <n v="0"/>
    <n v="1"/>
    <n v="6"/>
    <n v="5.0599999999999996"/>
    <n v="1.1857707509881423"/>
  </r>
  <r>
    <n v="2297"/>
    <s v="Upfront"/>
    <x v="6"/>
    <n v="5.29"/>
    <d v="2011-03-01T00:00:00"/>
    <x v="4"/>
    <n v="0"/>
    <n v="1"/>
    <n v="6"/>
    <n v="5.8190000000000008"/>
    <n v="1.0311050008592539"/>
  </r>
  <r>
    <n v="2299"/>
    <s v="Upfront"/>
    <x v="8"/>
    <n v="9.6"/>
    <d v="2010-06-01T00:00:00"/>
    <x v="4"/>
    <n v="0"/>
    <n v="1"/>
    <n v="2"/>
    <n v="10.56"/>
    <n v="0.18939393939393939"/>
  </r>
  <r>
    <n v="2346"/>
    <s v="Upfront"/>
    <x v="6"/>
    <n v="3.45"/>
    <d v="2011-04-01T00:00:00"/>
    <x v="4"/>
    <n v="0"/>
    <n v="1"/>
    <n v="4"/>
    <n v="3.7950000000000004"/>
    <n v="1.054018445322793"/>
  </r>
  <r>
    <n v="2356"/>
    <s v="Upfront"/>
    <x v="6"/>
    <n v="1.9139999999999999"/>
    <d v="2011-08-01T00:00:00"/>
    <x v="4"/>
    <n v="0"/>
    <n v="1"/>
    <n v="2"/>
    <n v="2.1053999999999999"/>
    <n v="0.94993825401348919"/>
  </r>
  <r>
    <n v="2361"/>
    <s v="Upfront"/>
    <x v="6"/>
    <n v="4.9950000000000001"/>
    <d v="2011-03-01T00:00:00"/>
    <x v="4"/>
    <n v="0"/>
    <n v="1"/>
    <n v="6"/>
    <n v="5.4945000000000004"/>
    <n v="1.0920010920010919"/>
  </r>
  <r>
    <n v="2367"/>
    <s v="Upfront"/>
    <x v="0"/>
    <n v="11.1"/>
    <d v="2011-11-01T00:00:00"/>
    <x v="4"/>
    <n v="0"/>
    <n v="1"/>
    <n v="3"/>
    <n v="12.21"/>
    <n v="0.24570024570024568"/>
  </r>
  <r>
    <n v="2369"/>
    <s v="Upfront"/>
    <x v="6"/>
    <n v="4.83"/>
    <d v="2011-04-01T00:00:00"/>
    <x v="4"/>
    <n v="0"/>
    <n v="1"/>
    <n v="6"/>
    <n v="5.3130000000000006"/>
    <n v="1.129305477131564"/>
  </r>
  <r>
    <n v="2399"/>
    <s v="Upfront"/>
    <x v="3"/>
    <n v="8.9700000000000006"/>
    <d v="2011-02-01T00:00:00"/>
    <x v="4"/>
    <n v="0"/>
    <n v="1"/>
    <n v="12"/>
    <n v="9.8670000000000009"/>
    <n v="1.2161751292186074"/>
  </r>
  <r>
    <n v="2400"/>
    <s v="Upfront"/>
    <x v="6"/>
    <n v="4.05"/>
    <d v="2011-04-01T00:00:00"/>
    <x v="4"/>
    <n v="0"/>
    <n v="1"/>
    <n v="5"/>
    <n v="4.4550000000000001"/>
    <n v="1.122334455667789"/>
  </r>
  <r>
    <n v="2427"/>
    <s v="Upfront"/>
    <x v="6"/>
    <n v="4.83"/>
    <d v="2011-03-01T00:00:00"/>
    <x v="4"/>
    <n v="0"/>
    <n v="1"/>
    <n v="6"/>
    <n v="5.3130000000000006"/>
    <n v="1.129305477131564"/>
  </r>
  <r>
    <n v="2433"/>
    <s v="Upfront"/>
    <x v="3"/>
    <n v="8.14"/>
    <d v="2011-03-01T00:00:00"/>
    <x v="4"/>
    <n v="0"/>
    <n v="1"/>
    <n v="9"/>
    <n v="8.9540000000000006"/>
    <n v="1.0051373687737324"/>
  </r>
  <r>
    <n v="2450"/>
    <s v="Upfront"/>
    <x v="1"/>
    <n v="44.8"/>
    <d v="2011-02-01T00:00:00"/>
    <x v="4"/>
    <n v="0"/>
    <n v="1"/>
    <n v="44"/>
    <n v="49.28"/>
    <n v="0.89285714285714279"/>
  </r>
  <r>
    <n v="2463"/>
    <s v="Upfront"/>
    <x v="1"/>
    <n v="51.03"/>
    <d v="2011-02-01T00:00:00"/>
    <x v="4"/>
    <n v="0"/>
    <n v="1"/>
    <n v="55"/>
    <n v="56.133000000000003"/>
    <n v="0.97981579463060942"/>
  </r>
  <r>
    <n v="2474"/>
    <s v="Upfront"/>
    <x v="2"/>
    <n v="5.17"/>
    <d v="2011-04-01T00:00:00"/>
    <x v="4"/>
    <n v="0"/>
    <n v="1"/>
    <n v="7"/>
    <n v="5.6870000000000003"/>
    <n v="1.2308774397749251"/>
  </r>
  <r>
    <n v="2512"/>
    <s v="Upfront"/>
    <x v="6"/>
    <n v="8.0500000000000007"/>
    <d v="2011-02-01T00:00:00"/>
    <x v="4"/>
    <n v="0"/>
    <n v="1"/>
    <n v="10"/>
    <n v="8.8550000000000022"/>
    <n v="1.1293054771315638"/>
  </r>
  <r>
    <n v="2619"/>
    <s v="Upfront"/>
    <x v="6"/>
    <n v="2.448"/>
    <d v="2011-06-01T00:00:00"/>
    <x v="4"/>
    <n v="0"/>
    <n v="1"/>
    <n v="3"/>
    <n v="2.6928000000000001"/>
    <n v="1.1140819964349375"/>
  </r>
  <r>
    <n v="2638"/>
    <s v="Upfront"/>
    <x v="3"/>
    <n v="1.175"/>
    <d v="2011-09-01T00:00:00"/>
    <x v="4"/>
    <n v="0"/>
    <n v="1"/>
    <n v="2"/>
    <n v="1.2925000000000002"/>
    <n v="1.5473887814313343"/>
  </r>
  <r>
    <n v="2746"/>
    <s v="Upfront"/>
    <x v="3"/>
    <n v="4.2300000000000004"/>
    <d v="2011-08-01T00:00:00"/>
    <x v="4"/>
    <n v="0"/>
    <n v="1"/>
    <n v="5"/>
    <n v="4.6530000000000005"/>
    <n v="1.0745755426606489"/>
  </r>
  <r>
    <n v="2764"/>
    <s v="Upfront"/>
    <x v="6"/>
    <n v="3.22"/>
    <d v="2013-04-01T00:00:00"/>
    <x v="4"/>
    <n v="0"/>
    <n v="0.8436380997851517"/>
    <n v="6"/>
    <n v="2.9881661494390079"/>
    <n v="2.0079204769542107"/>
  </r>
  <r>
    <n v="2774"/>
    <s v="Upfront"/>
    <x v="3"/>
    <n v="2.8"/>
    <d v="2011-07-01T00:00:00"/>
    <x v="4"/>
    <n v="0"/>
    <n v="1"/>
    <n v="4"/>
    <n v="3.08"/>
    <n v="1.2987012987012987"/>
  </r>
  <r>
    <n v="2824"/>
    <s v="Upfront"/>
    <x v="6"/>
    <n v="2.1760000000000002"/>
    <d v="2011-06-01T00:00:00"/>
    <x v="4"/>
    <n v="0"/>
    <n v="1"/>
    <n v="2"/>
    <n v="2.3936000000000002"/>
    <n v="0.83556149732620311"/>
  </r>
  <r>
    <n v="2929"/>
    <s v="Upfront"/>
    <x v="3"/>
    <n v="6.44"/>
    <d v="2011-05-01T00:00:00"/>
    <x v="4"/>
    <n v="0"/>
    <n v="1"/>
    <n v="8"/>
    <n v="7.0840000000000014"/>
    <n v="1.1293054771315638"/>
  </r>
  <r>
    <n v="3030"/>
    <s v="Upfront"/>
    <x v="3"/>
    <n v="7.8540000000000001"/>
    <d v="2011-07-01T00:00:00"/>
    <x v="4"/>
    <n v="0"/>
    <n v="1"/>
    <n v="10"/>
    <n v="8.6394000000000002"/>
    <n v="1.1574877885038313"/>
  </r>
  <r>
    <n v="3075"/>
    <s v="Upfront"/>
    <x v="5"/>
    <n v="2.08"/>
    <d v="2012-08-01T00:00:00"/>
    <x v="4"/>
    <n v="0"/>
    <n v="1"/>
    <n v="1"/>
    <n v="2.2880000000000003"/>
    <n v="0.43706293706293703"/>
  </r>
  <r>
    <n v="3153"/>
    <s v="Upfront"/>
    <x v="5"/>
    <n v="5.94"/>
    <d v="2011-06-01T00:00:00"/>
    <x v="4"/>
    <n v="0"/>
    <n v="1"/>
    <n v="6"/>
    <n v="6.5340000000000007"/>
    <n v="0.9182736455463727"/>
  </r>
  <r>
    <n v="3195"/>
    <s v="Upfront"/>
    <x v="5"/>
    <n v="5.59"/>
    <d v="2011-10-01T00:00:00"/>
    <x v="4"/>
    <n v="0"/>
    <n v="1"/>
    <n v="6"/>
    <n v="6.149"/>
    <n v="0.97576841762888278"/>
  </r>
  <r>
    <n v="3300"/>
    <s v="Upfront"/>
    <x v="5"/>
    <n v="9.99"/>
    <d v="2011-05-01T00:00:00"/>
    <x v="4"/>
    <n v="0"/>
    <n v="1"/>
    <n v="10"/>
    <n v="10.989000000000001"/>
    <n v="0.91000091000090999"/>
  </r>
  <r>
    <n v="3306"/>
    <s v="Upfront"/>
    <x v="6"/>
    <n v="1.9039999999999999"/>
    <d v="2011-08-01T00:00:00"/>
    <x v="4"/>
    <n v="0"/>
    <n v="1"/>
    <n v="3"/>
    <n v="2.0944000000000003"/>
    <n v="1.4323911382734911"/>
  </r>
  <r>
    <n v="3425"/>
    <s v="Upfront"/>
    <x v="6"/>
    <n v="53.76"/>
    <d v="2011-11-01T00:00:00"/>
    <x v="4"/>
    <n v="0"/>
    <n v="1"/>
    <n v="69"/>
    <n v="59.136000000000003"/>
    <n v="1.166801948051948"/>
  </r>
  <r>
    <n v="3439"/>
    <s v="Upfront"/>
    <x v="3"/>
    <n v="7.56"/>
    <d v="2012-02-01T00:00:00"/>
    <x v="4"/>
    <n v="0"/>
    <n v="1"/>
    <n v="9"/>
    <n v="8.3160000000000007"/>
    <n v="1.0822510822510822"/>
  </r>
  <r>
    <n v="3488"/>
    <s v="Upfront"/>
    <x v="3"/>
    <n v="2.4790000000000001"/>
    <d v="2012-05-01T00:00:00"/>
    <x v="4"/>
    <n v="0"/>
    <n v="1"/>
    <n v="3"/>
    <n v="2.7269000000000001"/>
    <n v="1.100150353881697"/>
  </r>
  <r>
    <n v="3613"/>
    <s v="Upfront"/>
    <x v="3"/>
    <n v="1.84"/>
    <d v="2012-08-01T00:00:00"/>
    <x v="4"/>
    <n v="0"/>
    <n v="1"/>
    <n v="1"/>
    <n v="2.0240000000000005"/>
    <n v="0.49407114624505916"/>
  </r>
  <r>
    <n v="3735"/>
    <s v="Upfront"/>
    <x v="6"/>
    <n v="2.585"/>
    <d v="2012-04-01T00:00:00"/>
    <x v="4"/>
    <n v="0"/>
    <n v="1"/>
    <n v="3"/>
    <n v="2.8435000000000001"/>
    <n v="1.0550378055213645"/>
  </r>
  <r>
    <n v="3753"/>
    <s v="Upfront"/>
    <x v="3"/>
    <n v="5.7350000000000003"/>
    <d v="2011-04-01T00:00:00"/>
    <x v="4"/>
    <n v="0"/>
    <n v="1"/>
    <n v="7"/>
    <n v="6.3085000000000004"/>
    <n v="1.1096140128398193"/>
  </r>
  <r>
    <n v="4883"/>
    <s v="Upfront"/>
    <x v="3"/>
    <n v="2.8330000000000002"/>
    <d v="2012-12-01T00:00:00"/>
    <x v="4"/>
    <n v="0"/>
    <n v="1"/>
    <n v="3"/>
    <n v="3.1163000000000003"/>
    <n v="0.96268010140230398"/>
  </r>
  <r>
    <n v="4933"/>
    <s v="Upfront"/>
    <x v="9"/>
    <n v="18"/>
    <d v="2012-03-01T00:00:00"/>
    <x v="4"/>
    <n v="0"/>
    <n v="1"/>
    <n v="21"/>
    <n v="19.8"/>
    <n v="1.0606060606060606"/>
  </r>
  <r>
    <n v="5221"/>
    <s v="Upfront"/>
    <x v="3"/>
    <n v="1.76"/>
    <d v="2012-10-01T00:00:00"/>
    <x v="4"/>
    <n v="0"/>
    <n v="1"/>
    <n v="2"/>
    <n v="1.9360000000000002"/>
    <n v="1.0330578512396693"/>
  </r>
  <r>
    <n v="5880"/>
    <s v="Upfront"/>
    <x v="3"/>
    <n v="2.88"/>
    <d v="2012-07-01T00:00:00"/>
    <x v="4"/>
    <n v="0"/>
    <n v="1"/>
    <n v="4"/>
    <n v="3.1680000000000001"/>
    <n v="1.2626262626262625"/>
  </r>
  <r>
    <n v="7829"/>
    <s v="Upfront"/>
    <x v="6"/>
    <n v="1.4330000000000001"/>
    <d v="2012-07-01T00:00:00"/>
    <x v="4"/>
    <n v="0"/>
    <n v="1"/>
    <n v="2"/>
    <n v="1.5763000000000003"/>
    <n v="1.2687940112922664"/>
  </r>
  <r>
    <n v="8069"/>
    <s v="Upfront"/>
    <x v="6"/>
    <n v="2.6619999999999999"/>
    <d v="2012-10-01T00:00:00"/>
    <x v="4"/>
    <n v="0"/>
    <n v="1"/>
    <n v="3"/>
    <n v="2.9282000000000004"/>
    <n v="1.0245201830476058"/>
  </r>
  <r>
    <n v="8228"/>
    <s v="Upfront"/>
    <x v="3"/>
    <n v="3.43"/>
    <d v="2013-02-01T00:00:00"/>
    <x v="4"/>
    <n v="0"/>
    <n v="0.97230842683217944"/>
    <n v="4"/>
    <n v="3.6685196944378133"/>
    <n v="1.09035805533899"/>
  </r>
  <r>
    <n v="8329"/>
    <s v="Upfront"/>
    <x v="6"/>
    <n v="2.99"/>
    <d v="2012-08-01T00:00:00"/>
    <x v="4"/>
    <n v="0"/>
    <n v="1"/>
    <n v="3"/>
    <n v="3.2890000000000006"/>
    <n v="0.91213134691395548"/>
  </r>
  <r>
    <n v="8330"/>
    <s v="Upfront"/>
    <x v="6"/>
    <n v="2.76"/>
    <d v="2012-09-01T00:00:00"/>
    <x v="4"/>
    <n v="0"/>
    <n v="1"/>
    <n v="3"/>
    <n v="3.036"/>
    <n v="0.98814229249011853"/>
  </r>
  <r>
    <n v="8331"/>
    <s v="Upfront"/>
    <x v="6"/>
    <n v="7.13"/>
    <d v="2012-08-01T00:00:00"/>
    <x v="4"/>
    <n v="0"/>
    <n v="1"/>
    <n v="6"/>
    <n v="7.8430000000000009"/>
    <n v="0.76501338773428529"/>
  </r>
  <r>
    <n v="8332"/>
    <s v="Upfront"/>
    <x v="6"/>
    <n v="5.59"/>
    <d v="2012-07-01T00:00:00"/>
    <x v="4"/>
    <n v="0"/>
    <n v="1"/>
    <n v="6"/>
    <n v="6.149"/>
    <n v="0.97576841762888278"/>
  </r>
  <r>
    <n v="8333"/>
    <s v="Upfront"/>
    <x v="6"/>
    <n v="4.2300000000000004"/>
    <d v="2012-11-01T00:00:00"/>
    <x v="4"/>
    <n v="0"/>
    <n v="1"/>
    <n v="5"/>
    <n v="4.6530000000000005"/>
    <n v="1.0745755426606489"/>
  </r>
  <r>
    <n v="8334"/>
    <s v="Upfront"/>
    <x v="6"/>
    <n v="5.8049999999999997"/>
    <d v="2012-09-01T00:00:00"/>
    <x v="4"/>
    <n v="0"/>
    <n v="1"/>
    <n v="7"/>
    <n v="6.3855000000000004"/>
    <n v="1.0962336543731892"/>
  </r>
  <r>
    <n v="8335"/>
    <s v="Upfront"/>
    <x v="6"/>
    <n v="5.64"/>
    <d v="2012-11-01T00:00:00"/>
    <x v="4"/>
    <n v="0"/>
    <n v="1"/>
    <n v="6"/>
    <n v="6.2039999999999997"/>
    <n v="0.96711798839458418"/>
  </r>
  <r>
    <n v="8336"/>
    <s v="Upfront"/>
    <x v="6"/>
    <n v="3.44"/>
    <d v="2012-09-01T00:00:00"/>
    <x v="4"/>
    <n v="0"/>
    <n v="1"/>
    <n v="3"/>
    <n v="3.7840000000000003"/>
    <n v="0.79281183932346722"/>
  </r>
  <r>
    <n v="8337"/>
    <s v="Upfront"/>
    <x v="6"/>
    <n v="1.88"/>
    <d v="2012-10-01T00:00:00"/>
    <x v="4"/>
    <n v="0"/>
    <n v="1"/>
    <n v="1"/>
    <n v="2.0680000000000001"/>
    <n v="0.48355899419729204"/>
  </r>
  <r>
    <n v="8338"/>
    <s v="Upfront"/>
    <x v="6"/>
    <n v="6.45"/>
    <d v="2012-09-01T00:00:00"/>
    <x v="4"/>
    <n v="0"/>
    <n v="1"/>
    <n v="6"/>
    <n v="7.0950000000000006"/>
    <n v="0.84566596194503163"/>
  </r>
  <r>
    <n v="8339"/>
    <s v="Upfront"/>
    <x v="6"/>
    <n v="6.58"/>
    <d v="2012-09-01T00:00:00"/>
    <x v="4"/>
    <n v="0"/>
    <n v="1"/>
    <n v="9"/>
    <n v="7.2380000000000004"/>
    <n v="1.2434374136501796"/>
  </r>
  <r>
    <n v="8340"/>
    <s v="Upfront"/>
    <x v="6"/>
    <n v="5.8049999999999997"/>
    <d v="2012-09-01T00:00:00"/>
    <x v="4"/>
    <n v="0"/>
    <n v="1"/>
    <n v="6"/>
    <n v="6.3855000000000004"/>
    <n v="0.93962884660559076"/>
  </r>
  <r>
    <n v="8341"/>
    <s v="Upfront"/>
    <x v="6"/>
    <n v="3.6549999999999998"/>
    <d v="2012-09-01T00:00:00"/>
    <x v="4"/>
    <n v="0"/>
    <n v="1"/>
    <n v="5"/>
    <n v="4.0205000000000002"/>
    <n v="1.2436264146250466"/>
  </r>
  <r>
    <n v="8342"/>
    <s v="Upfront"/>
    <x v="6"/>
    <n v="2.35"/>
    <d v="2013-04-01T00:00:00"/>
    <x v="4"/>
    <n v="0"/>
    <n v="0.8436380997851517"/>
    <n v="3"/>
    <n v="2.1808044879446173"/>
    <n v="1.3756391352750126"/>
  </r>
  <r>
    <n v="8343"/>
    <s v="Upfront"/>
    <x v="9"/>
    <n v="4.1399999999999997"/>
    <d v="2012-09-01T00:00:00"/>
    <x v="4"/>
    <n v="0"/>
    <n v="1"/>
    <n v="5"/>
    <n v="4.5540000000000003"/>
    <n v="1.097935880544576"/>
  </r>
  <r>
    <n v="8344"/>
    <s v="Upfront"/>
    <x v="9"/>
    <n v="4.5999999999999996"/>
    <d v="2012-08-01T00:00:00"/>
    <x v="4"/>
    <n v="0"/>
    <n v="1"/>
    <n v="6"/>
    <n v="5.0599999999999996"/>
    <n v="1.1857707509881423"/>
  </r>
  <r>
    <n v="8345"/>
    <s v="Upfront"/>
    <x v="9"/>
    <n v="4.3"/>
    <d v="2012-08-01T00:00:00"/>
    <x v="4"/>
    <n v="0"/>
    <n v="1"/>
    <n v="4"/>
    <n v="4.7300000000000004"/>
    <n v="0.84566596194503163"/>
  </r>
  <r>
    <n v="8346"/>
    <s v="Upfront"/>
    <x v="9"/>
    <n v="3.22"/>
    <d v="2012-09-01T00:00:00"/>
    <x v="4"/>
    <n v="0"/>
    <n v="1"/>
    <n v="4"/>
    <n v="3.5420000000000007"/>
    <n v="1.1293054771315638"/>
  </r>
  <r>
    <n v="8347"/>
    <s v="Upfront"/>
    <x v="9"/>
    <n v="6.9"/>
    <d v="2012-08-01T00:00:00"/>
    <x v="4"/>
    <n v="0"/>
    <n v="1"/>
    <n v="9"/>
    <n v="7.5900000000000007"/>
    <n v="1.1857707509881421"/>
  </r>
  <r>
    <n v="8348"/>
    <s v="Upfront"/>
    <x v="9"/>
    <n v="4.5999999999999996"/>
    <d v="2012-08-01T00:00:00"/>
    <x v="4"/>
    <n v="0"/>
    <n v="1"/>
    <n v="6"/>
    <n v="5.0599999999999996"/>
    <n v="1.1857707509881423"/>
  </r>
  <r>
    <n v="8349"/>
    <s v="Upfront"/>
    <x v="9"/>
    <n v="3.22"/>
    <d v="2012-09-01T00:00:00"/>
    <x v="4"/>
    <n v="0"/>
    <n v="1"/>
    <n v="3"/>
    <n v="3.5420000000000007"/>
    <n v="0.84697910784867292"/>
  </r>
  <r>
    <n v="8350"/>
    <s v="Upfront"/>
    <x v="9"/>
    <n v="7.31"/>
    <d v="2012-08-01T00:00:00"/>
    <x v="4"/>
    <n v="0"/>
    <n v="1"/>
    <n v="9"/>
    <n v="8.0410000000000004"/>
    <n v="1.1192637731625419"/>
  </r>
  <r>
    <n v="8351"/>
    <s v="Upfront"/>
    <x v="9"/>
    <n v="2.99"/>
    <d v="2012-09-01T00:00:00"/>
    <x v="4"/>
    <n v="0"/>
    <n v="1"/>
    <n v="3"/>
    <n v="3.2890000000000006"/>
    <n v="0.91213134691395548"/>
  </r>
  <r>
    <n v="8352"/>
    <s v="Upfront"/>
    <x v="9"/>
    <n v="3.68"/>
    <d v="2012-09-01T00:00:00"/>
    <x v="4"/>
    <n v="0"/>
    <n v="1"/>
    <n v="4"/>
    <n v="4.0480000000000009"/>
    <n v="0.98814229249011831"/>
  </r>
  <r>
    <n v="8353"/>
    <s v="Upfront"/>
    <x v="9"/>
    <n v="8.9700000000000006"/>
    <d v="2012-07-01T00:00:00"/>
    <x v="4"/>
    <n v="0"/>
    <n v="1"/>
    <n v="11"/>
    <n v="9.8670000000000009"/>
    <n v="1.1148272017837235"/>
  </r>
  <r>
    <n v="8354"/>
    <s v="Upfront"/>
    <x v="9"/>
    <n v="5.8049999999999997"/>
    <d v="2012-08-01T00:00:00"/>
    <x v="4"/>
    <n v="0"/>
    <n v="1"/>
    <n v="7"/>
    <n v="6.3855000000000004"/>
    <n v="1.0962336543731892"/>
  </r>
  <r>
    <n v="8355"/>
    <s v="Upfront"/>
    <x v="9"/>
    <n v="2.58"/>
    <d v="2012-10-01T00:00:00"/>
    <x v="4"/>
    <n v="0"/>
    <n v="1"/>
    <n v="2"/>
    <n v="2.8380000000000005"/>
    <n v="0.70472163495419293"/>
  </r>
  <r>
    <n v="8356"/>
    <s v="Upfront"/>
    <x v="9"/>
    <n v="7.59"/>
    <d v="2012-04-01T00:00:00"/>
    <x v="4"/>
    <n v="0"/>
    <n v="1"/>
    <n v="9"/>
    <n v="8.3490000000000002"/>
    <n v="1.0779734099892202"/>
  </r>
  <r>
    <n v="8357"/>
    <s v="Upfront"/>
    <x v="9"/>
    <n v="6.2549999999999999"/>
    <d v="2012-08-01T00:00:00"/>
    <x v="4"/>
    <n v="0"/>
    <n v="1"/>
    <n v="7"/>
    <n v="6.8805000000000005"/>
    <n v="1.017367923842744"/>
  </r>
  <r>
    <n v="8358"/>
    <s v="Upfront"/>
    <x v="9"/>
    <n v="4.1399999999999997"/>
    <d v="2012-08-01T00:00:00"/>
    <x v="4"/>
    <n v="0"/>
    <n v="1"/>
    <n v="5"/>
    <n v="4.5540000000000003"/>
    <n v="1.097935880544576"/>
  </r>
  <r>
    <n v="8359"/>
    <s v="Upfront"/>
    <x v="9"/>
    <n v="4.37"/>
    <d v="2012-08-01T00:00:00"/>
    <x v="4"/>
    <n v="0"/>
    <n v="1"/>
    <n v="5"/>
    <n v="4.8070000000000004"/>
    <n v="1.0401497815685459"/>
  </r>
  <r>
    <n v="8360"/>
    <s v="Upfront"/>
    <x v="9"/>
    <n v="3.68"/>
    <d v="2012-09-01T00:00:00"/>
    <x v="4"/>
    <n v="0"/>
    <n v="1"/>
    <n v="5"/>
    <n v="4.0480000000000009"/>
    <n v="1.235177865612648"/>
  </r>
  <r>
    <n v="8361"/>
    <s v="Upfront"/>
    <x v="9"/>
    <n v="3.22"/>
    <d v="2012-09-01T00:00:00"/>
    <x v="4"/>
    <n v="0"/>
    <n v="1"/>
    <n v="4"/>
    <n v="3.5420000000000007"/>
    <n v="1.1293054771315638"/>
  </r>
  <r>
    <n v="8362"/>
    <s v="Upfront"/>
    <x v="9"/>
    <n v="7.9550000000000001"/>
    <d v="2012-08-01T00:00:00"/>
    <x v="4"/>
    <n v="0"/>
    <n v="1"/>
    <n v="8"/>
    <n v="8.7505000000000006"/>
    <n v="0.91423347237300723"/>
  </r>
  <r>
    <n v="8363"/>
    <s v="Upfront"/>
    <x v="9"/>
    <n v="3.87"/>
    <d v="2012-09-01T00:00:00"/>
    <x v="4"/>
    <n v="0"/>
    <n v="1"/>
    <n v="4"/>
    <n v="4.2570000000000006"/>
    <n v="0.93962884660559065"/>
  </r>
  <r>
    <n v="8364"/>
    <s v="Upfront"/>
    <x v="9"/>
    <n v="6.9"/>
    <d v="2012-08-01T00:00:00"/>
    <x v="4"/>
    <n v="0"/>
    <n v="1"/>
    <n v="9"/>
    <n v="7.5900000000000007"/>
    <n v="1.1857707509881421"/>
  </r>
  <r>
    <n v="8365"/>
    <s v="Upfront"/>
    <x v="9"/>
    <n v="6.45"/>
    <d v="2012-08-01T00:00:00"/>
    <x v="4"/>
    <n v="0"/>
    <n v="1"/>
    <n v="7"/>
    <n v="7.0950000000000006"/>
    <n v="0.98661028893587022"/>
  </r>
  <r>
    <n v="8366"/>
    <s v="Upfront"/>
    <x v="9"/>
    <n v="4.5999999999999996"/>
    <d v="2012-08-01T00:00:00"/>
    <x v="4"/>
    <n v="0"/>
    <n v="1"/>
    <n v="6"/>
    <n v="5.0599999999999996"/>
    <n v="1.1857707509881423"/>
  </r>
  <r>
    <n v="8367"/>
    <s v="Upfront"/>
    <x v="9"/>
    <n v="4.4649999999999999"/>
    <d v="2012-08-01T00:00:00"/>
    <x v="4"/>
    <n v="0"/>
    <n v="1"/>
    <n v="6"/>
    <n v="4.9115000000000002"/>
    <n v="1.2216227221826326"/>
  </r>
  <r>
    <n v="8368"/>
    <s v="Upfront"/>
    <x v="9"/>
    <n v="3.22"/>
    <d v="2012-09-01T00:00:00"/>
    <x v="4"/>
    <n v="0"/>
    <n v="1"/>
    <n v="4"/>
    <n v="3.5420000000000007"/>
    <n v="1.1293054771315638"/>
  </r>
  <r>
    <n v="8369"/>
    <s v="Upfront"/>
    <x v="9"/>
    <n v="9.2449999999999992"/>
    <d v="2012-07-01T00:00:00"/>
    <x v="4"/>
    <n v="0"/>
    <n v="1"/>
    <n v="11"/>
    <n v="10.169499999999999"/>
    <n v="1.0816657652785291"/>
  </r>
  <r>
    <n v="8370"/>
    <s v="Upfront"/>
    <x v="9"/>
    <n v="5.64"/>
    <d v="2012-08-01T00:00:00"/>
    <x v="4"/>
    <n v="0"/>
    <n v="1"/>
    <n v="7"/>
    <n v="6.2039999999999997"/>
    <n v="1.1283043197936815"/>
  </r>
  <r>
    <n v="8371"/>
    <s v="Upfront"/>
    <x v="9"/>
    <n v="8.4600000000000009"/>
    <d v="2012-07-01T00:00:00"/>
    <x v="4"/>
    <n v="0"/>
    <n v="1"/>
    <n v="10"/>
    <n v="9.3060000000000009"/>
    <n v="1.0745755426606489"/>
  </r>
  <r>
    <n v="8372"/>
    <s v="Upfront"/>
    <x v="9"/>
    <n v="4.7"/>
    <d v="2012-08-01T00:00:00"/>
    <x v="4"/>
    <n v="0"/>
    <n v="1"/>
    <n v="5"/>
    <n v="5.1700000000000008"/>
    <n v="0.96711798839458396"/>
  </r>
  <r>
    <n v="8373"/>
    <s v="Upfront"/>
    <x v="9"/>
    <n v="3.87"/>
    <d v="2012-09-01T00:00:00"/>
    <x v="4"/>
    <n v="0"/>
    <n v="1"/>
    <n v="4"/>
    <n v="4.2570000000000006"/>
    <n v="0.93962884660559065"/>
  </r>
  <r>
    <n v="8374"/>
    <s v="Upfront"/>
    <x v="9"/>
    <n v="5.52"/>
    <d v="2012-08-01T00:00:00"/>
    <x v="4"/>
    <n v="0"/>
    <n v="1"/>
    <n v="6"/>
    <n v="6.0720000000000001"/>
    <n v="0.98814229249011853"/>
  </r>
  <r>
    <n v="8375"/>
    <s v="Upfront"/>
    <x v="9"/>
    <n v="4.1399999999999997"/>
    <d v="2012-09-01T00:00:00"/>
    <x v="4"/>
    <n v="0"/>
    <n v="1"/>
    <n v="5"/>
    <n v="4.5540000000000003"/>
    <n v="1.097935880544576"/>
  </r>
  <r>
    <n v="8376"/>
    <s v="Upfront"/>
    <x v="9"/>
    <n v="3.01"/>
    <d v="2012-09-01T00:00:00"/>
    <x v="4"/>
    <n v="0"/>
    <n v="1"/>
    <n v="4"/>
    <n v="3.3109999999999999"/>
    <n v="1.2080942313500453"/>
  </r>
  <r>
    <n v="8377"/>
    <s v="Upfront"/>
    <x v="9"/>
    <n v="5.52"/>
    <d v="2012-08-01T00:00:00"/>
    <x v="4"/>
    <n v="0"/>
    <n v="1"/>
    <n v="7"/>
    <n v="6.0720000000000001"/>
    <n v="1.1528326745718049"/>
  </r>
  <r>
    <n v="8378"/>
    <s v="Upfront"/>
    <x v="9"/>
    <n v="4.7"/>
    <d v="2012-08-01T00:00:00"/>
    <x v="4"/>
    <n v="0"/>
    <n v="1"/>
    <n v="5"/>
    <n v="5.1700000000000008"/>
    <n v="0.96711798839458396"/>
  </r>
  <r>
    <n v="8379"/>
    <s v="Upfront"/>
    <x v="9"/>
    <n v="4.4649999999999999"/>
    <d v="2012-08-01T00:00:00"/>
    <x v="4"/>
    <n v="0"/>
    <n v="1"/>
    <n v="4"/>
    <n v="4.9115000000000002"/>
    <n v="0.81441514812175508"/>
  </r>
  <r>
    <n v="8380"/>
    <s v="Upfront"/>
    <x v="9"/>
    <n v="5.17"/>
    <d v="2012-08-01T00:00:00"/>
    <x v="4"/>
    <n v="0"/>
    <n v="1"/>
    <n v="7"/>
    <n v="5.6870000000000003"/>
    <n v="1.2308774397749251"/>
  </r>
  <r>
    <n v="8381"/>
    <s v="Upfront"/>
    <x v="9"/>
    <n v="4.7"/>
    <d v="2012-08-01T00:00:00"/>
    <x v="4"/>
    <n v="0"/>
    <n v="1"/>
    <n v="6"/>
    <n v="5.1700000000000008"/>
    <n v="1.1605415860735009"/>
  </r>
  <r>
    <n v="8382"/>
    <s v="Upfront"/>
    <x v="9"/>
    <n v="4.7"/>
    <d v="2012-08-01T00:00:00"/>
    <x v="4"/>
    <n v="0"/>
    <n v="1"/>
    <n v="5"/>
    <n v="5.1700000000000008"/>
    <n v="0.96711798839458396"/>
  </r>
  <r>
    <n v="8383"/>
    <s v="Upfront"/>
    <x v="9"/>
    <n v="5.0599999999999996"/>
    <d v="2012-08-01T00:00:00"/>
    <x v="4"/>
    <n v="0"/>
    <n v="1"/>
    <n v="6"/>
    <n v="5.5659999999999998"/>
    <n v="1.0779734099892202"/>
  </r>
  <r>
    <n v="8384"/>
    <s v="Upfront"/>
    <x v="9"/>
    <n v="6.11"/>
    <d v="2012-08-01T00:00:00"/>
    <x v="4"/>
    <n v="0"/>
    <n v="1"/>
    <n v="7"/>
    <n v="6.721000000000001"/>
    <n v="1.0415116798095521"/>
  </r>
  <r>
    <n v="8385"/>
    <s v="Upfront"/>
    <x v="9"/>
    <n v="4.7"/>
    <d v="2012-08-01T00:00:00"/>
    <x v="4"/>
    <n v="0"/>
    <n v="1"/>
    <n v="6"/>
    <n v="5.1700000000000008"/>
    <n v="1.1605415860735009"/>
  </r>
  <r>
    <n v="8386"/>
    <s v="Upfront"/>
    <x v="9"/>
    <n v="2.82"/>
    <d v="2012-10-01T00:00:00"/>
    <x v="4"/>
    <n v="0"/>
    <n v="1"/>
    <n v="3"/>
    <n v="3.1019999999999999"/>
    <n v="0.96711798839458418"/>
  </r>
  <r>
    <n v="8387"/>
    <s v="Upfront"/>
    <x v="9"/>
    <n v="7.05"/>
    <d v="2012-08-01T00:00:00"/>
    <x v="4"/>
    <n v="0"/>
    <n v="1"/>
    <n v="10"/>
    <n v="7.7550000000000008"/>
    <n v="1.2894906511927786"/>
  </r>
  <r>
    <n v="8388"/>
    <s v="Upfront"/>
    <x v="3"/>
    <n v="11.96"/>
    <d v="2012-09-01T00:00:00"/>
    <x v="4"/>
    <n v="0"/>
    <n v="1"/>
    <n v="14"/>
    <n v="13.156000000000002"/>
    <n v="1.0641532380662813"/>
  </r>
  <r>
    <n v="8389"/>
    <s v="Upfront"/>
    <x v="3"/>
    <n v="5.0599999999999996"/>
    <d v="2012-09-01T00:00:00"/>
    <x v="4"/>
    <n v="0"/>
    <n v="1"/>
    <n v="5"/>
    <n v="5.5659999999999998"/>
    <n v="0.89831117499101687"/>
  </r>
  <r>
    <n v="8390"/>
    <s v="Upfront"/>
    <x v="3"/>
    <n v="6.665"/>
    <d v="2012-10-01T00:00:00"/>
    <x v="4"/>
    <n v="0"/>
    <n v="1"/>
    <n v="8"/>
    <n v="7.331500000000001"/>
    <n v="1.0911818863806859"/>
  </r>
  <r>
    <n v="8391"/>
    <s v="Upfront"/>
    <x v="3"/>
    <n v="3.91"/>
    <d v="2012-10-01T00:00:00"/>
    <x v="4"/>
    <n v="0"/>
    <n v="1"/>
    <n v="5"/>
    <n v="4.3010000000000002"/>
    <n v="1.1625203441060219"/>
  </r>
  <r>
    <n v="8392"/>
    <s v="Upfront"/>
    <x v="3"/>
    <n v="5.52"/>
    <d v="2012-10-01T00:00:00"/>
    <x v="4"/>
    <n v="0"/>
    <n v="1"/>
    <n v="7"/>
    <n v="6.0720000000000001"/>
    <n v="1.1528326745718049"/>
  </r>
  <r>
    <n v="8393"/>
    <s v="Upfront"/>
    <x v="3"/>
    <n v="6.02"/>
    <d v="2012-09-01T00:00:00"/>
    <x v="4"/>
    <n v="0"/>
    <n v="1"/>
    <n v="8"/>
    <n v="6.6219999999999999"/>
    <n v="1.2080942313500453"/>
  </r>
  <r>
    <n v="8394"/>
    <s v="Upfront"/>
    <x v="3"/>
    <n v="4.5999999999999996"/>
    <d v="2012-10-01T00:00:00"/>
    <x v="4"/>
    <n v="0"/>
    <n v="1"/>
    <n v="6"/>
    <n v="5.0599999999999996"/>
    <n v="1.1857707509881423"/>
  </r>
  <r>
    <n v="8395"/>
    <s v="Upfront"/>
    <x v="3"/>
    <n v="5.0599999999999996"/>
    <d v="2012-09-01T00:00:00"/>
    <x v="4"/>
    <n v="0"/>
    <n v="1"/>
    <n v="6"/>
    <n v="5.5659999999999998"/>
    <n v="1.0779734099892202"/>
  </r>
  <r>
    <n v="8396"/>
    <s v="Upfront"/>
    <x v="3"/>
    <n v="5.59"/>
    <d v="2012-09-01T00:00:00"/>
    <x v="4"/>
    <n v="0"/>
    <n v="1"/>
    <n v="6"/>
    <n v="6.149"/>
    <n v="0.97576841762888278"/>
  </r>
  <r>
    <n v="8397"/>
    <s v="Upfront"/>
    <x v="3"/>
    <n v="6.02"/>
    <d v="2012-09-01T00:00:00"/>
    <x v="4"/>
    <n v="0"/>
    <n v="1"/>
    <n v="8"/>
    <n v="6.6219999999999999"/>
    <n v="1.2080942313500453"/>
  </r>
  <r>
    <n v="8398"/>
    <s v="Upfront"/>
    <x v="3"/>
    <n v="10.32"/>
    <d v="2012-09-01T00:00:00"/>
    <x v="4"/>
    <n v="0"/>
    <n v="1"/>
    <n v="12"/>
    <n v="11.352000000000002"/>
    <n v="1.0570824524312894"/>
  </r>
  <r>
    <n v="8399"/>
    <s v="Upfront"/>
    <x v="3"/>
    <n v="4.5999999999999996"/>
    <d v="2012-10-01T00:00:00"/>
    <x v="4"/>
    <n v="0"/>
    <n v="1"/>
    <n v="6"/>
    <n v="5.0599999999999996"/>
    <n v="1.1857707509881423"/>
  </r>
  <r>
    <n v="8400"/>
    <s v="Upfront"/>
    <x v="3"/>
    <n v="8.9700000000000006"/>
    <d v="2012-09-01T00:00:00"/>
    <x v="4"/>
    <n v="0"/>
    <n v="1"/>
    <n v="14"/>
    <n v="9.8670000000000009"/>
    <n v="1.4188709840883753"/>
  </r>
  <r>
    <n v="8401"/>
    <s v="Upfront"/>
    <x v="3"/>
    <n v="4.8099999999999996"/>
    <d v="2012-10-01T00:00:00"/>
    <x v="4"/>
    <n v="0"/>
    <n v="1"/>
    <n v="6"/>
    <n v="5.2910000000000004"/>
    <n v="1.134001134001134"/>
  </r>
  <r>
    <n v="8402"/>
    <s v="Upfront"/>
    <x v="3"/>
    <n v="8.3849999999999998"/>
    <d v="2012-09-01T00:00:00"/>
    <x v="4"/>
    <n v="0"/>
    <n v="1"/>
    <n v="9"/>
    <n v="9.2235000000000014"/>
    <n v="0.97576841762888256"/>
  </r>
  <r>
    <n v="8403"/>
    <s v="Upfront"/>
    <x v="3"/>
    <n v="3.68"/>
    <d v="2012-11-01T00:00:00"/>
    <x v="4"/>
    <n v="0"/>
    <n v="1"/>
    <n v="4"/>
    <n v="4.0480000000000009"/>
    <n v="0.98814229249011831"/>
  </r>
  <r>
    <n v="8404"/>
    <s v="Upfront"/>
    <x v="3"/>
    <n v="4.1399999999999997"/>
    <d v="2012-09-01T00:00:00"/>
    <x v="4"/>
    <n v="0"/>
    <n v="1"/>
    <n v="5"/>
    <n v="4.5540000000000003"/>
    <n v="1.097935880544576"/>
  </r>
  <r>
    <n v="8405"/>
    <s v="Upfront"/>
    <x v="3"/>
    <n v="5.16"/>
    <d v="2012-09-01T00:00:00"/>
    <x v="4"/>
    <n v="0"/>
    <n v="1"/>
    <n v="7"/>
    <n v="5.676000000000001"/>
    <n v="1.2332628611698377"/>
  </r>
  <r>
    <n v="8406"/>
    <s v="Upfront"/>
    <x v="3"/>
    <n v="5.59"/>
    <d v="2012-09-01T00:00:00"/>
    <x v="4"/>
    <n v="0"/>
    <n v="1"/>
    <n v="6"/>
    <n v="6.149"/>
    <n v="0.97576841762888278"/>
  </r>
  <r>
    <n v="8407"/>
    <s v="Upfront"/>
    <x v="3"/>
    <n v="7.36"/>
    <d v="2012-09-01T00:00:00"/>
    <x v="4"/>
    <n v="0"/>
    <n v="1"/>
    <n v="10"/>
    <n v="8.0960000000000019"/>
    <n v="1.235177865612648"/>
  </r>
  <r>
    <n v="8408"/>
    <s v="Upfront"/>
    <x v="3"/>
    <n v="5.8049999999999997"/>
    <d v="2012-09-01T00:00:00"/>
    <x v="4"/>
    <n v="0"/>
    <n v="1"/>
    <n v="10"/>
    <n v="6.3855000000000004"/>
    <n v="1.5660480776759846"/>
  </r>
  <r>
    <n v="8409"/>
    <s v="Upfront"/>
    <x v="3"/>
    <n v="5.67"/>
    <d v="2012-09-01T00:00:00"/>
    <x v="4"/>
    <n v="0"/>
    <n v="1"/>
    <n v="6"/>
    <n v="6.2370000000000001"/>
    <n v="0.96200096200096197"/>
  </r>
  <r>
    <n v="8410"/>
    <s v="Upfront"/>
    <x v="3"/>
    <n v="2.2999999999999998"/>
    <d v="2012-09-01T00:00:00"/>
    <x v="4"/>
    <n v="0"/>
    <n v="1"/>
    <n v="2"/>
    <n v="2.5299999999999998"/>
    <n v="0.79051383399209496"/>
  </r>
  <r>
    <n v="8411"/>
    <s v="Upfront"/>
    <x v="3"/>
    <n v="14.404999999999999"/>
    <d v="2012-09-01T00:00:00"/>
    <x v="4"/>
    <n v="0"/>
    <n v="1"/>
    <n v="18"/>
    <n v="15.845500000000001"/>
    <n v="1.135969202612729"/>
  </r>
  <r>
    <n v="8412"/>
    <s v="Upfront"/>
    <x v="3"/>
    <n v="5.52"/>
    <d v="2012-09-01T00:00:00"/>
    <x v="4"/>
    <n v="0"/>
    <n v="1"/>
    <n v="7"/>
    <n v="6.0720000000000001"/>
    <n v="1.1528326745718049"/>
  </r>
  <r>
    <n v="8413"/>
    <s v="Upfront"/>
    <x v="3"/>
    <n v="8.9700000000000006"/>
    <d v="2012-09-01T00:00:00"/>
    <x v="4"/>
    <n v="0"/>
    <n v="1"/>
    <n v="11"/>
    <n v="9.8670000000000009"/>
    <n v="1.1148272017837235"/>
  </r>
  <r>
    <n v="8414"/>
    <s v="Upfront"/>
    <x v="3"/>
    <n v="5.8049999999999997"/>
    <d v="2012-10-01T00:00:00"/>
    <x v="4"/>
    <n v="0"/>
    <n v="1"/>
    <n v="6"/>
    <n v="6.3855000000000004"/>
    <n v="0.93962884660559076"/>
  </r>
  <r>
    <n v="8415"/>
    <s v="Upfront"/>
    <x v="3"/>
    <n v="11.5"/>
    <d v="2012-09-01T00:00:00"/>
    <x v="4"/>
    <n v="0"/>
    <n v="1"/>
    <n v="14"/>
    <n v="12.65"/>
    <n v="1.1067193675889329"/>
  </r>
  <r>
    <n v="8416"/>
    <s v="Upfront"/>
    <x v="3"/>
    <n v="4.7300000000000004"/>
    <d v="2012-11-01T00:00:00"/>
    <x v="4"/>
    <n v="0"/>
    <n v="1"/>
    <n v="5"/>
    <n v="5.2030000000000012"/>
    <n v="0.96098404766480849"/>
  </r>
  <r>
    <n v="8417"/>
    <s v="Upfront"/>
    <x v="3"/>
    <n v="3.22"/>
    <d v="2012-12-01T00:00:00"/>
    <x v="4"/>
    <n v="0"/>
    <n v="1"/>
    <n v="4"/>
    <n v="3.5420000000000007"/>
    <n v="1.1293054771315638"/>
  </r>
  <r>
    <n v="8418"/>
    <s v="Upfront"/>
    <x v="3"/>
    <n v="5.8049999999999997"/>
    <d v="2012-10-01T00:00:00"/>
    <x v="4"/>
    <n v="0"/>
    <n v="1"/>
    <n v="7"/>
    <n v="6.3855000000000004"/>
    <n v="1.0962336543731892"/>
  </r>
  <r>
    <n v="8419"/>
    <s v="Upfront"/>
    <x v="3"/>
    <n v="8.0500000000000007"/>
    <d v="2012-09-01T00:00:00"/>
    <x v="4"/>
    <n v="0"/>
    <n v="1"/>
    <n v="11"/>
    <n v="8.8550000000000022"/>
    <n v="1.2422360248447202"/>
  </r>
  <r>
    <n v="8420"/>
    <s v="Upfront"/>
    <x v="3"/>
    <n v="9.89"/>
    <d v="2012-09-01T00:00:00"/>
    <x v="4"/>
    <n v="0"/>
    <n v="1"/>
    <n v="13"/>
    <n v="10.879000000000001"/>
    <n v="1.1949627723136316"/>
  </r>
  <r>
    <n v="8421"/>
    <s v="Upfront"/>
    <x v="3"/>
    <n v="4.2"/>
    <d v="2012-09-01T00:00:00"/>
    <x v="4"/>
    <n v="0"/>
    <n v="1"/>
    <n v="5"/>
    <n v="4.620000000000001"/>
    <n v="1.082251082251082"/>
  </r>
  <r>
    <n v="8422"/>
    <s v="Upfront"/>
    <x v="3"/>
    <n v="2.99"/>
    <d v="2012-12-01T00:00:00"/>
    <x v="4"/>
    <n v="0"/>
    <n v="1"/>
    <n v="3"/>
    <n v="3.2890000000000006"/>
    <n v="0.91213134691395548"/>
  </r>
  <r>
    <n v="8423"/>
    <s v="Upfront"/>
    <x v="3"/>
    <n v="6.02"/>
    <d v="2012-10-01T00:00:00"/>
    <x v="4"/>
    <n v="0"/>
    <n v="1"/>
    <n v="7"/>
    <n v="6.6219999999999999"/>
    <n v="1.0570824524312896"/>
  </r>
  <r>
    <n v="8424"/>
    <s v="Upfront"/>
    <x v="3"/>
    <n v="9.0299999999999994"/>
    <d v="2012-09-01T00:00:00"/>
    <x v="4"/>
    <n v="0"/>
    <n v="1"/>
    <n v="11"/>
    <n v="9.9329999999999998"/>
    <n v="1.1074197120708749"/>
  </r>
  <r>
    <n v="8969"/>
    <s v="Upfront"/>
    <x v="6"/>
    <n v="8.84"/>
    <d v="2013-07-01T00:00:00"/>
    <x v="4"/>
    <n v="0"/>
    <n v="0.46622105514442586"/>
    <n v="4"/>
    <n v="4.5335335402243979"/>
    <n v="0.88231397529310229"/>
  </r>
  <r>
    <n v="9115"/>
    <s v="Upfront"/>
    <x v="6"/>
    <n v="3"/>
    <d v="2014-04-01T00:00:00"/>
    <x v="4"/>
    <n v="0"/>
    <n v="0"/>
    <n v="0"/>
    <n v="0"/>
    <s v=""/>
  </r>
  <r>
    <n v="9136"/>
    <s v="Upfront"/>
    <x v="3"/>
    <n v="10.6"/>
    <d v="2013-08-01T00:00:00"/>
    <x v="4"/>
    <n v="0"/>
    <n v="0.31869181188827883"/>
    <n v="7"/>
    <n v="3.7159465266173313"/>
    <n v="1.883773070968322"/>
  </r>
  <r>
    <n v="9173"/>
    <s v="Upfront"/>
    <x v="6"/>
    <n v="3"/>
    <d v="2014-04-01T00:00:00"/>
    <x v="4"/>
    <n v="0"/>
    <n v="0"/>
    <n v="0"/>
    <n v="0"/>
    <s v=""/>
  </r>
  <r>
    <n v="9174"/>
    <s v="Upfront"/>
    <x v="6"/>
    <n v="3"/>
    <d v="2014-03-01T00:00:00"/>
    <x v="4"/>
    <n v="0"/>
    <n v="0"/>
    <n v="0"/>
    <n v="0"/>
    <s v=""/>
  </r>
  <r>
    <n v="9175"/>
    <s v="Upfront"/>
    <x v="6"/>
    <n v="3"/>
    <d v="2014-03-01T00:00:00"/>
    <x v="4"/>
    <n v="0"/>
    <n v="0"/>
    <n v="0"/>
    <n v="0"/>
    <s v=""/>
  </r>
  <r>
    <n v="9176"/>
    <s v="Upfront"/>
    <x v="6"/>
    <n v="3"/>
    <d v="2014-03-01T00:00:00"/>
    <x v="4"/>
    <n v="0"/>
    <n v="0"/>
    <n v="0"/>
    <n v="0"/>
    <s v=""/>
  </r>
  <r>
    <n v="9178"/>
    <s v="Upfront"/>
    <x v="6"/>
    <n v="3"/>
    <d v="2014-05-01T00:00:00"/>
    <x v="4"/>
    <n v="0"/>
    <n v="0"/>
    <n v="0"/>
    <n v="0"/>
    <s v=""/>
  </r>
  <r>
    <n v="9281"/>
    <s v="Upfront"/>
    <x v="6"/>
    <n v="3"/>
    <d v="2014-03-01T00:00:00"/>
    <x v="4"/>
    <n v="0"/>
    <n v="0"/>
    <n v="0"/>
    <n v="0"/>
    <s v=""/>
  </r>
  <r>
    <n v="9303"/>
    <s v="Upfront"/>
    <x v="3"/>
    <n v="2.2050000000000001"/>
    <d v="2014-03-01T00:00:00"/>
    <x v="4"/>
    <n v="0"/>
    <n v="0"/>
    <n v="0"/>
    <n v="0"/>
    <s v=""/>
  </r>
  <r>
    <n v="9480"/>
    <s v="Upfront"/>
    <x v="3"/>
    <n v="2.3730000000000002"/>
    <d v="2014-05-01T00:00:00"/>
    <x v="4"/>
    <n v="0"/>
    <n v="0"/>
    <n v="0"/>
    <n v="0"/>
    <s v=""/>
  </r>
  <r>
    <n v="9624"/>
    <s v="Upfront"/>
    <x v="9"/>
    <n v="65.52"/>
    <d v="2013-10-01T00:00:00"/>
    <x v="4"/>
    <n v="0"/>
    <n v="0.11864406779661016"/>
    <n v="21"/>
    <n v="8.550915254237287"/>
    <n v="2.4558774558774563"/>
  </r>
  <r>
    <n v="9676"/>
    <s v="Upfront"/>
    <x v="6"/>
    <n v="3.75"/>
    <d v="2014-06-01T00:00:00"/>
    <x v="4"/>
    <n v="0"/>
    <n v="0"/>
    <n v="0"/>
    <n v="0"/>
    <s v=""/>
  </r>
  <r>
    <n v="9909"/>
    <s v="Upfront"/>
    <x v="6"/>
    <n v="3"/>
    <d v="2015-02-01T00:00:00"/>
    <x v="4"/>
    <n v="0"/>
    <n v="0"/>
    <n v="0"/>
    <n v="0"/>
    <s v=""/>
  </r>
  <r>
    <n v="9910"/>
    <s v="Upfront"/>
    <x v="6"/>
    <n v="3"/>
    <d v="2014-12-01T00:00:00"/>
    <x v="4"/>
    <n v="0"/>
    <n v="0"/>
    <n v="0"/>
    <n v="0"/>
    <s v=""/>
  </r>
  <r>
    <n v="9911"/>
    <s v="Upfront"/>
    <x v="6"/>
    <n v="1.92"/>
    <d v="2015-03-01T00:00:00"/>
    <x v="4"/>
    <n v="0"/>
    <n v="0"/>
    <n v="0"/>
    <n v="0"/>
    <s v=""/>
  </r>
  <r>
    <n v="10003"/>
    <s v="Upfront"/>
    <x v="6"/>
    <n v="3"/>
    <d v="2015-03-01T00:00:00"/>
    <x v="4"/>
    <n v="0"/>
    <n v="0"/>
    <n v="0"/>
    <n v="0"/>
    <s v=""/>
  </r>
  <r>
    <n v="10025"/>
    <s v="Upfront"/>
    <x v="6"/>
    <n v="3"/>
    <d v="2015-03-01T00:00:00"/>
    <x v="4"/>
    <n v="0"/>
    <n v="0"/>
    <n v="0"/>
    <n v="0"/>
    <s v=""/>
  </r>
  <r>
    <n v="10026"/>
    <s v="Upfront"/>
    <x v="6"/>
    <n v="2.5"/>
    <d v="2014-07-01T00:00:00"/>
    <x v="4"/>
    <n v="0"/>
    <n v="0"/>
    <n v="0"/>
    <n v="0"/>
    <s v=""/>
  </r>
  <r>
    <n v="10029"/>
    <s v="Upfront"/>
    <x v="6"/>
    <n v="3"/>
    <d v="2014-12-01T00:00:00"/>
    <x v="4"/>
    <n v="0"/>
    <n v="0"/>
    <n v="0"/>
    <n v="0"/>
    <s v=""/>
  </r>
  <r>
    <n v="10198"/>
    <s v="Upfront"/>
    <x v="3"/>
    <n v="1.88"/>
    <d v="2014-12-01T00:00:00"/>
    <x v="4"/>
    <n v="0"/>
    <n v="0"/>
    <n v="0"/>
    <n v="0"/>
    <s v=""/>
  </r>
  <r>
    <n v="10460"/>
    <s v="Upfront"/>
    <x v="1"/>
    <n v="4.05"/>
    <d v="2015-03-01T00:00:00"/>
    <x v="4"/>
    <n v="0"/>
    <n v="0"/>
    <n v="0"/>
    <n v="0"/>
    <s v=""/>
  </r>
  <r>
    <n v="10566"/>
    <s v="Upfront"/>
    <x v="6"/>
    <n v="48.96"/>
    <d v="2015-02-01T00:00:00"/>
    <x v="4"/>
    <n v="0"/>
    <n v="0"/>
    <n v="0"/>
    <n v="0"/>
    <s v=""/>
  </r>
  <r>
    <n v="10750"/>
    <s v="Upfront"/>
    <x v="6"/>
    <n v="5.89"/>
    <d v="2015-02-01T00:00:00"/>
    <x v="4"/>
    <n v="0"/>
    <n v="0"/>
    <n v="0"/>
    <n v="0"/>
    <s v=""/>
  </r>
  <r>
    <n v="10862"/>
    <s v="Upfront"/>
    <x v="6"/>
    <n v="7.5"/>
    <d v="2015-02-01T00:00:00"/>
    <x v="4"/>
    <n v="0"/>
    <n v="0"/>
    <n v="0"/>
    <n v="0"/>
    <s v=""/>
  </r>
  <r>
    <n v="10898"/>
    <s v="Upfront"/>
    <x v="6"/>
    <n v="2.64"/>
    <d v="2015-04-01T00:00:00"/>
    <x v="4"/>
    <n v="0"/>
    <n v="0"/>
    <n v="0"/>
    <n v="0"/>
    <s v=""/>
  </r>
  <r>
    <n v="10958"/>
    <s v="Upfront"/>
    <x v="6"/>
    <n v="2.64"/>
    <d v="2015-04-01T00:00:00"/>
    <x v="4"/>
    <n v="0"/>
    <n v="0"/>
    <n v="0"/>
    <n v="0"/>
    <s v=""/>
  </r>
  <r>
    <n v="10996"/>
    <s v="Upfront"/>
    <x v="6"/>
    <n v="2.6579999999999999"/>
    <d v="2015-04-01T00:00:00"/>
    <x v="4"/>
    <n v="0"/>
    <n v="0"/>
    <n v="0"/>
    <n v="0"/>
    <s v=""/>
  </r>
  <r>
    <n v="161"/>
    <s v="Upfront"/>
    <x v="0"/>
    <n v="22.12"/>
    <d v="2009-09-01T00:00:00"/>
    <x v="5"/>
    <n v="0"/>
    <n v="1"/>
    <n v="24"/>
    <n v="24.332000000000004"/>
    <n v="0.98635541673516336"/>
  </r>
  <r>
    <n v="164"/>
    <s v="Upfront"/>
    <x v="0"/>
    <n v="2.8"/>
    <d v="2009-10-01T00:00:00"/>
    <x v="5"/>
    <n v="0"/>
    <n v="1"/>
    <n v="5"/>
    <n v="3.08"/>
    <n v="1.6233766233766234"/>
  </r>
  <r>
    <n v="170"/>
    <s v="Upfront"/>
    <x v="0"/>
    <n v="3.024"/>
    <d v="2009-10-01T00:00:00"/>
    <x v="5"/>
    <n v="0"/>
    <n v="1"/>
    <n v="4"/>
    <n v="3.3264000000000005"/>
    <n v="1.2025012025012023"/>
  </r>
  <r>
    <n v="171"/>
    <s v="Upfront"/>
    <x v="0"/>
    <n v="3.18"/>
    <d v="2009-09-01T00:00:00"/>
    <x v="5"/>
    <n v="0"/>
    <n v="1"/>
    <n v="3"/>
    <n v="3.4980000000000007"/>
    <n v="0.85763293310463107"/>
  </r>
  <r>
    <n v="176"/>
    <s v="Upfront"/>
    <x v="0"/>
    <n v="3"/>
    <d v="2009-10-01T00:00:00"/>
    <x v="5"/>
    <n v="0"/>
    <n v="1"/>
    <n v="4"/>
    <n v="3.3000000000000003"/>
    <n v="1.2121212121212119"/>
  </r>
  <r>
    <n v="181"/>
    <s v="Upfront"/>
    <x v="0"/>
    <n v="3.44"/>
    <d v="2009-12-01T00:00:00"/>
    <x v="5"/>
    <n v="0"/>
    <n v="1"/>
    <n v="4"/>
    <n v="3.7840000000000003"/>
    <n v="1.0570824524312896"/>
  </r>
  <r>
    <n v="182"/>
    <s v="Upfront"/>
    <x v="0"/>
    <n v="4"/>
    <d v="2009-09-01T00:00:00"/>
    <x v="5"/>
    <n v="0"/>
    <n v="1"/>
    <n v="5"/>
    <n v="4.4000000000000004"/>
    <n v="1.1363636363636362"/>
  </r>
  <r>
    <n v="189"/>
    <s v="Upfront"/>
    <x v="0"/>
    <n v="4"/>
    <d v="2009-11-01T00:00:00"/>
    <x v="5"/>
    <n v="0"/>
    <n v="1"/>
    <n v="3"/>
    <n v="4.4000000000000004"/>
    <n v="0.68181818181818177"/>
  </r>
  <r>
    <n v="192"/>
    <s v="Upfront"/>
    <x v="0"/>
    <n v="4"/>
    <d v="2009-11-01T00:00:00"/>
    <x v="5"/>
    <n v="0"/>
    <n v="1"/>
    <n v="3"/>
    <n v="4.4000000000000004"/>
    <n v="0.68181818181818177"/>
  </r>
  <r>
    <n v="197"/>
    <s v="Upfront"/>
    <x v="0"/>
    <n v="2.36"/>
    <d v="2009-10-01T00:00:00"/>
    <x v="5"/>
    <n v="0"/>
    <n v="1"/>
    <n v="3"/>
    <n v="2.5960000000000001"/>
    <n v="1.1556240369799691"/>
  </r>
  <r>
    <n v="199"/>
    <s v="Upfront"/>
    <x v="0"/>
    <n v="3"/>
    <d v="2010-01-01T00:00:00"/>
    <x v="5"/>
    <n v="0"/>
    <n v="1"/>
    <n v="3"/>
    <n v="3.3000000000000003"/>
    <n v="0.90909090909090906"/>
  </r>
  <r>
    <n v="210"/>
    <s v="Upfront"/>
    <x v="0"/>
    <n v="9"/>
    <d v="2009-12-01T00:00:00"/>
    <x v="5"/>
    <n v="0"/>
    <n v="1"/>
    <n v="3"/>
    <n v="9.9"/>
    <n v="0.30303030303030304"/>
  </r>
  <r>
    <n v="216"/>
    <s v="Upfront"/>
    <x v="0"/>
    <n v="4"/>
    <d v="2009-11-01T00:00:00"/>
    <x v="5"/>
    <n v="0"/>
    <n v="1"/>
    <n v="3"/>
    <n v="4.4000000000000004"/>
    <n v="0.68181818181818177"/>
  </r>
  <r>
    <n v="222"/>
    <s v="Upfront"/>
    <x v="0"/>
    <n v="3"/>
    <d v="2010-01-01T00:00:00"/>
    <x v="5"/>
    <n v="0"/>
    <n v="1"/>
    <n v="3"/>
    <n v="3.3000000000000003"/>
    <n v="0.90909090909090906"/>
  </r>
  <r>
    <n v="226"/>
    <s v="Upfront"/>
    <x v="0"/>
    <n v="4.5"/>
    <d v="2009-10-01T00:00:00"/>
    <x v="5"/>
    <n v="0"/>
    <n v="1"/>
    <n v="6"/>
    <n v="4.95"/>
    <n v="1.2121212121212122"/>
  </r>
  <r>
    <n v="237"/>
    <s v="Upfront"/>
    <x v="0"/>
    <n v="3"/>
    <d v="2010-01-01T00:00:00"/>
    <x v="5"/>
    <n v="0"/>
    <n v="1"/>
    <n v="3"/>
    <n v="3.3000000000000003"/>
    <n v="0.90909090909090906"/>
  </r>
  <r>
    <n v="243"/>
    <s v="Upfront"/>
    <x v="0"/>
    <n v="2.2000000000000002"/>
    <d v="2010-01-01T00:00:00"/>
    <x v="5"/>
    <n v="0"/>
    <n v="1"/>
    <n v="3"/>
    <n v="2.4200000000000004"/>
    <n v="1.2396694214876032"/>
  </r>
  <r>
    <n v="250"/>
    <s v="Upfront"/>
    <x v="0"/>
    <n v="3"/>
    <d v="2010-01-01T00:00:00"/>
    <x v="5"/>
    <n v="0"/>
    <n v="1"/>
    <n v="3"/>
    <n v="3.3000000000000003"/>
    <n v="0.90909090909090906"/>
  </r>
  <r>
    <n v="266"/>
    <s v="Upfront"/>
    <x v="0"/>
    <n v="1.08"/>
    <d v="2009-09-01T00:00:00"/>
    <x v="5"/>
    <n v="0"/>
    <n v="1"/>
    <n v="2"/>
    <n v="1.1880000000000002"/>
    <n v="1.6835016835016832"/>
  </r>
  <r>
    <n v="277"/>
    <s v="Upfront"/>
    <x v="1"/>
    <n v="6.3959999999999999"/>
    <d v="2009-05-01T00:00:00"/>
    <x v="5"/>
    <n v="0"/>
    <n v="1"/>
    <n v="8"/>
    <n v="7.0356000000000005"/>
    <n v="1.137074307806015"/>
  </r>
  <r>
    <n v="305"/>
    <s v="Upfront"/>
    <x v="2"/>
    <n v="4.05"/>
    <d v="2009-10-01T00:00:00"/>
    <x v="5"/>
    <n v="0"/>
    <n v="1"/>
    <n v="6"/>
    <n v="4.4550000000000001"/>
    <n v="1.3468013468013469"/>
  </r>
  <r>
    <n v="330"/>
    <s v="Upfront"/>
    <x v="2"/>
    <n v="9.8800000000000008"/>
    <d v="2009-12-01T00:00:00"/>
    <x v="5"/>
    <n v="0"/>
    <n v="1"/>
    <n v="14"/>
    <n v="10.868000000000002"/>
    <n v="1.2881854987118142"/>
  </r>
  <r>
    <n v="334"/>
    <s v="Upfront"/>
    <x v="0"/>
    <n v="4.7300000000000004"/>
    <d v="2009-08-01T00:00:00"/>
    <x v="5"/>
    <n v="0"/>
    <n v="1"/>
    <n v="5"/>
    <n v="5.2030000000000012"/>
    <n v="0.96098404766480849"/>
  </r>
  <r>
    <n v="374"/>
    <s v="Upfront"/>
    <x v="0"/>
    <n v="2.052"/>
    <d v="2010-06-01T00:00:00"/>
    <x v="5"/>
    <n v="0"/>
    <n v="1"/>
    <n v="2"/>
    <n v="2.2572000000000001"/>
    <n v="0.88605351763246498"/>
  </r>
  <r>
    <n v="407"/>
    <s v="Upfront"/>
    <x v="0"/>
    <n v="5.6"/>
    <d v="2010-02-01T00:00:00"/>
    <x v="5"/>
    <n v="0"/>
    <n v="1"/>
    <n v="7"/>
    <n v="6.16"/>
    <n v="1.1363636363636362"/>
  </r>
  <r>
    <n v="411"/>
    <s v="Upfront"/>
    <x v="3"/>
    <n v="4.032"/>
    <d v="2010-02-01T00:00:00"/>
    <x v="5"/>
    <n v="0"/>
    <n v="1"/>
    <n v="5"/>
    <n v="4.4352"/>
    <n v="1.1273448773448773"/>
  </r>
  <r>
    <n v="438"/>
    <s v="Upfront"/>
    <x v="1"/>
    <n v="2.5920000000000001"/>
    <d v="2009-05-01T00:00:00"/>
    <x v="5"/>
    <n v="0"/>
    <n v="1"/>
    <n v="2"/>
    <n v="2.8512000000000004"/>
    <n v="0.70145903479236804"/>
  </r>
  <r>
    <n v="458"/>
    <s v="Upfront"/>
    <x v="3"/>
    <n v="4.032"/>
    <d v="2010-02-01T00:00:00"/>
    <x v="5"/>
    <n v="0"/>
    <n v="1"/>
    <n v="5"/>
    <n v="4.4352"/>
    <n v="1.1273448773448773"/>
  </r>
  <r>
    <n v="464"/>
    <s v="Upfront"/>
    <x v="2"/>
    <n v="3.87"/>
    <d v="2010-02-01T00:00:00"/>
    <x v="5"/>
    <n v="0"/>
    <n v="1"/>
    <n v="5"/>
    <n v="4.2570000000000006"/>
    <n v="1.1745360582569884"/>
  </r>
  <r>
    <n v="470"/>
    <s v="Upfront"/>
    <x v="0"/>
    <n v="2.7"/>
    <d v="2010-03-01T00:00:00"/>
    <x v="5"/>
    <n v="0"/>
    <n v="1"/>
    <n v="3"/>
    <n v="2.9700000000000006"/>
    <n v="1.0101010101010099"/>
  </r>
  <r>
    <n v="498"/>
    <s v="Upfront"/>
    <x v="0"/>
    <n v="3"/>
    <d v="2010-05-01T00:00:00"/>
    <x v="5"/>
    <n v="0"/>
    <n v="1"/>
    <n v="3"/>
    <n v="3.3000000000000003"/>
    <n v="0.90909090909090906"/>
  </r>
  <r>
    <n v="502"/>
    <s v="Upfront"/>
    <x v="0"/>
    <n v="5.4"/>
    <d v="2009-12-01T00:00:00"/>
    <x v="5"/>
    <n v="0"/>
    <n v="1"/>
    <n v="5"/>
    <n v="5.9400000000000013"/>
    <n v="0.84175084175084158"/>
  </r>
  <r>
    <n v="588"/>
    <s v="Upfront"/>
    <x v="0"/>
    <n v="2.887"/>
    <d v="2010-06-01T00:00:00"/>
    <x v="5"/>
    <n v="0"/>
    <n v="1"/>
    <n v="3"/>
    <n v="3.1757000000000004"/>
    <n v="0.94467361526592553"/>
  </r>
  <r>
    <n v="591"/>
    <s v="Upfront"/>
    <x v="0"/>
    <n v="3.3210000000000002"/>
    <d v="2010-05-01T00:00:00"/>
    <x v="5"/>
    <n v="0"/>
    <n v="1"/>
    <n v="3"/>
    <n v="3.6531000000000007"/>
    <n v="0.82122033341545519"/>
  </r>
  <r>
    <n v="592"/>
    <s v="Upfront"/>
    <x v="0"/>
    <n v="3.37"/>
    <d v="2010-06-01T00:00:00"/>
    <x v="5"/>
    <n v="0"/>
    <n v="1"/>
    <n v="4"/>
    <n v="3.7070000000000003"/>
    <n v="1.0790396547073104"/>
  </r>
  <r>
    <n v="596"/>
    <s v="Upfront"/>
    <x v="0"/>
    <n v="2.887"/>
    <d v="2010-05-01T00:00:00"/>
    <x v="5"/>
    <n v="0"/>
    <n v="1"/>
    <n v="3"/>
    <n v="3.1757000000000004"/>
    <n v="0.94467361526592553"/>
  </r>
  <r>
    <n v="602"/>
    <s v="Upfront"/>
    <x v="4"/>
    <n v="3.2029999999999998"/>
    <d v="2010-05-01T00:00:00"/>
    <x v="5"/>
    <n v="0"/>
    <n v="1"/>
    <n v="3"/>
    <n v="3.5233000000000003"/>
    <n v="0.85147446995714238"/>
  </r>
  <r>
    <n v="603"/>
    <s v="Upfront"/>
    <x v="5"/>
    <n v="2.8919999999999999"/>
    <d v="2010-05-01T00:00:00"/>
    <x v="5"/>
    <n v="0"/>
    <n v="1"/>
    <n v="3"/>
    <n v="3.1812"/>
    <n v="0.94304036212749909"/>
  </r>
  <r>
    <n v="605"/>
    <s v="Upfront"/>
    <x v="5"/>
    <n v="2.5209999999999999"/>
    <d v="2010-05-01T00:00:00"/>
    <x v="5"/>
    <n v="0"/>
    <n v="1"/>
    <n v="2"/>
    <n v="2.7731000000000003"/>
    <n v="0.72121452526053864"/>
  </r>
  <r>
    <n v="608"/>
    <s v="Upfront"/>
    <x v="2"/>
    <n v="3.149"/>
    <d v="2010-04-01T00:00:00"/>
    <x v="5"/>
    <n v="0"/>
    <n v="1"/>
    <n v="3"/>
    <n v="3.4639000000000002"/>
    <n v="0.86607581050261262"/>
  </r>
  <r>
    <n v="612"/>
    <s v="Upfront"/>
    <x v="6"/>
    <n v="4.5999999999999996"/>
    <d v="2010-04-01T00:00:00"/>
    <x v="5"/>
    <n v="0"/>
    <n v="1"/>
    <n v="6"/>
    <n v="5.0599999999999996"/>
    <n v="1.1857707509881423"/>
  </r>
  <r>
    <n v="613"/>
    <s v="Upfront"/>
    <x v="2"/>
    <n v="2.8769999999999998"/>
    <d v="2010-05-01T00:00:00"/>
    <x v="5"/>
    <n v="0"/>
    <n v="1"/>
    <n v="3"/>
    <n v="3.1646999999999998"/>
    <n v="0.9479571523367144"/>
  </r>
  <r>
    <n v="614"/>
    <s v="Upfront"/>
    <x v="2"/>
    <n v="2.34"/>
    <d v="2010-06-01T00:00:00"/>
    <x v="5"/>
    <n v="0"/>
    <n v="1"/>
    <n v="2"/>
    <n v="2.5739999999999998"/>
    <n v="0.77700077700077708"/>
  </r>
  <r>
    <n v="620"/>
    <s v="Upfront"/>
    <x v="0"/>
    <n v="6"/>
    <d v="2010-04-01T00:00:00"/>
    <x v="5"/>
    <n v="0"/>
    <n v="1"/>
    <n v="3"/>
    <n v="6.6000000000000005"/>
    <n v="0.45454545454545453"/>
  </r>
  <r>
    <n v="625"/>
    <s v="Upfront"/>
    <x v="2"/>
    <n v="2.887"/>
    <d v="2010-05-01T00:00:00"/>
    <x v="5"/>
    <n v="0"/>
    <n v="1"/>
    <n v="3"/>
    <n v="3.1757000000000004"/>
    <n v="0.94467361526592553"/>
  </r>
  <r>
    <n v="647"/>
    <s v="Upfront"/>
    <x v="5"/>
    <n v="2.8919999999999999"/>
    <d v="2010-01-01T00:00:00"/>
    <x v="5"/>
    <n v="0"/>
    <n v="1"/>
    <n v="3"/>
    <n v="3.1812"/>
    <n v="0.94304036212749909"/>
  </r>
  <r>
    <n v="665"/>
    <s v="Upfront"/>
    <x v="2"/>
    <n v="3.2370000000000001"/>
    <d v="2010-04-01T00:00:00"/>
    <x v="5"/>
    <n v="0"/>
    <n v="1"/>
    <n v="4"/>
    <n v="3.5607000000000002"/>
    <n v="1.1233746173505208"/>
  </r>
  <r>
    <n v="683"/>
    <s v="Upfront"/>
    <x v="2"/>
    <n v="2.9580000000000002"/>
    <d v="2010-05-01T00:00:00"/>
    <x v="5"/>
    <n v="0"/>
    <n v="1"/>
    <n v="3"/>
    <n v="3.2538000000000005"/>
    <n v="0.92199889360132758"/>
  </r>
  <r>
    <n v="684"/>
    <s v="Upfront"/>
    <x v="0"/>
    <n v="3.3210000000000002"/>
    <d v="2010-05-01T00:00:00"/>
    <x v="5"/>
    <n v="0"/>
    <n v="1"/>
    <n v="3"/>
    <n v="3.6531000000000007"/>
    <n v="0.82122033341545519"/>
  </r>
  <r>
    <n v="685"/>
    <s v="Upfront"/>
    <x v="7"/>
    <n v="4.4400000000000004"/>
    <d v="2010-03-01T00:00:00"/>
    <x v="5"/>
    <n v="0"/>
    <n v="1"/>
    <n v="5"/>
    <n v="4.8840000000000012"/>
    <n v="1.0237510237510234"/>
  </r>
  <r>
    <n v="689"/>
    <s v="Upfront"/>
    <x v="0"/>
    <n v="3.3210000000000002"/>
    <d v="2010-06-01T00:00:00"/>
    <x v="5"/>
    <n v="0"/>
    <n v="1"/>
    <n v="4"/>
    <n v="3.6531000000000007"/>
    <n v="1.0949604445539403"/>
  </r>
  <r>
    <n v="691"/>
    <s v="Upfront"/>
    <x v="0"/>
    <n v="2.887"/>
    <d v="2010-07-01T00:00:00"/>
    <x v="5"/>
    <n v="0"/>
    <n v="1"/>
    <n v="2"/>
    <n v="3.1757000000000004"/>
    <n v="0.62978241017728365"/>
  </r>
  <r>
    <n v="693"/>
    <s v="Upfront"/>
    <x v="2"/>
    <n v="2.3919999999999999"/>
    <d v="2010-06-01T00:00:00"/>
    <x v="5"/>
    <n v="0"/>
    <n v="1"/>
    <n v="2"/>
    <n v="2.6312000000000002"/>
    <n v="0.76010945576162958"/>
  </r>
  <r>
    <n v="720"/>
    <s v="Upfront"/>
    <x v="0"/>
    <n v="2.887"/>
    <d v="2010-05-01T00:00:00"/>
    <x v="5"/>
    <n v="0"/>
    <n v="1"/>
    <n v="3"/>
    <n v="3.1757000000000004"/>
    <n v="0.94467361526592553"/>
  </r>
  <r>
    <n v="721"/>
    <s v="Upfront"/>
    <x v="3"/>
    <n v="3.4"/>
    <d v="2010-05-01T00:00:00"/>
    <x v="5"/>
    <n v="0"/>
    <n v="1"/>
    <n v="4"/>
    <n v="3.74"/>
    <n v="1.0695187165775399"/>
  </r>
  <r>
    <n v="727"/>
    <s v="Upfront"/>
    <x v="7"/>
    <n v="2.8860000000000001"/>
    <d v="2010-05-01T00:00:00"/>
    <x v="5"/>
    <n v="0"/>
    <n v="1"/>
    <n v="3"/>
    <n v="3.1746000000000003"/>
    <n v="0.94500094500094489"/>
  </r>
  <r>
    <n v="728"/>
    <s v="Upfront"/>
    <x v="2"/>
    <n v="2.9580000000000002"/>
    <d v="2010-05-01T00:00:00"/>
    <x v="5"/>
    <n v="0"/>
    <n v="1"/>
    <n v="3"/>
    <n v="3.2538000000000005"/>
    <n v="0.92199889360132758"/>
  </r>
  <r>
    <n v="729"/>
    <s v="Upfront"/>
    <x v="2"/>
    <n v="2.9580000000000002"/>
    <d v="2010-07-01T00:00:00"/>
    <x v="5"/>
    <n v="0"/>
    <n v="1"/>
    <n v="3"/>
    <n v="3.2538000000000005"/>
    <n v="0.92199889360132758"/>
  </r>
  <r>
    <n v="760"/>
    <s v="Upfront"/>
    <x v="7"/>
    <n v="8.75"/>
    <d v="2010-04-01T00:00:00"/>
    <x v="5"/>
    <n v="0"/>
    <n v="1"/>
    <n v="11"/>
    <n v="9.625"/>
    <n v="1.1428571428571428"/>
  </r>
  <r>
    <n v="774"/>
    <s v="Upfront"/>
    <x v="0"/>
    <n v="5"/>
    <d v="2010-04-01T00:00:00"/>
    <x v="5"/>
    <n v="0"/>
    <n v="1"/>
    <n v="6"/>
    <n v="5.5"/>
    <n v="1.0909090909090908"/>
  </r>
  <r>
    <n v="775"/>
    <s v="Upfront"/>
    <x v="6"/>
    <n v="4.8"/>
    <d v="2010-05-01T00:00:00"/>
    <x v="5"/>
    <n v="0"/>
    <n v="1"/>
    <n v="6"/>
    <n v="5.28"/>
    <n v="1.1363636363636362"/>
  </r>
  <r>
    <n v="781"/>
    <s v="Upfront"/>
    <x v="2"/>
    <n v="2.9849999999999999"/>
    <d v="2010-08-01T00:00:00"/>
    <x v="5"/>
    <n v="0"/>
    <n v="1"/>
    <n v="3"/>
    <n v="3.2835000000000001"/>
    <n v="0.91365920511649157"/>
  </r>
  <r>
    <n v="783"/>
    <s v="Upfront"/>
    <x v="2"/>
    <n v="2.4249999999999998"/>
    <d v="2010-07-01T00:00:00"/>
    <x v="5"/>
    <n v="0"/>
    <n v="1"/>
    <n v="2"/>
    <n v="2.6675"/>
    <n v="0.7497656982193065"/>
  </r>
  <r>
    <n v="784"/>
    <s v="Upfront"/>
    <x v="0"/>
    <n v="2.6480000000000001"/>
    <d v="2010-05-01T00:00:00"/>
    <x v="5"/>
    <n v="0"/>
    <n v="1"/>
    <n v="3"/>
    <n v="2.9128000000000003"/>
    <n v="1.0299368305410601"/>
  </r>
  <r>
    <n v="785"/>
    <s v="Upfront"/>
    <x v="2"/>
    <n v="3.0920000000000001"/>
    <d v="2010-06-01T00:00:00"/>
    <x v="5"/>
    <n v="0"/>
    <n v="1"/>
    <n v="3"/>
    <n v="3.4012000000000002"/>
    <n v="0.88204163236504762"/>
  </r>
  <r>
    <n v="806"/>
    <s v="Upfront"/>
    <x v="0"/>
    <n v="1.25"/>
    <d v="2010-06-01T00:00:00"/>
    <x v="5"/>
    <n v="0"/>
    <n v="1"/>
    <n v="2"/>
    <n v="1.375"/>
    <n v="1.4545454545454546"/>
  </r>
  <r>
    <n v="812"/>
    <s v="Upfront"/>
    <x v="0"/>
    <n v="3.3210000000000002"/>
    <d v="2010-07-01T00:00:00"/>
    <x v="5"/>
    <n v="0"/>
    <n v="1"/>
    <n v="3"/>
    <n v="3.6531000000000007"/>
    <n v="0.82122033341545519"/>
  </r>
  <r>
    <n v="813"/>
    <s v="Upfront"/>
    <x v="2"/>
    <n v="2.9580000000000002"/>
    <d v="2010-09-01T00:00:00"/>
    <x v="5"/>
    <n v="0"/>
    <n v="1"/>
    <n v="3"/>
    <n v="3.2538000000000005"/>
    <n v="0.92199889360132758"/>
  </r>
  <r>
    <n v="825"/>
    <s v="Upfront"/>
    <x v="1"/>
    <n v="27.6"/>
    <d v="2010-03-01T00:00:00"/>
    <x v="5"/>
    <n v="0"/>
    <n v="1"/>
    <n v="31"/>
    <n v="30.360000000000003"/>
    <n v="1.0210803689064558"/>
  </r>
  <r>
    <n v="826"/>
    <s v="Upfront"/>
    <x v="0"/>
    <n v="2.8860000000000001"/>
    <d v="2010-07-01T00:00:00"/>
    <x v="5"/>
    <n v="0"/>
    <n v="1"/>
    <n v="2"/>
    <n v="3.1746000000000003"/>
    <n v="0.63000063000062989"/>
  </r>
  <r>
    <n v="827"/>
    <s v="Upfront"/>
    <x v="0"/>
    <n v="2.887"/>
    <d v="2010-07-01T00:00:00"/>
    <x v="5"/>
    <n v="0"/>
    <n v="1"/>
    <n v="2"/>
    <n v="3.1757000000000004"/>
    <n v="0.62978241017728365"/>
  </r>
  <r>
    <n v="829"/>
    <s v="Upfront"/>
    <x v="0"/>
    <n v="2.887"/>
    <d v="2010-08-01T00:00:00"/>
    <x v="5"/>
    <n v="0"/>
    <n v="1"/>
    <n v="3"/>
    <n v="3.1757000000000004"/>
    <n v="0.94467361526592553"/>
  </r>
  <r>
    <n v="832"/>
    <s v="Upfront"/>
    <x v="2"/>
    <n v="1.6870000000000001"/>
    <d v="2010-06-01T00:00:00"/>
    <x v="5"/>
    <n v="0"/>
    <n v="1"/>
    <n v="1"/>
    <n v="1.8557000000000001"/>
    <n v="0.53888020692999938"/>
  </r>
  <r>
    <n v="834"/>
    <s v="Upfront"/>
    <x v="0"/>
    <n v="2.887"/>
    <d v="2010-07-01T00:00:00"/>
    <x v="5"/>
    <n v="0"/>
    <n v="1"/>
    <n v="2"/>
    <n v="3.1757000000000004"/>
    <n v="0.62978241017728365"/>
  </r>
  <r>
    <n v="838"/>
    <s v="Upfront"/>
    <x v="0"/>
    <n v="3.3210000000000002"/>
    <d v="2010-07-01T00:00:00"/>
    <x v="5"/>
    <n v="0"/>
    <n v="1"/>
    <n v="3"/>
    <n v="3.6531000000000007"/>
    <n v="0.82122033341545519"/>
  </r>
  <r>
    <n v="844"/>
    <s v="Upfront"/>
    <x v="2"/>
    <n v="3.0089999999999999"/>
    <d v="2010-07-01T00:00:00"/>
    <x v="5"/>
    <n v="0"/>
    <n v="1"/>
    <n v="3"/>
    <n v="3.3099000000000003"/>
    <n v="0.90637179370977972"/>
  </r>
  <r>
    <n v="847"/>
    <s v="Upfront"/>
    <x v="3"/>
    <n v="3.96"/>
    <d v="2010-06-01T00:00:00"/>
    <x v="5"/>
    <n v="0"/>
    <n v="1"/>
    <n v="5"/>
    <n v="4.3559999999999999"/>
    <n v="1.1478420569329661"/>
  </r>
  <r>
    <n v="852"/>
    <s v="Upfront"/>
    <x v="0"/>
    <n v="2.8860000000000001"/>
    <d v="2010-05-01T00:00:00"/>
    <x v="5"/>
    <n v="0"/>
    <n v="1"/>
    <n v="3"/>
    <n v="3.1746000000000003"/>
    <n v="0.94500094500094489"/>
  </r>
  <r>
    <n v="853"/>
    <s v="Upfront"/>
    <x v="2"/>
    <n v="3.0390000000000001"/>
    <d v="2010-07-01T00:00:00"/>
    <x v="5"/>
    <n v="0"/>
    <n v="1"/>
    <n v="3"/>
    <n v="3.3429000000000006"/>
    <n v="0.89742439199497426"/>
  </r>
  <r>
    <n v="855"/>
    <s v="Upfront"/>
    <x v="2"/>
    <n v="2.4249999999999998"/>
    <d v="2010-05-01T00:00:00"/>
    <x v="5"/>
    <n v="0"/>
    <n v="1"/>
    <n v="3"/>
    <n v="2.6675"/>
    <n v="1.1246485473289598"/>
  </r>
  <r>
    <n v="856"/>
    <s v="Upfront"/>
    <x v="2"/>
    <n v="2.4249999999999998"/>
    <d v="2010-07-01T00:00:00"/>
    <x v="5"/>
    <n v="0"/>
    <n v="1"/>
    <n v="2"/>
    <n v="2.6675"/>
    <n v="0.7497656982193065"/>
  </r>
  <r>
    <n v="859"/>
    <s v="Upfront"/>
    <x v="0"/>
    <n v="2.887"/>
    <d v="2010-08-01T00:00:00"/>
    <x v="5"/>
    <n v="0"/>
    <n v="1"/>
    <n v="3"/>
    <n v="3.1757000000000004"/>
    <n v="0.94467361526592553"/>
  </r>
  <r>
    <n v="862"/>
    <s v="Upfront"/>
    <x v="2"/>
    <n v="2.9580000000000002"/>
    <d v="2009-12-01T00:00:00"/>
    <x v="5"/>
    <n v="0"/>
    <n v="1"/>
    <n v="3"/>
    <n v="3.2538000000000005"/>
    <n v="0.92199889360132758"/>
  </r>
  <r>
    <n v="864"/>
    <s v="Upfront"/>
    <x v="2"/>
    <n v="3.0390000000000001"/>
    <d v="2010-08-01T00:00:00"/>
    <x v="5"/>
    <n v="0"/>
    <n v="1"/>
    <n v="3"/>
    <n v="3.3429000000000006"/>
    <n v="0.89742439199497426"/>
  </r>
  <r>
    <n v="882"/>
    <s v="Upfront"/>
    <x v="1"/>
    <n v="2.5649999999999999"/>
    <d v="2010-04-01T00:00:00"/>
    <x v="5"/>
    <n v="0"/>
    <n v="1"/>
    <n v="3"/>
    <n v="2.8215000000000003"/>
    <n v="1.0632642211589578"/>
  </r>
  <r>
    <n v="883"/>
    <s v="Upfront"/>
    <x v="3"/>
    <n v="3.45"/>
    <d v="2010-05-01T00:00:00"/>
    <x v="5"/>
    <n v="0"/>
    <n v="1"/>
    <n v="5"/>
    <n v="3.7950000000000004"/>
    <n v="1.3175230566534912"/>
  </r>
  <r>
    <n v="884"/>
    <s v="Upfront"/>
    <x v="3"/>
    <n v="3.45"/>
    <d v="2010-05-01T00:00:00"/>
    <x v="5"/>
    <n v="0"/>
    <n v="1"/>
    <n v="4"/>
    <n v="3.7950000000000004"/>
    <n v="1.054018445322793"/>
  </r>
  <r>
    <n v="900"/>
    <s v="Upfront"/>
    <x v="0"/>
    <n v="2.976"/>
    <d v="2010-09-01T00:00:00"/>
    <x v="5"/>
    <n v="0"/>
    <n v="1"/>
    <n v="3"/>
    <n v="3.2736000000000001"/>
    <n v="0.91642228739002929"/>
  </r>
  <r>
    <n v="909"/>
    <s v="Upfront"/>
    <x v="2"/>
    <n v="3.0089999999999999"/>
    <d v="2010-07-01T00:00:00"/>
    <x v="5"/>
    <n v="0"/>
    <n v="1"/>
    <n v="3"/>
    <n v="3.3099000000000003"/>
    <n v="0.90637179370977972"/>
  </r>
  <r>
    <n v="910"/>
    <s v="Upfront"/>
    <x v="2"/>
    <n v="2.6110000000000002"/>
    <d v="2010-09-01T00:00:00"/>
    <x v="5"/>
    <n v="0"/>
    <n v="1"/>
    <n v="3"/>
    <n v="2.8721000000000005"/>
    <n v="1.0445318756310711"/>
  </r>
  <r>
    <n v="911"/>
    <s v="Upfront"/>
    <x v="0"/>
    <n v="4.7"/>
    <d v="2010-06-01T00:00:00"/>
    <x v="5"/>
    <n v="0"/>
    <n v="1"/>
    <n v="6"/>
    <n v="5.1700000000000008"/>
    <n v="1.1605415860735009"/>
  </r>
  <r>
    <n v="916"/>
    <s v="Upfront"/>
    <x v="2"/>
    <n v="2.9580000000000002"/>
    <d v="2010-09-01T00:00:00"/>
    <x v="5"/>
    <n v="0"/>
    <n v="1"/>
    <n v="3"/>
    <n v="3.2538000000000005"/>
    <n v="0.92199889360132758"/>
  </r>
  <r>
    <n v="917"/>
    <s v="Upfront"/>
    <x v="5"/>
    <n v="2.218"/>
    <d v="2010-11-01T00:00:00"/>
    <x v="5"/>
    <n v="0"/>
    <n v="1"/>
    <n v="3"/>
    <n v="2.4398"/>
    <n v="1.2296089843429789"/>
  </r>
  <r>
    <n v="920"/>
    <s v="Upfront"/>
    <x v="2"/>
    <n v="3.0390000000000001"/>
    <d v="2010-08-01T00:00:00"/>
    <x v="5"/>
    <n v="0"/>
    <n v="1"/>
    <n v="3"/>
    <n v="3.3429000000000006"/>
    <n v="0.89742439199497426"/>
  </r>
  <r>
    <n v="922"/>
    <s v="Upfront"/>
    <x v="5"/>
    <n v="2.4420000000000002"/>
    <d v="2010-10-01T00:00:00"/>
    <x v="5"/>
    <n v="0"/>
    <n v="1"/>
    <n v="3"/>
    <n v="2.6862000000000004"/>
    <n v="1.1168192986374803"/>
  </r>
  <r>
    <n v="925"/>
    <s v="Upfront"/>
    <x v="3"/>
    <n v="14.1"/>
    <d v="2010-01-01T00:00:00"/>
    <x v="5"/>
    <n v="0"/>
    <n v="1"/>
    <n v="13"/>
    <n v="15.510000000000002"/>
    <n v="0.83816892327530612"/>
  </r>
  <r>
    <n v="926"/>
    <s v="Upfront"/>
    <x v="2"/>
    <n v="3.2370000000000001"/>
    <d v="2010-09-01T00:00:00"/>
    <x v="5"/>
    <n v="0"/>
    <n v="1"/>
    <n v="3"/>
    <n v="3.5607000000000002"/>
    <n v="0.84253096301289065"/>
  </r>
  <r>
    <n v="928"/>
    <s v="Upfront"/>
    <x v="0"/>
    <n v="3.0219999999999998"/>
    <d v="2010-08-01T00:00:00"/>
    <x v="5"/>
    <n v="0"/>
    <n v="1"/>
    <n v="3"/>
    <n v="3.3242000000000003"/>
    <n v="0.90247277540460857"/>
  </r>
  <r>
    <n v="929"/>
    <s v="Upfront"/>
    <x v="2"/>
    <n v="2.3919999999999999"/>
    <d v="2010-10-01T00:00:00"/>
    <x v="5"/>
    <n v="0"/>
    <n v="1"/>
    <n v="3"/>
    <n v="2.6312000000000002"/>
    <n v="1.1401641836424443"/>
  </r>
  <r>
    <n v="930"/>
    <s v="Upfront"/>
    <x v="2"/>
    <n v="2.4849999999999999"/>
    <d v="2010-09-01T00:00:00"/>
    <x v="5"/>
    <n v="0"/>
    <n v="1"/>
    <n v="2"/>
    <n v="2.7335000000000003"/>
    <n v="0.73166270349368934"/>
  </r>
  <r>
    <n v="933"/>
    <s v="Upfront"/>
    <x v="0"/>
    <n v="2.887"/>
    <d v="2010-08-01T00:00:00"/>
    <x v="5"/>
    <n v="0"/>
    <n v="1"/>
    <n v="3"/>
    <n v="3.1757000000000004"/>
    <n v="0.94467361526592553"/>
  </r>
  <r>
    <n v="937"/>
    <s v="Upfront"/>
    <x v="0"/>
    <n v="5.04"/>
    <d v="2010-05-01T00:00:00"/>
    <x v="5"/>
    <n v="0"/>
    <n v="1"/>
    <n v="7"/>
    <n v="5.5440000000000005"/>
    <n v="1.2626262626262625"/>
  </r>
  <r>
    <n v="939"/>
    <s v="Upfront"/>
    <x v="2"/>
    <n v="3.028"/>
    <d v="2010-05-01T00:00:00"/>
    <x v="5"/>
    <n v="0"/>
    <n v="1"/>
    <n v="3"/>
    <n v="3.3308000000000004"/>
    <n v="0.90068452023537882"/>
  </r>
  <r>
    <n v="942"/>
    <s v="Upfront"/>
    <x v="2"/>
    <n v="2.9580000000000002"/>
    <d v="2010-10-01T00:00:00"/>
    <x v="5"/>
    <n v="0"/>
    <n v="1"/>
    <n v="3"/>
    <n v="3.2538000000000005"/>
    <n v="0.92199889360132758"/>
  </r>
  <r>
    <n v="943"/>
    <s v="Upfront"/>
    <x v="5"/>
    <n v="2.218"/>
    <d v="2010-11-01T00:00:00"/>
    <x v="5"/>
    <n v="0"/>
    <n v="1"/>
    <n v="3"/>
    <n v="2.4398"/>
    <n v="1.2296089843429789"/>
  </r>
  <r>
    <n v="952"/>
    <s v="Upfront"/>
    <x v="2"/>
    <n v="2.6110000000000002"/>
    <d v="2010-05-01T00:00:00"/>
    <x v="5"/>
    <n v="0"/>
    <n v="1"/>
    <n v="3"/>
    <n v="2.8721000000000005"/>
    <n v="1.0445318756310711"/>
  </r>
  <r>
    <n v="958"/>
    <s v="Upfront"/>
    <x v="2"/>
    <n v="3.0659999999999998"/>
    <d v="2010-09-01T00:00:00"/>
    <x v="5"/>
    <n v="0"/>
    <n v="1"/>
    <n v="4"/>
    <n v="3.3726000000000003"/>
    <n v="1.1860285832888571"/>
  </r>
  <r>
    <n v="968"/>
    <s v="Upfront"/>
    <x v="2"/>
    <n v="2.6110000000000002"/>
    <d v="2010-08-01T00:00:00"/>
    <x v="5"/>
    <n v="0"/>
    <n v="1"/>
    <n v="3"/>
    <n v="2.8721000000000005"/>
    <n v="1.0445318756310711"/>
  </r>
  <r>
    <n v="970"/>
    <s v="Upfront"/>
    <x v="6"/>
    <n v="5.0599999999999996"/>
    <d v="2010-07-01T00:00:00"/>
    <x v="5"/>
    <n v="0"/>
    <n v="1"/>
    <n v="7"/>
    <n v="5.5659999999999998"/>
    <n v="1.2576356449874238"/>
  </r>
  <r>
    <n v="971"/>
    <s v="Upfront"/>
    <x v="6"/>
    <n v="2.6"/>
    <d v="2010-09-01T00:00:00"/>
    <x v="5"/>
    <n v="0"/>
    <n v="1"/>
    <n v="4"/>
    <n v="2.8600000000000003"/>
    <n v="1.3986013986013985"/>
  </r>
  <r>
    <n v="972"/>
    <s v="Upfront"/>
    <x v="6"/>
    <n v="3.6"/>
    <d v="2010-08-01T00:00:00"/>
    <x v="5"/>
    <n v="0"/>
    <n v="1"/>
    <n v="4"/>
    <n v="3.9600000000000004"/>
    <n v="1.0101010101010099"/>
  </r>
  <r>
    <n v="973"/>
    <s v="Upfront"/>
    <x v="2"/>
    <n v="2.7789999999999999"/>
    <d v="2010-09-01T00:00:00"/>
    <x v="5"/>
    <n v="0"/>
    <n v="1"/>
    <n v="2"/>
    <n v="3.0569000000000002"/>
    <n v="0.65425758120972222"/>
  </r>
  <r>
    <n v="980"/>
    <s v="Upfront"/>
    <x v="0"/>
    <n v="2.887"/>
    <d v="2010-09-01T00:00:00"/>
    <x v="5"/>
    <n v="0"/>
    <n v="1"/>
    <n v="3"/>
    <n v="3.1757000000000004"/>
    <n v="0.94467361526592553"/>
  </r>
  <r>
    <n v="981"/>
    <s v="Upfront"/>
    <x v="0"/>
    <n v="2.887"/>
    <d v="2010-09-01T00:00:00"/>
    <x v="5"/>
    <n v="0"/>
    <n v="1"/>
    <n v="3"/>
    <n v="3.1757000000000004"/>
    <n v="0.94467361526592553"/>
  </r>
  <r>
    <n v="989"/>
    <s v="Upfront"/>
    <x v="2"/>
    <n v="3.2"/>
    <d v="2010-07-01T00:00:00"/>
    <x v="5"/>
    <n v="0"/>
    <n v="1"/>
    <n v="4"/>
    <n v="3.5200000000000005"/>
    <n v="1.1363636363636362"/>
  </r>
  <r>
    <n v="996"/>
    <s v="Upfront"/>
    <x v="2"/>
    <n v="2.5510000000000002"/>
    <d v="2010-11-01T00:00:00"/>
    <x v="5"/>
    <n v="0"/>
    <n v="1"/>
    <n v="3"/>
    <n v="2.8061000000000003"/>
    <n v="1.0690994618866041"/>
  </r>
  <r>
    <n v="997"/>
    <s v="Upfront"/>
    <x v="2"/>
    <n v="2.93"/>
    <d v="2010-11-01T00:00:00"/>
    <x v="5"/>
    <n v="0"/>
    <n v="1"/>
    <n v="3"/>
    <n v="3.2230000000000003"/>
    <n v="0.930809804529941"/>
  </r>
  <r>
    <n v="998"/>
    <s v="Upfront"/>
    <x v="2"/>
    <n v="2.891"/>
    <d v="2010-11-01T00:00:00"/>
    <x v="5"/>
    <n v="0"/>
    <n v="1"/>
    <n v="3"/>
    <n v="3.1801000000000004"/>
    <n v="0.94336656079997472"/>
  </r>
  <r>
    <n v="999"/>
    <s v="Upfront"/>
    <x v="0"/>
    <n v="2.4849999999999999"/>
    <d v="2010-08-01T00:00:00"/>
    <x v="5"/>
    <n v="0"/>
    <n v="1"/>
    <n v="3"/>
    <n v="2.7335000000000003"/>
    <n v="1.0974940552405341"/>
  </r>
  <r>
    <n v="1001"/>
    <s v="Upfront"/>
    <x v="2"/>
    <n v="2.887"/>
    <d v="2010-09-01T00:00:00"/>
    <x v="5"/>
    <n v="0"/>
    <n v="1"/>
    <n v="3"/>
    <n v="3.1757000000000004"/>
    <n v="0.94467361526592553"/>
  </r>
  <r>
    <n v="1003"/>
    <s v="Upfront"/>
    <x v="2"/>
    <n v="2.887"/>
    <d v="2010-09-01T00:00:00"/>
    <x v="5"/>
    <n v="0"/>
    <n v="1"/>
    <n v="3"/>
    <n v="3.1757000000000004"/>
    <n v="0.94467361526592553"/>
  </r>
  <r>
    <n v="1004"/>
    <s v="Upfront"/>
    <x v="0"/>
    <n v="2.8860000000000001"/>
    <d v="2010-09-01T00:00:00"/>
    <x v="5"/>
    <n v="0"/>
    <n v="1"/>
    <n v="3"/>
    <n v="3.1746000000000003"/>
    <n v="0.94500094500094489"/>
  </r>
  <r>
    <n v="1005"/>
    <s v="Upfront"/>
    <x v="0"/>
    <n v="2.9409999999999998"/>
    <d v="2010-09-01T00:00:00"/>
    <x v="5"/>
    <n v="0"/>
    <n v="1"/>
    <n v="3"/>
    <n v="3.2351000000000001"/>
    <n v="0.92732836697474574"/>
  </r>
  <r>
    <n v="1009"/>
    <s v="Upfront"/>
    <x v="3"/>
    <n v="2.734"/>
    <d v="2010-07-01T00:00:00"/>
    <x v="5"/>
    <n v="0"/>
    <n v="1"/>
    <n v="3"/>
    <n v="3.0074000000000001"/>
    <n v="0.99753940280641085"/>
  </r>
  <r>
    <n v="1010"/>
    <s v="Upfront"/>
    <x v="3"/>
    <n v="2.9750000000000001"/>
    <d v="2010-11-01T00:00:00"/>
    <x v="5"/>
    <n v="0"/>
    <n v="1"/>
    <n v="3"/>
    <n v="3.2725000000000004"/>
    <n v="0.91673032849503422"/>
  </r>
  <r>
    <n v="1011"/>
    <s v="Upfront"/>
    <x v="5"/>
    <n v="3.1669999999999998"/>
    <d v="2010-09-01T00:00:00"/>
    <x v="5"/>
    <n v="0"/>
    <n v="1"/>
    <n v="3"/>
    <n v="3.4837000000000002"/>
    <n v="0.86115337141544901"/>
  </r>
  <r>
    <n v="1012"/>
    <s v="Upfront"/>
    <x v="5"/>
    <n v="3.1669999999999998"/>
    <d v="2010-10-01T00:00:00"/>
    <x v="5"/>
    <n v="0"/>
    <n v="1"/>
    <n v="3"/>
    <n v="3.4837000000000002"/>
    <n v="0.86115337141544901"/>
  </r>
  <r>
    <n v="1013"/>
    <s v="Upfront"/>
    <x v="2"/>
    <n v="2.9580000000000002"/>
    <d v="2010-10-01T00:00:00"/>
    <x v="5"/>
    <n v="0"/>
    <n v="1"/>
    <n v="3"/>
    <n v="3.2538000000000005"/>
    <n v="0.92199889360132758"/>
  </r>
  <r>
    <n v="1016"/>
    <s v="Upfront"/>
    <x v="0"/>
    <n v="2.895"/>
    <d v="2010-09-01T00:00:00"/>
    <x v="5"/>
    <n v="0"/>
    <n v="1"/>
    <n v="3"/>
    <n v="3.1845000000000003"/>
    <n v="0.94206311822892119"/>
  </r>
  <r>
    <n v="1017"/>
    <s v="Upfront"/>
    <x v="2"/>
    <n v="3.0089999999999999"/>
    <d v="2010-07-01T00:00:00"/>
    <x v="5"/>
    <n v="0"/>
    <n v="1"/>
    <n v="3"/>
    <n v="3.3099000000000003"/>
    <n v="0.90637179370977972"/>
  </r>
  <r>
    <n v="1018"/>
    <s v="Upfront"/>
    <x v="0"/>
    <n v="2.887"/>
    <d v="2010-09-01T00:00:00"/>
    <x v="5"/>
    <n v="0"/>
    <n v="1"/>
    <n v="3"/>
    <n v="3.1757000000000004"/>
    <n v="0.94467361526592553"/>
  </r>
  <r>
    <n v="1019"/>
    <s v="Upfront"/>
    <x v="0"/>
    <n v="3.1219999999999999"/>
    <d v="2010-09-01T00:00:00"/>
    <x v="5"/>
    <n v="0"/>
    <n v="1"/>
    <n v="3"/>
    <n v="3.4342000000000001"/>
    <n v="0.87356589598742063"/>
  </r>
  <r>
    <n v="1026"/>
    <s v="Upfront"/>
    <x v="2"/>
    <n v="2.9580000000000002"/>
    <d v="2010-11-01T00:00:00"/>
    <x v="5"/>
    <n v="0"/>
    <n v="1"/>
    <n v="3"/>
    <n v="3.2538000000000005"/>
    <n v="0.92199889360132758"/>
  </r>
  <r>
    <n v="1027"/>
    <s v="Upfront"/>
    <x v="2"/>
    <n v="2.891"/>
    <d v="2010-11-01T00:00:00"/>
    <x v="5"/>
    <n v="0"/>
    <n v="1"/>
    <n v="3"/>
    <n v="3.1801000000000004"/>
    <n v="0.94336656079997472"/>
  </r>
  <r>
    <n v="1028"/>
    <s v="Upfront"/>
    <x v="5"/>
    <n v="2.5819999999999999"/>
    <d v="2010-10-01T00:00:00"/>
    <x v="5"/>
    <n v="0"/>
    <n v="1"/>
    <n v="2"/>
    <n v="2.8402000000000003"/>
    <n v="0.70417576227026257"/>
  </r>
  <r>
    <n v="1030"/>
    <s v="Upfront"/>
    <x v="2"/>
    <n v="2.996"/>
    <d v="2010-11-01T00:00:00"/>
    <x v="5"/>
    <n v="0"/>
    <n v="1"/>
    <n v="3"/>
    <n v="3.2956000000000003"/>
    <n v="0.91030464862240557"/>
  </r>
  <r>
    <n v="1031"/>
    <s v="Upfront"/>
    <x v="5"/>
    <n v="2.5819999999999999"/>
    <d v="2010-10-01T00:00:00"/>
    <x v="5"/>
    <n v="0"/>
    <n v="1"/>
    <n v="2"/>
    <n v="2.8402000000000003"/>
    <n v="0.70417576227026257"/>
  </r>
  <r>
    <n v="1033"/>
    <s v="Upfront"/>
    <x v="5"/>
    <n v="3.14"/>
    <d v="2010-09-01T00:00:00"/>
    <x v="5"/>
    <n v="0"/>
    <n v="1"/>
    <n v="3"/>
    <n v="3.4540000000000006"/>
    <n v="0.86855819339895757"/>
  </r>
  <r>
    <n v="1035"/>
    <s v="Upfront"/>
    <x v="3"/>
    <n v="2.3010000000000002"/>
    <d v="2010-06-01T00:00:00"/>
    <x v="5"/>
    <n v="0"/>
    <n v="1"/>
    <n v="2"/>
    <n v="2.5311000000000003"/>
    <n v="0.79017028169570536"/>
  </r>
  <r>
    <n v="1036"/>
    <s v="Upfront"/>
    <x v="1"/>
    <n v="2.57"/>
    <d v="2010-11-01T00:00:00"/>
    <x v="5"/>
    <n v="0"/>
    <n v="1"/>
    <n v="3"/>
    <n v="2.827"/>
    <n v="1.0611956137247966"/>
  </r>
  <r>
    <n v="1037"/>
    <s v="Upfront"/>
    <x v="0"/>
    <n v="3.37"/>
    <d v="2010-09-01T00:00:00"/>
    <x v="5"/>
    <n v="0"/>
    <n v="1"/>
    <n v="3"/>
    <n v="3.7070000000000003"/>
    <n v="0.80927974103048284"/>
  </r>
  <r>
    <n v="1044"/>
    <s v="Upfront"/>
    <x v="2"/>
    <n v="2.851"/>
    <d v="2010-11-01T00:00:00"/>
    <x v="5"/>
    <n v="0"/>
    <n v="1"/>
    <n v="3"/>
    <n v="3.1361000000000003"/>
    <n v="0.95660214916616171"/>
  </r>
  <r>
    <n v="1045"/>
    <s v="Upfront"/>
    <x v="2"/>
    <n v="2.891"/>
    <d v="2010-10-01T00:00:00"/>
    <x v="5"/>
    <n v="0"/>
    <n v="1"/>
    <n v="3"/>
    <n v="3.1801000000000004"/>
    <n v="0.94336656079997472"/>
  </r>
  <r>
    <n v="1046"/>
    <s v="Upfront"/>
    <x v="2"/>
    <n v="2.891"/>
    <d v="2010-10-01T00:00:00"/>
    <x v="5"/>
    <n v="0"/>
    <n v="1"/>
    <n v="3"/>
    <n v="3.1801000000000004"/>
    <n v="0.94336656079997472"/>
  </r>
  <r>
    <n v="1060"/>
    <s v="Upfront"/>
    <x v="2"/>
    <n v="2.82"/>
    <d v="2010-10-01T00:00:00"/>
    <x v="5"/>
    <n v="0"/>
    <n v="1"/>
    <n v="3"/>
    <n v="3.1019999999999999"/>
    <n v="0.96711798839458418"/>
  </r>
  <r>
    <n v="1064"/>
    <s v="Upfront"/>
    <x v="2"/>
    <n v="3.76"/>
    <d v="2010-09-01T00:00:00"/>
    <x v="5"/>
    <n v="0"/>
    <n v="1"/>
    <n v="5"/>
    <n v="4.1360000000000001"/>
    <n v="1.2088974854932302"/>
  </r>
  <r>
    <n v="1083"/>
    <s v="Upfront"/>
    <x v="2"/>
    <n v="3.51"/>
    <d v="2010-07-01T00:00:00"/>
    <x v="5"/>
    <n v="0"/>
    <n v="1"/>
    <n v="4"/>
    <n v="3.8610000000000002"/>
    <n v="1.0360010360010359"/>
  </r>
  <r>
    <n v="1134"/>
    <s v="Upfront"/>
    <x v="0"/>
    <n v="3.6"/>
    <d v="2010-08-01T00:00:00"/>
    <x v="5"/>
    <n v="0"/>
    <n v="1"/>
    <n v="5"/>
    <n v="3.9600000000000004"/>
    <n v="1.2626262626262625"/>
  </r>
  <r>
    <n v="1141"/>
    <s v="Upfront"/>
    <x v="0"/>
    <n v="2.8439999999999999"/>
    <d v="2010-09-01T00:00:00"/>
    <x v="5"/>
    <n v="0"/>
    <n v="1"/>
    <n v="3"/>
    <n v="3.1284000000000001"/>
    <n v="0.95895665515918682"/>
  </r>
  <r>
    <n v="1153"/>
    <s v="Upfront"/>
    <x v="0"/>
    <n v="4.7300000000000004"/>
    <d v="2010-07-01T00:00:00"/>
    <x v="5"/>
    <n v="0"/>
    <n v="1"/>
    <n v="6"/>
    <n v="5.2030000000000012"/>
    <n v="1.1531808571977702"/>
  </r>
  <r>
    <n v="1168"/>
    <s v="Upfront"/>
    <x v="2"/>
    <n v="2.6110000000000002"/>
    <d v="2010-11-01T00:00:00"/>
    <x v="5"/>
    <n v="0"/>
    <n v="1"/>
    <n v="2"/>
    <n v="2.8721000000000005"/>
    <n v="0.69635458375404746"/>
  </r>
  <r>
    <n v="1170"/>
    <s v="Upfront"/>
    <x v="2"/>
    <n v="2.6110000000000002"/>
    <d v="2010-08-01T00:00:00"/>
    <x v="5"/>
    <n v="0"/>
    <n v="1"/>
    <n v="3"/>
    <n v="2.8721000000000005"/>
    <n v="1.0445318756310711"/>
  </r>
  <r>
    <n v="1177"/>
    <s v="Upfront"/>
    <x v="2"/>
    <n v="3.0089999999999999"/>
    <d v="2010-10-01T00:00:00"/>
    <x v="5"/>
    <n v="0"/>
    <n v="1"/>
    <n v="3"/>
    <n v="3.3099000000000003"/>
    <n v="0.90637179370977972"/>
  </r>
  <r>
    <n v="1178"/>
    <s v="Upfront"/>
    <x v="2"/>
    <n v="2.6110000000000002"/>
    <d v="2010-10-01T00:00:00"/>
    <x v="5"/>
    <n v="0"/>
    <n v="1"/>
    <n v="2"/>
    <n v="2.8721000000000005"/>
    <n v="0.69635458375404746"/>
  </r>
  <r>
    <n v="1179"/>
    <s v="Upfront"/>
    <x v="2"/>
    <n v="3.0089999999999999"/>
    <d v="2010-10-01T00:00:00"/>
    <x v="5"/>
    <n v="0"/>
    <n v="1"/>
    <n v="3"/>
    <n v="3.3099000000000003"/>
    <n v="0.90637179370977972"/>
  </r>
  <r>
    <n v="1180"/>
    <s v="Upfront"/>
    <x v="2"/>
    <n v="2.7480000000000002"/>
    <d v="2010-07-01T00:00:00"/>
    <x v="5"/>
    <n v="0"/>
    <n v="1"/>
    <n v="3"/>
    <n v="3.0228000000000006"/>
    <n v="0.9924573243350534"/>
  </r>
  <r>
    <n v="1181"/>
    <s v="Upfront"/>
    <x v="2"/>
    <n v="2.6110000000000002"/>
    <d v="2010-10-01T00:00:00"/>
    <x v="5"/>
    <n v="0"/>
    <n v="1"/>
    <n v="2"/>
    <n v="2.8721000000000005"/>
    <n v="0.69635458375404746"/>
  </r>
  <r>
    <n v="1187"/>
    <s v="Upfront"/>
    <x v="2"/>
    <n v="2.6110000000000002"/>
    <d v="2010-11-01T00:00:00"/>
    <x v="5"/>
    <n v="0"/>
    <n v="1"/>
    <n v="2"/>
    <n v="2.8721000000000005"/>
    <n v="0.69635458375404746"/>
  </r>
  <r>
    <n v="1191"/>
    <s v="Upfront"/>
    <x v="0"/>
    <n v="2.9409999999999998"/>
    <d v="2010-09-01T00:00:00"/>
    <x v="5"/>
    <n v="0"/>
    <n v="1"/>
    <n v="3"/>
    <n v="3.2351000000000001"/>
    <n v="0.92732836697474574"/>
  </r>
  <r>
    <n v="1195"/>
    <s v="Upfront"/>
    <x v="0"/>
    <n v="5.64"/>
    <d v="2010-07-01T00:00:00"/>
    <x v="5"/>
    <n v="0"/>
    <n v="1"/>
    <n v="7"/>
    <n v="6.2039999999999997"/>
    <n v="1.1283043197936815"/>
  </r>
  <r>
    <n v="1234"/>
    <s v="Upfront"/>
    <x v="2"/>
    <n v="3.0089999999999999"/>
    <d v="2010-09-01T00:00:00"/>
    <x v="5"/>
    <n v="0"/>
    <n v="1"/>
    <n v="3"/>
    <n v="3.3099000000000003"/>
    <n v="0.90637179370977972"/>
  </r>
  <r>
    <n v="1239"/>
    <s v="Upfront"/>
    <x v="5"/>
    <n v="3.1680000000000001"/>
    <d v="2010-09-01T00:00:00"/>
    <x v="5"/>
    <n v="0"/>
    <n v="1"/>
    <n v="4"/>
    <n v="3.4848000000000003"/>
    <n v="1.1478420569329659"/>
  </r>
  <r>
    <n v="1272"/>
    <s v="Upfront"/>
    <x v="6"/>
    <n v="2.4"/>
    <d v="2010-09-01T00:00:00"/>
    <x v="5"/>
    <n v="0"/>
    <n v="1"/>
    <n v="3"/>
    <n v="2.64"/>
    <n v="1.1363636363636362"/>
  </r>
  <r>
    <n v="1278"/>
    <s v="Upfront"/>
    <x v="0"/>
    <n v="7.2"/>
    <d v="2010-03-01T00:00:00"/>
    <x v="5"/>
    <n v="0"/>
    <n v="1"/>
    <n v="8"/>
    <n v="7.9200000000000008"/>
    <n v="1.0101010101010099"/>
  </r>
  <r>
    <n v="1279"/>
    <s v="Upfront"/>
    <x v="2"/>
    <n v="2.4249999999999998"/>
    <d v="2010-10-01T00:00:00"/>
    <x v="5"/>
    <n v="0"/>
    <n v="1"/>
    <n v="3"/>
    <n v="2.6675"/>
    <n v="1.1246485473289598"/>
  </r>
  <r>
    <n v="1280"/>
    <s v="Upfront"/>
    <x v="0"/>
    <n v="7.2149999999999999"/>
    <d v="2010-08-01T00:00:00"/>
    <x v="5"/>
    <n v="0"/>
    <n v="1"/>
    <n v="8"/>
    <n v="7.9365000000000006"/>
    <n v="1.008001008001008"/>
  </r>
  <r>
    <n v="1287"/>
    <s v="Upfront"/>
    <x v="1"/>
    <n v="34.520000000000003"/>
    <d v="2009-08-01T00:00:00"/>
    <x v="5"/>
    <n v="0"/>
    <n v="1"/>
    <n v="23"/>
    <n v="37.972000000000008"/>
    <n v="0.60570947013588949"/>
  </r>
  <r>
    <n v="1292"/>
    <s v="Upfront"/>
    <x v="0"/>
    <n v="5.85"/>
    <d v="2010-08-01T00:00:00"/>
    <x v="5"/>
    <n v="0"/>
    <n v="1"/>
    <n v="6"/>
    <n v="6.4350000000000005"/>
    <n v="0.93240093240093236"/>
  </r>
  <r>
    <n v="1307"/>
    <s v="Upfront"/>
    <x v="0"/>
    <n v="5.85"/>
    <d v="2010-06-01T00:00:00"/>
    <x v="5"/>
    <n v="0"/>
    <n v="1"/>
    <n v="7"/>
    <n v="6.4350000000000005"/>
    <n v="1.0878010878010878"/>
  </r>
  <r>
    <n v="1319"/>
    <s v="Upfront"/>
    <x v="6"/>
    <n v="2.99"/>
    <d v="2010-12-01T00:00:00"/>
    <x v="5"/>
    <n v="0"/>
    <n v="1"/>
    <n v="4"/>
    <n v="3.2890000000000006"/>
    <n v="1.2161751292186072"/>
  </r>
  <r>
    <n v="1434"/>
    <s v="Upfront"/>
    <x v="0"/>
    <n v="3.78"/>
    <d v="2010-08-01T00:00:00"/>
    <x v="5"/>
    <n v="0"/>
    <n v="1"/>
    <n v="4"/>
    <n v="4.1580000000000004"/>
    <n v="0.96200096200096197"/>
  </r>
  <r>
    <n v="1436"/>
    <s v="Upfront"/>
    <x v="6"/>
    <n v="3.24"/>
    <d v="2010-10-01T00:00:00"/>
    <x v="5"/>
    <n v="0"/>
    <n v="1"/>
    <n v="4"/>
    <n v="3.5640000000000005"/>
    <n v="1.1223344556677888"/>
  </r>
  <r>
    <n v="1458"/>
    <s v="Upfront"/>
    <x v="6"/>
    <n v="2.99"/>
    <d v="2010-12-01T00:00:00"/>
    <x v="5"/>
    <n v="0"/>
    <n v="1"/>
    <n v="3"/>
    <n v="3.2890000000000006"/>
    <n v="0.91213134691395548"/>
  </r>
  <r>
    <n v="1464"/>
    <s v="Upfront"/>
    <x v="0"/>
    <n v="6.72"/>
    <d v="2010-10-01T00:00:00"/>
    <x v="5"/>
    <n v="0"/>
    <n v="1"/>
    <n v="8"/>
    <n v="7.3920000000000003"/>
    <n v="1.0822510822510822"/>
  </r>
  <r>
    <n v="1468"/>
    <s v="Upfront"/>
    <x v="4"/>
    <n v="3.15"/>
    <d v="2010-10-01T00:00:00"/>
    <x v="5"/>
    <n v="0"/>
    <n v="1"/>
    <n v="3"/>
    <n v="3.4650000000000003"/>
    <n v="0.86580086580086568"/>
  </r>
  <r>
    <n v="1488"/>
    <s v="Upfront"/>
    <x v="3"/>
    <n v="5.52"/>
    <d v="2010-04-01T00:00:00"/>
    <x v="5"/>
    <n v="0"/>
    <n v="1"/>
    <n v="7"/>
    <n v="6.0720000000000001"/>
    <n v="1.1528326745718049"/>
  </r>
  <r>
    <n v="1531"/>
    <s v="Upfront"/>
    <x v="6"/>
    <n v="1.3440000000000001"/>
    <d v="2011-06-01T00:00:00"/>
    <x v="5"/>
    <n v="0"/>
    <n v="1"/>
    <n v="2"/>
    <n v="1.4784000000000002"/>
    <n v="1.3528138528138527"/>
  </r>
  <r>
    <n v="1532"/>
    <s v="Upfront"/>
    <x v="6"/>
    <n v="1.3440000000000001"/>
    <d v="2011-06-01T00:00:00"/>
    <x v="5"/>
    <n v="0"/>
    <n v="1"/>
    <n v="2"/>
    <n v="1.4784000000000002"/>
    <n v="1.3528138528138527"/>
  </r>
  <r>
    <n v="1533"/>
    <s v="Upfront"/>
    <x v="6"/>
    <n v="1.3440000000000001"/>
    <d v="2011-06-01T00:00:00"/>
    <x v="5"/>
    <n v="0"/>
    <n v="1"/>
    <n v="2"/>
    <n v="1.4784000000000002"/>
    <n v="1.3528138528138527"/>
  </r>
  <r>
    <n v="1568"/>
    <s v="Upfront"/>
    <x v="0"/>
    <n v="2.7"/>
    <d v="2010-10-01T00:00:00"/>
    <x v="5"/>
    <n v="0"/>
    <n v="1"/>
    <n v="4"/>
    <n v="2.9700000000000006"/>
    <n v="1.3468013468013464"/>
  </r>
  <r>
    <n v="1571"/>
    <s v="Upfront"/>
    <x v="0"/>
    <n v="8.74"/>
    <d v="2010-07-01T00:00:00"/>
    <x v="5"/>
    <n v="0"/>
    <n v="1"/>
    <n v="10"/>
    <n v="9.6140000000000008"/>
    <n v="1.0401497815685459"/>
  </r>
  <r>
    <n v="1614"/>
    <s v="Upfront"/>
    <x v="0"/>
    <n v="3.18"/>
    <d v="2010-09-01T00:00:00"/>
    <x v="5"/>
    <n v="0"/>
    <n v="1"/>
    <n v="4"/>
    <n v="3.4980000000000007"/>
    <n v="1.1435105774728413"/>
  </r>
  <r>
    <n v="1646"/>
    <s v="Upfront"/>
    <x v="0"/>
    <n v="6"/>
    <d v="2010-06-01T00:00:00"/>
    <x v="5"/>
    <n v="0"/>
    <n v="1"/>
    <n v="8"/>
    <n v="6.6000000000000005"/>
    <n v="1.2121212121212119"/>
  </r>
  <r>
    <n v="1664"/>
    <s v="Upfront"/>
    <x v="5"/>
    <n v="9.1999999999999993"/>
    <d v="2010-07-01T00:00:00"/>
    <x v="5"/>
    <n v="0"/>
    <n v="1"/>
    <n v="11"/>
    <n v="10.119999999999999"/>
    <n v="1.0869565217391306"/>
  </r>
  <r>
    <n v="1717"/>
    <s v="Upfront"/>
    <x v="0"/>
    <n v="7"/>
    <d v="2010-09-01T00:00:00"/>
    <x v="5"/>
    <n v="0"/>
    <n v="1"/>
    <n v="7"/>
    <n v="7.7000000000000011"/>
    <n v="0.90909090909090895"/>
  </r>
  <r>
    <n v="1723"/>
    <s v="Upfront"/>
    <x v="5"/>
    <n v="7.52"/>
    <d v="2010-10-01T00:00:00"/>
    <x v="5"/>
    <n v="0"/>
    <n v="1"/>
    <n v="9"/>
    <n v="8.2720000000000002"/>
    <n v="1.0880077369439072"/>
  </r>
  <r>
    <n v="1724"/>
    <s v="Upfront"/>
    <x v="3"/>
    <n v="4.05"/>
    <d v="2010-03-01T00:00:00"/>
    <x v="5"/>
    <n v="0"/>
    <n v="1"/>
    <n v="5"/>
    <n v="4.4550000000000001"/>
    <n v="1.122334455667789"/>
  </r>
  <r>
    <n v="1758"/>
    <s v="Upfront"/>
    <x v="0"/>
    <n v="4.05"/>
    <d v="2011-01-01T00:00:00"/>
    <x v="5"/>
    <n v="0"/>
    <n v="1"/>
    <n v="5"/>
    <n v="4.4550000000000001"/>
    <n v="1.122334455667789"/>
  </r>
  <r>
    <n v="1780"/>
    <s v="Upfront"/>
    <x v="0"/>
    <n v="6.3"/>
    <d v="2011-02-01T00:00:00"/>
    <x v="5"/>
    <n v="0"/>
    <n v="1"/>
    <n v="8"/>
    <n v="6.9300000000000006"/>
    <n v="1.1544011544011543"/>
  </r>
  <r>
    <n v="1797"/>
    <s v="Upfront"/>
    <x v="0"/>
    <n v="5.64"/>
    <d v="2011-02-01T00:00:00"/>
    <x v="5"/>
    <n v="0"/>
    <n v="1"/>
    <n v="6"/>
    <n v="6.2039999999999997"/>
    <n v="0.96711798839458418"/>
  </r>
  <r>
    <n v="1822"/>
    <s v="Upfront"/>
    <x v="0"/>
    <n v="9.89"/>
    <d v="2010-04-01T00:00:00"/>
    <x v="5"/>
    <n v="0"/>
    <n v="1"/>
    <n v="12"/>
    <n v="10.879000000000001"/>
    <n v="1.1030425590587369"/>
  </r>
  <r>
    <n v="2029"/>
    <s v="Upfront"/>
    <x v="3"/>
    <n v="7.2"/>
    <d v="2010-10-01T00:00:00"/>
    <x v="5"/>
    <n v="0"/>
    <n v="1"/>
    <n v="8"/>
    <n v="7.9200000000000008"/>
    <n v="1.0101010101010099"/>
  </r>
  <r>
    <n v="2051"/>
    <s v="Upfront"/>
    <x v="6"/>
    <n v="1.85"/>
    <d v="2011-06-01T00:00:00"/>
    <x v="5"/>
    <n v="0"/>
    <n v="1"/>
    <n v="2"/>
    <n v="2.0350000000000001"/>
    <n v="0.98280098280098271"/>
  </r>
  <r>
    <n v="2103"/>
    <s v="Upfront"/>
    <x v="6"/>
    <n v="3.68"/>
    <d v="2011-03-01T00:00:00"/>
    <x v="5"/>
    <n v="0"/>
    <n v="1"/>
    <n v="5"/>
    <n v="4.0480000000000009"/>
    <n v="1.235177865612648"/>
  </r>
  <r>
    <n v="2104"/>
    <s v="Upfront"/>
    <x v="6"/>
    <n v="5.75"/>
    <d v="2011-02-01T00:00:00"/>
    <x v="5"/>
    <n v="0"/>
    <n v="1"/>
    <n v="7"/>
    <n v="6.3250000000000002"/>
    <n v="1.1067193675889329"/>
  </r>
  <r>
    <n v="2134"/>
    <s v="Upfront"/>
    <x v="6"/>
    <n v="8.2249999999999996"/>
    <d v="2011-03-01T00:00:00"/>
    <x v="5"/>
    <n v="0"/>
    <n v="1"/>
    <n v="9"/>
    <n v="9.0475000000000012"/>
    <n v="0.99474993092014352"/>
  </r>
  <r>
    <n v="2159"/>
    <s v="Upfront"/>
    <x v="6"/>
    <n v="8.5500000000000007"/>
    <d v="2011-04-01T00:00:00"/>
    <x v="5"/>
    <n v="0"/>
    <n v="1"/>
    <n v="10"/>
    <n v="9.4050000000000011"/>
    <n v="1.0632642211589578"/>
  </r>
  <r>
    <n v="2167"/>
    <s v="Upfront"/>
    <x v="6"/>
    <n v="4.1399999999999997"/>
    <d v="2011-04-01T00:00:00"/>
    <x v="5"/>
    <n v="0"/>
    <n v="1"/>
    <n v="6"/>
    <n v="4.5540000000000003"/>
    <n v="1.3175230566534915"/>
  </r>
  <r>
    <n v="2172"/>
    <s v="Upfront"/>
    <x v="5"/>
    <n v="5.55"/>
    <d v="2011-03-01T00:00:00"/>
    <x v="5"/>
    <n v="0"/>
    <n v="1"/>
    <n v="6"/>
    <n v="6.1050000000000004"/>
    <n v="0.98280098280098271"/>
  </r>
  <r>
    <n v="2174"/>
    <s v="Upfront"/>
    <x v="6"/>
    <n v="3.91"/>
    <d v="2011-05-01T00:00:00"/>
    <x v="5"/>
    <n v="0"/>
    <n v="1"/>
    <n v="5"/>
    <n v="4.3010000000000002"/>
    <n v="1.1625203441060219"/>
  </r>
  <r>
    <n v="2209"/>
    <s v="Upfront"/>
    <x v="0"/>
    <n v="4.2"/>
    <d v="2011-01-01T00:00:00"/>
    <x v="5"/>
    <n v="0"/>
    <n v="1"/>
    <n v="5"/>
    <n v="4.620000000000001"/>
    <n v="1.082251082251082"/>
  </r>
  <r>
    <n v="2218"/>
    <s v="Upfront"/>
    <x v="6"/>
    <n v="5.52"/>
    <d v="2011-03-01T00:00:00"/>
    <x v="5"/>
    <n v="0"/>
    <n v="1"/>
    <n v="7"/>
    <n v="6.0720000000000001"/>
    <n v="1.1528326745718049"/>
  </r>
  <r>
    <n v="2237"/>
    <s v="Upfront"/>
    <x v="0"/>
    <n v="5.25"/>
    <d v="2011-01-01T00:00:00"/>
    <x v="5"/>
    <n v="0"/>
    <n v="1"/>
    <n v="7"/>
    <n v="5.7750000000000004"/>
    <n v="1.2121212121212122"/>
  </r>
  <r>
    <n v="2247"/>
    <s v="Upfront"/>
    <x v="0"/>
    <n v="4.0250000000000004"/>
    <d v="2011-03-01T00:00:00"/>
    <x v="5"/>
    <n v="0"/>
    <n v="1"/>
    <n v="4"/>
    <n v="4.4275000000000011"/>
    <n v="0.9034443817052511"/>
  </r>
  <r>
    <n v="2255"/>
    <s v="Upfront"/>
    <x v="6"/>
    <n v="8.74"/>
    <d v="2011-02-01T00:00:00"/>
    <x v="5"/>
    <n v="0"/>
    <n v="1"/>
    <n v="11"/>
    <n v="9.6140000000000008"/>
    <n v="1.1441647597254003"/>
  </r>
  <r>
    <n v="2268"/>
    <s v="Upfront"/>
    <x v="6"/>
    <n v="3.22"/>
    <d v="2011-04-01T00:00:00"/>
    <x v="5"/>
    <n v="0"/>
    <n v="1"/>
    <n v="4"/>
    <n v="3.5420000000000007"/>
    <n v="1.1293054771315638"/>
  </r>
  <r>
    <n v="2270"/>
    <s v="Upfront"/>
    <x v="6"/>
    <n v="4.5999999999999996"/>
    <d v="2011-03-01T00:00:00"/>
    <x v="5"/>
    <n v="0"/>
    <n v="1"/>
    <n v="6"/>
    <n v="5.0599999999999996"/>
    <n v="1.1857707509881423"/>
  </r>
  <r>
    <n v="2297"/>
    <s v="Upfront"/>
    <x v="6"/>
    <n v="5.29"/>
    <d v="2011-03-01T00:00:00"/>
    <x v="5"/>
    <n v="0"/>
    <n v="1"/>
    <n v="7"/>
    <n v="5.8190000000000008"/>
    <n v="1.2029558343357964"/>
  </r>
  <r>
    <n v="2299"/>
    <s v="Upfront"/>
    <x v="8"/>
    <n v="9.6"/>
    <d v="2010-06-01T00:00:00"/>
    <x v="5"/>
    <n v="0"/>
    <n v="1"/>
    <n v="6"/>
    <n v="10.56"/>
    <n v="0.56818181818181812"/>
  </r>
  <r>
    <n v="2346"/>
    <s v="Upfront"/>
    <x v="6"/>
    <n v="3.45"/>
    <d v="2011-04-01T00:00:00"/>
    <x v="5"/>
    <n v="0"/>
    <n v="1"/>
    <n v="5"/>
    <n v="3.7950000000000004"/>
    <n v="1.3175230566534912"/>
  </r>
  <r>
    <n v="2356"/>
    <s v="Upfront"/>
    <x v="6"/>
    <n v="1.9139999999999999"/>
    <d v="2011-08-01T00:00:00"/>
    <x v="5"/>
    <n v="0"/>
    <n v="1"/>
    <n v="3"/>
    <n v="2.1053999999999999"/>
    <n v="1.4249073810202337"/>
  </r>
  <r>
    <n v="2361"/>
    <s v="Upfront"/>
    <x v="6"/>
    <n v="4.9950000000000001"/>
    <d v="2011-03-01T00:00:00"/>
    <x v="5"/>
    <n v="0"/>
    <n v="1"/>
    <n v="5"/>
    <n v="5.4945000000000004"/>
    <n v="0.91000091000090999"/>
  </r>
  <r>
    <n v="2367"/>
    <s v="Upfront"/>
    <x v="0"/>
    <n v="11.1"/>
    <d v="2011-11-01T00:00:00"/>
    <x v="5"/>
    <n v="0"/>
    <n v="1"/>
    <n v="3"/>
    <n v="12.21"/>
    <n v="0.24570024570024568"/>
  </r>
  <r>
    <n v="2369"/>
    <s v="Upfront"/>
    <x v="6"/>
    <n v="4.83"/>
    <d v="2011-04-01T00:00:00"/>
    <x v="5"/>
    <n v="0"/>
    <n v="1"/>
    <n v="6"/>
    <n v="5.3130000000000006"/>
    <n v="1.129305477131564"/>
  </r>
  <r>
    <n v="2399"/>
    <s v="Upfront"/>
    <x v="3"/>
    <n v="8.9700000000000006"/>
    <d v="2011-02-01T00:00:00"/>
    <x v="5"/>
    <n v="0"/>
    <n v="1"/>
    <n v="11"/>
    <n v="9.8670000000000009"/>
    <n v="1.1148272017837235"/>
  </r>
  <r>
    <n v="2400"/>
    <s v="Upfront"/>
    <x v="6"/>
    <n v="4.05"/>
    <d v="2011-04-01T00:00:00"/>
    <x v="5"/>
    <n v="0"/>
    <n v="1"/>
    <n v="5"/>
    <n v="4.4550000000000001"/>
    <n v="1.122334455667789"/>
  </r>
  <r>
    <n v="2427"/>
    <s v="Upfront"/>
    <x v="6"/>
    <n v="4.83"/>
    <d v="2011-03-01T00:00:00"/>
    <x v="5"/>
    <n v="0"/>
    <n v="1"/>
    <n v="6"/>
    <n v="5.3130000000000006"/>
    <n v="1.129305477131564"/>
  </r>
  <r>
    <n v="2433"/>
    <s v="Upfront"/>
    <x v="3"/>
    <n v="8.14"/>
    <d v="2011-03-01T00:00:00"/>
    <x v="5"/>
    <n v="0"/>
    <n v="1"/>
    <n v="8"/>
    <n v="8.9540000000000006"/>
    <n v="0.89345543890998436"/>
  </r>
  <r>
    <n v="2450"/>
    <s v="Upfront"/>
    <x v="1"/>
    <n v="44.8"/>
    <d v="2011-02-01T00:00:00"/>
    <x v="5"/>
    <n v="0"/>
    <n v="1"/>
    <n v="47"/>
    <n v="49.28"/>
    <n v="0.95373376623376627"/>
  </r>
  <r>
    <n v="2463"/>
    <s v="Upfront"/>
    <x v="1"/>
    <n v="51.03"/>
    <d v="2011-02-01T00:00:00"/>
    <x v="5"/>
    <n v="0"/>
    <n v="1"/>
    <n v="55"/>
    <n v="56.133000000000003"/>
    <n v="0.97981579463060942"/>
  </r>
  <r>
    <n v="2474"/>
    <s v="Upfront"/>
    <x v="2"/>
    <n v="5.17"/>
    <d v="2011-04-01T00:00:00"/>
    <x v="5"/>
    <n v="0"/>
    <n v="1"/>
    <n v="6"/>
    <n v="5.6870000000000003"/>
    <n v="1.0550378055213645"/>
  </r>
  <r>
    <n v="2512"/>
    <s v="Upfront"/>
    <x v="6"/>
    <n v="8.0500000000000007"/>
    <d v="2011-02-01T00:00:00"/>
    <x v="5"/>
    <n v="0"/>
    <n v="1"/>
    <n v="10"/>
    <n v="8.8550000000000022"/>
    <n v="1.1293054771315638"/>
  </r>
  <r>
    <n v="2619"/>
    <s v="Upfront"/>
    <x v="6"/>
    <n v="2.448"/>
    <d v="2011-06-01T00:00:00"/>
    <x v="5"/>
    <n v="0"/>
    <n v="1"/>
    <n v="3"/>
    <n v="2.6928000000000001"/>
    <n v="1.1140819964349375"/>
  </r>
  <r>
    <n v="2638"/>
    <s v="Upfront"/>
    <x v="3"/>
    <n v="1.175"/>
    <d v="2011-09-01T00:00:00"/>
    <x v="5"/>
    <n v="0"/>
    <n v="1"/>
    <n v="1"/>
    <n v="1.2925000000000002"/>
    <n v="0.77369439071566715"/>
  </r>
  <r>
    <n v="2746"/>
    <s v="Upfront"/>
    <x v="3"/>
    <n v="4.2300000000000004"/>
    <d v="2011-08-01T00:00:00"/>
    <x v="5"/>
    <n v="0"/>
    <n v="1"/>
    <n v="6"/>
    <n v="4.6530000000000005"/>
    <n v="1.2894906511927786"/>
  </r>
  <r>
    <n v="2764"/>
    <s v="Upfront"/>
    <x v="6"/>
    <n v="3.22"/>
    <d v="2013-04-01T00:00:00"/>
    <x v="5"/>
    <n v="0"/>
    <n v="1"/>
    <n v="8"/>
    <n v="3.5420000000000007"/>
    <n v="2.2586109542631276"/>
  </r>
  <r>
    <n v="2774"/>
    <s v="Upfront"/>
    <x v="3"/>
    <n v="2.8"/>
    <d v="2011-07-01T00:00:00"/>
    <x v="5"/>
    <n v="0"/>
    <n v="1"/>
    <n v="4"/>
    <n v="3.08"/>
    <n v="1.2987012987012987"/>
  </r>
  <r>
    <n v="2824"/>
    <s v="Upfront"/>
    <x v="6"/>
    <n v="2.1760000000000002"/>
    <d v="2011-06-01T00:00:00"/>
    <x v="5"/>
    <n v="0"/>
    <n v="1"/>
    <n v="3"/>
    <n v="2.3936000000000002"/>
    <n v="1.2533422459893047"/>
  </r>
  <r>
    <n v="2929"/>
    <s v="Upfront"/>
    <x v="3"/>
    <n v="6.44"/>
    <d v="2011-05-01T00:00:00"/>
    <x v="5"/>
    <n v="0"/>
    <n v="1"/>
    <n v="7"/>
    <n v="7.0840000000000014"/>
    <n v="0.98814229249011842"/>
  </r>
  <r>
    <n v="3030"/>
    <s v="Upfront"/>
    <x v="3"/>
    <n v="7.8540000000000001"/>
    <d v="2011-07-01T00:00:00"/>
    <x v="5"/>
    <n v="0"/>
    <n v="1"/>
    <n v="10"/>
    <n v="8.6394000000000002"/>
    <n v="1.1574877885038313"/>
  </r>
  <r>
    <n v="3075"/>
    <s v="Upfront"/>
    <x v="5"/>
    <n v="2.08"/>
    <d v="2012-08-01T00:00:00"/>
    <x v="5"/>
    <n v="0"/>
    <n v="1"/>
    <n v="2"/>
    <n v="2.2880000000000003"/>
    <n v="0.87412587412587406"/>
  </r>
  <r>
    <n v="3153"/>
    <s v="Upfront"/>
    <x v="5"/>
    <n v="5.94"/>
    <d v="2011-06-01T00:00:00"/>
    <x v="5"/>
    <n v="0"/>
    <n v="1"/>
    <n v="6"/>
    <n v="6.5340000000000007"/>
    <n v="0.9182736455463727"/>
  </r>
  <r>
    <n v="3195"/>
    <s v="Upfront"/>
    <x v="5"/>
    <n v="5.59"/>
    <d v="2011-10-01T00:00:00"/>
    <x v="5"/>
    <n v="0"/>
    <n v="1"/>
    <n v="6"/>
    <n v="6.149"/>
    <n v="0.97576841762888278"/>
  </r>
  <r>
    <n v="3300"/>
    <s v="Upfront"/>
    <x v="5"/>
    <n v="9.99"/>
    <d v="2011-05-01T00:00:00"/>
    <x v="5"/>
    <n v="0"/>
    <n v="1"/>
    <n v="4"/>
    <n v="10.989000000000001"/>
    <n v="0.36400036400036395"/>
  </r>
  <r>
    <n v="3306"/>
    <s v="Upfront"/>
    <x v="6"/>
    <n v="1.9039999999999999"/>
    <d v="2011-08-01T00:00:00"/>
    <x v="5"/>
    <n v="0"/>
    <n v="1"/>
    <n v="2"/>
    <n v="2.0944000000000003"/>
    <n v="0.95492742551566068"/>
  </r>
  <r>
    <n v="3425"/>
    <s v="Upfront"/>
    <x v="6"/>
    <n v="53.76"/>
    <d v="2011-11-01T00:00:00"/>
    <x v="5"/>
    <n v="0"/>
    <n v="1"/>
    <n v="69"/>
    <n v="59.136000000000003"/>
    <n v="1.166801948051948"/>
  </r>
  <r>
    <n v="3439"/>
    <s v="Upfront"/>
    <x v="3"/>
    <n v="7.56"/>
    <d v="2012-02-01T00:00:00"/>
    <x v="5"/>
    <n v="0"/>
    <n v="1"/>
    <n v="8"/>
    <n v="8.3160000000000007"/>
    <n v="0.96200096200096197"/>
  </r>
  <r>
    <n v="3488"/>
    <s v="Upfront"/>
    <x v="3"/>
    <n v="2.4790000000000001"/>
    <d v="2012-05-01T00:00:00"/>
    <x v="5"/>
    <n v="0"/>
    <n v="1"/>
    <n v="3"/>
    <n v="2.7269000000000001"/>
    <n v="1.100150353881697"/>
  </r>
  <r>
    <n v="3613"/>
    <s v="Upfront"/>
    <x v="3"/>
    <n v="1.84"/>
    <d v="2012-08-01T00:00:00"/>
    <x v="5"/>
    <n v="0"/>
    <n v="1"/>
    <n v="2"/>
    <n v="2.0240000000000005"/>
    <n v="0.98814229249011831"/>
  </r>
  <r>
    <n v="3735"/>
    <s v="Upfront"/>
    <x v="6"/>
    <n v="2.585"/>
    <d v="2012-04-01T00:00:00"/>
    <x v="5"/>
    <n v="0"/>
    <n v="1"/>
    <n v="3"/>
    <n v="2.8435000000000001"/>
    <n v="1.0550378055213645"/>
  </r>
  <r>
    <n v="3753"/>
    <s v="Upfront"/>
    <x v="3"/>
    <n v="5.7350000000000003"/>
    <d v="2011-04-01T00:00:00"/>
    <x v="5"/>
    <n v="0"/>
    <n v="1"/>
    <n v="7"/>
    <n v="6.3085000000000004"/>
    <n v="1.1096140128398193"/>
  </r>
  <r>
    <n v="4883"/>
    <s v="Upfront"/>
    <x v="3"/>
    <n v="2.8330000000000002"/>
    <d v="2012-12-01T00:00:00"/>
    <x v="5"/>
    <n v="0"/>
    <n v="1"/>
    <n v="3"/>
    <n v="3.1163000000000003"/>
    <n v="0.96268010140230398"/>
  </r>
  <r>
    <n v="4933"/>
    <s v="Upfront"/>
    <x v="9"/>
    <n v="18"/>
    <d v="2012-03-01T00:00:00"/>
    <x v="5"/>
    <n v="0"/>
    <n v="1"/>
    <n v="21"/>
    <n v="19.8"/>
    <n v="1.0606060606060606"/>
  </r>
  <r>
    <n v="5221"/>
    <s v="Upfront"/>
    <x v="3"/>
    <n v="1.76"/>
    <d v="2012-10-01T00:00:00"/>
    <x v="5"/>
    <n v="0"/>
    <n v="1"/>
    <n v="1"/>
    <n v="1.9360000000000002"/>
    <n v="0.51652892561983466"/>
  </r>
  <r>
    <n v="5880"/>
    <s v="Upfront"/>
    <x v="3"/>
    <n v="2.88"/>
    <d v="2012-07-01T00:00:00"/>
    <x v="5"/>
    <n v="0"/>
    <n v="1"/>
    <n v="3"/>
    <n v="3.1680000000000001"/>
    <n v="0.94696969696969691"/>
  </r>
  <r>
    <n v="7829"/>
    <s v="Upfront"/>
    <x v="6"/>
    <n v="1.4330000000000001"/>
    <d v="2012-07-01T00:00:00"/>
    <x v="5"/>
    <n v="0"/>
    <n v="1"/>
    <n v="2"/>
    <n v="1.5763000000000003"/>
    <n v="1.2687940112922664"/>
  </r>
  <r>
    <n v="8069"/>
    <s v="Upfront"/>
    <x v="6"/>
    <n v="2.6619999999999999"/>
    <d v="2012-10-01T00:00:00"/>
    <x v="5"/>
    <n v="0"/>
    <n v="1"/>
    <n v="4"/>
    <n v="2.9282000000000004"/>
    <n v="1.3660269107301413"/>
  </r>
  <r>
    <n v="8228"/>
    <s v="Upfront"/>
    <x v="3"/>
    <n v="3.43"/>
    <d v="2013-02-01T00:00:00"/>
    <x v="5"/>
    <n v="0"/>
    <n v="1"/>
    <n v="4"/>
    <n v="3.7730000000000006"/>
    <n v="1.0601643254704478"/>
  </r>
  <r>
    <n v="8329"/>
    <s v="Upfront"/>
    <x v="6"/>
    <n v="2.99"/>
    <d v="2012-08-01T00:00:00"/>
    <x v="5"/>
    <n v="0"/>
    <n v="1"/>
    <n v="4"/>
    <n v="3.2890000000000006"/>
    <n v="1.2161751292186072"/>
  </r>
  <r>
    <n v="8330"/>
    <s v="Upfront"/>
    <x v="6"/>
    <n v="2.76"/>
    <d v="2012-09-01T00:00:00"/>
    <x v="5"/>
    <n v="0"/>
    <n v="1"/>
    <n v="4"/>
    <n v="3.036"/>
    <n v="1.3175230566534915"/>
  </r>
  <r>
    <n v="8331"/>
    <s v="Upfront"/>
    <x v="6"/>
    <n v="7.13"/>
    <d v="2012-08-01T00:00:00"/>
    <x v="5"/>
    <n v="0"/>
    <n v="1"/>
    <n v="7"/>
    <n v="7.8430000000000009"/>
    <n v="0.89251561902333276"/>
  </r>
  <r>
    <n v="8332"/>
    <s v="Upfront"/>
    <x v="6"/>
    <n v="5.59"/>
    <d v="2012-07-01T00:00:00"/>
    <x v="5"/>
    <n v="0"/>
    <n v="1"/>
    <n v="6"/>
    <n v="6.149"/>
    <n v="0.97576841762888278"/>
  </r>
  <r>
    <n v="8333"/>
    <s v="Upfront"/>
    <x v="6"/>
    <n v="4.2300000000000004"/>
    <d v="2012-11-01T00:00:00"/>
    <x v="5"/>
    <n v="0"/>
    <n v="1"/>
    <n v="5"/>
    <n v="4.6530000000000005"/>
    <n v="1.0745755426606489"/>
  </r>
  <r>
    <n v="8334"/>
    <s v="Upfront"/>
    <x v="6"/>
    <n v="5.8049999999999997"/>
    <d v="2012-09-01T00:00:00"/>
    <x v="5"/>
    <n v="0"/>
    <n v="1"/>
    <n v="7"/>
    <n v="6.3855000000000004"/>
    <n v="1.0962336543731892"/>
  </r>
  <r>
    <n v="8335"/>
    <s v="Upfront"/>
    <x v="6"/>
    <n v="5.64"/>
    <d v="2012-11-01T00:00:00"/>
    <x v="5"/>
    <n v="0"/>
    <n v="1"/>
    <n v="5"/>
    <n v="6.2039999999999997"/>
    <n v="0.80593165699548686"/>
  </r>
  <r>
    <n v="8336"/>
    <s v="Upfront"/>
    <x v="6"/>
    <n v="3.44"/>
    <d v="2012-09-01T00:00:00"/>
    <x v="5"/>
    <n v="0"/>
    <n v="1"/>
    <n v="2"/>
    <n v="3.7840000000000003"/>
    <n v="0.52854122621564481"/>
  </r>
  <r>
    <n v="8337"/>
    <s v="Upfront"/>
    <x v="6"/>
    <n v="1.88"/>
    <d v="2012-10-01T00:00:00"/>
    <x v="5"/>
    <n v="0"/>
    <n v="1"/>
    <n v="2"/>
    <n v="2.0680000000000001"/>
    <n v="0.96711798839458407"/>
  </r>
  <r>
    <n v="8338"/>
    <s v="Upfront"/>
    <x v="6"/>
    <n v="6.45"/>
    <d v="2012-09-01T00:00:00"/>
    <x v="5"/>
    <n v="0"/>
    <n v="1"/>
    <n v="6"/>
    <n v="7.0950000000000006"/>
    <n v="0.84566596194503163"/>
  </r>
  <r>
    <n v="8339"/>
    <s v="Upfront"/>
    <x v="6"/>
    <n v="6.58"/>
    <d v="2012-09-01T00:00:00"/>
    <x v="5"/>
    <n v="0"/>
    <n v="1"/>
    <n v="9"/>
    <n v="7.2380000000000004"/>
    <n v="1.2434374136501796"/>
  </r>
  <r>
    <n v="8340"/>
    <s v="Upfront"/>
    <x v="6"/>
    <n v="5.8049999999999997"/>
    <d v="2012-09-01T00:00:00"/>
    <x v="5"/>
    <n v="0"/>
    <n v="1"/>
    <n v="5"/>
    <n v="6.3855000000000004"/>
    <n v="0.78302403883799232"/>
  </r>
  <r>
    <n v="8341"/>
    <s v="Upfront"/>
    <x v="6"/>
    <n v="3.6549999999999998"/>
    <d v="2012-09-01T00:00:00"/>
    <x v="5"/>
    <n v="0"/>
    <n v="1"/>
    <n v="5"/>
    <n v="4.0205000000000002"/>
    <n v="1.2436264146250466"/>
  </r>
  <r>
    <n v="8342"/>
    <s v="Upfront"/>
    <x v="6"/>
    <n v="2.35"/>
    <d v="2013-04-01T00:00:00"/>
    <x v="5"/>
    <n v="0"/>
    <n v="1"/>
    <n v="2"/>
    <n v="2.5850000000000004"/>
    <n v="0.77369439071566715"/>
  </r>
  <r>
    <n v="8343"/>
    <s v="Upfront"/>
    <x v="9"/>
    <n v="4.1399999999999997"/>
    <d v="2012-09-01T00:00:00"/>
    <x v="5"/>
    <n v="0"/>
    <n v="1"/>
    <n v="4"/>
    <n v="4.5540000000000003"/>
    <n v="0.87834870443566093"/>
  </r>
  <r>
    <n v="8344"/>
    <s v="Upfront"/>
    <x v="9"/>
    <n v="4.5999999999999996"/>
    <d v="2012-08-01T00:00:00"/>
    <x v="5"/>
    <n v="0"/>
    <n v="1"/>
    <n v="6"/>
    <n v="5.0599999999999996"/>
    <n v="1.1857707509881423"/>
  </r>
  <r>
    <n v="8345"/>
    <s v="Upfront"/>
    <x v="9"/>
    <n v="4.3"/>
    <d v="2012-08-01T00:00:00"/>
    <x v="5"/>
    <n v="0"/>
    <n v="1"/>
    <n v="5"/>
    <n v="4.7300000000000004"/>
    <n v="1.0570824524312896"/>
  </r>
  <r>
    <n v="8346"/>
    <s v="Upfront"/>
    <x v="9"/>
    <n v="3.22"/>
    <d v="2012-09-01T00:00:00"/>
    <x v="5"/>
    <n v="0"/>
    <n v="1"/>
    <n v="3"/>
    <n v="3.5420000000000007"/>
    <n v="0.84697910784867292"/>
  </r>
  <r>
    <n v="8347"/>
    <s v="Upfront"/>
    <x v="9"/>
    <n v="6.9"/>
    <d v="2012-08-01T00:00:00"/>
    <x v="5"/>
    <n v="0"/>
    <n v="1"/>
    <n v="8"/>
    <n v="7.5900000000000007"/>
    <n v="1.054018445322793"/>
  </r>
  <r>
    <n v="8348"/>
    <s v="Upfront"/>
    <x v="9"/>
    <n v="4.5999999999999996"/>
    <d v="2012-08-01T00:00:00"/>
    <x v="5"/>
    <n v="0"/>
    <n v="1"/>
    <n v="5"/>
    <n v="5.0599999999999996"/>
    <n v="0.98814229249011865"/>
  </r>
  <r>
    <n v="8349"/>
    <s v="Upfront"/>
    <x v="9"/>
    <n v="3.22"/>
    <d v="2012-09-01T00:00:00"/>
    <x v="5"/>
    <n v="0"/>
    <n v="1"/>
    <n v="4"/>
    <n v="3.5420000000000007"/>
    <n v="1.1293054771315638"/>
  </r>
  <r>
    <n v="8350"/>
    <s v="Upfront"/>
    <x v="9"/>
    <n v="7.31"/>
    <d v="2012-08-01T00:00:00"/>
    <x v="5"/>
    <n v="0"/>
    <n v="1"/>
    <n v="9"/>
    <n v="8.0410000000000004"/>
    <n v="1.1192637731625419"/>
  </r>
  <r>
    <n v="8351"/>
    <s v="Upfront"/>
    <x v="9"/>
    <n v="2.99"/>
    <d v="2012-09-01T00:00:00"/>
    <x v="5"/>
    <n v="0"/>
    <n v="1"/>
    <n v="3"/>
    <n v="3.2890000000000006"/>
    <n v="0.91213134691395548"/>
  </r>
  <r>
    <n v="8352"/>
    <s v="Upfront"/>
    <x v="9"/>
    <n v="3.68"/>
    <d v="2012-09-01T00:00:00"/>
    <x v="5"/>
    <n v="0"/>
    <n v="1"/>
    <n v="4"/>
    <n v="4.0480000000000009"/>
    <n v="0.98814229249011831"/>
  </r>
  <r>
    <n v="8353"/>
    <s v="Upfront"/>
    <x v="9"/>
    <n v="8.9700000000000006"/>
    <d v="2012-07-01T00:00:00"/>
    <x v="5"/>
    <n v="0"/>
    <n v="1"/>
    <n v="11"/>
    <n v="9.8670000000000009"/>
    <n v="1.1148272017837235"/>
  </r>
  <r>
    <n v="8354"/>
    <s v="Upfront"/>
    <x v="9"/>
    <n v="5.8049999999999997"/>
    <d v="2012-08-01T00:00:00"/>
    <x v="5"/>
    <n v="0"/>
    <n v="1"/>
    <n v="6"/>
    <n v="6.3855000000000004"/>
    <n v="0.93962884660559076"/>
  </r>
  <r>
    <n v="8355"/>
    <s v="Upfront"/>
    <x v="9"/>
    <n v="2.58"/>
    <d v="2012-10-01T00:00:00"/>
    <x v="5"/>
    <n v="0"/>
    <n v="1"/>
    <n v="3"/>
    <n v="2.8380000000000005"/>
    <n v="1.0570824524312894"/>
  </r>
  <r>
    <n v="8356"/>
    <s v="Upfront"/>
    <x v="9"/>
    <n v="7.59"/>
    <d v="2012-04-01T00:00:00"/>
    <x v="5"/>
    <n v="0"/>
    <n v="1"/>
    <n v="8"/>
    <n v="8.3490000000000002"/>
    <n v="0.95819858665708468"/>
  </r>
  <r>
    <n v="8357"/>
    <s v="Upfront"/>
    <x v="9"/>
    <n v="6.2549999999999999"/>
    <d v="2012-08-01T00:00:00"/>
    <x v="5"/>
    <n v="0"/>
    <n v="1"/>
    <n v="7"/>
    <n v="6.8805000000000005"/>
    <n v="1.017367923842744"/>
  </r>
  <r>
    <n v="8358"/>
    <s v="Upfront"/>
    <x v="9"/>
    <n v="4.1399999999999997"/>
    <d v="2012-08-01T00:00:00"/>
    <x v="5"/>
    <n v="0"/>
    <n v="1"/>
    <n v="4"/>
    <n v="4.5540000000000003"/>
    <n v="0.87834870443566093"/>
  </r>
  <r>
    <n v="8359"/>
    <s v="Upfront"/>
    <x v="9"/>
    <n v="4.37"/>
    <d v="2012-08-01T00:00:00"/>
    <x v="5"/>
    <n v="0"/>
    <n v="1"/>
    <n v="4"/>
    <n v="4.8070000000000004"/>
    <n v="0.83211982525483663"/>
  </r>
  <r>
    <n v="8360"/>
    <s v="Upfront"/>
    <x v="9"/>
    <n v="3.68"/>
    <d v="2012-09-01T00:00:00"/>
    <x v="5"/>
    <n v="0"/>
    <n v="1"/>
    <n v="4"/>
    <n v="4.0480000000000009"/>
    <n v="0.98814229249011831"/>
  </r>
  <r>
    <n v="8361"/>
    <s v="Upfront"/>
    <x v="9"/>
    <n v="3.22"/>
    <d v="2012-09-01T00:00:00"/>
    <x v="5"/>
    <n v="0"/>
    <n v="1"/>
    <n v="3"/>
    <n v="3.5420000000000007"/>
    <n v="0.84697910784867292"/>
  </r>
  <r>
    <n v="8362"/>
    <s v="Upfront"/>
    <x v="9"/>
    <n v="7.9550000000000001"/>
    <d v="2012-08-01T00:00:00"/>
    <x v="5"/>
    <n v="0"/>
    <n v="1"/>
    <n v="9"/>
    <n v="8.7505000000000006"/>
    <n v="1.0285126564196332"/>
  </r>
  <r>
    <n v="8363"/>
    <s v="Upfront"/>
    <x v="9"/>
    <n v="3.87"/>
    <d v="2012-09-01T00:00:00"/>
    <x v="5"/>
    <n v="0"/>
    <n v="1"/>
    <n v="5"/>
    <n v="4.2570000000000006"/>
    <n v="1.1745360582569884"/>
  </r>
  <r>
    <n v="8364"/>
    <s v="Upfront"/>
    <x v="9"/>
    <n v="6.9"/>
    <d v="2012-08-01T00:00:00"/>
    <x v="5"/>
    <n v="0"/>
    <n v="1"/>
    <n v="8"/>
    <n v="7.5900000000000007"/>
    <n v="1.054018445322793"/>
  </r>
  <r>
    <n v="8365"/>
    <s v="Upfront"/>
    <x v="9"/>
    <n v="6.45"/>
    <d v="2012-08-01T00:00:00"/>
    <x v="5"/>
    <n v="0"/>
    <n v="1"/>
    <n v="7"/>
    <n v="7.0950000000000006"/>
    <n v="0.98661028893587022"/>
  </r>
  <r>
    <n v="8366"/>
    <s v="Upfront"/>
    <x v="9"/>
    <n v="4.5999999999999996"/>
    <d v="2012-08-01T00:00:00"/>
    <x v="5"/>
    <n v="0"/>
    <n v="1"/>
    <n v="6"/>
    <n v="5.0599999999999996"/>
    <n v="1.1857707509881423"/>
  </r>
  <r>
    <n v="8367"/>
    <s v="Upfront"/>
    <x v="9"/>
    <n v="4.4649999999999999"/>
    <d v="2012-08-01T00:00:00"/>
    <x v="5"/>
    <n v="0"/>
    <n v="1"/>
    <n v="4"/>
    <n v="4.9115000000000002"/>
    <n v="0.81441514812175508"/>
  </r>
  <r>
    <n v="8368"/>
    <s v="Upfront"/>
    <x v="9"/>
    <n v="3.22"/>
    <d v="2012-09-01T00:00:00"/>
    <x v="5"/>
    <n v="0"/>
    <n v="1"/>
    <n v="3"/>
    <n v="3.5420000000000007"/>
    <n v="0.84697910784867292"/>
  </r>
  <r>
    <n v="8369"/>
    <s v="Upfront"/>
    <x v="9"/>
    <n v="9.2449999999999992"/>
    <d v="2012-07-01T00:00:00"/>
    <x v="5"/>
    <n v="0"/>
    <n v="1"/>
    <n v="11"/>
    <n v="10.169499999999999"/>
    <n v="1.0816657652785291"/>
  </r>
  <r>
    <n v="8370"/>
    <s v="Upfront"/>
    <x v="9"/>
    <n v="5.64"/>
    <d v="2012-08-01T00:00:00"/>
    <x v="5"/>
    <n v="0"/>
    <n v="1"/>
    <n v="6"/>
    <n v="6.2039999999999997"/>
    <n v="0.96711798839458418"/>
  </r>
  <r>
    <n v="8371"/>
    <s v="Upfront"/>
    <x v="9"/>
    <n v="8.4600000000000009"/>
    <d v="2012-07-01T00:00:00"/>
    <x v="5"/>
    <n v="0"/>
    <n v="1"/>
    <n v="10"/>
    <n v="9.3060000000000009"/>
    <n v="1.0745755426606489"/>
  </r>
  <r>
    <n v="8372"/>
    <s v="Upfront"/>
    <x v="9"/>
    <n v="4.7"/>
    <d v="2012-08-01T00:00:00"/>
    <x v="5"/>
    <n v="0"/>
    <n v="1"/>
    <n v="5"/>
    <n v="5.1700000000000008"/>
    <n v="0.96711798839458396"/>
  </r>
  <r>
    <n v="8373"/>
    <s v="Upfront"/>
    <x v="9"/>
    <n v="3.87"/>
    <d v="2012-09-01T00:00:00"/>
    <x v="5"/>
    <n v="0"/>
    <n v="1"/>
    <n v="5"/>
    <n v="4.2570000000000006"/>
    <n v="1.1745360582569884"/>
  </r>
  <r>
    <n v="8374"/>
    <s v="Upfront"/>
    <x v="9"/>
    <n v="5.52"/>
    <d v="2012-08-01T00:00:00"/>
    <x v="5"/>
    <n v="0"/>
    <n v="1"/>
    <n v="6"/>
    <n v="6.0720000000000001"/>
    <n v="0.98814229249011853"/>
  </r>
  <r>
    <n v="8375"/>
    <s v="Upfront"/>
    <x v="9"/>
    <n v="4.1399999999999997"/>
    <d v="2012-09-01T00:00:00"/>
    <x v="5"/>
    <n v="0"/>
    <n v="1"/>
    <n v="4"/>
    <n v="4.5540000000000003"/>
    <n v="0.87834870443566093"/>
  </r>
  <r>
    <n v="8376"/>
    <s v="Upfront"/>
    <x v="9"/>
    <n v="3.01"/>
    <d v="2012-09-01T00:00:00"/>
    <x v="5"/>
    <n v="0"/>
    <n v="1"/>
    <n v="4"/>
    <n v="3.3109999999999999"/>
    <n v="1.2080942313500453"/>
  </r>
  <r>
    <n v="8377"/>
    <s v="Upfront"/>
    <x v="9"/>
    <n v="5.52"/>
    <d v="2012-08-01T00:00:00"/>
    <x v="5"/>
    <n v="0"/>
    <n v="1"/>
    <n v="6"/>
    <n v="6.0720000000000001"/>
    <n v="0.98814229249011853"/>
  </r>
  <r>
    <n v="8378"/>
    <s v="Upfront"/>
    <x v="9"/>
    <n v="4.7"/>
    <d v="2012-08-01T00:00:00"/>
    <x v="5"/>
    <n v="0"/>
    <n v="1"/>
    <n v="5"/>
    <n v="5.1700000000000008"/>
    <n v="0.96711798839458396"/>
  </r>
  <r>
    <n v="8379"/>
    <s v="Upfront"/>
    <x v="9"/>
    <n v="4.4649999999999999"/>
    <d v="2012-08-01T00:00:00"/>
    <x v="5"/>
    <n v="0"/>
    <n v="1"/>
    <n v="5"/>
    <n v="4.9115000000000002"/>
    <n v="1.0180189351521938"/>
  </r>
  <r>
    <n v="8380"/>
    <s v="Upfront"/>
    <x v="9"/>
    <n v="5.17"/>
    <d v="2012-08-01T00:00:00"/>
    <x v="5"/>
    <n v="0"/>
    <n v="1"/>
    <n v="7"/>
    <n v="5.6870000000000003"/>
    <n v="1.2308774397749251"/>
  </r>
  <r>
    <n v="8381"/>
    <s v="Upfront"/>
    <x v="9"/>
    <n v="4.7"/>
    <d v="2012-08-01T00:00:00"/>
    <x v="5"/>
    <n v="0"/>
    <n v="1"/>
    <n v="5"/>
    <n v="5.1700000000000008"/>
    <n v="0.96711798839458396"/>
  </r>
  <r>
    <n v="8382"/>
    <s v="Upfront"/>
    <x v="9"/>
    <n v="4.7"/>
    <d v="2012-08-01T00:00:00"/>
    <x v="5"/>
    <n v="0"/>
    <n v="1"/>
    <n v="5"/>
    <n v="5.1700000000000008"/>
    <n v="0.96711798839458396"/>
  </r>
  <r>
    <n v="8383"/>
    <s v="Upfront"/>
    <x v="9"/>
    <n v="5.0599999999999996"/>
    <d v="2012-08-01T00:00:00"/>
    <x v="5"/>
    <n v="0"/>
    <n v="1"/>
    <n v="6"/>
    <n v="5.5659999999999998"/>
    <n v="1.0779734099892202"/>
  </r>
  <r>
    <n v="8384"/>
    <s v="Upfront"/>
    <x v="9"/>
    <n v="6.11"/>
    <d v="2012-08-01T00:00:00"/>
    <x v="5"/>
    <n v="0"/>
    <n v="1"/>
    <n v="7"/>
    <n v="6.721000000000001"/>
    <n v="1.0415116798095521"/>
  </r>
  <r>
    <n v="8385"/>
    <s v="Upfront"/>
    <x v="9"/>
    <n v="4.7"/>
    <d v="2012-08-01T00:00:00"/>
    <x v="5"/>
    <n v="0"/>
    <n v="1"/>
    <n v="6"/>
    <n v="5.1700000000000008"/>
    <n v="1.1605415860735009"/>
  </r>
  <r>
    <n v="8386"/>
    <s v="Upfront"/>
    <x v="9"/>
    <n v="2.82"/>
    <d v="2012-10-01T00:00:00"/>
    <x v="5"/>
    <n v="0"/>
    <n v="1"/>
    <n v="3"/>
    <n v="3.1019999999999999"/>
    <n v="0.96711798839458418"/>
  </r>
  <r>
    <n v="8387"/>
    <s v="Upfront"/>
    <x v="9"/>
    <n v="7.05"/>
    <d v="2012-08-01T00:00:00"/>
    <x v="5"/>
    <n v="0"/>
    <n v="1"/>
    <n v="9"/>
    <n v="7.7550000000000008"/>
    <n v="1.1605415860735009"/>
  </r>
  <r>
    <n v="8388"/>
    <s v="Upfront"/>
    <x v="3"/>
    <n v="11.96"/>
    <d v="2012-09-01T00:00:00"/>
    <x v="5"/>
    <n v="0"/>
    <n v="1"/>
    <n v="15"/>
    <n v="13.156000000000002"/>
    <n v="1.1401641836424443"/>
  </r>
  <r>
    <n v="8389"/>
    <s v="Upfront"/>
    <x v="3"/>
    <n v="5.0599999999999996"/>
    <d v="2012-09-01T00:00:00"/>
    <x v="5"/>
    <n v="0"/>
    <n v="1"/>
    <n v="7"/>
    <n v="5.5659999999999998"/>
    <n v="1.2576356449874238"/>
  </r>
  <r>
    <n v="8390"/>
    <s v="Upfront"/>
    <x v="3"/>
    <n v="6.665"/>
    <d v="2012-10-01T00:00:00"/>
    <x v="5"/>
    <n v="0"/>
    <n v="1"/>
    <n v="8"/>
    <n v="7.331500000000001"/>
    <n v="1.0911818863806859"/>
  </r>
  <r>
    <n v="8391"/>
    <s v="Upfront"/>
    <x v="3"/>
    <n v="3.91"/>
    <d v="2012-10-01T00:00:00"/>
    <x v="5"/>
    <n v="0"/>
    <n v="1"/>
    <n v="4"/>
    <n v="4.3010000000000002"/>
    <n v="0.93001627528481745"/>
  </r>
  <r>
    <n v="8392"/>
    <s v="Upfront"/>
    <x v="3"/>
    <n v="5.52"/>
    <d v="2012-10-01T00:00:00"/>
    <x v="5"/>
    <n v="0"/>
    <n v="1"/>
    <n v="7"/>
    <n v="6.0720000000000001"/>
    <n v="1.1528326745718049"/>
  </r>
  <r>
    <n v="8393"/>
    <s v="Upfront"/>
    <x v="3"/>
    <n v="6.02"/>
    <d v="2012-09-01T00:00:00"/>
    <x v="5"/>
    <n v="0"/>
    <n v="1"/>
    <n v="8"/>
    <n v="6.6219999999999999"/>
    <n v="1.2080942313500453"/>
  </r>
  <r>
    <n v="8394"/>
    <s v="Upfront"/>
    <x v="3"/>
    <n v="4.5999999999999996"/>
    <d v="2012-10-01T00:00:00"/>
    <x v="5"/>
    <n v="0"/>
    <n v="1"/>
    <n v="6"/>
    <n v="5.0599999999999996"/>
    <n v="1.1857707509881423"/>
  </r>
  <r>
    <n v="8395"/>
    <s v="Upfront"/>
    <x v="3"/>
    <n v="5.0599999999999996"/>
    <d v="2012-09-01T00:00:00"/>
    <x v="5"/>
    <n v="0"/>
    <n v="1"/>
    <n v="6"/>
    <n v="5.5659999999999998"/>
    <n v="1.0779734099892202"/>
  </r>
  <r>
    <n v="8396"/>
    <s v="Upfront"/>
    <x v="3"/>
    <n v="5.59"/>
    <d v="2012-09-01T00:00:00"/>
    <x v="5"/>
    <n v="0"/>
    <n v="1"/>
    <n v="6"/>
    <n v="6.149"/>
    <n v="0.97576841762888278"/>
  </r>
  <r>
    <n v="8397"/>
    <s v="Upfront"/>
    <x v="3"/>
    <n v="6.02"/>
    <d v="2012-09-01T00:00:00"/>
    <x v="5"/>
    <n v="0"/>
    <n v="1"/>
    <n v="8"/>
    <n v="6.6219999999999999"/>
    <n v="1.2080942313500453"/>
  </r>
  <r>
    <n v="8398"/>
    <s v="Upfront"/>
    <x v="3"/>
    <n v="10.32"/>
    <d v="2012-09-01T00:00:00"/>
    <x v="5"/>
    <n v="0"/>
    <n v="1"/>
    <n v="11"/>
    <n v="11.352000000000002"/>
    <n v="0.96899224806201534"/>
  </r>
  <r>
    <n v="8399"/>
    <s v="Upfront"/>
    <x v="3"/>
    <n v="4.5999999999999996"/>
    <d v="2012-10-01T00:00:00"/>
    <x v="5"/>
    <n v="0"/>
    <n v="1"/>
    <n v="6"/>
    <n v="5.0599999999999996"/>
    <n v="1.1857707509881423"/>
  </r>
  <r>
    <n v="8400"/>
    <s v="Upfront"/>
    <x v="3"/>
    <n v="8.9700000000000006"/>
    <d v="2012-09-01T00:00:00"/>
    <x v="5"/>
    <n v="0"/>
    <n v="1"/>
    <n v="13"/>
    <n v="9.8670000000000009"/>
    <n v="1.3175230566534912"/>
  </r>
  <r>
    <n v="8401"/>
    <s v="Upfront"/>
    <x v="3"/>
    <n v="4.8099999999999996"/>
    <d v="2012-10-01T00:00:00"/>
    <x v="5"/>
    <n v="0"/>
    <n v="1"/>
    <n v="6"/>
    <n v="5.2910000000000004"/>
    <n v="1.134001134001134"/>
  </r>
  <r>
    <n v="8402"/>
    <s v="Upfront"/>
    <x v="3"/>
    <n v="8.3849999999999998"/>
    <d v="2012-09-01T00:00:00"/>
    <x v="5"/>
    <n v="0"/>
    <n v="1"/>
    <n v="9"/>
    <n v="9.2235000000000014"/>
    <n v="0.97576841762888256"/>
  </r>
  <r>
    <n v="8403"/>
    <s v="Upfront"/>
    <x v="3"/>
    <n v="3.68"/>
    <d v="2012-11-01T00:00:00"/>
    <x v="5"/>
    <n v="0"/>
    <n v="1"/>
    <n v="5"/>
    <n v="4.0480000000000009"/>
    <n v="1.235177865612648"/>
  </r>
  <r>
    <n v="8404"/>
    <s v="Upfront"/>
    <x v="3"/>
    <n v="4.1399999999999997"/>
    <d v="2012-09-01T00:00:00"/>
    <x v="5"/>
    <n v="0"/>
    <n v="1"/>
    <n v="4"/>
    <n v="4.5540000000000003"/>
    <n v="0.87834870443566093"/>
  </r>
  <r>
    <n v="8405"/>
    <s v="Upfront"/>
    <x v="3"/>
    <n v="5.16"/>
    <d v="2012-09-01T00:00:00"/>
    <x v="5"/>
    <n v="0"/>
    <n v="1"/>
    <n v="7"/>
    <n v="5.676000000000001"/>
    <n v="1.2332628611698377"/>
  </r>
  <r>
    <n v="8406"/>
    <s v="Upfront"/>
    <x v="3"/>
    <n v="5.59"/>
    <d v="2012-09-01T00:00:00"/>
    <x v="5"/>
    <n v="0"/>
    <n v="1"/>
    <n v="5"/>
    <n v="6.149"/>
    <n v="0.81314034802406898"/>
  </r>
  <r>
    <n v="8407"/>
    <s v="Upfront"/>
    <x v="3"/>
    <n v="7.36"/>
    <d v="2012-09-01T00:00:00"/>
    <x v="5"/>
    <n v="0"/>
    <n v="1"/>
    <n v="9"/>
    <n v="8.0960000000000019"/>
    <n v="1.1116600790513831"/>
  </r>
  <r>
    <n v="8408"/>
    <s v="Upfront"/>
    <x v="3"/>
    <n v="5.8049999999999997"/>
    <d v="2012-09-01T00:00:00"/>
    <x v="5"/>
    <n v="0"/>
    <n v="1"/>
    <n v="9"/>
    <n v="6.3855000000000004"/>
    <n v="1.4094432699083861"/>
  </r>
  <r>
    <n v="8409"/>
    <s v="Upfront"/>
    <x v="3"/>
    <n v="5.67"/>
    <d v="2012-09-01T00:00:00"/>
    <x v="5"/>
    <n v="0"/>
    <n v="1"/>
    <n v="6"/>
    <n v="6.2370000000000001"/>
    <n v="0.96200096200096197"/>
  </r>
  <r>
    <n v="8410"/>
    <s v="Upfront"/>
    <x v="3"/>
    <n v="2.2999999999999998"/>
    <d v="2012-09-01T00:00:00"/>
    <x v="5"/>
    <n v="0"/>
    <n v="1"/>
    <n v="3"/>
    <n v="2.5299999999999998"/>
    <n v="1.1857707509881423"/>
  </r>
  <r>
    <n v="8411"/>
    <s v="Upfront"/>
    <x v="3"/>
    <n v="14.404999999999999"/>
    <d v="2012-09-01T00:00:00"/>
    <x v="5"/>
    <n v="0"/>
    <n v="1"/>
    <n v="11"/>
    <n v="15.845500000000001"/>
    <n v="0.69420340159666782"/>
  </r>
  <r>
    <n v="8412"/>
    <s v="Upfront"/>
    <x v="3"/>
    <n v="5.52"/>
    <d v="2012-09-01T00:00:00"/>
    <x v="5"/>
    <n v="0"/>
    <n v="1"/>
    <n v="7"/>
    <n v="6.0720000000000001"/>
    <n v="1.1528326745718049"/>
  </r>
  <r>
    <n v="8413"/>
    <s v="Upfront"/>
    <x v="3"/>
    <n v="8.9700000000000006"/>
    <d v="2012-09-01T00:00:00"/>
    <x v="5"/>
    <n v="0"/>
    <n v="1"/>
    <n v="12"/>
    <n v="9.8670000000000009"/>
    <n v="1.2161751292186074"/>
  </r>
  <r>
    <n v="8414"/>
    <s v="Upfront"/>
    <x v="3"/>
    <n v="5.8049999999999997"/>
    <d v="2012-10-01T00:00:00"/>
    <x v="5"/>
    <n v="0"/>
    <n v="1"/>
    <n v="7"/>
    <n v="6.3855000000000004"/>
    <n v="1.0962336543731892"/>
  </r>
  <r>
    <n v="8415"/>
    <s v="Upfront"/>
    <x v="3"/>
    <n v="11.5"/>
    <d v="2012-09-01T00:00:00"/>
    <x v="5"/>
    <n v="0"/>
    <n v="1"/>
    <n v="15"/>
    <n v="12.65"/>
    <n v="1.1857707509881423"/>
  </r>
  <r>
    <n v="8416"/>
    <s v="Upfront"/>
    <x v="3"/>
    <n v="4.7300000000000004"/>
    <d v="2012-11-01T00:00:00"/>
    <x v="5"/>
    <n v="0"/>
    <n v="1"/>
    <n v="6"/>
    <n v="5.2030000000000012"/>
    <n v="1.1531808571977702"/>
  </r>
  <r>
    <n v="8417"/>
    <s v="Upfront"/>
    <x v="3"/>
    <n v="3.22"/>
    <d v="2012-12-01T00:00:00"/>
    <x v="5"/>
    <n v="0"/>
    <n v="1"/>
    <n v="4"/>
    <n v="3.5420000000000007"/>
    <n v="1.1293054771315638"/>
  </r>
  <r>
    <n v="8418"/>
    <s v="Upfront"/>
    <x v="3"/>
    <n v="5.8049999999999997"/>
    <d v="2012-10-01T00:00:00"/>
    <x v="5"/>
    <n v="0"/>
    <n v="1"/>
    <n v="7"/>
    <n v="6.3855000000000004"/>
    <n v="1.0962336543731892"/>
  </r>
  <r>
    <n v="8419"/>
    <s v="Upfront"/>
    <x v="3"/>
    <n v="8.0500000000000007"/>
    <d v="2012-09-01T00:00:00"/>
    <x v="5"/>
    <n v="0"/>
    <n v="1"/>
    <n v="10"/>
    <n v="8.8550000000000022"/>
    <n v="1.1293054771315638"/>
  </r>
  <r>
    <n v="8420"/>
    <s v="Upfront"/>
    <x v="3"/>
    <n v="9.89"/>
    <d v="2012-09-01T00:00:00"/>
    <x v="5"/>
    <n v="0"/>
    <n v="1"/>
    <n v="13"/>
    <n v="10.879000000000001"/>
    <n v="1.1949627723136316"/>
  </r>
  <r>
    <n v="8421"/>
    <s v="Upfront"/>
    <x v="3"/>
    <n v="4.2"/>
    <d v="2012-09-01T00:00:00"/>
    <x v="5"/>
    <n v="0"/>
    <n v="1"/>
    <n v="5"/>
    <n v="4.620000000000001"/>
    <n v="1.082251082251082"/>
  </r>
  <r>
    <n v="8422"/>
    <s v="Upfront"/>
    <x v="3"/>
    <n v="2.99"/>
    <d v="2012-12-01T00:00:00"/>
    <x v="5"/>
    <n v="0"/>
    <n v="1"/>
    <n v="3"/>
    <n v="3.2890000000000006"/>
    <n v="0.91213134691395548"/>
  </r>
  <r>
    <n v="8423"/>
    <s v="Upfront"/>
    <x v="3"/>
    <n v="6.02"/>
    <d v="2012-10-01T00:00:00"/>
    <x v="5"/>
    <n v="0"/>
    <n v="1"/>
    <n v="7"/>
    <n v="6.6219999999999999"/>
    <n v="1.0570824524312896"/>
  </r>
  <r>
    <n v="8424"/>
    <s v="Upfront"/>
    <x v="3"/>
    <n v="9.0299999999999994"/>
    <d v="2012-09-01T00:00:00"/>
    <x v="5"/>
    <n v="0"/>
    <n v="1"/>
    <n v="8"/>
    <n v="9.9329999999999998"/>
    <n v="0.80539615423336353"/>
  </r>
  <r>
    <n v="8969"/>
    <s v="Upfront"/>
    <x v="6"/>
    <n v="8.84"/>
    <d v="2013-07-01T00:00:00"/>
    <x v="5"/>
    <n v="0"/>
    <n v="1"/>
    <n v="12"/>
    <n v="9.7240000000000002"/>
    <n v="1.2340600575894694"/>
  </r>
  <r>
    <n v="9115"/>
    <s v="Upfront"/>
    <x v="6"/>
    <n v="3"/>
    <d v="2014-04-01T00:00:00"/>
    <x v="5"/>
    <n v="0"/>
    <n v="0.8436380997851517"/>
    <n v="3"/>
    <n v="2.784005729291001"/>
    <n v="1.0775839892987598"/>
  </r>
  <r>
    <n v="9136"/>
    <s v="Upfront"/>
    <x v="3"/>
    <n v="10.6"/>
    <d v="2013-08-01T00:00:00"/>
    <x v="5"/>
    <n v="0"/>
    <n v="1"/>
    <n v="12"/>
    <n v="11.66"/>
    <n v="1.0291595197255574"/>
  </r>
  <r>
    <n v="9173"/>
    <s v="Upfront"/>
    <x v="6"/>
    <n v="3"/>
    <d v="2014-04-01T00:00:00"/>
    <x v="5"/>
    <n v="0"/>
    <n v="0.8436380997851517"/>
    <n v="3"/>
    <n v="2.784005729291001"/>
    <n v="1.0775839892987598"/>
  </r>
  <r>
    <n v="9174"/>
    <s v="Upfront"/>
    <x v="6"/>
    <n v="3"/>
    <d v="2014-03-01T00:00:00"/>
    <x v="5"/>
    <n v="0"/>
    <n v="0.92074480783003099"/>
    <n v="3"/>
    <n v="3.0384578658391028"/>
    <n v="0.98734296556438106"/>
  </r>
  <r>
    <n v="9175"/>
    <s v="Upfront"/>
    <x v="6"/>
    <n v="3"/>
    <d v="2014-03-01T00:00:00"/>
    <x v="5"/>
    <n v="0"/>
    <n v="0.92074480783003099"/>
    <n v="4"/>
    <n v="3.0384578658391028"/>
    <n v="1.3164572874191747"/>
  </r>
  <r>
    <n v="9176"/>
    <s v="Upfront"/>
    <x v="6"/>
    <n v="3"/>
    <d v="2014-03-01T00:00:00"/>
    <x v="5"/>
    <n v="0"/>
    <n v="0.92074480783003099"/>
    <n v="3"/>
    <n v="3.0384578658391028"/>
    <n v="0.98734296556438106"/>
  </r>
  <r>
    <n v="9178"/>
    <s v="Upfront"/>
    <x v="6"/>
    <n v="3"/>
    <d v="2014-05-01T00:00:00"/>
    <x v="5"/>
    <n v="0"/>
    <n v="0.73239436619718312"/>
    <n v="3"/>
    <n v="2.4169014084507046"/>
    <n v="1.241258741258741"/>
  </r>
  <r>
    <n v="9281"/>
    <s v="Upfront"/>
    <x v="6"/>
    <n v="3"/>
    <d v="2014-03-01T00:00:00"/>
    <x v="5"/>
    <n v="0"/>
    <n v="0.92074480783003099"/>
    <n v="4"/>
    <n v="3.0384578658391028"/>
    <n v="1.3164572874191747"/>
  </r>
  <r>
    <n v="9303"/>
    <s v="Upfront"/>
    <x v="3"/>
    <n v="2.2050000000000001"/>
    <d v="2014-03-01T00:00:00"/>
    <x v="5"/>
    <n v="0"/>
    <n v="0.92074480783003099"/>
    <n v="3"/>
    <n v="2.2332665313917404"/>
    <n v="1.3433237626726273"/>
  </r>
  <r>
    <n v="9480"/>
    <s v="Upfront"/>
    <x v="3"/>
    <n v="2.3730000000000002"/>
    <d v="2014-05-01T00:00:00"/>
    <x v="5"/>
    <n v="0"/>
    <n v="0.73239436619718312"/>
    <n v="2"/>
    <n v="1.9117690140845076"/>
    <n v="1.0461514886293644"/>
  </r>
  <r>
    <n v="9624"/>
    <s v="Upfront"/>
    <x v="9"/>
    <n v="65.52"/>
    <d v="2013-10-01T00:00:00"/>
    <x v="5"/>
    <n v="0"/>
    <n v="1"/>
    <n v="83"/>
    <n v="72.072000000000003"/>
    <n v="1.1516261516261517"/>
  </r>
  <r>
    <n v="9676"/>
    <s v="Upfront"/>
    <x v="6"/>
    <n v="3.75"/>
    <d v="2014-06-01T00:00:00"/>
    <x v="5"/>
    <n v="0"/>
    <n v="0.59489138219145377"/>
    <n v="3"/>
    <n v="2.453926951539747"/>
    <n v="1.222530278710054"/>
  </r>
  <r>
    <n v="9909"/>
    <s v="Upfront"/>
    <x v="6"/>
    <n v="3"/>
    <d v="2015-02-01T00:00:00"/>
    <x v="5"/>
    <n v="0"/>
    <n v="0"/>
    <n v="0"/>
    <n v="0"/>
    <s v=""/>
  </r>
  <r>
    <n v="9910"/>
    <s v="Upfront"/>
    <x v="6"/>
    <n v="3"/>
    <d v="2014-12-01T00:00:00"/>
    <x v="5"/>
    <n v="0"/>
    <n v="2.4826927667701122E-2"/>
    <n v="1"/>
    <n v="8.1928861303413716E-2"/>
    <n v="12.205710955710954"/>
  </r>
  <r>
    <n v="9911"/>
    <s v="Upfront"/>
    <x v="6"/>
    <n v="1.92"/>
    <d v="2015-03-01T00:00:00"/>
    <x v="5"/>
    <n v="0"/>
    <n v="0"/>
    <n v="0"/>
    <n v="0"/>
    <s v=""/>
  </r>
  <r>
    <n v="10003"/>
    <s v="Upfront"/>
    <x v="6"/>
    <n v="3"/>
    <d v="2015-03-01T00:00:00"/>
    <x v="5"/>
    <n v="0"/>
    <n v="0"/>
    <n v="0"/>
    <n v="0"/>
    <s v=""/>
  </r>
  <r>
    <n v="10025"/>
    <s v="Upfront"/>
    <x v="6"/>
    <n v="3"/>
    <d v="2015-03-01T00:00:00"/>
    <x v="5"/>
    <n v="0"/>
    <n v="0"/>
    <n v="0"/>
    <n v="0"/>
    <s v=""/>
  </r>
  <r>
    <n v="10026"/>
    <s v="Upfront"/>
    <x v="6"/>
    <n v="2.5"/>
    <d v="2014-07-01T00:00:00"/>
    <x v="5"/>
    <n v="0"/>
    <n v="0.46622105514442586"/>
    <n v="2"/>
    <n v="1.282107901647171"/>
    <n v="1.5599311083182053"/>
  </r>
  <r>
    <n v="10029"/>
    <s v="Upfront"/>
    <x v="6"/>
    <n v="3"/>
    <d v="2014-12-01T00:00:00"/>
    <x v="5"/>
    <n v="0"/>
    <n v="2.4826927667701122E-2"/>
    <n v="1"/>
    <n v="8.1928861303413716E-2"/>
    <n v="12.205710955710954"/>
  </r>
  <r>
    <n v="10198"/>
    <s v="Upfront"/>
    <x v="3"/>
    <n v="1.88"/>
    <d v="2014-12-01T00:00:00"/>
    <x v="5"/>
    <n v="0"/>
    <n v="2.4826927667701122E-2"/>
    <n v="1"/>
    <n v="5.1342086416805925E-2"/>
    <n v="19.47719833358131"/>
  </r>
  <r>
    <n v="10460"/>
    <s v="Upfront"/>
    <x v="1"/>
    <n v="4.05"/>
    <d v="2015-03-01T00:00:00"/>
    <x v="5"/>
    <n v="0"/>
    <n v="0"/>
    <n v="0"/>
    <n v="0"/>
    <s v=""/>
  </r>
  <r>
    <n v="10566"/>
    <s v="Upfront"/>
    <x v="6"/>
    <n v="48.96"/>
    <d v="2015-02-01T00:00:00"/>
    <x v="5"/>
    <n v="0"/>
    <n v="0"/>
    <n v="0"/>
    <n v="0"/>
    <s v=""/>
  </r>
  <r>
    <n v="10750"/>
    <s v="Upfront"/>
    <x v="6"/>
    <n v="5.89"/>
    <d v="2015-02-01T00:00:00"/>
    <x v="5"/>
    <n v="0"/>
    <n v="0"/>
    <n v="0"/>
    <n v="0"/>
    <s v=""/>
  </r>
  <r>
    <n v="10862"/>
    <s v="Upfront"/>
    <x v="6"/>
    <n v="7.5"/>
    <d v="2015-02-01T00:00:00"/>
    <x v="5"/>
    <n v="0"/>
    <n v="0"/>
    <n v="0"/>
    <n v="0"/>
    <s v=""/>
  </r>
  <r>
    <n v="10898"/>
    <s v="Upfront"/>
    <x v="6"/>
    <n v="2.64"/>
    <d v="2015-04-01T00:00:00"/>
    <x v="5"/>
    <n v="0"/>
    <n v="0"/>
    <n v="0"/>
    <n v="0"/>
    <s v=""/>
  </r>
  <r>
    <n v="10958"/>
    <s v="Upfront"/>
    <x v="6"/>
    <n v="2.64"/>
    <d v="2015-04-01T00:00:00"/>
    <x v="5"/>
    <n v="0"/>
    <n v="0"/>
    <n v="0"/>
    <n v="0"/>
    <s v=""/>
  </r>
  <r>
    <n v="10996"/>
    <s v="Upfront"/>
    <x v="6"/>
    <n v="2.6579999999999999"/>
    <d v="2015-04-01T00:00:00"/>
    <x v="5"/>
    <n v="0"/>
    <n v="0"/>
    <n v="0"/>
    <n v="0"/>
    <s v=""/>
  </r>
  <r>
    <n v="161"/>
    <s v="Upfront"/>
    <x v="0"/>
    <n v="22.12"/>
    <d v="2009-09-01T00:00:00"/>
    <x v="6"/>
    <n v="1"/>
    <n v="7.901647171162568E-2"/>
    <n v="2"/>
    <n v="1.9226287896872762"/>
    <n v="1.0402424070250755"/>
  </r>
  <r>
    <n v="164"/>
    <s v="Upfront"/>
    <x v="0"/>
    <n v="2.8"/>
    <d v="2009-10-01T00:00:00"/>
    <x v="6"/>
    <n v="1"/>
    <n v="0"/>
    <n v="2"/>
    <n v="0"/>
    <s v=""/>
  </r>
  <r>
    <n v="170"/>
    <s v="Upfront"/>
    <x v="0"/>
    <n v="3.024"/>
    <d v="2009-10-01T00:00:00"/>
    <x v="6"/>
    <n v="1"/>
    <n v="0"/>
    <n v="2"/>
    <n v="0"/>
    <s v=""/>
  </r>
  <r>
    <n v="171"/>
    <s v="Upfront"/>
    <x v="0"/>
    <n v="3.18"/>
    <d v="2009-09-01T00:00:00"/>
    <x v="6"/>
    <n v="1"/>
    <n v="7.901647171162568E-2"/>
    <n v="1"/>
    <n v="0.2763996180472667"/>
    <n v="3.6179500068230608"/>
  </r>
  <r>
    <n v="176"/>
    <s v="Upfront"/>
    <x v="0"/>
    <n v="3"/>
    <d v="2009-10-01T00:00:00"/>
    <x v="6"/>
    <n v="1"/>
    <n v="0"/>
    <n v="2"/>
    <n v="0"/>
    <s v=""/>
  </r>
  <r>
    <n v="181"/>
    <s v="Upfront"/>
    <x v="0"/>
    <n v="3.44"/>
    <d v="2009-12-01T00:00:00"/>
    <x v="6"/>
    <n v="1"/>
    <n v="0"/>
    <n v="2"/>
    <n v="0"/>
    <s v=""/>
  </r>
  <r>
    <n v="182"/>
    <s v="Upfront"/>
    <x v="0"/>
    <n v="4"/>
    <d v="2009-09-01T00:00:00"/>
    <x v="6"/>
    <n v="1"/>
    <n v="7.901647171162568E-2"/>
    <n v="3"/>
    <n v="0.34767247553115305"/>
    <n v="8.628810766273002"/>
  </r>
  <r>
    <n v="189"/>
    <s v="Upfront"/>
    <x v="0"/>
    <n v="4"/>
    <d v="2009-11-01T00:00:00"/>
    <x v="6"/>
    <n v="1"/>
    <n v="0"/>
    <n v="2"/>
    <n v="0"/>
    <s v=""/>
  </r>
  <r>
    <n v="192"/>
    <s v="Upfront"/>
    <x v="0"/>
    <n v="4"/>
    <d v="2009-11-01T00:00:00"/>
    <x v="6"/>
    <n v="1"/>
    <n v="0"/>
    <n v="1"/>
    <n v="0"/>
    <s v=""/>
  </r>
  <r>
    <n v="197"/>
    <s v="Upfront"/>
    <x v="0"/>
    <n v="2.36"/>
    <d v="2009-10-01T00:00:00"/>
    <x v="6"/>
    <n v="1"/>
    <n v="0"/>
    <n v="2"/>
    <n v="0"/>
    <s v=""/>
  </r>
  <r>
    <n v="199"/>
    <s v="Upfront"/>
    <x v="0"/>
    <n v="3"/>
    <d v="2010-01-01T00:00:00"/>
    <x v="6"/>
    <n v="1"/>
    <n v="0.8813559322033897"/>
    <n v="1"/>
    <n v="2.9084745762711863"/>
    <n v="0.34382284382284384"/>
  </r>
  <r>
    <n v="210"/>
    <s v="Upfront"/>
    <x v="0"/>
    <n v="9"/>
    <d v="2009-12-01T00:00:00"/>
    <x v="6"/>
    <n v="1"/>
    <n v="0"/>
    <n v="2"/>
    <n v="0"/>
    <s v=""/>
  </r>
  <r>
    <n v="216"/>
    <s v="Upfront"/>
    <x v="0"/>
    <n v="4"/>
    <d v="2009-11-01T00:00:00"/>
    <x v="6"/>
    <n v="1"/>
    <n v="0"/>
    <n v="1"/>
    <n v="0"/>
    <s v=""/>
  </r>
  <r>
    <n v="222"/>
    <s v="Upfront"/>
    <x v="0"/>
    <n v="3"/>
    <d v="2010-01-01T00:00:00"/>
    <x v="6"/>
    <n v="1"/>
    <n v="0.8813559322033897"/>
    <n v="1"/>
    <n v="2.9084745762711863"/>
    <n v="0.34382284382284384"/>
  </r>
  <r>
    <n v="226"/>
    <s v="Upfront"/>
    <x v="0"/>
    <n v="4.5"/>
    <d v="2009-10-01T00:00:00"/>
    <x v="6"/>
    <n v="1"/>
    <n v="0"/>
    <n v="3"/>
    <n v="0"/>
    <s v=""/>
  </r>
  <r>
    <n v="237"/>
    <s v="Upfront"/>
    <x v="0"/>
    <n v="3"/>
    <d v="2010-01-01T00:00:00"/>
    <x v="6"/>
    <n v="1"/>
    <n v="0.8813559322033897"/>
    <n v="1"/>
    <n v="2.9084745762711863"/>
    <n v="0.34382284382284384"/>
  </r>
  <r>
    <n v="243"/>
    <s v="Upfront"/>
    <x v="0"/>
    <n v="2.2000000000000002"/>
    <d v="2010-01-01T00:00:00"/>
    <x v="6"/>
    <n v="1"/>
    <n v="0.8813559322033897"/>
    <n v="1"/>
    <n v="2.1328813559322035"/>
    <n v="0.4688493324856961"/>
  </r>
  <r>
    <n v="250"/>
    <s v="Upfront"/>
    <x v="0"/>
    <n v="3"/>
    <d v="2010-01-01T00:00:00"/>
    <x v="6"/>
    <n v="1"/>
    <n v="0.8813559322033897"/>
    <n v="2"/>
    <n v="2.9084745762711863"/>
    <n v="0.68764568764568768"/>
  </r>
  <r>
    <n v="266"/>
    <s v="Upfront"/>
    <x v="0"/>
    <n v="1.08"/>
    <d v="2009-09-01T00:00:00"/>
    <x v="6"/>
    <n v="1"/>
    <n v="7.901647171162568E-2"/>
    <n v="1"/>
    <n v="9.3871568393411334E-2"/>
    <n v="10.652852797867901"/>
  </r>
  <r>
    <n v="277"/>
    <s v="Upfront"/>
    <x v="1"/>
    <n v="6.3959999999999999"/>
    <d v="2009-05-01T00:00:00"/>
    <x v="6"/>
    <n v="1"/>
    <n v="0.61375029840057294"/>
    <n v="4"/>
    <n v="4.3181015994270711"/>
    <n v="0.92633299793842805"/>
  </r>
  <r>
    <n v="305"/>
    <s v="Upfront"/>
    <x v="2"/>
    <n v="4.05"/>
    <d v="2009-10-01T00:00:00"/>
    <x v="6"/>
    <n v="1"/>
    <n v="0"/>
    <n v="3"/>
    <n v="0"/>
    <s v=""/>
  </r>
  <r>
    <n v="330"/>
    <s v="Upfront"/>
    <x v="2"/>
    <n v="9.8800000000000008"/>
    <d v="2009-12-01T00:00:00"/>
    <x v="6"/>
    <n v="1"/>
    <n v="0"/>
    <n v="6"/>
    <n v="0"/>
    <s v=""/>
  </r>
  <r>
    <n v="334"/>
    <s v="Upfront"/>
    <x v="0"/>
    <n v="4.7300000000000004"/>
    <d v="2009-08-01T00:00:00"/>
    <x v="6"/>
    <n v="1"/>
    <n v="0.20004774409166864"/>
    <n v="3"/>
    <n v="1.0408484125089521"/>
    <n v="2.8822640875903702"/>
  </r>
  <r>
    <n v="374"/>
    <s v="Upfront"/>
    <x v="0"/>
    <n v="2.052"/>
    <d v="2010-06-01T00:00:00"/>
    <x v="6"/>
    <n v="1"/>
    <n v="0.47624731439484363"/>
    <n v="1"/>
    <n v="1.0749854380520412"/>
    <n v="0.93024515923869566"/>
  </r>
  <r>
    <n v="407"/>
    <s v="Upfront"/>
    <x v="0"/>
    <n v="5.6"/>
    <d v="2010-02-01T00:00:00"/>
    <x v="6"/>
    <n v="1"/>
    <n v="0.85366435903556925"/>
    <n v="4"/>
    <n v="5.2585724516591066"/>
    <n v="0.76066271536070207"/>
  </r>
  <r>
    <n v="411"/>
    <s v="Upfront"/>
    <x v="3"/>
    <n v="4.032"/>
    <d v="2010-02-01T00:00:00"/>
    <x v="6"/>
    <n v="1"/>
    <n v="0.85366435903556925"/>
    <n v="2"/>
    <n v="3.7861721651945572"/>
    <n v="0.52823799677826522"/>
  </r>
  <r>
    <n v="438"/>
    <s v="Upfront"/>
    <x v="1"/>
    <n v="2.5920000000000001"/>
    <d v="2009-05-01T00:00:00"/>
    <x v="6"/>
    <n v="1"/>
    <n v="0.61375029840057294"/>
    <n v="1"/>
    <n v="1.7499248507997138"/>
    <n v="0.57145311099673857"/>
  </r>
  <r>
    <n v="458"/>
    <s v="Upfront"/>
    <x v="3"/>
    <n v="4.032"/>
    <d v="2010-02-01T00:00:00"/>
    <x v="6"/>
    <n v="1"/>
    <n v="0.85366435903556925"/>
    <n v="3"/>
    <n v="3.7861721651945572"/>
    <n v="0.79235699516739788"/>
  </r>
  <r>
    <n v="464"/>
    <s v="Upfront"/>
    <x v="2"/>
    <n v="3.87"/>
    <d v="2010-02-01T00:00:00"/>
    <x v="6"/>
    <n v="1"/>
    <n v="0.85366435903556925"/>
    <n v="3"/>
    <n v="3.6340491764144187"/>
    <n v="0.82552542752324243"/>
  </r>
  <r>
    <n v="470"/>
    <s v="Upfront"/>
    <x v="0"/>
    <n v="2.7"/>
    <d v="2010-03-01T00:00:00"/>
    <x v="6"/>
    <n v="1"/>
    <n v="0.8021007400334208"/>
    <n v="0"/>
    <n v="2.3822391978992603"/>
    <n v="0"/>
  </r>
  <r>
    <n v="498"/>
    <s v="Upfront"/>
    <x v="0"/>
    <n v="3"/>
    <d v="2010-05-01T00:00:00"/>
    <x v="6"/>
    <n v="1"/>
    <n v="0.61375029840057294"/>
    <n v="1"/>
    <n v="2.0253759847218911"/>
    <n v="0.4937354879011821"/>
  </r>
  <r>
    <n v="502"/>
    <s v="Upfront"/>
    <x v="0"/>
    <n v="5.4"/>
    <d v="2009-12-01T00:00:00"/>
    <x v="6"/>
    <n v="1"/>
    <n v="0"/>
    <n v="3"/>
    <n v="0"/>
    <s v=""/>
  </r>
  <r>
    <n v="588"/>
    <s v="Upfront"/>
    <x v="0"/>
    <n v="2.887"/>
    <d v="2010-06-01T00:00:00"/>
    <x v="6"/>
    <n v="1"/>
    <n v="0.47624731439484363"/>
    <n v="1"/>
    <n v="1.5124185963237049"/>
    <n v="0.66119261058462198"/>
  </r>
  <r>
    <n v="591"/>
    <s v="Upfront"/>
    <x v="0"/>
    <n v="3.3210000000000002"/>
    <d v="2010-05-01T00:00:00"/>
    <x v="6"/>
    <n v="1"/>
    <n v="0.61375029840057294"/>
    <n v="1"/>
    <n v="2.2420912150871337"/>
    <n v="0.44601218419257632"/>
  </r>
  <r>
    <n v="592"/>
    <s v="Upfront"/>
    <x v="0"/>
    <n v="3.37"/>
    <d v="2010-06-01T00:00:00"/>
    <x v="6"/>
    <n v="1"/>
    <n v="0.47624731439484363"/>
    <n v="1"/>
    <n v="1.7654487944616855"/>
    <n v="0.56642820972041652"/>
  </r>
  <r>
    <n v="596"/>
    <s v="Upfront"/>
    <x v="0"/>
    <n v="2.887"/>
    <d v="2010-05-01T00:00:00"/>
    <x v="6"/>
    <n v="1"/>
    <n v="0.61375029840057294"/>
    <n v="1"/>
    <n v="1.9490868226306997"/>
    <n v="0.51306077717476495"/>
  </r>
  <r>
    <n v="602"/>
    <s v="Upfront"/>
    <x v="4"/>
    <n v="3.2029999999999998"/>
    <d v="2010-05-01T00:00:00"/>
    <x v="6"/>
    <n v="1"/>
    <n v="0.61375029840057294"/>
    <n v="2"/>
    <n v="2.1624264263547386"/>
    <n v="0.92488695829131851"/>
  </r>
  <r>
    <n v="603"/>
    <s v="Upfront"/>
    <x v="5"/>
    <n v="2.8919999999999999"/>
    <d v="2010-05-01T00:00:00"/>
    <x v="6"/>
    <n v="1"/>
    <n v="0.61375029840057294"/>
    <n v="1"/>
    <n v="1.9524624492719027"/>
    <n v="0.51217374263608106"/>
  </r>
  <r>
    <n v="605"/>
    <s v="Upfront"/>
    <x v="5"/>
    <n v="2.5209999999999999"/>
    <d v="2010-05-01T00:00:00"/>
    <x v="6"/>
    <n v="1"/>
    <n v="0.61375029840057294"/>
    <n v="1"/>
    <n v="1.7019909524946291"/>
    <n v="0.58754718909303705"/>
  </r>
  <r>
    <n v="608"/>
    <s v="Upfront"/>
    <x v="2"/>
    <n v="3.149"/>
    <d v="2010-04-01T00:00:00"/>
    <x v="6"/>
    <n v="1"/>
    <n v="0.72499403198854151"/>
    <n v="2"/>
    <n v="2.5113068274051091"/>
    <n v="0.79639810562955626"/>
  </r>
  <r>
    <n v="612"/>
    <s v="Upfront"/>
    <x v="6"/>
    <n v="4.5999999999999996"/>
    <d v="2010-04-01T00:00:00"/>
    <x v="6"/>
    <n v="1"/>
    <n v="0.72499403198854151"/>
    <n v="3"/>
    <n v="3.6684698018620199"/>
    <n v="0.81777966346548037"/>
  </r>
  <r>
    <n v="613"/>
    <s v="Upfront"/>
    <x v="2"/>
    <n v="2.8769999999999998"/>
    <d v="2010-05-01T00:00:00"/>
    <x v="6"/>
    <n v="1"/>
    <n v="0.61375029840057294"/>
    <n v="1"/>
    <n v="1.9423355693482931"/>
    <n v="0.51484409583022128"/>
  </r>
  <r>
    <n v="614"/>
    <s v="Upfront"/>
    <x v="2"/>
    <n v="2.34"/>
    <d v="2010-06-01T00:00:00"/>
    <x v="6"/>
    <n v="1"/>
    <n v="0.47624731439484363"/>
    <n v="1"/>
    <n v="1.2258605872523276"/>
    <n v="0.81575344733239463"/>
  </r>
  <r>
    <n v="620"/>
    <s v="Upfront"/>
    <x v="0"/>
    <n v="6"/>
    <d v="2010-04-01T00:00:00"/>
    <x v="6"/>
    <n v="1"/>
    <n v="0.72499403198854151"/>
    <n v="1"/>
    <n v="4.784960611124375"/>
    <n v="0.20898813621895604"/>
  </r>
  <r>
    <n v="625"/>
    <s v="Upfront"/>
    <x v="2"/>
    <n v="2.887"/>
    <d v="2010-05-01T00:00:00"/>
    <x v="6"/>
    <n v="1"/>
    <n v="0.61375029840057294"/>
    <n v="1"/>
    <n v="1.9490868226306997"/>
    <n v="0.51306077717476495"/>
  </r>
  <r>
    <n v="647"/>
    <s v="Upfront"/>
    <x v="5"/>
    <n v="2.8919999999999999"/>
    <d v="2010-01-01T00:00:00"/>
    <x v="6"/>
    <n v="1"/>
    <n v="0.8813559322033897"/>
    <n v="1"/>
    <n v="2.8037694915254234"/>
    <n v="0.35666270106104137"/>
  </r>
  <r>
    <n v="665"/>
    <s v="Upfront"/>
    <x v="2"/>
    <n v="3.2370000000000001"/>
    <d v="2010-04-01T00:00:00"/>
    <x v="6"/>
    <n v="1"/>
    <n v="0.72499403198854151"/>
    <n v="1"/>
    <n v="2.5814862497016002"/>
    <n v="0.38737374646701767"/>
  </r>
  <r>
    <n v="683"/>
    <s v="Upfront"/>
    <x v="2"/>
    <n v="2.9580000000000002"/>
    <d v="2010-05-01T00:00:00"/>
    <x v="6"/>
    <n v="1"/>
    <n v="0.61375029840057294"/>
    <n v="2"/>
    <n v="1.9970207209357846"/>
    <n v="1.0014918618685236"/>
  </r>
  <r>
    <n v="684"/>
    <s v="Upfront"/>
    <x v="0"/>
    <n v="3.3210000000000002"/>
    <d v="2010-05-01T00:00:00"/>
    <x v="6"/>
    <n v="1"/>
    <n v="0.61375029840057294"/>
    <n v="1"/>
    <n v="2.2420912150871337"/>
    <n v="0.44601218419257632"/>
  </r>
  <r>
    <n v="685"/>
    <s v="Upfront"/>
    <x v="7"/>
    <n v="4.4400000000000004"/>
    <d v="2010-03-01T00:00:00"/>
    <x v="6"/>
    <n v="1"/>
    <n v="0.8021007400334208"/>
    <n v="3"/>
    <n v="3.9174600143232281"/>
    <n v="0.76580232830232819"/>
  </r>
  <r>
    <n v="689"/>
    <s v="Upfront"/>
    <x v="0"/>
    <n v="3.3210000000000002"/>
    <d v="2010-06-01T00:00:00"/>
    <x v="6"/>
    <n v="1"/>
    <n v="0.47624731439484363"/>
    <n v="1"/>
    <n v="1.7397790642158033"/>
    <n v="0.57478562684667378"/>
  </r>
  <r>
    <n v="691"/>
    <s v="Upfront"/>
    <x v="0"/>
    <n v="2.887"/>
    <d v="2010-07-01T00:00:00"/>
    <x v="6"/>
    <n v="1"/>
    <n v="0.34757698734781567"/>
    <n v="2"/>
    <n v="1.1038002387204582"/>
    <n v="1.8119220578520894"/>
  </r>
  <r>
    <n v="693"/>
    <s v="Upfront"/>
    <x v="2"/>
    <n v="2.3919999999999999"/>
    <d v="2010-06-01T00:00:00"/>
    <x v="6"/>
    <n v="1"/>
    <n v="0.47624731439484363"/>
    <n v="2"/>
    <n v="1.2531019336357128"/>
    <n v="1.5960393534764241"/>
  </r>
  <r>
    <n v="720"/>
    <s v="Upfront"/>
    <x v="0"/>
    <n v="2.887"/>
    <d v="2010-05-01T00:00:00"/>
    <x v="6"/>
    <n v="1"/>
    <n v="0.61375029840057294"/>
    <n v="1"/>
    <n v="1.9490868226306997"/>
    <n v="0.51306077717476495"/>
  </r>
  <r>
    <n v="721"/>
    <s v="Upfront"/>
    <x v="3"/>
    <n v="3.4"/>
    <d v="2010-05-01T00:00:00"/>
    <x v="6"/>
    <n v="1"/>
    <n v="0.61375029840057294"/>
    <n v="2"/>
    <n v="2.2954261160181431"/>
    <n v="0.87129791982561555"/>
  </r>
  <r>
    <n v="727"/>
    <s v="Upfront"/>
    <x v="7"/>
    <n v="2.8860000000000001"/>
    <d v="2010-05-01T00:00:00"/>
    <x v="6"/>
    <n v="1"/>
    <n v="0.61375029840057294"/>
    <n v="1"/>
    <n v="1.948411697302459"/>
    <n v="0.51323855291183174"/>
  </r>
  <r>
    <n v="728"/>
    <s v="Upfront"/>
    <x v="2"/>
    <n v="2.9580000000000002"/>
    <d v="2010-05-01T00:00:00"/>
    <x v="6"/>
    <n v="1"/>
    <n v="0.61375029840057294"/>
    <n v="2"/>
    <n v="1.9970207209357846"/>
    <n v="1.0014918618685236"/>
  </r>
  <r>
    <n v="729"/>
    <s v="Upfront"/>
    <x v="2"/>
    <n v="2.9580000000000002"/>
    <d v="2010-07-01T00:00:00"/>
    <x v="6"/>
    <n v="1"/>
    <n v="0.34757698734781567"/>
    <n v="1"/>
    <n v="1.1309460014323227"/>
    <n v="0.88421551403295828"/>
  </r>
  <r>
    <n v="760"/>
    <s v="Upfront"/>
    <x v="7"/>
    <n v="8.75"/>
    <d v="2010-04-01T00:00:00"/>
    <x v="6"/>
    <n v="1"/>
    <n v="0.72499403198854151"/>
    <n v="5"/>
    <n v="6.9780675578897124"/>
    <n v="0.71653075275070655"/>
  </r>
  <r>
    <n v="774"/>
    <s v="Upfront"/>
    <x v="0"/>
    <n v="5"/>
    <d v="2010-04-01T00:00:00"/>
    <x v="6"/>
    <n v="1"/>
    <n v="0.72499403198854151"/>
    <n v="3"/>
    <n v="3.9874671759369784"/>
    <n v="0.75235729038824184"/>
  </r>
  <r>
    <n v="775"/>
    <s v="Upfront"/>
    <x v="6"/>
    <n v="4.8"/>
    <d v="2010-05-01T00:00:00"/>
    <x v="6"/>
    <n v="1"/>
    <n v="0.61375029840057294"/>
    <n v="4"/>
    <n v="3.2406015755550253"/>
    <n v="1.2343387197529554"/>
  </r>
  <r>
    <n v="781"/>
    <s v="Upfront"/>
    <x v="2"/>
    <n v="2.9849999999999999"/>
    <d v="2010-08-01T00:00:00"/>
    <x v="6"/>
    <n v="1"/>
    <n v="0.20004774409166864"/>
    <n v="1"/>
    <n v="0.65685676772499402"/>
    <n v="1.5224019133782749"/>
  </r>
  <r>
    <n v="783"/>
    <s v="Upfront"/>
    <x v="2"/>
    <n v="2.4249999999999998"/>
    <d v="2010-07-01T00:00:00"/>
    <x v="6"/>
    <n v="1"/>
    <n v="0.34757698734781567"/>
    <n v="1"/>
    <n v="0.92716161375029826"/>
    <n v="1.0785606146430891"/>
  </r>
  <r>
    <n v="784"/>
    <s v="Upfront"/>
    <x v="0"/>
    <n v="2.6480000000000001"/>
    <d v="2010-05-01T00:00:00"/>
    <x v="6"/>
    <n v="1"/>
    <n v="0.61375029840057294"/>
    <n v="1"/>
    <n v="1.7877318691811892"/>
    <n v="0.5593679998880462"/>
  </r>
  <r>
    <n v="785"/>
    <s v="Upfront"/>
    <x v="2"/>
    <n v="3.0920000000000001"/>
    <d v="2010-06-01T00:00:00"/>
    <x v="6"/>
    <n v="1"/>
    <n v="0.47624731439484363"/>
    <n v="2"/>
    <n v="1.6198123657197423"/>
    <n v="1.2347109099338962"/>
  </r>
  <r>
    <n v="806"/>
    <s v="Upfront"/>
    <x v="0"/>
    <n v="1.25"/>
    <d v="2010-06-01T00:00:00"/>
    <x v="6"/>
    <n v="1"/>
    <n v="0.47624731439484363"/>
    <n v="1"/>
    <n v="0.65484005729291006"/>
    <n v="1.5270904534062428"/>
  </r>
  <r>
    <n v="812"/>
    <s v="Upfront"/>
    <x v="0"/>
    <n v="3.3210000000000002"/>
    <d v="2010-07-01T00:00:00"/>
    <x v="6"/>
    <n v="1"/>
    <n v="0.34757698734781567"/>
    <n v="2"/>
    <n v="1.2697334924803056"/>
    <n v="1.5751336889548271"/>
  </r>
  <r>
    <n v="813"/>
    <s v="Upfront"/>
    <x v="2"/>
    <n v="2.9580000000000002"/>
    <d v="2010-09-01T00:00:00"/>
    <x v="6"/>
    <n v="1"/>
    <n v="7.901647171162568E-2"/>
    <n v="2"/>
    <n v="0.25710379565528768"/>
    <n v="7.7789594467189556"/>
  </r>
  <r>
    <n v="825"/>
    <s v="Upfront"/>
    <x v="1"/>
    <n v="27.6"/>
    <d v="2010-03-01T00:00:00"/>
    <x v="6"/>
    <n v="1"/>
    <n v="0.8021007400334208"/>
    <n v="11"/>
    <n v="24.351778467414658"/>
    <n v="0.45171238785369222"/>
  </r>
  <r>
    <n v="826"/>
    <s v="Upfront"/>
    <x v="0"/>
    <n v="2.8860000000000001"/>
    <d v="2010-07-01T00:00:00"/>
    <x v="6"/>
    <n v="1"/>
    <n v="0.34757698734781567"/>
    <n v="2"/>
    <n v="1.1034179040343757"/>
    <n v="1.8125498894729666"/>
  </r>
  <r>
    <n v="827"/>
    <s v="Upfront"/>
    <x v="0"/>
    <n v="2.887"/>
    <d v="2010-07-01T00:00:00"/>
    <x v="6"/>
    <n v="1"/>
    <n v="0.34757698734781567"/>
    <n v="2"/>
    <n v="1.1038002387204582"/>
    <n v="1.8119220578520894"/>
  </r>
  <r>
    <n v="829"/>
    <s v="Upfront"/>
    <x v="0"/>
    <n v="2.887"/>
    <d v="2010-08-01T00:00:00"/>
    <x v="6"/>
    <n v="1"/>
    <n v="0.20004774409166864"/>
    <n v="2"/>
    <n v="0.63529162091191216"/>
    <n v="3.1481605205640113"/>
  </r>
  <r>
    <n v="832"/>
    <s v="Upfront"/>
    <x v="2"/>
    <n v="1.6870000000000001"/>
    <d v="2010-06-01T00:00:00"/>
    <x v="6"/>
    <n v="1"/>
    <n v="0.47624731439484363"/>
    <n v="1"/>
    <n v="0.88377214132251147"/>
    <n v="1.1315133768570262"/>
  </r>
  <r>
    <n v="834"/>
    <s v="Upfront"/>
    <x v="0"/>
    <n v="2.887"/>
    <d v="2010-07-01T00:00:00"/>
    <x v="6"/>
    <n v="1"/>
    <n v="0.34757698734781567"/>
    <n v="2"/>
    <n v="1.1038002387204582"/>
    <n v="1.8119220578520894"/>
  </r>
  <r>
    <n v="838"/>
    <s v="Upfront"/>
    <x v="0"/>
    <n v="3.3210000000000002"/>
    <d v="2010-07-01T00:00:00"/>
    <x v="6"/>
    <n v="1"/>
    <n v="0.34757698734781567"/>
    <n v="2"/>
    <n v="1.2697334924803056"/>
    <n v="1.5751336889548271"/>
  </r>
  <r>
    <n v="844"/>
    <s v="Upfront"/>
    <x v="2"/>
    <n v="3.0089999999999999"/>
    <d v="2010-07-01T00:00:00"/>
    <x v="6"/>
    <n v="1"/>
    <n v="0.34757698734781567"/>
    <n v="1"/>
    <n v="1.1504450704225351"/>
    <n v="0.8692288104052811"/>
  </r>
  <r>
    <n v="847"/>
    <s v="Upfront"/>
    <x v="3"/>
    <n v="3.96"/>
    <d v="2010-06-01T00:00:00"/>
    <x v="6"/>
    <n v="1"/>
    <n v="0.47624731439484363"/>
    <n v="3"/>
    <n v="2.0745333015039389"/>
    <n v="1.4461083839074269"/>
  </r>
  <r>
    <n v="852"/>
    <s v="Upfront"/>
    <x v="0"/>
    <n v="2.8860000000000001"/>
    <d v="2010-05-01T00:00:00"/>
    <x v="6"/>
    <n v="1"/>
    <n v="0.61375029840057294"/>
    <n v="1"/>
    <n v="1.948411697302459"/>
    <n v="0.51323855291183174"/>
  </r>
  <r>
    <n v="853"/>
    <s v="Upfront"/>
    <x v="2"/>
    <n v="3.0390000000000001"/>
    <d v="2010-07-01T00:00:00"/>
    <x v="6"/>
    <n v="1"/>
    <n v="0.34757698734781567"/>
    <n v="1"/>
    <n v="1.1619151110050132"/>
    <n v="0.86064807190177373"/>
  </r>
  <r>
    <n v="855"/>
    <s v="Upfront"/>
    <x v="2"/>
    <n v="2.4249999999999998"/>
    <d v="2010-05-01T00:00:00"/>
    <x v="6"/>
    <n v="1"/>
    <n v="0.61375029840057294"/>
    <n v="1"/>
    <n v="1.6371789209835284"/>
    <n v="0.61080678915610165"/>
  </r>
  <r>
    <n v="856"/>
    <s v="Upfront"/>
    <x v="2"/>
    <n v="2.4249999999999998"/>
    <d v="2010-07-01T00:00:00"/>
    <x v="6"/>
    <n v="1"/>
    <n v="0.34757698734781567"/>
    <n v="1"/>
    <n v="0.92716161375029826"/>
    <n v="1.0785606146430891"/>
  </r>
  <r>
    <n v="859"/>
    <s v="Upfront"/>
    <x v="0"/>
    <n v="2.887"/>
    <d v="2010-08-01T00:00:00"/>
    <x v="6"/>
    <n v="1"/>
    <n v="0.20004774409166864"/>
    <n v="2"/>
    <n v="0.63529162091191216"/>
    <n v="3.1481605205640113"/>
  </r>
  <r>
    <n v="862"/>
    <s v="Upfront"/>
    <x v="2"/>
    <n v="2.9580000000000002"/>
    <d v="2009-12-01T00:00:00"/>
    <x v="6"/>
    <n v="1"/>
    <n v="0"/>
    <n v="1"/>
    <n v="0"/>
    <s v=""/>
  </r>
  <r>
    <n v="864"/>
    <s v="Upfront"/>
    <x v="2"/>
    <n v="3.0390000000000001"/>
    <d v="2010-08-01T00:00:00"/>
    <x v="6"/>
    <n v="1"/>
    <n v="0.20004774409166864"/>
    <n v="1"/>
    <n v="0.66873960372403918"/>
    <n v="1.4953503492708622"/>
  </r>
  <r>
    <n v="882"/>
    <s v="Upfront"/>
    <x v="1"/>
    <n v="2.5649999999999999"/>
    <d v="2010-04-01T00:00:00"/>
    <x v="6"/>
    <n v="1"/>
    <n v="0.72499403198854151"/>
    <n v="1"/>
    <n v="2.0455706612556699"/>
    <n v="0.48886113735428322"/>
  </r>
  <r>
    <n v="883"/>
    <s v="Upfront"/>
    <x v="3"/>
    <n v="3.45"/>
    <d v="2010-05-01T00:00:00"/>
    <x v="6"/>
    <n v="1"/>
    <n v="0.61375029840057294"/>
    <n v="2"/>
    <n v="2.3291823824301749"/>
    <n v="0.85867041374118613"/>
  </r>
  <r>
    <n v="884"/>
    <s v="Upfront"/>
    <x v="3"/>
    <n v="3.45"/>
    <d v="2010-05-01T00:00:00"/>
    <x v="6"/>
    <n v="1"/>
    <n v="0.61375029840057294"/>
    <n v="2"/>
    <n v="2.3291823824301749"/>
    <n v="0.85867041374118613"/>
  </r>
  <r>
    <n v="900"/>
    <s v="Upfront"/>
    <x v="0"/>
    <n v="2.976"/>
    <d v="2010-09-01T00:00:00"/>
    <x v="6"/>
    <n v="1"/>
    <n v="7.901647171162568E-2"/>
    <n v="2"/>
    <n v="0.25866832179517785"/>
    <n v="7.7319092887750918"/>
  </r>
  <r>
    <n v="909"/>
    <s v="Upfront"/>
    <x v="2"/>
    <n v="3.0089999999999999"/>
    <d v="2010-07-01T00:00:00"/>
    <x v="6"/>
    <n v="1"/>
    <n v="0.34757698734781567"/>
    <n v="1"/>
    <n v="1.1504450704225351"/>
    <n v="0.8692288104052811"/>
  </r>
  <r>
    <n v="910"/>
    <s v="Upfront"/>
    <x v="2"/>
    <n v="2.6110000000000002"/>
    <d v="2010-09-01T00:00:00"/>
    <x v="6"/>
    <n v="1"/>
    <n v="7.901647171162568E-2"/>
    <n v="1"/>
    <n v="0.22694320840296014"/>
    <n v="4.4063887482563517"/>
  </r>
  <r>
    <n v="911"/>
    <s v="Upfront"/>
    <x v="0"/>
    <n v="4.7"/>
    <d v="2010-06-01T00:00:00"/>
    <x v="6"/>
    <n v="1"/>
    <n v="0.47624731439484363"/>
    <n v="3"/>
    <n v="2.4621986154213422"/>
    <n v="1.2184232341007255"/>
  </r>
  <r>
    <n v="916"/>
    <s v="Upfront"/>
    <x v="2"/>
    <n v="2.9580000000000002"/>
    <d v="2010-09-01T00:00:00"/>
    <x v="6"/>
    <n v="1"/>
    <n v="7.901647171162568E-2"/>
    <n v="2"/>
    <n v="0.25710379565528768"/>
    <n v="7.7789594467189556"/>
  </r>
  <r>
    <n v="917"/>
    <s v="Upfront"/>
    <x v="5"/>
    <n v="2.218"/>
    <d v="2010-11-01T00:00:00"/>
    <x v="6"/>
    <n v="1"/>
    <n v="0"/>
    <n v="1"/>
    <n v="0"/>
    <s v=""/>
  </r>
  <r>
    <n v="920"/>
    <s v="Upfront"/>
    <x v="2"/>
    <n v="3.0390000000000001"/>
    <d v="2010-08-01T00:00:00"/>
    <x v="6"/>
    <n v="1"/>
    <n v="0.20004774409166864"/>
    <n v="1"/>
    <n v="0.66873960372403918"/>
    <n v="1.4953503492708622"/>
  </r>
  <r>
    <n v="922"/>
    <s v="Upfront"/>
    <x v="5"/>
    <n v="2.4420000000000002"/>
    <d v="2010-10-01T00:00:00"/>
    <x v="6"/>
    <n v="1"/>
    <n v="0"/>
    <n v="1"/>
    <n v="0"/>
    <s v=""/>
  </r>
  <r>
    <n v="925"/>
    <s v="Upfront"/>
    <x v="3"/>
    <n v="14.1"/>
    <d v="2010-01-01T00:00:00"/>
    <x v="6"/>
    <n v="1"/>
    <n v="0.8813559322033897"/>
    <n v="0"/>
    <n v="13.669830508474575"/>
    <n v="0"/>
  </r>
  <r>
    <n v="926"/>
    <s v="Upfront"/>
    <x v="2"/>
    <n v="3.2370000000000001"/>
    <d v="2010-09-01T00:00:00"/>
    <x v="6"/>
    <n v="1"/>
    <n v="7.901647171162568E-2"/>
    <n v="2"/>
    <n v="0.28135395082358555"/>
    <n v="7.1084837946847932"/>
  </r>
  <r>
    <n v="928"/>
    <s v="Upfront"/>
    <x v="0"/>
    <n v="3.0219999999999998"/>
    <d v="2010-08-01T00:00:00"/>
    <x v="6"/>
    <n v="1"/>
    <n v="0.20004774409166864"/>
    <n v="1"/>
    <n v="0.66499871090952489"/>
    <n v="1.5037623135122935"/>
  </r>
  <r>
    <n v="929"/>
    <s v="Upfront"/>
    <x v="2"/>
    <n v="2.3919999999999999"/>
    <d v="2010-10-01T00:00:00"/>
    <x v="6"/>
    <n v="1"/>
    <n v="0"/>
    <n v="1"/>
    <n v="0"/>
    <s v=""/>
  </r>
  <r>
    <n v="930"/>
    <s v="Upfront"/>
    <x v="2"/>
    <n v="2.4849999999999999"/>
    <d v="2010-09-01T00:00:00"/>
    <x v="6"/>
    <n v="1"/>
    <n v="7.901647171162568E-2"/>
    <n v="1"/>
    <n v="0.21599152542372882"/>
    <n v="4.6298112763369561"/>
  </r>
  <r>
    <n v="933"/>
    <s v="Upfront"/>
    <x v="0"/>
    <n v="2.887"/>
    <d v="2010-08-01T00:00:00"/>
    <x v="6"/>
    <n v="1"/>
    <n v="0.20004774409166864"/>
    <n v="2"/>
    <n v="0.63529162091191216"/>
    <n v="3.1481605205640113"/>
  </r>
  <r>
    <n v="937"/>
    <s v="Upfront"/>
    <x v="0"/>
    <n v="5.04"/>
    <d v="2010-05-01T00:00:00"/>
    <x v="6"/>
    <n v="1"/>
    <n v="0.61375029840057294"/>
    <n v="4"/>
    <n v="3.4026316543327768"/>
    <n v="1.1755606854790051"/>
  </r>
  <r>
    <n v="939"/>
    <s v="Upfront"/>
    <x v="2"/>
    <n v="3.028"/>
    <d v="2010-05-01T00:00:00"/>
    <x v="6"/>
    <n v="1"/>
    <n v="0.61375029840057294"/>
    <n v="2"/>
    <n v="2.0442794939126285"/>
    <n v="0.9783398042956053"/>
  </r>
  <r>
    <n v="942"/>
    <s v="Upfront"/>
    <x v="2"/>
    <n v="2.9580000000000002"/>
    <d v="2010-10-01T00:00:00"/>
    <x v="6"/>
    <n v="1"/>
    <n v="0"/>
    <n v="2"/>
    <n v="0"/>
    <s v=""/>
  </r>
  <r>
    <n v="943"/>
    <s v="Upfront"/>
    <x v="5"/>
    <n v="2.218"/>
    <d v="2010-11-01T00:00:00"/>
    <x v="6"/>
    <n v="1"/>
    <n v="0"/>
    <n v="1"/>
    <n v="0"/>
    <s v=""/>
  </r>
  <r>
    <n v="952"/>
    <s v="Upfront"/>
    <x v="2"/>
    <n v="2.6110000000000002"/>
    <d v="2010-05-01T00:00:00"/>
    <x v="6"/>
    <n v="1"/>
    <n v="0.61375029840057294"/>
    <n v="1"/>
    <n v="1.7627522320362858"/>
    <n v="0.56729470076734823"/>
  </r>
  <r>
    <n v="958"/>
    <s v="Upfront"/>
    <x v="2"/>
    <n v="3.0659999999999998"/>
    <d v="2010-09-01T00:00:00"/>
    <x v="6"/>
    <n v="1"/>
    <n v="7.901647171162568E-2"/>
    <n v="1"/>
    <n v="0.26649095249462879"/>
    <n v="3.7524726098164827"/>
  </r>
  <r>
    <n v="968"/>
    <s v="Upfront"/>
    <x v="2"/>
    <n v="2.6110000000000002"/>
    <d v="2010-08-01T00:00:00"/>
    <x v="6"/>
    <n v="1"/>
    <n v="0.20004774409166864"/>
    <n v="1"/>
    <n v="0.57455712580568163"/>
    <n v="1.7404709733566257"/>
  </r>
  <r>
    <n v="970"/>
    <s v="Upfront"/>
    <x v="6"/>
    <n v="5.0599999999999996"/>
    <d v="2010-07-01T00:00:00"/>
    <x v="6"/>
    <n v="1"/>
    <n v="0.34757698734781567"/>
    <n v="3"/>
    <n v="1.9346135115779421"/>
    <n v="1.550697326389026"/>
  </r>
  <r>
    <n v="971"/>
    <s v="Upfront"/>
    <x v="6"/>
    <n v="2.6"/>
    <d v="2010-09-01T00:00:00"/>
    <x v="6"/>
    <n v="1"/>
    <n v="7.901647171162568E-2"/>
    <n v="2"/>
    <n v="0.22598710909524947"/>
    <n v="8.8500623243825665"/>
  </r>
  <r>
    <n v="972"/>
    <s v="Upfront"/>
    <x v="6"/>
    <n v="3.6"/>
    <d v="2010-08-01T00:00:00"/>
    <x v="6"/>
    <n v="1"/>
    <n v="0.20004774409166864"/>
    <n v="3"/>
    <n v="0.79218906660300792"/>
    <n v="3.7869747595284586"/>
  </r>
  <r>
    <n v="973"/>
    <s v="Upfront"/>
    <x v="2"/>
    <n v="2.7789999999999999"/>
    <d v="2010-09-01T00:00:00"/>
    <x v="6"/>
    <n v="1"/>
    <n v="7.901647171162568E-2"/>
    <n v="2"/>
    <n v="0.24154545237526853"/>
    <n v="8.2800151289653385"/>
  </r>
  <r>
    <n v="980"/>
    <s v="Upfront"/>
    <x v="0"/>
    <n v="2.887"/>
    <d v="2010-09-01T00:00:00"/>
    <x v="6"/>
    <n v="1"/>
    <n v="7.901647171162568E-2"/>
    <n v="1"/>
    <n v="0.25093260921460969"/>
    <n v="3.985133710321211"/>
  </r>
  <r>
    <n v="981"/>
    <s v="Upfront"/>
    <x v="0"/>
    <n v="2.887"/>
    <d v="2010-09-01T00:00:00"/>
    <x v="6"/>
    <n v="1"/>
    <n v="7.901647171162568E-2"/>
    <n v="1"/>
    <n v="0.25093260921460969"/>
    <n v="3.985133710321211"/>
  </r>
  <r>
    <n v="989"/>
    <s v="Upfront"/>
    <x v="2"/>
    <n v="3.2"/>
    <d v="2010-07-01T00:00:00"/>
    <x v="6"/>
    <n v="1"/>
    <n v="0.34757698734781567"/>
    <n v="2"/>
    <n v="1.2234709954643113"/>
    <n v="1.6346934315684316"/>
  </r>
  <r>
    <n v="996"/>
    <s v="Upfront"/>
    <x v="2"/>
    <n v="2.5510000000000002"/>
    <d v="2010-11-01T00:00:00"/>
    <x v="6"/>
    <n v="1"/>
    <n v="0"/>
    <n v="1"/>
    <n v="0"/>
    <s v=""/>
  </r>
  <r>
    <n v="997"/>
    <s v="Upfront"/>
    <x v="2"/>
    <n v="2.93"/>
    <d v="2010-11-01T00:00:00"/>
    <x v="6"/>
    <n v="1"/>
    <n v="0"/>
    <n v="1"/>
    <n v="0"/>
    <s v=""/>
  </r>
  <r>
    <n v="998"/>
    <s v="Upfront"/>
    <x v="2"/>
    <n v="2.891"/>
    <d v="2010-11-01T00:00:00"/>
    <x v="6"/>
    <n v="1"/>
    <n v="0"/>
    <n v="1"/>
    <n v="0"/>
    <s v=""/>
  </r>
  <r>
    <n v="999"/>
    <s v="Upfront"/>
    <x v="0"/>
    <n v="2.4849999999999999"/>
    <d v="2010-08-01T00:00:00"/>
    <x v="6"/>
    <n v="1"/>
    <n v="0.20004774409166864"/>
    <n v="2"/>
    <n v="0.54683050847457626"/>
    <n v="3.6574404116170225"/>
  </r>
  <r>
    <n v="1001"/>
    <s v="Upfront"/>
    <x v="2"/>
    <n v="2.887"/>
    <d v="2010-09-01T00:00:00"/>
    <x v="6"/>
    <n v="1"/>
    <n v="7.901647171162568E-2"/>
    <n v="1"/>
    <n v="0.25093260921460969"/>
    <n v="3.985133710321211"/>
  </r>
  <r>
    <n v="1003"/>
    <s v="Upfront"/>
    <x v="2"/>
    <n v="2.887"/>
    <d v="2010-09-01T00:00:00"/>
    <x v="6"/>
    <n v="1"/>
    <n v="7.901647171162568E-2"/>
    <n v="1"/>
    <n v="0.25093260921460969"/>
    <n v="3.985133710321211"/>
  </r>
  <r>
    <n v="1004"/>
    <s v="Upfront"/>
    <x v="0"/>
    <n v="2.8860000000000001"/>
    <d v="2010-09-01T00:00:00"/>
    <x v="6"/>
    <n v="1"/>
    <n v="7.901647171162568E-2"/>
    <n v="1"/>
    <n v="0.25084569109572691"/>
    <n v="3.9865145605326875"/>
  </r>
  <r>
    <n v="1005"/>
    <s v="Upfront"/>
    <x v="0"/>
    <n v="2.9409999999999998"/>
    <d v="2010-09-01T00:00:00"/>
    <x v="6"/>
    <n v="1"/>
    <n v="7.901647171162568E-2"/>
    <n v="2"/>
    <n v="0.25562618763428024"/>
    <n v="7.8239245302260025"/>
  </r>
  <r>
    <n v="1009"/>
    <s v="Upfront"/>
    <x v="3"/>
    <n v="2.734"/>
    <d v="2010-07-01T00:00:00"/>
    <x v="6"/>
    <n v="1"/>
    <n v="0.34757698734781567"/>
    <n v="1"/>
    <n v="1.0453030317498209"/>
    <n v="0.95666038423902366"/>
  </r>
  <r>
    <n v="1010"/>
    <s v="Upfront"/>
    <x v="3"/>
    <n v="2.9750000000000001"/>
    <d v="2010-11-01T00:00:00"/>
    <x v="6"/>
    <n v="1"/>
    <n v="0"/>
    <n v="1"/>
    <n v="0"/>
    <s v=""/>
  </r>
  <r>
    <n v="1011"/>
    <s v="Upfront"/>
    <x v="5"/>
    <n v="3.1669999999999998"/>
    <d v="2010-09-01T00:00:00"/>
    <x v="6"/>
    <n v="1"/>
    <n v="7.901647171162568E-2"/>
    <n v="2"/>
    <n v="0.27526968250179035"/>
    <n v="7.265602160844546"/>
  </r>
  <r>
    <n v="1012"/>
    <s v="Upfront"/>
    <x v="5"/>
    <n v="3.1669999999999998"/>
    <d v="2010-10-01T00:00:00"/>
    <x v="6"/>
    <n v="1"/>
    <n v="0"/>
    <n v="1"/>
    <n v="0"/>
    <s v=""/>
  </r>
  <r>
    <n v="1013"/>
    <s v="Upfront"/>
    <x v="2"/>
    <n v="2.9580000000000002"/>
    <d v="2010-10-01T00:00:00"/>
    <x v="6"/>
    <n v="1"/>
    <n v="0"/>
    <n v="2"/>
    <n v="0"/>
    <s v=""/>
  </r>
  <r>
    <n v="1016"/>
    <s v="Upfront"/>
    <x v="0"/>
    <n v="2.895"/>
    <d v="2010-09-01T00:00:00"/>
    <x v="6"/>
    <n v="1"/>
    <n v="7.901647171162568E-2"/>
    <n v="1"/>
    <n v="0.25162795416567202"/>
    <n v="3.9741212510180777"/>
  </r>
  <r>
    <n v="1017"/>
    <s v="Upfront"/>
    <x v="2"/>
    <n v="3.0089999999999999"/>
    <d v="2010-07-01T00:00:00"/>
    <x v="6"/>
    <n v="1"/>
    <n v="0.34757698734781567"/>
    <n v="1"/>
    <n v="1.1504450704225351"/>
    <n v="0.8692288104052811"/>
  </r>
  <r>
    <n v="1018"/>
    <s v="Upfront"/>
    <x v="0"/>
    <n v="2.887"/>
    <d v="2010-09-01T00:00:00"/>
    <x v="6"/>
    <n v="1"/>
    <n v="7.901647171162568E-2"/>
    <n v="1"/>
    <n v="0.25093260921460969"/>
    <n v="3.985133710321211"/>
  </r>
  <r>
    <n v="1019"/>
    <s v="Upfront"/>
    <x v="0"/>
    <n v="3.1219999999999999"/>
    <d v="2010-09-01T00:00:00"/>
    <x v="6"/>
    <n v="1"/>
    <n v="7.901647171162568E-2"/>
    <n v="1"/>
    <n v="0.27135836715206491"/>
    <n v="3.6851636840798645"/>
  </r>
  <r>
    <n v="1026"/>
    <s v="Upfront"/>
    <x v="2"/>
    <n v="2.9580000000000002"/>
    <d v="2010-11-01T00:00:00"/>
    <x v="6"/>
    <n v="1"/>
    <n v="0"/>
    <n v="1"/>
    <n v="0"/>
    <s v=""/>
  </r>
  <r>
    <n v="1027"/>
    <s v="Upfront"/>
    <x v="2"/>
    <n v="2.891"/>
    <d v="2010-11-01T00:00:00"/>
    <x v="6"/>
    <n v="1"/>
    <n v="0"/>
    <n v="1"/>
    <n v="0"/>
    <s v=""/>
  </r>
  <r>
    <n v="1028"/>
    <s v="Upfront"/>
    <x v="5"/>
    <n v="2.5819999999999999"/>
    <d v="2010-10-01T00:00:00"/>
    <x v="6"/>
    <n v="1"/>
    <n v="0"/>
    <n v="2"/>
    <n v="0"/>
    <s v=""/>
  </r>
  <r>
    <n v="1030"/>
    <s v="Upfront"/>
    <x v="2"/>
    <n v="2.996"/>
    <d v="2010-11-01T00:00:00"/>
    <x v="6"/>
    <n v="1"/>
    <n v="0"/>
    <n v="1"/>
    <n v="0"/>
    <s v=""/>
  </r>
  <r>
    <n v="1031"/>
    <s v="Upfront"/>
    <x v="5"/>
    <n v="2.5819999999999999"/>
    <d v="2010-10-01T00:00:00"/>
    <x v="6"/>
    <n v="1"/>
    <n v="0"/>
    <n v="2"/>
    <n v="0"/>
    <s v=""/>
  </r>
  <r>
    <n v="1033"/>
    <s v="Upfront"/>
    <x v="5"/>
    <n v="3.14"/>
    <d v="2010-09-01T00:00:00"/>
    <x v="6"/>
    <n v="1"/>
    <n v="7.901647171162568E-2"/>
    <n v="1"/>
    <n v="0.27292289329195513"/>
    <n v="3.6640385419418267"/>
  </r>
  <r>
    <n v="1035"/>
    <s v="Upfront"/>
    <x v="3"/>
    <n v="2.3010000000000002"/>
    <d v="2010-06-01T00:00:00"/>
    <x v="6"/>
    <n v="1"/>
    <n v="0.47624731439484363"/>
    <n v="1"/>
    <n v="1.205429577464789"/>
    <n v="0.82957977694819784"/>
  </r>
  <r>
    <n v="1036"/>
    <s v="Upfront"/>
    <x v="1"/>
    <n v="2.57"/>
    <d v="2010-11-01T00:00:00"/>
    <x v="6"/>
    <n v="1"/>
    <n v="0"/>
    <n v="1"/>
    <n v="0"/>
    <s v=""/>
  </r>
  <r>
    <n v="1037"/>
    <s v="Upfront"/>
    <x v="0"/>
    <n v="3.37"/>
    <d v="2010-09-01T00:00:00"/>
    <x v="6"/>
    <n v="1"/>
    <n v="7.901647171162568E-2"/>
    <n v="2"/>
    <n v="0.29291406063499642"/>
    <n v="6.8279412591675586"/>
  </r>
  <r>
    <n v="1044"/>
    <s v="Upfront"/>
    <x v="2"/>
    <n v="2.851"/>
    <d v="2010-11-01T00:00:00"/>
    <x v="6"/>
    <n v="1"/>
    <n v="0"/>
    <n v="1"/>
    <n v="0"/>
    <s v=""/>
  </r>
  <r>
    <n v="1045"/>
    <s v="Upfront"/>
    <x v="2"/>
    <n v="2.891"/>
    <d v="2010-10-01T00:00:00"/>
    <x v="6"/>
    <n v="1"/>
    <n v="0"/>
    <n v="1"/>
    <n v="0"/>
    <s v=""/>
  </r>
  <r>
    <n v="1046"/>
    <s v="Upfront"/>
    <x v="2"/>
    <n v="2.891"/>
    <d v="2010-10-01T00:00:00"/>
    <x v="6"/>
    <n v="1"/>
    <n v="0"/>
    <n v="1"/>
    <n v="0"/>
    <s v=""/>
  </r>
  <r>
    <n v="1060"/>
    <s v="Upfront"/>
    <x v="2"/>
    <n v="2.82"/>
    <d v="2010-10-01T00:00:00"/>
    <x v="6"/>
    <n v="1"/>
    <n v="0"/>
    <n v="2"/>
    <n v="0"/>
    <s v=""/>
  </r>
  <r>
    <n v="1064"/>
    <s v="Upfront"/>
    <x v="2"/>
    <n v="3.76"/>
    <d v="2010-09-01T00:00:00"/>
    <x v="6"/>
    <n v="1"/>
    <n v="7.901647171162568E-2"/>
    <n v="3"/>
    <n v="0.3268121269992838"/>
    <n v="9.1795859215670248"/>
  </r>
  <r>
    <n v="1083"/>
    <s v="Upfront"/>
    <x v="2"/>
    <n v="3.51"/>
    <d v="2010-07-01T00:00:00"/>
    <x v="6"/>
    <n v="1"/>
    <n v="0.34757698734781567"/>
    <n v="2"/>
    <n v="1.3419947481499162"/>
    <n v="1.4903187980111061"/>
  </r>
  <r>
    <n v="1134"/>
    <s v="Upfront"/>
    <x v="0"/>
    <n v="3.6"/>
    <d v="2010-08-01T00:00:00"/>
    <x v="6"/>
    <n v="1"/>
    <n v="0.20004774409166864"/>
    <n v="3"/>
    <n v="0.79218906660300792"/>
    <n v="3.7869747595284586"/>
  </r>
  <r>
    <n v="1141"/>
    <s v="Upfront"/>
    <x v="0"/>
    <n v="2.8439999999999999"/>
    <d v="2010-09-01T00:00:00"/>
    <x v="6"/>
    <n v="1"/>
    <n v="7.901647171162568E-2"/>
    <n v="1"/>
    <n v="0.24719513010264979"/>
    <n v="4.0453871384308497"/>
  </r>
  <r>
    <n v="1153"/>
    <s v="Upfront"/>
    <x v="0"/>
    <n v="4.7300000000000004"/>
    <d v="2010-07-01T00:00:00"/>
    <x v="6"/>
    <n v="1"/>
    <n v="0.34757698734781567"/>
    <n v="3"/>
    <n v="1.8084430651706853"/>
    <n v="1.6588855119510508"/>
  </r>
  <r>
    <n v="1168"/>
    <s v="Upfront"/>
    <x v="2"/>
    <n v="2.6110000000000002"/>
    <d v="2010-11-01T00:00:00"/>
    <x v="6"/>
    <n v="1"/>
    <n v="0"/>
    <n v="2"/>
    <n v="0"/>
    <s v=""/>
  </r>
  <r>
    <n v="1170"/>
    <s v="Upfront"/>
    <x v="2"/>
    <n v="2.6110000000000002"/>
    <d v="2010-08-01T00:00:00"/>
    <x v="6"/>
    <n v="1"/>
    <n v="0.20004774409166864"/>
    <n v="1"/>
    <n v="0.57455712580568163"/>
    <n v="1.7404709733566257"/>
  </r>
  <r>
    <n v="1177"/>
    <s v="Upfront"/>
    <x v="2"/>
    <n v="3.0089999999999999"/>
    <d v="2010-10-01T00:00:00"/>
    <x v="6"/>
    <n v="1"/>
    <n v="0"/>
    <n v="2"/>
    <n v="0"/>
    <s v=""/>
  </r>
  <r>
    <n v="1178"/>
    <s v="Upfront"/>
    <x v="2"/>
    <n v="2.6110000000000002"/>
    <d v="2010-10-01T00:00:00"/>
    <x v="6"/>
    <n v="1"/>
    <n v="0"/>
    <n v="2"/>
    <n v="0"/>
    <s v=""/>
  </r>
  <r>
    <n v="1179"/>
    <s v="Upfront"/>
    <x v="2"/>
    <n v="3.0089999999999999"/>
    <d v="2010-10-01T00:00:00"/>
    <x v="6"/>
    <n v="1"/>
    <n v="0"/>
    <n v="2"/>
    <n v="0"/>
    <s v=""/>
  </r>
  <r>
    <n v="1180"/>
    <s v="Upfront"/>
    <x v="2"/>
    <n v="2.7480000000000002"/>
    <d v="2010-07-01T00:00:00"/>
    <x v="6"/>
    <n v="1"/>
    <n v="0.34757698734781567"/>
    <n v="1"/>
    <n v="1.0506557173549773"/>
    <n v="0.95178656859879573"/>
  </r>
  <r>
    <n v="1181"/>
    <s v="Upfront"/>
    <x v="2"/>
    <n v="2.6110000000000002"/>
    <d v="2010-10-01T00:00:00"/>
    <x v="6"/>
    <n v="1"/>
    <n v="0"/>
    <n v="2"/>
    <n v="0"/>
    <s v=""/>
  </r>
  <r>
    <n v="1187"/>
    <s v="Upfront"/>
    <x v="2"/>
    <n v="2.6110000000000002"/>
    <d v="2010-11-01T00:00:00"/>
    <x v="6"/>
    <n v="1"/>
    <n v="0"/>
    <n v="2"/>
    <n v="0"/>
    <s v=""/>
  </r>
  <r>
    <n v="1191"/>
    <s v="Upfront"/>
    <x v="0"/>
    <n v="2.9409999999999998"/>
    <d v="2010-09-01T00:00:00"/>
    <x v="6"/>
    <n v="1"/>
    <n v="7.901647171162568E-2"/>
    <n v="2"/>
    <n v="0.25562618763428024"/>
    <n v="7.8239245302260025"/>
  </r>
  <r>
    <n v="1195"/>
    <s v="Upfront"/>
    <x v="0"/>
    <n v="5.64"/>
    <d v="2010-07-01T00:00:00"/>
    <x v="6"/>
    <n v="1"/>
    <n v="0.34757698734781567"/>
    <n v="4"/>
    <n v="2.1563676295058483"/>
    <n v="1.8549712698648873"/>
  </r>
  <r>
    <n v="1234"/>
    <s v="Upfront"/>
    <x v="2"/>
    <n v="3.0089999999999999"/>
    <d v="2010-09-01T00:00:00"/>
    <x v="6"/>
    <n v="1"/>
    <n v="7.901647171162568E-2"/>
    <n v="2"/>
    <n v="0.26153661971830988"/>
    <n v="7.647112676435583"/>
  </r>
  <r>
    <n v="1239"/>
    <s v="Upfront"/>
    <x v="5"/>
    <n v="3.1680000000000001"/>
    <d v="2010-09-01T00:00:00"/>
    <x v="6"/>
    <n v="1"/>
    <n v="7.901647171162568E-2"/>
    <n v="1"/>
    <n v="0.27535660062067319"/>
    <n v="3.6316543629095128"/>
  </r>
  <r>
    <n v="1272"/>
    <s v="Upfront"/>
    <x v="6"/>
    <n v="2.4"/>
    <d v="2010-09-01T00:00:00"/>
    <x v="6"/>
    <n v="1"/>
    <n v="7.901647171162568E-2"/>
    <n v="1"/>
    <n v="0.2086034853186918"/>
    <n v="4.793783759040557"/>
  </r>
  <r>
    <n v="1278"/>
    <s v="Upfront"/>
    <x v="0"/>
    <n v="7.2"/>
    <d v="2010-03-01T00:00:00"/>
    <x v="6"/>
    <n v="1"/>
    <n v="0.8021007400334208"/>
    <n v="5"/>
    <n v="6.3526378610646939"/>
    <n v="0.78707461519961508"/>
  </r>
  <r>
    <n v="1279"/>
    <s v="Upfront"/>
    <x v="2"/>
    <n v="2.4249999999999998"/>
    <d v="2010-10-01T00:00:00"/>
    <x v="6"/>
    <n v="1"/>
    <n v="0"/>
    <n v="1"/>
    <n v="0"/>
    <s v=""/>
  </r>
  <r>
    <n v="1280"/>
    <s v="Upfront"/>
    <x v="0"/>
    <n v="7.2149999999999999"/>
    <d v="2010-08-01T00:00:00"/>
    <x v="6"/>
    <n v="1"/>
    <n v="0.20004774409166864"/>
    <n v="5"/>
    <n v="1.5876789209835283"/>
    <n v="3.1492513592752256"/>
  </r>
  <r>
    <n v="1287"/>
    <s v="Upfront"/>
    <x v="1"/>
    <n v="34.520000000000003"/>
    <d v="2009-08-01T00:00:00"/>
    <x v="6"/>
    <n v="1"/>
    <n v="0.20004774409166864"/>
    <n v="12"/>
    <n v="7.5962129386488426"/>
    <n v="1.5797345462691137"/>
  </r>
  <r>
    <n v="1292"/>
    <s v="Upfront"/>
    <x v="0"/>
    <n v="5.85"/>
    <d v="2010-08-01T00:00:00"/>
    <x v="6"/>
    <n v="1"/>
    <n v="0.20004774409166864"/>
    <n v="4"/>
    <n v="1.2873072332298878"/>
    <n v="3.1072613411515557"/>
  </r>
  <r>
    <n v="1307"/>
    <s v="Upfront"/>
    <x v="0"/>
    <n v="5.85"/>
    <d v="2010-06-01T00:00:00"/>
    <x v="6"/>
    <n v="1"/>
    <n v="0.47624731439484363"/>
    <n v="4"/>
    <n v="3.064651468130819"/>
    <n v="1.3052055157318314"/>
  </r>
  <r>
    <n v="1319"/>
    <s v="Upfront"/>
    <x v="6"/>
    <n v="2.99"/>
    <d v="2010-12-01T00:00:00"/>
    <x v="6"/>
    <n v="1"/>
    <n v="0"/>
    <n v="2"/>
    <n v="0"/>
    <s v=""/>
  </r>
  <r>
    <n v="1434"/>
    <s v="Upfront"/>
    <x v="0"/>
    <n v="3.78"/>
    <d v="2010-08-01T00:00:00"/>
    <x v="6"/>
    <n v="1"/>
    <n v="0.20004774409166864"/>
    <n v="3"/>
    <n v="0.83179851993315823"/>
    <n v="3.606642628122342"/>
  </r>
  <r>
    <n v="1436"/>
    <s v="Upfront"/>
    <x v="6"/>
    <n v="3.24"/>
    <d v="2010-10-01T00:00:00"/>
    <x v="6"/>
    <n v="1"/>
    <n v="0"/>
    <n v="1"/>
    <n v="0"/>
    <s v=""/>
  </r>
  <r>
    <n v="1458"/>
    <s v="Upfront"/>
    <x v="6"/>
    <n v="2.99"/>
    <d v="2010-12-01T00:00:00"/>
    <x v="6"/>
    <n v="1"/>
    <n v="0"/>
    <n v="2"/>
    <n v="0"/>
    <s v=""/>
  </r>
  <r>
    <n v="1464"/>
    <s v="Upfront"/>
    <x v="0"/>
    <n v="6.72"/>
    <d v="2010-10-01T00:00:00"/>
    <x v="6"/>
    <n v="1"/>
    <n v="0"/>
    <n v="5"/>
    <n v="0"/>
    <s v=""/>
  </r>
  <r>
    <n v="1468"/>
    <s v="Upfront"/>
    <x v="4"/>
    <n v="3.15"/>
    <d v="2010-10-01T00:00:00"/>
    <x v="6"/>
    <n v="1"/>
    <n v="0"/>
    <n v="2"/>
    <n v="0"/>
    <s v=""/>
  </r>
  <r>
    <n v="1488"/>
    <s v="Upfront"/>
    <x v="3"/>
    <n v="5.52"/>
    <d v="2010-04-01T00:00:00"/>
    <x v="6"/>
    <n v="1"/>
    <n v="0.72499403198854151"/>
    <n v="4"/>
    <n v="4.4021637622344247"/>
    <n v="0.9086440705172002"/>
  </r>
  <r>
    <n v="1531"/>
    <s v="Upfront"/>
    <x v="6"/>
    <n v="1.3440000000000001"/>
    <d v="2011-06-01T00:00:00"/>
    <x v="6"/>
    <n v="1"/>
    <n v="0.47624731439484363"/>
    <n v="0"/>
    <n v="0.70408402960133687"/>
    <n v="0"/>
  </r>
  <r>
    <n v="1532"/>
    <s v="Upfront"/>
    <x v="6"/>
    <n v="1.3440000000000001"/>
    <d v="2011-06-01T00:00:00"/>
    <x v="6"/>
    <n v="1"/>
    <n v="0.47624731439484363"/>
    <n v="0"/>
    <n v="0.70408402960133687"/>
    <n v="0"/>
  </r>
  <r>
    <n v="1533"/>
    <s v="Upfront"/>
    <x v="6"/>
    <n v="1.3440000000000001"/>
    <d v="2011-06-01T00:00:00"/>
    <x v="6"/>
    <n v="1"/>
    <n v="0.47624731439484363"/>
    <n v="0"/>
    <n v="0.70408402960133687"/>
    <n v="0"/>
  </r>
  <r>
    <n v="1568"/>
    <s v="Upfront"/>
    <x v="0"/>
    <n v="2.7"/>
    <d v="2010-10-01T00:00:00"/>
    <x v="6"/>
    <n v="1"/>
    <n v="0"/>
    <n v="1"/>
    <n v="0"/>
    <s v=""/>
  </r>
  <r>
    <n v="1571"/>
    <s v="Upfront"/>
    <x v="0"/>
    <n v="8.74"/>
    <d v="2010-07-01T00:00:00"/>
    <x v="6"/>
    <n v="1"/>
    <n v="0.34757698734781567"/>
    <n v="6"/>
    <n v="3.3416051563619003"/>
    <n v="1.7955442726609774"/>
  </r>
  <r>
    <n v="1614"/>
    <s v="Upfront"/>
    <x v="0"/>
    <n v="3.18"/>
    <d v="2010-09-01T00:00:00"/>
    <x v="6"/>
    <n v="1"/>
    <n v="7.901647171162568E-2"/>
    <n v="3"/>
    <n v="0.2763996180472667"/>
    <n v="10.853850020469183"/>
  </r>
  <r>
    <n v="1646"/>
    <s v="Upfront"/>
    <x v="0"/>
    <n v="6"/>
    <d v="2010-06-01T00:00:00"/>
    <x v="6"/>
    <n v="1"/>
    <n v="0.47624731439484363"/>
    <n v="4"/>
    <n v="3.1432322750059685"/>
    <n v="1.2725753778385356"/>
  </r>
  <r>
    <n v="1664"/>
    <s v="Upfront"/>
    <x v="5"/>
    <n v="9.1999999999999993"/>
    <d v="2010-07-01T00:00:00"/>
    <x v="6"/>
    <n v="1"/>
    <n v="0.34757698734781567"/>
    <n v="5"/>
    <n v="3.5174791119598945"/>
    <n v="1.4214725491899407"/>
  </r>
  <r>
    <n v="1717"/>
    <s v="Upfront"/>
    <x v="0"/>
    <n v="7"/>
    <d v="2010-09-01T00:00:00"/>
    <x v="6"/>
    <n v="1"/>
    <n v="7.901647171162568E-2"/>
    <n v="4"/>
    <n v="0.60842683217951776"/>
    <n v="6.5743320123984779"/>
  </r>
  <r>
    <n v="1723"/>
    <s v="Upfront"/>
    <x v="5"/>
    <n v="7.52"/>
    <d v="2010-10-01T00:00:00"/>
    <x v="6"/>
    <n v="1"/>
    <n v="0"/>
    <n v="5"/>
    <n v="0"/>
    <s v=""/>
  </r>
  <r>
    <n v="1724"/>
    <s v="Upfront"/>
    <x v="3"/>
    <n v="4.05"/>
    <d v="2010-03-01T00:00:00"/>
    <x v="6"/>
    <n v="1"/>
    <n v="0.8021007400334208"/>
    <n v="3"/>
    <n v="3.5733587968488902"/>
    <n v="0.83954625621292278"/>
  </r>
  <r>
    <n v="1758"/>
    <s v="Upfront"/>
    <x v="0"/>
    <n v="4.05"/>
    <d v="2011-01-01T00:00:00"/>
    <x v="6"/>
    <n v="1"/>
    <n v="0.8813559322033897"/>
    <n v="3"/>
    <n v="3.9264406779661014"/>
    <n v="0.76405076405076411"/>
  </r>
  <r>
    <n v="1780"/>
    <s v="Upfront"/>
    <x v="0"/>
    <n v="6.3"/>
    <d v="2011-02-01T00:00:00"/>
    <x v="6"/>
    <n v="1"/>
    <n v="0.85366435903556925"/>
    <n v="4"/>
    <n v="5.9158940081164948"/>
    <n v="0.67614463587617957"/>
  </r>
  <r>
    <n v="1797"/>
    <s v="Upfront"/>
    <x v="0"/>
    <n v="5.64"/>
    <d v="2011-02-01T00:00:00"/>
    <x v="6"/>
    <n v="1"/>
    <n v="0.85366435903556925"/>
    <n v="4"/>
    <n v="5.2961336834566719"/>
    <n v="0.75526794432977506"/>
  </r>
  <r>
    <n v="1822"/>
    <s v="Upfront"/>
    <x v="0"/>
    <n v="9.89"/>
    <d v="2010-04-01T00:00:00"/>
    <x v="6"/>
    <n v="1"/>
    <n v="0.72499403198854151"/>
    <n v="7"/>
    <n v="7.8872100740033444"/>
    <n v="0.88751281306331187"/>
  </r>
  <r>
    <n v="2029"/>
    <s v="Upfront"/>
    <x v="3"/>
    <n v="7.2"/>
    <d v="2010-10-01T00:00:00"/>
    <x v="6"/>
    <n v="1"/>
    <n v="0"/>
    <n v="3"/>
    <n v="0"/>
    <s v=""/>
  </r>
  <r>
    <n v="2051"/>
    <s v="Upfront"/>
    <x v="6"/>
    <n v="1.85"/>
    <d v="2011-06-01T00:00:00"/>
    <x v="6"/>
    <n v="1"/>
    <n v="0.47624731439484363"/>
    <n v="1"/>
    <n v="0.96916328479350689"/>
    <n v="1.031817873923137"/>
  </r>
  <r>
    <n v="2103"/>
    <s v="Upfront"/>
    <x v="6"/>
    <n v="3.68"/>
    <d v="2011-03-01T00:00:00"/>
    <x v="6"/>
    <n v="1"/>
    <n v="0.8021007400334208"/>
    <n v="2"/>
    <n v="3.2469037956552875"/>
    <n v="0.61597143798230758"/>
  </r>
  <r>
    <n v="2104"/>
    <s v="Upfront"/>
    <x v="6"/>
    <n v="5.75"/>
    <d v="2011-02-01T00:00:00"/>
    <x v="6"/>
    <n v="1"/>
    <n v="0.85366435903556925"/>
    <n v="4"/>
    <n v="5.3994270708999768"/>
    <n v="0.74081934017737916"/>
  </r>
  <r>
    <n v="2134"/>
    <s v="Upfront"/>
    <x v="6"/>
    <n v="8.2249999999999996"/>
    <d v="2011-03-01T00:00:00"/>
    <x v="6"/>
    <n v="1"/>
    <n v="0.8021007400334208"/>
    <n v="5"/>
    <n v="7.2570064454523751"/>
    <n v="0.68898932880695796"/>
  </r>
  <r>
    <n v="2159"/>
    <s v="Upfront"/>
    <x v="6"/>
    <n v="8.5500000000000007"/>
    <d v="2011-04-01T00:00:00"/>
    <x v="6"/>
    <n v="1"/>
    <n v="0.72499403198854151"/>
    <n v="6"/>
    <n v="6.8185688708522338"/>
    <n v="0.87995004723770964"/>
  </r>
  <r>
    <n v="2167"/>
    <s v="Upfront"/>
    <x v="6"/>
    <n v="4.1399999999999997"/>
    <d v="2011-04-01T00:00:00"/>
    <x v="6"/>
    <n v="1"/>
    <n v="0.72499403198854151"/>
    <n v="2"/>
    <n v="3.3016228216758181"/>
    <n v="0.6057627136781335"/>
  </r>
  <r>
    <n v="2172"/>
    <s v="Upfront"/>
    <x v="5"/>
    <n v="5.55"/>
    <d v="2011-03-01T00:00:00"/>
    <x v="6"/>
    <n v="1"/>
    <n v="0.8021007400334208"/>
    <n v="2"/>
    <n v="4.8968250179040345"/>
    <n v="0.40842790842790844"/>
  </r>
  <r>
    <n v="2174"/>
    <s v="Upfront"/>
    <x v="6"/>
    <n v="3.91"/>
    <d v="2011-05-01T00:00:00"/>
    <x v="6"/>
    <n v="1"/>
    <n v="0.61375029840057294"/>
    <n v="2"/>
    <n v="2.6397400334208645"/>
    <n v="0.75765036506575256"/>
  </r>
  <r>
    <n v="2209"/>
    <s v="Upfront"/>
    <x v="0"/>
    <n v="4.2"/>
    <d v="2011-01-01T00:00:00"/>
    <x v="6"/>
    <n v="1"/>
    <n v="0.8813559322033897"/>
    <n v="3"/>
    <n v="4.0718644067796612"/>
    <n v="0.73676323676323674"/>
  </r>
  <r>
    <n v="2218"/>
    <s v="Upfront"/>
    <x v="6"/>
    <n v="5.52"/>
    <d v="2011-03-01T00:00:00"/>
    <x v="6"/>
    <n v="1"/>
    <n v="0.8021007400334208"/>
    <n v="3"/>
    <n v="4.8703556934829315"/>
    <n v="0.61597143798230758"/>
  </r>
  <r>
    <n v="2237"/>
    <s v="Upfront"/>
    <x v="0"/>
    <n v="5.25"/>
    <d v="2011-01-01T00:00:00"/>
    <x v="6"/>
    <n v="1"/>
    <n v="0.8813559322033897"/>
    <n v="3"/>
    <n v="5.0898305084745754"/>
    <n v="0.58941058941058955"/>
  </r>
  <r>
    <n v="2247"/>
    <s v="Upfront"/>
    <x v="0"/>
    <n v="4.0250000000000004"/>
    <d v="2011-03-01T00:00:00"/>
    <x v="6"/>
    <n v="1"/>
    <n v="0.8021007400334208"/>
    <n v="2"/>
    <n v="3.551301026497971"/>
    <n v="0.56317388615525255"/>
  </r>
  <r>
    <n v="2255"/>
    <s v="Upfront"/>
    <x v="6"/>
    <n v="8.74"/>
    <d v="2011-02-01T00:00:00"/>
    <x v="6"/>
    <n v="1"/>
    <n v="0.85366435903556925"/>
    <n v="5"/>
    <n v="8.2071291477679633"/>
    <n v="0.60922643106692376"/>
  </r>
  <r>
    <n v="2268"/>
    <s v="Upfront"/>
    <x v="6"/>
    <n v="3.22"/>
    <d v="2011-04-01T00:00:00"/>
    <x v="6"/>
    <n v="1"/>
    <n v="0.72499403198854151"/>
    <n v="2"/>
    <n v="2.5679288613034146"/>
    <n v="0.77883777472902871"/>
  </r>
  <r>
    <n v="2270"/>
    <s v="Upfront"/>
    <x v="6"/>
    <n v="4.5999999999999996"/>
    <d v="2011-03-01T00:00:00"/>
    <x v="6"/>
    <n v="1"/>
    <n v="0.8021007400334208"/>
    <n v="3"/>
    <n v="4.0586297445691093"/>
    <n v="0.73916572557876914"/>
  </r>
  <r>
    <n v="2297"/>
    <s v="Upfront"/>
    <x v="6"/>
    <n v="5.29"/>
    <d v="2011-03-01T00:00:00"/>
    <x v="6"/>
    <n v="1"/>
    <n v="0.8021007400334208"/>
    <n v="4"/>
    <n v="4.6674242062544753"/>
    <n v="0.85700373980147149"/>
  </r>
  <r>
    <n v="2299"/>
    <s v="Upfront"/>
    <x v="8"/>
    <n v="9.6"/>
    <d v="2010-06-01T00:00:00"/>
    <x v="6"/>
    <n v="1"/>
    <n v="0.47624731439484363"/>
    <n v="2"/>
    <n v="5.0291716400095492"/>
    <n v="0.39767980557454241"/>
  </r>
  <r>
    <n v="2346"/>
    <s v="Upfront"/>
    <x v="6"/>
    <n v="3.45"/>
    <d v="2011-04-01T00:00:00"/>
    <x v="6"/>
    <n v="1"/>
    <n v="0.72499403198854151"/>
    <n v="2"/>
    <n v="2.7513523513965152"/>
    <n v="0.7269152564137602"/>
  </r>
  <r>
    <n v="2356"/>
    <s v="Upfront"/>
    <x v="6"/>
    <n v="1.9139999999999999"/>
    <d v="2011-08-01T00:00:00"/>
    <x v="6"/>
    <n v="1"/>
    <n v="0.20004774409166864"/>
    <n v="1"/>
    <n v="0.42118052041059917"/>
    <n v="2.3742788460993474"/>
  </r>
  <r>
    <n v="2361"/>
    <s v="Upfront"/>
    <x v="6"/>
    <n v="4.9950000000000001"/>
    <d v="2011-03-01T00:00:00"/>
    <x v="6"/>
    <n v="1"/>
    <n v="0.8021007400334208"/>
    <n v="3"/>
    <n v="4.4071425161136313"/>
    <n v="0.68071318071318065"/>
  </r>
  <r>
    <n v="2367"/>
    <s v="Upfront"/>
    <x v="0"/>
    <n v="11.1"/>
    <d v="2011-11-01T00:00:00"/>
    <x v="6"/>
    <n v="1"/>
    <n v="0"/>
    <n v="2"/>
    <n v="0"/>
    <s v=""/>
  </r>
  <r>
    <n v="2369"/>
    <s v="Upfront"/>
    <x v="6"/>
    <n v="4.83"/>
    <d v="2011-04-01T00:00:00"/>
    <x v="6"/>
    <n v="1"/>
    <n v="0.72499403198854151"/>
    <n v="3"/>
    <n v="3.8518932919551214"/>
    <n v="0.77883777472902882"/>
  </r>
  <r>
    <n v="2399"/>
    <s v="Upfront"/>
    <x v="3"/>
    <n v="8.9700000000000006"/>
    <d v="2011-02-01T00:00:00"/>
    <x v="6"/>
    <n v="1"/>
    <n v="0.85366435903556925"/>
    <n v="6"/>
    <n v="8.4231062306039632"/>
    <n v="0.71232628863209546"/>
  </r>
  <r>
    <n v="2400"/>
    <s v="Upfront"/>
    <x v="6"/>
    <n v="4.05"/>
    <d v="2011-04-01T00:00:00"/>
    <x v="6"/>
    <n v="1"/>
    <n v="0.72499403198854151"/>
    <n v="2"/>
    <n v="3.2298484125089524"/>
    <n v="0.61922410731542543"/>
  </r>
  <r>
    <n v="2427"/>
    <s v="Upfront"/>
    <x v="6"/>
    <n v="4.83"/>
    <d v="2011-03-01T00:00:00"/>
    <x v="6"/>
    <n v="1"/>
    <n v="0.8021007400334208"/>
    <n v="3"/>
    <n v="4.2615612317975655"/>
    <n v="0.70396735769406571"/>
  </r>
  <r>
    <n v="2433"/>
    <s v="Upfront"/>
    <x v="3"/>
    <n v="8.14"/>
    <d v="2011-03-01T00:00:00"/>
    <x v="6"/>
    <n v="1"/>
    <n v="0.8021007400334208"/>
    <n v="4"/>
    <n v="7.1820100262592508"/>
    <n v="0.55694714785623878"/>
  </r>
  <r>
    <n v="2450"/>
    <s v="Upfront"/>
    <x v="1"/>
    <n v="44.8"/>
    <d v="2011-02-01T00:00:00"/>
    <x v="6"/>
    <n v="1"/>
    <n v="0.85366435903556925"/>
    <n v="22"/>
    <n v="42.068579613272853"/>
    <n v="0.52295561681048264"/>
  </r>
  <r>
    <n v="2463"/>
    <s v="Upfront"/>
    <x v="1"/>
    <n v="51.03"/>
    <d v="2011-02-01T00:00:00"/>
    <x v="6"/>
    <n v="1"/>
    <n v="0.85366435903556925"/>
    <n v="25"/>
    <n v="47.918741465743608"/>
    <n v="0.52171654002791634"/>
  </r>
  <r>
    <n v="2474"/>
    <s v="Upfront"/>
    <x v="2"/>
    <n v="5.17"/>
    <d v="2011-04-01T00:00:00"/>
    <x v="6"/>
    <n v="1"/>
    <n v="0.72499403198854151"/>
    <n v="4"/>
    <n v="4.1230410599188358"/>
    <n v="0.97015769231236859"/>
  </r>
  <r>
    <n v="2512"/>
    <s v="Upfront"/>
    <x v="6"/>
    <n v="8.0500000000000007"/>
    <d v="2011-02-01T00:00:00"/>
    <x v="6"/>
    <n v="1"/>
    <n v="0.85366435903556925"/>
    <n v="5"/>
    <n v="7.5591978992599662"/>
    <n v="0.66144583944408863"/>
  </r>
  <r>
    <n v="2619"/>
    <s v="Upfront"/>
    <x v="6"/>
    <n v="2.448"/>
    <d v="2011-06-01T00:00:00"/>
    <x v="6"/>
    <n v="1"/>
    <n v="0.47624731439484363"/>
    <n v="2"/>
    <n v="1.2824387682024352"/>
    <n v="1.5595286493119307"/>
  </r>
  <r>
    <n v="2638"/>
    <s v="Upfront"/>
    <x v="3"/>
    <n v="1.175"/>
    <d v="2011-09-01T00:00:00"/>
    <x v="6"/>
    <n v="1"/>
    <n v="7.901647171162568E-2"/>
    <n v="1"/>
    <n v="0.10212878968727621"/>
    <n v="9.7915583163381577"/>
  </r>
  <r>
    <n v="2746"/>
    <s v="Upfront"/>
    <x v="3"/>
    <n v="4.2300000000000004"/>
    <d v="2011-08-01T00:00:00"/>
    <x v="6"/>
    <n v="1"/>
    <n v="0.20004774409166864"/>
    <n v="3"/>
    <n v="0.93082215325853446"/>
    <n v="3.2229572421518791"/>
  </r>
  <r>
    <n v="2764"/>
    <s v="Upfront"/>
    <x v="6"/>
    <n v="3.22"/>
    <d v="2013-04-01T00:00:00"/>
    <x v="6"/>
    <n v="1"/>
    <n v="0.72499403198854151"/>
    <n v="4"/>
    <n v="2.5679288613034146"/>
    <n v="1.5576755494580574"/>
  </r>
  <r>
    <n v="2774"/>
    <s v="Upfront"/>
    <x v="3"/>
    <n v="2.8"/>
    <d v="2011-07-01T00:00:00"/>
    <x v="6"/>
    <n v="1"/>
    <n v="0.34757698734781567"/>
    <n v="2"/>
    <n v="1.0705371210312722"/>
    <n v="1.8682210646496364"/>
  </r>
  <r>
    <n v="2824"/>
    <s v="Upfront"/>
    <x v="6"/>
    <n v="2.1760000000000002"/>
    <d v="2011-06-01T00:00:00"/>
    <x v="6"/>
    <n v="1"/>
    <n v="0.47624731439484363"/>
    <n v="1"/>
    <n v="1.139945571735498"/>
    <n v="0.87723486523796101"/>
  </r>
  <r>
    <n v="2929"/>
    <s v="Upfront"/>
    <x v="3"/>
    <n v="6.44"/>
    <d v="2011-05-01T00:00:00"/>
    <x v="6"/>
    <n v="1"/>
    <n v="0.61375029840057294"/>
    <n v="5"/>
    <n v="4.347807113869659"/>
    <n v="1.1500050184033745"/>
  </r>
  <r>
    <n v="3030"/>
    <s v="Upfront"/>
    <x v="3"/>
    <n v="7.8540000000000001"/>
    <d v="2011-07-01T00:00:00"/>
    <x v="6"/>
    <n v="1"/>
    <n v="0.34757698734781567"/>
    <n v="5"/>
    <n v="3.0028566244927193"/>
    <n v="1.6650811627893369"/>
  </r>
  <r>
    <n v="3075"/>
    <s v="Upfront"/>
    <x v="5"/>
    <n v="2.08"/>
    <d v="2012-08-01T00:00:00"/>
    <x v="6"/>
    <n v="1"/>
    <n v="0.20004774409166864"/>
    <n v="1"/>
    <n v="0.45770923848173789"/>
    <n v="2.1847931304971877"/>
  </r>
  <r>
    <n v="3153"/>
    <s v="Upfront"/>
    <x v="5"/>
    <n v="5.94"/>
    <d v="2011-06-01T00:00:00"/>
    <x v="6"/>
    <n v="1"/>
    <n v="0.47624731439484363"/>
    <n v="3"/>
    <n v="3.1117999522559088"/>
    <n v="0.96407225593828449"/>
  </r>
  <r>
    <n v="3195"/>
    <s v="Upfront"/>
    <x v="5"/>
    <n v="5.59"/>
    <d v="2011-10-01T00:00:00"/>
    <x v="6"/>
    <n v="1"/>
    <n v="0"/>
    <n v="3"/>
    <n v="0"/>
    <s v=""/>
  </r>
  <r>
    <n v="3300"/>
    <s v="Upfront"/>
    <x v="5"/>
    <n v="9.99"/>
    <d v="2011-05-01T00:00:00"/>
    <x v="6"/>
    <n v="1"/>
    <n v="0.61375029840057294"/>
    <n v="0"/>
    <n v="6.7445020291238968"/>
    <n v="0"/>
  </r>
  <r>
    <n v="3306"/>
    <s v="Upfront"/>
    <x v="6"/>
    <n v="1.9039999999999999"/>
    <d v="2011-08-01T00:00:00"/>
    <x v="6"/>
    <n v="1"/>
    <n v="0.20004774409166864"/>
    <n v="1"/>
    <n v="0.41897999522559087"/>
    <n v="2.3867487980221376"/>
  </r>
  <r>
    <n v="3425"/>
    <s v="Upfront"/>
    <x v="6"/>
    <n v="53.76"/>
    <d v="2011-11-01T00:00:00"/>
    <x v="6"/>
    <n v="1"/>
    <n v="0"/>
    <n v="35"/>
    <n v="0"/>
    <s v=""/>
  </r>
  <r>
    <n v="3439"/>
    <s v="Upfront"/>
    <x v="3"/>
    <n v="7.56"/>
    <d v="2012-02-01T00:00:00"/>
    <x v="6"/>
    <n v="1"/>
    <n v="0.85366435903556925"/>
    <n v="4"/>
    <n v="7.0990728097397948"/>
    <n v="0.56345386323014957"/>
  </r>
  <r>
    <n v="3488"/>
    <s v="Upfront"/>
    <x v="3"/>
    <n v="2.4790000000000001"/>
    <d v="2012-05-01T00:00:00"/>
    <x v="6"/>
    <n v="1"/>
    <n v="0.61375029840057294"/>
    <n v="2"/>
    <n v="1.6736356887085224"/>
    <n v="1.1950031978245634"/>
  </r>
  <r>
    <n v="3613"/>
    <s v="Upfront"/>
    <x v="3"/>
    <n v="1.84"/>
    <d v="2012-08-01T00:00:00"/>
    <x v="6"/>
    <n v="1"/>
    <n v="0.20004774409166864"/>
    <n v="1"/>
    <n v="0.40489663404153736"/>
    <n v="2.4697661475185599"/>
  </r>
  <r>
    <n v="3735"/>
    <s v="Upfront"/>
    <x v="6"/>
    <n v="2.585"/>
    <d v="2012-04-01T00:00:00"/>
    <x v="6"/>
    <n v="1"/>
    <n v="0.72499403198854151"/>
    <n v="2"/>
    <n v="2.0615205299594179"/>
    <n v="0.97015769231236859"/>
  </r>
  <r>
    <n v="3753"/>
    <s v="Upfront"/>
    <x v="3"/>
    <n v="5.7350000000000003"/>
    <d v="2011-04-01T00:00:00"/>
    <x v="6"/>
    <n v="1"/>
    <n v="0.72499403198854151"/>
    <n v="4"/>
    <n v="4.5736248507997148"/>
    <n v="0.87457982027113257"/>
  </r>
  <r>
    <n v="4883"/>
    <s v="Upfront"/>
    <x v="3"/>
    <n v="2.8330000000000002"/>
    <d v="2012-12-01T00:00:00"/>
    <x v="6"/>
    <n v="1"/>
    <n v="0"/>
    <n v="2"/>
    <n v="0"/>
    <s v=""/>
  </r>
  <r>
    <n v="4933"/>
    <s v="Upfront"/>
    <x v="9"/>
    <n v="18"/>
    <d v="2012-03-01T00:00:00"/>
    <x v="6"/>
    <n v="1"/>
    <n v="0.8021007400334208"/>
    <n v="0"/>
    <n v="15.881594652661732"/>
    <n v="0"/>
  </r>
  <r>
    <n v="5221"/>
    <s v="Upfront"/>
    <x v="3"/>
    <n v="1.76"/>
    <d v="2012-10-01T00:00:00"/>
    <x v="6"/>
    <n v="1"/>
    <n v="0"/>
    <n v="1"/>
    <n v="0"/>
    <s v=""/>
  </r>
  <r>
    <n v="5880"/>
    <s v="Upfront"/>
    <x v="3"/>
    <n v="2.88"/>
    <d v="2012-07-01T00:00:00"/>
    <x v="6"/>
    <n v="1"/>
    <n v="0.34757698734781567"/>
    <n v="2"/>
    <n v="1.1011238959178802"/>
    <n v="1.8163260350760351"/>
  </r>
  <r>
    <n v="7829"/>
    <s v="Upfront"/>
    <x v="6"/>
    <n v="1.4330000000000001"/>
    <d v="2012-07-01T00:00:00"/>
    <x v="6"/>
    <n v="1"/>
    <n v="0.34757698734781567"/>
    <n v="1"/>
    <n v="0.54788560515636187"/>
    <n v="1.8251985279200913"/>
  </r>
  <r>
    <n v="8069"/>
    <s v="Upfront"/>
    <x v="6"/>
    <n v="2.6619999999999999"/>
    <d v="2012-10-01T00:00:00"/>
    <x v="6"/>
    <n v="1"/>
    <n v="0"/>
    <n v="1"/>
    <n v="0"/>
    <s v=""/>
  </r>
  <r>
    <n v="8228"/>
    <s v="Upfront"/>
    <x v="3"/>
    <n v="3.43"/>
    <d v="2013-02-01T00:00:00"/>
    <x v="6"/>
    <n v="1"/>
    <n v="0.85366435903556925"/>
    <n v="2"/>
    <n v="3.2208756266412029"/>
    <n v="0.62094915539649143"/>
  </r>
  <r>
    <n v="8329"/>
    <s v="Upfront"/>
    <x v="6"/>
    <n v="2.99"/>
    <d v="2012-08-01T00:00:00"/>
    <x v="6"/>
    <n v="1"/>
    <n v="0.20004774409166864"/>
    <n v="2"/>
    <n v="0.6579570303174983"/>
    <n v="3.0397121815613044"/>
  </r>
  <r>
    <n v="8330"/>
    <s v="Upfront"/>
    <x v="6"/>
    <n v="2.76"/>
    <d v="2012-09-01T00:00:00"/>
    <x v="6"/>
    <n v="1"/>
    <n v="7.901647171162568E-2"/>
    <n v="1"/>
    <n v="0.23989400811649558"/>
    <n v="4.1685076165570054"/>
  </r>
  <r>
    <n v="8331"/>
    <s v="Upfront"/>
    <x v="6"/>
    <n v="7.13"/>
    <d v="2012-08-01T00:00:00"/>
    <x v="6"/>
    <n v="1"/>
    <n v="0.20004774409166864"/>
    <n v="4"/>
    <n v="1.5689744569109574"/>
    <n v="2.5494360232449651"/>
  </r>
  <r>
    <n v="8332"/>
    <s v="Upfront"/>
    <x v="6"/>
    <n v="5.59"/>
    <d v="2012-07-01T00:00:00"/>
    <x v="6"/>
    <n v="1"/>
    <n v="0.34757698734781567"/>
    <n v="4"/>
    <n v="2.1372508952017188"/>
    <n v="1.8715631416883654"/>
  </r>
  <r>
    <n v="8333"/>
    <s v="Upfront"/>
    <x v="6"/>
    <n v="4.2300000000000004"/>
    <d v="2012-11-01T00:00:00"/>
    <x v="6"/>
    <n v="1"/>
    <n v="0"/>
    <n v="2"/>
    <n v="0"/>
    <s v=""/>
  </r>
  <r>
    <n v="8334"/>
    <s v="Upfront"/>
    <x v="6"/>
    <n v="5.8049999999999997"/>
    <d v="2012-09-01T00:00:00"/>
    <x v="6"/>
    <n v="1"/>
    <n v="7.901647171162568E-2"/>
    <n v="4"/>
    <n v="0.50455968011458585"/>
    <n v="7.9277044077156491"/>
  </r>
  <r>
    <n v="8335"/>
    <s v="Upfront"/>
    <x v="6"/>
    <n v="5.64"/>
    <d v="2012-11-01T00:00:00"/>
    <x v="6"/>
    <n v="1"/>
    <n v="0"/>
    <n v="3"/>
    <n v="0"/>
    <s v=""/>
  </r>
  <r>
    <n v="8336"/>
    <s v="Upfront"/>
    <x v="6"/>
    <n v="3.44"/>
    <d v="2012-09-01T00:00:00"/>
    <x v="6"/>
    <n v="1"/>
    <n v="7.901647171162568E-2"/>
    <n v="2"/>
    <n v="0.29899832895679157"/>
    <n v="6.6890005940100794"/>
  </r>
  <r>
    <n v="8337"/>
    <s v="Upfront"/>
    <x v="6"/>
    <n v="1.88"/>
    <d v="2012-10-01T00:00:00"/>
    <x v="6"/>
    <n v="1"/>
    <n v="0"/>
    <n v="1"/>
    <n v="0"/>
    <s v=""/>
  </r>
  <r>
    <n v="8338"/>
    <s v="Upfront"/>
    <x v="6"/>
    <n v="6.45"/>
    <d v="2012-09-01T00:00:00"/>
    <x v="6"/>
    <n v="1"/>
    <n v="7.901647171162568E-2"/>
    <n v="3"/>
    <n v="0.56062186679398429"/>
    <n v="5.3512004752080626"/>
  </r>
  <r>
    <n v="8339"/>
    <s v="Upfront"/>
    <x v="6"/>
    <n v="6.58"/>
    <d v="2012-09-01T00:00:00"/>
    <x v="6"/>
    <n v="1"/>
    <n v="7.901647171162568E-2"/>
    <n v="4"/>
    <n v="0.57192122224874675"/>
    <n v="6.9939702259558265"/>
  </r>
  <r>
    <n v="8340"/>
    <s v="Upfront"/>
    <x v="6"/>
    <n v="5.8049999999999997"/>
    <d v="2012-09-01T00:00:00"/>
    <x v="6"/>
    <n v="1"/>
    <n v="7.901647171162568E-2"/>
    <n v="3"/>
    <n v="0.50455968011458585"/>
    <n v="5.9457783057867362"/>
  </r>
  <r>
    <n v="8341"/>
    <s v="Upfront"/>
    <x v="6"/>
    <n v="3.6549999999999998"/>
    <d v="2012-09-01T00:00:00"/>
    <x v="6"/>
    <n v="1"/>
    <n v="7.901647171162568E-2"/>
    <n v="2"/>
    <n v="0.31768572451659105"/>
    <n v="6.2955299708330159"/>
  </r>
  <r>
    <n v="8342"/>
    <s v="Upfront"/>
    <x v="6"/>
    <n v="2.35"/>
    <d v="2013-04-01T00:00:00"/>
    <x v="6"/>
    <n v="1"/>
    <n v="0.72499403198854151"/>
    <n v="2"/>
    <n v="1.8741095726903798"/>
    <n v="1.0671734615436055"/>
  </r>
  <r>
    <n v="8343"/>
    <s v="Upfront"/>
    <x v="9"/>
    <n v="4.1399999999999997"/>
    <d v="2012-09-01T00:00:00"/>
    <x v="6"/>
    <n v="1"/>
    <n v="7.901647171162568E-2"/>
    <n v="1"/>
    <n v="0.35984101217474335"/>
    <n v="2.7790050777046709"/>
  </r>
  <r>
    <n v="8344"/>
    <s v="Upfront"/>
    <x v="9"/>
    <n v="4.5999999999999996"/>
    <d v="2012-08-01T00:00:00"/>
    <x v="6"/>
    <n v="1"/>
    <n v="0.20004774409166864"/>
    <n v="1"/>
    <n v="1.0122415851038433"/>
    <n v="0.98790645900742413"/>
  </r>
  <r>
    <n v="8345"/>
    <s v="Upfront"/>
    <x v="9"/>
    <n v="4.3"/>
    <d v="2012-08-01T00:00:00"/>
    <x v="6"/>
    <n v="1"/>
    <n v="0.20004774409166864"/>
    <n v="1"/>
    <n v="0.94622582955359269"/>
    <n v="1.0568301654498025"/>
  </r>
  <r>
    <n v="8346"/>
    <s v="Upfront"/>
    <x v="9"/>
    <n v="3.22"/>
    <d v="2012-09-01T00:00:00"/>
    <x v="6"/>
    <n v="1"/>
    <n v="7.901647171162568E-2"/>
    <n v="1"/>
    <n v="0.27987634280257823"/>
    <n v="3.5730065284774328"/>
  </r>
  <r>
    <n v="8347"/>
    <s v="Upfront"/>
    <x v="9"/>
    <n v="6.9"/>
    <d v="2012-08-01T00:00:00"/>
    <x v="6"/>
    <n v="1"/>
    <n v="0.20004774409166864"/>
    <n v="2"/>
    <n v="1.5183623776557651"/>
    <n v="1.3172086120098987"/>
  </r>
  <r>
    <n v="8348"/>
    <s v="Upfront"/>
    <x v="9"/>
    <n v="4.5999999999999996"/>
    <d v="2012-08-01T00:00:00"/>
    <x v="6"/>
    <n v="1"/>
    <n v="0.20004774409166864"/>
    <n v="1"/>
    <n v="1.0122415851038433"/>
    <n v="0.98790645900742413"/>
  </r>
  <r>
    <n v="8349"/>
    <s v="Upfront"/>
    <x v="9"/>
    <n v="3.22"/>
    <d v="2012-09-01T00:00:00"/>
    <x v="6"/>
    <n v="1"/>
    <n v="7.901647171162568E-2"/>
    <n v="0"/>
    <n v="0.27987634280257823"/>
    <n v="0"/>
  </r>
  <r>
    <n v="8350"/>
    <s v="Upfront"/>
    <x v="9"/>
    <n v="7.31"/>
    <d v="2012-08-01T00:00:00"/>
    <x v="6"/>
    <n v="1"/>
    <n v="0.20004774409166864"/>
    <n v="1"/>
    <n v="1.6085839102411077"/>
    <n v="0.62166480320576611"/>
  </r>
  <r>
    <n v="8351"/>
    <s v="Upfront"/>
    <x v="9"/>
    <n v="2.99"/>
    <d v="2012-09-01T00:00:00"/>
    <x v="6"/>
    <n v="1"/>
    <n v="7.901647171162568E-2"/>
    <n v="0"/>
    <n v="0.25988517545953688"/>
    <n v="0"/>
  </r>
  <r>
    <n v="8352"/>
    <s v="Upfront"/>
    <x v="9"/>
    <n v="3.68"/>
    <d v="2012-09-01T00:00:00"/>
    <x v="6"/>
    <n v="1"/>
    <n v="7.901647171162568E-2"/>
    <n v="1"/>
    <n v="0.31985867748866081"/>
    <n v="3.1263807124177538"/>
  </r>
  <r>
    <n v="8353"/>
    <s v="Upfront"/>
    <x v="9"/>
    <n v="8.9700000000000006"/>
    <d v="2012-07-01T00:00:00"/>
    <x v="6"/>
    <n v="1"/>
    <n v="0.34757698734781567"/>
    <n v="2"/>
    <n v="3.4295421341608976"/>
    <n v="0.5831682253086935"/>
  </r>
  <r>
    <n v="8354"/>
    <s v="Upfront"/>
    <x v="9"/>
    <n v="5.8049999999999997"/>
    <d v="2012-08-01T00:00:00"/>
    <x v="6"/>
    <n v="1"/>
    <n v="0.20004774409166864"/>
    <n v="1"/>
    <n v="1.2774048698973504"/>
    <n v="0.78283715959244615"/>
  </r>
  <r>
    <n v="8355"/>
    <s v="Upfront"/>
    <x v="9"/>
    <n v="2.58"/>
    <d v="2012-10-01T00:00:00"/>
    <x v="6"/>
    <n v="1"/>
    <n v="0"/>
    <n v="1"/>
    <n v="0"/>
    <s v=""/>
  </r>
  <r>
    <n v="8356"/>
    <s v="Upfront"/>
    <x v="9"/>
    <n v="7.59"/>
    <d v="2012-04-01T00:00:00"/>
    <x v="6"/>
    <n v="1"/>
    <n v="0.72499403198854151"/>
    <n v="0"/>
    <n v="6.0529751730723333"/>
    <n v="0"/>
  </r>
  <r>
    <n v="8357"/>
    <s v="Upfront"/>
    <x v="9"/>
    <n v="6.2549999999999999"/>
    <d v="2012-08-01T00:00:00"/>
    <x v="6"/>
    <n v="1"/>
    <n v="0.20004774409166864"/>
    <n v="1"/>
    <n v="1.3764285032227261"/>
    <n v="0.72651793947788179"/>
  </r>
  <r>
    <n v="8358"/>
    <s v="Upfront"/>
    <x v="9"/>
    <n v="4.1399999999999997"/>
    <d v="2012-08-01T00:00:00"/>
    <x v="6"/>
    <n v="1"/>
    <n v="0.20004774409166864"/>
    <n v="1"/>
    <n v="0.91101742659345908"/>
    <n v="1.0976738433415822"/>
  </r>
  <r>
    <n v="8359"/>
    <s v="Upfront"/>
    <x v="9"/>
    <n v="4.37"/>
    <d v="2012-08-01T00:00:00"/>
    <x v="6"/>
    <n v="1"/>
    <n v="0.20004774409166864"/>
    <n v="1"/>
    <n v="0.96162950584865126"/>
    <n v="1.0399015357972885"/>
  </r>
  <r>
    <n v="8360"/>
    <s v="Upfront"/>
    <x v="9"/>
    <n v="3.68"/>
    <d v="2012-09-01T00:00:00"/>
    <x v="6"/>
    <n v="1"/>
    <n v="7.901647171162568E-2"/>
    <n v="1"/>
    <n v="0.31985867748866081"/>
    <n v="3.1263807124177538"/>
  </r>
  <r>
    <n v="8361"/>
    <s v="Upfront"/>
    <x v="9"/>
    <n v="3.22"/>
    <d v="2012-09-01T00:00:00"/>
    <x v="6"/>
    <n v="1"/>
    <n v="7.901647171162568E-2"/>
    <n v="1"/>
    <n v="0.27987634280257823"/>
    <n v="3.5730065284774328"/>
  </r>
  <r>
    <n v="8362"/>
    <s v="Upfront"/>
    <x v="9"/>
    <n v="7.9550000000000001"/>
    <d v="2012-08-01T00:00:00"/>
    <x v="6"/>
    <n v="1"/>
    <n v="0.20004774409166864"/>
    <n v="1"/>
    <n v="1.7505177846741464"/>
    <n v="0.57125954889178521"/>
  </r>
  <r>
    <n v="8363"/>
    <s v="Upfront"/>
    <x v="9"/>
    <n v="3.87"/>
    <d v="2012-09-01T00:00:00"/>
    <x v="6"/>
    <n v="1"/>
    <n v="7.901647171162568E-2"/>
    <n v="0"/>
    <n v="0.33637312007639059"/>
    <n v="0"/>
  </r>
  <r>
    <n v="8364"/>
    <s v="Upfront"/>
    <x v="9"/>
    <n v="6.9"/>
    <d v="2012-08-01T00:00:00"/>
    <x v="6"/>
    <n v="1"/>
    <n v="0.20004774409166864"/>
    <n v="2"/>
    <n v="1.5183623776557651"/>
    <n v="1.3172086120098987"/>
  </r>
  <r>
    <n v="8365"/>
    <s v="Upfront"/>
    <x v="9"/>
    <n v="6.45"/>
    <d v="2012-08-01T00:00:00"/>
    <x v="6"/>
    <n v="1"/>
    <n v="0.20004774409166864"/>
    <n v="1"/>
    <n v="1.4193387443303893"/>
    <n v="0.70455344363320149"/>
  </r>
  <r>
    <n v="8366"/>
    <s v="Upfront"/>
    <x v="9"/>
    <n v="4.5999999999999996"/>
    <d v="2012-08-01T00:00:00"/>
    <x v="6"/>
    <n v="1"/>
    <n v="0.20004774409166864"/>
    <n v="1"/>
    <n v="1.0122415851038433"/>
    <n v="0.98790645900742413"/>
  </r>
  <r>
    <n v="8367"/>
    <s v="Upfront"/>
    <x v="9"/>
    <n v="4.4649999999999999"/>
    <d v="2012-08-01T00:00:00"/>
    <x v="6"/>
    <n v="1"/>
    <n v="0.20004774409166864"/>
    <n v="1"/>
    <n v="0.98253449510623059"/>
    <n v="1.0177759712058567"/>
  </r>
  <r>
    <n v="8368"/>
    <s v="Upfront"/>
    <x v="9"/>
    <n v="3.22"/>
    <d v="2012-09-01T00:00:00"/>
    <x v="6"/>
    <n v="1"/>
    <n v="7.901647171162568E-2"/>
    <n v="1"/>
    <n v="0.27987634280257823"/>
    <n v="3.5730065284774328"/>
  </r>
  <r>
    <n v="8369"/>
    <s v="Upfront"/>
    <x v="9"/>
    <n v="9.2449999999999992"/>
    <d v="2012-07-01T00:00:00"/>
    <x v="6"/>
    <n v="1"/>
    <n v="0.34757698734781567"/>
    <n v="2"/>
    <n v="3.5346841728336114"/>
    <n v="0.5658214149290407"/>
  </r>
  <r>
    <n v="8370"/>
    <s v="Upfront"/>
    <x v="9"/>
    <n v="5.64"/>
    <d v="2012-08-01T00:00:00"/>
    <x v="6"/>
    <n v="1"/>
    <n v="0.20004774409166864"/>
    <n v="1"/>
    <n v="1.2410962043447122"/>
    <n v="0.80573931053796999"/>
  </r>
  <r>
    <n v="8371"/>
    <s v="Upfront"/>
    <x v="9"/>
    <n v="8.4600000000000009"/>
    <d v="2012-07-01T00:00:00"/>
    <x v="6"/>
    <n v="1"/>
    <n v="0.34757698734781567"/>
    <n v="1"/>
    <n v="3.2345514442587735"/>
    <n v="0.30916187831081443"/>
  </r>
  <r>
    <n v="8372"/>
    <s v="Upfront"/>
    <x v="9"/>
    <n v="4.7"/>
    <d v="2012-08-01T00:00:00"/>
    <x v="6"/>
    <n v="1"/>
    <n v="0.20004774409166864"/>
    <n v="0"/>
    <n v="1.0342468369539271"/>
    <n v="0"/>
  </r>
  <r>
    <n v="8373"/>
    <s v="Upfront"/>
    <x v="9"/>
    <n v="3.87"/>
    <d v="2012-09-01T00:00:00"/>
    <x v="6"/>
    <n v="1"/>
    <n v="7.901647171162568E-2"/>
    <n v="0"/>
    <n v="0.33637312007639059"/>
    <n v="0"/>
  </r>
  <r>
    <n v="8374"/>
    <s v="Upfront"/>
    <x v="9"/>
    <n v="5.52"/>
    <d v="2012-08-01T00:00:00"/>
    <x v="6"/>
    <n v="1"/>
    <n v="0.20004774409166864"/>
    <n v="1"/>
    <n v="1.2146899021246118"/>
    <n v="0.82325538250618691"/>
  </r>
  <r>
    <n v="8375"/>
    <s v="Upfront"/>
    <x v="9"/>
    <n v="4.1399999999999997"/>
    <d v="2012-09-01T00:00:00"/>
    <x v="6"/>
    <n v="1"/>
    <n v="7.901647171162568E-2"/>
    <n v="1"/>
    <n v="0.35984101217474335"/>
    <n v="2.7790050777046709"/>
  </r>
  <r>
    <n v="8376"/>
    <s v="Upfront"/>
    <x v="9"/>
    <n v="3.01"/>
    <d v="2012-09-01T00:00:00"/>
    <x v="6"/>
    <n v="1"/>
    <n v="7.901647171162568E-2"/>
    <n v="0"/>
    <n v="0.26162353783719261"/>
    <n v="0"/>
  </r>
  <r>
    <n v="8377"/>
    <s v="Upfront"/>
    <x v="9"/>
    <n v="5.52"/>
    <d v="2012-08-01T00:00:00"/>
    <x v="6"/>
    <n v="1"/>
    <n v="0.20004774409166864"/>
    <n v="1"/>
    <n v="1.2146899021246118"/>
    <n v="0.82325538250618691"/>
  </r>
  <r>
    <n v="8378"/>
    <s v="Upfront"/>
    <x v="9"/>
    <n v="4.7"/>
    <d v="2012-08-01T00:00:00"/>
    <x v="6"/>
    <n v="1"/>
    <n v="0.20004774409166864"/>
    <n v="1"/>
    <n v="1.0342468369539271"/>
    <n v="0.9668871726455639"/>
  </r>
  <r>
    <n v="8379"/>
    <s v="Upfront"/>
    <x v="9"/>
    <n v="4.4649999999999999"/>
    <d v="2012-08-01T00:00:00"/>
    <x v="6"/>
    <n v="1"/>
    <n v="0.20004774409166864"/>
    <n v="1"/>
    <n v="0.98253449510623059"/>
    <n v="1.0177759712058567"/>
  </r>
  <r>
    <n v="8380"/>
    <s v="Upfront"/>
    <x v="9"/>
    <n v="5.17"/>
    <d v="2012-08-01T00:00:00"/>
    <x v="6"/>
    <n v="1"/>
    <n v="0.20004774409166864"/>
    <n v="0"/>
    <n v="1.1376715206493195"/>
    <n v="0"/>
  </r>
  <r>
    <n v="8381"/>
    <s v="Upfront"/>
    <x v="9"/>
    <n v="4.7"/>
    <d v="2012-08-01T00:00:00"/>
    <x v="6"/>
    <n v="1"/>
    <n v="0.20004774409166864"/>
    <n v="1"/>
    <n v="1.0342468369539271"/>
    <n v="0.9668871726455639"/>
  </r>
  <r>
    <n v="8382"/>
    <s v="Upfront"/>
    <x v="9"/>
    <n v="4.7"/>
    <d v="2012-08-01T00:00:00"/>
    <x v="6"/>
    <n v="1"/>
    <n v="0.20004774409166864"/>
    <n v="1"/>
    <n v="1.0342468369539271"/>
    <n v="0.9668871726455639"/>
  </r>
  <r>
    <n v="8383"/>
    <s v="Upfront"/>
    <x v="9"/>
    <n v="5.0599999999999996"/>
    <d v="2012-08-01T00:00:00"/>
    <x v="6"/>
    <n v="1"/>
    <n v="0.20004774409166864"/>
    <n v="1"/>
    <n v="1.1134657436142277"/>
    <n v="0.89809678091584011"/>
  </r>
  <r>
    <n v="8384"/>
    <s v="Upfront"/>
    <x v="9"/>
    <n v="6.11"/>
    <d v="2012-08-01T00:00:00"/>
    <x v="6"/>
    <n v="1"/>
    <n v="0.20004774409166864"/>
    <n v="2"/>
    <n v="1.3445208880401052"/>
    <n v="1.4875187271470214"/>
  </r>
  <r>
    <n v="8385"/>
    <s v="Upfront"/>
    <x v="9"/>
    <n v="4.7"/>
    <d v="2012-08-01T00:00:00"/>
    <x v="6"/>
    <n v="1"/>
    <n v="0.20004774409166864"/>
    <n v="1"/>
    <n v="1.0342468369539271"/>
    <n v="0.9668871726455639"/>
  </r>
  <r>
    <n v="8386"/>
    <s v="Upfront"/>
    <x v="9"/>
    <n v="2.82"/>
    <d v="2012-10-01T00:00:00"/>
    <x v="6"/>
    <n v="1"/>
    <n v="0"/>
    <n v="0"/>
    <n v="0"/>
    <s v=""/>
  </r>
  <r>
    <n v="8387"/>
    <s v="Upfront"/>
    <x v="9"/>
    <n v="7.05"/>
    <d v="2012-08-01T00:00:00"/>
    <x v="6"/>
    <n v="1"/>
    <n v="0.20004774409166864"/>
    <n v="2"/>
    <n v="1.5513702554308904"/>
    <n v="1.2891828968607519"/>
  </r>
  <r>
    <n v="8388"/>
    <s v="Upfront"/>
    <x v="3"/>
    <n v="11.96"/>
    <d v="2012-09-01T00:00:00"/>
    <x v="6"/>
    <n v="1"/>
    <n v="7.901647171162568E-2"/>
    <n v="7"/>
    <n v="1.0395407018381475"/>
    <n v="6.7337430728997782"/>
  </r>
  <r>
    <n v="8389"/>
    <s v="Upfront"/>
    <x v="3"/>
    <n v="5.0599999999999996"/>
    <d v="2012-09-01T00:00:00"/>
    <x v="6"/>
    <n v="1"/>
    <n v="7.901647171162568E-2"/>
    <n v="3"/>
    <n v="0.43980568154690858"/>
    <n v="6.8211942816387365"/>
  </r>
  <r>
    <n v="8390"/>
    <s v="Upfront"/>
    <x v="3"/>
    <n v="6.665"/>
    <d v="2012-10-01T00:00:00"/>
    <x v="6"/>
    <n v="1"/>
    <n v="0"/>
    <n v="4"/>
    <n v="0"/>
    <s v=""/>
  </r>
  <r>
    <n v="8391"/>
    <s v="Upfront"/>
    <x v="3"/>
    <n v="3.91"/>
    <d v="2012-10-01T00:00:00"/>
    <x v="6"/>
    <n v="1"/>
    <n v="0"/>
    <n v="3"/>
    <n v="0"/>
    <s v=""/>
  </r>
  <r>
    <n v="8392"/>
    <s v="Upfront"/>
    <x v="3"/>
    <n v="5.52"/>
    <d v="2012-10-01T00:00:00"/>
    <x v="6"/>
    <n v="1"/>
    <n v="0"/>
    <n v="4"/>
    <n v="0"/>
    <s v=""/>
  </r>
  <r>
    <n v="8393"/>
    <s v="Upfront"/>
    <x v="3"/>
    <n v="6.02"/>
    <d v="2012-09-01T00:00:00"/>
    <x v="6"/>
    <n v="1"/>
    <n v="7.901647171162568E-2"/>
    <n v="4"/>
    <n v="0.52324707567438522"/>
    <n v="7.6445721074400916"/>
  </r>
  <r>
    <n v="8394"/>
    <s v="Upfront"/>
    <x v="3"/>
    <n v="4.5999999999999996"/>
    <d v="2012-10-01T00:00:00"/>
    <x v="6"/>
    <n v="1"/>
    <n v="0"/>
    <n v="3"/>
    <n v="0"/>
    <s v=""/>
  </r>
  <r>
    <n v="8395"/>
    <s v="Upfront"/>
    <x v="3"/>
    <n v="5.0599999999999996"/>
    <d v="2012-09-01T00:00:00"/>
    <x v="6"/>
    <n v="1"/>
    <n v="7.901647171162568E-2"/>
    <n v="3"/>
    <n v="0.43980568154690858"/>
    <n v="6.8211942816387365"/>
  </r>
  <r>
    <n v="8396"/>
    <s v="Upfront"/>
    <x v="3"/>
    <n v="5.59"/>
    <d v="2012-09-01T00:00:00"/>
    <x v="6"/>
    <n v="1"/>
    <n v="7.901647171162568E-2"/>
    <n v="3"/>
    <n v="0.48587228455478632"/>
    <n v="6.1744620867785347"/>
  </r>
  <r>
    <n v="8397"/>
    <s v="Upfront"/>
    <x v="3"/>
    <n v="6.02"/>
    <d v="2012-09-01T00:00:00"/>
    <x v="6"/>
    <n v="1"/>
    <n v="7.901647171162568E-2"/>
    <n v="4"/>
    <n v="0.52324707567438522"/>
    <n v="7.6445721074400916"/>
  </r>
  <r>
    <n v="8398"/>
    <s v="Upfront"/>
    <x v="3"/>
    <n v="10.32"/>
    <d v="2012-09-01T00:00:00"/>
    <x v="6"/>
    <n v="1"/>
    <n v="7.901647171162568E-2"/>
    <n v="5"/>
    <n v="0.89699498687037482"/>
    <n v="5.5741671616750654"/>
  </r>
  <r>
    <n v="8399"/>
    <s v="Upfront"/>
    <x v="3"/>
    <n v="4.5999999999999996"/>
    <d v="2012-10-01T00:00:00"/>
    <x v="6"/>
    <n v="1"/>
    <n v="0"/>
    <n v="3"/>
    <n v="0"/>
    <s v=""/>
  </r>
  <r>
    <n v="8400"/>
    <s v="Upfront"/>
    <x v="3"/>
    <n v="8.9700000000000006"/>
    <d v="2012-09-01T00:00:00"/>
    <x v="6"/>
    <n v="1"/>
    <n v="7.901647171162568E-2"/>
    <n v="6"/>
    <n v="0.77965552637861069"/>
    <n v="7.6957063690283176"/>
  </r>
  <r>
    <n v="8401"/>
    <s v="Upfront"/>
    <x v="3"/>
    <n v="4.8099999999999996"/>
    <d v="2012-10-01T00:00:00"/>
    <x v="6"/>
    <n v="1"/>
    <n v="0"/>
    <n v="3"/>
    <n v="0"/>
    <s v=""/>
  </r>
  <r>
    <n v="8402"/>
    <s v="Upfront"/>
    <x v="3"/>
    <n v="8.3849999999999998"/>
    <d v="2012-09-01T00:00:00"/>
    <x v="6"/>
    <n v="1"/>
    <n v="7.901647171162568E-2"/>
    <n v="5"/>
    <n v="0.7288084268321795"/>
    <n v="6.8605134297539276"/>
  </r>
  <r>
    <n v="8403"/>
    <s v="Upfront"/>
    <x v="3"/>
    <n v="3.68"/>
    <d v="2012-11-01T00:00:00"/>
    <x v="6"/>
    <n v="1"/>
    <n v="0"/>
    <n v="2"/>
    <n v="0"/>
    <s v=""/>
  </r>
  <r>
    <n v="8404"/>
    <s v="Upfront"/>
    <x v="3"/>
    <n v="4.1399999999999997"/>
    <d v="2012-09-01T00:00:00"/>
    <x v="6"/>
    <n v="1"/>
    <n v="7.901647171162568E-2"/>
    <n v="3"/>
    <n v="0.35984101217474335"/>
    <n v="8.3370152331140126"/>
  </r>
  <r>
    <n v="8405"/>
    <s v="Upfront"/>
    <x v="3"/>
    <n v="5.16"/>
    <d v="2012-09-01T00:00:00"/>
    <x v="6"/>
    <n v="1"/>
    <n v="7.901647171162568E-2"/>
    <n v="4"/>
    <n v="0.44849749343518741"/>
    <n v="8.9186674586801047"/>
  </r>
  <r>
    <n v="8406"/>
    <s v="Upfront"/>
    <x v="3"/>
    <n v="5.59"/>
    <d v="2012-09-01T00:00:00"/>
    <x v="6"/>
    <n v="1"/>
    <n v="7.901647171162568E-2"/>
    <n v="3"/>
    <n v="0.48587228455478632"/>
    <n v="6.1744620867785347"/>
  </r>
  <r>
    <n v="8407"/>
    <s v="Upfront"/>
    <x v="3"/>
    <n v="7.36"/>
    <d v="2012-09-01T00:00:00"/>
    <x v="6"/>
    <n v="1"/>
    <n v="7.901647171162568E-2"/>
    <n v="5"/>
    <n v="0.63971735497732163"/>
    <n v="7.8159517810443848"/>
  </r>
  <r>
    <n v="8408"/>
    <s v="Upfront"/>
    <x v="3"/>
    <n v="5.8049999999999997"/>
    <d v="2012-09-01T00:00:00"/>
    <x v="6"/>
    <n v="1"/>
    <n v="7.901647171162568E-2"/>
    <n v="5"/>
    <n v="0.50455968011458585"/>
    <n v="9.9096305096445612"/>
  </r>
  <r>
    <n v="8409"/>
    <s v="Upfront"/>
    <x v="3"/>
    <n v="5.67"/>
    <d v="2012-09-01T00:00:00"/>
    <x v="6"/>
    <n v="1"/>
    <n v="7.901647171162568E-2"/>
    <n v="3"/>
    <n v="0.49282573406540936"/>
    <n v="6.0873444559245167"/>
  </r>
  <r>
    <n v="8410"/>
    <s v="Upfront"/>
    <x v="3"/>
    <n v="2.2999999999999998"/>
    <d v="2012-09-01T00:00:00"/>
    <x v="6"/>
    <n v="1"/>
    <n v="7.901647171162568E-2"/>
    <n v="1"/>
    <n v="0.19991167343041297"/>
    <n v="5.0022091398684072"/>
  </r>
  <r>
    <n v="8411"/>
    <s v="Upfront"/>
    <x v="3"/>
    <n v="14.404999999999999"/>
    <d v="2012-09-01T00:00:00"/>
    <x v="6"/>
    <n v="1"/>
    <n v="7.901647171162568E-2"/>
    <n v="9"/>
    <n v="1.2520555025065647"/>
    <n v="7.1881797428168017"/>
  </r>
  <r>
    <n v="8412"/>
    <s v="Upfront"/>
    <x v="3"/>
    <n v="5.52"/>
    <d v="2012-09-01T00:00:00"/>
    <x v="6"/>
    <n v="1"/>
    <n v="7.901647171162568E-2"/>
    <n v="3"/>
    <n v="0.47978801623299117"/>
    <n v="6.2527614248355086"/>
  </r>
  <r>
    <n v="8413"/>
    <s v="Upfront"/>
    <x v="3"/>
    <n v="8.9700000000000006"/>
    <d v="2012-09-01T00:00:00"/>
    <x v="6"/>
    <n v="1"/>
    <n v="7.901647171162568E-2"/>
    <n v="6"/>
    <n v="0.77965552637861069"/>
    <n v="7.6957063690283176"/>
  </r>
  <r>
    <n v="8414"/>
    <s v="Upfront"/>
    <x v="3"/>
    <n v="5.8049999999999997"/>
    <d v="2012-10-01T00:00:00"/>
    <x v="6"/>
    <n v="1"/>
    <n v="0"/>
    <n v="3"/>
    <n v="0"/>
    <s v=""/>
  </r>
  <r>
    <n v="8415"/>
    <s v="Upfront"/>
    <x v="3"/>
    <n v="11.5"/>
    <d v="2012-09-01T00:00:00"/>
    <x v="6"/>
    <n v="1"/>
    <n v="7.901647171162568E-2"/>
    <n v="7"/>
    <n v="0.99955836715206492"/>
    <n v="7.0030927958157694"/>
  </r>
  <r>
    <n v="8416"/>
    <s v="Upfront"/>
    <x v="3"/>
    <n v="4.7300000000000004"/>
    <d v="2012-11-01T00:00:00"/>
    <x v="6"/>
    <n v="1"/>
    <n v="0"/>
    <n v="3"/>
    <n v="0"/>
    <s v=""/>
  </r>
  <r>
    <n v="8417"/>
    <s v="Upfront"/>
    <x v="3"/>
    <n v="3.22"/>
    <d v="2012-12-01T00:00:00"/>
    <x v="6"/>
    <n v="1"/>
    <n v="0"/>
    <n v="2"/>
    <n v="0"/>
    <s v=""/>
  </r>
  <r>
    <n v="8418"/>
    <s v="Upfront"/>
    <x v="3"/>
    <n v="5.8049999999999997"/>
    <d v="2012-10-01T00:00:00"/>
    <x v="6"/>
    <n v="1"/>
    <n v="0"/>
    <n v="4"/>
    <n v="0"/>
    <s v=""/>
  </r>
  <r>
    <n v="8419"/>
    <s v="Upfront"/>
    <x v="3"/>
    <n v="8.0500000000000007"/>
    <d v="2012-09-01T00:00:00"/>
    <x v="6"/>
    <n v="1"/>
    <n v="7.901647171162568E-2"/>
    <n v="5"/>
    <n v="0.69969085700644551"/>
    <n v="7.1460130569548665"/>
  </r>
  <r>
    <n v="8420"/>
    <s v="Upfront"/>
    <x v="3"/>
    <n v="9.89"/>
    <d v="2012-09-01T00:00:00"/>
    <x v="6"/>
    <n v="1"/>
    <n v="7.901647171162568E-2"/>
    <n v="6"/>
    <n v="0.85962019575077586"/>
    <n v="6.9798267067931254"/>
  </r>
  <r>
    <n v="8421"/>
    <s v="Upfront"/>
    <x v="3"/>
    <n v="4.2"/>
    <d v="2012-09-01T00:00:00"/>
    <x v="6"/>
    <n v="1"/>
    <n v="7.901647171162568E-2"/>
    <n v="3"/>
    <n v="0.36505609930771066"/>
    <n v="8.2179150154980967"/>
  </r>
  <r>
    <n v="8422"/>
    <s v="Upfront"/>
    <x v="3"/>
    <n v="2.99"/>
    <d v="2012-12-01T00:00:00"/>
    <x v="6"/>
    <n v="1"/>
    <n v="0"/>
    <n v="1"/>
    <n v="0"/>
    <s v=""/>
  </r>
  <r>
    <n v="8423"/>
    <s v="Upfront"/>
    <x v="3"/>
    <n v="6.02"/>
    <d v="2012-10-01T00:00:00"/>
    <x v="6"/>
    <n v="1"/>
    <n v="0"/>
    <n v="4"/>
    <n v="0"/>
    <s v=""/>
  </r>
  <r>
    <n v="8424"/>
    <s v="Upfront"/>
    <x v="3"/>
    <n v="9.0299999999999994"/>
    <d v="2012-09-01T00:00:00"/>
    <x v="6"/>
    <n v="1"/>
    <n v="7.901647171162568E-2"/>
    <n v="5"/>
    <n v="0.78487061351157794"/>
    <n v="6.370476756200075"/>
  </r>
  <r>
    <n v="8969"/>
    <s v="Upfront"/>
    <x v="6"/>
    <n v="8.84"/>
    <d v="2013-07-01T00:00:00"/>
    <x v="6"/>
    <n v="1"/>
    <n v="0.34757698734781567"/>
    <n v="6"/>
    <n v="3.3798386249701595"/>
    <n v="1.7752326858661702"/>
  </r>
  <r>
    <n v="9115"/>
    <s v="Upfront"/>
    <x v="6"/>
    <n v="3"/>
    <d v="2014-04-01T00:00:00"/>
    <x v="6"/>
    <n v="1"/>
    <n v="0.72499403198854151"/>
    <n v="2"/>
    <n v="2.3924803055621875"/>
    <n v="0.83595254487582416"/>
  </r>
  <r>
    <n v="9136"/>
    <s v="Upfront"/>
    <x v="3"/>
    <n v="10.6"/>
    <d v="2013-08-01T00:00:00"/>
    <x v="6"/>
    <n v="1"/>
    <n v="0.20004774409166864"/>
    <n v="7"/>
    <n v="2.3325566961088562"/>
    <n v="3.0009988660414204"/>
  </r>
  <r>
    <n v="9173"/>
    <s v="Upfront"/>
    <x v="6"/>
    <n v="3"/>
    <d v="2014-04-01T00:00:00"/>
    <x v="6"/>
    <n v="1"/>
    <n v="0.72499403198854151"/>
    <n v="2"/>
    <n v="2.3924803055621875"/>
    <n v="0.83595254487582416"/>
  </r>
  <r>
    <n v="9174"/>
    <s v="Upfront"/>
    <x v="6"/>
    <n v="3"/>
    <d v="2014-03-01T00:00:00"/>
    <x v="6"/>
    <n v="1"/>
    <n v="0.8021007400334208"/>
    <n v="2"/>
    <n v="2.6469324421102889"/>
    <n v="0.75559163059163059"/>
  </r>
  <r>
    <n v="9175"/>
    <s v="Upfront"/>
    <x v="6"/>
    <n v="3"/>
    <d v="2014-03-01T00:00:00"/>
    <x v="6"/>
    <n v="1"/>
    <n v="0.8021007400334208"/>
    <n v="2"/>
    <n v="2.6469324421102889"/>
    <n v="0.75559163059163059"/>
  </r>
  <r>
    <n v="9176"/>
    <s v="Upfront"/>
    <x v="6"/>
    <n v="3"/>
    <d v="2014-03-01T00:00:00"/>
    <x v="6"/>
    <n v="1"/>
    <n v="0.8021007400334208"/>
    <n v="2"/>
    <n v="2.6469324421102889"/>
    <n v="0.75559163059163059"/>
  </r>
  <r>
    <n v="9178"/>
    <s v="Upfront"/>
    <x v="6"/>
    <n v="3"/>
    <d v="2014-05-01T00:00:00"/>
    <x v="6"/>
    <n v="1"/>
    <n v="0.61375029840057294"/>
    <n v="1"/>
    <n v="2.0253759847218911"/>
    <n v="0.4937354879011821"/>
  </r>
  <r>
    <n v="9281"/>
    <s v="Upfront"/>
    <x v="6"/>
    <n v="3"/>
    <d v="2014-03-01T00:00:00"/>
    <x v="6"/>
    <n v="1"/>
    <n v="0.8021007400334208"/>
    <n v="2"/>
    <n v="2.6469324421102889"/>
    <n v="0.75559163059163059"/>
  </r>
  <r>
    <n v="9303"/>
    <s v="Upfront"/>
    <x v="3"/>
    <n v="2.2050000000000001"/>
    <d v="2014-03-01T00:00:00"/>
    <x v="6"/>
    <n v="1"/>
    <n v="0.8021007400334208"/>
    <n v="1"/>
    <n v="1.9454953449510624"/>
    <n v="0.51400791196709561"/>
  </r>
  <r>
    <n v="9480"/>
    <s v="Upfront"/>
    <x v="3"/>
    <n v="2.3730000000000002"/>
    <d v="2014-05-01T00:00:00"/>
    <x v="6"/>
    <n v="1"/>
    <n v="0.61375029840057294"/>
    <n v="2"/>
    <n v="1.6020724039150158"/>
    <n v="1.2483830288272619"/>
  </r>
  <r>
    <n v="9624"/>
    <s v="Upfront"/>
    <x v="9"/>
    <n v="65.52"/>
    <d v="2013-10-01T00:00:00"/>
    <x v="6"/>
    <n v="1"/>
    <n v="0"/>
    <n v="14"/>
    <n v="0"/>
    <s v=""/>
  </r>
  <r>
    <n v="9676"/>
    <s v="Upfront"/>
    <x v="6"/>
    <n v="3.75"/>
    <d v="2014-06-01T00:00:00"/>
    <x v="6"/>
    <n v="1"/>
    <n v="0.47624731439484363"/>
    <n v="2"/>
    <n v="1.9645201718787302"/>
    <n v="1.0180603022708286"/>
  </r>
  <r>
    <n v="9909"/>
    <s v="Upfront"/>
    <x v="6"/>
    <n v="3"/>
    <d v="2015-02-01T00:00:00"/>
    <x v="6"/>
    <n v="1"/>
    <n v="0.85366435903556925"/>
    <n v="2"/>
    <n v="2.8170923848173786"/>
    <n v="0.70995186766998852"/>
  </r>
  <r>
    <n v="9910"/>
    <s v="Upfront"/>
    <x v="6"/>
    <n v="3"/>
    <d v="2014-12-01T00:00:00"/>
    <x v="6"/>
    <n v="1"/>
    <n v="0"/>
    <n v="2"/>
    <n v="0"/>
    <s v=""/>
  </r>
  <r>
    <n v="9911"/>
    <s v="Upfront"/>
    <x v="6"/>
    <n v="1.92"/>
    <d v="2015-03-01T00:00:00"/>
    <x v="6"/>
    <n v="1"/>
    <n v="0.8021007400334208"/>
    <n v="1"/>
    <n v="1.6940367629505848"/>
    <n v="0.59030596139971137"/>
  </r>
  <r>
    <n v="10003"/>
    <s v="Upfront"/>
    <x v="6"/>
    <n v="3"/>
    <d v="2015-03-01T00:00:00"/>
    <x v="6"/>
    <n v="1"/>
    <n v="0.8021007400334208"/>
    <n v="2"/>
    <n v="2.6469324421102889"/>
    <n v="0.75559163059163059"/>
  </r>
  <r>
    <n v="10025"/>
    <s v="Upfront"/>
    <x v="6"/>
    <n v="3"/>
    <d v="2015-03-01T00:00:00"/>
    <x v="6"/>
    <n v="1"/>
    <n v="0.8021007400334208"/>
    <n v="2"/>
    <n v="2.6469324421102889"/>
    <n v="0.75559163059163059"/>
  </r>
  <r>
    <n v="10026"/>
    <s v="Upfront"/>
    <x v="6"/>
    <n v="2.5"/>
    <d v="2014-07-01T00:00:00"/>
    <x v="6"/>
    <n v="1"/>
    <n v="0.34757698734781567"/>
    <n v="2"/>
    <n v="0.95583671520649316"/>
    <n v="2.0924075924075924"/>
  </r>
  <r>
    <n v="10029"/>
    <s v="Upfront"/>
    <x v="6"/>
    <n v="3"/>
    <d v="2014-12-01T00:00:00"/>
    <x v="6"/>
    <n v="1"/>
    <n v="0"/>
    <n v="2"/>
    <n v="0"/>
    <s v=""/>
  </r>
  <r>
    <n v="10198"/>
    <s v="Upfront"/>
    <x v="3"/>
    <n v="1.88"/>
    <d v="2014-12-01T00:00:00"/>
    <x v="6"/>
    <n v="1"/>
    <n v="0"/>
    <n v="1"/>
    <n v="0"/>
    <s v=""/>
  </r>
  <r>
    <n v="10460"/>
    <s v="Upfront"/>
    <x v="1"/>
    <n v="4.05"/>
    <d v="2015-03-01T00:00:00"/>
    <x v="6"/>
    <n v="1"/>
    <n v="0.8021007400334208"/>
    <n v="2"/>
    <n v="3.5733587968488902"/>
    <n v="0.55969750414194852"/>
  </r>
  <r>
    <n v="10566"/>
    <s v="Upfront"/>
    <x v="6"/>
    <n v="48.96"/>
    <d v="2015-02-01T00:00:00"/>
    <x v="6"/>
    <n v="1"/>
    <n v="0.85366435903556925"/>
    <n v="24"/>
    <n v="45.974947720219618"/>
    <n v="0.52202343211028568"/>
  </r>
  <r>
    <n v="10750"/>
    <s v="Upfront"/>
    <x v="6"/>
    <n v="5.89"/>
    <d v="2015-02-01T00:00:00"/>
    <x v="6"/>
    <n v="1"/>
    <n v="0.85366435903556925"/>
    <n v="4"/>
    <n v="5.5308913821914532"/>
    <n v="0.72321073107299338"/>
  </r>
  <r>
    <n v="10862"/>
    <s v="Upfront"/>
    <x v="6"/>
    <n v="7.5"/>
    <d v="2015-02-01T00:00:00"/>
    <x v="6"/>
    <n v="1"/>
    <n v="0.85366435903556925"/>
    <n v="4"/>
    <n v="7.0427309620434464"/>
    <n v="0.56796149413599084"/>
  </r>
  <r>
    <n v="10898"/>
    <s v="Upfront"/>
    <x v="6"/>
    <n v="2.64"/>
    <d v="2015-04-01T00:00:00"/>
    <x v="6"/>
    <n v="1"/>
    <n v="0.72499403198854151"/>
    <n v="1"/>
    <n v="2.105382668894725"/>
    <n v="0.47497303686126369"/>
  </r>
  <r>
    <n v="10958"/>
    <s v="Upfront"/>
    <x v="6"/>
    <n v="2.64"/>
    <d v="2015-04-01T00:00:00"/>
    <x v="6"/>
    <n v="1"/>
    <n v="0.72499403198854151"/>
    <n v="1"/>
    <n v="2.105382668894725"/>
    <n v="0.47497303686126369"/>
  </r>
  <r>
    <n v="10996"/>
    <s v="Upfront"/>
    <x v="6"/>
    <n v="2.6579999999999999"/>
    <d v="2015-04-01T00:00:00"/>
    <x v="6"/>
    <n v="1"/>
    <n v="0.72499403198854151"/>
    <n v="1"/>
    <n v="2.1197375507280976"/>
    <n v="0.471756515166943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42">
  <r>
    <n v="161"/>
    <m/>
    <s v="Upfront"/>
    <x v="0"/>
    <n v="22.12"/>
    <d v="2009-09-01T00:00:00"/>
    <x v="0"/>
    <n v="0"/>
    <n v="1"/>
    <n v="12"/>
    <n v="24.332000000000004"/>
    <n v="0.49317770836758168"/>
    <n v="6.1928707671728311E-2"/>
  </r>
  <r>
    <n v="164"/>
    <m/>
    <s v="Upfront"/>
    <x v="0"/>
    <n v="2.8"/>
    <d v="2009-10-01T00:00:00"/>
    <x v="0"/>
    <n v="0"/>
    <n v="1"/>
    <n v="4"/>
    <n v="3.08"/>
    <n v="1.2987012987012987"/>
    <n v="0.16307893020221789"/>
  </r>
  <r>
    <n v="170"/>
    <m/>
    <s v="Upfront"/>
    <x v="0"/>
    <n v="3.024"/>
    <d v="2009-10-01T00:00:00"/>
    <x v="0"/>
    <n v="0"/>
    <n v="1"/>
    <n v="4"/>
    <n v="3.3264000000000005"/>
    <n v="1.2025012025012023"/>
    <n v="0.15099900944649802"/>
  </r>
  <r>
    <n v="171"/>
    <m/>
    <s v="Upfront"/>
    <x v="0"/>
    <n v="3.18"/>
    <d v="2009-09-01T00:00:00"/>
    <x v="0"/>
    <n v="0"/>
    <n v="1"/>
    <n v="3"/>
    <n v="3.4980000000000007"/>
    <n v="0.85763293310463107"/>
    <n v="0.10769363315240803"/>
  </r>
  <r>
    <n v="176"/>
    <m/>
    <s v="Upfront"/>
    <x v="0"/>
    <n v="3"/>
    <d v="2009-10-01T00:00:00"/>
    <x v="0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0"/>
    <n v="0"/>
    <n v="1"/>
    <n v="2"/>
    <n v="3.7840000000000003"/>
    <n v="0.52854122621564481"/>
    <n v="6.6369332059042163E-2"/>
  </r>
  <r>
    <n v="182"/>
    <m/>
    <s v="Upfront"/>
    <x v="0"/>
    <n v="4"/>
    <d v="2009-09-01T00:00:00"/>
    <x v="0"/>
    <n v="0"/>
    <n v="1"/>
    <n v="5"/>
    <n v="4.4000000000000004"/>
    <n v="1.1363636363636362"/>
    <n v="0.14269406392694065"/>
  </r>
  <r>
    <n v="189"/>
    <m/>
    <s v="Upfront"/>
    <x v="0"/>
    <n v="4"/>
    <d v="2009-11-01T00:00:00"/>
    <x v="0"/>
    <n v="0"/>
    <n v="1"/>
    <n v="3"/>
    <n v="4.4000000000000004"/>
    <n v="0.68181818181818177"/>
    <n v="8.5616438356164379E-2"/>
  </r>
  <r>
    <n v="192"/>
    <m/>
    <s v="Upfront"/>
    <x v="0"/>
    <n v="4"/>
    <d v="2009-11-01T00:00:00"/>
    <x v="0"/>
    <n v="0"/>
    <n v="1"/>
    <n v="2"/>
    <n v="4.4000000000000004"/>
    <n v="0.45454545454545453"/>
    <n v="5.7077625570776259E-2"/>
  </r>
  <r>
    <n v="197"/>
    <m/>
    <s v="Upfront"/>
    <x v="0"/>
    <n v="2.36"/>
    <d v="2009-10-01T00:00:00"/>
    <x v="0"/>
    <n v="0"/>
    <n v="1"/>
    <n v="2"/>
    <n v="2.5960000000000001"/>
    <n v="0.77041602465331271"/>
    <n v="9.6741738255552989E-2"/>
  </r>
  <r>
    <n v="199"/>
    <m/>
    <s v="Upfront"/>
    <x v="0"/>
    <n v="3"/>
    <d v="2010-01-01T00:00:00"/>
    <x v="0"/>
    <n v="0"/>
    <n v="0.99999999999999989"/>
    <n v="3"/>
    <n v="3.3"/>
    <n v="0.90909090909090917"/>
    <n v="0.11415525114155251"/>
  </r>
  <r>
    <n v="210"/>
    <m/>
    <s v="Upfront"/>
    <x v="0"/>
    <n v="9"/>
    <d v="2009-12-01T00:00:00"/>
    <x v="0"/>
    <n v="0"/>
    <n v="1"/>
    <n v="3"/>
    <n v="9.9"/>
    <n v="0.30303030303030304"/>
    <n v="3.8051750380517509E-2"/>
  </r>
  <r>
    <n v="216"/>
    <m/>
    <s v="Upfront"/>
    <x v="0"/>
    <n v="4"/>
    <d v="2009-11-01T00:00:00"/>
    <x v="0"/>
    <n v="0"/>
    <n v="1"/>
    <n v="2"/>
    <n v="4.4000000000000004"/>
    <n v="0.45454545454545453"/>
    <n v="5.7077625570776259E-2"/>
  </r>
  <r>
    <n v="222"/>
    <m/>
    <s v="Upfront"/>
    <x v="0"/>
    <n v="3"/>
    <d v="2010-01-01T00:00:00"/>
    <x v="0"/>
    <n v="0"/>
    <n v="0.99999999999999989"/>
    <n v="3"/>
    <n v="3.3"/>
    <n v="0.90909090909090917"/>
    <n v="0.11415525114155251"/>
  </r>
  <r>
    <n v="226"/>
    <m/>
    <s v="Upfront"/>
    <x v="0"/>
    <n v="4.5"/>
    <d v="2009-10-01T00:00:00"/>
    <x v="0"/>
    <n v="0"/>
    <n v="1"/>
    <n v="6"/>
    <n v="4.95"/>
    <n v="1.2121212121212122"/>
    <n v="0.15220700152207003"/>
  </r>
  <r>
    <n v="237"/>
    <m/>
    <s v="Upfront"/>
    <x v="0"/>
    <n v="3"/>
    <d v="2010-01-01T00:00:00"/>
    <x v="0"/>
    <n v="0"/>
    <n v="0.99999999999999989"/>
    <n v="3"/>
    <n v="3.3"/>
    <n v="0.90909090909090917"/>
    <n v="0.11415525114155251"/>
  </r>
  <r>
    <n v="243"/>
    <m/>
    <s v="Upfront"/>
    <x v="0"/>
    <n v="2.2000000000000002"/>
    <d v="2010-01-01T00:00:00"/>
    <x v="0"/>
    <n v="0"/>
    <n v="0.99999999999999989"/>
    <n v="3"/>
    <n v="2.42"/>
    <n v="1.2396694214876034"/>
    <n v="0.1556662515566625"/>
  </r>
  <r>
    <n v="250"/>
    <m/>
    <s v="Upfront"/>
    <x v="0"/>
    <n v="3"/>
    <d v="2010-01-01T00:00:00"/>
    <x v="0"/>
    <n v="0"/>
    <n v="0.99999999999999989"/>
    <n v="3"/>
    <n v="3.3"/>
    <n v="0.90909090909090917"/>
    <n v="0.11415525114155251"/>
  </r>
  <r>
    <n v="266"/>
    <m/>
    <s v="Upfront"/>
    <x v="0"/>
    <n v="1.08"/>
    <d v="2009-09-01T00:00:00"/>
    <x v="0"/>
    <n v="0"/>
    <n v="1"/>
    <n v="1"/>
    <n v="1.1880000000000002"/>
    <n v="0.84175084175084158"/>
    <n v="0.10569930661254862"/>
  </r>
  <r>
    <n v="277"/>
    <m/>
    <s v="Upfront"/>
    <x v="1"/>
    <n v="6.3959999999999999"/>
    <d v="2009-05-01T00:00:00"/>
    <x v="0"/>
    <n v="0"/>
    <n v="1"/>
    <n v="2"/>
    <n v="7.0356000000000005"/>
    <n v="0.28426857695150376"/>
    <n v="3.5695825872905727E-2"/>
  </r>
  <r>
    <n v="305"/>
    <m/>
    <s v="Upfront"/>
    <x v="2"/>
    <n v="4.05"/>
    <d v="2009-10-01T00:00:00"/>
    <x v="0"/>
    <n v="0"/>
    <n v="1"/>
    <n v="5"/>
    <n v="4.4550000000000001"/>
    <n v="1.122334455667789"/>
    <n v="0.1409324088167315"/>
  </r>
  <r>
    <n v="330"/>
    <m/>
    <s v="Upfront"/>
    <x v="2"/>
    <n v="9.8800000000000008"/>
    <d v="2009-12-01T00:00:00"/>
    <x v="0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0"/>
    <n v="0"/>
    <n v="1"/>
    <n v="6"/>
    <n v="5.2030000000000012"/>
    <n v="1.1531808571977702"/>
    <n v="0.14480581540154652"/>
  </r>
  <r>
    <n v="438"/>
    <m/>
    <s v="Upfront"/>
    <x v="1"/>
    <n v="2.5920000000000001"/>
    <d v="2009-05-01T00:00:00"/>
    <x v="0"/>
    <n v="0"/>
    <n v="1"/>
    <n v="3"/>
    <n v="2.8512000000000004"/>
    <n v="1.0521885521885521"/>
    <n v="0.13212413326568576"/>
  </r>
  <r>
    <n v="502"/>
    <m/>
    <s v="Upfront"/>
    <x v="0"/>
    <n v="5.4"/>
    <d v="2009-12-01T00:00:00"/>
    <x v="0"/>
    <n v="0"/>
    <n v="1"/>
    <n v="5"/>
    <n v="5.9400000000000013"/>
    <n v="0.84175084175084158"/>
    <n v="0.10569930661254862"/>
  </r>
  <r>
    <n v="647"/>
    <m/>
    <s v="Upfront"/>
    <x v="3"/>
    <n v="2.8919999999999999"/>
    <d v="2010-01-01T00:00:00"/>
    <x v="0"/>
    <n v="0"/>
    <n v="0.99999999999999989"/>
    <n v="3"/>
    <n v="3.1811999999999996"/>
    <n v="0.9430403621274992"/>
    <n v="0.11841831031281382"/>
  </r>
  <r>
    <n v="862"/>
    <m/>
    <s v="Upfront"/>
    <x v="2"/>
    <n v="2.9580000000000002"/>
    <d v="2009-12-01T00:00:00"/>
    <x v="0"/>
    <n v="0"/>
    <n v="1"/>
    <n v="3"/>
    <n v="3.2538000000000005"/>
    <n v="0.92199889360132758"/>
    <n v="0.11577611677642242"/>
  </r>
  <r>
    <n v="925"/>
    <m/>
    <s v="Upfront"/>
    <x v="4"/>
    <n v="14.1"/>
    <d v="2010-01-01T00:00:00"/>
    <x v="0"/>
    <n v="0"/>
    <n v="0.99999999999999989"/>
    <n v="14"/>
    <n v="15.51"/>
    <n v="0.90264345583494521"/>
    <n v="0.11334563943132875"/>
  </r>
  <r>
    <n v="1287"/>
    <m/>
    <s v="Upfront"/>
    <x v="1"/>
    <n v="34.520000000000003"/>
    <d v="2009-08-01T00:00:00"/>
    <x v="0"/>
    <n v="0"/>
    <n v="1"/>
    <n v="43"/>
    <n v="37.972000000000008"/>
    <n v="1.1324133572105759"/>
    <n v="0.14219802430726411"/>
  </r>
  <r>
    <n v="161"/>
    <m/>
    <s v="Upfront"/>
    <x v="0"/>
    <n v="22.12"/>
    <d v="2009-09-01T00:00:00"/>
    <x v="1"/>
    <n v="0"/>
    <n v="1"/>
    <n v="12"/>
    <n v="24.332000000000004"/>
    <n v="0.49317770836758168"/>
    <n v="6.1928707671728311E-2"/>
  </r>
  <r>
    <n v="164"/>
    <m/>
    <s v="Upfront"/>
    <x v="0"/>
    <n v="2.8"/>
    <d v="2009-10-01T00:00:00"/>
    <x v="1"/>
    <n v="0"/>
    <n v="1"/>
    <n v="4"/>
    <n v="3.08"/>
    <n v="1.2987012987012987"/>
    <n v="0.16307893020221789"/>
  </r>
  <r>
    <n v="170"/>
    <m/>
    <s v="Upfront"/>
    <x v="0"/>
    <n v="3.024"/>
    <d v="2009-10-01T00:00:00"/>
    <x v="1"/>
    <n v="0"/>
    <n v="1"/>
    <n v="4"/>
    <n v="3.3264000000000005"/>
    <n v="1.2025012025012023"/>
    <n v="0.15099900944649802"/>
  </r>
  <r>
    <n v="171"/>
    <m/>
    <s v="Upfront"/>
    <x v="0"/>
    <n v="3.18"/>
    <d v="2009-09-01T00:00:00"/>
    <x v="1"/>
    <n v="0"/>
    <n v="1"/>
    <n v="2"/>
    <n v="3.4980000000000007"/>
    <n v="0.57175528873642067"/>
    <n v="7.1795755434938685E-2"/>
  </r>
  <r>
    <n v="176"/>
    <m/>
    <s v="Upfront"/>
    <x v="0"/>
    <n v="3"/>
    <d v="2009-10-01T00:00:00"/>
    <x v="1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1"/>
    <n v="0"/>
    <n v="1"/>
    <n v="4"/>
    <n v="3.7840000000000003"/>
    <n v="1.0570824524312896"/>
    <n v="0.13273866411808433"/>
  </r>
  <r>
    <n v="182"/>
    <m/>
    <s v="Upfront"/>
    <x v="0"/>
    <n v="4"/>
    <d v="2009-09-01T00:00:00"/>
    <x v="1"/>
    <n v="0"/>
    <n v="1"/>
    <n v="4"/>
    <n v="4.4000000000000004"/>
    <n v="0.90909090909090906"/>
    <n v="0.11415525114155252"/>
  </r>
  <r>
    <n v="189"/>
    <m/>
    <s v="Upfront"/>
    <x v="0"/>
    <n v="4"/>
    <d v="2009-11-01T00:00:00"/>
    <x v="1"/>
    <n v="0"/>
    <n v="1"/>
    <n v="3"/>
    <n v="4.4000000000000004"/>
    <n v="0.68181818181818177"/>
    <n v="8.5616438356164379E-2"/>
  </r>
  <r>
    <n v="192"/>
    <m/>
    <s v="Upfront"/>
    <x v="0"/>
    <n v="4"/>
    <d v="2009-11-01T00:00:00"/>
    <x v="1"/>
    <n v="0"/>
    <n v="1"/>
    <n v="3"/>
    <n v="4.4000000000000004"/>
    <n v="0.68181818181818177"/>
    <n v="8.5616438356164379E-2"/>
  </r>
  <r>
    <n v="197"/>
    <m/>
    <s v="Upfront"/>
    <x v="0"/>
    <n v="2.36"/>
    <d v="2009-10-01T00:00:00"/>
    <x v="1"/>
    <n v="0"/>
    <n v="1"/>
    <n v="3"/>
    <n v="2.5960000000000001"/>
    <n v="1.1556240369799691"/>
    <n v="0.14511260738332948"/>
  </r>
  <r>
    <n v="199"/>
    <m/>
    <s v="Upfront"/>
    <x v="0"/>
    <n v="3"/>
    <d v="2010-01-01T00:00:00"/>
    <x v="1"/>
    <n v="0"/>
    <n v="1"/>
    <n v="3"/>
    <n v="3.3000000000000003"/>
    <n v="0.90909090909090906"/>
    <n v="0.11415525114155251"/>
  </r>
  <r>
    <n v="210"/>
    <m/>
    <s v="Upfront"/>
    <x v="0"/>
    <n v="9"/>
    <d v="2009-12-01T00:00:00"/>
    <x v="1"/>
    <n v="0"/>
    <n v="1"/>
    <n v="3"/>
    <n v="9.9"/>
    <n v="0.30303030303030304"/>
    <n v="3.8051750380517509E-2"/>
  </r>
  <r>
    <n v="216"/>
    <m/>
    <s v="Upfront"/>
    <x v="0"/>
    <n v="4"/>
    <d v="2009-11-01T00:00:00"/>
    <x v="1"/>
    <n v="0"/>
    <n v="1"/>
    <n v="3"/>
    <n v="4.4000000000000004"/>
    <n v="0.68181818181818177"/>
    <n v="8.5616438356164379E-2"/>
  </r>
  <r>
    <n v="222"/>
    <m/>
    <s v="Upfront"/>
    <x v="0"/>
    <n v="3"/>
    <d v="2010-01-01T00:00:00"/>
    <x v="1"/>
    <n v="0"/>
    <n v="1"/>
    <n v="3"/>
    <n v="3.3000000000000003"/>
    <n v="0.90909090909090906"/>
    <n v="0.11415525114155251"/>
  </r>
  <r>
    <n v="226"/>
    <m/>
    <s v="Upfront"/>
    <x v="0"/>
    <n v="4.5"/>
    <d v="2009-10-01T00:00:00"/>
    <x v="1"/>
    <n v="0"/>
    <n v="1"/>
    <n v="6"/>
    <n v="4.95"/>
    <n v="1.2121212121212122"/>
    <n v="0.15220700152207003"/>
  </r>
  <r>
    <n v="237"/>
    <m/>
    <s v="Upfront"/>
    <x v="0"/>
    <n v="3"/>
    <d v="2010-01-01T00:00:00"/>
    <x v="1"/>
    <n v="0"/>
    <n v="1"/>
    <n v="3"/>
    <n v="3.3000000000000003"/>
    <n v="0.90909090909090906"/>
    <n v="0.11415525114155251"/>
  </r>
  <r>
    <n v="243"/>
    <m/>
    <s v="Upfront"/>
    <x v="0"/>
    <n v="2.2000000000000002"/>
    <d v="2010-01-01T00:00:00"/>
    <x v="1"/>
    <n v="0"/>
    <n v="1"/>
    <n v="3"/>
    <n v="2.4200000000000004"/>
    <n v="1.2396694214876032"/>
    <n v="0.1556662515566625"/>
  </r>
  <r>
    <n v="250"/>
    <m/>
    <s v="Upfront"/>
    <x v="0"/>
    <n v="3"/>
    <d v="2010-01-01T00:00:00"/>
    <x v="1"/>
    <n v="0"/>
    <n v="1"/>
    <n v="3"/>
    <n v="3.3000000000000003"/>
    <n v="0.90909090909090906"/>
    <n v="0.11415525114155251"/>
  </r>
  <r>
    <n v="266"/>
    <m/>
    <s v="Upfront"/>
    <x v="0"/>
    <n v="1.08"/>
    <d v="2009-09-01T00:00:00"/>
    <x v="1"/>
    <n v="0"/>
    <n v="1"/>
    <n v="2"/>
    <n v="1.1880000000000002"/>
    <n v="1.6835016835016832"/>
    <n v="0.21139861322509723"/>
  </r>
  <r>
    <n v="277"/>
    <m/>
    <s v="Upfront"/>
    <x v="1"/>
    <n v="6.3959999999999999"/>
    <d v="2009-05-01T00:00:00"/>
    <x v="1"/>
    <n v="0"/>
    <n v="1"/>
    <n v="4"/>
    <n v="7.0356000000000005"/>
    <n v="0.56853715390300752"/>
    <n v="7.1391651745811455E-2"/>
  </r>
  <r>
    <n v="305"/>
    <m/>
    <s v="Upfront"/>
    <x v="2"/>
    <n v="4.05"/>
    <d v="2009-10-01T00:00:00"/>
    <x v="1"/>
    <n v="0"/>
    <n v="1"/>
    <n v="5"/>
    <n v="4.4550000000000001"/>
    <n v="1.122334455667789"/>
    <n v="0.1409324088167315"/>
  </r>
  <r>
    <n v="330"/>
    <m/>
    <s v="Upfront"/>
    <x v="2"/>
    <n v="9.8800000000000008"/>
    <d v="2009-12-01T00:00:00"/>
    <x v="1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1"/>
    <n v="0"/>
    <n v="1"/>
    <n v="6"/>
    <n v="5.2030000000000012"/>
    <n v="1.1531808571977702"/>
    <n v="0.14480581540154652"/>
  </r>
  <r>
    <n v="374"/>
    <m/>
    <s v="Upfront"/>
    <x v="0"/>
    <n v="2.052"/>
    <d v="2010-06-01T00:00:00"/>
    <x v="1"/>
    <n v="0"/>
    <n v="1"/>
    <n v="2"/>
    <n v="2.2572000000000001"/>
    <n v="0.88605351763246498"/>
    <n v="0.11126242801320908"/>
  </r>
  <r>
    <n v="407"/>
    <m/>
    <s v="Upfront"/>
    <x v="0"/>
    <n v="5.6"/>
    <d v="2010-02-01T00:00:00"/>
    <x v="1"/>
    <n v="0"/>
    <n v="1"/>
    <n v="7"/>
    <n v="6.16"/>
    <n v="1.1363636363636362"/>
    <n v="0.14269406392694065"/>
  </r>
  <r>
    <n v="411"/>
    <m/>
    <s v="Upfront"/>
    <x v="4"/>
    <n v="4.032"/>
    <d v="2010-02-01T00:00:00"/>
    <x v="1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1"/>
    <n v="0"/>
    <n v="1"/>
    <n v="3"/>
    <n v="2.8512000000000004"/>
    <n v="1.0521885521885521"/>
    <n v="0.13212413326568576"/>
  </r>
  <r>
    <n v="458"/>
    <m/>
    <s v="Upfront"/>
    <x v="4"/>
    <n v="4.032"/>
    <d v="2010-02-01T00:00:00"/>
    <x v="1"/>
    <n v="0"/>
    <n v="1"/>
    <n v="5"/>
    <n v="4.4352"/>
    <n v="1.1273448773448773"/>
    <n v="0.1415615713560919"/>
  </r>
  <r>
    <n v="464"/>
    <m/>
    <s v="Upfront"/>
    <x v="2"/>
    <n v="3.87"/>
    <d v="2010-02-01T00:00:00"/>
    <x v="1"/>
    <n v="0"/>
    <n v="1"/>
    <n v="5"/>
    <n v="4.2570000000000006"/>
    <n v="1.1745360582569884"/>
    <n v="0.14748740457564924"/>
  </r>
  <r>
    <n v="470"/>
    <m/>
    <s v="Upfront"/>
    <x v="0"/>
    <n v="2.7"/>
    <d v="2010-03-01T00:00:00"/>
    <x v="1"/>
    <n v="0"/>
    <n v="1"/>
    <n v="2"/>
    <n v="2.9700000000000006"/>
    <n v="0.67340067340067322"/>
    <n v="8.4559445290038893E-2"/>
  </r>
  <r>
    <n v="498"/>
    <m/>
    <s v="Upfront"/>
    <x v="0"/>
    <n v="3"/>
    <d v="2010-05-01T00:00:00"/>
    <x v="1"/>
    <n v="0"/>
    <n v="1"/>
    <n v="3"/>
    <n v="3.3000000000000003"/>
    <n v="0.90909090909090906"/>
    <n v="0.11415525114155251"/>
  </r>
  <r>
    <n v="502"/>
    <m/>
    <s v="Upfront"/>
    <x v="0"/>
    <n v="5.4"/>
    <d v="2009-12-01T00:00:00"/>
    <x v="1"/>
    <n v="0"/>
    <n v="1"/>
    <n v="5"/>
    <n v="5.9400000000000013"/>
    <n v="0.84175084175084158"/>
    <n v="0.10569930661254862"/>
  </r>
  <r>
    <n v="588"/>
    <m/>
    <s v="Upfront"/>
    <x v="0"/>
    <n v="2.887"/>
    <d v="2010-06-01T00:00:00"/>
    <x v="1"/>
    <n v="0"/>
    <n v="1"/>
    <n v="3"/>
    <n v="3.1757000000000004"/>
    <n v="0.94467361526592553"/>
    <n v="0.11862339917722811"/>
  </r>
  <r>
    <n v="591"/>
    <m/>
    <s v="Upfront"/>
    <x v="0"/>
    <n v="3.3210000000000002"/>
    <d v="2010-05-01T00:00:00"/>
    <x v="1"/>
    <n v="0"/>
    <n v="1"/>
    <n v="3"/>
    <n v="3.6531000000000007"/>
    <n v="0.82122033341545519"/>
    <n v="0.10312127474394987"/>
  </r>
  <r>
    <n v="592"/>
    <m/>
    <s v="Upfront"/>
    <x v="0"/>
    <n v="3.37"/>
    <d v="2010-06-01T00:00:00"/>
    <x v="1"/>
    <n v="0"/>
    <n v="1"/>
    <n v="4"/>
    <n v="3.7070000000000003"/>
    <n v="1.0790396547073104"/>
    <n v="0.13549584705228784"/>
  </r>
  <r>
    <n v="596"/>
    <m/>
    <s v="Upfront"/>
    <x v="0"/>
    <n v="2.887"/>
    <d v="2010-05-01T00:00:00"/>
    <x v="1"/>
    <n v="0"/>
    <n v="1"/>
    <n v="3"/>
    <n v="3.1757000000000004"/>
    <n v="0.94467361526592553"/>
    <n v="0.11862339917722811"/>
  </r>
  <r>
    <n v="602"/>
    <m/>
    <s v="Upfront"/>
    <x v="5"/>
    <n v="3.2029999999999998"/>
    <d v="2010-05-01T00:00:00"/>
    <x v="1"/>
    <n v="0"/>
    <n v="1"/>
    <n v="4"/>
    <n v="3.5233000000000003"/>
    <n v="1.1352992932761898"/>
    <n v="0.14256041353924762"/>
  </r>
  <r>
    <n v="603"/>
    <m/>
    <s v="Upfront"/>
    <x v="3"/>
    <n v="2.8919999999999999"/>
    <d v="2010-05-01T00:00:00"/>
    <x v="1"/>
    <n v="0"/>
    <n v="1"/>
    <n v="3"/>
    <n v="3.1812"/>
    <n v="0.94304036212749909"/>
    <n v="0.11841831031281382"/>
  </r>
  <r>
    <n v="605"/>
    <m/>
    <s v="Upfront"/>
    <x v="3"/>
    <n v="2.5209999999999999"/>
    <d v="2010-05-01T00:00:00"/>
    <x v="1"/>
    <n v="0"/>
    <n v="1"/>
    <n v="3"/>
    <n v="2.7731000000000003"/>
    <n v="1.0818217878908081"/>
    <n v="0.13584520167578643"/>
  </r>
  <r>
    <n v="608"/>
    <m/>
    <s v="Upfront"/>
    <x v="2"/>
    <n v="3.149"/>
    <d v="2010-04-01T00:00:00"/>
    <x v="1"/>
    <n v="0"/>
    <n v="1"/>
    <n v="3"/>
    <n v="3.4639000000000002"/>
    <n v="0.86607581050261262"/>
    <n v="0.10875381182110433"/>
  </r>
  <r>
    <n v="612"/>
    <m/>
    <s v="Upfront"/>
    <x v="6"/>
    <n v="4.5999999999999996"/>
    <d v="2010-04-01T00:00:00"/>
    <x v="1"/>
    <n v="0"/>
    <n v="1"/>
    <n v="6"/>
    <n v="5.0599999999999996"/>
    <n v="1.1857707509881423"/>
    <n v="0.14889815366289458"/>
  </r>
  <r>
    <n v="613"/>
    <m/>
    <s v="Upfront"/>
    <x v="2"/>
    <n v="2.8769999999999998"/>
    <d v="2010-05-01T00:00:00"/>
    <x v="1"/>
    <n v="0"/>
    <n v="1"/>
    <n v="3"/>
    <n v="3.1646999999999998"/>
    <n v="0.9479571523367144"/>
    <n v="0.11903571547607145"/>
  </r>
  <r>
    <n v="614"/>
    <m/>
    <s v="Upfront"/>
    <x v="2"/>
    <n v="2.34"/>
    <d v="2010-06-01T00:00:00"/>
    <x v="1"/>
    <n v="0"/>
    <n v="1"/>
    <n v="2"/>
    <n v="2.5739999999999998"/>
    <n v="0.77700077700077708"/>
    <n v="9.756859071927565E-2"/>
  </r>
  <r>
    <n v="620"/>
    <m/>
    <s v="Upfront"/>
    <x v="0"/>
    <n v="6"/>
    <d v="2010-04-01T00:00:00"/>
    <x v="1"/>
    <n v="0"/>
    <n v="1"/>
    <n v="3"/>
    <n v="6.6000000000000005"/>
    <n v="0.45454545454545453"/>
    <n v="5.7077625570776253E-2"/>
  </r>
  <r>
    <n v="625"/>
    <m/>
    <s v="Upfront"/>
    <x v="2"/>
    <n v="2.887"/>
    <d v="2010-05-01T00:00:00"/>
    <x v="1"/>
    <n v="0"/>
    <n v="1"/>
    <n v="3"/>
    <n v="3.1757000000000004"/>
    <n v="0.94467361526592553"/>
    <n v="0.11862339917722811"/>
  </r>
  <r>
    <n v="647"/>
    <m/>
    <s v="Upfront"/>
    <x v="3"/>
    <n v="2.8919999999999999"/>
    <d v="2010-01-01T00:00:00"/>
    <x v="1"/>
    <n v="0"/>
    <n v="1"/>
    <n v="3"/>
    <n v="3.1812"/>
    <n v="0.94304036212749909"/>
    <n v="0.11841831031281382"/>
  </r>
  <r>
    <n v="665"/>
    <m/>
    <s v="Upfront"/>
    <x v="2"/>
    <n v="3.2370000000000001"/>
    <d v="2010-04-01T00:00:00"/>
    <x v="1"/>
    <n v="0"/>
    <n v="1"/>
    <n v="3"/>
    <n v="3.5607000000000002"/>
    <n v="0.84253096301289065"/>
    <n v="0.10579726704499767"/>
  </r>
  <r>
    <n v="683"/>
    <m/>
    <s v="Upfront"/>
    <x v="2"/>
    <n v="2.9580000000000002"/>
    <d v="2010-05-01T00:00:00"/>
    <x v="1"/>
    <n v="0"/>
    <n v="1"/>
    <n v="3"/>
    <n v="3.2538000000000005"/>
    <n v="0.92199889360132758"/>
    <n v="0.11577611677642242"/>
  </r>
  <r>
    <n v="684"/>
    <m/>
    <s v="Upfront"/>
    <x v="0"/>
    <n v="3.3210000000000002"/>
    <d v="2010-05-01T00:00:00"/>
    <x v="1"/>
    <n v="0"/>
    <n v="1"/>
    <n v="3"/>
    <n v="3.6531000000000007"/>
    <n v="0.82122033341545519"/>
    <n v="0.10312127474394987"/>
  </r>
  <r>
    <n v="685"/>
    <m/>
    <s v="Upfront"/>
    <x v="7"/>
    <n v="4.4400000000000004"/>
    <d v="2010-03-01T00:00:00"/>
    <x v="1"/>
    <n v="0"/>
    <n v="1"/>
    <n v="5"/>
    <n v="4.8840000000000012"/>
    <n v="1.0237510237510234"/>
    <n v="0.12855321074499154"/>
  </r>
  <r>
    <n v="689"/>
    <m/>
    <s v="Upfront"/>
    <x v="0"/>
    <n v="3.3210000000000002"/>
    <d v="2010-06-01T00:00:00"/>
    <x v="1"/>
    <n v="0"/>
    <n v="1"/>
    <n v="4"/>
    <n v="3.6531000000000007"/>
    <n v="1.0949604445539403"/>
    <n v="0.13749503299193316"/>
  </r>
  <r>
    <n v="691"/>
    <m/>
    <s v="Upfront"/>
    <x v="0"/>
    <n v="2.887"/>
    <d v="2010-07-01T00:00:00"/>
    <x v="1"/>
    <n v="0"/>
    <n v="1"/>
    <n v="3"/>
    <n v="3.1757000000000004"/>
    <n v="0.94467361526592553"/>
    <n v="0.11862339917722811"/>
  </r>
  <r>
    <n v="693"/>
    <m/>
    <s v="Upfront"/>
    <x v="2"/>
    <n v="2.3919999999999999"/>
    <d v="2010-06-01T00:00:00"/>
    <x v="1"/>
    <n v="0"/>
    <n v="1"/>
    <n v="2"/>
    <n v="2.6312000000000002"/>
    <n v="0.76010945576162958"/>
    <n v="9.5447534399291392E-2"/>
  </r>
  <r>
    <n v="720"/>
    <m/>
    <s v="Upfront"/>
    <x v="0"/>
    <n v="2.887"/>
    <d v="2010-05-01T00:00:00"/>
    <x v="1"/>
    <n v="0"/>
    <n v="1"/>
    <n v="3"/>
    <n v="3.1757000000000004"/>
    <n v="0.94467361526592553"/>
    <n v="0.11862339917722811"/>
  </r>
  <r>
    <n v="721"/>
    <m/>
    <s v="Upfront"/>
    <x v="4"/>
    <n v="3.4"/>
    <d v="2010-05-01T00:00:00"/>
    <x v="1"/>
    <n v="0"/>
    <n v="1"/>
    <n v="4"/>
    <n v="3.74"/>
    <n v="1.0695187165775399"/>
    <n v="0.13430029546065003"/>
  </r>
  <r>
    <n v="727"/>
    <m/>
    <s v="Upfront"/>
    <x v="7"/>
    <n v="2.8860000000000001"/>
    <d v="2010-05-01T00:00:00"/>
    <x v="1"/>
    <n v="0"/>
    <n v="1"/>
    <n v="3"/>
    <n v="3.1746000000000003"/>
    <n v="0.94500094500094489"/>
    <n v="0.11866450222614607"/>
  </r>
  <r>
    <n v="728"/>
    <m/>
    <s v="Upfront"/>
    <x v="2"/>
    <n v="2.9580000000000002"/>
    <d v="2010-05-01T00:00:00"/>
    <x v="1"/>
    <n v="0"/>
    <n v="1"/>
    <n v="3"/>
    <n v="3.2538000000000005"/>
    <n v="0.92199889360132758"/>
    <n v="0.11577611677642242"/>
  </r>
  <r>
    <n v="729"/>
    <m/>
    <s v="Upfront"/>
    <x v="2"/>
    <n v="2.9580000000000002"/>
    <d v="2010-07-01T00:00:00"/>
    <x v="1"/>
    <n v="0"/>
    <n v="1"/>
    <n v="3"/>
    <n v="3.2538000000000005"/>
    <n v="0.92199889360132758"/>
    <n v="0.11577611677642242"/>
  </r>
  <r>
    <n v="760"/>
    <m/>
    <s v="Upfront"/>
    <x v="7"/>
    <n v="8.75"/>
    <d v="2010-04-01T00:00:00"/>
    <x v="1"/>
    <n v="0"/>
    <n v="1"/>
    <n v="10"/>
    <n v="9.625"/>
    <n v="1.0389610389610389"/>
    <n v="0.13046314416177429"/>
  </r>
  <r>
    <n v="774"/>
    <m/>
    <s v="Upfront"/>
    <x v="0"/>
    <n v="5"/>
    <d v="2010-04-01T00:00:00"/>
    <x v="1"/>
    <n v="0"/>
    <n v="1"/>
    <n v="6"/>
    <n v="5.5"/>
    <n v="1.0909090909090908"/>
    <n v="0.13698630136986301"/>
  </r>
  <r>
    <n v="775"/>
    <m/>
    <s v="Upfront"/>
    <x v="6"/>
    <n v="4.8"/>
    <d v="2010-05-01T00:00:00"/>
    <x v="1"/>
    <n v="0"/>
    <n v="1"/>
    <n v="6"/>
    <n v="5.28"/>
    <n v="1.1363636363636362"/>
    <n v="0.14269406392694065"/>
  </r>
  <r>
    <n v="781"/>
    <m/>
    <s v="Upfront"/>
    <x v="2"/>
    <n v="2.9849999999999999"/>
    <d v="2010-08-01T00:00:00"/>
    <x v="1"/>
    <n v="0"/>
    <n v="1"/>
    <n v="3"/>
    <n v="3.2835000000000001"/>
    <n v="0.91365920511649157"/>
    <n v="0.11472889561965077"/>
  </r>
  <r>
    <n v="783"/>
    <m/>
    <s v="Upfront"/>
    <x v="2"/>
    <n v="2.4249999999999998"/>
    <d v="2010-07-01T00:00:00"/>
    <x v="1"/>
    <n v="0"/>
    <n v="1"/>
    <n v="2"/>
    <n v="2.6675"/>
    <n v="0.7497656982193065"/>
    <n v="9.4148660735301051E-2"/>
  </r>
  <r>
    <n v="784"/>
    <m/>
    <s v="Upfront"/>
    <x v="0"/>
    <n v="2.6480000000000001"/>
    <d v="2010-05-01T00:00:00"/>
    <x v="1"/>
    <n v="0"/>
    <n v="1"/>
    <n v="3"/>
    <n v="2.9128000000000003"/>
    <n v="1.0299368305410601"/>
    <n v="0.12932996730538426"/>
  </r>
  <r>
    <n v="785"/>
    <m/>
    <s v="Upfront"/>
    <x v="2"/>
    <n v="3.0920000000000001"/>
    <d v="2010-06-01T00:00:00"/>
    <x v="1"/>
    <n v="0"/>
    <n v="1"/>
    <n v="3"/>
    <n v="3.4012000000000002"/>
    <n v="0.88204163236504762"/>
    <n v="0.11075865246593063"/>
  </r>
  <r>
    <n v="806"/>
    <m/>
    <s v="Upfront"/>
    <x v="0"/>
    <n v="1.25"/>
    <d v="2010-06-01T00:00:00"/>
    <x v="1"/>
    <n v="0"/>
    <n v="1"/>
    <n v="2"/>
    <n v="1.375"/>
    <n v="1.4545454545454546"/>
    <n v="0.18264840182648401"/>
  </r>
  <r>
    <n v="812"/>
    <m/>
    <s v="Upfront"/>
    <x v="0"/>
    <n v="3.3210000000000002"/>
    <d v="2010-07-01T00:00:00"/>
    <x v="1"/>
    <n v="0"/>
    <n v="1"/>
    <n v="3"/>
    <n v="3.6531000000000007"/>
    <n v="0.82122033341545519"/>
    <n v="0.10312127474394987"/>
  </r>
  <r>
    <n v="813"/>
    <m/>
    <s v="Upfront"/>
    <x v="2"/>
    <n v="2.9580000000000002"/>
    <d v="2010-09-01T00:00:00"/>
    <x v="1"/>
    <n v="0"/>
    <n v="1"/>
    <n v="3"/>
    <n v="3.2538000000000005"/>
    <n v="0.92199889360132758"/>
    <n v="0.11577611677642242"/>
  </r>
  <r>
    <n v="825"/>
    <m/>
    <s v="Upfront"/>
    <x v="1"/>
    <n v="27.6"/>
    <d v="2010-03-01T00:00:00"/>
    <x v="1"/>
    <n v="0"/>
    <n v="1"/>
    <n v="30"/>
    <n v="30.360000000000003"/>
    <n v="0.98814229249011853"/>
    <n v="0.12408179471907879"/>
  </r>
  <r>
    <n v="826"/>
    <m/>
    <s v="Upfront"/>
    <x v="0"/>
    <n v="2.8860000000000001"/>
    <d v="2010-07-01T00:00:00"/>
    <x v="1"/>
    <n v="0"/>
    <n v="1"/>
    <n v="3"/>
    <n v="3.1746000000000003"/>
    <n v="0.94500094500094489"/>
    <n v="0.11866450222614607"/>
  </r>
  <r>
    <n v="827"/>
    <m/>
    <s v="Upfront"/>
    <x v="0"/>
    <n v="2.887"/>
    <d v="2010-07-01T00:00:00"/>
    <x v="1"/>
    <n v="0"/>
    <n v="1"/>
    <n v="3"/>
    <n v="3.1757000000000004"/>
    <n v="0.94467361526592553"/>
    <n v="0.11862339917722811"/>
  </r>
  <r>
    <n v="829"/>
    <m/>
    <s v="Upfront"/>
    <x v="0"/>
    <n v="2.887"/>
    <d v="2010-08-01T00:00:00"/>
    <x v="1"/>
    <n v="0"/>
    <n v="1"/>
    <n v="3"/>
    <n v="3.1757000000000004"/>
    <n v="0.94467361526592553"/>
    <n v="0.11862339917722811"/>
  </r>
  <r>
    <n v="832"/>
    <m/>
    <s v="Upfront"/>
    <x v="2"/>
    <n v="1.6870000000000001"/>
    <d v="2010-06-01T00:00:00"/>
    <x v="1"/>
    <n v="0"/>
    <n v="1"/>
    <n v="2"/>
    <n v="1.8557000000000001"/>
    <n v="1.0777604138599988"/>
    <n v="0.13533521178607291"/>
  </r>
  <r>
    <n v="834"/>
    <m/>
    <s v="Upfront"/>
    <x v="0"/>
    <n v="2.887"/>
    <d v="2010-07-01T00:00:00"/>
    <x v="1"/>
    <n v="0"/>
    <n v="1"/>
    <n v="3"/>
    <n v="3.1757000000000004"/>
    <n v="0.94467361526592553"/>
    <n v="0.11862339917722811"/>
  </r>
  <r>
    <n v="838"/>
    <m/>
    <s v="Upfront"/>
    <x v="0"/>
    <n v="3.3210000000000002"/>
    <d v="2010-07-01T00:00:00"/>
    <x v="1"/>
    <n v="0"/>
    <n v="1"/>
    <n v="3"/>
    <n v="3.6531000000000007"/>
    <n v="0.82122033341545519"/>
    <n v="0.10312127474394987"/>
  </r>
  <r>
    <n v="844"/>
    <m/>
    <s v="Upfront"/>
    <x v="2"/>
    <n v="3.0089999999999999"/>
    <d v="2010-07-01T00:00:00"/>
    <x v="1"/>
    <n v="0"/>
    <n v="1"/>
    <n v="3"/>
    <n v="3.3099000000000003"/>
    <n v="0.90637179370977972"/>
    <n v="0.11381380971241527"/>
  </r>
  <r>
    <n v="847"/>
    <m/>
    <s v="Upfront"/>
    <x v="4"/>
    <n v="3.96"/>
    <d v="2010-06-01T00:00:00"/>
    <x v="1"/>
    <n v="0"/>
    <n v="1"/>
    <n v="5"/>
    <n v="4.3559999999999999"/>
    <n v="1.1478420569329661"/>
    <n v="0.14413541810802086"/>
  </r>
  <r>
    <n v="852"/>
    <m/>
    <s v="Upfront"/>
    <x v="0"/>
    <n v="2.8860000000000001"/>
    <d v="2010-05-01T00:00:00"/>
    <x v="1"/>
    <n v="0"/>
    <n v="1"/>
    <n v="3"/>
    <n v="3.1746000000000003"/>
    <n v="0.94500094500094489"/>
    <n v="0.11866450222614607"/>
  </r>
  <r>
    <n v="853"/>
    <m/>
    <s v="Upfront"/>
    <x v="2"/>
    <n v="3.0390000000000001"/>
    <d v="2010-07-01T00:00:00"/>
    <x v="1"/>
    <n v="0"/>
    <n v="1"/>
    <n v="3"/>
    <n v="3.3429000000000006"/>
    <n v="0.89742439199497426"/>
    <n v="0.11269027753361552"/>
  </r>
  <r>
    <n v="855"/>
    <m/>
    <s v="Upfront"/>
    <x v="2"/>
    <n v="2.4249999999999998"/>
    <d v="2010-05-01T00:00:00"/>
    <x v="1"/>
    <n v="0"/>
    <n v="1"/>
    <n v="2"/>
    <n v="2.6675"/>
    <n v="0.7497656982193065"/>
    <n v="9.4148660735301051E-2"/>
  </r>
  <r>
    <n v="856"/>
    <m/>
    <s v="Upfront"/>
    <x v="2"/>
    <n v="2.4249999999999998"/>
    <d v="2010-07-01T00:00:00"/>
    <x v="1"/>
    <n v="0"/>
    <n v="1"/>
    <n v="2"/>
    <n v="2.6675"/>
    <n v="0.7497656982193065"/>
    <n v="9.4148660735301051E-2"/>
  </r>
  <r>
    <n v="859"/>
    <m/>
    <s v="Upfront"/>
    <x v="0"/>
    <n v="2.887"/>
    <d v="2010-08-01T00:00:00"/>
    <x v="1"/>
    <n v="0"/>
    <n v="1"/>
    <n v="3"/>
    <n v="3.1757000000000004"/>
    <n v="0.94467361526592553"/>
    <n v="0.11862339917722811"/>
  </r>
  <r>
    <n v="862"/>
    <m/>
    <s v="Upfront"/>
    <x v="2"/>
    <n v="2.9580000000000002"/>
    <d v="2009-12-01T00:00:00"/>
    <x v="1"/>
    <n v="0"/>
    <n v="1"/>
    <n v="3"/>
    <n v="3.2538000000000005"/>
    <n v="0.92199889360132758"/>
    <n v="0.11577611677642242"/>
  </r>
  <r>
    <n v="864"/>
    <m/>
    <s v="Upfront"/>
    <x v="2"/>
    <n v="3.0390000000000001"/>
    <d v="2010-08-01T00:00:00"/>
    <x v="1"/>
    <n v="0"/>
    <n v="1"/>
    <n v="3"/>
    <n v="3.3429000000000006"/>
    <n v="0.89742439199497426"/>
    <n v="0.11269027753361552"/>
  </r>
  <r>
    <n v="882"/>
    <m/>
    <s v="Upfront"/>
    <x v="1"/>
    <n v="2.5649999999999999"/>
    <d v="2010-04-01T00:00:00"/>
    <x v="1"/>
    <n v="0"/>
    <n v="1"/>
    <n v="3"/>
    <n v="2.8215000000000003"/>
    <n v="1.0632642211589578"/>
    <n v="0.13351491361585088"/>
  </r>
  <r>
    <n v="883"/>
    <m/>
    <s v="Upfront"/>
    <x v="4"/>
    <n v="3.45"/>
    <d v="2010-05-01T00:00:00"/>
    <x v="1"/>
    <n v="0"/>
    <n v="1"/>
    <n v="5"/>
    <n v="3.7950000000000004"/>
    <n v="1.3175230566534912"/>
    <n v="0.16544239295877172"/>
  </r>
  <r>
    <n v="884"/>
    <m/>
    <s v="Upfront"/>
    <x v="4"/>
    <n v="3.45"/>
    <d v="2010-05-01T00:00:00"/>
    <x v="1"/>
    <n v="0"/>
    <n v="1"/>
    <n v="4"/>
    <n v="3.7950000000000004"/>
    <n v="1.054018445322793"/>
    <n v="0.13235391436701738"/>
  </r>
  <r>
    <n v="900"/>
    <m/>
    <s v="Upfront"/>
    <x v="0"/>
    <n v="2.976"/>
    <d v="2010-09-01T00:00:00"/>
    <x v="1"/>
    <n v="0"/>
    <n v="1"/>
    <n v="3"/>
    <n v="3.2736000000000001"/>
    <n v="0.91642228739002929"/>
    <n v="0.11507585800559729"/>
  </r>
  <r>
    <n v="909"/>
    <m/>
    <s v="Upfront"/>
    <x v="2"/>
    <n v="3.0089999999999999"/>
    <d v="2010-07-01T00:00:00"/>
    <x v="1"/>
    <n v="0"/>
    <n v="1"/>
    <n v="3"/>
    <n v="3.3099000000000003"/>
    <n v="0.90637179370977972"/>
    <n v="0.11381380971241527"/>
  </r>
  <r>
    <n v="910"/>
    <m/>
    <s v="Upfront"/>
    <x v="2"/>
    <n v="2.6110000000000002"/>
    <d v="2010-09-01T00:00:00"/>
    <x v="1"/>
    <n v="0"/>
    <n v="1"/>
    <n v="3"/>
    <n v="2.8721000000000005"/>
    <n v="1.0445318756310711"/>
    <n v="0.13116267844682403"/>
  </r>
  <r>
    <n v="911"/>
    <m/>
    <s v="Upfront"/>
    <x v="0"/>
    <n v="4.7"/>
    <d v="2010-06-01T00:00:00"/>
    <x v="1"/>
    <n v="0"/>
    <n v="1"/>
    <n v="6"/>
    <n v="5.1700000000000008"/>
    <n v="1.1605415860735009"/>
    <n v="0.14573010784027979"/>
  </r>
  <r>
    <n v="916"/>
    <m/>
    <s v="Upfront"/>
    <x v="2"/>
    <n v="2.9580000000000002"/>
    <d v="2010-09-01T00:00:00"/>
    <x v="1"/>
    <n v="0"/>
    <n v="1"/>
    <n v="3"/>
    <n v="3.2538000000000005"/>
    <n v="0.92199889360132758"/>
    <n v="0.11577611677642242"/>
  </r>
  <r>
    <n v="917"/>
    <m/>
    <s v="Upfront"/>
    <x v="3"/>
    <n v="2.218"/>
    <d v="2010-11-01T00:00:00"/>
    <x v="1"/>
    <n v="0"/>
    <n v="1"/>
    <n v="2"/>
    <n v="2.4398"/>
    <n v="0.81973932289531926"/>
    <n v="0.10293530310329353"/>
  </r>
  <r>
    <n v="920"/>
    <m/>
    <s v="Upfront"/>
    <x v="2"/>
    <n v="3.0390000000000001"/>
    <d v="2010-08-01T00:00:00"/>
    <x v="1"/>
    <n v="0"/>
    <n v="1"/>
    <n v="3"/>
    <n v="3.3429000000000006"/>
    <n v="0.89742439199497426"/>
    <n v="0.11269027753361552"/>
  </r>
  <r>
    <n v="922"/>
    <m/>
    <s v="Upfront"/>
    <x v="3"/>
    <n v="2.4420000000000002"/>
    <d v="2010-10-01T00:00:00"/>
    <x v="1"/>
    <n v="0"/>
    <n v="1"/>
    <n v="2"/>
    <n v="2.6862000000000004"/>
    <n v="0.74454619909165354"/>
    <n v="9.3493244178175672E-2"/>
  </r>
  <r>
    <n v="925"/>
    <m/>
    <s v="Upfront"/>
    <x v="4"/>
    <n v="14.1"/>
    <d v="2010-01-01T00:00:00"/>
    <x v="1"/>
    <n v="0"/>
    <n v="1"/>
    <n v="16"/>
    <n v="15.510000000000002"/>
    <n v="1.0315925209542229"/>
    <n v="0.12953787363580427"/>
  </r>
  <r>
    <n v="926"/>
    <m/>
    <s v="Upfront"/>
    <x v="2"/>
    <n v="3.2370000000000001"/>
    <d v="2010-09-01T00:00:00"/>
    <x v="1"/>
    <n v="0"/>
    <n v="1"/>
    <n v="4"/>
    <n v="3.5607000000000002"/>
    <n v="1.1233746173505208"/>
    <n v="0.14106302272666357"/>
  </r>
  <r>
    <n v="928"/>
    <m/>
    <s v="Upfront"/>
    <x v="0"/>
    <n v="3.0219999999999998"/>
    <d v="2010-08-01T00:00:00"/>
    <x v="1"/>
    <n v="0"/>
    <n v="1"/>
    <n v="3"/>
    <n v="3.3242000000000003"/>
    <n v="0.90247277540460857"/>
    <n v="0.11332420695719972"/>
  </r>
  <r>
    <n v="929"/>
    <m/>
    <s v="Upfront"/>
    <x v="2"/>
    <n v="2.3919999999999999"/>
    <d v="2010-10-01T00:00:00"/>
    <x v="1"/>
    <n v="0"/>
    <n v="1"/>
    <n v="2"/>
    <n v="2.6312000000000002"/>
    <n v="0.76010945576162958"/>
    <n v="9.5447534399291392E-2"/>
  </r>
  <r>
    <n v="930"/>
    <m/>
    <s v="Upfront"/>
    <x v="2"/>
    <n v="2.4849999999999999"/>
    <d v="2010-09-01T00:00:00"/>
    <x v="1"/>
    <n v="0"/>
    <n v="1"/>
    <n v="3"/>
    <n v="2.7335000000000003"/>
    <n v="1.0974940552405341"/>
    <n v="0.13781318045257848"/>
  </r>
  <r>
    <n v="933"/>
    <m/>
    <s v="Upfront"/>
    <x v="0"/>
    <n v="2.887"/>
    <d v="2010-08-01T00:00:00"/>
    <x v="1"/>
    <n v="0"/>
    <n v="1"/>
    <n v="3"/>
    <n v="3.1757000000000004"/>
    <n v="0.94467361526592553"/>
    <n v="0.11862339917722811"/>
  </r>
  <r>
    <n v="937"/>
    <m/>
    <s v="Upfront"/>
    <x v="0"/>
    <n v="5.04"/>
    <d v="2010-05-01T00:00:00"/>
    <x v="1"/>
    <n v="0"/>
    <n v="1"/>
    <n v="7"/>
    <n v="5.5440000000000005"/>
    <n v="1.2626262626262625"/>
    <n v="0.15854895991882292"/>
  </r>
  <r>
    <n v="939"/>
    <m/>
    <s v="Upfront"/>
    <x v="2"/>
    <n v="3.028"/>
    <d v="2010-05-01T00:00:00"/>
    <x v="1"/>
    <n v="0"/>
    <n v="1"/>
    <n v="3"/>
    <n v="3.3308000000000004"/>
    <n v="0.90068452023537882"/>
    <n v="0.11309965436745625"/>
  </r>
  <r>
    <n v="942"/>
    <m/>
    <s v="Upfront"/>
    <x v="2"/>
    <n v="2.9580000000000002"/>
    <d v="2010-10-01T00:00:00"/>
    <x v="1"/>
    <n v="0"/>
    <n v="1"/>
    <n v="3"/>
    <n v="3.2538000000000005"/>
    <n v="0.92199889360132758"/>
    <n v="0.11577611677642242"/>
  </r>
  <r>
    <n v="943"/>
    <m/>
    <s v="Upfront"/>
    <x v="3"/>
    <n v="2.218"/>
    <d v="2010-11-01T00:00:00"/>
    <x v="1"/>
    <n v="0"/>
    <n v="1"/>
    <n v="2"/>
    <n v="2.4398"/>
    <n v="0.81973932289531926"/>
    <n v="0.10293530310329353"/>
  </r>
  <r>
    <n v="952"/>
    <m/>
    <s v="Upfront"/>
    <x v="2"/>
    <n v="2.6110000000000002"/>
    <d v="2010-05-01T00:00:00"/>
    <x v="1"/>
    <n v="0"/>
    <n v="1"/>
    <n v="3"/>
    <n v="2.8721000000000005"/>
    <n v="1.0445318756310711"/>
    <n v="0.13116267844682403"/>
  </r>
  <r>
    <n v="958"/>
    <m/>
    <s v="Upfront"/>
    <x v="2"/>
    <n v="3.0659999999999998"/>
    <d v="2010-09-01T00:00:00"/>
    <x v="1"/>
    <n v="0"/>
    <n v="1"/>
    <n v="3"/>
    <n v="3.3726000000000003"/>
    <n v="0.88952143746664292"/>
    <n v="0.11169789739877937"/>
  </r>
  <r>
    <n v="968"/>
    <m/>
    <s v="Upfront"/>
    <x v="2"/>
    <n v="2.6110000000000002"/>
    <d v="2010-08-01T00:00:00"/>
    <x v="1"/>
    <n v="0"/>
    <n v="1"/>
    <n v="3"/>
    <n v="2.8721000000000005"/>
    <n v="1.0445318756310711"/>
    <n v="0.13116267844682403"/>
  </r>
  <r>
    <n v="970"/>
    <m/>
    <s v="Upfront"/>
    <x v="6"/>
    <n v="5.0599999999999996"/>
    <d v="2010-07-01T00:00:00"/>
    <x v="1"/>
    <n v="0"/>
    <n v="1"/>
    <n v="7"/>
    <n v="5.5659999999999998"/>
    <n v="1.2576356449874238"/>
    <n v="0.15792228418791851"/>
  </r>
  <r>
    <n v="971"/>
    <m/>
    <s v="Upfront"/>
    <x v="6"/>
    <n v="2.6"/>
    <d v="2010-09-01T00:00:00"/>
    <x v="1"/>
    <n v="0"/>
    <n v="1"/>
    <n v="4"/>
    <n v="2.8600000000000003"/>
    <n v="1.3986013986013985"/>
    <n v="0.17562346329469616"/>
  </r>
  <r>
    <n v="972"/>
    <m/>
    <s v="Upfront"/>
    <x v="6"/>
    <n v="3.6"/>
    <d v="2010-08-01T00:00:00"/>
    <x v="1"/>
    <n v="0"/>
    <n v="1"/>
    <n v="5"/>
    <n v="3.9600000000000004"/>
    <n v="1.2626262626262625"/>
    <n v="0.15854895991882295"/>
  </r>
  <r>
    <n v="973"/>
    <m/>
    <s v="Upfront"/>
    <x v="2"/>
    <n v="2.7789999999999999"/>
    <d v="2010-09-01T00:00:00"/>
    <x v="1"/>
    <n v="0"/>
    <n v="1"/>
    <n v="3"/>
    <n v="3.0569000000000002"/>
    <n v="0.98138637181458332"/>
    <n v="0.12323344851552988"/>
  </r>
  <r>
    <n v="980"/>
    <m/>
    <s v="Upfront"/>
    <x v="0"/>
    <n v="2.887"/>
    <d v="2010-09-01T00:00:00"/>
    <x v="1"/>
    <n v="0"/>
    <n v="1"/>
    <n v="3"/>
    <n v="3.1757000000000004"/>
    <n v="0.94467361526592553"/>
    <n v="0.11862339917722811"/>
  </r>
  <r>
    <n v="981"/>
    <m/>
    <s v="Upfront"/>
    <x v="0"/>
    <n v="2.887"/>
    <d v="2010-09-01T00:00:00"/>
    <x v="1"/>
    <n v="0"/>
    <n v="1"/>
    <n v="3"/>
    <n v="3.1757000000000004"/>
    <n v="0.94467361526592553"/>
    <n v="0.11862339917722811"/>
  </r>
  <r>
    <n v="989"/>
    <m/>
    <s v="Upfront"/>
    <x v="2"/>
    <n v="3.2"/>
    <d v="2010-07-01T00:00:00"/>
    <x v="1"/>
    <n v="0"/>
    <n v="1"/>
    <n v="5"/>
    <n v="3.5200000000000005"/>
    <n v="1.4204545454545452"/>
    <n v="0.1783675799086758"/>
  </r>
  <r>
    <n v="996"/>
    <m/>
    <s v="Upfront"/>
    <x v="2"/>
    <n v="2.5510000000000002"/>
    <d v="2010-11-01T00:00:00"/>
    <x v="1"/>
    <n v="0"/>
    <n v="1"/>
    <n v="2"/>
    <n v="2.8061000000000003"/>
    <n v="0.71273297459106943"/>
    <n v="8.9498432882440221E-2"/>
  </r>
  <r>
    <n v="997"/>
    <m/>
    <s v="Upfront"/>
    <x v="2"/>
    <n v="2.93"/>
    <d v="2010-11-01T00:00:00"/>
    <x v="1"/>
    <n v="0"/>
    <n v="1"/>
    <n v="3"/>
    <n v="3.2230000000000003"/>
    <n v="0.930809804529941"/>
    <n v="0.11688250970124829"/>
  </r>
  <r>
    <n v="998"/>
    <m/>
    <s v="Upfront"/>
    <x v="2"/>
    <n v="2.891"/>
    <d v="2010-11-01T00:00:00"/>
    <x v="1"/>
    <n v="0"/>
    <n v="1"/>
    <n v="3"/>
    <n v="3.1801000000000004"/>
    <n v="0.94336656079997472"/>
    <n v="0.11845927133333017"/>
  </r>
  <r>
    <n v="999"/>
    <m/>
    <s v="Upfront"/>
    <x v="0"/>
    <n v="2.4849999999999999"/>
    <d v="2010-08-01T00:00:00"/>
    <x v="1"/>
    <n v="0"/>
    <n v="1"/>
    <n v="3"/>
    <n v="2.7335000000000003"/>
    <n v="1.0974940552405341"/>
    <n v="0.13781318045257848"/>
  </r>
  <r>
    <n v="1001"/>
    <m/>
    <s v="Upfront"/>
    <x v="2"/>
    <n v="2.887"/>
    <d v="2010-09-01T00:00:00"/>
    <x v="1"/>
    <n v="0"/>
    <n v="1"/>
    <n v="3"/>
    <n v="3.1757000000000004"/>
    <n v="0.94467361526592553"/>
    <n v="0.11862339917722811"/>
  </r>
  <r>
    <n v="1003"/>
    <m/>
    <s v="Upfront"/>
    <x v="2"/>
    <n v="2.887"/>
    <d v="2010-09-01T00:00:00"/>
    <x v="1"/>
    <n v="0"/>
    <n v="1"/>
    <n v="3"/>
    <n v="3.1757000000000004"/>
    <n v="0.94467361526592553"/>
    <n v="0.11862339917722811"/>
  </r>
  <r>
    <n v="1004"/>
    <m/>
    <s v="Upfront"/>
    <x v="0"/>
    <n v="2.8860000000000001"/>
    <d v="2010-09-01T00:00:00"/>
    <x v="1"/>
    <n v="0"/>
    <n v="1"/>
    <n v="3"/>
    <n v="3.1746000000000003"/>
    <n v="0.94500094500094489"/>
    <n v="0.11866450222614607"/>
  </r>
  <r>
    <n v="1005"/>
    <m/>
    <s v="Upfront"/>
    <x v="0"/>
    <n v="2.9409999999999998"/>
    <d v="2010-09-01T00:00:00"/>
    <x v="1"/>
    <n v="0"/>
    <n v="1"/>
    <n v="3"/>
    <n v="3.2351000000000001"/>
    <n v="0.92732836697474574"/>
    <n v="0.11644534288495666"/>
  </r>
  <r>
    <n v="1009"/>
    <m/>
    <s v="Upfront"/>
    <x v="4"/>
    <n v="2.734"/>
    <d v="2010-07-01T00:00:00"/>
    <x v="1"/>
    <n v="0"/>
    <n v="1"/>
    <n v="3"/>
    <n v="3.0074000000000001"/>
    <n v="0.99753940280641085"/>
    <n v="0.12526179715605618"/>
  </r>
  <r>
    <n v="1010"/>
    <m/>
    <s v="Upfront"/>
    <x v="4"/>
    <n v="2.9750000000000001"/>
    <d v="2010-11-01T00:00:00"/>
    <x v="1"/>
    <n v="0"/>
    <n v="1"/>
    <n v="3"/>
    <n v="3.2725000000000004"/>
    <n v="0.91673032849503422"/>
    <n v="0.11511453896627143"/>
  </r>
  <r>
    <n v="1011"/>
    <m/>
    <s v="Upfront"/>
    <x v="3"/>
    <n v="3.1669999999999998"/>
    <d v="2010-09-01T00:00:00"/>
    <x v="1"/>
    <n v="0"/>
    <n v="1"/>
    <n v="4"/>
    <n v="3.4837000000000002"/>
    <n v="1.1482044952205988"/>
    <n v="0.14418092976514368"/>
  </r>
  <r>
    <n v="1012"/>
    <m/>
    <s v="Upfront"/>
    <x v="3"/>
    <n v="3.1669999999999998"/>
    <d v="2010-10-01T00:00:00"/>
    <x v="1"/>
    <n v="0"/>
    <n v="1"/>
    <n v="3"/>
    <n v="3.4837000000000002"/>
    <n v="0.86115337141544901"/>
    <n v="0.10813569732385778"/>
  </r>
  <r>
    <n v="1013"/>
    <m/>
    <s v="Upfront"/>
    <x v="2"/>
    <n v="2.9580000000000002"/>
    <d v="2010-10-01T00:00:00"/>
    <x v="1"/>
    <n v="0"/>
    <n v="1"/>
    <n v="3"/>
    <n v="3.2538000000000005"/>
    <n v="0.92199889360132758"/>
    <n v="0.11577611677642242"/>
  </r>
  <r>
    <n v="1016"/>
    <m/>
    <s v="Upfront"/>
    <x v="0"/>
    <n v="2.895"/>
    <d v="2010-09-01T00:00:00"/>
    <x v="1"/>
    <n v="0"/>
    <n v="1"/>
    <n v="3"/>
    <n v="3.1845000000000003"/>
    <n v="0.94206311822892119"/>
    <n v="0.11829559703787826"/>
  </r>
  <r>
    <n v="1017"/>
    <m/>
    <s v="Upfront"/>
    <x v="2"/>
    <n v="3.0089999999999999"/>
    <d v="2010-07-01T00:00:00"/>
    <x v="1"/>
    <n v="0"/>
    <n v="1"/>
    <n v="3"/>
    <n v="3.3099000000000003"/>
    <n v="0.90637179370977972"/>
    <n v="0.11381380971241527"/>
  </r>
  <r>
    <n v="1018"/>
    <m/>
    <s v="Upfront"/>
    <x v="0"/>
    <n v="2.887"/>
    <d v="2010-09-01T00:00:00"/>
    <x v="1"/>
    <n v="0"/>
    <n v="1"/>
    <n v="3"/>
    <n v="3.1757000000000004"/>
    <n v="0.94467361526592553"/>
    <n v="0.11862339917722811"/>
  </r>
  <r>
    <n v="1019"/>
    <m/>
    <s v="Upfront"/>
    <x v="0"/>
    <n v="3.1219999999999999"/>
    <d v="2010-09-01T00:00:00"/>
    <x v="1"/>
    <n v="0"/>
    <n v="1"/>
    <n v="3"/>
    <n v="3.4342000000000001"/>
    <n v="0.87356589598742063"/>
    <n v="0.10969434766965329"/>
  </r>
  <r>
    <n v="1026"/>
    <m/>
    <s v="Upfront"/>
    <x v="2"/>
    <n v="2.9580000000000002"/>
    <d v="2010-11-01T00:00:00"/>
    <x v="1"/>
    <n v="0"/>
    <n v="1"/>
    <n v="3"/>
    <n v="3.2538000000000005"/>
    <n v="0.92199889360132758"/>
    <n v="0.11577611677642242"/>
  </r>
  <r>
    <n v="1027"/>
    <m/>
    <s v="Upfront"/>
    <x v="2"/>
    <n v="2.891"/>
    <d v="2010-11-01T00:00:00"/>
    <x v="1"/>
    <n v="0"/>
    <n v="1"/>
    <n v="3"/>
    <n v="3.1801000000000004"/>
    <n v="0.94336656079997472"/>
    <n v="0.11845927133333017"/>
  </r>
  <r>
    <n v="1028"/>
    <m/>
    <s v="Upfront"/>
    <x v="3"/>
    <n v="2.5819999999999999"/>
    <d v="2010-10-01T00:00:00"/>
    <x v="1"/>
    <n v="0"/>
    <n v="1"/>
    <n v="3"/>
    <n v="2.8402000000000003"/>
    <n v="1.0562636434053938"/>
    <n v="0.13263584563309744"/>
  </r>
  <r>
    <n v="1030"/>
    <m/>
    <s v="Upfront"/>
    <x v="2"/>
    <n v="2.996"/>
    <d v="2010-11-01T00:00:00"/>
    <x v="1"/>
    <n v="0"/>
    <n v="1"/>
    <n v="3"/>
    <n v="3.2956000000000003"/>
    <n v="0.91030464862240557"/>
    <n v="0.11430766135669478"/>
  </r>
  <r>
    <n v="1031"/>
    <m/>
    <s v="Upfront"/>
    <x v="3"/>
    <n v="2.5819999999999999"/>
    <d v="2010-10-01T00:00:00"/>
    <x v="1"/>
    <n v="0"/>
    <n v="1"/>
    <n v="3"/>
    <n v="2.8402000000000003"/>
    <n v="1.0562636434053938"/>
    <n v="0.13263584563309744"/>
  </r>
  <r>
    <n v="1033"/>
    <m/>
    <s v="Upfront"/>
    <x v="3"/>
    <n v="3.14"/>
    <d v="2010-09-01T00:00:00"/>
    <x v="1"/>
    <n v="0"/>
    <n v="1"/>
    <n v="3"/>
    <n v="3.4540000000000006"/>
    <n v="0.86855819339895757"/>
    <n v="0.10906552656836227"/>
  </r>
  <r>
    <n v="1035"/>
    <m/>
    <s v="Upfront"/>
    <x v="4"/>
    <n v="2.3010000000000002"/>
    <d v="2010-06-01T00:00:00"/>
    <x v="1"/>
    <n v="0"/>
    <n v="1"/>
    <n v="2"/>
    <n v="2.5311000000000003"/>
    <n v="0.79017028169570536"/>
    <n v="9.9222295646720984E-2"/>
  </r>
  <r>
    <n v="1036"/>
    <m/>
    <s v="Upfront"/>
    <x v="1"/>
    <n v="2.57"/>
    <d v="2010-11-01T00:00:00"/>
    <x v="1"/>
    <n v="0"/>
    <n v="1"/>
    <n v="2"/>
    <n v="2.827"/>
    <n v="0.70746374248319777"/>
    <n v="8.8836771316383289E-2"/>
  </r>
  <r>
    <n v="1037"/>
    <m/>
    <s v="Upfront"/>
    <x v="0"/>
    <n v="3.37"/>
    <d v="2010-09-01T00:00:00"/>
    <x v="1"/>
    <n v="0"/>
    <n v="1"/>
    <n v="4"/>
    <n v="3.7070000000000003"/>
    <n v="1.0790396547073104"/>
    <n v="0.13549584705228784"/>
  </r>
  <r>
    <n v="1044"/>
    <m/>
    <s v="Upfront"/>
    <x v="2"/>
    <n v="2.851"/>
    <d v="2010-11-01T00:00:00"/>
    <x v="1"/>
    <n v="0"/>
    <n v="1"/>
    <n v="3"/>
    <n v="3.1361000000000003"/>
    <n v="0.95660214916616171"/>
    <n v="0.12012127443867328"/>
  </r>
  <r>
    <n v="1045"/>
    <m/>
    <s v="Upfront"/>
    <x v="2"/>
    <n v="2.891"/>
    <d v="2010-10-01T00:00:00"/>
    <x v="1"/>
    <n v="0"/>
    <n v="1"/>
    <n v="3"/>
    <n v="3.1801000000000004"/>
    <n v="0.94336656079997472"/>
    <n v="0.11845927133333017"/>
  </r>
  <r>
    <n v="1046"/>
    <m/>
    <s v="Upfront"/>
    <x v="2"/>
    <n v="2.891"/>
    <d v="2010-10-01T00:00:00"/>
    <x v="1"/>
    <n v="0"/>
    <n v="1"/>
    <n v="3"/>
    <n v="3.1801000000000004"/>
    <n v="0.94336656079997472"/>
    <n v="0.11845927133333017"/>
  </r>
  <r>
    <n v="1060"/>
    <m/>
    <s v="Upfront"/>
    <x v="2"/>
    <n v="2.82"/>
    <d v="2010-10-01T00:00:00"/>
    <x v="1"/>
    <n v="0"/>
    <n v="1"/>
    <n v="4"/>
    <n v="3.1019999999999999"/>
    <n v="1.2894906511927788"/>
    <n v="0.16192234204475534"/>
  </r>
  <r>
    <n v="1064"/>
    <m/>
    <s v="Upfront"/>
    <x v="2"/>
    <n v="3.76"/>
    <d v="2010-09-01T00:00:00"/>
    <x v="1"/>
    <n v="0"/>
    <n v="1"/>
    <n v="5"/>
    <n v="4.1360000000000001"/>
    <n v="1.2088974854932302"/>
    <n v="0.15180219566695816"/>
  </r>
  <r>
    <n v="1083"/>
    <m/>
    <s v="Upfront"/>
    <x v="2"/>
    <n v="3.51"/>
    <d v="2010-07-01T00:00:00"/>
    <x v="1"/>
    <n v="0"/>
    <n v="1"/>
    <n v="5"/>
    <n v="3.8610000000000002"/>
    <n v="1.295001295001295"/>
    <n v="0.16261431786545943"/>
  </r>
  <r>
    <n v="1134"/>
    <m/>
    <s v="Upfront"/>
    <x v="0"/>
    <n v="3.6"/>
    <d v="2010-08-01T00:00:00"/>
    <x v="1"/>
    <n v="0"/>
    <n v="1"/>
    <n v="5"/>
    <n v="3.9600000000000004"/>
    <n v="1.2626262626262625"/>
    <n v="0.15854895991882295"/>
  </r>
  <r>
    <n v="1141"/>
    <m/>
    <s v="Upfront"/>
    <x v="0"/>
    <n v="2.8439999999999999"/>
    <d v="2010-09-01T00:00:00"/>
    <x v="1"/>
    <n v="0"/>
    <n v="1"/>
    <n v="3"/>
    <n v="3.1284000000000001"/>
    <n v="0.95895665515918682"/>
    <n v="0.12041693158391616"/>
  </r>
  <r>
    <n v="1153"/>
    <m/>
    <s v="Upfront"/>
    <x v="0"/>
    <n v="4.7300000000000004"/>
    <d v="2010-07-01T00:00:00"/>
    <x v="1"/>
    <n v="0"/>
    <n v="1"/>
    <n v="5"/>
    <n v="5.2030000000000012"/>
    <n v="0.96098404766480849"/>
    <n v="0.1206715128346221"/>
  </r>
  <r>
    <n v="1168"/>
    <m/>
    <s v="Upfront"/>
    <x v="2"/>
    <n v="2.6110000000000002"/>
    <d v="2010-11-01T00:00:00"/>
    <x v="1"/>
    <n v="0"/>
    <n v="1"/>
    <n v="2"/>
    <n v="2.8721000000000005"/>
    <n v="0.69635458375404746"/>
    <n v="8.7441785631216018E-2"/>
  </r>
  <r>
    <n v="1170"/>
    <m/>
    <s v="Upfront"/>
    <x v="2"/>
    <n v="2.6110000000000002"/>
    <d v="2010-08-01T00:00:00"/>
    <x v="1"/>
    <n v="0"/>
    <n v="1"/>
    <n v="3"/>
    <n v="2.8721000000000005"/>
    <n v="1.0445318756310711"/>
    <n v="0.13116267844682403"/>
  </r>
  <r>
    <n v="1177"/>
    <m/>
    <s v="Upfront"/>
    <x v="2"/>
    <n v="3.0089999999999999"/>
    <d v="2010-10-01T00:00:00"/>
    <x v="1"/>
    <n v="0"/>
    <n v="1"/>
    <n v="3"/>
    <n v="3.3099000000000003"/>
    <n v="0.90637179370977972"/>
    <n v="0.11381380971241527"/>
  </r>
  <r>
    <n v="1178"/>
    <m/>
    <s v="Upfront"/>
    <x v="2"/>
    <n v="2.6110000000000002"/>
    <d v="2010-10-01T00:00:00"/>
    <x v="1"/>
    <n v="0"/>
    <n v="1"/>
    <n v="3"/>
    <n v="2.8721000000000005"/>
    <n v="1.0445318756310711"/>
    <n v="0.13116267844682403"/>
  </r>
  <r>
    <n v="1179"/>
    <m/>
    <s v="Upfront"/>
    <x v="2"/>
    <n v="3.0089999999999999"/>
    <d v="2010-10-01T00:00:00"/>
    <x v="1"/>
    <n v="0"/>
    <n v="1"/>
    <n v="3"/>
    <n v="3.3099000000000003"/>
    <n v="0.90637179370977972"/>
    <n v="0.11381380971241527"/>
  </r>
  <r>
    <n v="1180"/>
    <m/>
    <s v="Upfront"/>
    <x v="2"/>
    <n v="2.7480000000000002"/>
    <d v="2010-07-01T00:00:00"/>
    <x v="1"/>
    <n v="0"/>
    <n v="1"/>
    <n v="3"/>
    <n v="3.0228000000000006"/>
    <n v="0.9924573243350534"/>
    <n v="0.12462363661741541"/>
  </r>
  <r>
    <n v="1181"/>
    <m/>
    <s v="Upfront"/>
    <x v="2"/>
    <n v="2.6110000000000002"/>
    <d v="2010-10-01T00:00:00"/>
    <x v="1"/>
    <n v="0"/>
    <n v="1"/>
    <n v="3"/>
    <n v="2.8721000000000005"/>
    <n v="1.0445318756310711"/>
    <n v="0.13116267844682403"/>
  </r>
  <r>
    <n v="1187"/>
    <m/>
    <s v="Upfront"/>
    <x v="2"/>
    <n v="2.6110000000000002"/>
    <d v="2010-11-01T00:00:00"/>
    <x v="1"/>
    <n v="0"/>
    <n v="1"/>
    <n v="2"/>
    <n v="2.8721000000000005"/>
    <n v="0.69635458375404746"/>
    <n v="8.7441785631216018E-2"/>
  </r>
  <r>
    <n v="1191"/>
    <m/>
    <s v="Upfront"/>
    <x v="0"/>
    <n v="2.9409999999999998"/>
    <d v="2010-09-01T00:00:00"/>
    <x v="1"/>
    <n v="0"/>
    <n v="1"/>
    <n v="3"/>
    <n v="3.2351000000000001"/>
    <n v="0.92732836697474574"/>
    <n v="0.11644534288495666"/>
  </r>
  <r>
    <n v="1195"/>
    <m/>
    <s v="Upfront"/>
    <x v="0"/>
    <n v="5.64"/>
    <d v="2010-07-01T00:00:00"/>
    <x v="1"/>
    <n v="0"/>
    <n v="1"/>
    <n v="7"/>
    <n v="6.2039999999999997"/>
    <n v="1.1283043197936815"/>
    <n v="0.14168204928916092"/>
  </r>
  <r>
    <n v="1234"/>
    <m/>
    <s v="Upfront"/>
    <x v="2"/>
    <n v="3.0089999999999999"/>
    <d v="2010-09-01T00:00:00"/>
    <x v="1"/>
    <n v="0"/>
    <n v="1"/>
    <n v="3"/>
    <n v="3.3099000000000003"/>
    <n v="0.90637179370977972"/>
    <n v="0.11381380971241527"/>
  </r>
  <r>
    <n v="1239"/>
    <m/>
    <s v="Upfront"/>
    <x v="3"/>
    <n v="3.1680000000000001"/>
    <d v="2010-09-01T00:00:00"/>
    <x v="1"/>
    <n v="0"/>
    <n v="1"/>
    <n v="4"/>
    <n v="3.4848000000000003"/>
    <n v="1.1478420569329659"/>
    <n v="0.14413541810802083"/>
  </r>
  <r>
    <n v="1272"/>
    <m/>
    <s v="Upfront"/>
    <x v="6"/>
    <n v="2.4"/>
    <d v="2010-09-01T00:00:00"/>
    <x v="1"/>
    <n v="0"/>
    <n v="1"/>
    <n v="3"/>
    <n v="2.64"/>
    <n v="1.1363636363636362"/>
    <n v="0.14269406392694065"/>
  </r>
  <r>
    <n v="1278"/>
    <m/>
    <s v="Upfront"/>
    <x v="0"/>
    <n v="7.2"/>
    <d v="2010-03-01T00:00:00"/>
    <x v="1"/>
    <n v="0"/>
    <n v="1"/>
    <n v="8"/>
    <n v="7.9200000000000008"/>
    <n v="1.0101010101010099"/>
    <n v="0.12683916793505837"/>
  </r>
  <r>
    <n v="1279"/>
    <m/>
    <s v="Upfront"/>
    <x v="2"/>
    <n v="2.4249999999999998"/>
    <d v="2010-10-01T00:00:00"/>
    <x v="1"/>
    <n v="0"/>
    <n v="1"/>
    <n v="2"/>
    <n v="2.6675"/>
    <n v="0.7497656982193065"/>
    <n v="9.4148660735301051E-2"/>
  </r>
  <r>
    <n v="1280"/>
    <m/>
    <s v="Upfront"/>
    <x v="0"/>
    <n v="7.2149999999999999"/>
    <d v="2010-08-01T00:00:00"/>
    <x v="1"/>
    <n v="0"/>
    <n v="1"/>
    <n v="8"/>
    <n v="7.9365000000000006"/>
    <n v="1.008001008001008"/>
    <n v="0.12657546904122247"/>
  </r>
  <r>
    <n v="1287"/>
    <m/>
    <s v="Upfront"/>
    <x v="1"/>
    <n v="34.520000000000003"/>
    <d v="2009-08-01T00:00:00"/>
    <x v="1"/>
    <n v="0"/>
    <n v="1"/>
    <n v="38"/>
    <n v="37.972000000000008"/>
    <n v="1.0007373854419044"/>
    <n v="0.12566337031804736"/>
  </r>
  <r>
    <n v="1292"/>
    <m/>
    <s v="Upfront"/>
    <x v="0"/>
    <n v="5.85"/>
    <d v="2010-08-01T00:00:00"/>
    <x v="1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1"/>
    <n v="0"/>
    <n v="1"/>
    <n v="7"/>
    <n v="6.4350000000000005"/>
    <n v="1.0878010878010878"/>
    <n v="0.13659602700698592"/>
  </r>
  <r>
    <n v="1319"/>
    <m/>
    <s v="Upfront"/>
    <x v="6"/>
    <n v="2.99"/>
    <d v="2010-12-01T00:00:00"/>
    <x v="1"/>
    <n v="0"/>
    <n v="1"/>
    <n v="3"/>
    <n v="3.2890000000000006"/>
    <n v="0.91213134691395548"/>
    <n v="0.11453704127914968"/>
  </r>
  <r>
    <n v="1434"/>
    <m/>
    <s v="Upfront"/>
    <x v="0"/>
    <n v="3.78"/>
    <d v="2010-08-01T00:00:00"/>
    <x v="1"/>
    <n v="0"/>
    <n v="1"/>
    <n v="5"/>
    <n v="4.1580000000000004"/>
    <n v="1.2025012025012023"/>
    <n v="0.15099900944649802"/>
  </r>
  <r>
    <n v="1436"/>
    <m/>
    <s v="Upfront"/>
    <x v="6"/>
    <n v="3.24"/>
    <d v="2010-10-01T00:00:00"/>
    <x v="1"/>
    <n v="0"/>
    <n v="1"/>
    <n v="3"/>
    <n v="3.5640000000000005"/>
    <n v="0.84175084175084158"/>
    <n v="0.10569930661254862"/>
  </r>
  <r>
    <n v="1458"/>
    <m/>
    <s v="Upfront"/>
    <x v="6"/>
    <n v="2.99"/>
    <d v="2010-12-01T00:00:00"/>
    <x v="1"/>
    <n v="0"/>
    <n v="1"/>
    <n v="3"/>
    <n v="3.2890000000000006"/>
    <n v="0.91213134691395548"/>
    <n v="0.11453704127914968"/>
  </r>
  <r>
    <n v="1464"/>
    <m/>
    <s v="Upfront"/>
    <x v="0"/>
    <n v="6.72"/>
    <d v="2010-10-01T00:00:00"/>
    <x v="1"/>
    <n v="0"/>
    <n v="1"/>
    <n v="9"/>
    <n v="7.3920000000000003"/>
    <n v="1.2175324675324675"/>
    <n v="0.15288649706457927"/>
  </r>
  <r>
    <n v="1468"/>
    <m/>
    <s v="Upfront"/>
    <x v="5"/>
    <n v="3.15"/>
    <d v="2010-10-01T00:00:00"/>
    <x v="1"/>
    <n v="0"/>
    <n v="1"/>
    <n v="4"/>
    <n v="3.4650000000000003"/>
    <n v="1.1544011544011543"/>
    <n v="0.1449590490686381"/>
  </r>
  <r>
    <n v="1488"/>
    <m/>
    <s v="Upfront"/>
    <x v="4"/>
    <n v="5.52"/>
    <d v="2010-04-01T00:00:00"/>
    <x v="1"/>
    <n v="0"/>
    <n v="1"/>
    <n v="8"/>
    <n v="6.0720000000000001"/>
    <n v="1.3175230566534915"/>
    <n v="0.16544239295877178"/>
  </r>
  <r>
    <n v="1568"/>
    <m/>
    <s v="Upfront"/>
    <x v="0"/>
    <n v="2.7"/>
    <d v="2010-10-01T00:00:00"/>
    <x v="1"/>
    <n v="0"/>
    <n v="1"/>
    <n v="4"/>
    <n v="2.9700000000000006"/>
    <n v="1.3468013468013464"/>
    <n v="0.16911889058007779"/>
  </r>
  <r>
    <n v="1571"/>
    <m/>
    <s v="Upfront"/>
    <x v="0"/>
    <n v="8.74"/>
    <d v="2010-07-01T00:00:00"/>
    <x v="1"/>
    <n v="0"/>
    <n v="1"/>
    <n v="10"/>
    <n v="9.6140000000000008"/>
    <n v="1.0401497815685459"/>
    <n v="0.13061241549376718"/>
  </r>
  <r>
    <n v="1614"/>
    <m/>
    <s v="Upfront"/>
    <x v="0"/>
    <n v="3.18"/>
    <d v="2010-09-01T00:00:00"/>
    <x v="1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1"/>
    <n v="0"/>
    <n v="1"/>
    <n v="7"/>
    <n v="6.6000000000000005"/>
    <n v="1.0606060606060606"/>
    <n v="0.13318112633181126"/>
  </r>
  <r>
    <n v="1664"/>
    <m/>
    <s v="Upfront"/>
    <x v="3"/>
    <n v="9.1999999999999993"/>
    <d v="2010-07-01T00:00:00"/>
    <x v="1"/>
    <n v="0"/>
    <n v="1"/>
    <n v="12"/>
    <n v="10.119999999999999"/>
    <n v="1.1857707509881423"/>
    <n v="0.14889815366289458"/>
  </r>
  <r>
    <n v="1717"/>
    <m/>
    <s v="Upfront"/>
    <x v="0"/>
    <n v="7"/>
    <d v="2010-09-01T00:00:00"/>
    <x v="1"/>
    <n v="0"/>
    <n v="1"/>
    <n v="8"/>
    <n v="7.7000000000000011"/>
    <n v="1.0389610389610389"/>
    <n v="0.13046314416177429"/>
  </r>
  <r>
    <n v="1723"/>
    <m/>
    <s v="Upfront"/>
    <x v="3"/>
    <n v="7.52"/>
    <d v="2010-10-01T00:00:00"/>
    <x v="1"/>
    <n v="0"/>
    <n v="1"/>
    <n v="9"/>
    <n v="8.2720000000000002"/>
    <n v="1.0880077369439072"/>
    <n v="0.13662197610026233"/>
  </r>
  <r>
    <n v="1724"/>
    <m/>
    <s v="Upfront"/>
    <x v="4"/>
    <n v="4.05"/>
    <d v="2010-03-01T00:00:00"/>
    <x v="1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1"/>
    <n v="0"/>
    <n v="0.99999999999999989"/>
    <n v="5"/>
    <n v="4.4549999999999992"/>
    <n v="1.1223344556677892"/>
    <n v="0.1409324088167315"/>
  </r>
  <r>
    <n v="1822"/>
    <m/>
    <s v="Upfront"/>
    <x v="0"/>
    <n v="9.89"/>
    <d v="2010-04-01T00:00:00"/>
    <x v="1"/>
    <n v="0"/>
    <n v="1"/>
    <n v="13"/>
    <n v="10.879000000000001"/>
    <n v="1.1949627723136316"/>
    <n v="0.15005240291609528"/>
  </r>
  <r>
    <n v="2029"/>
    <m/>
    <s v="Upfront"/>
    <x v="4"/>
    <n v="7.2"/>
    <d v="2010-10-01T00:00:00"/>
    <x v="1"/>
    <n v="0"/>
    <n v="1"/>
    <n v="8"/>
    <n v="7.9200000000000008"/>
    <n v="1.0101010101010099"/>
    <n v="0.12683916793505837"/>
  </r>
  <r>
    <n v="2209"/>
    <m/>
    <s v="Upfront"/>
    <x v="0"/>
    <n v="4.2"/>
    <d v="2011-01-01T00:00:00"/>
    <x v="1"/>
    <n v="0"/>
    <n v="0.99999999999999989"/>
    <n v="5"/>
    <n v="4.6199999999999992"/>
    <n v="1.0822510822510825"/>
    <n v="0.13589910850184819"/>
  </r>
  <r>
    <n v="2237"/>
    <m/>
    <s v="Upfront"/>
    <x v="0"/>
    <n v="5.25"/>
    <d v="2011-01-01T00:00:00"/>
    <x v="1"/>
    <n v="0"/>
    <n v="0.99999999999999989"/>
    <n v="7"/>
    <n v="5.7749999999999995"/>
    <n v="1.2121212121212122"/>
    <n v="0.15220700152207001"/>
  </r>
  <r>
    <n v="2299"/>
    <m/>
    <s v="Upfront"/>
    <x v="8"/>
    <n v="9.6"/>
    <d v="2010-06-01T00:00:00"/>
    <x v="1"/>
    <n v="0"/>
    <n v="1"/>
    <n v="11"/>
    <n v="10.56"/>
    <n v="1.0416666666666665"/>
    <n v="0.13080289193302894"/>
  </r>
  <r>
    <n v="161"/>
    <m/>
    <s v="Upfront"/>
    <x v="0"/>
    <n v="22.12"/>
    <d v="2009-09-01T00:00:00"/>
    <x v="2"/>
    <n v="0"/>
    <n v="1"/>
    <n v="13"/>
    <n v="24.332000000000004"/>
    <n v="0.53427585073154682"/>
    <n v="6.7089433311039004E-2"/>
  </r>
  <r>
    <n v="164"/>
    <m/>
    <s v="Upfront"/>
    <x v="0"/>
    <n v="2.8"/>
    <d v="2009-10-01T00:00:00"/>
    <x v="2"/>
    <n v="0"/>
    <n v="1"/>
    <n v="4"/>
    <n v="3.08"/>
    <n v="1.2987012987012987"/>
    <n v="0.16307893020221789"/>
  </r>
  <r>
    <n v="170"/>
    <m/>
    <s v="Upfront"/>
    <x v="0"/>
    <n v="3.024"/>
    <d v="2009-10-01T00:00:00"/>
    <x v="2"/>
    <n v="0"/>
    <n v="1"/>
    <n v="3"/>
    <n v="3.3264000000000005"/>
    <n v="0.90187590187590172"/>
    <n v="0.1132492570848735"/>
  </r>
  <r>
    <n v="171"/>
    <m/>
    <s v="Upfront"/>
    <x v="0"/>
    <n v="3.18"/>
    <d v="2009-09-01T00:00:00"/>
    <x v="2"/>
    <n v="0"/>
    <n v="1"/>
    <n v="3"/>
    <n v="3.4980000000000007"/>
    <n v="0.85763293310463107"/>
    <n v="0.10769363315240803"/>
  </r>
  <r>
    <n v="176"/>
    <m/>
    <s v="Upfront"/>
    <x v="0"/>
    <n v="3"/>
    <d v="2009-10-01T00:00:00"/>
    <x v="2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2"/>
    <n v="0"/>
    <n v="1"/>
    <n v="4"/>
    <n v="3.7840000000000003"/>
    <n v="1.0570824524312896"/>
    <n v="0.13273866411808433"/>
  </r>
  <r>
    <n v="182"/>
    <m/>
    <s v="Upfront"/>
    <x v="0"/>
    <n v="4"/>
    <d v="2009-09-01T00:00:00"/>
    <x v="2"/>
    <n v="0"/>
    <n v="1"/>
    <n v="5"/>
    <n v="4.4000000000000004"/>
    <n v="1.1363636363636362"/>
    <n v="0.14269406392694065"/>
  </r>
  <r>
    <n v="189"/>
    <m/>
    <s v="Upfront"/>
    <x v="0"/>
    <n v="4"/>
    <d v="2009-11-01T00:00:00"/>
    <x v="2"/>
    <n v="0"/>
    <n v="1"/>
    <n v="3"/>
    <n v="4.4000000000000004"/>
    <n v="0.68181818181818177"/>
    <n v="8.5616438356164379E-2"/>
  </r>
  <r>
    <n v="192"/>
    <m/>
    <s v="Upfront"/>
    <x v="0"/>
    <n v="4"/>
    <d v="2009-11-01T00:00:00"/>
    <x v="2"/>
    <n v="0"/>
    <n v="1"/>
    <n v="3"/>
    <n v="4.4000000000000004"/>
    <n v="0.68181818181818177"/>
    <n v="8.5616438356164379E-2"/>
  </r>
  <r>
    <n v="197"/>
    <m/>
    <s v="Upfront"/>
    <x v="0"/>
    <n v="2.36"/>
    <d v="2009-10-01T00:00:00"/>
    <x v="2"/>
    <n v="0"/>
    <n v="1"/>
    <n v="3"/>
    <n v="2.5960000000000001"/>
    <n v="1.1556240369799691"/>
    <n v="0.14511260738332948"/>
  </r>
  <r>
    <n v="199"/>
    <m/>
    <s v="Upfront"/>
    <x v="0"/>
    <n v="3"/>
    <d v="2010-01-01T00:00:00"/>
    <x v="2"/>
    <n v="0"/>
    <n v="1"/>
    <n v="3"/>
    <n v="3.3000000000000003"/>
    <n v="0.90909090909090906"/>
    <n v="0.11415525114155251"/>
  </r>
  <r>
    <n v="210"/>
    <m/>
    <s v="Upfront"/>
    <x v="0"/>
    <n v="9"/>
    <d v="2009-12-01T00:00:00"/>
    <x v="2"/>
    <n v="0"/>
    <n v="1"/>
    <n v="4"/>
    <n v="9.9"/>
    <n v="0.40404040404040403"/>
    <n v="5.0735667174023343E-2"/>
  </r>
  <r>
    <n v="216"/>
    <m/>
    <s v="Upfront"/>
    <x v="0"/>
    <n v="4"/>
    <d v="2009-11-01T00:00:00"/>
    <x v="2"/>
    <n v="0"/>
    <n v="1"/>
    <n v="3"/>
    <n v="4.4000000000000004"/>
    <n v="0.68181818181818177"/>
    <n v="8.5616438356164379E-2"/>
  </r>
  <r>
    <n v="222"/>
    <m/>
    <s v="Upfront"/>
    <x v="0"/>
    <n v="3"/>
    <d v="2010-01-01T00:00:00"/>
    <x v="2"/>
    <n v="0"/>
    <n v="1"/>
    <n v="3"/>
    <n v="3.3000000000000003"/>
    <n v="0.90909090909090906"/>
    <n v="0.11415525114155251"/>
  </r>
  <r>
    <n v="226"/>
    <m/>
    <s v="Upfront"/>
    <x v="0"/>
    <n v="4.5"/>
    <d v="2009-10-01T00:00:00"/>
    <x v="2"/>
    <n v="0"/>
    <n v="1"/>
    <n v="6"/>
    <n v="4.95"/>
    <n v="1.2121212121212122"/>
    <n v="0.15220700152207003"/>
  </r>
  <r>
    <n v="237"/>
    <m/>
    <s v="Upfront"/>
    <x v="0"/>
    <n v="3"/>
    <d v="2010-01-01T00:00:00"/>
    <x v="2"/>
    <n v="0"/>
    <n v="1"/>
    <n v="3"/>
    <n v="3.3000000000000003"/>
    <n v="0.90909090909090906"/>
    <n v="0.11415525114155251"/>
  </r>
  <r>
    <n v="243"/>
    <m/>
    <s v="Upfront"/>
    <x v="0"/>
    <n v="2.2000000000000002"/>
    <d v="2010-01-01T00:00:00"/>
    <x v="2"/>
    <n v="0"/>
    <n v="1"/>
    <n v="3"/>
    <n v="2.4200000000000004"/>
    <n v="1.2396694214876032"/>
    <n v="0.1556662515566625"/>
  </r>
  <r>
    <n v="250"/>
    <m/>
    <s v="Upfront"/>
    <x v="0"/>
    <n v="3"/>
    <d v="2010-01-01T00:00:00"/>
    <x v="2"/>
    <n v="0"/>
    <n v="1"/>
    <n v="3"/>
    <n v="3.3000000000000003"/>
    <n v="0.90909090909090906"/>
    <n v="0.11415525114155251"/>
  </r>
  <r>
    <n v="266"/>
    <m/>
    <s v="Upfront"/>
    <x v="0"/>
    <n v="1.08"/>
    <d v="2009-09-01T00:00:00"/>
    <x v="2"/>
    <n v="0"/>
    <n v="1"/>
    <n v="1"/>
    <n v="1.1880000000000002"/>
    <n v="0.84175084175084158"/>
    <n v="0.10569930661254862"/>
  </r>
  <r>
    <n v="277"/>
    <m/>
    <s v="Upfront"/>
    <x v="1"/>
    <n v="6.3959999999999999"/>
    <d v="2009-05-01T00:00:00"/>
    <x v="2"/>
    <n v="0"/>
    <n v="1"/>
    <n v="7"/>
    <n v="7.0356000000000005"/>
    <n v="0.99494001933026321"/>
    <n v="0.12493539055517004"/>
  </r>
  <r>
    <n v="305"/>
    <m/>
    <s v="Upfront"/>
    <x v="2"/>
    <n v="4.05"/>
    <d v="2009-10-01T00:00:00"/>
    <x v="2"/>
    <n v="0"/>
    <n v="1"/>
    <n v="6"/>
    <n v="4.4550000000000001"/>
    <n v="1.3468013468013469"/>
    <n v="0.16911889058007779"/>
  </r>
  <r>
    <n v="330"/>
    <m/>
    <s v="Upfront"/>
    <x v="2"/>
    <n v="9.8800000000000008"/>
    <d v="2009-12-01T00:00:00"/>
    <x v="2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2"/>
    <n v="0"/>
    <n v="1"/>
    <n v="6"/>
    <n v="5.2030000000000012"/>
    <n v="1.1531808571977702"/>
    <n v="0.14480581540154652"/>
  </r>
  <r>
    <n v="374"/>
    <m/>
    <s v="Upfront"/>
    <x v="0"/>
    <n v="2.052"/>
    <d v="2010-06-01T00:00:00"/>
    <x v="2"/>
    <n v="0"/>
    <n v="1"/>
    <n v="2"/>
    <n v="2.2572000000000001"/>
    <n v="0.88605351763246498"/>
    <n v="0.11126242801320908"/>
  </r>
  <r>
    <n v="407"/>
    <m/>
    <s v="Upfront"/>
    <x v="0"/>
    <n v="5.6"/>
    <d v="2010-02-01T00:00:00"/>
    <x v="2"/>
    <n v="0"/>
    <n v="1"/>
    <n v="7"/>
    <n v="6.16"/>
    <n v="1.1363636363636362"/>
    <n v="0.14269406392694065"/>
  </r>
  <r>
    <n v="411"/>
    <m/>
    <s v="Upfront"/>
    <x v="4"/>
    <n v="4.032"/>
    <d v="2010-02-01T00:00:00"/>
    <x v="2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2"/>
    <n v="0"/>
    <n v="1"/>
    <n v="2"/>
    <n v="2.8512000000000004"/>
    <n v="0.70145903479236804"/>
    <n v="8.8082755510457175E-2"/>
  </r>
  <r>
    <n v="458"/>
    <m/>
    <s v="Upfront"/>
    <x v="4"/>
    <n v="4.032"/>
    <d v="2010-02-01T00:00:00"/>
    <x v="2"/>
    <n v="0"/>
    <n v="1"/>
    <n v="5"/>
    <n v="4.4352"/>
    <n v="1.1273448773448773"/>
    <n v="0.1415615713560919"/>
  </r>
  <r>
    <n v="464"/>
    <m/>
    <s v="Upfront"/>
    <x v="2"/>
    <n v="3.87"/>
    <d v="2010-02-01T00:00:00"/>
    <x v="2"/>
    <n v="0"/>
    <n v="1"/>
    <n v="5"/>
    <n v="4.2570000000000006"/>
    <n v="1.1745360582569884"/>
    <n v="0.14748740457564924"/>
  </r>
  <r>
    <n v="470"/>
    <m/>
    <s v="Upfront"/>
    <x v="0"/>
    <n v="2.7"/>
    <d v="2010-03-01T00:00:00"/>
    <x v="2"/>
    <n v="0"/>
    <n v="1"/>
    <n v="3"/>
    <n v="2.9700000000000006"/>
    <n v="1.0101010101010099"/>
    <n v="0.12683916793505834"/>
  </r>
  <r>
    <n v="498"/>
    <m/>
    <s v="Upfront"/>
    <x v="0"/>
    <n v="3"/>
    <d v="2010-05-01T00:00:00"/>
    <x v="2"/>
    <n v="0"/>
    <n v="1"/>
    <n v="3"/>
    <n v="3.3000000000000003"/>
    <n v="0.90909090909090906"/>
    <n v="0.11415525114155251"/>
  </r>
  <r>
    <n v="502"/>
    <m/>
    <s v="Upfront"/>
    <x v="0"/>
    <n v="5.4"/>
    <d v="2009-12-01T00:00:00"/>
    <x v="2"/>
    <n v="0"/>
    <n v="1"/>
    <n v="5"/>
    <n v="5.9400000000000013"/>
    <n v="0.84175084175084158"/>
    <n v="0.10569930661254862"/>
  </r>
  <r>
    <n v="588"/>
    <m/>
    <s v="Upfront"/>
    <x v="0"/>
    <n v="2.887"/>
    <d v="2010-06-01T00:00:00"/>
    <x v="2"/>
    <n v="0"/>
    <n v="1"/>
    <n v="3"/>
    <n v="3.1757000000000004"/>
    <n v="0.94467361526592553"/>
    <n v="0.11862339917722811"/>
  </r>
  <r>
    <n v="591"/>
    <m/>
    <s v="Upfront"/>
    <x v="0"/>
    <n v="3.3210000000000002"/>
    <d v="2010-05-01T00:00:00"/>
    <x v="2"/>
    <n v="0"/>
    <n v="1"/>
    <n v="3"/>
    <n v="3.6531000000000007"/>
    <n v="0.82122033341545519"/>
    <n v="0.10312127474394987"/>
  </r>
  <r>
    <n v="592"/>
    <m/>
    <s v="Upfront"/>
    <x v="0"/>
    <n v="3.37"/>
    <d v="2010-06-01T00:00:00"/>
    <x v="2"/>
    <n v="0"/>
    <n v="1"/>
    <n v="3"/>
    <n v="3.7070000000000003"/>
    <n v="0.80927974103048284"/>
    <n v="0.10162188528921588"/>
  </r>
  <r>
    <n v="596"/>
    <m/>
    <s v="Upfront"/>
    <x v="0"/>
    <n v="2.887"/>
    <d v="2010-05-01T00:00:00"/>
    <x v="2"/>
    <n v="0"/>
    <n v="1"/>
    <n v="3"/>
    <n v="3.1757000000000004"/>
    <n v="0.94467361526592553"/>
    <n v="0.11862339917722811"/>
  </r>
  <r>
    <n v="602"/>
    <m/>
    <s v="Upfront"/>
    <x v="5"/>
    <n v="3.2029999999999998"/>
    <d v="2010-05-01T00:00:00"/>
    <x v="2"/>
    <n v="0"/>
    <n v="1"/>
    <n v="3"/>
    <n v="3.5233000000000003"/>
    <n v="0.85147446995714238"/>
    <n v="0.1069203101544357"/>
  </r>
  <r>
    <n v="603"/>
    <m/>
    <s v="Upfront"/>
    <x v="3"/>
    <n v="2.8919999999999999"/>
    <d v="2010-05-01T00:00:00"/>
    <x v="2"/>
    <n v="0"/>
    <n v="1"/>
    <n v="3"/>
    <n v="3.1812"/>
    <n v="0.94304036212749909"/>
    <n v="0.11841831031281382"/>
  </r>
  <r>
    <n v="605"/>
    <m/>
    <s v="Upfront"/>
    <x v="3"/>
    <n v="2.5209999999999999"/>
    <d v="2010-05-01T00:00:00"/>
    <x v="2"/>
    <n v="0"/>
    <n v="1"/>
    <n v="2"/>
    <n v="2.7731000000000003"/>
    <n v="0.72121452526053864"/>
    <n v="9.0563467783857612E-2"/>
  </r>
  <r>
    <n v="608"/>
    <m/>
    <s v="Upfront"/>
    <x v="2"/>
    <n v="3.149"/>
    <d v="2010-04-01T00:00:00"/>
    <x v="2"/>
    <n v="0"/>
    <n v="1"/>
    <n v="3"/>
    <n v="3.4639000000000002"/>
    <n v="0.86607581050261262"/>
    <n v="0.10875381182110433"/>
  </r>
  <r>
    <n v="612"/>
    <m/>
    <s v="Upfront"/>
    <x v="6"/>
    <n v="4.5999999999999996"/>
    <d v="2010-04-01T00:00:00"/>
    <x v="2"/>
    <n v="0"/>
    <n v="1"/>
    <n v="5"/>
    <n v="5.0599999999999996"/>
    <n v="0.98814229249011865"/>
    <n v="0.12408179471907882"/>
  </r>
  <r>
    <n v="613"/>
    <m/>
    <s v="Upfront"/>
    <x v="2"/>
    <n v="2.8769999999999998"/>
    <d v="2010-05-01T00:00:00"/>
    <x v="2"/>
    <n v="0"/>
    <n v="1"/>
    <n v="3"/>
    <n v="3.1646999999999998"/>
    <n v="0.9479571523367144"/>
    <n v="0.11903571547607145"/>
  </r>
  <r>
    <n v="614"/>
    <m/>
    <s v="Upfront"/>
    <x v="2"/>
    <n v="2.34"/>
    <d v="2010-06-01T00:00:00"/>
    <x v="2"/>
    <n v="0"/>
    <n v="1"/>
    <n v="3"/>
    <n v="2.5739999999999998"/>
    <n v="1.1655011655011656"/>
    <n v="0.14635288607891347"/>
  </r>
  <r>
    <n v="620"/>
    <m/>
    <s v="Upfront"/>
    <x v="0"/>
    <n v="6"/>
    <d v="2010-04-01T00:00:00"/>
    <x v="2"/>
    <n v="0"/>
    <n v="1"/>
    <n v="4"/>
    <n v="6.6000000000000005"/>
    <n v="0.60606060606060597"/>
    <n v="7.6103500761035003E-2"/>
  </r>
  <r>
    <n v="625"/>
    <m/>
    <s v="Upfront"/>
    <x v="2"/>
    <n v="2.887"/>
    <d v="2010-05-01T00:00:00"/>
    <x v="2"/>
    <n v="0"/>
    <n v="1"/>
    <n v="3"/>
    <n v="3.1757000000000004"/>
    <n v="0.94467361526592553"/>
    <n v="0.11862339917722811"/>
  </r>
  <r>
    <n v="647"/>
    <m/>
    <s v="Upfront"/>
    <x v="3"/>
    <n v="2.8919999999999999"/>
    <d v="2010-01-01T00:00:00"/>
    <x v="2"/>
    <n v="0"/>
    <n v="1"/>
    <n v="3"/>
    <n v="3.1812"/>
    <n v="0.94304036212749909"/>
    <n v="0.11841831031281382"/>
  </r>
  <r>
    <n v="665"/>
    <m/>
    <s v="Upfront"/>
    <x v="2"/>
    <n v="3.2370000000000001"/>
    <d v="2010-04-01T00:00:00"/>
    <x v="2"/>
    <n v="0"/>
    <n v="1"/>
    <n v="3"/>
    <n v="3.5607000000000002"/>
    <n v="0.84253096301289065"/>
    <n v="0.10579726704499767"/>
  </r>
  <r>
    <n v="683"/>
    <m/>
    <s v="Upfront"/>
    <x v="2"/>
    <n v="2.9580000000000002"/>
    <d v="2010-05-01T00:00:00"/>
    <x v="2"/>
    <n v="0"/>
    <n v="1"/>
    <n v="3"/>
    <n v="3.2538000000000005"/>
    <n v="0.92199889360132758"/>
    <n v="0.11577611677642242"/>
  </r>
  <r>
    <n v="684"/>
    <m/>
    <s v="Upfront"/>
    <x v="0"/>
    <n v="3.3210000000000002"/>
    <d v="2010-05-01T00:00:00"/>
    <x v="2"/>
    <n v="0"/>
    <n v="1"/>
    <n v="3"/>
    <n v="3.6531000000000007"/>
    <n v="0.82122033341545519"/>
    <n v="0.10312127474394987"/>
  </r>
  <r>
    <n v="685"/>
    <m/>
    <s v="Upfront"/>
    <x v="7"/>
    <n v="4.4400000000000004"/>
    <d v="2010-03-01T00:00:00"/>
    <x v="2"/>
    <n v="0"/>
    <n v="1"/>
    <n v="5"/>
    <n v="4.8840000000000012"/>
    <n v="1.0237510237510234"/>
    <n v="0.12855321074499154"/>
  </r>
  <r>
    <n v="689"/>
    <m/>
    <s v="Upfront"/>
    <x v="0"/>
    <n v="3.3210000000000002"/>
    <d v="2010-06-01T00:00:00"/>
    <x v="2"/>
    <n v="0"/>
    <n v="1"/>
    <n v="3"/>
    <n v="3.6531000000000007"/>
    <n v="0.82122033341545519"/>
    <n v="0.10312127474394987"/>
  </r>
  <r>
    <n v="691"/>
    <m/>
    <s v="Upfront"/>
    <x v="0"/>
    <n v="2.887"/>
    <d v="2010-07-01T00:00:00"/>
    <x v="2"/>
    <n v="0"/>
    <n v="1"/>
    <n v="3"/>
    <n v="3.1757000000000004"/>
    <n v="0.94467361526592553"/>
    <n v="0.11862339917722811"/>
  </r>
  <r>
    <n v="693"/>
    <m/>
    <s v="Upfront"/>
    <x v="2"/>
    <n v="2.3919999999999999"/>
    <d v="2010-06-01T00:00:00"/>
    <x v="2"/>
    <n v="0"/>
    <n v="1"/>
    <n v="3"/>
    <n v="2.6312000000000002"/>
    <n v="1.1401641836424443"/>
    <n v="0.1431713015989371"/>
  </r>
  <r>
    <n v="720"/>
    <m/>
    <s v="Upfront"/>
    <x v="0"/>
    <n v="2.887"/>
    <d v="2010-05-01T00:00:00"/>
    <x v="2"/>
    <n v="0"/>
    <n v="1"/>
    <n v="3"/>
    <n v="3.1757000000000004"/>
    <n v="0.94467361526592553"/>
    <n v="0.11862339917722811"/>
  </r>
  <r>
    <n v="721"/>
    <m/>
    <s v="Upfront"/>
    <x v="4"/>
    <n v="3.4"/>
    <d v="2010-05-01T00:00:00"/>
    <x v="2"/>
    <n v="0"/>
    <n v="1"/>
    <n v="5"/>
    <n v="3.74"/>
    <n v="1.3368983957219251"/>
    <n v="0.16787536932581251"/>
  </r>
  <r>
    <n v="727"/>
    <m/>
    <s v="Upfront"/>
    <x v="7"/>
    <n v="2.8860000000000001"/>
    <d v="2010-05-01T00:00:00"/>
    <x v="2"/>
    <n v="0"/>
    <n v="1"/>
    <n v="3"/>
    <n v="3.1746000000000003"/>
    <n v="0.94500094500094489"/>
    <n v="0.11866450222614607"/>
  </r>
  <r>
    <n v="728"/>
    <m/>
    <s v="Upfront"/>
    <x v="2"/>
    <n v="2.9580000000000002"/>
    <d v="2010-05-01T00:00:00"/>
    <x v="2"/>
    <n v="0"/>
    <n v="1"/>
    <n v="3"/>
    <n v="3.2538000000000005"/>
    <n v="0.92199889360132758"/>
    <n v="0.11577611677642242"/>
  </r>
  <r>
    <n v="729"/>
    <m/>
    <s v="Upfront"/>
    <x v="2"/>
    <n v="2.9580000000000002"/>
    <d v="2010-07-01T00:00:00"/>
    <x v="2"/>
    <n v="0"/>
    <n v="1"/>
    <n v="3"/>
    <n v="3.2538000000000005"/>
    <n v="0.92199889360132758"/>
    <n v="0.11577611677642242"/>
  </r>
  <r>
    <n v="760"/>
    <m/>
    <s v="Upfront"/>
    <x v="7"/>
    <n v="8.75"/>
    <d v="2010-04-01T00:00:00"/>
    <x v="2"/>
    <n v="0"/>
    <n v="1"/>
    <n v="11"/>
    <n v="9.625"/>
    <n v="1.1428571428571428"/>
    <n v="0.14350945857795172"/>
  </r>
  <r>
    <n v="774"/>
    <m/>
    <s v="Upfront"/>
    <x v="0"/>
    <n v="5"/>
    <d v="2010-04-01T00:00:00"/>
    <x v="2"/>
    <n v="0"/>
    <n v="1"/>
    <n v="6"/>
    <n v="5.5"/>
    <n v="1.0909090909090908"/>
    <n v="0.13698630136986301"/>
  </r>
  <r>
    <n v="775"/>
    <m/>
    <s v="Upfront"/>
    <x v="6"/>
    <n v="4.8"/>
    <d v="2010-05-01T00:00:00"/>
    <x v="2"/>
    <n v="0"/>
    <n v="1"/>
    <n v="6"/>
    <n v="5.28"/>
    <n v="1.1363636363636362"/>
    <n v="0.14269406392694065"/>
  </r>
  <r>
    <n v="781"/>
    <m/>
    <s v="Upfront"/>
    <x v="2"/>
    <n v="2.9849999999999999"/>
    <d v="2010-08-01T00:00:00"/>
    <x v="2"/>
    <n v="0"/>
    <n v="1"/>
    <n v="3"/>
    <n v="3.2835000000000001"/>
    <n v="0.91365920511649157"/>
    <n v="0.11472889561965077"/>
  </r>
  <r>
    <n v="783"/>
    <m/>
    <s v="Upfront"/>
    <x v="2"/>
    <n v="2.4249999999999998"/>
    <d v="2010-07-01T00:00:00"/>
    <x v="2"/>
    <n v="0"/>
    <n v="1"/>
    <n v="2"/>
    <n v="2.6675"/>
    <n v="0.7497656982193065"/>
    <n v="9.4148660735301051E-2"/>
  </r>
  <r>
    <n v="784"/>
    <m/>
    <s v="Upfront"/>
    <x v="0"/>
    <n v="2.6480000000000001"/>
    <d v="2010-05-01T00:00:00"/>
    <x v="2"/>
    <n v="0"/>
    <n v="1"/>
    <n v="2"/>
    <n v="2.9128000000000003"/>
    <n v="0.68662455369404007"/>
    <n v="8.6219978203589509E-2"/>
  </r>
  <r>
    <n v="785"/>
    <m/>
    <s v="Upfront"/>
    <x v="2"/>
    <n v="3.0920000000000001"/>
    <d v="2010-06-01T00:00:00"/>
    <x v="2"/>
    <n v="0"/>
    <n v="1"/>
    <n v="3"/>
    <n v="3.4012000000000002"/>
    <n v="0.88204163236504762"/>
    <n v="0.11075865246593063"/>
  </r>
  <r>
    <n v="806"/>
    <m/>
    <s v="Upfront"/>
    <x v="0"/>
    <n v="1.25"/>
    <d v="2010-06-01T00:00:00"/>
    <x v="2"/>
    <n v="0"/>
    <n v="1"/>
    <n v="2"/>
    <n v="1.375"/>
    <n v="1.4545454545454546"/>
    <n v="0.18264840182648401"/>
  </r>
  <r>
    <n v="812"/>
    <m/>
    <s v="Upfront"/>
    <x v="0"/>
    <n v="3.3210000000000002"/>
    <d v="2010-07-01T00:00:00"/>
    <x v="2"/>
    <n v="0"/>
    <n v="1"/>
    <n v="4"/>
    <n v="3.6531000000000007"/>
    <n v="1.0949604445539403"/>
    <n v="0.13749503299193316"/>
  </r>
  <r>
    <n v="813"/>
    <m/>
    <s v="Upfront"/>
    <x v="2"/>
    <n v="2.9580000000000002"/>
    <d v="2010-09-01T00:00:00"/>
    <x v="2"/>
    <n v="0"/>
    <n v="1"/>
    <n v="3"/>
    <n v="3.2538000000000005"/>
    <n v="0.92199889360132758"/>
    <n v="0.11577611677642242"/>
  </r>
  <r>
    <n v="825"/>
    <m/>
    <s v="Upfront"/>
    <x v="1"/>
    <n v="27.6"/>
    <d v="2010-03-01T00:00:00"/>
    <x v="2"/>
    <n v="0"/>
    <n v="1"/>
    <n v="34"/>
    <n v="30.360000000000003"/>
    <n v="1.1198945981554675"/>
    <n v="0.14062603401495596"/>
  </r>
  <r>
    <n v="826"/>
    <m/>
    <s v="Upfront"/>
    <x v="0"/>
    <n v="2.8860000000000001"/>
    <d v="2010-07-01T00:00:00"/>
    <x v="2"/>
    <n v="0"/>
    <n v="1"/>
    <n v="3"/>
    <n v="3.1746000000000003"/>
    <n v="0.94500094500094489"/>
    <n v="0.11866450222614607"/>
  </r>
  <r>
    <n v="827"/>
    <m/>
    <s v="Upfront"/>
    <x v="0"/>
    <n v="2.887"/>
    <d v="2010-07-01T00:00:00"/>
    <x v="2"/>
    <n v="0"/>
    <n v="1"/>
    <n v="3"/>
    <n v="3.1757000000000004"/>
    <n v="0.94467361526592553"/>
    <n v="0.11862339917722811"/>
  </r>
  <r>
    <n v="829"/>
    <m/>
    <s v="Upfront"/>
    <x v="0"/>
    <n v="2.887"/>
    <d v="2010-08-01T00:00:00"/>
    <x v="2"/>
    <n v="0"/>
    <n v="1"/>
    <n v="2"/>
    <n v="3.1757000000000004"/>
    <n v="0.62978241017728365"/>
    <n v="7.908226611815207E-2"/>
  </r>
  <r>
    <n v="832"/>
    <m/>
    <s v="Upfront"/>
    <x v="2"/>
    <n v="1.6870000000000001"/>
    <d v="2010-06-01T00:00:00"/>
    <x v="2"/>
    <n v="0"/>
    <n v="1"/>
    <n v="2"/>
    <n v="1.8557000000000001"/>
    <n v="1.0777604138599988"/>
    <n v="0.13533521178607291"/>
  </r>
  <r>
    <n v="834"/>
    <m/>
    <s v="Upfront"/>
    <x v="0"/>
    <n v="2.887"/>
    <d v="2010-07-01T00:00:00"/>
    <x v="2"/>
    <n v="0"/>
    <n v="1"/>
    <n v="3"/>
    <n v="3.1757000000000004"/>
    <n v="0.94467361526592553"/>
    <n v="0.11862339917722811"/>
  </r>
  <r>
    <n v="838"/>
    <m/>
    <s v="Upfront"/>
    <x v="0"/>
    <n v="3.3210000000000002"/>
    <d v="2010-07-01T00:00:00"/>
    <x v="2"/>
    <n v="0"/>
    <n v="1"/>
    <n v="4"/>
    <n v="3.6531000000000007"/>
    <n v="1.0949604445539403"/>
    <n v="0.13749503299193316"/>
  </r>
  <r>
    <n v="844"/>
    <m/>
    <s v="Upfront"/>
    <x v="2"/>
    <n v="3.0089999999999999"/>
    <d v="2010-07-01T00:00:00"/>
    <x v="2"/>
    <n v="0"/>
    <n v="1"/>
    <n v="3"/>
    <n v="3.3099000000000003"/>
    <n v="0.90637179370977972"/>
    <n v="0.11381380971241527"/>
  </r>
  <r>
    <n v="847"/>
    <m/>
    <s v="Upfront"/>
    <x v="4"/>
    <n v="3.96"/>
    <d v="2010-06-01T00:00:00"/>
    <x v="2"/>
    <n v="0"/>
    <n v="1"/>
    <n v="5"/>
    <n v="4.3559999999999999"/>
    <n v="1.1478420569329661"/>
    <n v="0.14413541810802086"/>
  </r>
  <r>
    <n v="852"/>
    <m/>
    <s v="Upfront"/>
    <x v="0"/>
    <n v="2.8860000000000001"/>
    <d v="2010-05-01T00:00:00"/>
    <x v="2"/>
    <n v="0"/>
    <n v="1"/>
    <n v="3"/>
    <n v="3.1746000000000003"/>
    <n v="0.94500094500094489"/>
    <n v="0.11866450222614607"/>
  </r>
  <r>
    <n v="853"/>
    <m/>
    <s v="Upfront"/>
    <x v="2"/>
    <n v="3.0390000000000001"/>
    <d v="2010-07-01T00:00:00"/>
    <x v="2"/>
    <n v="0"/>
    <n v="1"/>
    <n v="3"/>
    <n v="3.3429000000000006"/>
    <n v="0.89742439199497426"/>
    <n v="0.11269027753361552"/>
  </r>
  <r>
    <n v="855"/>
    <m/>
    <s v="Upfront"/>
    <x v="2"/>
    <n v="2.4249999999999998"/>
    <d v="2010-05-01T00:00:00"/>
    <x v="2"/>
    <n v="0"/>
    <n v="1"/>
    <n v="3"/>
    <n v="2.6675"/>
    <n v="1.1246485473289598"/>
    <n v="0.14122299110295158"/>
  </r>
  <r>
    <n v="856"/>
    <m/>
    <s v="Upfront"/>
    <x v="2"/>
    <n v="2.4249999999999998"/>
    <d v="2010-07-01T00:00:00"/>
    <x v="2"/>
    <n v="0"/>
    <n v="1"/>
    <n v="2"/>
    <n v="2.6675"/>
    <n v="0.7497656982193065"/>
    <n v="9.4148660735301051E-2"/>
  </r>
  <r>
    <n v="859"/>
    <m/>
    <s v="Upfront"/>
    <x v="0"/>
    <n v="2.887"/>
    <d v="2010-08-01T00:00:00"/>
    <x v="2"/>
    <n v="0"/>
    <n v="1"/>
    <n v="2"/>
    <n v="3.1757000000000004"/>
    <n v="0.62978241017728365"/>
    <n v="7.908226611815207E-2"/>
  </r>
  <r>
    <n v="862"/>
    <m/>
    <s v="Upfront"/>
    <x v="2"/>
    <n v="2.9580000000000002"/>
    <d v="2009-12-01T00:00:00"/>
    <x v="2"/>
    <n v="0"/>
    <n v="1"/>
    <n v="3"/>
    <n v="3.2538000000000005"/>
    <n v="0.92199889360132758"/>
    <n v="0.11577611677642242"/>
  </r>
  <r>
    <n v="864"/>
    <m/>
    <s v="Upfront"/>
    <x v="2"/>
    <n v="3.0390000000000001"/>
    <d v="2010-08-01T00:00:00"/>
    <x v="2"/>
    <n v="0"/>
    <n v="1"/>
    <n v="3"/>
    <n v="3.3429000000000006"/>
    <n v="0.89742439199497426"/>
    <n v="0.11269027753361552"/>
  </r>
  <r>
    <n v="882"/>
    <m/>
    <s v="Upfront"/>
    <x v="1"/>
    <n v="2.5649999999999999"/>
    <d v="2010-04-01T00:00:00"/>
    <x v="2"/>
    <n v="0"/>
    <n v="1"/>
    <n v="2"/>
    <n v="2.8215000000000003"/>
    <n v="0.70884281410597194"/>
    <n v="8.9009942410567255E-2"/>
  </r>
  <r>
    <n v="883"/>
    <m/>
    <s v="Upfront"/>
    <x v="4"/>
    <n v="3.45"/>
    <d v="2010-05-01T00:00:00"/>
    <x v="2"/>
    <n v="0"/>
    <n v="1"/>
    <n v="4"/>
    <n v="3.7950000000000004"/>
    <n v="1.054018445322793"/>
    <n v="0.13235391436701738"/>
  </r>
  <r>
    <n v="884"/>
    <m/>
    <s v="Upfront"/>
    <x v="4"/>
    <n v="3.45"/>
    <d v="2010-05-01T00:00:00"/>
    <x v="2"/>
    <n v="0"/>
    <n v="1"/>
    <n v="5"/>
    <n v="3.7950000000000004"/>
    <n v="1.3175230566534912"/>
    <n v="0.16544239295877172"/>
  </r>
  <r>
    <n v="900"/>
    <m/>
    <s v="Upfront"/>
    <x v="0"/>
    <n v="2.976"/>
    <d v="2010-09-01T00:00:00"/>
    <x v="2"/>
    <n v="0"/>
    <n v="1"/>
    <n v="3"/>
    <n v="3.2736000000000001"/>
    <n v="0.91642228739002929"/>
    <n v="0.11507585800559729"/>
  </r>
  <r>
    <n v="909"/>
    <m/>
    <s v="Upfront"/>
    <x v="2"/>
    <n v="3.0089999999999999"/>
    <d v="2010-07-01T00:00:00"/>
    <x v="2"/>
    <n v="0"/>
    <n v="1"/>
    <n v="3"/>
    <n v="3.3099000000000003"/>
    <n v="0.90637179370977972"/>
    <n v="0.11381380971241527"/>
  </r>
  <r>
    <n v="910"/>
    <m/>
    <s v="Upfront"/>
    <x v="2"/>
    <n v="2.6110000000000002"/>
    <d v="2010-09-01T00:00:00"/>
    <x v="2"/>
    <n v="0"/>
    <n v="1"/>
    <n v="2"/>
    <n v="2.8721000000000005"/>
    <n v="0.69635458375404746"/>
    <n v="8.7441785631216018E-2"/>
  </r>
  <r>
    <n v="911"/>
    <m/>
    <s v="Upfront"/>
    <x v="0"/>
    <n v="4.7"/>
    <d v="2010-06-01T00:00:00"/>
    <x v="2"/>
    <n v="0"/>
    <n v="1"/>
    <n v="6"/>
    <n v="5.1700000000000008"/>
    <n v="1.1605415860735009"/>
    <n v="0.14573010784027979"/>
  </r>
  <r>
    <n v="916"/>
    <m/>
    <s v="Upfront"/>
    <x v="2"/>
    <n v="2.9580000000000002"/>
    <d v="2010-09-01T00:00:00"/>
    <x v="2"/>
    <n v="0"/>
    <n v="1"/>
    <n v="3"/>
    <n v="3.2538000000000005"/>
    <n v="0.92199889360132758"/>
    <n v="0.11577611677642242"/>
  </r>
  <r>
    <n v="917"/>
    <m/>
    <s v="Upfront"/>
    <x v="3"/>
    <n v="2.218"/>
    <d v="2010-11-01T00:00:00"/>
    <x v="2"/>
    <n v="0"/>
    <n v="1"/>
    <n v="2"/>
    <n v="2.4398"/>
    <n v="0.81973932289531926"/>
    <n v="0.10293530310329353"/>
  </r>
  <r>
    <n v="920"/>
    <m/>
    <s v="Upfront"/>
    <x v="2"/>
    <n v="3.0390000000000001"/>
    <d v="2010-08-01T00:00:00"/>
    <x v="2"/>
    <n v="0"/>
    <n v="1"/>
    <n v="3"/>
    <n v="3.3429000000000006"/>
    <n v="0.89742439199497426"/>
    <n v="0.11269027753361552"/>
  </r>
  <r>
    <n v="922"/>
    <m/>
    <s v="Upfront"/>
    <x v="3"/>
    <n v="2.4420000000000002"/>
    <d v="2010-10-01T00:00:00"/>
    <x v="2"/>
    <n v="0"/>
    <n v="1"/>
    <n v="3"/>
    <n v="2.6862000000000004"/>
    <n v="1.1168192986374803"/>
    <n v="0.14023986626726351"/>
  </r>
  <r>
    <n v="925"/>
    <m/>
    <s v="Upfront"/>
    <x v="4"/>
    <n v="14.1"/>
    <d v="2010-01-01T00:00:00"/>
    <x v="2"/>
    <n v="0"/>
    <n v="1"/>
    <n v="19"/>
    <n v="15.510000000000002"/>
    <n v="1.2250161186331399"/>
    <n v="0.15382622494251758"/>
  </r>
  <r>
    <n v="926"/>
    <m/>
    <s v="Upfront"/>
    <x v="2"/>
    <n v="3.2370000000000001"/>
    <d v="2010-09-01T00:00:00"/>
    <x v="2"/>
    <n v="0"/>
    <n v="1"/>
    <n v="3"/>
    <n v="3.5607000000000002"/>
    <n v="0.84253096301289065"/>
    <n v="0.10579726704499767"/>
  </r>
  <r>
    <n v="928"/>
    <m/>
    <s v="Upfront"/>
    <x v="0"/>
    <n v="3.0219999999999998"/>
    <d v="2010-08-01T00:00:00"/>
    <x v="2"/>
    <n v="0"/>
    <n v="1"/>
    <n v="3"/>
    <n v="3.3242000000000003"/>
    <n v="0.90247277540460857"/>
    <n v="0.11332420695719972"/>
  </r>
  <r>
    <n v="929"/>
    <m/>
    <s v="Upfront"/>
    <x v="2"/>
    <n v="2.3919999999999999"/>
    <d v="2010-10-01T00:00:00"/>
    <x v="2"/>
    <n v="0"/>
    <n v="1"/>
    <n v="3"/>
    <n v="2.6312000000000002"/>
    <n v="1.1401641836424443"/>
    <n v="0.1431713015989371"/>
  </r>
  <r>
    <n v="930"/>
    <m/>
    <s v="Upfront"/>
    <x v="2"/>
    <n v="2.4849999999999999"/>
    <d v="2010-09-01T00:00:00"/>
    <x v="2"/>
    <n v="0"/>
    <n v="1"/>
    <n v="2"/>
    <n v="2.7335000000000003"/>
    <n v="0.73166270349368934"/>
    <n v="9.1875453635052326E-2"/>
  </r>
  <r>
    <n v="933"/>
    <m/>
    <s v="Upfront"/>
    <x v="0"/>
    <n v="2.887"/>
    <d v="2010-08-01T00:00:00"/>
    <x v="2"/>
    <n v="0"/>
    <n v="1"/>
    <n v="2"/>
    <n v="3.1757000000000004"/>
    <n v="0.62978241017728365"/>
    <n v="7.908226611815207E-2"/>
  </r>
  <r>
    <n v="937"/>
    <m/>
    <s v="Upfront"/>
    <x v="0"/>
    <n v="5.04"/>
    <d v="2010-05-01T00:00:00"/>
    <x v="2"/>
    <n v="0"/>
    <n v="1"/>
    <n v="6"/>
    <n v="5.5440000000000005"/>
    <n v="1.0822510822510822"/>
    <n v="0.13589910850184822"/>
  </r>
  <r>
    <n v="939"/>
    <m/>
    <s v="Upfront"/>
    <x v="2"/>
    <n v="3.028"/>
    <d v="2010-05-01T00:00:00"/>
    <x v="2"/>
    <n v="0"/>
    <n v="1"/>
    <n v="3"/>
    <n v="3.3308000000000004"/>
    <n v="0.90068452023537882"/>
    <n v="0.11309965436745625"/>
  </r>
  <r>
    <n v="942"/>
    <m/>
    <s v="Upfront"/>
    <x v="2"/>
    <n v="2.9580000000000002"/>
    <d v="2010-10-01T00:00:00"/>
    <x v="2"/>
    <n v="0"/>
    <n v="1"/>
    <n v="3"/>
    <n v="3.2538000000000005"/>
    <n v="0.92199889360132758"/>
    <n v="0.11577611677642242"/>
  </r>
  <r>
    <n v="943"/>
    <m/>
    <s v="Upfront"/>
    <x v="3"/>
    <n v="2.218"/>
    <d v="2010-11-01T00:00:00"/>
    <x v="2"/>
    <n v="0"/>
    <n v="1"/>
    <n v="2"/>
    <n v="2.4398"/>
    <n v="0.81973932289531926"/>
    <n v="0.10293530310329353"/>
  </r>
  <r>
    <n v="952"/>
    <m/>
    <s v="Upfront"/>
    <x v="2"/>
    <n v="2.6110000000000002"/>
    <d v="2010-05-01T00:00:00"/>
    <x v="2"/>
    <n v="0"/>
    <n v="1"/>
    <n v="2"/>
    <n v="2.8721000000000005"/>
    <n v="0.69635458375404746"/>
    <n v="8.7441785631216018E-2"/>
  </r>
  <r>
    <n v="958"/>
    <m/>
    <s v="Upfront"/>
    <x v="2"/>
    <n v="3.0659999999999998"/>
    <d v="2010-09-01T00:00:00"/>
    <x v="2"/>
    <n v="0"/>
    <n v="1"/>
    <n v="3"/>
    <n v="3.3726000000000003"/>
    <n v="0.88952143746664292"/>
    <n v="0.11169789739877937"/>
  </r>
  <r>
    <n v="968"/>
    <m/>
    <s v="Upfront"/>
    <x v="2"/>
    <n v="2.6110000000000002"/>
    <d v="2010-08-01T00:00:00"/>
    <x v="2"/>
    <n v="0"/>
    <n v="1"/>
    <n v="3"/>
    <n v="2.8721000000000005"/>
    <n v="1.0445318756310711"/>
    <n v="0.13116267844682403"/>
  </r>
  <r>
    <n v="970"/>
    <m/>
    <s v="Upfront"/>
    <x v="6"/>
    <n v="5.0599999999999996"/>
    <d v="2010-07-01T00:00:00"/>
    <x v="2"/>
    <n v="0"/>
    <n v="1"/>
    <n v="6"/>
    <n v="5.5659999999999998"/>
    <n v="1.0779734099892202"/>
    <n v="0.13536195787535873"/>
  </r>
  <r>
    <n v="971"/>
    <m/>
    <s v="Upfront"/>
    <x v="6"/>
    <n v="2.6"/>
    <d v="2010-09-01T00:00:00"/>
    <x v="2"/>
    <n v="0"/>
    <n v="1"/>
    <n v="3"/>
    <n v="2.8600000000000003"/>
    <n v="1.0489510489510487"/>
    <n v="0.13171759747102213"/>
  </r>
  <r>
    <n v="972"/>
    <m/>
    <s v="Upfront"/>
    <x v="6"/>
    <n v="3.6"/>
    <d v="2010-08-01T00:00:00"/>
    <x v="2"/>
    <n v="0"/>
    <n v="1"/>
    <n v="4"/>
    <n v="3.9600000000000004"/>
    <n v="1.0101010101010099"/>
    <n v="0.12683916793505837"/>
  </r>
  <r>
    <n v="973"/>
    <m/>
    <s v="Upfront"/>
    <x v="2"/>
    <n v="2.7789999999999999"/>
    <d v="2010-09-01T00:00:00"/>
    <x v="2"/>
    <n v="0"/>
    <n v="1"/>
    <n v="3"/>
    <n v="3.0569000000000002"/>
    <n v="0.98138637181458332"/>
    <n v="0.12323344851552988"/>
  </r>
  <r>
    <n v="980"/>
    <m/>
    <s v="Upfront"/>
    <x v="0"/>
    <n v="2.887"/>
    <d v="2010-09-01T00:00:00"/>
    <x v="2"/>
    <n v="0"/>
    <n v="1"/>
    <n v="3"/>
    <n v="3.1757000000000004"/>
    <n v="0.94467361526592553"/>
    <n v="0.11862339917722811"/>
  </r>
  <r>
    <n v="981"/>
    <m/>
    <s v="Upfront"/>
    <x v="0"/>
    <n v="2.887"/>
    <d v="2010-09-01T00:00:00"/>
    <x v="2"/>
    <n v="0"/>
    <n v="1"/>
    <n v="3"/>
    <n v="3.1757000000000004"/>
    <n v="0.94467361526592553"/>
    <n v="0.11862339917722811"/>
  </r>
  <r>
    <n v="989"/>
    <m/>
    <s v="Upfront"/>
    <x v="2"/>
    <n v="3.2"/>
    <d v="2010-07-01T00:00:00"/>
    <x v="2"/>
    <n v="0"/>
    <n v="1"/>
    <n v="4"/>
    <n v="3.5200000000000005"/>
    <n v="1.1363636363636362"/>
    <n v="0.14269406392694065"/>
  </r>
  <r>
    <n v="996"/>
    <m/>
    <s v="Upfront"/>
    <x v="2"/>
    <n v="2.5510000000000002"/>
    <d v="2010-11-01T00:00:00"/>
    <x v="2"/>
    <n v="0"/>
    <n v="1"/>
    <n v="3"/>
    <n v="2.8061000000000003"/>
    <n v="1.0690994618866041"/>
    <n v="0.13424764932366032"/>
  </r>
  <r>
    <n v="997"/>
    <m/>
    <s v="Upfront"/>
    <x v="2"/>
    <n v="2.93"/>
    <d v="2010-11-01T00:00:00"/>
    <x v="2"/>
    <n v="0"/>
    <n v="1"/>
    <n v="3"/>
    <n v="3.2230000000000003"/>
    <n v="0.930809804529941"/>
    <n v="0.11688250970124829"/>
  </r>
  <r>
    <n v="998"/>
    <m/>
    <s v="Upfront"/>
    <x v="2"/>
    <n v="2.891"/>
    <d v="2010-11-01T00:00:00"/>
    <x v="2"/>
    <n v="0"/>
    <n v="1"/>
    <n v="3"/>
    <n v="3.1801000000000004"/>
    <n v="0.94336656079997472"/>
    <n v="0.11845927133333017"/>
  </r>
  <r>
    <n v="999"/>
    <m/>
    <s v="Upfront"/>
    <x v="0"/>
    <n v="2.4849999999999999"/>
    <d v="2010-08-01T00:00:00"/>
    <x v="2"/>
    <n v="0"/>
    <n v="1"/>
    <n v="3"/>
    <n v="2.7335000000000003"/>
    <n v="1.0974940552405341"/>
    <n v="0.13781318045257848"/>
  </r>
  <r>
    <n v="1001"/>
    <m/>
    <s v="Upfront"/>
    <x v="2"/>
    <n v="2.887"/>
    <d v="2010-09-01T00:00:00"/>
    <x v="2"/>
    <n v="0"/>
    <n v="1"/>
    <n v="3"/>
    <n v="3.1757000000000004"/>
    <n v="0.94467361526592553"/>
    <n v="0.11862339917722811"/>
  </r>
  <r>
    <n v="1003"/>
    <m/>
    <s v="Upfront"/>
    <x v="2"/>
    <n v="2.887"/>
    <d v="2010-09-01T00:00:00"/>
    <x v="2"/>
    <n v="0"/>
    <n v="1"/>
    <n v="3"/>
    <n v="3.1757000000000004"/>
    <n v="0.94467361526592553"/>
    <n v="0.11862339917722811"/>
  </r>
  <r>
    <n v="1004"/>
    <m/>
    <s v="Upfront"/>
    <x v="0"/>
    <n v="2.8860000000000001"/>
    <d v="2010-09-01T00:00:00"/>
    <x v="2"/>
    <n v="0"/>
    <n v="1"/>
    <n v="3"/>
    <n v="3.1746000000000003"/>
    <n v="0.94500094500094489"/>
    <n v="0.11866450222614607"/>
  </r>
  <r>
    <n v="1005"/>
    <m/>
    <s v="Upfront"/>
    <x v="0"/>
    <n v="2.9409999999999998"/>
    <d v="2010-09-01T00:00:00"/>
    <x v="2"/>
    <n v="0"/>
    <n v="1"/>
    <n v="3"/>
    <n v="3.2351000000000001"/>
    <n v="0.92732836697474574"/>
    <n v="0.11644534288495666"/>
  </r>
  <r>
    <n v="1009"/>
    <m/>
    <s v="Upfront"/>
    <x v="4"/>
    <n v="2.734"/>
    <d v="2010-07-01T00:00:00"/>
    <x v="2"/>
    <n v="0"/>
    <n v="1"/>
    <n v="2"/>
    <n v="3.0074000000000001"/>
    <n v="0.66502626853760727"/>
    <n v="8.3507864770704113E-2"/>
  </r>
  <r>
    <n v="1010"/>
    <m/>
    <s v="Upfront"/>
    <x v="4"/>
    <n v="2.9750000000000001"/>
    <d v="2010-11-01T00:00:00"/>
    <x v="2"/>
    <n v="0"/>
    <n v="1"/>
    <n v="3"/>
    <n v="3.2725000000000004"/>
    <n v="0.91673032849503422"/>
    <n v="0.11511453896627143"/>
  </r>
  <r>
    <n v="1011"/>
    <m/>
    <s v="Upfront"/>
    <x v="3"/>
    <n v="3.1669999999999998"/>
    <d v="2010-09-01T00:00:00"/>
    <x v="2"/>
    <n v="0"/>
    <n v="1"/>
    <n v="3"/>
    <n v="3.4837000000000002"/>
    <n v="0.86115337141544901"/>
    <n v="0.10813569732385778"/>
  </r>
  <r>
    <n v="1012"/>
    <m/>
    <s v="Upfront"/>
    <x v="3"/>
    <n v="3.1669999999999998"/>
    <d v="2010-10-01T00:00:00"/>
    <x v="2"/>
    <n v="0"/>
    <n v="1"/>
    <n v="3"/>
    <n v="3.4837000000000002"/>
    <n v="0.86115337141544901"/>
    <n v="0.10813569732385778"/>
  </r>
  <r>
    <n v="1013"/>
    <m/>
    <s v="Upfront"/>
    <x v="2"/>
    <n v="2.9580000000000002"/>
    <d v="2010-10-01T00:00:00"/>
    <x v="2"/>
    <n v="0"/>
    <n v="1"/>
    <n v="3"/>
    <n v="3.2538000000000005"/>
    <n v="0.92199889360132758"/>
    <n v="0.11577611677642242"/>
  </r>
  <r>
    <n v="1016"/>
    <m/>
    <s v="Upfront"/>
    <x v="0"/>
    <n v="2.895"/>
    <d v="2010-09-01T00:00:00"/>
    <x v="2"/>
    <n v="0"/>
    <n v="1"/>
    <n v="3"/>
    <n v="3.1845000000000003"/>
    <n v="0.94206311822892119"/>
    <n v="0.11829559703787826"/>
  </r>
  <r>
    <n v="1017"/>
    <m/>
    <s v="Upfront"/>
    <x v="2"/>
    <n v="3.0089999999999999"/>
    <d v="2010-07-01T00:00:00"/>
    <x v="2"/>
    <n v="0"/>
    <n v="1"/>
    <n v="3"/>
    <n v="3.3099000000000003"/>
    <n v="0.90637179370977972"/>
    <n v="0.11381380971241527"/>
  </r>
  <r>
    <n v="1018"/>
    <m/>
    <s v="Upfront"/>
    <x v="0"/>
    <n v="2.887"/>
    <d v="2010-09-01T00:00:00"/>
    <x v="2"/>
    <n v="0"/>
    <n v="1"/>
    <n v="3"/>
    <n v="3.1757000000000004"/>
    <n v="0.94467361526592553"/>
    <n v="0.11862339917722811"/>
  </r>
  <r>
    <n v="1019"/>
    <m/>
    <s v="Upfront"/>
    <x v="0"/>
    <n v="3.1219999999999999"/>
    <d v="2010-09-01T00:00:00"/>
    <x v="2"/>
    <n v="0"/>
    <n v="1"/>
    <n v="4"/>
    <n v="3.4342000000000001"/>
    <n v="1.1647545279832274"/>
    <n v="0.14625913022620438"/>
  </r>
  <r>
    <n v="1026"/>
    <m/>
    <s v="Upfront"/>
    <x v="2"/>
    <n v="2.9580000000000002"/>
    <d v="2010-11-01T00:00:00"/>
    <x v="2"/>
    <n v="0"/>
    <n v="1"/>
    <n v="3"/>
    <n v="3.2538000000000005"/>
    <n v="0.92199889360132758"/>
    <n v="0.11577611677642242"/>
  </r>
  <r>
    <n v="1027"/>
    <m/>
    <s v="Upfront"/>
    <x v="2"/>
    <n v="2.891"/>
    <d v="2010-11-01T00:00:00"/>
    <x v="2"/>
    <n v="0"/>
    <n v="1"/>
    <n v="3"/>
    <n v="3.1801000000000004"/>
    <n v="0.94336656079997472"/>
    <n v="0.11845927133333017"/>
  </r>
  <r>
    <n v="1028"/>
    <m/>
    <s v="Upfront"/>
    <x v="3"/>
    <n v="2.5819999999999999"/>
    <d v="2010-10-01T00:00:00"/>
    <x v="2"/>
    <n v="0"/>
    <n v="1"/>
    <n v="2"/>
    <n v="2.8402000000000003"/>
    <n v="0.70417576227026257"/>
    <n v="8.8423897088731621E-2"/>
  </r>
  <r>
    <n v="1030"/>
    <m/>
    <s v="Upfront"/>
    <x v="2"/>
    <n v="2.996"/>
    <d v="2010-11-01T00:00:00"/>
    <x v="2"/>
    <n v="0"/>
    <n v="1"/>
    <n v="3"/>
    <n v="3.2956000000000003"/>
    <n v="0.91030464862240557"/>
    <n v="0.11430766135669478"/>
  </r>
  <r>
    <n v="1031"/>
    <m/>
    <s v="Upfront"/>
    <x v="3"/>
    <n v="2.5819999999999999"/>
    <d v="2010-10-01T00:00:00"/>
    <x v="2"/>
    <n v="0"/>
    <n v="1"/>
    <n v="2"/>
    <n v="2.8402000000000003"/>
    <n v="0.70417576227026257"/>
    <n v="8.8423897088731621E-2"/>
  </r>
  <r>
    <n v="1033"/>
    <m/>
    <s v="Upfront"/>
    <x v="3"/>
    <n v="3.14"/>
    <d v="2010-09-01T00:00:00"/>
    <x v="2"/>
    <n v="0"/>
    <n v="1"/>
    <n v="4"/>
    <n v="3.4540000000000006"/>
    <n v="1.1580775911986101"/>
    <n v="0.14542070209114971"/>
  </r>
  <r>
    <n v="1035"/>
    <m/>
    <s v="Upfront"/>
    <x v="4"/>
    <n v="2.3010000000000002"/>
    <d v="2010-06-01T00:00:00"/>
    <x v="2"/>
    <n v="0"/>
    <n v="1"/>
    <n v="2"/>
    <n v="2.5311000000000003"/>
    <n v="0.79017028169570536"/>
    <n v="9.9222295646720984E-2"/>
  </r>
  <r>
    <n v="1036"/>
    <m/>
    <s v="Upfront"/>
    <x v="1"/>
    <n v="2.57"/>
    <d v="2010-11-01T00:00:00"/>
    <x v="2"/>
    <n v="0"/>
    <n v="1"/>
    <n v="3"/>
    <n v="2.827"/>
    <n v="1.0611956137247966"/>
    <n v="0.13325515697457493"/>
  </r>
  <r>
    <n v="1037"/>
    <m/>
    <s v="Upfront"/>
    <x v="0"/>
    <n v="3.37"/>
    <d v="2010-09-01T00:00:00"/>
    <x v="2"/>
    <n v="0"/>
    <n v="1"/>
    <n v="3"/>
    <n v="3.7070000000000003"/>
    <n v="0.80927974103048284"/>
    <n v="0.10162188528921588"/>
  </r>
  <r>
    <n v="1044"/>
    <m/>
    <s v="Upfront"/>
    <x v="2"/>
    <n v="2.851"/>
    <d v="2010-11-01T00:00:00"/>
    <x v="2"/>
    <n v="0"/>
    <n v="1"/>
    <n v="3"/>
    <n v="3.1361000000000003"/>
    <n v="0.95660214916616171"/>
    <n v="0.12012127443867328"/>
  </r>
  <r>
    <n v="1045"/>
    <m/>
    <s v="Upfront"/>
    <x v="2"/>
    <n v="2.891"/>
    <d v="2010-10-01T00:00:00"/>
    <x v="2"/>
    <n v="0"/>
    <n v="1"/>
    <n v="3"/>
    <n v="3.1801000000000004"/>
    <n v="0.94336656079997472"/>
    <n v="0.11845927133333017"/>
  </r>
  <r>
    <n v="1046"/>
    <m/>
    <s v="Upfront"/>
    <x v="2"/>
    <n v="2.891"/>
    <d v="2010-10-01T00:00:00"/>
    <x v="2"/>
    <n v="0"/>
    <n v="1"/>
    <n v="3"/>
    <n v="3.1801000000000004"/>
    <n v="0.94336656079997472"/>
    <n v="0.11845927133333017"/>
  </r>
  <r>
    <n v="1060"/>
    <m/>
    <s v="Upfront"/>
    <x v="2"/>
    <n v="2.82"/>
    <d v="2010-10-01T00:00:00"/>
    <x v="2"/>
    <n v="0"/>
    <n v="1"/>
    <n v="4"/>
    <n v="3.1019999999999999"/>
    <n v="1.2894906511927788"/>
    <n v="0.16192234204475534"/>
  </r>
  <r>
    <n v="1064"/>
    <m/>
    <s v="Upfront"/>
    <x v="2"/>
    <n v="3.76"/>
    <d v="2010-09-01T00:00:00"/>
    <x v="2"/>
    <n v="0"/>
    <n v="1"/>
    <n v="4"/>
    <n v="4.1360000000000001"/>
    <n v="0.96711798839458407"/>
    <n v="0.12144175653356652"/>
  </r>
  <r>
    <n v="1083"/>
    <m/>
    <s v="Upfront"/>
    <x v="2"/>
    <n v="3.51"/>
    <d v="2010-07-01T00:00:00"/>
    <x v="2"/>
    <n v="0"/>
    <n v="1"/>
    <n v="4"/>
    <n v="3.8610000000000002"/>
    <n v="1.0360010360010359"/>
    <n v="0.13009145429236754"/>
  </r>
  <r>
    <n v="1134"/>
    <m/>
    <s v="Upfront"/>
    <x v="0"/>
    <n v="3.6"/>
    <d v="2010-08-01T00:00:00"/>
    <x v="2"/>
    <n v="0"/>
    <n v="1"/>
    <n v="5"/>
    <n v="3.9600000000000004"/>
    <n v="1.2626262626262625"/>
    <n v="0.15854895991882295"/>
  </r>
  <r>
    <n v="1141"/>
    <m/>
    <s v="Upfront"/>
    <x v="0"/>
    <n v="2.8439999999999999"/>
    <d v="2010-09-01T00:00:00"/>
    <x v="2"/>
    <n v="0"/>
    <n v="1"/>
    <n v="3"/>
    <n v="3.1284000000000001"/>
    <n v="0.95895665515918682"/>
    <n v="0.12041693158391616"/>
  </r>
  <r>
    <n v="1153"/>
    <m/>
    <s v="Upfront"/>
    <x v="0"/>
    <n v="4.7300000000000004"/>
    <d v="2010-07-01T00:00:00"/>
    <x v="2"/>
    <n v="0"/>
    <n v="1"/>
    <n v="6"/>
    <n v="5.2030000000000012"/>
    <n v="1.1531808571977702"/>
    <n v="0.14480581540154652"/>
  </r>
  <r>
    <n v="1168"/>
    <m/>
    <s v="Upfront"/>
    <x v="2"/>
    <n v="2.6110000000000002"/>
    <d v="2010-11-01T00:00:00"/>
    <x v="2"/>
    <n v="0"/>
    <n v="1"/>
    <n v="3"/>
    <n v="2.8721000000000005"/>
    <n v="1.0445318756310711"/>
    <n v="0.13116267844682403"/>
  </r>
  <r>
    <n v="1170"/>
    <m/>
    <s v="Upfront"/>
    <x v="2"/>
    <n v="2.6110000000000002"/>
    <d v="2010-08-01T00:00:00"/>
    <x v="2"/>
    <n v="0"/>
    <n v="1"/>
    <n v="3"/>
    <n v="2.8721000000000005"/>
    <n v="1.0445318756310711"/>
    <n v="0.13116267844682403"/>
  </r>
  <r>
    <n v="1177"/>
    <m/>
    <s v="Upfront"/>
    <x v="2"/>
    <n v="3.0089999999999999"/>
    <d v="2010-10-01T00:00:00"/>
    <x v="2"/>
    <n v="0"/>
    <n v="1"/>
    <n v="3"/>
    <n v="3.3099000000000003"/>
    <n v="0.90637179370977972"/>
    <n v="0.11381380971241527"/>
  </r>
  <r>
    <n v="1178"/>
    <m/>
    <s v="Upfront"/>
    <x v="2"/>
    <n v="2.6110000000000002"/>
    <d v="2010-10-01T00:00:00"/>
    <x v="2"/>
    <n v="0"/>
    <n v="1"/>
    <n v="2"/>
    <n v="2.8721000000000005"/>
    <n v="0.69635458375404746"/>
    <n v="8.7441785631216018E-2"/>
  </r>
  <r>
    <n v="1179"/>
    <m/>
    <s v="Upfront"/>
    <x v="2"/>
    <n v="3.0089999999999999"/>
    <d v="2010-10-01T00:00:00"/>
    <x v="2"/>
    <n v="0"/>
    <n v="1"/>
    <n v="3"/>
    <n v="3.3099000000000003"/>
    <n v="0.90637179370977972"/>
    <n v="0.11381380971241527"/>
  </r>
  <r>
    <n v="1180"/>
    <m/>
    <s v="Upfront"/>
    <x v="2"/>
    <n v="2.7480000000000002"/>
    <d v="2010-07-01T00:00:00"/>
    <x v="2"/>
    <n v="0"/>
    <n v="1"/>
    <n v="2"/>
    <n v="3.0228000000000006"/>
    <n v="0.66163821622336894"/>
    <n v="8.3082424411610276E-2"/>
  </r>
  <r>
    <n v="1181"/>
    <m/>
    <s v="Upfront"/>
    <x v="2"/>
    <n v="2.6110000000000002"/>
    <d v="2010-10-01T00:00:00"/>
    <x v="2"/>
    <n v="0"/>
    <n v="1"/>
    <n v="2"/>
    <n v="2.8721000000000005"/>
    <n v="0.69635458375404746"/>
    <n v="8.7441785631216018E-2"/>
  </r>
  <r>
    <n v="1187"/>
    <m/>
    <s v="Upfront"/>
    <x v="2"/>
    <n v="2.6110000000000002"/>
    <d v="2010-11-01T00:00:00"/>
    <x v="2"/>
    <n v="0"/>
    <n v="1"/>
    <n v="3"/>
    <n v="2.8721000000000005"/>
    <n v="1.0445318756310711"/>
    <n v="0.13116267844682403"/>
  </r>
  <r>
    <n v="1191"/>
    <m/>
    <s v="Upfront"/>
    <x v="0"/>
    <n v="2.9409999999999998"/>
    <d v="2010-09-01T00:00:00"/>
    <x v="2"/>
    <n v="0"/>
    <n v="1"/>
    <n v="3"/>
    <n v="3.2351000000000001"/>
    <n v="0.92732836697474574"/>
    <n v="0.11644534288495666"/>
  </r>
  <r>
    <n v="1195"/>
    <m/>
    <s v="Upfront"/>
    <x v="0"/>
    <n v="5.64"/>
    <d v="2010-07-01T00:00:00"/>
    <x v="2"/>
    <n v="0"/>
    <n v="1"/>
    <n v="7"/>
    <n v="6.2039999999999997"/>
    <n v="1.1283043197936815"/>
    <n v="0.14168204928916092"/>
  </r>
  <r>
    <n v="1234"/>
    <m/>
    <s v="Upfront"/>
    <x v="2"/>
    <n v="3.0089999999999999"/>
    <d v="2010-09-01T00:00:00"/>
    <x v="2"/>
    <n v="0"/>
    <n v="1"/>
    <n v="3"/>
    <n v="3.3099000000000003"/>
    <n v="0.90637179370977972"/>
    <n v="0.11381380971241527"/>
  </r>
  <r>
    <n v="1239"/>
    <m/>
    <s v="Upfront"/>
    <x v="3"/>
    <n v="3.1680000000000001"/>
    <d v="2010-09-01T00:00:00"/>
    <x v="2"/>
    <n v="0"/>
    <n v="1"/>
    <n v="3"/>
    <n v="3.4848000000000003"/>
    <n v="0.86088154269972439"/>
    <n v="0.10810156358101562"/>
  </r>
  <r>
    <n v="1272"/>
    <m/>
    <s v="Upfront"/>
    <x v="6"/>
    <n v="2.4"/>
    <d v="2010-09-01T00:00:00"/>
    <x v="2"/>
    <n v="0"/>
    <n v="1"/>
    <n v="2"/>
    <n v="2.64"/>
    <n v="0.75757575757575757"/>
    <n v="9.5129375951293768E-2"/>
  </r>
  <r>
    <n v="1278"/>
    <m/>
    <s v="Upfront"/>
    <x v="0"/>
    <n v="7.2"/>
    <d v="2010-03-01T00:00:00"/>
    <x v="2"/>
    <n v="0"/>
    <n v="1"/>
    <n v="9"/>
    <n v="7.9200000000000008"/>
    <n v="1.1363636363636362"/>
    <n v="0.14269406392694065"/>
  </r>
  <r>
    <n v="1279"/>
    <m/>
    <s v="Upfront"/>
    <x v="2"/>
    <n v="2.4249999999999998"/>
    <d v="2010-10-01T00:00:00"/>
    <x v="2"/>
    <n v="0"/>
    <n v="1"/>
    <n v="3"/>
    <n v="2.6675"/>
    <n v="1.1246485473289598"/>
    <n v="0.14122299110295158"/>
  </r>
  <r>
    <n v="1280"/>
    <m/>
    <s v="Upfront"/>
    <x v="0"/>
    <n v="7.2149999999999999"/>
    <d v="2010-08-01T00:00:00"/>
    <x v="2"/>
    <n v="0"/>
    <n v="1"/>
    <n v="9"/>
    <n v="7.9365000000000006"/>
    <n v="1.134001134001134"/>
    <n v="0.14239740267137527"/>
  </r>
  <r>
    <n v="1287"/>
    <m/>
    <s v="Upfront"/>
    <x v="1"/>
    <n v="34.520000000000003"/>
    <d v="2009-08-01T00:00:00"/>
    <x v="2"/>
    <n v="0"/>
    <n v="1"/>
    <n v="43"/>
    <n v="37.972000000000008"/>
    <n v="1.1324133572105759"/>
    <n v="0.14219802430726411"/>
  </r>
  <r>
    <n v="1292"/>
    <m/>
    <s v="Upfront"/>
    <x v="0"/>
    <n v="5.85"/>
    <d v="2010-08-01T00:00:00"/>
    <x v="2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2"/>
    <n v="0"/>
    <n v="1"/>
    <n v="8"/>
    <n v="6.4350000000000005"/>
    <n v="1.2432012432012431"/>
    <n v="0.15610974515084106"/>
  </r>
  <r>
    <n v="1319"/>
    <m/>
    <s v="Upfront"/>
    <x v="6"/>
    <n v="2.99"/>
    <d v="2010-12-01T00:00:00"/>
    <x v="2"/>
    <n v="0"/>
    <n v="1"/>
    <n v="4"/>
    <n v="3.2890000000000006"/>
    <n v="1.2161751292186072"/>
    <n v="0.15271605503886623"/>
  </r>
  <r>
    <n v="1434"/>
    <m/>
    <s v="Upfront"/>
    <x v="0"/>
    <n v="3.78"/>
    <d v="2010-08-01T00:00:00"/>
    <x v="2"/>
    <n v="0"/>
    <n v="1"/>
    <n v="4"/>
    <n v="4.1580000000000004"/>
    <n v="0.96200096200096197"/>
    <n v="0.12079920755719842"/>
  </r>
  <r>
    <n v="1436"/>
    <m/>
    <s v="Upfront"/>
    <x v="6"/>
    <n v="3.24"/>
    <d v="2010-10-01T00:00:00"/>
    <x v="2"/>
    <n v="0"/>
    <n v="1"/>
    <n v="4"/>
    <n v="3.5640000000000005"/>
    <n v="1.1223344556677888"/>
    <n v="0.1409324088167315"/>
  </r>
  <r>
    <n v="1458"/>
    <m/>
    <s v="Upfront"/>
    <x v="6"/>
    <n v="2.99"/>
    <d v="2010-12-01T00:00:00"/>
    <x v="2"/>
    <n v="0"/>
    <n v="1"/>
    <n v="4"/>
    <n v="3.2890000000000006"/>
    <n v="1.2161751292186072"/>
    <n v="0.15271605503886623"/>
  </r>
  <r>
    <n v="1464"/>
    <m/>
    <s v="Upfront"/>
    <x v="0"/>
    <n v="6.72"/>
    <d v="2010-10-01T00:00:00"/>
    <x v="2"/>
    <n v="0"/>
    <n v="1"/>
    <n v="8"/>
    <n v="7.3920000000000003"/>
    <n v="1.0822510822510822"/>
    <n v="0.13589910850184825"/>
  </r>
  <r>
    <n v="1468"/>
    <m/>
    <s v="Upfront"/>
    <x v="5"/>
    <n v="3.15"/>
    <d v="2010-10-01T00:00:00"/>
    <x v="2"/>
    <n v="0"/>
    <n v="1"/>
    <n v="4"/>
    <n v="3.4650000000000003"/>
    <n v="1.1544011544011543"/>
    <n v="0.1449590490686381"/>
  </r>
  <r>
    <n v="1488"/>
    <m/>
    <s v="Upfront"/>
    <x v="4"/>
    <n v="5.52"/>
    <d v="2010-04-01T00:00:00"/>
    <x v="2"/>
    <n v="0"/>
    <n v="1"/>
    <n v="7"/>
    <n v="6.0720000000000001"/>
    <n v="1.1528326745718049"/>
    <n v="0.1447620938389253"/>
  </r>
  <r>
    <n v="1531"/>
    <m/>
    <s v="Upfront"/>
    <x v="6"/>
    <n v="1.3440000000000001"/>
    <d v="2011-06-01T00:00:00"/>
    <x v="2"/>
    <n v="0"/>
    <n v="1"/>
    <n v="2"/>
    <n v="1.4784000000000002"/>
    <n v="1.3528138528138527"/>
    <n v="0.16987388562731026"/>
  </r>
  <r>
    <n v="1532"/>
    <m/>
    <s v="Upfront"/>
    <x v="6"/>
    <n v="1.3440000000000001"/>
    <d v="2011-06-01T00:00:00"/>
    <x v="2"/>
    <n v="0"/>
    <n v="1"/>
    <n v="2"/>
    <n v="1.4784000000000002"/>
    <n v="1.3528138528138527"/>
    <n v="0.16987388562731026"/>
  </r>
  <r>
    <n v="1533"/>
    <m/>
    <s v="Upfront"/>
    <x v="6"/>
    <n v="1.3440000000000001"/>
    <d v="2011-06-01T00:00:00"/>
    <x v="2"/>
    <n v="0"/>
    <n v="1"/>
    <n v="2"/>
    <n v="1.4784000000000002"/>
    <n v="1.3528138528138527"/>
    <n v="0.16987388562731026"/>
  </r>
  <r>
    <n v="1568"/>
    <m/>
    <s v="Upfront"/>
    <x v="0"/>
    <n v="2.7"/>
    <d v="2010-10-01T00:00:00"/>
    <x v="2"/>
    <n v="0"/>
    <n v="1"/>
    <n v="3"/>
    <n v="2.9700000000000006"/>
    <n v="1.0101010101010099"/>
    <n v="0.12683916793505834"/>
  </r>
  <r>
    <n v="1571"/>
    <m/>
    <s v="Upfront"/>
    <x v="0"/>
    <n v="8.74"/>
    <d v="2010-07-01T00:00:00"/>
    <x v="2"/>
    <n v="0"/>
    <n v="1"/>
    <n v="11"/>
    <n v="9.6140000000000008"/>
    <n v="1.1441647597254003"/>
    <n v="0.14367365704314389"/>
  </r>
  <r>
    <n v="1614"/>
    <m/>
    <s v="Upfront"/>
    <x v="0"/>
    <n v="3.18"/>
    <d v="2010-09-01T00:00:00"/>
    <x v="2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2"/>
    <n v="0"/>
    <n v="1"/>
    <n v="8"/>
    <n v="6.6000000000000005"/>
    <n v="1.2121212121212119"/>
    <n v="0.15220700152207001"/>
  </r>
  <r>
    <n v="1664"/>
    <m/>
    <s v="Upfront"/>
    <x v="3"/>
    <n v="9.1999999999999993"/>
    <d v="2010-07-01T00:00:00"/>
    <x v="2"/>
    <n v="0"/>
    <n v="1"/>
    <n v="11"/>
    <n v="10.119999999999999"/>
    <n v="1.0869565217391306"/>
    <n v="0.13648997419098671"/>
  </r>
  <r>
    <n v="1717"/>
    <m/>
    <s v="Upfront"/>
    <x v="0"/>
    <n v="7"/>
    <d v="2010-09-01T00:00:00"/>
    <x v="2"/>
    <n v="0"/>
    <n v="1"/>
    <n v="7"/>
    <n v="7.7000000000000011"/>
    <n v="0.90909090909090895"/>
    <n v="0.11415525114155251"/>
  </r>
  <r>
    <n v="1723"/>
    <m/>
    <s v="Upfront"/>
    <x v="3"/>
    <n v="7.52"/>
    <d v="2010-10-01T00:00:00"/>
    <x v="2"/>
    <n v="0"/>
    <n v="1"/>
    <n v="9"/>
    <n v="8.2720000000000002"/>
    <n v="1.0880077369439072"/>
    <n v="0.13662197610026233"/>
  </r>
  <r>
    <n v="1724"/>
    <m/>
    <s v="Upfront"/>
    <x v="4"/>
    <n v="4.05"/>
    <d v="2010-03-01T00:00:00"/>
    <x v="2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2"/>
    <n v="0"/>
    <n v="1"/>
    <n v="6"/>
    <n v="4.4550000000000001"/>
    <n v="1.3468013468013469"/>
    <n v="0.16911889058007779"/>
  </r>
  <r>
    <n v="1780"/>
    <m/>
    <s v="Upfront"/>
    <x v="0"/>
    <n v="6.3"/>
    <d v="2011-02-01T00:00:00"/>
    <x v="2"/>
    <n v="0"/>
    <n v="1"/>
    <n v="8"/>
    <n v="6.9300000000000006"/>
    <n v="1.1544011544011543"/>
    <n v="0.1449590490686381"/>
  </r>
  <r>
    <n v="1797"/>
    <m/>
    <s v="Upfront"/>
    <x v="0"/>
    <n v="5.64"/>
    <d v="2011-02-01T00:00:00"/>
    <x v="2"/>
    <n v="0"/>
    <n v="1"/>
    <n v="7"/>
    <n v="6.2039999999999997"/>
    <n v="1.1283043197936815"/>
    <n v="0.14168204928916092"/>
  </r>
  <r>
    <n v="1822"/>
    <m/>
    <s v="Upfront"/>
    <x v="0"/>
    <n v="9.89"/>
    <d v="2010-04-01T00:00:00"/>
    <x v="2"/>
    <n v="0"/>
    <n v="1"/>
    <n v="12"/>
    <n v="10.879000000000001"/>
    <n v="1.1030425590587369"/>
    <n v="0.13850991038408797"/>
  </r>
  <r>
    <n v="2029"/>
    <m/>
    <s v="Upfront"/>
    <x v="4"/>
    <n v="7.2"/>
    <d v="2010-10-01T00:00:00"/>
    <x v="2"/>
    <n v="0"/>
    <n v="1"/>
    <n v="10"/>
    <n v="7.9200000000000008"/>
    <n v="1.2626262626262625"/>
    <n v="0.15854895991882295"/>
  </r>
  <r>
    <n v="2051"/>
    <m/>
    <s v="Upfront"/>
    <x v="6"/>
    <n v="1.85"/>
    <d v="2011-06-01T00:00:00"/>
    <x v="2"/>
    <n v="0"/>
    <n v="1"/>
    <n v="2"/>
    <n v="2.0350000000000001"/>
    <n v="0.98280098280098271"/>
    <n v="0.12341108231519191"/>
  </r>
  <r>
    <n v="2103"/>
    <m/>
    <s v="Upfront"/>
    <x v="6"/>
    <n v="3.68"/>
    <d v="2011-03-01T00:00:00"/>
    <x v="2"/>
    <n v="0"/>
    <n v="1"/>
    <n v="5"/>
    <n v="4.0480000000000009"/>
    <n v="1.235177865612648"/>
    <n v="0.15510224339884851"/>
  </r>
  <r>
    <n v="2104"/>
    <m/>
    <s v="Upfront"/>
    <x v="6"/>
    <n v="5.75"/>
    <d v="2011-02-01T00:00:00"/>
    <x v="2"/>
    <n v="0"/>
    <n v="1"/>
    <n v="7"/>
    <n v="6.3250000000000002"/>
    <n v="1.1067193675889329"/>
    <n v="0.13897161008536829"/>
  </r>
  <r>
    <n v="2134"/>
    <m/>
    <s v="Upfront"/>
    <x v="6"/>
    <n v="8.2249999999999996"/>
    <d v="2011-03-01T00:00:00"/>
    <x v="2"/>
    <n v="0"/>
    <n v="1"/>
    <n v="9"/>
    <n v="9.0475000000000012"/>
    <n v="0.99474993092014352"/>
    <n v="0.12491152100595411"/>
  </r>
  <r>
    <n v="2159"/>
    <m/>
    <s v="Upfront"/>
    <x v="6"/>
    <n v="8.5500000000000007"/>
    <d v="2011-04-01T00:00:00"/>
    <x v="2"/>
    <n v="0"/>
    <n v="1"/>
    <n v="9"/>
    <n v="9.4050000000000011"/>
    <n v="0.95693779904306209"/>
    <n v="0.12016342225426581"/>
  </r>
  <r>
    <n v="2167"/>
    <m/>
    <s v="Upfront"/>
    <x v="6"/>
    <n v="4.1399999999999997"/>
    <d v="2011-04-01T00:00:00"/>
    <x v="2"/>
    <n v="0"/>
    <n v="1"/>
    <n v="5"/>
    <n v="4.5540000000000003"/>
    <n v="1.097935880544576"/>
    <n v="0.13786866079897647"/>
  </r>
  <r>
    <n v="2172"/>
    <m/>
    <s v="Upfront"/>
    <x v="3"/>
    <n v="5.55"/>
    <d v="2011-03-01T00:00:00"/>
    <x v="2"/>
    <n v="0"/>
    <n v="1"/>
    <n v="6"/>
    <n v="6.1050000000000004"/>
    <n v="0.98280098280098271"/>
    <n v="0.12341108231519191"/>
  </r>
  <r>
    <n v="2174"/>
    <m/>
    <s v="Upfront"/>
    <x v="6"/>
    <n v="3.91"/>
    <d v="2011-05-01T00:00:00"/>
    <x v="2"/>
    <n v="0"/>
    <n v="1"/>
    <n v="5"/>
    <n v="4.3010000000000002"/>
    <n v="1.1625203441060219"/>
    <n v="0.14597858202244565"/>
  </r>
  <r>
    <n v="2209"/>
    <m/>
    <s v="Upfront"/>
    <x v="0"/>
    <n v="4.2"/>
    <d v="2011-01-01T00:00:00"/>
    <x v="2"/>
    <n v="0"/>
    <n v="1"/>
    <n v="5"/>
    <n v="4.620000000000001"/>
    <n v="1.082251082251082"/>
    <n v="0.13589910850184819"/>
  </r>
  <r>
    <n v="2218"/>
    <m/>
    <s v="Upfront"/>
    <x v="6"/>
    <n v="5.52"/>
    <d v="2011-03-01T00:00:00"/>
    <x v="2"/>
    <n v="0"/>
    <n v="1"/>
    <n v="7"/>
    <n v="6.0720000000000001"/>
    <n v="1.1528326745718049"/>
    <n v="0.1447620938389253"/>
  </r>
  <r>
    <n v="2237"/>
    <m/>
    <s v="Upfront"/>
    <x v="0"/>
    <n v="5.25"/>
    <d v="2011-01-01T00:00:00"/>
    <x v="2"/>
    <n v="0"/>
    <n v="1"/>
    <n v="6"/>
    <n v="5.7750000000000004"/>
    <n v="1.0389610389610389"/>
    <n v="0.13046314416177429"/>
  </r>
  <r>
    <n v="2247"/>
    <m/>
    <s v="Upfront"/>
    <x v="0"/>
    <n v="4.0250000000000004"/>
    <d v="2011-03-01T00:00:00"/>
    <x v="2"/>
    <n v="0"/>
    <n v="1"/>
    <n v="4"/>
    <n v="4.4275000000000011"/>
    <n v="0.9034443817052511"/>
    <n v="0.11344621231458635"/>
  </r>
  <r>
    <n v="2255"/>
    <m/>
    <s v="Upfront"/>
    <x v="6"/>
    <n v="8.74"/>
    <d v="2011-02-01T00:00:00"/>
    <x v="2"/>
    <n v="0"/>
    <n v="1"/>
    <n v="11"/>
    <n v="9.6140000000000008"/>
    <n v="1.1441647597254003"/>
    <n v="0.14367365704314389"/>
  </r>
  <r>
    <n v="2268"/>
    <m/>
    <s v="Upfront"/>
    <x v="6"/>
    <n v="3.22"/>
    <d v="2011-04-01T00:00:00"/>
    <x v="2"/>
    <n v="0"/>
    <n v="1"/>
    <n v="4"/>
    <n v="3.5420000000000007"/>
    <n v="1.1293054771315638"/>
    <n v="0.14180776539323292"/>
  </r>
  <r>
    <n v="2270"/>
    <m/>
    <s v="Upfront"/>
    <x v="6"/>
    <n v="4.5999999999999996"/>
    <d v="2011-03-01T00:00:00"/>
    <x v="2"/>
    <n v="0"/>
    <n v="1"/>
    <n v="6"/>
    <n v="5.0599999999999996"/>
    <n v="1.1857707509881423"/>
    <n v="0.14889815366289458"/>
  </r>
  <r>
    <n v="2297"/>
    <m/>
    <s v="Upfront"/>
    <x v="6"/>
    <n v="5.29"/>
    <d v="2011-03-01T00:00:00"/>
    <x v="2"/>
    <n v="0"/>
    <n v="1"/>
    <n v="7"/>
    <n v="5.8190000000000008"/>
    <n v="1.2029558343357964"/>
    <n v="0.15105609791887856"/>
  </r>
  <r>
    <n v="2299"/>
    <m/>
    <s v="Upfront"/>
    <x v="8"/>
    <n v="9.6"/>
    <d v="2010-06-01T00:00:00"/>
    <x v="2"/>
    <n v="0"/>
    <n v="1"/>
    <n v="12"/>
    <n v="10.56"/>
    <n v="1.1363636363636362"/>
    <n v="0.14269406392694065"/>
  </r>
  <r>
    <n v="2346"/>
    <m/>
    <s v="Upfront"/>
    <x v="6"/>
    <n v="3.45"/>
    <d v="2011-04-01T00:00:00"/>
    <x v="2"/>
    <n v="0"/>
    <n v="1"/>
    <n v="4"/>
    <n v="3.7950000000000004"/>
    <n v="1.054018445322793"/>
    <n v="0.13235391436701738"/>
  </r>
  <r>
    <n v="2356"/>
    <m/>
    <s v="Upfront"/>
    <x v="6"/>
    <n v="1.9139999999999999"/>
    <d v="2011-08-01T00:00:00"/>
    <x v="2"/>
    <n v="0"/>
    <n v="1"/>
    <n v="3"/>
    <n v="2.1053999999999999"/>
    <n v="1.4249073810202337"/>
    <n v="0.1789267259271983"/>
  </r>
  <r>
    <n v="2361"/>
    <m/>
    <s v="Upfront"/>
    <x v="6"/>
    <n v="4.9950000000000001"/>
    <d v="2011-03-01T00:00:00"/>
    <x v="2"/>
    <n v="0"/>
    <n v="1"/>
    <n v="7"/>
    <n v="5.4945000000000004"/>
    <n v="1.2740012740012738"/>
    <n v="0.15997732892710062"/>
  </r>
  <r>
    <n v="2367"/>
    <m/>
    <s v="Upfront"/>
    <x v="0"/>
    <n v="11.1"/>
    <d v="2011-11-01T00:00:00"/>
    <x v="2"/>
    <n v="0"/>
    <n v="1"/>
    <n v="3"/>
    <n v="12.21"/>
    <n v="0.24570024570024568"/>
    <n v="3.0852770578797976E-2"/>
  </r>
  <r>
    <n v="2369"/>
    <m/>
    <s v="Upfront"/>
    <x v="6"/>
    <n v="4.83"/>
    <d v="2011-04-01T00:00:00"/>
    <x v="2"/>
    <n v="0"/>
    <n v="1"/>
    <n v="6"/>
    <n v="5.3130000000000006"/>
    <n v="1.129305477131564"/>
    <n v="0.14180776539323292"/>
  </r>
  <r>
    <n v="2399"/>
    <m/>
    <s v="Upfront"/>
    <x v="4"/>
    <n v="8.9700000000000006"/>
    <d v="2011-02-01T00:00:00"/>
    <x v="2"/>
    <n v="0"/>
    <n v="1"/>
    <n v="12"/>
    <n v="9.8670000000000009"/>
    <n v="1.2161751292186074"/>
    <n v="0.15271605503886623"/>
  </r>
  <r>
    <n v="2400"/>
    <m/>
    <s v="Upfront"/>
    <x v="6"/>
    <n v="4.05"/>
    <d v="2011-04-01T00:00:00"/>
    <x v="2"/>
    <n v="0"/>
    <n v="1"/>
    <n v="5"/>
    <n v="4.4550000000000001"/>
    <n v="1.122334455667789"/>
    <n v="0.1409324088167315"/>
  </r>
  <r>
    <n v="2427"/>
    <m/>
    <s v="Upfront"/>
    <x v="6"/>
    <n v="4.83"/>
    <d v="2011-03-01T00:00:00"/>
    <x v="2"/>
    <n v="0"/>
    <n v="1"/>
    <n v="6"/>
    <n v="5.3130000000000006"/>
    <n v="1.129305477131564"/>
    <n v="0.14180776539323292"/>
  </r>
  <r>
    <n v="2433"/>
    <m/>
    <s v="Upfront"/>
    <x v="4"/>
    <n v="8.14"/>
    <d v="2011-03-01T00:00:00"/>
    <x v="2"/>
    <n v="0"/>
    <n v="1"/>
    <n v="8"/>
    <n v="8.9540000000000006"/>
    <n v="0.89345543890998436"/>
    <n v="0.1121918930138108"/>
  </r>
  <r>
    <n v="2450"/>
    <m/>
    <s v="Upfront"/>
    <x v="1"/>
    <n v="44.8"/>
    <d v="2011-02-01T00:00:00"/>
    <x v="2"/>
    <n v="0"/>
    <n v="1"/>
    <n v="51"/>
    <n v="49.28"/>
    <n v="1.0349025974025974"/>
    <n v="0.12995352250489237"/>
  </r>
  <r>
    <n v="2463"/>
    <m/>
    <s v="Upfront"/>
    <x v="1"/>
    <n v="51.03"/>
    <d v="2011-02-01T00:00:00"/>
    <x v="2"/>
    <n v="0"/>
    <n v="1"/>
    <n v="60"/>
    <n v="56.133000000000003"/>
    <n v="1.0688899577788467"/>
    <n v="0.13422134173022046"/>
  </r>
  <r>
    <n v="2474"/>
    <m/>
    <s v="Upfront"/>
    <x v="2"/>
    <n v="5.17"/>
    <d v="2011-04-01T00:00:00"/>
    <x v="2"/>
    <n v="0"/>
    <n v="1"/>
    <n v="7"/>
    <n v="5.6870000000000003"/>
    <n v="1.2308774397749251"/>
    <n v="0.15456223558817556"/>
  </r>
  <r>
    <n v="2512"/>
    <m/>
    <s v="Upfront"/>
    <x v="6"/>
    <n v="8.0500000000000007"/>
    <d v="2011-02-01T00:00:00"/>
    <x v="2"/>
    <n v="0"/>
    <n v="1"/>
    <n v="10"/>
    <n v="8.8550000000000022"/>
    <n v="1.1293054771315638"/>
    <n v="0.14180776539323292"/>
  </r>
  <r>
    <n v="2619"/>
    <m/>
    <s v="Upfront"/>
    <x v="6"/>
    <n v="2.448"/>
    <d v="2011-06-01T00:00:00"/>
    <x v="2"/>
    <n v="0"/>
    <n v="1"/>
    <n v="3"/>
    <n v="2.6928000000000001"/>
    <n v="1.1140819964349375"/>
    <n v="0.13989614110484375"/>
  </r>
  <r>
    <n v="2638"/>
    <m/>
    <s v="Upfront"/>
    <x v="4"/>
    <n v="1.175"/>
    <d v="2011-09-01T00:00:00"/>
    <x v="2"/>
    <n v="0"/>
    <n v="1"/>
    <n v="1"/>
    <n v="1.2925000000000002"/>
    <n v="0.77369439071566715"/>
    <n v="9.7153405226853187E-2"/>
  </r>
  <r>
    <n v="2746"/>
    <m/>
    <s v="Upfront"/>
    <x v="4"/>
    <n v="4.2300000000000004"/>
    <d v="2011-08-01T00:00:00"/>
    <x v="2"/>
    <n v="0"/>
    <n v="1"/>
    <n v="6"/>
    <n v="4.6530000000000005"/>
    <n v="1.2894906511927786"/>
    <n v="0.16192234204475534"/>
  </r>
  <r>
    <n v="2774"/>
    <m/>
    <s v="Upfront"/>
    <x v="4"/>
    <n v="2.8"/>
    <d v="2011-07-01T00:00:00"/>
    <x v="2"/>
    <n v="0"/>
    <n v="1"/>
    <n v="3"/>
    <n v="3.08"/>
    <n v="0.97402597402597402"/>
    <n v="0.12230919765166341"/>
  </r>
  <r>
    <n v="2824"/>
    <m/>
    <s v="Upfront"/>
    <x v="6"/>
    <n v="2.1760000000000002"/>
    <d v="2011-06-01T00:00:00"/>
    <x v="2"/>
    <n v="0"/>
    <n v="1"/>
    <n v="3"/>
    <n v="2.3936000000000002"/>
    <n v="1.2533422459893047"/>
    <n v="0.15738315874294923"/>
  </r>
  <r>
    <n v="2929"/>
    <m/>
    <s v="Upfront"/>
    <x v="4"/>
    <n v="6.44"/>
    <d v="2011-05-01T00:00:00"/>
    <x v="2"/>
    <n v="0"/>
    <n v="1"/>
    <n v="8"/>
    <n v="7.0840000000000014"/>
    <n v="1.1293054771315638"/>
    <n v="0.14180776539323292"/>
  </r>
  <r>
    <n v="3030"/>
    <m/>
    <s v="Upfront"/>
    <x v="4"/>
    <n v="7.8540000000000001"/>
    <d v="2011-07-01T00:00:00"/>
    <x v="2"/>
    <n v="0"/>
    <n v="1"/>
    <n v="10"/>
    <n v="8.6394000000000002"/>
    <n v="1.1574877885038313"/>
    <n v="0.14534664010892859"/>
  </r>
  <r>
    <n v="3153"/>
    <m/>
    <s v="Upfront"/>
    <x v="3"/>
    <n v="5.94"/>
    <d v="2011-06-01T00:00:00"/>
    <x v="2"/>
    <n v="0"/>
    <n v="1"/>
    <n v="6"/>
    <n v="6.5340000000000007"/>
    <n v="0.9182736455463727"/>
    <n v="0.11530833448641668"/>
  </r>
  <r>
    <n v="3195"/>
    <m/>
    <s v="Upfront"/>
    <x v="3"/>
    <n v="5.59"/>
    <d v="2011-10-01T00:00:00"/>
    <x v="2"/>
    <n v="0"/>
    <n v="1"/>
    <n v="7"/>
    <n v="6.149"/>
    <n v="1.1383964872336965"/>
    <n v="0.14294933058870621"/>
  </r>
  <r>
    <n v="3300"/>
    <m/>
    <s v="Upfront"/>
    <x v="3"/>
    <n v="9.99"/>
    <d v="2011-05-01T00:00:00"/>
    <x v="2"/>
    <n v="0"/>
    <n v="1"/>
    <n v="11"/>
    <n v="10.989000000000001"/>
    <n v="1.0010010010010009"/>
    <n v="0.1256964727284362"/>
  </r>
  <r>
    <n v="3306"/>
    <m/>
    <s v="Upfront"/>
    <x v="6"/>
    <n v="1.9039999999999999"/>
    <d v="2011-08-01T00:00:00"/>
    <x v="2"/>
    <n v="0"/>
    <n v="1"/>
    <n v="2"/>
    <n v="2.0944000000000003"/>
    <n v="0.95492742551566068"/>
    <n v="0.11991097808986607"/>
  </r>
  <r>
    <n v="3425"/>
    <m/>
    <s v="Upfront"/>
    <x v="6"/>
    <n v="53.76"/>
    <d v="2011-11-01T00:00:00"/>
    <x v="2"/>
    <n v="0"/>
    <n v="1"/>
    <n v="73"/>
    <n v="59.136000000000003"/>
    <n v="1.2344426406926405"/>
    <n v="0.15500992063492064"/>
  </r>
  <r>
    <n v="3753"/>
    <m/>
    <s v="Upfront"/>
    <x v="4"/>
    <n v="5.7350000000000003"/>
    <d v="2011-04-01T00:00:00"/>
    <x v="2"/>
    <n v="0"/>
    <n v="1"/>
    <n v="7"/>
    <n v="6.3085000000000004"/>
    <n v="1.1096140128398193"/>
    <n v="0.13933509293650698"/>
  </r>
  <r>
    <n v="161"/>
    <m/>
    <s v="Upfront"/>
    <x v="0"/>
    <n v="22.12"/>
    <d v="2009-09-01T00:00:00"/>
    <x v="3"/>
    <n v="0"/>
    <n v="1"/>
    <n v="12"/>
    <n v="24.332000000000004"/>
    <n v="0.49317770836758168"/>
    <n v="6.1928707671728311E-2"/>
  </r>
  <r>
    <n v="164"/>
    <m/>
    <s v="Upfront"/>
    <x v="0"/>
    <n v="2.8"/>
    <d v="2009-10-01T00:00:00"/>
    <x v="3"/>
    <n v="0"/>
    <n v="1"/>
    <n v="4"/>
    <n v="3.08"/>
    <n v="1.2987012987012987"/>
    <n v="0.16307893020221789"/>
  </r>
  <r>
    <n v="170"/>
    <m/>
    <s v="Upfront"/>
    <x v="0"/>
    <n v="3.024"/>
    <d v="2009-10-01T00:00:00"/>
    <x v="3"/>
    <n v="0"/>
    <n v="1"/>
    <n v="4"/>
    <n v="3.3264000000000005"/>
    <n v="1.2025012025012023"/>
    <n v="0.15099900944649802"/>
  </r>
  <r>
    <n v="171"/>
    <m/>
    <s v="Upfront"/>
    <x v="0"/>
    <n v="3.18"/>
    <d v="2009-09-01T00:00:00"/>
    <x v="3"/>
    <n v="0"/>
    <n v="1"/>
    <n v="2"/>
    <n v="3.4980000000000007"/>
    <n v="0.57175528873642067"/>
    <n v="7.1795755434938685E-2"/>
  </r>
  <r>
    <n v="176"/>
    <m/>
    <s v="Upfront"/>
    <x v="0"/>
    <n v="3"/>
    <d v="2009-10-01T00:00:00"/>
    <x v="3"/>
    <n v="0"/>
    <n v="1"/>
    <n v="3"/>
    <n v="3.3000000000000003"/>
    <n v="0.90909090909090906"/>
    <n v="0.11415525114155251"/>
  </r>
  <r>
    <n v="181"/>
    <m/>
    <s v="Upfront"/>
    <x v="0"/>
    <n v="3.44"/>
    <d v="2009-12-01T00:00:00"/>
    <x v="3"/>
    <n v="0"/>
    <n v="1"/>
    <n v="4"/>
    <n v="3.7840000000000003"/>
    <n v="1.0570824524312896"/>
    <n v="0.13273866411808433"/>
  </r>
  <r>
    <n v="182"/>
    <m/>
    <s v="Upfront"/>
    <x v="0"/>
    <n v="4"/>
    <d v="2009-09-01T00:00:00"/>
    <x v="3"/>
    <n v="0"/>
    <n v="1"/>
    <n v="6"/>
    <n v="4.4000000000000004"/>
    <n v="1.3636363636363635"/>
    <n v="0.17123287671232876"/>
  </r>
  <r>
    <n v="189"/>
    <m/>
    <s v="Upfront"/>
    <x v="0"/>
    <n v="4"/>
    <d v="2009-11-01T00:00:00"/>
    <x v="3"/>
    <n v="0"/>
    <n v="1"/>
    <n v="2"/>
    <n v="4.4000000000000004"/>
    <n v="0.45454545454545453"/>
    <n v="5.7077625570776259E-2"/>
  </r>
  <r>
    <n v="192"/>
    <m/>
    <s v="Upfront"/>
    <x v="0"/>
    <n v="4"/>
    <d v="2009-11-01T00:00:00"/>
    <x v="3"/>
    <n v="0"/>
    <n v="1"/>
    <n v="3"/>
    <n v="4.4000000000000004"/>
    <n v="0.68181818181818177"/>
    <n v="8.5616438356164379E-2"/>
  </r>
  <r>
    <n v="197"/>
    <m/>
    <s v="Upfront"/>
    <x v="0"/>
    <n v="2.36"/>
    <d v="2009-10-01T00:00:00"/>
    <x v="3"/>
    <n v="0"/>
    <n v="1"/>
    <n v="3"/>
    <n v="2.5960000000000001"/>
    <n v="1.1556240369799691"/>
    <n v="0.14511260738332948"/>
  </r>
  <r>
    <n v="199"/>
    <m/>
    <s v="Upfront"/>
    <x v="0"/>
    <n v="3"/>
    <d v="2010-01-01T00:00:00"/>
    <x v="3"/>
    <n v="0"/>
    <n v="1"/>
    <n v="3"/>
    <n v="3.3000000000000003"/>
    <n v="0.90909090909090906"/>
    <n v="0.11415525114155251"/>
  </r>
  <r>
    <n v="210"/>
    <m/>
    <s v="Upfront"/>
    <x v="0"/>
    <n v="9"/>
    <d v="2009-12-01T00:00:00"/>
    <x v="3"/>
    <n v="0"/>
    <n v="1"/>
    <n v="3"/>
    <n v="9.9"/>
    <n v="0.30303030303030304"/>
    <n v="3.8051750380517509E-2"/>
  </r>
  <r>
    <n v="216"/>
    <m/>
    <s v="Upfront"/>
    <x v="0"/>
    <n v="4"/>
    <d v="2009-11-01T00:00:00"/>
    <x v="3"/>
    <n v="0"/>
    <n v="1"/>
    <n v="3"/>
    <n v="4.4000000000000004"/>
    <n v="0.68181818181818177"/>
    <n v="8.5616438356164379E-2"/>
  </r>
  <r>
    <n v="222"/>
    <m/>
    <s v="Upfront"/>
    <x v="0"/>
    <n v="3"/>
    <d v="2010-01-01T00:00:00"/>
    <x v="3"/>
    <n v="0"/>
    <n v="1"/>
    <n v="3"/>
    <n v="3.3000000000000003"/>
    <n v="0.90909090909090906"/>
    <n v="0.11415525114155251"/>
  </r>
  <r>
    <n v="226"/>
    <m/>
    <s v="Upfront"/>
    <x v="0"/>
    <n v="4.5"/>
    <d v="2009-10-01T00:00:00"/>
    <x v="3"/>
    <n v="0"/>
    <n v="1"/>
    <n v="6"/>
    <n v="4.95"/>
    <n v="1.2121212121212122"/>
    <n v="0.15220700152207003"/>
  </r>
  <r>
    <n v="237"/>
    <m/>
    <s v="Upfront"/>
    <x v="0"/>
    <n v="3"/>
    <d v="2010-01-01T00:00:00"/>
    <x v="3"/>
    <n v="0"/>
    <n v="1"/>
    <n v="3"/>
    <n v="3.3000000000000003"/>
    <n v="0.90909090909090906"/>
    <n v="0.11415525114155251"/>
  </r>
  <r>
    <n v="243"/>
    <m/>
    <s v="Upfront"/>
    <x v="0"/>
    <n v="2.2000000000000002"/>
    <d v="2010-01-01T00:00:00"/>
    <x v="3"/>
    <n v="0"/>
    <n v="1"/>
    <n v="3"/>
    <n v="2.4200000000000004"/>
    <n v="1.2396694214876032"/>
    <n v="0.1556662515566625"/>
  </r>
  <r>
    <n v="250"/>
    <m/>
    <s v="Upfront"/>
    <x v="0"/>
    <n v="3"/>
    <d v="2010-01-01T00:00:00"/>
    <x v="3"/>
    <n v="0"/>
    <n v="1"/>
    <n v="3"/>
    <n v="3.3000000000000003"/>
    <n v="0.90909090909090906"/>
    <n v="0.11415525114155251"/>
  </r>
  <r>
    <n v="266"/>
    <m/>
    <s v="Upfront"/>
    <x v="0"/>
    <n v="1.08"/>
    <d v="2009-09-01T00:00:00"/>
    <x v="3"/>
    <n v="0"/>
    <n v="1"/>
    <n v="1"/>
    <n v="1.1880000000000002"/>
    <n v="0.84175084175084158"/>
    <n v="0.10569930661254862"/>
  </r>
  <r>
    <n v="277"/>
    <m/>
    <s v="Upfront"/>
    <x v="1"/>
    <n v="6.3959999999999999"/>
    <d v="2009-05-01T00:00:00"/>
    <x v="3"/>
    <n v="0"/>
    <n v="1"/>
    <n v="8"/>
    <n v="7.0356000000000005"/>
    <n v="1.137074307806015"/>
    <n v="0.14278330349162291"/>
  </r>
  <r>
    <n v="305"/>
    <m/>
    <s v="Upfront"/>
    <x v="2"/>
    <n v="4.05"/>
    <d v="2009-10-01T00:00:00"/>
    <x v="3"/>
    <n v="0"/>
    <n v="1"/>
    <n v="5"/>
    <n v="4.4550000000000001"/>
    <n v="1.122334455667789"/>
    <n v="0.1409324088167315"/>
  </r>
  <r>
    <n v="330"/>
    <m/>
    <s v="Upfront"/>
    <x v="2"/>
    <n v="9.8800000000000008"/>
    <d v="2009-12-01T00:00:00"/>
    <x v="3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3"/>
    <n v="0"/>
    <n v="1"/>
    <n v="6"/>
    <n v="5.2030000000000012"/>
    <n v="1.1531808571977702"/>
    <n v="0.14480581540154652"/>
  </r>
  <r>
    <n v="374"/>
    <m/>
    <s v="Upfront"/>
    <x v="0"/>
    <n v="2.052"/>
    <d v="2010-06-01T00:00:00"/>
    <x v="3"/>
    <n v="0"/>
    <n v="1"/>
    <n v="2"/>
    <n v="2.2572000000000001"/>
    <n v="0.88605351763246498"/>
    <n v="0.11126242801320908"/>
  </r>
  <r>
    <n v="407"/>
    <m/>
    <s v="Upfront"/>
    <x v="0"/>
    <n v="5.6"/>
    <d v="2010-02-01T00:00:00"/>
    <x v="3"/>
    <n v="0"/>
    <n v="1"/>
    <n v="7"/>
    <n v="6.16"/>
    <n v="1.1363636363636362"/>
    <n v="0.14269406392694065"/>
  </r>
  <r>
    <n v="411"/>
    <m/>
    <s v="Upfront"/>
    <x v="4"/>
    <n v="4.032"/>
    <d v="2010-02-01T00:00:00"/>
    <x v="3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3"/>
    <n v="0"/>
    <n v="1"/>
    <n v="3"/>
    <n v="2.8512000000000004"/>
    <n v="1.0521885521885521"/>
    <n v="0.13212413326568576"/>
  </r>
  <r>
    <n v="458"/>
    <m/>
    <s v="Upfront"/>
    <x v="4"/>
    <n v="4.032"/>
    <d v="2010-02-01T00:00:00"/>
    <x v="3"/>
    <n v="0"/>
    <n v="1"/>
    <n v="4"/>
    <n v="4.4352"/>
    <n v="0.90187590187590183"/>
    <n v="0.11324925708487352"/>
  </r>
  <r>
    <n v="464"/>
    <m/>
    <s v="Upfront"/>
    <x v="2"/>
    <n v="3.87"/>
    <d v="2010-02-01T00:00:00"/>
    <x v="3"/>
    <n v="0"/>
    <n v="1"/>
    <n v="5"/>
    <n v="4.2570000000000006"/>
    <n v="1.1745360582569884"/>
    <n v="0.14748740457564924"/>
  </r>
  <r>
    <n v="470"/>
    <m/>
    <s v="Upfront"/>
    <x v="0"/>
    <n v="2.7"/>
    <d v="2010-03-01T00:00:00"/>
    <x v="3"/>
    <n v="0"/>
    <n v="1"/>
    <n v="2"/>
    <n v="2.9700000000000006"/>
    <n v="0.67340067340067322"/>
    <n v="8.4559445290038893E-2"/>
  </r>
  <r>
    <n v="498"/>
    <m/>
    <s v="Upfront"/>
    <x v="0"/>
    <n v="3"/>
    <d v="2010-05-01T00:00:00"/>
    <x v="3"/>
    <n v="0"/>
    <n v="1"/>
    <n v="3"/>
    <n v="3.3000000000000003"/>
    <n v="0.90909090909090906"/>
    <n v="0.11415525114155251"/>
  </r>
  <r>
    <n v="502"/>
    <m/>
    <s v="Upfront"/>
    <x v="0"/>
    <n v="5.4"/>
    <d v="2009-12-01T00:00:00"/>
    <x v="3"/>
    <n v="0"/>
    <n v="1"/>
    <n v="5"/>
    <n v="5.9400000000000013"/>
    <n v="0.84175084175084158"/>
    <n v="0.10569930661254862"/>
  </r>
  <r>
    <n v="588"/>
    <m/>
    <s v="Upfront"/>
    <x v="0"/>
    <n v="2.887"/>
    <d v="2010-06-01T00:00:00"/>
    <x v="3"/>
    <n v="0"/>
    <n v="1"/>
    <n v="3"/>
    <n v="3.1757000000000004"/>
    <n v="0.94467361526592553"/>
    <n v="0.11862339917722811"/>
  </r>
  <r>
    <n v="591"/>
    <m/>
    <s v="Upfront"/>
    <x v="0"/>
    <n v="3.3210000000000002"/>
    <d v="2010-05-01T00:00:00"/>
    <x v="3"/>
    <n v="0"/>
    <n v="1"/>
    <n v="4"/>
    <n v="3.6531000000000007"/>
    <n v="1.0949604445539403"/>
    <n v="0.13749503299193316"/>
  </r>
  <r>
    <n v="592"/>
    <m/>
    <s v="Upfront"/>
    <x v="0"/>
    <n v="3.37"/>
    <d v="2010-06-01T00:00:00"/>
    <x v="3"/>
    <n v="0"/>
    <n v="1"/>
    <n v="3"/>
    <n v="3.7070000000000003"/>
    <n v="0.80927974103048284"/>
    <n v="0.10162188528921588"/>
  </r>
  <r>
    <n v="596"/>
    <m/>
    <s v="Upfront"/>
    <x v="0"/>
    <n v="2.887"/>
    <d v="2010-05-01T00:00:00"/>
    <x v="3"/>
    <n v="0"/>
    <n v="1"/>
    <n v="3"/>
    <n v="3.1757000000000004"/>
    <n v="0.94467361526592553"/>
    <n v="0.11862339917722811"/>
  </r>
  <r>
    <n v="602"/>
    <m/>
    <s v="Upfront"/>
    <x v="5"/>
    <n v="3.2029999999999998"/>
    <d v="2010-05-01T00:00:00"/>
    <x v="3"/>
    <n v="0"/>
    <n v="1"/>
    <n v="3"/>
    <n v="3.5233000000000003"/>
    <n v="0.85147446995714238"/>
    <n v="0.1069203101544357"/>
  </r>
  <r>
    <n v="603"/>
    <m/>
    <s v="Upfront"/>
    <x v="3"/>
    <n v="2.8919999999999999"/>
    <d v="2010-05-01T00:00:00"/>
    <x v="3"/>
    <n v="0"/>
    <n v="1"/>
    <n v="3"/>
    <n v="3.1812"/>
    <n v="0.94304036212749909"/>
    <n v="0.11841831031281382"/>
  </r>
  <r>
    <n v="605"/>
    <m/>
    <s v="Upfront"/>
    <x v="3"/>
    <n v="2.5209999999999999"/>
    <d v="2010-05-01T00:00:00"/>
    <x v="3"/>
    <n v="0"/>
    <n v="1"/>
    <n v="3"/>
    <n v="2.7731000000000003"/>
    <n v="1.0818217878908081"/>
    <n v="0.13584520167578643"/>
  </r>
  <r>
    <n v="608"/>
    <m/>
    <s v="Upfront"/>
    <x v="2"/>
    <n v="3.149"/>
    <d v="2010-04-01T00:00:00"/>
    <x v="3"/>
    <n v="0"/>
    <n v="1"/>
    <n v="3"/>
    <n v="3.4639000000000002"/>
    <n v="0.86607581050261262"/>
    <n v="0.10875381182110433"/>
  </r>
  <r>
    <n v="612"/>
    <m/>
    <s v="Upfront"/>
    <x v="6"/>
    <n v="4.5999999999999996"/>
    <d v="2010-04-01T00:00:00"/>
    <x v="3"/>
    <n v="0"/>
    <n v="1"/>
    <n v="6"/>
    <n v="5.0599999999999996"/>
    <n v="1.1857707509881423"/>
    <n v="0.14889815366289458"/>
  </r>
  <r>
    <n v="613"/>
    <m/>
    <s v="Upfront"/>
    <x v="2"/>
    <n v="2.8769999999999998"/>
    <d v="2010-05-01T00:00:00"/>
    <x v="3"/>
    <n v="0"/>
    <n v="1"/>
    <n v="3"/>
    <n v="3.1646999999999998"/>
    <n v="0.9479571523367144"/>
    <n v="0.11903571547607145"/>
  </r>
  <r>
    <n v="614"/>
    <m/>
    <s v="Upfront"/>
    <x v="2"/>
    <n v="2.34"/>
    <d v="2010-06-01T00:00:00"/>
    <x v="3"/>
    <n v="0"/>
    <n v="1"/>
    <n v="2"/>
    <n v="2.5739999999999998"/>
    <n v="0.77700077700077708"/>
    <n v="9.756859071927565E-2"/>
  </r>
  <r>
    <n v="620"/>
    <m/>
    <s v="Upfront"/>
    <x v="0"/>
    <n v="6"/>
    <d v="2010-04-01T00:00:00"/>
    <x v="3"/>
    <n v="0"/>
    <n v="1"/>
    <n v="3"/>
    <n v="6.6000000000000005"/>
    <n v="0.45454545454545453"/>
    <n v="5.7077625570776253E-2"/>
  </r>
  <r>
    <n v="625"/>
    <m/>
    <s v="Upfront"/>
    <x v="2"/>
    <n v="2.887"/>
    <d v="2010-05-01T00:00:00"/>
    <x v="3"/>
    <n v="0"/>
    <n v="1"/>
    <n v="3"/>
    <n v="3.1757000000000004"/>
    <n v="0.94467361526592553"/>
    <n v="0.11862339917722811"/>
  </r>
  <r>
    <n v="647"/>
    <m/>
    <s v="Upfront"/>
    <x v="3"/>
    <n v="2.8919999999999999"/>
    <d v="2010-01-01T00:00:00"/>
    <x v="3"/>
    <n v="0"/>
    <n v="1"/>
    <n v="3"/>
    <n v="3.1812"/>
    <n v="0.94304036212749909"/>
    <n v="0.11841831031281382"/>
  </r>
  <r>
    <n v="665"/>
    <m/>
    <s v="Upfront"/>
    <x v="2"/>
    <n v="3.2370000000000001"/>
    <d v="2010-04-01T00:00:00"/>
    <x v="3"/>
    <n v="0"/>
    <n v="1"/>
    <n v="3"/>
    <n v="3.5607000000000002"/>
    <n v="0.84253096301289065"/>
    <n v="0.10579726704499767"/>
  </r>
  <r>
    <n v="683"/>
    <m/>
    <s v="Upfront"/>
    <x v="2"/>
    <n v="2.9580000000000002"/>
    <d v="2010-05-01T00:00:00"/>
    <x v="3"/>
    <n v="0"/>
    <n v="1"/>
    <n v="3"/>
    <n v="3.2538000000000005"/>
    <n v="0.92199889360132758"/>
    <n v="0.11577611677642242"/>
  </r>
  <r>
    <n v="684"/>
    <m/>
    <s v="Upfront"/>
    <x v="0"/>
    <n v="3.3210000000000002"/>
    <d v="2010-05-01T00:00:00"/>
    <x v="3"/>
    <n v="0"/>
    <n v="1"/>
    <n v="4"/>
    <n v="3.6531000000000007"/>
    <n v="1.0949604445539403"/>
    <n v="0.13749503299193316"/>
  </r>
  <r>
    <n v="685"/>
    <m/>
    <s v="Upfront"/>
    <x v="7"/>
    <n v="4.4400000000000004"/>
    <d v="2010-03-01T00:00:00"/>
    <x v="3"/>
    <n v="0"/>
    <n v="1"/>
    <n v="6"/>
    <n v="4.8840000000000012"/>
    <n v="1.2285012285012282"/>
    <n v="0.15426385289398986"/>
  </r>
  <r>
    <n v="689"/>
    <m/>
    <s v="Upfront"/>
    <x v="0"/>
    <n v="3.3210000000000002"/>
    <d v="2010-06-01T00:00:00"/>
    <x v="3"/>
    <n v="0"/>
    <n v="1"/>
    <n v="3"/>
    <n v="3.6531000000000007"/>
    <n v="0.82122033341545519"/>
    <n v="0.10312127474394987"/>
  </r>
  <r>
    <n v="691"/>
    <m/>
    <s v="Upfront"/>
    <x v="0"/>
    <n v="2.887"/>
    <d v="2010-07-01T00:00:00"/>
    <x v="3"/>
    <n v="0"/>
    <n v="1"/>
    <n v="3"/>
    <n v="3.1757000000000004"/>
    <n v="0.94467361526592553"/>
    <n v="0.11862339917722811"/>
  </r>
  <r>
    <n v="693"/>
    <m/>
    <s v="Upfront"/>
    <x v="2"/>
    <n v="2.3919999999999999"/>
    <d v="2010-06-01T00:00:00"/>
    <x v="3"/>
    <n v="0"/>
    <n v="1"/>
    <n v="2"/>
    <n v="2.6312000000000002"/>
    <n v="0.76010945576162958"/>
    <n v="9.5447534399291392E-2"/>
  </r>
  <r>
    <n v="720"/>
    <m/>
    <s v="Upfront"/>
    <x v="0"/>
    <n v="2.887"/>
    <d v="2010-05-01T00:00:00"/>
    <x v="3"/>
    <n v="0"/>
    <n v="1"/>
    <n v="3"/>
    <n v="3.1757000000000004"/>
    <n v="0.94467361526592553"/>
    <n v="0.11862339917722811"/>
  </r>
  <r>
    <n v="721"/>
    <m/>
    <s v="Upfront"/>
    <x v="4"/>
    <n v="3.4"/>
    <d v="2010-05-01T00:00:00"/>
    <x v="3"/>
    <n v="0"/>
    <n v="1"/>
    <n v="4"/>
    <n v="3.74"/>
    <n v="1.0695187165775399"/>
    <n v="0.13430029546065003"/>
  </r>
  <r>
    <n v="727"/>
    <m/>
    <s v="Upfront"/>
    <x v="7"/>
    <n v="2.8860000000000001"/>
    <d v="2010-05-01T00:00:00"/>
    <x v="3"/>
    <n v="0"/>
    <n v="1"/>
    <n v="3"/>
    <n v="3.1746000000000003"/>
    <n v="0.94500094500094489"/>
    <n v="0.11866450222614607"/>
  </r>
  <r>
    <n v="728"/>
    <m/>
    <s v="Upfront"/>
    <x v="2"/>
    <n v="2.9580000000000002"/>
    <d v="2010-05-01T00:00:00"/>
    <x v="3"/>
    <n v="0"/>
    <n v="1"/>
    <n v="3"/>
    <n v="3.2538000000000005"/>
    <n v="0.92199889360132758"/>
    <n v="0.11577611677642242"/>
  </r>
  <r>
    <n v="729"/>
    <m/>
    <s v="Upfront"/>
    <x v="2"/>
    <n v="2.9580000000000002"/>
    <d v="2010-07-01T00:00:00"/>
    <x v="3"/>
    <n v="0"/>
    <n v="1"/>
    <n v="3"/>
    <n v="3.2538000000000005"/>
    <n v="0.92199889360132758"/>
    <n v="0.11577611677642242"/>
  </r>
  <r>
    <n v="760"/>
    <m/>
    <s v="Upfront"/>
    <x v="7"/>
    <n v="8.75"/>
    <d v="2010-04-01T00:00:00"/>
    <x v="3"/>
    <n v="0"/>
    <n v="1"/>
    <n v="10"/>
    <n v="9.625"/>
    <n v="1.0389610389610389"/>
    <n v="0.13046314416177429"/>
  </r>
  <r>
    <n v="774"/>
    <m/>
    <s v="Upfront"/>
    <x v="0"/>
    <n v="5"/>
    <d v="2010-04-01T00:00:00"/>
    <x v="3"/>
    <n v="0"/>
    <n v="1"/>
    <n v="7"/>
    <n v="5.5"/>
    <n v="1.2727272727272727"/>
    <n v="0.15981735159817351"/>
  </r>
  <r>
    <n v="775"/>
    <m/>
    <s v="Upfront"/>
    <x v="6"/>
    <n v="4.8"/>
    <d v="2010-05-01T00:00:00"/>
    <x v="3"/>
    <n v="0"/>
    <n v="1"/>
    <n v="6"/>
    <n v="5.28"/>
    <n v="1.1363636363636362"/>
    <n v="0.14269406392694065"/>
  </r>
  <r>
    <n v="781"/>
    <m/>
    <s v="Upfront"/>
    <x v="2"/>
    <n v="2.9849999999999999"/>
    <d v="2010-08-01T00:00:00"/>
    <x v="3"/>
    <n v="0"/>
    <n v="1"/>
    <n v="3"/>
    <n v="3.2835000000000001"/>
    <n v="0.91365920511649157"/>
    <n v="0.11472889561965077"/>
  </r>
  <r>
    <n v="783"/>
    <m/>
    <s v="Upfront"/>
    <x v="2"/>
    <n v="2.4249999999999998"/>
    <d v="2010-07-01T00:00:00"/>
    <x v="3"/>
    <n v="0"/>
    <n v="1"/>
    <n v="3"/>
    <n v="2.6675"/>
    <n v="1.1246485473289598"/>
    <n v="0.14122299110295158"/>
  </r>
  <r>
    <n v="784"/>
    <m/>
    <s v="Upfront"/>
    <x v="0"/>
    <n v="2.6480000000000001"/>
    <d v="2010-05-01T00:00:00"/>
    <x v="3"/>
    <n v="0"/>
    <n v="1"/>
    <n v="3"/>
    <n v="2.9128000000000003"/>
    <n v="1.0299368305410601"/>
    <n v="0.12932996730538426"/>
  </r>
  <r>
    <n v="785"/>
    <m/>
    <s v="Upfront"/>
    <x v="2"/>
    <n v="3.0920000000000001"/>
    <d v="2010-06-01T00:00:00"/>
    <x v="3"/>
    <n v="0"/>
    <n v="1"/>
    <n v="3"/>
    <n v="3.4012000000000002"/>
    <n v="0.88204163236504762"/>
    <n v="0.11075865246593063"/>
  </r>
  <r>
    <n v="806"/>
    <m/>
    <s v="Upfront"/>
    <x v="0"/>
    <n v="1.25"/>
    <d v="2010-06-01T00:00:00"/>
    <x v="3"/>
    <n v="0"/>
    <n v="1"/>
    <n v="3"/>
    <n v="1.375"/>
    <n v="2.1818181818181817"/>
    <n v="0.27397260273972601"/>
  </r>
  <r>
    <n v="812"/>
    <m/>
    <s v="Upfront"/>
    <x v="0"/>
    <n v="3.3210000000000002"/>
    <d v="2010-07-01T00:00:00"/>
    <x v="3"/>
    <n v="0"/>
    <n v="1"/>
    <n v="3"/>
    <n v="3.6531000000000007"/>
    <n v="0.82122033341545519"/>
    <n v="0.10312127474394987"/>
  </r>
  <r>
    <n v="813"/>
    <m/>
    <s v="Upfront"/>
    <x v="2"/>
    <n v="2.9580000000000002"/>
    <d v="2010-09-01T00:00:00"/>
    <x v="3"/>
    <n v="0"/>
    <n v="1"/>
    <n v="3"/>
    <n v="3.2538000000000005"/>
    <n v="0.92199889360132758"/>
    <n v="0.11577611677642242"/>
  </r>
  <r>
    <n v="825"/>
    <m/>
    <s v="Upfront"/>
    <x v="1"/>
    <n v="27.6"/>
    <d v="2010-03-01T00:00:00"/>
    <x v="3"/>
    <n v="0"/>
    <n v="1"/>
    <n v="30"/>
    <n v="30.360000000000003"/>
    <n v="0.98814229249011853"/>
    <n v="0.12408179471907879"/>
  </r>
  <r>
    <n v="826"/>
    <m/>
    <s v="Upfront"/>
    <x v="0"/>
    <n v="2.8860000000000001"/>
    <d v="2010-07-01T00:00:00"/>
    <x v="3"/>
    <n v="0"/>
    <n v="1"/>
    <n v="3"/>
    <n v="3.1746000000000003"/>
    <n v="0.94500094500094489"/>
    <n v="0.11866450222614607"/>
  </r>
  <r>
    <n v="827"/>
    <m/>
    <s v="Upfront"/>
    <x v="0"/>
    <n v="2.887"/>
    <d v="2010-07-01T00:00:00"/>
    <x v="3"/>
    <n v="0"/>
    <n v="1"/>
    <n v="3"/>
    <n v="3.1757000000000004"/>
    <n v="0.94467361526592553"/>
    <n v="0.11862339917722811"/>
  </r>
  <r>
    <n v="829"/>
    <m/>
    <s v="Upfront"/>
    <x v="0"/>
    <n v="2.887"/>
    <d v="2010-08-01T00:00:00"/>
    <x v="3"/>
    <n v="0"/>
    <n v="1"/>
    <n v="3"/>
    <n v="3.1757000000000004"/>
    <n v="0.94467361526592553"/>
    <n v="0.11862339917722811"/>
  </r>
  <r>
    <n v="832"/>
    <m/>
    <s v="Upfront"/>
    <x v="2"/>
    <n v="1.6870000000000001"/>
    <d v="2010-06-01T00:00:00"/>
    <x v="3"/>
    <n v="0"/>
    <n v="1"/>
    <n v="2"/>
    <n v="1.8557000000000001"/>
    <n v="1.0777604138599988"/>
    <n v="0.13533521178607291"/>
  </r>
  <r>
    <n v="834"/>
    <m/>
    <s v="Upfront"/>
    <x v="0"/>
    <n v="2.887"/>
    <d v="2010-07-01T00:00:00"/>
    <x v="3"/>
    <n v="0"/>
    <n v="1"/>
    <n v="3"/>
    <n v="3.1757000000000004"/>
    <n v="0.94467361526592553"/>
    <n v="0.11862339917722811"/>
  </r>
  <r>
    <n v="838"/>
    <m/>
    <s v="Upfront"/>
    <x v="0"/>
    <n v="3.3210000000000002"/>
    <d v="2010-07-01T00:00:00"/>
    <x v="3"/>
    <n v="0"/>
    <n v="1"/>
    <n v="3"/>
    <n v="3.6531000000000007"/>
    <n v="0.82122033341545519"/>
    <n v="0.10312127474394987"/>
  </r>
  <r>
    <n v="844"/>
    <m/>
    <s v="Upfront"/>
    <x v="2"/>
    <n v="3.0089999999999999"/>
    <d v="2010-07-01T00:00:00"/>
    <x v="3"/>
    <n v="0"/>
    <n v="1"/>
    <n v="3"/>
    <n v="3.3099000000000003"/>
    <n v="0.90637179370977972"/>
    <n v="0.11381380971241527"/>
  </r>
  <r>
    <n v="847"/>
    <m/>
    <s v="Upfront"/>
    <x v="4"/>
    <n v="3.96"/>
    <d v="2010-06-01T00:00:00"/>
    <x v="3"/>
    <n v="0"/>
    <n v="1"/>
    <n v="5"/>
    <n v="4.3559999999999999"/>
    <n v="1.1478420569329661"/>
    <n v="0.14413541810802086"/>
  </r>
  <r>
    <n v="852"/>
    <m/>
    <s v="Upfront"/>
    <x v="0"/>
    <n v="2.8860000000000001"/>
    <d v="2010-05-01T00:00:00"/>
    <x v="3"/>
    <n v="0"/>
    <n v="1"/>
    <n v="3"/>
    <n v="3.1746000000000003"/>
    <n v="0.94500094500094489"/>
    <n v="0.11866450222614607"/>
  </r>
  <r>
    <n v="853"/>
    <m/>
    <s v="Upfront"/>
    <x v="2"/>
    <n v="3.0390000000000001"/>
    <d v="2010-07-01T00:00:00"/>
    <x v="3"/>
    <n v="0"/>
    <n v="1"/>
    <n v="3"/>
    <n v="3.3429000000000006"/>
    <n v="0.89742439199497426"/>
    <n v="0.11269027753361552"/>
  </r>
  <r>
    <n v="855"/>
    <m/>
    <s v="Upfront"/>
    <x v="2"/>
    <n v="2.4249999999999998"/>
    <d v="2010-05-01T00:00:00"/>
    <x v="3"/>
    <n v="0"/>
    <n v="1"/>
    <n v="2"/>
    <n v="2.6675"/>
    <n v="0.7497656982193065"/>
    <n v="9.4148660735301051E-2"/>
  </r>
  <r>
    <n v="856"/>
    <m/>
    <s v="Upfront"/>
    <x v="2"/>
    <n v="2.4249999999999998"/>
    <d v="2010-07-01T00:00:00"/>
    <x v="3"/>
    <n v="0"/>
    <n v="1"/>
    <n v="3"/>
    <n v="2.6675"/>
    <n v="1.1246485473289598"/>
    <n v="0.14122299110295158"/>
  </r>
  <r>
    <n v="859"/>
    <m/>
    <s v="Upfront"/>
    <x v="0"/>
    <n v="2.887"/>
    <d v="2010-08-01T00:00:00"/>
    <x v="3"/>
    <n v="0"/>
    <n v="1"/>
    <n v="3"/>
    <n v="3.1757000000000004"/>
    <n v="0.94467361526592553"/>
    <n v="0.11862339917722811"/>
  </r>
  <r>
    <n v="862"/>
    <m/>
    <s v="Upfront"/>
    <x v="2"/>
    <n v="2.9580000000000002"/>
    <d v="2009-12-01T00:00:00"/>
    <x v="3"/>
    <n v="0"/>
    <n v="1"/>
    <n v="3"/>
    <n v="3.2538000000000005"/>
    <n v="0.92199889360132758"/>
    <n v="0.11577611677642242"/>
  </r>
  <r>
    <n v="864"/>
    <m/>
    <s v="Upfront"/>
    <x v="2"/>
    <n v="3.0390000000000001"/>
    <d v="2010-08-01T00:00:00"/>
    <x v="3"/>
    <n v="0"/>
    <n v="1"/>
    <n v="3"/>
    <n v="3.3429000000000006"/>
    <n v="0.89742439199497426"/>
    <n v="0.11269027753361552"/>
  </r>
  <r>
    <n v="882"/>
    <m/>
    <s v="Upfront"/>
    <x v="1"/>
    <n v="2.5649999999999999"/>
    <d v="2010-04-01T00:00:00"/>
    <x v="3"/>
    <n v="0"/>
    <n v="1"/>
    <n v="3"/>
    <n v="2.8215000000000003"/>
    <n v="1.0632642211589578"/>
    <n v="0.13351491361585088"/>
  </r>
  <r>
    <n v="883"/>
    <m/>
    <s v="Upfront"/>
    <x v="4"/>
    <n v="3.45"/>
    <d v="2010-05-01T00:00:00"/>
    <x v="3"/>
    <n v="0"/>
    <n v="1"/>
    <n v="4"/>
    <n v="3.7950000000000004"/>
    <n v="1.054018445322793"/>
    <n v="0.13235391436701738"/>
  </r>
  <r>
    <n v="884"/>
    <m/>
    <s v="Upfront"/>
    <x v="4"/>
    <n v="3.45"/>
    <d v="2010-05-01T00:00:00"/>
    <x v="3"/>
    <n v="0"/>
    <n v="1"/>
    <n v="4"/>
    <n v="3.7950000000000004"/>
    <n v="1.054018445322793"/>
    <n v="0.13235391436701738"/>
  </r>
  <r>
    <n v="900"/>
    <m/>
    <s v="Upfront"/>
    <x v="0"/>
    <n v="2.976"/>
    <d v="2010-09-01T00:00:00"/>
    <x v="3"/>
    <n v="0"/>
    <n v="1"/>
    <n v="3"/>
    <n v="3.2736000000000001"/>
    <n v="0.91642228739002929"/>
    <n v="0.11507585800559729"/>
  </r>
  <r>
    <n v="909"/>
    <m/>
    <s v="Upfront"/>
    <x v="2"/>
    <n v="3.0089999999999999"/>
    <d v="2010-07-01T00:00:00"/>
    <x v="3"/>
    <n v="0"/>
    <n v="1"/>
    <n v="3"/>
    <n v="3.3099000000000003"/>
    <n v="0.90637179370977972"/>
    <n v="0.11381380971241527"/>
  </r>
  <r>
    <n v="910"/>
    <m/>
    <s v="Upfront"/>
    <x v="2"/>
    <n v="2.6110000000000002"/>
    <d v="2010-09-01T00:00:00"/>
    <x v="3"/>
    <n v="0"/>
    <n v="1"/>
    <n v="3"/>
    <n v="2.8721000000000005"/>
    <n v="1.0445318756310711"/>
    <n v="0.13116267844682403"/>
  </r>
  <r>
    <n v="911"/>
    <m/>
    <s v="Upfront"/>
    <x v="0"/>
    <n v="4.7"/>
    <d v="2010-06-01T00:00:00"/>
    <x v="3"/>
    <n v="0"/>
    <n v="1"/>
    <n v="6"/>
    <n v="5.1700000000000008"/>
    <n v="1.1605415860735009"/>
    <n v="0.14573010784027979"/>
  </r>
  <r>
    <n v="916"/>
    <m/>
    <s v="Upfront"/>
    <x v="2"/>
    <n v="2.9580000000000002"/>
    <d v="2010-09-01T00:00:00"/>
    <x v="3"/>
    <n v="0"/>
    <n v="1"/>
    <n v="3"/>
    <n v="3.2538000000000005"/>
    <n v="0.92199889360132758"/>
    <n v="0.11577611677642242"/>
  </r>
  <r>
    <n v="917"/>
    <m/>
    <s v="Upfront"/>
    <x v="3"/>
    <n v="2.218"/>
    <d v="2010-11-01T00:00:00"/>
    <x v="3"/>
    <n v="0"/>
    <n v="1"/>
    <n v="2"/>
    <n v="2.4398"/>
    <n v="0.81973932289531926"/>
    <n v="0.10293530310329353"/>
  </r>
  <r>
    <n v="920"/>
    <m/>
    <s v="Upfront"/>
    <x v="2"/>
    <n v="3.0390000000000001"/>
    <d v="2010-08-01T00:00:00"/>
    <x v="3"/>
    <n v="0"/>
    <n v="1"/>
    <n v="3"/>
    <n v="3.3429000000000006"/>
    <n v="0.89742439199497426"/>
    <n v="0.11269027753361552"/>
  </r>
  <r>
    <n v="922"/>
    <m/>
    <s v="Upfront"/>
    <x v="3"/>
    <n v="2.4420000000000002"/>
    <d v="2010-10-01T00:00:00"/>
    <x v="3"/>
    <n v="0"/>
    <n v="1"/>
    <n v="2"/>
    <n v="2.6862000000000004"/>
    <n v="0.74454619909165354"/>
    <n v="9.3493244178175672E-2"/>
  </r>
  <r>
    <n v="925"/>
    <m/>
    <s v="Upfront"/>
    <x v="4"/>
    <n v="14.1"/>
    <d v="2010-01-01T00:00:00"/>
    <x v="3"/>
    <n v="0"/>
    <n v="1"/>
    <n v="17"/>
    <n v="15.510000000000002"/>
    <n v="1.0960670535138619"/>
    <n v="0.13763399073804206"/>
  </r>
  <r>
    <n v="926"/>
    <m/>
    <s v="Upfront"/>
    <x v="2"/>
    <n v="3.2370000000000001"/>
    <d v="2010-09-01T00:00:00"/>
    <x v="3"/>
    <n v="0"/>
    <n v="1"/>
    <n v="3"/>
    <n v="3.5607000000000002"/>
    <n v="0.84253096301289065"/>
    <n v="0.10579726704499767"/>
  </r>
  <r>
    <n v="928"/>
    <m/>
    <s v="Upfront"/>
    <x v="0"/>
    <n v="3.0219999999999998"/>
    <d v="2010-08-01T00:00:00"/>
    <x v="3"/>
    <n v="0"/>
    <n v="1"/>
    <n v="3"/>
    <n v="3.3242000000000003"/>
    <n v="0.90247277540460857"/>
    <n v="0.11332420695719972"/>
  </r>
  <r>
    <n v="929"/>
    <m/>
    <s v="Upfront"/>
    <x v="2"/>
    <n v="2.3919999999999999"/>
    <d v="2010-10-01T00:00:00"/>
    <x v="3"/>
    <n v="0"/>
    <n v="1"/>
    <n v="2"/>
    <n v="2.6312000000000002"/>
    <n v="0.76010945576162958"/>
    <n v="9.5447534399291392E-2"/>
  </r>
  <r>
    <n v="930"/>
    <m/>
    <s v="Upfront"/>
    <x v="2"/>
    <n v="2.4849999999999999"/>
    <d v="2010-09-01T00:00:00"/>
    <x v="3"/>
    <n v="0"/>
    <n v="1"/>
    <n v="3"/>
    <n v="2.7335000000000003"/>
    <n v="1.0974940552405341"/>
    <n v="0.13781318045257848"/>
  </r>
  <r>
    <n v="933"/>
    <m/>
    <s v="Upfront"/>
    <x v="0"/>
    <n v="2.887"/>
    <d v="2010-08-01T00:00:00"/>
    <x v="3"/>
    <n v="0"/>
    <n v="1"/>
    <n v="3"/>
    <n v="3.1757000000000004"/>
    <n v="0.94467361526592553"/>
    <n v="0.11862339917722811"/>
  </r>
  <r>
    <n v="937"/>
    <m/>
    <s v="Upfront"/>
    <x v="0"/>
    <n v="5.04"/>
    <d v="2010-05-01T00:00:00"/>
    <x v="3"/>
    <n v="0"/>
    <n v="1"/>
    <n v="7"/>
    <n v="5.5440000000000005"/>
    <n v="1.2626262626262625"/>
    <n v="0.15854895991882292"/>
  </r>
  <r>
    <n v="939"/>
    <m/>
    <s v="Upfront"/>
    <x v="2"/>
    <n v="3.028"/>
    <d v="2010-05-01T00:00:00"/>
    <x v="3"/>
    <n v="0"/>
    <n v="1"/>
    <n v="3"/>
    <n v="3.3308000000000004"/>
    <n v="0.90068452023537882"/>
    <n v="0.11309965436745625"/>
  </r>
  <r>
    <n v="942"/>
    <m/>
    <s v="Upfront"/>
    <x v="2"/>
    <n v="2.9580000000000002"/>
    <d v="2010-10-01T00:00:00"/>
    <x v="3"/>
    <n v="0"/>
    <n v="1"/>
    <n v="3"/>
    <n v="3.2538000000000005"/>
    <n v="0.92199889360132758"/>
    <n v="0.11577611677642242"/>
  </r>
  <r>
    <n v="943"/>
    <m/>
    <s v="Upfront"/>
    <x v="3"/>
    <n v="2.218"/>
    <d v="2010-11-01T00:00:00"/>
    <x v="3"/>
    <n v="0"/>
    <n v="1"/>
    <n v="2"/>
    <n v="2.4398"/>
    <n v="0.81973932289531926"/>
    <n v="0.10293530310329353"/>
  </r>
  <r>
    <n v="952"/>
    <m/>
    <s v="Upfront"/>
    <x v="2"/>
    <n v="2.6110000000000002"/>
    <d v="2010-05-01T00:00:00"/>
    <x v="3"/>
    <n v="0"/>
    <n v="1"/>
    <n v="3"/>
    <n v="2.8721000000000005"/>
    <n v="1.0445318756310711"/>
    <n v="0.13116267844682403"/>
  </r>
  <r>
    <n v="958"/>
    <m/>
    <s v="Upfront"/>
    <x v="2"/>
    <n v="3.0659999999999998"/>
    <d v="2010-09-01T00:00:00"/>
    <x v="3"/>
    <n v="0"/>
    <n v="1"/>
    <n v="3"/>
    <n v="3.3726000000000003"/>
    <n v="0.88952143746664292"/>
    <n v="0.11169789739877937"/>
  </r>
  <r>
    <n v="968"/>
    <m/>
    <s v="Upfront"/>
    <x v="2"/>
    <n v="2.6110000000000002"/>
    <d v="2010-08-01T00:00:00"/>
    <x v="3"/>
    <n v="0"/>
    <n v="1"/>
    <n v="2"/>
    <n v="2.8721000000000005"/>
    <n v="0.69635458375404746"/>
    <n v="8.7441785631216018E-2"/>
  </r>
  <r>
    <n v="970"/>
    <m/>
    <s v="Upfront"/>
    <x v="6"/>
    <n v="5.0599999999999996"/>
    <d v="2010-07-01T00:00:00"/>
    <x v="3"/>
    <n v="0"/>
    <n v="1"/>
    <n v="6"/>
    <n v="5.5659999999999998"/>
    <n v="1.0779734099892202"/>
    <n v="0.13536195787535873"/>
  </r>
  <r>
    <n v="971"/>
    <m/>
    <s v="Upfront"/>
    <x v="6"/>
    <n v="2.6"/>
    <d v="2010-09-01T00:00:00"/>
    <x v="3"/>
    <n v="0"/>
    <n v="1"/>
    <n v="3"/>
    <n v="2.8600000000000003"/>
    <n v="1.0489510489510487"/>
    <n v="0.13171759747102213"/>
  </r>
  <r>
    <n v="972"/>
    <m/>
    <s v="Upfront"/>
    <x v="6"/>
    <n v="3.6"/>
    <d v="2010-08-01T00:00:00"/>
    <x v="3"/>
    <n v="0"/>
    <n v="1"/>
    <n v="5"/>
    <n v="3.9600000000000004"/>
    <n v="1.2626262626262625"/>
    <n v="0.15854895991882295"/>
  </r>
  <r>
    <n v="973"/>
    <m/>
    <s v="Upfront"/>
    <x v="2"/>
    <n v="2.7789999999999999"/>
    <d v="2010-09-01T00:00:00"/>
    <x v="3"/>
    <n v="0"/>
    <n v="1"/>
    <n v="3"/>
    <n v="3.0569000000000002"/>
    <n v="0.98138637181458332"/>
    <n v="0.12323344851552988"/>
  </r>
  <r>
    <n v="980"/>
    <m/>
    <s v="Upfront"/>
    <x v="0"/>
    <n v="2.887"/>
    <d v="2010-09-01T00:00:00"/>
    <x v="3"/>
    <n v="0"/>
    <n v="1"/>
    <n v="3"/>
    <n v="3.1757000000000004"/>
    <n v="0.94467361526592553"/>
    <n v="0.11862339917722811"/>
  </r>
  <r>
    <n v="981"/>
    <m/>
    <s v="Upfront"/>
    <x v="0"/>
    <n v="2.887"/>
    <d v="2010-09-01T00:00:00"/>
    <x v="3"/>
    <n v="0"/>
    <n v="1"/>
    <n v="3"/>
    <n v="3.1757000000000004"/>
    <n v="0.94467361526592553"/>
    <n v="0.11862339917722811"/>
  </r>
  <r>
    <n v="989"/>
    <m/>
    <s v="Upfront"/>
    <x v="2"/>
    <n v="3.2"/>
    <d v="2010-07-01T00:00:00"/>
    <x v="3"/>
    <n v="0"/>
    <n v="1"/>
    <n v="4"/>
    <n v="3.5200000000000005"/>
    <n v="1.1363636363636362"/>
    <n v="0.14269406392694065"/>
  </r>
  <r>
    <n v="996"/>
    <m/>
    <s v="Upfront"/>
    <x v="2"/>
    <n v="2.5510000000000002"/>
    <d v="2010-11-01T00:00:00"/>
    <x v="3"/>
    <n v="0"/>
    <n v="1"/>
    <n v="2"/>
    <n v="2.8061000000000003"/>
    <n v="0.71273297459106943"/>
    <n v="8.9498432882440221E-2"/>
  </r>
  <r>
    <n v="997"/>
    <m/>
    <s v="Upfront"/>
    <x v="2"/>
    <n v="2.93"/>
    <d v="2010-11-01T00:00:00"/>
    <x v="3"/>
    <n v="0"/>
    <n v="1"/>
    <n v="3"/>
    <n v="3.2230000000000003"/>
    <n v="0.930809804529941"/>
    <n v="0.11688250970124829"/>
  </r>
  <r>
    <n v="998"/>
    <m/>
    <s v="Upfront"/>
    <x v="2"/>
    <n v="2.891"/>
    <d v="2010-11-01T00:00:00"/>
    <x v="3"/>
    <n v="0"/>
    <n v="1"/>
    <n v="3"/>
    <n v="3.1801000000000004"/>
    <n v="0.94336656079997472"/>
    <n v="0.11845927133333017"/>
  </r>
  <r>
    <n v="999"/>
    <m/>
    <s v="Upfront"/>
    <x v="0"/>
    <n v="2.4849999999999999"/>
    <d v="2010-08-01T00:00:00"/>
    <x v="3"/>
    <n v="0"/>
    <n v="1"/>
    <n v="3"/>
    <n v="2.7335000000000003"/>
    <n v="1.0974940552405341"/>
    <n v="0.13781318045257848"/>
  </r>
  <r>
    <n v="1001"/>
    <m/>
    <s v="Upfront"/>
    <x v="2"/>
    <n v="2.887"/>
    <d v="2010-09-01T00:00:00"/>
    <x v="3"/>
    <n v="0"/>
    <n v="1"/>
    <n v="3"/>
    <n v="3.1757000000000004"/>
    <n v="0.94467361526592553"/>
    <n v="0.11862339917722811"/>
  </r>
  <r>
    <n v="1003"/>
    <m/>
    <s v="Upfront"/>
    <x v="2"/>
    <n v="2.887"/>
    <d v="2010-09-01T00:00:00"/>
    <x v="3"/>
    <n v="0"/>
    <n v="1"/>
    <n v="3"/>
    <n v="3.1757000000000004"/>
    <n v="0.94467361526592553"/>
    <n v="0.11862339917722811"/>
  </r>
  <r>
    <n v="1004"/>
    <m/>
    <s v="Upfront"/>
    <x v="0"/>
    <n v="2.8860000000000001"/>
    <d v="2010-09-01T00:00:00"/>
    <x v="3"/>
    <n v="0"/>
    <n v="1"/>
    <n v="3"/>
    <n v="3.1746000000000003"/>
    <n v="0.94500094500094489"/>
    <n v="0.11866450222614607"/>
  </r>
  <r>
    <n v="1005"/>
    <m/>
    <s v="Upfront"/>
    <x v="0"/>
    <n v="2.9409999999999998"/>
    <d v="2010-09-01T00:00:00"/>
    <x v="3"/>
    <n v="0"/>
    <n v="1"/>
    <n v="3"/>
    <n v="3.2351000000000001"/>
    <n v="0.92732836697474574"/>
    <n v="0.11644534288495666"/>
  </r>
  <r>
    <n v="1009"/>
    <m/>
    <s v="Upfront"/>
    <x v="4"/>
    <n v="2.734"/>
    <d v="2010-07-01T00:00:00"/>
    <x v="3"/>
    <n v="0"/>
    <n v="1"/>
    <n v="3"/>
    <n v="3.0074000000000001"/>
    <n v="0.99753940280641085"/>
    <n v="0.12526179715605618"/>
  </r>
  <r>
    <n v="1010"/>
    <m/>
    <s v="Upfront"/>
    <x v="4"/>
    <n v="2.9750000000000001"/>
    <d v="2010-11-01T00:00:00"/>
    <x v="3"/>
    <n v="0"/>
    <n v="1"/>
    <n v="3"/>
    <n v="3.2725000000000004"/>
    <n v="0.91673032849503422"/>
    <n v="0.11511453896627143"/>
  </r>
  <r>
    <n v="1011"/>
    <m/>
    <s v="Upfront"/>
    <x v="3"/>
    <n v="3.1669999999999998"/>
    <d v="2010-09-01T00:00:00"/>
    <x v="3"/>
    <n v="0"/>
    <n v="1"/>
    <n v="3"/>
    <n v="3.4837000000000002"/>
    <n v="0.86115337141544901"/>
    <n v="0.10813569732385778"/>
  </r>
  <r>
    <n v="1012"/>
    <m/>
    <s v="Upfront"/>
    <x v="3"/>
    <n v="3.1669999999999998"/>
    <d v="2010-10-01T00:00:00"/>
    <x v="3"/>
    <n v="0"/>
    <n v="1"/>
    <n v="4"/>
    <n v="3.4837000000000002"/>
    <n v="1.1482044952205988"/>
    <n v="0.14418092976514368"/>
  </r>
  <r>
    <n v="1013"/>
    <m/>
    <s v="Upfront"/>
    <x v="2"/>
    <n v="2.9580000000000002"/>
    <d v="2010-10-01T00:00:00"/>
    <x v="3"/>
    <n v="0"/>
    <n v="1"/>
    <n v="3"/>
    <n v="3.2538000000000005"/>
    <n v="0.92199889360132758"/>
    <n v="0.11577611677642242"/>
  </r>
  <r>
    <n v="1016"/>
    <m/>
    <s v="Upfront"/>
    <x v="0"/>
    <n v="2.895"/>
    <d v="2010-09-01T00:00:00"/>
    <x v="3"/>
    <n v="0"/>
    <n v="1"/>
    <n v="3"/>
    <n v="3.1845000000000003"/>
    <n v="0.94206311822892119"/>
    <n v="0.11829559703787826"/>
  </r>
  <r>
    <n v="1017"/>
    <m/>
    <s v="Upfront"/>
    <x v="2"/>
    <n v="3.0089999999999999"/>
    <d v="2010-07-01T00:00:00"/>
    <x v="3"/>
    <n v="0"/>
    <n v="1"/>
    <n v="3"/>
    <n v="3.3099000000000003"/>
    <n v="0.90637179370977972"/>
    <n v="0.11381380971241527"/>
  </r>
  <r>
    <n v="1018"/>
    <m/>
    <s v="Upfront"/>
    <x v="0"/>
    <n v="2.887"/>
    <d v="2010-09-01T00:00:00"/>
    <x v="3"/>
    <n v="0"/>
    <n v="1"/>
    <n v="3"/>
    <n v="3.1757000000000004"/>
    <n v="0.94467361526592553"/>
    <n v="0.11862339917722811"/>
  </r>
  <r>
    <n v="1019"/>
    <m/>
    <s v="Upfront"/>
    <x v="0"/>
    <n v="3.1219999999999999"/>
    <d v="2010-09-01T00:00:00"/>
    <x v="3"/>
    <n v="0"/>
    <n v="1"/>
    <n v="3"/>
    <n v="3.4342000000000001"/>
    <n v="0.87356589598742063"/>
    <n v="0.10969434766965329"/>
  </r>
  <r>
    <n v="1026"/>
    <m/>
    <s v="Upfront"/>
    <x v="2"/>
    <n v="2.9580000000000002"/>
    <d v="2010-11-01T00:00:00"/>
    <x v="3"/>
    <n v="0"/>
    <n v="1"/>
    <n v="3"/>
    <n v="3.2538000000000005"/>
    <n v="0.92199889360132758"/>
    <n v="0.11577611677642242"/>
  </r>
  <r>
    <n v="1027"/>
    <m/>
    <s v="Upfront"/>
    <x v="2"/>
    <n v="2.891"/>
    <d v="2010-11-01T00:00:00"/>
    <x v="3"/>
    <n v="0"/>
    <n v="1"/>
    <n v="3"/>
    <n v="3.1801000000000004"/>
    <n v="0.94336656079997472"/>
    <n v="0.11845927133333017"/>
  </r>
  <r>
    <n v="1028"/>
    <m/>
    <s v="Upfront"/>
    <x v="3"/>
    <n v="2.5819999999999999"/>
    <d v="2010-10-01T00:00:00"/>
    <x v="3"/>
    <n v="0"/>
    <n v="1"/>
    <n v="3"/>
    <n v="2.8402000000000003"/>
    <n v="1.0562636434053938"/>
    <n v="0.13263584563309744"/>
  </r>
  <r>
    <n v="1030"/>
    <m/>
    <s v="Upfront"/>
    <x v="2"/>
    <n v="2.996"/>
    <d v="2010-11-01T00:00:00"/>
    <x v="3"/>
    <n v="0"/>
    <n v="1"/>
    <n v="3"/>
    <n v="3.2956000000000003"/>
    <n v="0.91030464862240557"/>
    <n v="0.11430766135669478"/>
  </r>
  <r>
    <n v="1031"/>
    <m/>
    <s v="Upfront"/>
    <x v="3"/>
    <n v="2.5819999999999999"/>
    <d v="2010-10-01T00:00:00"/>
    <x v="3"/>
    <n v="0"/>
    <n v="1"/>
    <n v="3"/>
    <n v="2.8402000000000003"/>
    <n v="1.0562636434053938"/>
    <n v="0.13263584563309744"/>
  </r>
  <r>
    <n v="1033"/>
    <m/>
    <s v="Upfront"/>
    <x v="3"/>
    <n v="3.14"/>
    <d v="2010-09-01T00:00:00"/>
    <x v="3"/>
    <n v="0"/>
    <n v="1"/>
    <n v="3"/>
    <n v="3.4540000000000006"/>
    <n v="0.86855819339895757"/>
    <n v="0.10906552656836227"/>
  </r>
  <r>
    <n v="1035"/>
    <m/>
    <s v="Upfront"/>
    <x v="4"/>
    <n v="2.3010000000000002"/>
    <d v="2010-06-01T00:00:00"/>
    <x v="3"/>
    <n v="0"/>
    <n v="1"/>
    <n v="3"/>
    <n v="2.5311000000000003"/>
    <n v="1.1852554225435579"/>
    <n v="0.14883344347008148"/>
  </r>
  <r>
    <n v="1036"/>
    <m/>
    <s v="Upfront"/>
    <x v="1"/>
    <n v="2.57"/>
    <d v="2010-11-01T00:00:00"/>
    <x v="3"/>
    <n v="0"/>
    <n v="1"/>
    <n v="2"/>
    <n v="2.827"/>
    <n v="0.70746374248319777"/>
    <n v="8.8836771316383289E-2"/>
  </r>
  <r>
    <n v="1037"/>
    <m/>
    <s v="Upfront"/>
    <x v="0"/>
    <n v="3.37"/>
    <d v="2010-09-01T00:00:00"/>
    <x v="3"/>
    <n v="0"/>
    <n v="1"/>
    <n v="4"/>
    <n v="3.7070000000000003"/>
    <n v="1.0790396547073104"/>
    <n v="0.13549584705228784"/>
  </r>
  <r>
    <n v="1044"/>
    <m/>
    <s v="Upfront"/>
    <x v="2"/>
    <n v="2.851"/>
    <d v="2010-11-01T00:00:00"/>
    <x v="3"/>
    <n v="0"/>
    <n v="1"/>
    <n v="3"/>
    <n v="3.1361000000000003"/>
    <n v="0.95660214916616171"/>
    <n v="0.12012127443867328"/>
  </r>
  <r>
    <n v="1045"/>
    <m/>
    <s v="Upfront"/>
    <x v="2"/>
    <n v="2.891"/>
    <d v="2010-10-01T00:00:00"/>
    <x v="3"/>
    <n v="0"/>
    <n v="1"/>
    <n v="3"/>
    <n v="3.1801000000000004"/>
    <n v="0.94336656079997472"/>
    <n v="0.11845927133333017"/>
  </r>
  <r>
    <n v="1046"/>
    <m/>
    <s v="Upfront"/>
    <x v="2"/>
    <n v="2.891"/>
    <d v="2010-10-01T00:00:00"/>
    <x v="3"/>
    <n v="0"/>
    <n v="1"/>
    <n v="3"/>
    <n v="3.1801000000000004"/>
    <n v="0.94336656079997472"/>
    <n v="0.11845927133333017"/>
  </r>
  <r>
    <n v="1060"/>
    <m/>
    <s v="Upfront"/>
    <x v="2"/>
    <n v="2.82"/>
    <d v="2010-10-01T00:00:00"/>
    <x v="3"/>
    <n v="0"/>
    <n v="1"/>
    <n v="4"/>
    <n v="3.1019999999999999"/>
    <n v="1.2894906511927788"/>
    <n v="0.16192234204475534"/>
  </r>
  <r>
    <n v="1064"/>
    <m/>
    <s v="Upfront"/>
    <x v="2"/>
    <n v="3.76"/>
    <d v="2010-09-01T00:00:00"/>
    <x v="3"/>
    <n v="0"/>
    <n v="1"/>
    <n v="5"/>
    <n v="4.1360000000000001"/>
    <n v="1.2088974854932302"/>
    <n v="0.15180219566695816"/>
  </r>
  <r>
    <n v="1083"/>
    <m/>
    <s v="Upfront"/>
    <x v="2"/>
    <n v="3.51"/>
    <d v="2010-07-01T00:00:00"/>
    <x v="3"/>
    <n v="0"/>
    <n v="1"/>
    <n v="5"/>
    <n v="3.8610000000000002"/>
    <n v="1.295001295001295"/>
    <n v="0.16261431786545943"/>
  </r>
  <r>
    <n v="1134"/>
    <m/>
    <s v="Upfront"/>
    <x v="0"/>
    <n v="3.6"/>
    <d v="2010-08-01T00:00:00"/>
    <x v="3"/>
    <n v="0"/>
    <n v="1"/>
    <n v="5"/>
    <n v="3.9600000000000004"/>
    <n v="1.2626262626262625"/>
    <n v="0.15854895991882295"/>
  </r>
  <r>
    <n v="1141"/>
    <m/>
    <s v="Upfront"/>
    <x v="0"/>
    <n v="2.8439999999999999"/>
    <d v="2010-09-01T00:00:00"/>
    <x v="3"/>
    <n v="0"/>
    <n v="1"/>
    <n v="3"/>
    <n v="3.1284000000000001"/>
    <n v="0.95895665515918682"/>
    <n v="0.12041693158391616"/>
  </r>
  <r>
    <n v="1153"/>
    <m/>
    <s v="Upfront"/>
    <x v="0"/>
    <n v="4.7300000000000004"/>
    <d v="2010-07-01T00:00:00"/>
    <x v="3"/>
    <n v="0"/>
    <n v="1"/>
    <n v="5"/>
    <n v="5.2030000000000012"/>
    <n v="0.96098404766480849"/>
    <n v="0.1206715128346221"/>
  </r>
  <r>
    <n v="1168"/>
    <m/>
    <s v="Upfront"/>
    <x v="2"/>
    <n v="2.6110000000000002"/>
    <d v="2010-11-01T00:00:00"/>
    <x v="3"/>
    <n v="0"/>
    <n v="1"/>
    <n v="3"/>
    <n v="2.8721000000000005"/>
    <n v="1.0445318756310711"/>
    <n v="0.13116267844682403"/>
  </r>
  <r>
    <n v="1170"/>
    <m/>
    <s v="Upfront"/>
    <x v="2"/>
    <n v="2.6110000000000002"/>
    <d v="2010-08-01T00:00:00"/>
    <x v="3"/>
    <n v="0"/>
    <n v="1"/>
    <n v="2"/>
    <n v="2.8721000000000005"/>
    <n v="0.69635458375404746"/>
    <n v="8.7441785631216018E-2"/>
  </r>
  <r>
    <n v="1177"/>
    <m/>
    <s v="Upfront"/>
    <x v="2"/>
    <n v="3.0089999999999999"/>
    <d v="2010-10-01T00:00:00"/>
    <x v="3"/>
    <n v="0"/>
    <n v="1"/>
    <n v="3"/>
    <n v="3.3099000000000003"/>
    <n v="0.90637179370977972"/>
    <n v="0.11381380971241527"/>
  </r>
  <r>
    <n v="1178"/>
    <m/>
    <s v="Upfront"/>
    <x v="2"/>
    <n v="2.6110000000000002"/>
    <d v="2010-10-01T00:00:00"/>
    <x v="3"/>
    <n v="0"/>
    <n v="1"/>
    <n v="3"/>
    <n v="2.8721000000000005"/>
    <n v="1.0445318756310711"/>
    <n v="0.13116267844682403"/>
  </r>
  <r>
    <n v="1179"/>
    <m/>
    <s v="Upfront"/>
    <x v="2"/>
    <n v="3.0089999999999999"/>
    <d v="2010-10-01T00:00:00"/>
    <x v="3"/>
    <n v="0"/>
    <n v="1"/>
    <n v="3"/>
    <n v="3.3099000000000003"/>
    <n v="0.90637179370977972"/>
    <n v="0.11381380971241527"/>
  </r>
  <r>
    <n v="1180"/>
    <m/>
    <s v="Upfront"/>
    <x v="2"/>
    <n v="2.7480000000000002"/>
    <d v="2010-07-01T00:00:00"/>
    <x v="3"/>
    <n v="0"/>
    <n v="1"/>
    <n v="3"/>
    <n v="3.0228000000000006"/>
    <n v="0.9924573243350534"/>
    <n v="0.12462363661741541"/>
  </r>
  <r>
    <n v="1181"/>
    <m/>
    <s v="Upfront"/>
    <x v="2"/>
    <n v="2.6110000000000002"/>
    <d v="2010-10-01T00:00:00"/>
    <x v="3"/>
    <n v="0"/>
    <n v="1"/>
    <n v="3"/>
    <n v="2.8721000000000005"/>
    <n v="1.0445318756310711"/>
    <n v="0.13116267844682403"/>
  </r>
  <r>
    <n v="1187"/>
    <m/>
    <s v="Upfront"/>
    <x v="2"/>
    <n v="2.6110000000000002"/>
    <d v="2010-11-01T00:00:00"/>
    <x v="3"/>
    <n v="0"/>
    <n v="1"/>
    <n v="3"/>
    <n v="2.8721000000000005"/>
    <n v="1.0445318756310711"/>
    <n v="0.13116267844682403"/>
  </r>
  <r>
    <n v="1191"/>
    <m/>
    <s v="Upfront"/>
    <x v="0"/>
    <n v="2.9409999999999998"/>
    <d v="2010-09-01T00:00:00"/>
    <x v="3"/>
    <n v="0"/>
    <n v="1"/>
    <n v="3"/>
    <n v="3.2351000000000001"/>
    <n v="0.92732836697474574"/>
    <n v="0.11644534288495666"/>
  </r>
  <r>
    <n v="1195"/>
    <m/>
    <s v="Upfront"/>
    <x v="0"/>
    <n v="5.64"/>
    <d v="2010-07-01T00:00:00"/>
    <x v="3"/>
    <n v="0"/>
    <n v="1"/>
    <n v="7"/>
    <n v="6.2039999999999997"/>
    <n v="1.1283043197936815"/>
    <n v="0.14168204928916092"/>
  </r>
  <r>
    <n v="1234"/>
    <m/>
    <s v="Upfront"/>
    <x v="2"/>
    <n v="3.0089999999999999"/>
    <d v="2010-09-01T00:00:00"/>
    <x v="3"/>
    <n v="0"/>
    <n v="1"/>
    <n v="3"/>
    <n v="3.3099000000000003"/>
    <n v="0.90637179370977972"/>
    <n v="0.11381380971241527"/>
  </r>
  <r>
    <n v="1239"/>
    <m/>
    <s v="Upfront"/>
    <x v="3"/>
    <n v="3.1680000000000001"/>
    <d v="2010-09-01T00:00:00"/>
    <x v="3"/>
    <n v="0"/>
    <n v="1"/>
    <n v="4"/>
    <n v="3.4848000000000003"/>
    <n v="1.1478420569329659"/>
    <n v="0.14413541810802083"/>
  </r>
  <r>
    <n v="1272"/>
    <m/>
    <s v="Upfront"/>
    <x v="6"/>
    <n v="2.4"/>
    <d v="2010-09-01T00:00:00"/>
    <x v="3"/>
    <n v="0"/>
    <n v="1"/>
    <n v="3"/>
    <n v="2.64"/>
    <n v="1.1363636363636362"/>
    <n v="0.14269406392694065"/>
  </r>
  <r>
    <n v="1278"/>
    <m/>
    <s v="Upfront"/>
    <x v="0"/>
    <n v="7.2"/>
    <d v="2010-03-01T00:00:00"/>
    <x v="3"/>
    <n v="0"/>
    <n v="1"/>
    <n v="8"/>
    <n v="7.9200000000000008"/>
    <n v="1.0101010101010099"/>
    <n v="0.12683916793505837"/>
  </r>
  <r>
    <n v="1279"/>
    <m/>
    <s v="Upfront"/>
    <x v="2"/>
    <n v="2.4249999999999998"/>
    <d v="2010-10-01T00:00:00"/>
    <x v="3"/>
    <n v="0"/>
    <n v="1"/>
    <n v="2"/>
    <n v="2.6675"/>
    <n v="0.7497656982193065"/>
    <n v="9.4148660735301051E-2"/>
  </r>
  <r>
    <n v="1280"/>
    <m/>
    <s v="Upfront"/>
    <x v="0"/>
    <n v="7.2149999999999999"/>
    <d v="2010-08-01T00:00:00"/>
    <x v="3"/>
    <n v="0"/>
    <n v="1"/>
    <n v="8"/>
    <n v="7.9365000000000006"/>
    <n v="1.008001008001008"/>
    <n v="0.12657546904122247"/>
  </r>
  <r>
    <n v="1287"/>
    <m/>
    <s v="Upfront"/>
    <x v="1"/>
    <n v="34.520000000000003"/>
    <d v="2009-08-01T00:00:00"/>
    <x v="3"/>
    <n v="0"/>
    <n v="1"/>
    <n v="38"/>
    <n v="37.972000000000008"/>
    <n v="1.0007373854419044"/>
    <n v="0.12566337031804736"/>
  </r>
  <r>
    <n v="1292"/>
    <m/>
    <s v="Upfront"/>
    <x v="0"/>
    <n v="5.85"/>
    <d v="2010-08-01T00:00:00"/>
    <x v="3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3"/>
    <n v="0"/>
    <n v="1"/>
    <n v="7"/>
    <n v="6.4350000000000005"/>
    <n v="1.0878010878010878"/>
    <n v="0.13659602700698592"/>
  </r>
  <r>
    <n v="1319"/>
    <m/>
    <s v="Upfront"/>
    <x v="6"/>
    <n v="2.99"/>
    <d v="2010-12-01T00:00:00"/>
    <x v="3"/>
    <n v="0"/>
    <n v="1"/>
    <n v="3"/>
    <n v="3.2890000000000006"/>
    <n v="0.91213134691395548"/>
    <n v="0.11453704127914968"/>
  </r>
  <r>
    <n v="1434"/>
    <m/>
    <s v="Upfront"/>
    <x v="0"/>
    <n v="3.78"/>
    <d v="2010-08-01T00:00:00"/>
    <x v="3"/>
    <n v="0"/>
    <n v="1"/>
    <n v="5"/>
    <n v="4.1580000000000004"/>
    <n v="1.2025012025012023"/>
    <n v="0.15099900944649802"/>
  </r>
  <r>
    <n v="1436"/>
    <m/>
    <s v="Upfront"/>
    <x v="6"/>
    <n v="3.24"/>
    <d v="2010-10-01T00:00:00"/>
    <x v="3"/>
    <n v="0"/>
    <n v="1"/>
    <n v="3"/>
    <n v="3.5640000000000005"/>
    <n v="0.84175084175084158"/>
    <n v="0.10569930661254862"/>
  </r>
  <r>
    <n v="1458"/>
    <m/>
    <s v="Upfront"/>
    <x v="6"/>
    <n v="2.99"/>
    <d v="2010-12-01T00:00:00"/>
    <x v="3"/>
    <n v="0"/>
    <n v="1"/>
    <n v="4"/>
    <n v="3.2890000000000006"/>
    <n v="1.2161751292186072"/>
    <n v="0.15271605503886623"/>
  </r>
  <r>
    <n v="1464"/>
    <m/>
    <s v="Upfront"/>
    <x v="0"/>
    <n v="6.72"/>
    <d v="2010-10-01T00:00:00"/>
    <x v="3"/>
    <n v="0"/>
    <n v="1"/>
    <n v="9"/>
    <n v="7.3920000000000003"/>
    <n v="1.2175324675324675"/>
    <n v="0.15288649706457927"/>
  </r>
  <r>
    <n v="1468"/>
    <m/>
    <s v="Upfront"/>
    <x v="5"/>
    <n v="3.15"/>
    <d v="2010-10-01T00:00:00"/>
    <x v="3"/>
    <n v="0"/>
    <n v="1"/>
    <n v="4"/>
    <n v="3.4650000000000003"/>
    <n v="1.1544011544011543"/>
    <n v="0.1449590490686381"/>
  </r>
  <r>
    <n v="1488"/>
    <m/>
    <s v="Upfront"/>
    <x v="4"/>
    <n v="5.52"/>
    <d v="2010-04-01T00:00:00"/>
    <x v="3"/>
    <n v="0"/>
    <n v="1"/>
    <n v="7"/>
    <n v="6.0720000000000001"/>
    <n v="1.1528326745718049"/>
    <n v="0.1447620938389253"/>
  </r>
  <r>
    <n v="1531"/>
    <m/>
    <s v="Upfront"/>
    <x v="6"/>
    <n v="1.3440000000000001"/>
    <d v="2011-06-01T00:00:00"/>
    <x v="3"/>
    <n v="0"/>
    <n v="1"/>
    <n v="1"/>
    <n v="1.4784000000000002"/>
    <n v="0.67640692640692635"/>
    <n v="8.4936942813655131E-2"/>
  </r>
  <r>
    <n v="1532"/>
    <m/>
    <s v="Upfront"/>
    <x v="6"/>
    <n v="1.3440000000000001"/>
    <d v="2011-06-01T00:00:00"/>
    <x v="3"/>
    <n v="0"/>
    <n v="1"/>
    <n v="1"/>
    <n v="1.4784000000000002"/>
    <n v="0.67640692640692635"/>
    <n v="8.4936942813655131E-2"/>
  </r>
  <r>
    <n v="1533"/>
    <m/>
    <s v="Upfront"/>
    <x v="6"/>
    <n v="1.3440000000000001"/>
    <d v="2011-06-01T00:00:00"/>
    <x v="3"/>
    <n v="0"/>
    <n v="1"/>
    <n v="1"/>
    <n v="1.4784000000000002"/>
    <n v="0.67640692640692635"/>
    <n v="8.4936942813655131E-2"/>
  </r>
  <r>
    <n v="1568"/>
    <m/>
    <s v="Upfront"/>
    <x v="0"/>
    <n v="2.7"/>
    <d v="2010-10-01T00:00:00"/>
    <x v="3"/>
    <n v="0"/>
    <n v="1"/>
    <n v="4"/>
    <n v="2.9700000000000006"/>
    <n v="1.3468013468013464"/>
    <n v="0.16911889058007779"/>
  </r>
  <r>
    <n v="1571"/>
    <m/>
    <s v="Upfront"/>
    <x v="0"/>
    <n v="8.74"/>
    <d v="2010-07-01T00:00:00"/>
    <x v="3"/>
    <n v="0"/>
    <n v="1"/>
    <n v="11"/>
    <n v="9.6140000000000008"/>
    <n v="1.1441647597254003"/>
    <n v="0.14367365704314389"/>
  </r>
  <r>
    <n v="1614"/>
    <m/>
    <s v="Upfront"/>
    <x v="0"/>
    <n v="3.18"/>
    <d v="2010-09-01T00:00:00"/>
    <x v="3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3"/>
    <n v="0"/>
    <n v="1"/>
    <n v="7"/>
    <n v="6.6000000000000005"/>
    <n v="1.0606060606060606"/>
    <n v="0.13318112633181126"/>
  </r>
  <r>
    <n v="1664"/>
    <m/>
    <s v="Upfront"/>
    <x v="3"/>
    <n v="9.1999999999999993"/>
    <d v="2010-07-01T00:00:00"/>
    <x v="3"/>
    <n v="0"/>
    <n v="1"/>
    <n v="11"/>
    <n v="10.119999999999999"/>
    <n v="1.0869565217391306"/>
    <n v="0.13648997419098671"/>
  </r>
  <r>
    <n v="1717"/>
    <m/>
    <s v="Upfront"/>
    <x v="0"/>
    <n v="7"/>
    <d v="2010-09-01T00:00:00"/>
    <x v="3"/>
    <n v="0"/>
    <n v="1"/>
    <n v="8"/>
    <n v="7.7000000000000011"/>
    <n v="1.0389610389610389"/>
    <n v="0.13046314416177429"/>
  </r>
  <r>
    <n v="1723"/>
    <m/>
    <s v="Upfront"/>
    <x v="3"/>
    <n v="7.52"/>
    <d v="2010-10-01T00:00:00"/>
    <x v="3"/>
    <n v="0"/>
    <n v="1"/>
    <n v="10"/>
    <n v="8.2720000000000002"/>
    <n v="1.2088974854932302"/>
    <n v="0.15180219566695816"/>
  </r>
  <r>
    <n v="1724"/>
    <m/>
    <s v="Upfront"/>
    <x v="4"/>
    <n v="4.05"/>
    <d v="2010-03-01T00:00:00"/>
    <x v="3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3"/>
    <n v="0"/>
    <n v="1"/>
    <n v="5"/>
    <n v="4.4550000000000001"/>
    <n v="1.122334455667789"/>
    <n v="0.1409324088167315"/>
  </r>
  <r>
    <n v="1780"/>
    <m/>
    <s v="Upfront"/>
    <x v="0"/>
    <n v="6.3"/>
    <d v="2011-02-01T00:00:00"/>
    <x v="3"/>
    <n v="0"/>
    <n v="1"/>
    <n v="8"/>
    <n v="6.9300000000000006"/>
    <n v="1.1544011544011543"/>
    <n v="0.1449590490686381"/>
  </r>
  <r>
    <n v="1797"/>
    <m/>
    <s v="Upfront"/>
    <x v="0"/>
    <n v="5.64"/>
    <d v="2011-02-01T00:00:00"/>
    <x v="3"/>
    <n v="0"/>
    <n v="1"/>
    <n v="7"/>
    <n v="6.2039999999999997"/>
    <n v="1.1283043197936815"/>
    <n v="0.14168204928916092"/>
  </r>
  <r>
    <n v="1822"/>
    <m/>
    <s v="Upfront"/>
    <x v="0"/>
    <n v="9.89"/>
    <d v="2010-04-01T00:00:00"/>
    <x v="3"/>
    <n v="0"/>
    <n v="1"/>
    <n v="13"/>
    <n v="10.879000000000001"/>
    <n v="1.1949627723136316"/>
    <n v="0.15005240291609528"/>
  </r>
  <r>
    <n v="2029"/>
    <m/>
    <s v="Upfront"/>
    <x v="4"/>
    <n v="7.2"/>
    <d v="2010-10-01T00:00:00"/>
    <x v="3"/>
    <n v="0"/>
    <n v="1"/>
    <n v="8"/>
    <n v="7.9200000000000008"/>
    <n v="1.0101010101010099"/>
    <n v="0.12683916793505837"/>
  </r>
  <r>
    <n v="2051"/>
    <m/>
    <s v="Upfront"/>
    <x v="6"/>
    <n v="1.85"/>
    <d v="2011-06-01T00:00:00"/>
    <x v="3"/>
    <n v="0"/>
    <n v="1"/>
    <n v="2"/>
    <n v="2.0350000000000001"/>
    <n v="0.98280098280098271"/>
    <n v="0.12341108231519191"/>
  </r>
  <r>
    <n v="2103"/>
    <m/>
    <s v="Upfront"/>
    <x v="6"/>
    <n v="3.68"/>
    <d v="2011-03-01T00:00:00"/>
    <x v="3"/>
    <n v="0"/>
    <n v="1"/>
    <n v="4"/>
    <n v="4.0480000000000009"/>
    <n v="0.98814229249011831"/>
    <n v="0.12408179471907881"/>
  </r>
  <r>
    <n v="2104"/>
    <m/>
    <s v="Upfront"/>
    <x v="6"/>
    <n v="5.75"/>
    <d v="2011-02-01T00:00:00"/>
    <x v="3"/>
    <n v="0"/>
    <n v="1"/>
    <n v="8"/>
    <n v="6.3250000000000002"/>
    <n v="1.2648221343873518"/>
    <n v="0.15882469724042089"/>
  </r>
  <r>
    <n v="2134"/>
    <m/>
    <s v="Upfront"/>
    <x v="6"/>
    <n v="8.2249999999999996"/>
    <d v="2011-03-01T00:00:00"/>
    <x v="3"/>
    <n v="0"/>
    <n v="1"/>
    <n v="9"/>
    <n v="9.0475000000000012"/>
    <n v="0.99474993092014352"/>
    <n v="0.12491152100595411"/>
  </r>
  <r>
    <n v="2159"/>
    <m/>
    <s v="Upfront"/>
    <x v="6"/>
    <n v="8.5500000000000007"/>
    <d v="2011-04-01T00:00:00"/>
    <x v="3"/>
    <n v="0"/>
    <n v="1"/>
    <n v="11"/>
    <n v="9.4050000000000011"/>
    <n v="1.1695906432748537"/>
    <n v="0.146866404977436"/>
  </r>
  <r>
    <n v="2167"/>
    <m/>
    <s v="Upfront"/>
    <x v="6"/>
    <n v="4.1399999999999997"/>
    <d v="2011-04-01T00:00:00"/>
    <x v="3"/>
    <n v="0"/>
    <n v="1"/>
    <n v="5"/>
    <n v="4.5540000000000003"/>
    <n v="1.097935880544576"/>
    <n v="0.13786866079897647"/>
  </r>
  <r>
    <n v="2172"/>
    <m/>
    <s v="Upfront"/>
    <x v="3"/>
    <n v="5.55"/>
    <d v="2011-03-01T00:00:00"/>
    <x v="3"/>
    <n v="0"/>
    <n v="1"/>
    <n v="6"/>
    <n v="6.1050000000000004"/>
    <n v="0.98280098280098271"/>
    <n v="0.12341108231519191"/>
  </r>
  <r>
    <n v="2174"/>
    <m/>
    <s v="Upfront"/>
    <x v="6"/>
    <n v="3.91"/>
    <d v="2011-05-01T00:00:00"/>
    <x v="3"/>
    <n v="0"/>
    <n v="1"/>
    <n v="5"/>
    <n v="4.3010000000000002"/>
    <n v="1.1625203441060219"/>
    <n v="0.14597858202244565"/>
  </r>
  <r>
    <n v="2209"/>
    <m/>
    <s v="Upfront"/>
    <x v="0"/>
    <n v="4.2"/>
    <d v="2011-01-01T00:00:00"/>
    <x v="3"/>
    <n v="0"/>
    <n v="1"/>
    <n v="5"/>
    <n v="4.620000000000001"/>
    <n v="1.082251082251082"/>
    <n v="0.13589910850184819"/>
  </r>
  <r>
    <n v="2218"/>
    <m/>
    <s v="Upfront"/>
    <x v="6"/>
    <n v="5.52"/>
    <d v="2011-03-01T00:00:00"/>
    <x v="3"/>
    <n v="0"/>
    <n v="1"/>
    <n v="6"/>
    <n v="6.0720000000000001"/>
    <n v="0.98814229249011853"/>
    <n v="0.12408179471907882"/>
  </r>
  <r>
    <n v="2237"/>
    <m/>
    <s v="Upfront"/>
    <x v="0"/>
    <n v="5.25"/>
    <d v="2011-01-01T00:00:00"/>
    <x v="3"/>
    <n v="0"/>
    <n v="1"/>
    <n v="6"/>
    <n v="5.7750000000000004"/>
    <n v="1.0389610389610389"/>
    <n v="0.13046314416177429"/>
  </r>
  <r>
    <n v="2247"/>
    <m/>
    <s v="Upfront"/>
    <x v="0"/>
    <n v="4.0250000000000004"/>
    <d v="2011-03-01T00:00:00"/>
    <x v="3"/>
    <n v="0"/>
    <n v="1"/>
    <n v="5"/>
    <n v="4.4275000000000011"/>
    <n v="1.1293054771315638"/>
    <n v="0.14180776539323292"/>
  </r>
  <r>
    <n v="2255"/>
    <m/>
    <s v="Upfront"/>
    <x v="6"/>
    <n v="8.74"/>
    <d v="2011-02-01T00:00:00"/>
    <x v="3"/>
    <n v="0"/>
    <n v="1"/>
    <n v="11"/>
    <n v="9.6140000000000008"/>
    <n v="1.1441647597254003"/>
    <n v="0.14367365704314389"/>
  </r>
  <r>
    <n v="2268"/>
    <m/>
    <s v="Upfront"/>
    <x v="6"/>
    <n v="3.22"/>
    <d v="2011-04-01T00:00:00"/>
    <x v="3"/>
    <n v="0"/>
    <n v="1"/>
    <n v="4"/>
    <n v="3.5420000000000007"/>
    <n v="1.1293054771315638"/>
    <n v="0.14180776539323292"/>
  </r>
  <r>
    <n v="2270"/>
    <m/>
    <s v="Upfront"/>
    <x v="6"/>
    <n v="4.5999999999999996"/>
    <d v="2011-03-01T00:00:00"/>
    <x v="3"/>
    <n v="0"/>
    <n v="1"/>
    <n v="6"/>
    <n v="5.0599999999999996"/>
    <n v="1.1857707509881423"/>
    <n v="0.14889815366289458"/>
  </r>
  <r>
    <n v="2297"/>
    <m/>
    <s v="Upfront"/>
    <x v="6"/>
    <n v="5.29"/>
    <d v="2011-03-01T00:00:00"/>
    <x v="3"/>
    <n v="0"/>
    <n v="1"/>
    <n v="6"/>
    <n v="5.8190000000000008"/>
    <n v="1.0311050008592539"/>
    <n v="0.12947665535903877"/>
  </r>
  <r>
    <n v="2299"/>
    <m/>
    <s v="Upfront"/>
    <x v="8"/>
    <n v="9.6"/>
    <d v="2010-06-01T00:00:00"/>
    <x v="3"/>
    <n v="0"/>
    <n v="1"/>
    <n v="2"/>
    <n v="10.56"/>
    <n v="0.18939393939393939"/>
    <n v="2.3782343987823442E-2"/>
  </r>
  <r>
    <n v="2346"/>
    <m/>
    <s v="Upfront"/>
    <x v="6"/>
    <n v="3.45"/>
    <d v="2011-04-01T00:00:00"/>
    <x v="3"/>
    <n v="0"/>
    <n v="1"/>
    <n v="4"/>
    <n v="3.7950000000000004"/>
    <n v="1.054018445322793"/>
    <n v="0.13235391436701738"/>
  </r>
  <r>
    <n v="2356"/>
    <m/>
    <s v="Upfront"/>
    <x v="6"/>
    <n v="1.9139999999999999"/>
    <d v="2011-08-01T00:00:00"/>
    <x v="3"/>
    <n v="0"/>
    <n v="1"/>
    <n v="2"/>
    <n v="2.1053999999999999"/>
    <n v="0.94993825401348919"/>
    <n v="0.11928448395146554"/>
  </r>
  <r>
    <n v="2361"/>
    <m/>
    <s v="Upfront"/>
    <x v="6"/>
    <n v="4.9950000000000001"/>
    <d v="2011-03-01T00:00:00"/>
    <x v="3"/>
    <n v="0"/>
    <n v="1"/>
    <n v="6"/>
    <n v="5.4945000000000004"/>
    <n v="1.0920010920010919"/>
    <n v="0.13712342479465767"/>
  </r>
  <r>
    <n v="2367"/>
    <m/>
    <s v="Upfront"/>
    <x v="0"/>
    <n v="11.1"/>
    <d v="2011-11-01T00:00:00"/>
    <x v="3"/>
    <n v="0"/>
    <n v="1"/>
    <n v="3"/>
    <n v="12.21"/>
    <n v="0.24570024570024568"/>
    <n v="3.0852770578797976E-2"/>
  </r>
  <r>
    <n v="2369"/>
    <m/>
    <s v="Upfront"/>
    <x v="6"/>
    <n v="4.83"/>
    <d v="2011-04-01T00:00:00"/>
    <x v="3"/>
    <n v="0"/>
    <n v="1"/>
    <n v="6"/>
    <n v="5.3130000000000006"/>
    <n v="1.129305477131564"/>
    <n v="0.14180776539323292"/>
  </r>
  <r>
    <n v="2399"/>
    <m/>
    <s v="Upfront"/>
    <x v="4"/>
    <n v="8.9700000000000006"/>
    <d v="2011-02-01T00:00:00"/>
    <x v="3"/>
    <n v="0"/>
    <n v="1"/>
    <n v="12"/>
    <n v="9.8670000000000009"/>
    <n v="1.2161751292186074"/>
    <n v="0.15271605503886623"/>
  </r>
  <r>
    <n v="2400"/>
    <m/>
    <s v="Upfront"/>
    <x v="6"/>
    <n v="4.05"/>
    <d v="2011-04-01T00:00:00"/>
    <x v="3"/>
    <n v="0"/>
    <n v="1"/>
    <n v="5"/>
    <n v="4.4550000000000001"/>
    <n v="1.122334455667789"/>
    <n v="0.1409324088167315"/>
  </r>
  <r>
    <n v="2427"/>
    <m/>
    <s v="Upfront"/>
    <x v="6"/>
    <n v="4.83"/>
    <d v="2011-03-01T00:00:00"/>
    <x v="3"/>
    <n v="0"/>
    <n v="1"/>
    <n v="6"/>
    <n v="5.3130000000000006"/>
    <n v="1.129305477131564"/>
    <n v="0.14180776539323292"/>
  </r>
  <r>
    <n v="2433"/>
    <m/>
    <s v="Upfront"/>
    <x v="4"/>
    <n v="8.14"/>
    <d v="2011-03-01T00:00:00"/>
    <x v="3"/>
    <n v="0"/>
    <n v="1"/>
    <n v="9"/>
    <n v="8.9540000000000006"/>
    <n v="1.0051373687737324"/>
    <n v="0.12621587964053715"/>
  </r>
  <r>
    <n v="2450"/>
    <m/>
    <s v="Upfront"/>
    <x v="1"/>
    <n v="44.8"/>
    <d v="2011-02-01T00:00:00"/>
    <x v="3"/>
    <n v="0"/>
    <n v="1"/>
    <n v="44"/>
    <n v="49.28"/>
    <n v="0.89285714285714279"/>
    <n v="0.11211676451402479"/>
  </r>
  <r>
    <n v="2463"/>
    <m/>
    <s v="Upfront"/>
    <x v="1"/>
    <n v="51.03"/>
    <d v="2011-02-01T00:00:00"/>
    <x v="3"/>
    <n v="0"/>
    <n v="1"/>
    <n v="55"/>
    <n v="56.133000000000003"/>
    <n v="0.97981579463060942"/>
    <n v="0.12303622991936876"/>
  </r>
  <r>
    <n v="2474"/>
    <m/>
    <s v="Upfront"/>
    <x v="2"/>
    <n v="5.17"/>
    <d v="2011-04-01T00:00:00"/>
    <x v="3"/>
    <n v="0"/>
    <n v="1"/>
    <n v="7"/>
    <n v="5.6870000000000003"/>
    <n v="1.2308774397749251"/>
    <n v="0.15456223558817556"/>
  </r>
  <r>
    <n v="2512"/>
    <m/>
    <s v="Upfront"/>
    <x v="6"/>
    <n v="8.0500000000000007"/>
    <d v="2011-02-01T00:00:00"/>
    <x v="3"/>
    <n v="0"/>
    <n v="1"/>
    <n v="10"/>
    <n v="8.8550000000000022"/>
    <n v="1.1293054771315638"/>
    <n v="0.14180776539323292"/>
  </r>
  <r>
    <n v="2619"/>
    <m/>
    <s v="Upfront"/>
    <x v="6"/>
    <n v="2.448"/>
    <d v="2011-06-01T00:00:00"/>
    <x v="3"/>
    <n v="0"/>
    <n v="1"/>
    <n v="3"/>
    <n v="2.6928000000000001"/>
    <n v="1.1140819964349375"/>
    <n v="0.13989614110484375"/>
  </r>
  <r>
    <n v="2638"/>
    <m/>
    <s v="Upfront"/>
    <x v="4"/>
    <n v="1.175"/>
    <d v="2011-09-01T00:00:00"/>
    <x v="3"/>
    <n v="0"/>
    <n v="1"/>
    <n v="2"/>
    <n v="1.2925000000000002"/>
    <n v="1.5473887814313343"/>
    <n v="0.19430681045370637"/>
  </r>
  <r>
    <n v="2746"/>
    <m/>
    <s v="Upfront"/>
    <x v="4"/>
    <n v="4.2300000000000004"/>
    <d v="2011-08-01T00:00:00"/>
    <x v="3"/>
    <n v="0"/>
    <n v="1"/>
    <n v="5"/>
    <n v="4.6530000000000005"/>
    <n v="1.0745755426606489"/>
    <n v="0.1349352850372961"/>
  </r>
  <r>
    <n v="2774"/>
    <m/>
    <s v="Upfront"/>
    <x v="4"/>
    <n v="2.8"/>
    <d v="2011-07-01T00:00:00"/>
    <x v="3"/>
    <n v="0"/>
    <n v="1"/>
    <n v="4"/>
    <n v="3.08"/>
    <n v="1.2987012987012987"/>
    <n v="0.16307893020221789"/>
  </r>
  <r>
    <n v="2824"/>
    <m/>
    <s v="Upfront"/>
    <x v="6"/>
    <n v="2.1760000000000002"/>
    <d v="2011-06-01T00:00:00"/>
    <x v="3"/>
    <n v="0"/>
    <n v="1"/>
    <n v="2"/>
    <n v="2.3936000000000002"/>
    <n v="0.83556149732620311"/>
    <n v="0.10492210582863283"/>
  </r>
  <r>
    <n v="2929"/>
    <m/>
    <s v="Upfront"/>
    <x v="4"/>
    <n v="6.44"/>
    <d v="2011-05-01T00:00:00"/>
    <x v="3"/>
    <n v="0"/>
    <n v="1"/>
    <n v="8"/>
    <n v="7.0840000000000014"/>
    <n v="1.1293054771315638"/>
    <n v="0.14180776539323292"/>
  </r>
  <r>
    <n v="3030"/>
    <m/>
    <s v="Upfront"/>
    <x v="4"/>
    <n v="7.8540000000000001"/>
    <d v="2011-07-01T00:00:00"/>
    <x v="3"/>
    <n v="0"/>
    <n v="1"/>
    <n v="10"/>
    <n v="8.6394000000000002"/>
    <n v="1.1574877885038313"/>
    <n v="0.14534664010892859"/>
  </r>
  <r>
    <n v="3075"/>
    <m/>
    <s v="Upfront"/>
    <x v="3"/>
    <n v="2.08"/>
    <d v="2012-08-01T00:00:00"/>
    <x v="3"/>
    <n v="0"/>
    <n v="1"/>
    <n v="1"/>
    <n v="2.2880000000000003"/>
    <n v="0.43706293706293703"/>
    <n v="5.4882332279592549E-2"/>
  </r>
  <r>
    <n v="3153"/>
    <m/>
    <s v="Upfront"/>
    <x v="3"/>
    <n v="5.94"/>
    <d v="2011-06-01T00:00:00"/>
    <x v="3"/>
    <n v="0"/>
    <n v="1"/>
    <n v="6"/>
    <n v="6.5340000000000007"/>
    <n v="0.9182736455463727"/>
    <n v="0.11530833448641668"/>
  </r>
  <r>
    <n v="3195"/>
    <m/>
    <s v="Upfront"/>
    <x v="3"/>
    <n v="5.59"/>
    <d v="2011-10-01T00:00:00"/>
    <x v="3"/>
    <n v="0"/>
    <n v="1"/>
    <n v="6"/>
    <n v="6.149"/>
    <n v="0.97576841762888278"/>
    <n v="0.12252799764746246"/>
  </r>
  <r>
    <n v="3300"/>
    <m/>
    <s v="Upfront"/>
    <x v="3"/>
    <n v="9.99"/>
    <d v="2011-05-01T00:00:00"/>
    <x v="3"/>
    <n v="0"/>
    <n v="1"/>
    <n v="10"/>
    <n v="10.989000000000001"/>
    <n v="0.91000091000090999"/>
    <n v="0.11426952066221473"/>
  </r>
  <r>
    <n v="3306"/>
    <m/>
    <s v="Upfront"/>
    <x v="6"/>
    <n v="1.9039999999999999"/>
    <d v="2011-08-01T00:00:00"/>
    <x v="3"/>
    <n v="0"/>
    <n v="1"/>
    <n v="3"/>
    <n v="2.0944000000000003"/>
    <n v="1.4323911382734911"/>
    <n v="0.17986646713479912"/>
  </r>
  <r>
    <n v="3425"/>
    <m/>
    <s v="Upfront"/>
    <x v="6"/>
    <n v="53.76"/>
    <d v="2011-11-01T00:00:00"/>
    <x v="3"/>
    <n v="0"/>
    <n v="1"/>
    <n v="69"/>
    <n v="59.136000000000003"/>
    <n v="1.166801948051948"/>
    <n v="0.14651622635355513"/>
  </r>
  <r>
    <n v="3439"/>
    <m/>
    <s v="Upfront"/>
    <x v="4"/>
    <n v="7.56"/>
    <d v="2012-02-01T00:00:00"/>
    <x v="3"/>
    <n v="0"/>
    <n v="1"/>
    <n v="9"/>
    <n v="8.3160000000000007"/>
    <n v="1.0822510822510822"/>
    <n v="0.13589910850184822"/>
  </r>
  <r>
    <n v="3488"/>
    <m/>
    <s v="Upfront"/>
    <x v="4"/>
    <n v="2.4790000000000001"/>
    <d v="2012-05-01T00:00:00"/>
    <x v="3"/>
    <n v="0"/>
    <n v="1"/>
    <n v="3"/>
    <n v="2.7269000000000001"/>
    <n v="1.100150353881697"/>
    <n v="0.13814673393491628"/>
  </r>
  <r>
    <n v="3613"/>
    <m/>
    <s v="Upfront"/>
    <x v="4"/>
    <n v="1.84"/>
    <d v="2012-08-01T00:00:00"/>
    <x v="3"/>
    <n v="0"/>
    <n v="1"/>
    <n v="1"/>
    <n v="2.0240000000000005"/>
    <n v="0.49407114624505916"/>
    <n v="6.2040897359539403E-2"/>
  </r>
  <r>
    <n v="3735"/>
    <m/>
    <s v="Upfront"/>
    <x v="6"/>
    <n v="2.585"/>
    <d v="2012-04-01T00:00:00"/>
    <x v="3"/>
    <n v="0"/>
    <n v="1"/>
    <n v="3"/>
    <n v="2.8435000000000001"/>
    <n v="1.0550378055213645"/>
    <n v="0.13248191621843619"/>
  </r>
  <r>
    <n v="3753"/>
    <m/>
    <s v="Upfront"/>
    <x v="4"/>
    <n v="5.7350000000000003"/>
    <d v="2011-04-01T00:00:00"/>
    <x v="3"/>
    <n v="0"/>
    <n v="1"/>
    <n v="7"/>
    <n v="6.3085000000000004"/>
    <n v="1.1096140128398193"/>
    <n v="0.13933509293650698"/>
  </r>
  <r>
    <n v="4883"/>
    <m/>
    <s v="Upfront"/>
    <x v="4"/>
    <n v="2.8330000000000002"/>
    <d v="2012-12-01T00:00:00"/>
    <x v="3"/>
    <n v="0"/>
    <n v="1"/>
    <n v="3"/>
    <n v="3.1163000000000003"/>
    <n v="0.96268010140230398"/>
    <n v="0.12088448761901077"/>
  </r>
  <r>
    <n v="4933"/>
    <m/>
    <s v="Upfront"/>
    <x v="9"/>
    <n v="18"/>
    <d v="2012-03-01T00:00:00"/>
    <x v="3"/>
    <n v="0"/>
    <n v="1"/>
    <n v="21"/>
    <n v="19.8"/>
    <n v="1.0606060606060606"/>
    <n v="0.13318112633181128"/>
  </r>
  <r>
    <n v="5221"/>
    <m/>
    <s v="Upfront"/>
    <x v="4"/>
    <n v="1.76"/>
    <d v="2012-10-01T00:00:00"/>
    <x v="3"/>
    <n v="0"/>
    <n v="1"/>
    <n v="2"/>
    <n v="1.9360000000000002"/>
    <n v="1.0330578512396693"/>
    <n v="0.12972187629721876"/>
  </r>
  <r>
    <n v="5880"/>
    <m/>
    <s v="Upfront"/>
    <x v="4"/>
    <n v="2.88"/>
    <d v="2012-07-01T00:00:00"/>
    <x v="3"/>
    <n v="0"/>
    <n v="1"/>
    <n v="4"/>
    <n v="3.1680000000000001"/>
    <n v="1.2626262626262625"/>
    <n v="0.15854895991882295"/>
  </r>
  <r>
    <n v="7829"/>
    <m/>
    <s v="Upfront"/>
    <x v="6"/>
    <n v="1.4330000000000001"/>
    <d v="2012-07-01T00:00:00"/>
    <x v="3"/>
    <n v="0"/>
    <n v="1"/>
    <n v="2"/>
    <n v="1.5763000000000003"/>
    <n v="1.2687940112922664"/>
    <n v="0.15932344890656316"/>
  </r>
  <r>
    <n v="8069"/>
    <m/>
    <s v="Upfront"/>
    <x v="6"/>
    <n v="2.6619999999999999"/>
    <d v="2012-10-01T00:00:00"/>
    <x v="3"/>
    <n v="0"/>
    <n v="1"/>
    <n v="3"/>
    <n v="2.9282000000000004"/>
    <n v="1.0245201830476058"/>
    <n v="0.12864979467492771"/>
  </r>
  <r>
    <n v="8329"/>
    <m/>
    <s v="Upfront"/>
    <x v="6"/>
    <n v="2.99"/>
    <d v="2012-08-01T00:00:00"/>
    <x v="3"/>
    <n v="0"/>
    <n v="1"/>
    <n v="3"/>
    <n v="3.2890000000000006"/>
    <n v="0.91213134691395548"/>
    <n v="0.11453704127914968"/>
  </r>
  <r>
    <n v="8330"/>
    <m/>
    <s v="Upfront"/>
    <x v="6"/>
    <n v="2.76"/>
    <d v="2012-09-01T00:00:00"/>
    <x v="3"/>
    <n v="0"/>
    <n v="1"/>
    <n v="3"/>
    <n v="3.036"/>
    <n v="0.98814229249011853"/>
    <n v="0.12408179471907882"/>
  </r>
  <r>
    <n v="8331"/>
    <m/>
    <s v="Upfront"/>
    <x v="6"/>
    <n v="7.13"/>
    <d v="2012-08-01T00:00:00"/>
    <x v="3"/>
    <n v="0"/>
    <n v="1"/>
    <n v="6"/>
    <n v="7.8430000000000009"/>
    <n v="0.76501338773428529"/>
    <n v="9.6063324943802944E-2"/>
  </r>
  <r>
    <n v="8332"/>
    <m/>
    <s v="Upfront"/>
    <x v="6"/>
    <n v="5.59"/>
    <d v="2012-07-01T00:00:00"/>
    <x v="3"/>
    <n v="0"/>
    <n v="1"/>
    <n v="6"/>
    <n v="6.149"/>
    <n v="0.97576841762888278"/>
    <n v="0.12252799764746246"/>
  </r>
  <r>
    <n v="8333"/>
    <m/>
    <s v="Upfront"/>
    <x v="6"/>
    <n v="4.2300000000000004"/>
    <d v="2012-11-01T00:00:00"/>
    <x v="3"/>
    <n v="0"/>
    <n v="1"/>
    <n v="5"/>
    <n v="4.6530000000000005"/>
    <n v="1.0745755426606489"/>
    <n v="0.1349352850372961"/>
  </r>
  <r>
    <n v="8334"/>
    <m/>
    <s v="Upfront"/>
    <x v="6"/>
    <n v="5.8049999999999997"/>
    <d v="2012-09-01T00:00:00"/>
    <x v="3"/>
    <n v="0"/>
    <n v="1"/>
    <n v="7"/>
    <n v="6.3855000000000004"/>
    <n v="1.0962336543731892"/>
    <n v="0.13765491093727264"/>
  </r>
  <r>
    <n v="8335"/>
    <m/>
    <s v="Upfront"/>
    <x v="6"/>
    <n v="5.64"/>
    <d v="2012-11-01T00:00:00"/>
    <x v="3"/>
    <n v="0"/>
    <n v="1"/>
    <n v="6"/>
    <n v="6.2039999999999997"/>
    <n v="0.96711798839458418"/>
    <n v="0.12144175653356651"/>
  </r>
  <r>
    <n v="8336"/>
    <m/>
    <s v="Upfront"/>
    <x v="6"/>
    <n v="3.44"/>
    <d v="2012-09-01T00:00:00"/>
    <x v="3"/>
    <n v="0"/>
    <n v="1"/>
    <n v="3"/>
    <n v="3.7840000000000003"/>
    <n v="0.79281183932346722"/>
    <n v="9.9553998088563245E-2"/>
  </r>
  <r>
    <n v="8337"/>
    <m/>
    <s v="Upfront"/>
    <x v="6"/>
    <n v="1.88"/>
    <d v="2012-10-01T00:00:00"/>
    <x v="3"/>
    <n v="0"/>
    <n v="1"/>
    <n v="1"/>
    <n v="2.0680000000000001"/>
    <n v="0.48355899419729204"/>
    <n v="6.0720878266783261E-2"/>
  </r>
  <r>
    <n v="8338"/>
    <m/>
    <s v="Upfront"/>
    <x v="6"/>
    <n v="6.45"/>
    <d v="2012-09-01T00:00:00"/>
    <x v="3"/>
    <n v="0"/>
    <n v="1"/>
    <n v="6"/>
    <n v="7.0950000000000006"/>
    <n v="0.84566596194503163"/>
    <n v="0.10619093129446745"/>
  </r>
  <r>
    <n v="8339"/>
    <m/>
    <s v="Upfront"/>
    <x v="6"/>
    <n v="6.58"/>
    <d v="2012-09-01T00:00:00"/>
    <x v="3"/>
    <n v="0"/>
    <n v="1"/>
    <n v="9"/>
    <n v="7.2380000000000004"/>
    <n v="1.2434374136501796"/>
    <n v="0.15613940125744266"/>
  </r>
  <r>
    <n v="8340"/>
    <m/>
    <s v="Upfront"/>
    <x v="6"/>
    <n v="5.8049999999999997"/>
    <d v="2012-09-01T00:00:00"/>
    <x v="3"/>
    <n v="0"/>
    <n v="1"/>
    <n v="6"/>
    <n v="6.3855000000000004"/>
    <n v="0.93962884660559076"/>
    <n v="0.1179899236605194"/>
  </r>
  <r>
    <n v="8341"/>
    <m/>
    <s v="Upfront"/>
    <x v="6"/>
    <n v="3.6549999999999998"/>
    <d v="2012-09-01T00:00:00"/>
    <x v="3"/>
    <n v="0"/>
    <n v="1"/>
    <n v="5"/>
    <n v="4.0205000000000002"/>
    <n v="1.2436264146250466"/>
    <n v="0.15616313425656977"/>
  </r>
  <r>
    <n v="8343"/>
    <m/>
    <s v="Upfront"/>
    <x v="9"/>
    <n v="4.1399999999999997"/>
    <d v="2012-09-01T00:00:00"/>
    <x v="3"/>
    <n v="0"/>
    <n v="1"/>
    <n v="5"/>
    <n v="4.5540000000000003"/>
    <n v="1.097935880544576"/>
    <n v="0.13786866079897647"/>
  </r>
  <r>
    <n v="8344"/>
    <m/>
    <s v="Upfront"/>
    <x v="9"/>
    <n v="4.5999999999999996"/>
    <d v="2012-08-01T00:00:00"/>
    <x v="3"/>
    <n v="0"/>
    <n v="1"/>
    <n v="6"/>
    <n v="5.0599999999999996"/>
    <n v="1.1857707509881423"/>
    <n v="0.14889815366289458"/>
  </r>
  <r>
    <n v="8345"/>
    <m/>
    <s v="Upfront"/>
    <x v="9"/>
    <n v="4.3"/>
    <d v="2012-08-01T00:00:00"/>
    <x v="3"/>
    <n v="0"/>
    <n v="1"/>
    <n v="4"/>
    <n v="4.7300000000000004"/>
    <n v="0.84566596194503163"/>
    <n v="0.10619093129446745"/>
  </r>
  <r>
    <n v="8346"/>
    <m/>
    <s v="Upfront"/>
    <x v="9"/>
    <n v="3.22"/>
    <d v="2012-09-01T00:00:00"/>
    <x v="3"/>
    <n v="0"/>
    <n v="1"/>
    <n v="4"/>
    <n v="3.5420000000000007"/>
    <n v="1.1293054771315638"/>
    <n v="0.14180776539323292"/>
  </r>
  <r>
    <n v="8347"/>
    <m/>
    <s v="Upfront"/>
    <x v="9"/>
    <n v="6.9"/>
    <d v="2012-08-01T00:00:00"/>
    <x v="3"/>
    <n v="0"/>
    <n v="1"/>
    <n v="9"/>
    <n v="7.5900000000000007"/>
    <n v="1.1857707509881421"/>
    <n v="0.14889815366289455"/>
  </r>
  <r>
    <n v="8348"/>
    <m/>
    <s v="Upfront"/>
    <x v="9"/>
    <n v="4.5999999999999996"/>
    <d v="2012-08-01T00:00:00"/>
    <x v="3"/>
    <n v="0"/>
    <n v="1"/>
    <n v="6"/>
    <n v="5.0599999999999996"/>
    <n v="1.1857707509881423"/>
    <n v="0.14889815366289458"/>
  </r>
  <r>
    <n v="8349"/>
    <m/>
    <s v="Upfront"/>
    <x v="9"/>
    <n v="3.22"/>
    <d v="2012-09-01T00:00:00"/>
    <x v="3"/>
    <n v="0"/>
    <n v="1"/>
    <n v="3"/>
    <n v="3.5420000000000007"/>
    <n v="0.84697910784867292"/>
    <n v="0.1063558240449247"/>
  </r>
  <r>
    <n v="8350"/>
    <m/>
    <s v="Upfront"/>
    <x v="9"/>
    <n v="7.31"/>
    <d v="2012-08-01T00:00:00"/>
    <x v="3"/>
    <n v="0"/>
    <n v="1"/>
    <n v="9"/>
    <n v="8.0410000000000004"/>
    <n v="1.1192637731625419"/>
    <n v="0.1405468208309128"/>
  </r>
  <r>
    <n v="8351"/>
    <m/>
    <s v="Upfront"/>
    <x v="9"/>
    <n v="2.99"/>
    <d v="2012-09-01T00:00:00"/>
    <x v="3"/>
    <n v="0"/>
    <n v="1"/>
    <n v="3"/>
    <n v="3.2890000000000006"/>
    <n v="0.91213134691395548"/>
    <n v="0.11453704127914968"/>
  </r>
  <r>
    <n v="8352"/>
    <m/>
    <s v="Upfront"/>
    <x v="9"/>
    <n v="3.68"/>
    <d v="2012-09-01T00:00:00"/>
    <x v="3"/>
    <n v="0"/>
    <n v="1"/>
    <n v="4"/>
    <n v="4.0480000000000009"/>
    <n v="0.98814229249011831"/>
    <n v="0.12408179471907881"/>
  </r>
  <r>
    <n v="8353"/>
    <m/>
    <s v="Upfront"/>
    <x v="9"/>
    <n v="8.9700000000000006"/>
    <d v="2012-07-01T00:00:00"/>
    <x v="3"/>
    <n v="0"/>
    <n v="1"/>
    <n v="11"/>
    <n v="9.8670000000000009"/>
    <n v="1.1148272017837235"/>
    <n v="0.13998971711896072"/>
  </r>
  <r>
    <n v="8354"/>
    <m/>
    <s v="Upfront"/>
    <x v="9"/>
    <n v="5.8049999999999997"/>
    <d v="2012-08-01T00:00:00"/>
    <x v="3"/>
    <n v="0"/>
    <n v="1"/>
    <n v="7"/>
    <n v="6.3855000000000004"/>
    <n v="1.0962336543731892"/>
    <n v="0.13765491093727264"/>
  </r>
  <r>
    <n v="8355"/>
    <m/>
    <s v="Upfront"/>
    <x v="9"/>
    <n v="2.58"/>
    <d v="2012-10-01T00:00:00"/>
    <x v="3"/>
    <n v="0"/>
    <n v="1"/>
    <n v="2"/>
    <n v="2.8380000000000005"/>
    <n v="0.70472163495419293"/>
    <n v="8.8492442745389532E-2"/>
  </r>
  <r>
    <n v="8356"/>
    <m/>
    <s v="Upfront"/>
    <x v="9"/>
    <n v="7.59"/>
    <d v="2012-04-01T00:00:00"/>
    <x v="3"/>
    <n v="0"/>
    <n v="1"/>
    <n v="9"/>
    <n v="8.3490000000000002"/>
    <n v="1.0779734099892202"/>
    <n v="0.13536195787535871"/>
  </r>
  <r>
    <n v="8357"/>
    <m/>
    <s v="Upfront"/>
    <x v="9"/>
    <n v="6.2549999999999999"/>
    <d v="2012-08-01T00:00:00"/>
    <x v="3"/>
    <n v="0"/>
    <n v="1"/>
    <n v="7"/>
    <n v="6.8805000000000005"/>
    <n v="1.017367923842744"/>
    <n v="0.12775167993459113"/>
  </r>
  <r>
    <n v="8358"/>
    <m/>
    <s v="Upfront"/>
    <x v="9"/>
    <n v="4.1399999999999997"/>
    <d v="2012-08-01T00:00:00"/>
    <x v="3"/>
    <n v="0"/>
    <n v="1"/>
    <n v="5"/>
    <n v="4.5540000000000003"/>
    <n v="1.097935880544576"/>
    <n v="0.13786866079897647"/>
  </r>
  <r>
    <n v="8359"/>
    <m/>
    <s v="Upfront"/>
    <x v="9"/>
    <n v="4.37"/>
    <d v="2012-08-01T00:00:00"/>
    <x v="3"/>
    <n v="0"/>
    <n v="1"/>
    <n v="5"/>
    <n v="4.8070000000000004"/>
    <n v="1.0401497815685459"/>
    <n v="0.13061241549376718"/>
  </r>
  <r>
    <n v="8360"/>
    <m/>
    <s v="Upfront"/>
    <x v="9"/>
    <n v="3.68"/>
    <d v="2012-09-01T00:00:00"/>
    <x v="3"/>
    <n v="0"/>
    <n v="1"/>
    <n v="5"/>
    <n v="4.0480000000000009"/>
    <n v="1.235177865612648"/>
    <n v="0.15510224339884851"/>
  </r>
  <r>
    <n v="8361"/>
    <m/>
    <s v="Upfront"/>
    <x v="9"/>
    <n v="3.22"/>
    <d v="2012-09-01T00:00:00"/>
    <x v="3"/>
    <n v="0"/>
    <n v="1"/>
    <n v="4"/>
    <n v="3.5420000000000007"/>
    <n v="1.1293054771315638"/>
    <n v="0.14180776539323292"/>
  </r>
  <r>
    <n v="8362"/>
    <m/>
    <s v="Upfront"/>
    <x v="9"/>
    <n v="7.9550000000000001"/>
    <d v="2012-08-01T00:00:00"/>
    <x v="3"/>
    <n v="0"/>
    <n v="1"/>
    <n v="8"/>
    <n v="8.7505000000000006"/>
    <n v="0.91423347237300723"/>
    <n v="0.11480100680482967"/>
  </r>
  <r>
    <n v="8363"/>
    <m/>
    <s v="Upfront"/>
    <x v="9"/>
    <n v="3.87"/>
    <d v="2012-09-01T00:00:00"/>
    <x v="3"/>
    <n v="0"/>
    <n v="1"/>
    <n v="4"/>
    <n v="4.2570000000000006"/>
    <n v="0.93962884660559065"/>
    <n v="0.11798992366051939"/>
  </r>
  <r>
    <n v="8364"/>
    <m/>
    <s v="Upfront"/>
    <x v="9"/>
    <n v="6.9"/>
    <d v="2012-08-01T00:00:00"/>
    <x v="3"/>
    <n v="0"/>
    <n v="1"/>
    <n v="9"/>
    <n v="7.5900000000000007"/>
    <n v="1.1857707509881421"/>
    <n v="0.14889815366289455"/>
  </r>
  <r>
    <n v="8365"/>
    <m/>
    <s v="Upfront"/>
    <x v="9"/>
    <n v="6.45"/>
    <d v="2012-08-01T00:00:00"/>
    <x v="3"/>
    <n v="0"/>
    <n v="1"/>
    <n v="7"/>
    <n v="7.0950000000000006"/>
    <n v="0.98661028893587022"/>
    <n v="0.12388941984354536"/>
  </r>
  <r>
    <n v="8366"/>
    <m/>
    <s v="Upfront"/>
    <x v="9"/>
    <n v="4.5999999999999996"/>
    <d v="2012-08-01T00:00:00"/>
    <x v="3"/>
    <n v="0"/>
    <n v="1"/>
    <n v="6"/>
    <n v="5.0599999999999996"/>
    <n v="1.1857707509881423"/>
    <n v="0.14889815366289458"/>
  </r>
  <r>
    <n v="8367"/>
    <m/>
    <s v="Upfront"/>
    <x v="9"/>
    <n v="4.4649999999999999"/>
    <d v="2012-08-01T00:00:00"/>
    <x v="3"/>
    <n v="0"/>
    <n v="1"/>
    <n v="6"/>
    <n v="4.9115000000000002"/>
    <n v="1.2216227221826326"/>
    <n v="0.15340011351608401"/>
  </r>
  <r>
    <n v="8368"/>
    <m/>
    <s v="Upfront"/>
    <x v="9"/>
    <n v="3.22"/>
    <d v="2012-09-01T00:00:00"/>
    <x v="3"/>
    <n v="0"/>
    <n v="1"/>
    <n v="4"/>
    <n v="3.5420000000000007"/>
    <n v="1.1293054771315638"/>
    <n v="0.14180776539323292"/>
  </r>
  <r>
    <n v="8369"/>
    <m/>
    <s v="Upfront"/>
    <x v="9"/>
    <n v="9.2449999999999992"/>
    <d v="2012-07-01T00:00:00"/>
    <x v="3"/>
    <n v="0"/>
    <n v="1"/>
    <n v="11"/>
    <n v="10.169499999999999"/>
    <n v="1.0816657652785291"/>
    <n v="0.13582560979524907"/>
  </r>
  <r>
    <n v="8370"/>
    <m/>
    <s v="Upfront"/>
    <x v="9"/>
    <n v="5.64"/>
    <d v="2012-08-01T00:00:00"/>
    <x v="3"/>
    <n v="0"/>
    <n v="1"/>
    <n v="7"/>
    <n v="6.2039999999999997"/>
    <n v="1.1283043197936815"/>
    <n v="0.14168204928916092"/>
  </r>
  <r>
    <n v="8371"/>
    <m/>
    <s v="Upfront"/>
    <x v="9"/>
    <n v="8.4600000000000009"/>
    <d v="2012-07-01T00:00:00"/>
    <x v="3"/>
    <n v="0"/>
    <n v="1"/>
    <n v="10"/>
    <n v="9.3060000000000009"/>
    <n v="1.0745755426606489"/>
    <n v="0.1349352850372961"/>
  </r>
  <r>
    <n v="8372"/>
    <m/>
    <s v="Upfront"/>
    <x v="9"/>
    <n v="4.7"/>
    <d v="2012-08-01T00:00:00"/>
    <x v="3"/>
    <n v="0"/>
    <n v="1"/>
    <n v="5"/>
    <n v="5.1700000000000008"/>
    <n v="0.96711798839458396"/>
    <n v="0.12144175653356649"/>
  </r>
  <r>
    <n v="8373"/>
    <m/>
    <s v="Upfront"/>
    <x v="9"/>
    <n v="3.87"/>
    <d v="2012-09-01T00:00:00"/>
    <x v="3"/>
    <n v="0"/>
    <n v="1"/>
    <n v="4"/>
    <n v="4.2570000000000006"/>
    <n v="0.93962884660559065"/>
    <n v="0.11798992366051939"/>
  </r>
  <r>
    <n v="8374"/>
    <m/>
    <s v="Upfront"/>
    <x v="9"/>
    <n v="5.52"/>
    <d v="2012-08-01T00:00:00"/>
    <x v="3"/>
    <n v="0"/>
    <n v="1"/>
    <n v="6"/>
    <n v="6.0720000000000001"/>
    <n v="0.98814229249011853"/>
    <n v="0.12408179471907882"/>
  </r>
  <r>
    <n v="8375"/>
    <m/>
    <s v="Upfront"/>
    <x v="9"/>
    <n v="4.1399999999999997"/>
    <d v="2012-09-01T00:00:00"/>
    <x v="3"/>
    <n v="0"/>
    <n v="1"/>
    <n v="5"/>
    <n v="4.5540000000000003"/>
    <n v="1.097935880544576"/>
    <n v="0.13786866079897647"/>
  </r>
  <r>
    <n v="8376"/>
    <m/>
    <s v="Upfront"/>
    <x v="9"/>
    <n v="3.01"/>
    <d v="2012-09-01T00:00:00"/>
    <x v="3"/>
    <n v="0"/>
    <n v="1"/>
    <n v="4"/>
    <n v="3.3109999999999999"/>
    <n v="1.2080942313500453"/>
    <n v="0.1517013304206678"/>
  </r>
  <r>
    <n v="8377"/>
    <m/>
    <s v="Upfront"/>
    <x v="9"/>
    <n v="5.52"/>
    <d v="2012-08-01T00:00:00"/>
    <x v="3"/>
    <n v="0"/>
    <n v="1"/>
    <n v="7"/>
    <n v="6.0720000000000001"/>
    <n v="1.1528326745718049"/>
    <n v="0.1447620938389253"/>
  </r>
  <r>
    <n v="8378"/>
    <m/>
    <s v="Upfront"/>
    <x v="9"/>
    <n v="4.7"/>
    <d v="2012-08-01T00:00:00"/>
    <x v="3"/>
    <n v="0"/>
    <n v="1"/>
    <n v="5"/>
    <n v="5.1700000000000008"/>
    <n v="0.96711798839458396"/>
    <n v="0.12144175653356649"/>
  </r>
  <r>
    <n v="8379"/>
    <m/>
    <s v="Upfront"/>
    <x v="9"/>
    <n v="4.4649999999999999"/>
    <d v="2012-08-01T00:00:00"/>
    <x v="3"/>
    <n v="0"/>
    <n v="1"/>
    <n v="4"/>
    <n v="4.9115000000000002"/>
    <n v="0.81441514812175508"/>
    <n v="0.102266742344056"/>
  </r>
  <r>
    <n v="8380"/>
    <m/>
    <s v="Upfront"/>
    <x v="9"/>
    <n v="5.17"/>
    <d v="2012-08-01T00:00:00"/>
    <x v="3"/>
    <n v="0"/>
    <n v="1"/>
    <n v="7"/>
    <n v="5.6870000000000003"/>
    <n v="1.2308774397749251"/>
    <n v="0.15456223558817556"/>
  </r>
  <r>
    <n v="8381"/>
    <m/>
    <s v="Upfront"/>
    <x v="9"/>
    <n v="4.7"/>
    <d v="2012-08-01T00:00:00"/>
    <x v="3"/>
    <n v="0"/>
    <n v="1"/>
    <n v="6"/>
    <n v="5.1700000000000008"/>
    <n v="1.1605415860735009"/>
    <n v="0.14573010784027979"/>
  </r>
  <r>
    <n v="8382"/>
    <m/>
    <s v="Upfront"/>
    <x v="9"/>
    <n v="4.7"/>
    <d v="2012-08-01T00:00:00"/>
    <x v="3"/>
    <n v="0"/>
    <n v="1"/>
    <n v="5"/>
    <n v="5.1700000000000008"/>
    <n v="0.96711798839458396"/>
    <n v="0.12144175653356649"/>
  </r>
  <r>
    <n v="8383"/>
    <m/>
    <s v="Upfront"/>
    <x v="9"/>
    <n v="5.0599999999999996"/>
    <d v="2012-08-01T00:00:00"/>
    <x v="3"/>
    <n v="0"/>
    <n v="1"/>
    <n v="6"/>
    <n v="5.5659999999999998"/>
    <n v="1.0779734099892202"/>
    <n v="0.13536195787535873"/>
  </r>
  <r>
    <n v="8384"/>
    <m/>
    <s v="Upfront"/>
    <x v="9"/>
    <n v="6.11"/>
    <d v="2012-08-01T00:00:00"/>
    <x v="3"/>
    <n v="0"/>
    <n v="1"/>
    <n v="7"/>
    <n v="6.721000000000001"/>
    <n v="1.0415116798095521"/>
    <n v="0.13078343011307161"/>
  </r>
  <r>
    <n v="8385"/>
    <m/>
    <s v="Upfront"/>
    <x v="9"/>
    <n v="4.7"/>
    <d v="2012-08-01T00:00:00"/>
    <x v="3"/>
    <n v="0"/>
    <n v="1"/>
    <n v="6"/>
    <n v="5.1700000000000008"/>
    <n v="1.1605415860735009"/>
    <n v="0.14573010784027979"/>
  </r>
  <r>
    <n v="8386"/>
    <m/>
    <s v="Upfront"/>
    <x v="9"/>
    <n v="2.82"/>
    <d v="2012-10-01T00:00:00"/>
    <x v="3"/>
    <n v="0"/>
    <n v="1"/>
    <n v="3"/>
    <n v="3.1019999999999999"/>
    <n v="0.96711798839458418"/>
    <n v="0.12144175653356651"/>
  </r>
  <r>
    <n v="8387"/>
    <m/>
    <s v="Upfront"/>
    <x v="9"/>
    <n v="7.05"/>
    <d v="2012-08-01T00:00:00"/>
    <x v="3"/>
    <n v="0"/>
    <n v="1"/>
    <n v="10"/>
    <n v="7.7550000000000008"/>
    <n v="1.2894906511927786"/>
    <n v="0.16192234204475534"/>
  </r>
  <r>
    <n v="8388"/>
    <m/>
    <s v="Upfront"/>
    <x v="4"/>
    <n v="11.96"/>
    <d v="2012-09-01T00:00:00"/>
    <x v="3"/>
    <n v="0"/>
    <n v="1"/>
    <n v="14"/>
    <n v="13.156000000000002"/>
    <n v="1.0641532380662813"/>
    <n v="0.13362654815900796"/>
  </r>
  <r>
    <n v="8389"/>
    <m/>
    <s v="Upfront"/>
    <x v="4"/>
    <n v="5.0599999999999996"/>
    <d v="2012-09-01T00:00:00"/>
    <x v="3"/>
    <n v="0"/>
    <n v="1"/>
    <n v="5"/>
    <n v="5.5659999999999998"/>
    <n v="0.89831117499101687"/>
    <n v="0.11280163156279893"/>
  </r>
  <r>
    <n v="8390"/>
    <m/>
    <s v="Upfront"/>
    <x v="4"/>
    <n v="6.665"/>
    <d v="2012-10-01T00:00:00"/>
    <x v="3"/>
    <n v="0"/>
    <n v="1"/>
    <n v="8"/>
    <n v="7.331500000000001"/>
    <n v="1.0911818863806859"/>
    <n v="0.13702055650899025"/>
  </r>
  <r>
    <n v="8391"/>
    <m/>
    <s v="Upfront"/>
    <x v="4"/>
    <n v="3.91"/>
    <d v="2012-10-01T00:00:00"/>
    <x v="3"/>
    <n v="0"/>
    <n v="1"/>
    <n v="5"/>
    <n v="4.3010000000000002"/>
    <n v="1.1625203441060219"/>
    <n v="0.14597858202244565"/>
  </r>
  <r>
    <n v="8392"/>
    <m/>
    <s v="Upfront"/>
    <x v="4"/>
    <n v="5.52"/>
    <d v="2012-10-01T00:00:00"/>
    <x v="3"/>
    <n v="0"/>
    <n v="1"/>
    <n v="7"/>
    <n v="6.0720000000000001"/>
    <n v="1.1528326745718049"/>
    <n v="0.1447620938389253"/>
  </r>
  <r>
    <n v="8393"/>
    <m/>
    <s v="Upfront"/>
    <x v="4"/>
    <n v="6.02"/>
    <d v="2012-09-01T00:00:00"/>
    <x v="3"/>
    <n v="0"/>
    <n v="1"/>
    <n v="8"/>
    <n v="6.6219999999999999"/>
    <n v="1.2080942313500453"/>
    <n v="0.1517013304206678"/>
  </r>
  <r>
    <n v="8394"/>
    <m/>
    <s v="Upfront"/>
    <x v="4"/>
    <n v="4.5999999999999996"/>
    <d v="2012-10-01T00:00:00"/>
    <x v="3"/>
    <n v="0"/>
    <n v="1"/>
    <n v="6"/>
    <n v="5.0599999999999996"/>
    <n v="1.1857707509881423"/>
    <n v="0.14889815366289458"/>
  </r>
  <r>
    <n v="8395"/>
    <m/>
    <s v="Upfront"/>
    <x v="4"/>
    <n v="5.0599999999999996"/>
    <d v="2012-09-01T00:00:00"/>
    <x v="3"/>
    <n v="0"/>
    <n v="1"/>
    <n v="6"/>
    <n v="5.5659999999999998"/>
    <n v="1.0779734099892202"/>
    <n v="0.13536195787535873"/>
  </r>
  <r>
    <n v="8396"/>
    <m/>
    <s v="Upfront"/>
    <x v="4"/>
    <n v="5.59"/>
    <d v="2012-09-01T00:00:00"/>
    <x v="3"/>
    <n v="0"/>
    <n v="1"/>
    <n v="6"/>
    <n v="6.149"/>
    <n v="0.97576841762888278"/>
    <n v="0.12252799764746246"/>
  </r>
  <r>
    <n v="8397"/>
    <m/>
    <s v="Upfront"/>
    <x v="4"/>
    <n v="6.02"/>
    <d v="2012-09-01T00:00:00"/>
    <x v="3"/>
    <n v="0"/>
    <n v="1"/>
    <n v="8"/>
    <n v="6.6219999999999999"/>
    <n v="1.2080942313500453"/>
    <n v="0.1517013304206678"/>
  </r>
  <r>
    <n v="8398"/>
    <m/>
    <s v="Upfront"/>
    <x v="4"/>
    <n v="10.32"/>
    <d v="2012-09-01T00:00:00"/>
    <x v="3"/>
    <n v="0"/>
    <n v="1"/>
    <n v="12"/>
    <n v="11.352000000000002"/>
    <n v="1.0570824524312894"/>
    <n v="0.1327386641180843"/>
  </r>
  <r>
    <n v="8399"/>
    <m/>
    <s v="Upfront"/>
    <x v="4"/>
    <n v="4.5999999999999996"/>
    <d v="2012-10-01T00:00:00"/>
    <x v="3"/>
    <n v="0"/>
    <n v="1"/>
    <n v="6"/>
    <n v="5.0599999999999996"/>
    <n v="1.1857707509881423"/>
    <n v="0.14889815366289458"/>
  </r>
  <r>
    <n v="8400"/>
    <m/>
    <s v="Upfront"/>
    <x v="4"/>
    <n v="8.9700000000000006"/>
    <d v="2012-09-01T00:00:00"/>
    <x v="3"/>
    <n v="0"/>
    <n v="1"/>
    <n v="14"/>
    <n v="9.8670000000000009"/>
    <n v="1.4188709840883753"/>
    <n v="0.17816873087867727"/>
  </r>
  <r>
    <n v="8401"/>
    <m/>
    <s v="Upfront"/>
    <x v="4"/>
    <n v="4.8099999999999996"/>
    <d v="2012-10-01T00:00:00"/>
    <x v="3"/>
    <n v="0"/>
    <n v="1"/>
    <n v="6"/>
    <n v="5.2910000000000004"/>
    <n v="1.134001134001134"/>
    <n v="0.14239740267137527"/>
  </r>
  <r>
    <n v="8402"/>
    <m/>
    <s v="Upfront"/>
    <x v="4"/>
    <n v="8.3849999999999998"/>
    <d v="2012-09-01T00:00:00"/>
    <x v="3"/>
    <n v="0"/>
    <n v="1"/>
    <n v="9"/>
    <n v="9.2235000000000014"/>
    <n v="0.97576841762888256"/>
    <n v="0.12252799764746244"/>
  </r>
  <r>
    <n v="8403"/>
    <m/>
    <s v="Upfront"/>
    <x v="4"/>
    <n v="3.68"/>
    <d v="2012-11-01T00:00:00"/>
    <x v="3"/>
    <n v="0"/>
    <n v="1"/>
    <n v="4"/>
    <n v="4.0480000000000009"/>
    <n v="0.98814229249011831"/>
    <n v="0.12408179471907881"/>
  </r>
  <r>
    <n v="8404"/>
    <m/>
    <s v="Upfront"/>
    <x v="4"/>
    <n v="4.1399999999999997"/>
    <d v="2012-09-01T00:00:00"/>
    <x v="3"/>
    <n v="0"/>
    <n v="1"/>
    <n v="5"/>
    <n v="4.5540000000000003"/>
    <n v="1.097935880544576"/>
    <n v="0.13786866079897647"/>
  </r>
  <r>
    <n v="8405"/>
    <m/>
    <s v="Upfront"/>
    <x v="4"/>
    <n v="5.16"/>
    <d v="2012-09-01T00:00:00"/>
    <x v="3"/>
    <n v="0"/>
    <n v="1"/>
    <n v="7"/>
    <n v="5.676000000000001"/>
    <n v="1.2332628611698377"/>
    <n v="0.15486177480443167"/>
  </r>
  <r>
    <n v="8406"/>
    <m/>
    <s v="Upfront"/>
    <x v="4"/>
    <n v="5.59"/>
    <d v="2012-09-01T00:00:00"/>
    <x v="3"/>
    <n v="0"/>
    <n v="1"/>
    <n v="6"/>
    <n v="6.149"/>
    <n v="0.97576841762888278"/>
    <n v="0.12252799764746246"/>
  </r>
  <r>
    <n v="8407"/>
    <m/>
    <s v="Upfront"/>
    <x v="4"/>
    <n v="7.36"/>
    <d v="2012-09-01T00:00:00"/>
    <x v="3"/>
    <n v="0"/>
    <n v="1"/>
    <n v="10"/>
    <n v="8.0960000000000019"/>
    <n v="1.235177865612648"/>
    <n v="0.15510224339884851"/>
  </r>
  <r>
    <n v="8408"/>
    <m/>
    <s v="Upfront"/>
    <x v="4"/>
    <n v="5.8049999999999997"/>
    <d v="2012-09-01T00:00:00"/>
    <x v="3"/>
    <n v="0"/>
    <n v="1"/>
    <n v="10"/>
    <n v="6.3855000000000004"/>
    <n v="1.5660480776759846"/>
    <n v="0.19664987276753232"/>
  </r>
  <r>
    <n v="8409"/>
    <m/>
    <s v="Upfront"/>
    <x v="4"/>
    <n v="5.67"/>
    <d v="2012-09-01T00:00:00"/>
    <x v="3"/>
    <n v="0"/>
    <n v="1"/>
    <n v="6"/>
    <n v="6.2370000000000001"/>
    <n v="0.96200096200096197"/>
    <n v="0.12079920755719843"/>
  </r>
  <r>
    <n v="8410"/>
    <m/>
    <s v="Upfront"/>
    <x v="4"/>
    <n v="2.2999999999999998"/>
    <d v="2012-09-01T00:00:00"/>
    <x v="3"/>
    <n v="0"/>
    <n v="1"/>
    <n v="2"/>
    <n v="2.5299999999999998"/>
    <n v="0.79051383399209496"/>
    <n v="9.9265435775263061E-2"/>
  </r>
  <r>
    <n v="8411"/>
    <m/>
    <s v="Upfront"/>
    <x v="4"/>
    <n v="14.404999999999999"/>
    <d v="2012-09-01T00:00:00"/>
    <x v="3"/>
    <n v="0"/>
    <n v="1"/>
    <n v="18"/>
    <n v="15.845500000000001"/>
    <n v="1.135969202612729"/>
    <n v="0.14264453457465778"/>
  </r>
  <r>
    <n v="8412"/>
    <m/>
    <s v="Upfront"/>
    <x v="4"/>
    <n v="5.52"/>
    <d v="2012-09-01T00:00:00"/>
    <x v="3"/>
    <n v="0"/>
    <n v="1"/>
    <n v="7"/>
    <n v="6.0720000000000001"/>
    <n v="1.1528326745718049"/>
    <n v="0.1447620938389253"/>
  </r>
  <r>
    <n v="8413"/>
    <m/>
    <s v="Upfront"/>
    <x v="4"/>
    <n v="8.9700000000000006"/>
    <d v="2012-09-01T00:00:00"/>
    <x v="3"/>
    <n v="0"/>
    <n v="1"/>
    <n v="11"/>
    <n v="9.8670000000000009"/>
    <n v="1.1148272017837235"/>
    <n v="0.13998971711896072"/>
  </r>
  <r>
    <n v="8414"/>
    <m/>
    <s v="Upfront"/>
    <x v="4"/>
    <n v="5.8049999999999997"/>
    <d v="2012-10-01T00:00:00"/>
    <x v="3"/>
    <n v="0"/>
    <n v="1"/>
    <n v="6"/>
    <n v="6.3855000000000004"/>
    <n v="0.93962884660559076"/>
    <n v="0.1179899236605194"/>
  </r>
  <r>
    <n v="8415"/>
    <m/>
    <s v="Upfront"/>
    <x v="4"/>
    <n v="11.5"/>
    <d v="2012-09-01T00:00:00"/>
    <x v="3"/>
    <n v="0"/>
    <n v="1"/>
    <n v="14"/>
    <n v="12.65"/>
    <n v="1.1067193675889329"/>
    <n v="0.13897161008536829"/>
  </r>
  <r>
    <n v="8416"/>
    <m/>
    <s v="Upfront"/>
    <x v="4"/>
    <n v="4.7300000000000004"/>
    <d v="2012-11-01T00:00:00"/>
    <x v="3"/>
    <n v="0"/>
    <n v="1"/>
    <n v="5"/>
    <n v="5.2030000000000012"/>
    <n v="0.96098404766480849"/>
    <n v="0.1206715128346221"/>
  </r>
  <r>
    <n v="8417"/>
    <m/>
    <s v="Upfront"/>
    <x v="4"/>
    <n v="3.22"/>
    <d v="2012-12-01T00:00:00"/>
    <x v="3"/>
    <n v="0"/>
    <n v="1"/>
    <n v="4"/>
    <n v="3.5420000000000007"/>
    <n v="1.1293054771315638"/>
    <n v="0.14180776539323292"/>
  </r>
  <r>
    <n v="8418"/>
    <m/>
    <s v="Upfront"/>
    <x v="4"/>
    <n v="5.8049999999999997"/>
    <d v="2012-10-01T00:00:00"/>
    <x v="3"/>
    <n v="0"/>
    <n v="1"/>
    <n v="7"/>
    <n v="6.3855000000000004"/>
    <n v="1.0962336543731892"/>
    <n v="0.13765491093727264"/>
  </r>
  <r>
    <n v="8419"/>
    <m/>
    <s v="Upfront"/>
    <x v="4"/>
    <n v="8.0500000000000007"/>
    <d v="2012-09-01T00:00:00"/>
    <x v="3"/>
    <n v="0"/>
    <n v="1"/>
    <n v="11"/>
    <n v="8.8550000000000022"/>
    <n v="1.2422360248447202"/>
    <n v="0.15598854193255624"/>
  </r>
  <r>
    <n v="8420"/>
    <m/>
    <s v="Upfront"/>
    <x v="4"/>
    <n v="9.89"/>
    <d v="2012-09-01T00:00:00"/>
    <x v="3"/>
    <n v="0"/>
    <n v="1"/>
    <n v="13"/>
    <n v="10.879000000000001"/>
    <n v="1.1949627723136316"/>
    <n v="0.15005240291609528"/>
  </r>
  <r>
    <n v="8421"/>
    <m/>
    <s v="Upfront"/>
    <x v="4"/>
    <n v="4.2"/>
    <d v="2012-09-01T00:00:00"/>
    <x v="3"/>
    <n v="0"/>
    <n v="1"/>
    <n v="5"/>
    <n v="4.620000000000001"/>
    <n v="1.082251082251082"/>
    <n v="0.13589910850184819"/>
  </r>
  <r>
    <n v="8422"/>
    <m/>
    <s v="Upfront"/>
    <x v="4"/>
    <n v="2.99"/>
    <d v="2012-12-01T00:00:00"/>
    <x v="3"/>
    <n v="0"/>
    <n v="1"/>
    <n v="3"/>
    <n v="3.2890000000000006"/>
    <n v="0.91213134691395548"/>
    <n v="0.11453704127914968"/>
  </r>
  <r>
    <n v="8423"/>
    <m/>
    <s v="Upfront"/>
    <x v="4"/>
    <n v="6.02"/>
    <d v="2012-10-01T00:00:00"/>
    <x v="3"/>
    <n v="0"/>
    <n v="1"/>
    <n v="7"/>
    <n v="6.6219999999999999"/>
    <n v="1.0570824524312896"/>
    <n v="0.13273866411808433"/>
  </r>
  <r>
    <n v="8424"/>
    <m/>
    <s v="Upfront"/>
    <x v="4"/>
    <n v="9.0299999999999994"/>
    <d v="2012-09-01T00:00:00"/>
    <x v="3"/>
    <n v="0"/>
    <n v="1"/>
    <n v="11"/>
    <n v="9.9329999999999998"/>
    <n v="1.1074197120708749"/>
    <n v="0.13905955288561214"/>
  </r>
  <r>
    <n v="161"/>
    <m/>
    <s v="Upfront"/>
    <x v="0"/>
    <n v="22.12"/>
    <d v="2009-09-01T00:00:00"/>
    <x v="4"/>
    <n v="0"/>
    <n v="1"/>
    <n v="24"/>
    <n v="24.332000000000004"/>
    <n v="0.98635541673516336"/>
    <n v="0.12385741534345662"/>
  </r>
  <r>
    <n v="164"/>
    <m/>
    <s v="Upfront"/>
    <x v="0"/>
    <n v="2.8"/>
    <d v="2009-10-01T00:00:00"/>
    <x v="4"/>
    <n v="0"/>
    <n v="1"/>
    <n v="5"/>
    <n v="3.08"/>
    <n v="1.6233766233766234"/>
    <n v="0.20384866275277236"/>
  </r>
  <r>
    <n v="170"/>
    <m/>
    <s v="Upfront"/>
    <x v="0"/>
    <n v="3.024"/>
    <d v="2009-10-01T00:00:00"/>
    <x v="4"/>
    <n v="0"/>
    <n v="1"/>
    <n v="4"/>
    <n v="3.3264000000000005"/>
    <n v="1.2025012025012023"/>
    <n v="0.15099900944649802"/>
  </r>
  <r>
    <n v="171"/>
    <m/>
    <s v="Upfront"/>
    <x v="0"/>
    <n v="3.18"/>
    <d v="2009-09-01T00:00:00"/>
    <x v="4"/>
    <n v="0"/>
    <n v="1"/>
    <n v="3"/>
    <n v="3.4980000000000007"/>
    <n v="0.85763293310463107"/>
    <n v="0.10769363315240803"/>
  </r>
  <r>
    <n v="176"/>
    <m/>
    <s v="Upfront"/>
    <x v="0"/>
    <n v="3"/>
    <d v="2009-10-01T00:00:00"/>
    <x v="4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4"/>
    <n v="0"/>
    <n v="1"/>
    <n v="4"/>
    <n v="3.7840000000000003"/>
    <n v="1.0570824524312896"/>
    <n v="0.13273866411808433"/>
  </r>
  <r>
    <n v="182"/>
    <m/>
    <s v="Upfront"/>
    <x v="0"/>
    <n v="4"/>
    <d v="2009-09-01T00:00:00"/>
    <x v="4"/>
    <n v="0"/>
    <n v="1"/>
    <n v="5"/>
    <n v="4.4000000000000004"/>
    <n v="1.1363636363636362"/>
    <n v="0.14269406392694065"/>
  </r>
  <r>
    <n v="189"/>
    <m/>
    <s v="Upfront"/>
    <x v="0"/>
    <n v="4"/>
    <d v="2009-11-01T00:00:00"/>
    <x v="4"/>
    <n v="0"/>
    <n v="1"/>
    <n v="3"/>
    <n v="4.4000000000000004"/>
    <n v="0.68181818181818177"/>
    <n v="8.5616438356164379E-2"/>
  </r>
  <r>
    <n v="192"/>
    <m/>
    <s v="Upfront"/>
    <x v="0"/>
    <n v="4"/>
    <d v="2009-11-01T00:00:00"/>
    <x v="4"/>
    <n v="0"/>
    <n v="1"/>
    <n v="3"/>
    <n v="4.4000000000000004"/>
    <n v="0.68181818181818177"/>
    <n v="8.5616438356164379E-2"/>
  </r>
  <r>
    <n v="197"/>
    <m/>
    <s v="Upfront"/>
    <x v="0"/>
    <n v="2.36"/>
    <d v="2009-10-01T00:00:00"/>
    <x v="4"/>
    <n v="0"/>
    <n v="1"/>
    <n v="3"/>
    <n v="2.5960000000000001"/>
    <n v="1.1556240369799691"/>
    <n v="0.14511260738332948"/>
  </r>
  <r>
    <n v="199"/>
    <m/>
    <s v="Upfront"/>
    <x v="0"/>
    <n v="3"/>
    <d v="2010-01-01T00:00:00"/>
    <x v="4"/>
    <n v="0"/>
    <n v="1"/>
    <n v="3"/>
    <n v="3.3000000000000003"/>
    <n v="0.90909090909090906"/>
    <n v="0.11415525114155251"/>
  </r>
  <r>
    <n v="210"/>
    <m/>
    <s v="Upfront"/>
    <x v="0"/>
    <n v="9"/>
    <d v="2009-12-01T00:00:00"/>
    <x v="4"/>
    <n v="0"/>
    <n v="1"/>
    <n v="3"/>
    <n v="9.9"/>
    <n v="0.30303030303030304"/>
    <n v="3.8051750380517509E-2"/>
  </r>
  <r>
    <n v="216"/>
    <m/>
    <s v="Upfront"/>
    <x v="0"/>
    <n v="4"/>
    <d v="2009-11-01T00:00:00"/>
    <x v="4"/>
    <n v="0"/>
    <n v="1"/>
    <n v="3"/>
    <n v="4.4000000000000004"/>
    <n v="0.68181818181818177"/>
    <n v="8.5616438356164379E-2"/>
  </r>
  <r>
    <n v="222"/>
    <m/>
    <s v="Upfront"/>
    <x v="0"/>
    <n v="3"/>
    <d v="2010-01-01T00:00:00"/>
    <x v="4"/>
    <n v="0"/>
    <n v="1"/>
    <n v="3"/>
    <n v="3.3000000000000003"/>
    <n v="0.90909090909090906"/>
    <n v="0.11415525114155251"/>
  </r>
  <r>
    <n v="226"/>
    <m/>
    <s v="Upfront"/>
    <x v="0"/>
    <n v="4.5"/>
    <d v="2009-10-01T00:00:00"/>
    <x v="4"/>
    <n v="0"/>
    <n v="1"/>
    <n v="6"/>
    <n v="4.95"/>
    <n v="1.2121212121212122"/>
    <n v="0.15220700152207003"/>
  </r>
  <r>
    <n v="237"/>
    <m/>
    <s v="Upfront"/>
    <x v="0"/>
    <n v="3"/>
    <d v="2010-01-01T00:00:00"/>
    <x v="4"/>
    <n v="0"/>
    <n v="1"/>
    <n v="3"/>
    <n v="3.3000000000000003"/>
    <n v="0.90909090909090906"/>
    <n v="0.11415525114155251"/>
  </r>
  <r>
    <n v="243"/>
    <m/>
    <s v="Upfront"/>
    <x v="0"/>
    <n v="2.2000000000000002"/>
    <d v="2010-01-01T00:00:00"/>
    <x v="4"/>
    <n v="0"/>
    <n v="1"/>
    <n v="3"/>
    <n v="2.4200000000000004"/>
    <n v="1.2396694214876032"/>
    <n v="0.1556662515566625"/>
  </r>
  <r>
    <n v="250"/>
    <m/>
    <s v="Upfront"/>
    <x v="0"/>
    <n v="3"/>
    <d v="2010-01-01T00:00:00"/>
    <x v="4"/>
    <n v="0"/>
    <n v="1"/>
    <n v="3"/>
    <n v="3.3000000000000003"/>
    <n v="0.90909090909090906"/>
    <n v="0.11415525114155251"/>
  </r>
  <r>
    <n v="266"/>
    <m/>
    <s v="Upfront"/>
    <x v="0"/>
    <n v="1.08"/>
    <d v="2009-09-01T00:00:00"/>
    <x v="4"/>
    <n v="0"/>
    <n v="1"/>
    <n v="2"/>
    <n v="1.1880000000000002"/>
    <n v="1.6835016835016832"/>
    <n v="0.21139861322509723"/>
  </r>
  <r>
    <n v="277"/>
    <m/>
    <s v="Upfront"/>
    <x v="1"/>
    <n v="6.3959999999999999"/>
    <d v="2009-05-01T00:00:00"/>
    <x v="4"/>
    <n v="0"/>
    <n v="1"/>
    <n v="8"/>
    <n v="7.0356000000000005"/>
    <n v="1.137074307806015"/>
    <n v="0.14278330349162291"/>
  </r>
  <r>
    <n v="305"/>
    <m/>
    <s v="Upfront"/>
    <x v="2"/>
    <n v="4.05"/>
    <d v="2009-10-01T00:00:00"/>
    <x v="4"/>
    <n v="0"/>
    <n v="1"/>
    <n v="6"/>
    <n v="4.4550000000000001"/>
    <n v="1.3468013468013469"/>
    <n v="0.16911889058007779"/>
  </r>
  <r>
    <n v="330"/>
    <m/>
    <s v="Upfront"/>
    <x v="2"/>
    <n v="9.8800000000000008"/>
    <d v="2009-12-01T00:00:00"/>
    <x v="4"/>
    <n v="0"/>
    <n v="1"/>
    <n v="14"/>
    <n v="10.868000000000002"/>
    <n v="1.2881854987118142"/>
    <n v="0.16175845303458855"/>
  </r>
  <r>
    <n v="334"/>
    <m/>
    <s v="Upfront"/>
    <x v="0"/>
    <n v="4.7300000000000004"/>
    <d v="2009-08-01T00:00:00"/>
    <x v="4"/>
    <n v="0"/>
    <n v="1"/>
    <n v="5"/>
    <n v="5.2030000000000012"/>
    <n v="0.96098404766480849"/>
    <n v="0.1206715128346221"/>
  </r>
  <r>
    <n v="374"/>
    <m/>
    <s v="Upfront"/>
    <x v="0"/>
    <n v="2.052"/>
    <d v="2010-06-01T00:00:00"/>
    <x v="4"/>
    <n v="0"/>
    <n v="1"/>
    <n v="2"/>
    <n v="2.2572000000000001"/>
    <n v="0.88605351763246498"/>
    <n v="0.11126242801320908"/>
  </r>
  <r>
    <n v="407"/>
    <m/>
    <s v="Upfront"/>
    <x v="0"/>
    <n v="5.6"/>
    <d v="2010-02-01T00:00:00"/>
    <x v="4"/>
    <n v="0"/>
    <n v="1"/>
    <n v="7"/>
    <n v="6.16"/>
    <n v="1.1363636363636362"/>
    <n v="0.14269406392694065"/>
  </r>
  <r>
    <n v="411"/>
    <m/>
    <s v="Upfront"/>
    <x v="4"/>
    <n v="4.032"/>
    <d v="2010-02-01T00:00:00"/>
    <x v="4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4"/>
    <n v="0"/>
    <n v="1"/>
    <n v="2"/>
    <n v="2.8512000000000004"/>
    <n v="0.70145903479236804"/>
    <n v="8.8082755510457175E-2"/>
  </r>
  <r>
    <n v="458"/>
    <m/>
    <s v="Upfront"/>
    <x v="4"/>
    <n v="4.032"/>
    <d v="2010-02-01T00:00:00"/>
    <x v="4"/>
    <n v="0"/>
    <n v="1"/>
    <n v="5"/>
    <n v="4.4352"/>
    <n v="1.1273448773448773"/>
    <n v="0.1415615713560919"/>
  </r>
  <r>
    <n v="464"/>
    <m/>
    <s v="Upfront"/>
    <x v="2"/>
    <n v="3.87"/>
    <d v="2010-02-01T00:00:00"/>
    <x v="4"/>
    <n v="0"/>
    <n v="1"/>
    <n v="5"/>
    <n v="4.2570000000000006"/>
    <n v="1.1745360582569884"/>
    <n v="0.14748740457564924"/>
  </r>
  <r>
    <n v="470"/>
    <m/>
    <s v="Upfront"/>
    <x v="0"/>
    <n v="2.7"/>
    <d v="2010-03-01T00:00:00"/>
    <x v="4"/>
    <n v="0"/>
    <n v="1"/>
    <n v="3"/>
    <n v="2.9700000000000006"/>
    <n v="1.0101010101010099"/>
    <n v="0.12683916793505834"/>
  </r>
  <r>
    <n v="498"/>
    <m/>
    <s v="Upfront"/>
    <x v="0"/>
    <n v="3"/>
    <d v="2010-05-01T00:00:00"/>
    <x v="4"/>
    <n v="0"/>
    <n v="1"/>
    <n v="3"/>
    <n v="3.3000000000000003"/>
    <n v="0.90909090909090906"/>
    <n v="0.11415525114155251"/>
  </r>
  <r>
    <n v="502"/>
    <m/>
    <s v="Upfront"/>
    <x v="0"/>
    <n v="5.4"/>
    <d v="2009-12-01T00:00:00"/>
    <x v="4"/>
    <n v="0"/>
    <n v="1"/>
    <n v="5"/>
    <n v="5.9400000000000013"/>
    <n v="0.84175084175084158"/>
    <n v="0.10569930661254862"/>
  </r>
  <r>
    <n v="588"/>
    <m/>
    <s v="Upfront"/>
    <x v="0"/>
    <n v="2.887"/>
    <d v="2010-06-01T00:00:00"/>
    <x v="4"/>
    <n v="0"/>
    <n v="1"/>
    <n v="3"/>
    <n v="3.1757000000000004"/>
    <n v="0.94467361526592553"/>
    <n v="0.11862339917722811"/>
  </r>
  <r>
    <n v="591"/>
    <m/>
    <s v="Upfront"/>
    <x v="0"/>
    <n v="3.3210000000000002"/>
    <d v="2010-05-01T00:00:00"/>
    <x v="4"/>
    <n v="0"/>
    <n v="1"/>
    <n v="3"/>
    <n v="3.6531000000000007"/>
    <n v="0.82122033341545519"/>
    <n v="0.10312127474394987"/>
  </r>
  <r>
    <n v="592"/>
    <m/>
    <s v="Upfront"/>
    <x v="0"/>
    <n v="3.37"/>
    <d v="2010-06-01T00:00:00"/>
    <x v="4"/>
    <n v="0"/>
    <n v="1"/>
    <n v="4"/>
    <n v="3.7070000000000003"/>
    <n v="1.0790396547073104"/>
    <n v="0.13549584705228784"/>
  </r>
  <r>
    <n v="596"/>
    <m/>
    <s v="Upfront"/>
    <x v="0"/>
    <n v="2.887"/>
    <d v="2010-05-01T00:00:00"/>
    <x v="4"/>
    <n v="0"/>
    <n v="1"/>
    <n v="3"/>
    <n v="3.1757000000000004"/>
    <n v="0.94467361526592553"/>
    <n v="0.11862339917722811"/>
  </r>
  <r>
    <n v="602"/>
    <m/>
    <s v="Upfront"/>
    <x v="5"/>
    <n v="3.2029999999999998"/>
    <d v="2010-05-01T00:00:00"/>
    <x v="4"/>
    <n v="0"/>
    <n v="1"/>
    <n v="3"/>
    <n v="3.5233000000000003"/>
    <n v="0.85147446995714238"/>
    <n v="0.1069203101544357"/>
  </r>
  <r>
    <n v="603"/>
    <m/>
    <s v="Upfront"/>
    <x v="3"/>
    <n v="2.8919999999999999"/>
    <d v="2010-05-01T00:00:00"/>
    <x v="4"/>
    <n v="0"/>
    <n v="1"/>
    <n v="3"/>
    <n v="3.1812"/>
    <n v="0.94304036212749909"/>
    <n v="0.11841831031281382"/>
  </r>
  <r>
    <n v="605"/>
    <m/>
    <s v="Upfront"/>
    <x v="3"/>
    <n v="2.5209999999999999"/>
    <d v="2010-05-01T00:00:00"/>
    <x v="4"/>
    <n v="0"/>
    <n v="1"/>
    <n v="2"/>
    <n v="2.7731000000000003"/>
    <n v="0.72121452526053864"/>
    <n v="9.0563467783857612E-2"/>
  </r>
  <r>
    <n v="608"/>
    <m/>
    <s v="Upfront"/>
    <x v="2"/>
    <n v="3.149"/>
    <d v="2010-04-01T00:00:00"/>
    <x v="4"/>
    <n v="0"/>
    <n v="1"/>
    <n v="3"/>
    <n v="3.4639000000000002"/>
    <n v="0.86607581050261262"/>
    <n v="0.10875381182110433"/>
  </r>
  <r>
    <n v="612"/>
    <m/>
    <s v="Upfront"/>
    <x v="6"/>
    <n v="4.5999999999999996"/>
    <d v="2010-04-01T00:00:00"/>
    <x v="4"/>
    <n v="0"/>
    <n v="1"/>
    <n v="6"/>
    <n v="5.0599999999999996"/>
    <n v="1.1857707509881423"/>
    <n v="0.14889815366289458"/>
  </r>
  <r>
    <n v="613"/>
    <m/>
    <s v="Upfront"/>
    <x v="2"/>
    <n v="2.8769999999999998"/>
    <d v="2010-05-01T00:00:00"/>
    <x v="4"/>
    <n v="0"/>
    <n v="1"/>
    <n v="3"/>
    <n v="3.1646999999999998"/>
    <n v="0.9479571523367144"/>
    <n v="0.11903571547607145"/>
  </r>
  <r>
    <n v="614"/>
    <m/>
    <s v="Upfront"/>
    <x v="2"/>
    <n v="2.34"/>
    <d v="2010-06-01T00:00:00"/>
    <x v="4"/>
    <n v="0"/>
    <n v="1"/>
    <n v="2"/>
    <n v="2.5739999999999998"/>
    <n v="0.77700077700077708"/>
    <n v="9.756859071927565E-2"/>
  </r>
  <r>
    <n v="620"/>
    <m/>
    <s v="Upfront"/>
    <x v="0"/>
    <n v="6"/>
    <d v="2010-04-01T00:00:00"/>
    <x v="4"/>
    <n v="0"/>
    <n v="1"/>
    <n v="3"/>
    <n v="6.6000000000000005"/>
    <n v="0.45454545454545453"/>
    <n v="5.7077625570776253E-2"/>
  </r>
  <r>
    <n v="625"/>
    <m/>
    <s v="Upfront"/>
    <x v="2"/>
    <n v="2.887"/>
    <d v="2010-05-01T00:00:00"/>
    <x v="4"/>
    <n v="0"/>
    <n v="1"/>
    <n v="3"/>
    <n v="3.1757000000000004"/>
    <n v="0.94467361526592553"/>
    <n v="0.11862339917722811"/>
  </r>
  <r>
    <n v="647"/>
    <m/>
    <s v="Upfront"/>
    <x v="3"/>
    <n v="2.8919999999999999"/>
    <d v="2010-01-01T00:00:00"/>
    <x v="4"/>
    <n v="0"/>
    <n v="1"/>
    <n v="3"/>
    <n v="3.1812"/>
    <n v="0.94304036212749909"/>
    <n v="0.11841831031281382"/>
  </r>
  <r>
    <n v="665"/>
    <m/>
    <s v="Upfront"/>
    <x v="2"/>
    <n v="3.2370000000000001"/>
    <d v="2010-04-01T00:00:00"/>
    <x v="4"/>
    <n v="0"/>
    <n v="1"/>
    <n v="4"/>
    <n v="3.5607000000000002"/>
    <n v="1.1233746173505208"/>
    <n v="0.14106302272666357"/>
  </r>
  <r>
    <n v="683"/>
    <m/>
    <s v="Upfront"/>
    <x v="2"/>
    <n v="2.9580000000000002"/>
    <d v="2010-05-01T00:00:00"/>
    <x v="4"/>
    <n v="0"/>
    <n v="1"/>
    <n v="3"/>
    <n v="3.2538000000000005"/>
    <n v="0.92199889360132758"/>
    <n v="0.11577611677642242"/>
  </r>
  <r>
    <n v="684"/>
    <m/>
    <s v="Upfront"/>
    <x v="0"/>
    <n v="3.3210000000000002"/>
    <d v="2010-05-01T00:00:00"/>
    <x v="4"/>
    <n v="0"/>
    <n v="1"/>
    <n v="3"/>
    <n v="3.6531000000000007"/>
    <n v="0.82122033341545519"/>
    <n v="0.10312127474394987"/>
  </r>
  <r>
    <n v="685"/>
    <m/>
    <s v="Upfront"/>
    <x v="7"/>
    <n v="4.4400000000000004"/>
    <d v="2010-03-01T00:00:00"/>
    <x v="4"/>
    <n v="0"/>
    <n v="1"/>
    <n v="5"/>
    <n v="4.8840000000000012"/>
    <n v="1.0237510237510234"/>
    <n v="0.12855321074499154"/>
  </r>
  <r>
    <n v="689"/>
    <m/>
    <s v="Upfront"/>
    <x v="0"/>
    <n v="3.3210000000000002"/>
    <d v="2010-06-01T00:00:00"/>
    <x v="4"/>
    <n v="0"/>
    <n v="1"/>
    <n v="4"/>
    <n v="3.6531000000000007"/>
    <n v="1.0949604445539403"/>
    <n v="0.13749503299193316"/>
  </r>
  <r>
    <n v="691"/>
    <m/>
    <s v="Upfront"/>
    <x v="0"/>
    <n v="2.887"/>
    <d v="2010-07-01T00:00:00"/>
    <x v="4"/>
    <n v="0"/>
    <n v="1"/>
    <n v="2"/>
    <n v="3.1757000000000004"/>
    <n v="0.62978241017728365"/>
    <n v="7.908226611815207E-2"/>
  </r>
  <r>
    <n v="693"/>
    <m/>
    <s v="Upfront"/>
    <x v="2"/>
    <n v="2.3919999999999999"/>
    <d v="2010-06-01T00:00:00"/>
    <x v="4"/>
    <n v="0"/>
    <n v="1"/>
    <n v="2"/>
    <n v="2.6312000000000002"/>
    <n v="0.76010945576162958"/>
    <n v="9.5447534399291392E-2"/>
  </r>
  <r>
    <n v="720"/>
    <m/>
    <s v="Upfront"/>
    <x v="0"/>
    <n v="2.887"/>
    <d v="2010-05-01T00:00:00"/>
    <x v="4"/>
    <n v="0"/>
    <n v="1"/>
    <n v="3"/>
    <n v="3.1757000000000004"/>
    <n v="0.94467361526592553"/>
    <n v="0.11862339917722811"/>
  </r>
  <r>
    <n v="721"/>
    <m/>
    <s v="Upfront"/>
    <x v="4"/>
    <n v="3.4"/>
    <d v="2010-05-01T00:00:00"/>
    <x v="4"/>
    <n v="0"/>
    <n v="1"/>
    <n v="4"/>
    <n v="3.74"/>
    <n v="1.0695187165775399"/>
    <n v="0.13430029546065003"/>
  </r>
  <r>
    <n v="727"/>
    <m/>
    <s v="Upfront"/>
    <x v="7"/>
    <n v="2.8860000000000001"/>
    <d v="2010-05-01T00:00:00"/>
    <x v="4"/>
    <n v="0"/>
    <n v="1"/>
    <n v="3"/>
    <n v="3.1746000000000003"/>
    <n v="0.94500094500094489"/>
    <n v="0.11866450222614607"/>
  </r>
  <r>
    <n v="728"/>
    <m/>
    <s v="Upfront"/>
    <x v="2"/>
    <n v="2.9580000000000002"/>
    <d v="2010-05-01T00:00:00"/>
    <x v="4"/>
    <n v="0"/>
    <n v="1"/>
    <n v="3"/>
    <n v="3.2538000000000005"/>
    <n v="0.92199889360132758"/>
    <n v="0.11577611677642242"/>
  </r>
  <r>
    <n v="729"/>
    <m/>
    <s v="Upfront"/>
    <x v="2"/>
    <n v="2.9580000000000002"/>
    <d v="2010-07-01T00:00:00"/>
    <x v="4"/>
    <n v="0"/>
    <n v="1"/>
    <n v="3"/>
    <n v="3.2538000000000005"/>
    <n v="0.92199889360132758"/>
    <n v="0.11577611677642242"/>
  </r>
  <r>
    <n v="760"/>
    <m/>
    <s v="Upfront"/>
    <x v="7"/>
    <n v="8.75"/>
    <d v="2010-04-01T00:00:00"/>
    <x v="4"/>
    <n v="0"/>
    <n v="1"/>
    <n v="11"/>
    <n v="9.625"/>
    <n v="1.1428571428571428"/>
    <n v="0.14350945857795172"/>
  </r>
  <r>
    <n v="774"/>
    <m/>
    <s v="Upfront"/>
    <x v="0"/>
    <n v="5"/>
    <d v="2010-04-01T00:00:00"/>
    <x v="4"/>
    <n v="0"/>
    <n v="1"/>
    <n v="6"/>
    <n v="5.5"/>
    <n v="1.0909090909090908"/>
    <n v="0.13698630136986301"/>
  </r>
  <r>
    <n v="775"/>
    <m/>
    <s v="Upfront"/>
    <x v="6"/>
    <n v="4.8"/>
    <d v="2010-05-01T00:00:00"/>
    <x v="4"/>
    <n v="0"/>
    <n v="1"/>
    <n v="6"/>
    <n v="5.28"/>
    <n v="1.1363636363636362"/>
    <n v="0.14269406392694065"/>
  </r>
  <r>
    <n v="781"/>
    <m/>
    <s v="Upfront"/>
    <x v="2"/>
    <n v="2.9849999999999999"/>
    <d v="2010-08-01T00:00:00"/>
    <x v="4"/>
    <n v="0"/>
    <n v="1"/>
    <n v="3"/>
    <n v="3.2835000000000001"/>
    <n v="0.91365920511649157"/>
    <n v="0.11472889561965077"/>
  </r>
  <r>
    <n v="783"/>
    <m/>
    <s v="Upfront"/>
    <x v="2"/>
    <n v="2.4249999999999998"/>
    <d v="2010-07-01T00:00:00"/>
    <x v="4"/>
    <n v="0"/>
    <n v="1"/>
    <n v="2"/>
    <n v="2.6675"/>
    <n v="0.7497656982193065"/>
    <n v="9.4148660735301051E-2"/>
  </r>
  <r>
    <n v="784"/>
    <m/>
    <s v="Upfront"/>
    <x v="0"/>
    <n v="2.6480000000000001"/>
    <d v="2010-05-01T00:00:00"/>
    <x v="4"/>
    <n v="0"/>
    <n v="1"/>
    <n v="3"/>
    <n v="2.9128000000000003"/>
    <n v="1.0299368305410601"/>
    <n v="0.12932996730538426"/>
  </r>
  <r>
    <n v="785"/>
    <m/>
    <s v="Upfront"/>
    <x v="2"/>
    <n v="3.0920000000000001"/>
    <d v="2010-06-01T00:00:00"/>
    <x v="4"/>
    <n v="0"/>
    <n v="1"/>
    <n v="3"/>
    <n v="3.4012000000000002"/>
    <n v="0.88204163236504762"/>
    <n v="0.11075865246593063"/>
  </r>
  <r>
    <n v="806"/>
    <m/>
    <s v="Upfront"/>
    <x v="0"/>
    <n v="1.25"/>
    <d v="2010-06-01T00:00:00"/>
    <x v="4"/>
    <n v="0"/>
    <n v="1"/>
    <n v="2"/>
    <n v="1.375"/>
    <n v="1.4545454545454546"/>
    <n v="0.18264840182648401"/>
  </r>
  <r>
    <n v="812"/>
    <m/>
    <s v="Upfront"/>
    <x v="0"/>
    <n v="3.3210000000000002"/>
    <d v="2010-07-01T00:00:00"/>
    <x v="4"/>
    <n v="0"/>
    <n v="1"/>
    <n v="3"/>
    <n v="3.6531000000000007"/>
    <n v="0.82122033341545519"/>
    <n v="0.10312127474394987"/>
  </r>
  <r>
    <n v="813"/>
    <m/>
    <s v="Upfront"/>
    <x v="2"/>
    <n v="2.9580000000000002"/>
    <d v="2010-09-01T00:00:00"/>
    <x v="4"/>
    <n v="0"/>
    <n v="1"/>
    <n v="3"/>
    <n v="3.2538000000000005"/>
    <n v="0.92199889360132758"/>
    <n v="0.11577611677642242"/>
  </r>
  <r>
    <n v="825"/>
    <m/>
    <s v="Upfront"/>
    <x v="1"/>
    <n v="27.6"/>
    <d v="2010-03-01T00:00:00"/>
    <x v="4"/>
    <n v="0"/>
    <n v="1"/>
    <n v="31"/>
    <n v="30.360000000000003"/>
    <n v="1.0210803689064558"/>
    <n v="0.1282178545430481"/>
  </r>
  <r>
    <n v="826"/>
    <m/>
    <s v="Upfront"/>
    <x v="0"/>
    <n v="2.8860000000000001"/>
    <d v="2010-07-01T00:00:00"/>
    <x v="4"/>
    <n v="0"/>
    <n v="1"/>
    <n v="2"/>
    <n v="3.1746000000000003"/>
    <n v="0.63000063000062989"/>
    <n v="7.9109668150764048E-2"/>
  </r>
  <r>
    <n v="827"/>
    <m/>
    <s v="Upfront"/>
    <x v="0"/>
    <n v="2.887"/>
    <d v="2010-07-01T00:00:00"/>
    <x v="4"/>
    <n v="0"/>
    <n v="1"/>
    <n v="2"/>
    <n v="3.1757000000000004"/>
    <n v="0.62978241017728365"/>
    <n v="7.908226611815207E-2"/>
  </r>
  <r>
    <n v="829"/>
    <m/>
    <s v="Upfront"/>
    <x v="0"/>
    <n v="2.887"/>
    <d v="2010-08-01T00:00:00"/>
    <x v="4"/>
    <n v="0"/>
    <n v="1"/>
    <n v="3"/>
    <n v="3.1757000000000004"/>
    <n v="0.94467361526592553"/>
    <n v="0.11862339917722811"/>
  </r>
  <r>
    <n v="832"/>
    <m/>
    <s v="Upfront"/>
    <x v="2"/>
    <n v="1.6870000000000001"/>
    <d v="2010-06-01T00:00:00"/>
    <x v="4"/>
    <n v="0"/>
    <n v="1"/>
    <n v="1"/>
    <n v="1.8557000000000001"/>
    <n v="0.53888020692999938"/>
    <n v="6.7667605893036456E-2"/>
  </r>
  <r>
    <n v="834"/>
    <m/>
    <s v="Upfront"/>
    <x v="0"/>
    <n v="2.887"/>
    <d v="2010-07-01T00:00:00"/>
    <x v="4"/>
    <n v="0"/>
    <n v="1"/>
    <n v="2"/>
    <n v="3.1757000000000004"/>
    <n v="0.62978241017728365"/>
    <n v="7.908226611815207E-2"/>
  </r>
  <r>
    <n v="838"/>
    <m/>
    <s v="Upfront"/>
    <x v="0"/>
    <n v="3.3210000000000002"/>
    <d v="2010-07-01T00:00:00"/>
    <x v="4"/>
    <n v="0"/>
    <n v="1"/>
    <n v="3"/>
    <n v="3.6531000000000007"/>
    <n v="0.82122033341545519"/>
    <n v="0.10312127474394987"/>
  </r>
  <r>
    <n v="844"/>
    <m/>
    <s v="Upfront"/>
    <x v="2"/>
    <n v="3.0089999999999999"/>
    <d v="2010-07-01T00:00:00"/>
    <x v="4"/>
    <n v="0"/>
    <n v="1"/>
    <n v="3"/>
    <n v="3.3099000000000003"/>
    <n v="0.90637179370977972"/>
    <n v="0.11381380971241527"/>
  </r>
  <r>
    <n v="847"/>
    <m/>
    <s v="Upfront"/>
    <x v="4"/>
    <n v="3.96"/>
    <d v="2010-06-01T00:00:00"/>
    <x v="4"/>
    <n v="0"/>
    <n v="1"/>
    <n v="5"/>
    <n v="4.3559999999999999"/>
    <n v="1.1478420569329661"/>
    <n v="0.14413541810802086"/>
  </r>
  <r>
    <n v="852"/>
    <m/>
    <s v="Upfront"/>
    <x v="0"/>
    <n v="2.8860000000000001"/>
    <d v="2010-05-01T00:00:00"/>
    <x v="4"/>
    <n v="0"/>
    <n v="1"/>
    <n v="3"/>
    <n v="3.1746000000000003"/>
    <n v="0.94500094500094489"/>
    <n v="0.11866450222614607"/>
  </r>
  <r>
    <n v="853"/>
    <m/>
    <s v="Upfront"/>
    <x v="2"/>
    <n v="3.0390000000000001"/>
    <d v="2010-07-01T00:00:00"/>
    <x v="4"/>
    <n v="0"/>
    <n v="1"/>
    <n v="3"/>
    <n v="3.3429000000000006"/>
    <n v="0.89742439199497426"/>
    <n v="0.11269027753361552"/>
  </r>
  <r>
    <n v="855"/>
    <m/>
    <s v="Upfront"/>
    <x v="2"/>
    <n v="2.4249999999999998"/>
    <d v="2010-05-01T00:00:00"/>
    <x v="4"/>
    <n v="0"/>
    <n v="1"/>
    <n v="3"/>
    <n v="2.6675"/>
    <n v="1.1246485473289598"/>
    <n v="0.14122299110295158"/>
  </r>
  <r>
    <n v="856"/>
    <m/>
    <s v="Upfront"/>
    <x v="2"/>
    <n v="2.4249999999999998"/>
    <d v="2010-07-01T00:00:00"/>
    <x v="4"/>
    <n v="0"/>
    <n v="1"/>
    <n v="2"/>
    <n v="2.6675"/>
    <n v="0.7497656982193065"/>
    <n v="9.4148660735301051E-2"/>
  </r>
  <r>
    <n v="859"/>
    <m/>
    <s v="Upfront"/>
    <x v="0"/>
    <n v="2.887"/>
    <d v="2010-08-01T00:00:00"/>
    <x v="4"/>
    <n v="0"/>
    <n v="1"/>
    <n v="3"/>
    <n v="3.1757000000000004"/>
    <n v="0.94467361526592553"/>
    <n v="0.11862339917722811"/>
  </r>
  <r>
    <n v="862"/>
    <m/>
    <s v="Upfront"/>
    <x v="2"/>
    <n v="2.9580000000000002"/>
    <d v="2009-12-01T00:00:00"/>
    <x v="4"/>
    <n v="0"/>
    <n v="1"/>
    <n v="3"/>
    <n v="3.2538000000000005"/>
    <n v="0.92199889360132758"/>
    <n v="0.11577611677642242"/>
  </r>
  <r>
    <n v="864"/>
    <m/>
    <s v="Upfront"/>
    <x v="2"/>
    <n v="3.0390000000000001"/>
    <d v="2010-08-01T00:00:00"/>
    <x v="4"/>
    <n v="0"/>
    <n v="1"/>
    <n v="3"/>
    <n v="3.3429000000000006"/>
    <n v="0.89742439199497426"/>
    <n v="0.11269027753361552"/>
  </r>
  <r>
    <n v="882"/>
    <m/>
    <s v="Upfront"/>
    <x v="1"/>
    <n v="2.5649999999999999"/>
    <d v="2010-04-01T00:00:00"/>
    <x v="4"/>
    <n v="0"/>
    <n v="1"/>
    <n v="3"/>
    <n v="2.8215000000000003"/>
    <n v="1.0632642211589578"/>
    <n v="0.13351491361585088"/>
  </r>
  <r>
    <n v="883"/>
    <m/>
    <s v="Upfront"/>
    <x v="4"/>
    <n v="3.45"/>
    <d v="2010-05-01T00:00:00"/>
    <x v="4"/>
    <n v="0"/>
    <n v="1"/>
    <n v="5"/>
    <n v="3.7950000000000004"/>
    <n v="1.3175230566534912"/>
    <n v="0.16544239295877172"/>
  </r>
  <r>
    <n v="884"/>
    <m/>
    <s v="Upfront"/>
    <x v="4"/>
    <n v="3.45"/>
    <d v="2010-05-01T00:00:00"/>
    <x v="4"/>
    <n v="0"/>
    <n v="1"/>
    <n v="4"/>
    <n v="3.7950000000000004"/>
    <n v="1.054018445322793"/>
    <n v="0.13235391436701738"/>
  </r>
  <r>
    <n v="900"/>
    <m/>
    <s v="Upfront"/>
    <x v="0"/>
    <n v="2.976"/>
    <d v="2010-09-01T00:00:00"/>
    <x v="4"/>
    <n v="0"/>
    <n v="1"/>
    <n v="3"/>
    <n v="3.2736000000000001"/>
    <n v="0.91642228739002929"/>
    <n v="0.11507585800559729"/>
  </r>
  <r>
    <n v="909"/>
    <m/>
    <s v="Upfront"/>
    <x v="2"/>
    <n v="3.0089999999999999"/>
    <d v="2010-07-01T00:00:00"/>
    <x v="4"/>
    <n v="0"/>
    <n v="1"/>
    <n v="3"/>
    <n v="3.3099000000000003"/>
    <n v="0.90637179370977972"/>
    <n v="0.11381380971241527"/>
  </r>
  <r>
    <n v="910"/>
    <m/>
    <s v="Upfront"/>
    <x v="2"/>
    <n v="2.6110000000000002"/>
    <d v="2010-09-01T00:00:00"/>
    <x v="4"/>
    <n v="0"/>
    <n v="1"/>
    <n v="3"/>
    <n v="2.8721000000000005"/>
    <n v="1.0445318756310711"/>
    <n v="0.13116267844682403"/>
  </r>
  <r>
    <n v="911"/>
    <m/>
    <s v="Upfront"/>
    <x v="0"/>
    <n v="4.7"/>
    <d v="2010-06-01T00:00:00"/>
    <x v="4"/>
    <n v="0"/>
    <n v="1"/>
    <n v="6"/>
    <n v="5.1700000000000008"/>
    <n v="1.1605415860735009"/>
    <n v="0.14573010784027979"/>
  </r>
  <r>
    <n v="916"/>
    <m/>
    <s v="Upfront"/>
    <x v="2"/>
    <n v="2.9580000000000002"/>
    <d v="2010-09-01T00:00:00"/>
    <x v="4"/>
    <n v="0"/>
    <n v="1"/>
    <n v="3"/>
    <n v="3.2538000000000005"/>
    <n v="0.92199889360132758"/>
    <n v="0.11577611677642242"/>
  </r>
  <r>
    <n v="917"/>
    <m/>
    <s v="Upfront"/>
    <x v="3"/>
    <n v="2.218"/>
    <d v="2010-11-01T00:00:00"/>
    <x v="4"/>
    <n v="0"/>
    <n v="1"/>
    <n v="3"/>
    <n v="2.4398"/>
    <n v="1.2296089843429789"/>
    <n v="0.15440295465494031"/>
  </r>
  <r>
    <n v="920"/>
    <m/>
    <s v="Upfront"/>
    <x v="2"/>
    <n v="3.0390000000000001"/>
    <d v="2010-08-01T00:00:00"/>
    <x v="4"/>
    <n v="0"/>
    <n v="1"/>
    <n v="3"/>
    <n v="3.3429000000000006"/>
    <n v="0.89742439199497426"/>
    <n v="0.11269027753361552"/>
  </r>
  <r>
    <n v="922"/>
    <m/>
    <s v="Upfront"/>
    <x v="3"/>
    <n v="2.4420000000000002"/>
    <d v="2010-10-01T00:00:00"/>
    <x v="4"/>
    <n v="0"/>
    <n v="1"/>
    <n v="3"/>
    <n v="2.6862000000000004"/>
    <n v="1.1168192986374803"/>
    <n v="0.14023986626726351"/>
  </r>
  <r>
    <n v="925"/>
    <m/>
    <s v="Upfront"/>
    <x v="4"/>
    <n v="14.1"/>
    <d v="2010-01-01T00:00:00"/>
    <x v="4"/>
    <n v="0"/>
    <n v="1"/>
    <n v="13"/>
    <n v="15.510000000000002"/>
    <n v="0.83816892327530612"/>
    <n v="0.10524952232909097"/>
  </r>
  <r>
    <n v="926"/>
    <m/>
    <s v="Upfront"/>
    <x v="2"/>
    <n v="3.2370000000000001"/>
    <d v="2010-09-01T00:00:00"/>
    <x v="4"/>
    <n v="0"/>
    <n v="1"/>
    <n v="3"/>
    <n v="3.5607000000000002"/>
    <n v="0.84253096301289065"/>
    <n v="0.10579726704499767"/>
  </r>
  <r>
    <n v="928"/>
    <m/>
    <s v="Upfront"/>
    <x v="0"/>
    <n v="3.0219999999999998"/>
    <d v="2010-08-01T00:00:00"/>
    <x v="4"/>
    <n v="0"/>
    <n v="1"/>
    <n v="3"/>
    <n v="3.3242000000000003"/>
    <n v="0.90247277540460857"/>
    <n v="0.11332420695719972"/>
  </r>
  <r>
    <n v="929"/>
    <m/>
    <s v="Upfront"/>
    <x v="2"/>
    <n v="2.3919999999999999"/>
    <d v="2010-10-01T00:00:00"/>
    <x v="4"/>
    <n v="0"/>
    <n v="1"/>
    <n v="3"/>
    <n v="2.6312000000000002"/>
    <n v="1.1401641836424443"/>
    <n v="0.1431713015989371"/>
  </r>
  <r>
    <n v="930"/>
    <m/>
    <s v="Upfront"/>
    <x v="2"/>
    <n v="2.4849999999999999"/>
    <d v="2010-09-01T00:00:00"/>
    <x v="4"/>
    <n v="0"/>
    <n v="1"/>
    <n v="2"/>
    <n v="2.7335000000000003"/>
    <n v="0.73166270349368934"/>
    <n v="9.1875453635052326E-2"/>
  </r>
  <r>
    <n v="933"/>
    <m/>
    <s v="Upfront"/>
    <x v="0"/>
    <n v="2.887"/>
    <d v="2010-08-01T00:00:00"/>
    <x v="4"/>
    <n v="0"/>
    <n v="1"/>
    <n v="3"/>
    <n v="3.1757000000000004"/>
    <n v="0.94467361526592553"/>
    <n v="0.11862339917722811"/>
  </r>
  <r>
    <n v="937"/>
    <m/>
    <s v="Upfront"/>
    <x v="0"/>
    <n v="5.04"/>
    <d v="2010-05-01T00:00:00"/>
    <x v="4"/>
    <n v="0"/>
    <n v="1"/>
    <n v="7"/>
    <n v="5.5440000000000005"/>
    <n v="1.2626262626262625"/>
    <n v="0.15854895991882292"/>
  </r>
  <r>
    <n v="939"/>
    <m/>
    <s v="Upfront"/>
    <x v="2"/>
    <n v="3.028"/>
    <d v="2010-05-01T00:00:00"/>
    <x v="4"/>
    <n v="0"/>
    <n v="1"/>
    <n v="3"/>
    <n v="3.3308000000000004"/>
    <n v="0.90068452023537882"/>
    <n v="0.11309965436745625"/>
  </r>
  <r>
    <n v="942"/>
    <m/>
    <s v="Upfront"/>
    <x v="2"/>
    <n v="2.9580000000000002"/>
    <d v="2010-10-01T00:00:00"/>
    <x v="4"/>
    <n v="0"/>
    <n v="1"/>
    <n v="3"/>
    <n v="3.2538000000000005"/>
    <n v="0.92199889360132758"/>
    <n v="0.11577611677642242"/>
  </r>
  <r>
    <n v="943"/>
    <m/>
    <s v="Upfront"/>
    <x v="3"/>
    <n v="2.218"/>
    <d v="2010-11-01T00:00:00"/>
    <x v="4"/>
    <n v="0"/>
    <n v="1"/>
    <n v="3"/>
    <n v="2.4398"/>
    <n v="1.2296089843429789"/>
    <n v="0.15440295465494031"/>
  </r>
  <r>
    <n v="952"/>
    <m/>
    <s v="Upfront"/>
    <x v="2"/>
    <n v="2.6110000000000002"/>
    <d v="2010-05-01T00:00:00"/>
    <x v="4"/>
    <n v="0"/>
    <n v="1"/>
    <n v="3"/>
    <n v="2.8721000000000005"/>
    <n v="1.0445318756310711"/>
    <n v="0.13116267844682403"/>
  </r>
  <r>
    <n v="958"/>
    <m/>
    <s v="Upfront"/>
    <x v="2"/>
    <n v="3.0659999999999998"/>
    <d v="2010-09-01T00:00:00"/>
    <x v="4"/>
    <n v="0"/>
    <n v="1"/>
    <n v="4"/>
    <n v="3.3726000000000003"/>
    <n v="1.1860285832888571"/>
    <n v="0.14893052986503916"/>
  </r>
  <r>
    <n v="968"/>
    <m/>
    <s v="Upfront"/>
    <x v="2"/>
    <n v="2.6110000000000002"/>
    <d v="2010-08-01T00:00:00"/>
    <x v="4"/>
    <n v="0"/>
    <n v="1"/>
    <n v="3"/>
    <n v="2.8721000000000005"/>
    <n v="1.0445318756310711"/>
    <n v="0.13116267844682403"/>
  </r>
  <r>
    <n v="970"/>
    <m/>
    <s v="Upfront"/>
    <x v="6"/>
    <n v="5.0599999999999996"/>
    <d v="2010-07-01T00:00:00"/>
    <x v="4"/>
    <n v="0"/>
    <n v="1"/>
    <n v="7"/>
    <n v="5.5659999999999998"/>
    <n v="1.2576356449874238"/>
    <n v="0.15792228418791851"/>
  </r>
  <r>
    <n v="971"/>
    <m/>
    <s v="Upfront"/>
    <x v="6"/>
    <n v="2.6"/>
    <d v="2010-09-01T00:00:00"/>
    <x v="4"/>
    <n v="0"/>
    <n v="1"/>
    <n v="4"/>
    <n v="2.8600000000000003"/>
    <n v="1.3986013986013985"/>
    <n v="0.17562346329469616"/>
  </r>
  <r>
    <n v="972"/>
    <m/>
    <s v="Upfront"/>
    <x v="6"/>
    <n v="3.6"/>
    <d v="2010-08-01T00:00:00"/>
    <x v="4"/>
    <n v="0"/>
    <n v="1"/>
    <n v="4"/>
    <n v="3.9600000000000004"/>
    <n v="1.0101010101010099"/>
    <n v="0.12683916793505837"/>
  </r>
  <r>
    <n v="973"/>
    <m/>
    <s v="Upfront"/>
    <x v="2"/>
    <n v="2.7789999999999999"/>
    <d v="2010-09-01T00:00:00"/>
    <x v="4"/>
    <n v="0"/>
    <n v="1"/>
    <n v="2"/>
    <n v="3.0569000000000002"/>
    <n v="0.65425758120972222"/>
    <n v="8.2155632343686585E-2"/>
  </r>
  <r>
    <n v="980"/>
    <m/>
    <s v="Upfront"/>
    <x v="0"/>
    <n v="2.887"/>
    <d v="2010-09-01T00:00:00"/>
    <x v="4"/>
    <n v="0"/>
    <n v="1"/>
    <n v="3"/>
    <n v="3.1757000000000004"/>
    <n v="0.94467361526592553"/>
    <n v="0.11862339917722811"/>
  </r>
  <r>
    <n v="981"/>
    <m/>
    <s v="Upfront"/>
    <x v="0"/>
    <n v="2.887"/>
    <d v="2010-09-01T00:00:00"/>
    <x v="4"/>
    <n v="0"/>
    <n v="1"/>
    <n v="3"/>
    <n v="3.1757000000000004"/>
    <n v="0.94467361526592553"/>
    <n v="0.11862339917722811"/>
  </r>
  <r>
    <n v="989"/>
    <m/>
    <s v="Upfront"/>
    <x v="2"/>
    <n v="3.2"/>
    <d v="2010-07-01T00:00:00"/>
    <x v="4"/>
    <n v="0"/>
    <n v="1"/>
    <n v="4"/>
    <n v="3.5200000000000005"/>
    <n v="1.1363636363636362"/>
    <n v="0.14269406392694065"/>
  </r>
  <r>
    <n v="996"/>
    <m/>
    <s v="Upfront"/>
    <x v="2"/>
    <n v="2.5510000000000002"/>
    <d v="2010-11-01T00:00:00"/>
    <x v="4"/>
    <n v="0"/>
    <n v="1"/>
    <n v="3"/>
    <n v="2.8061000000000003"/>
    <n v="1.0690994618866041"/>
    <n v="0.13424764932366032"/>
  </r>
  <r>
    <n v="997"/>
    <m/>
    <s v="Upfront"/>
    <x v="2"/>
    <n v="2.93"/>
    <d v="2010-11-01T00:00:00"/>
    <x v="4"/>
    <n v="0"/>
    <n v="1"/>
    <n v="3"/>
    <n v="3.2230000000000003"/>
    <n v="0.930809804529941"/>
    <n v="0.11688250970124829"/>
  </r>
  <r>
    <n v="998"/>
    <m/>
    <s v="Upfront"/>
    <x v="2"/>
    <n v="2.891"/>
    <d v="2010-11-01T00:00:00"/>
    <x v="4"/>
    <n v="0"/>
    <n v="1"/>
    <n v="3"/>
    <n v="3.1801000000000004"/>
    <n v="0.94336656079997472"/>
    <n v="0.11845927133333017"/>
  </r>
  <r>
    <n v="999"/>
    <m/>
    <s v="Upfront"/>
    <x v="0"/>
    <n v="2.4849999999999999"/>
    <d v="2010-08-01T00:00:00"/>
    <x v="4"/>
    <n v="0"/>
    <n v="1"/>
    <n v="3"/>
    <n v="2.7335000000000003"/>
    <n v="1.0974940552405341"/>
    <n v="0.13781318045257848"/>
  </r>
  <r>
    <n v="1001"/>
    <m/>
    <s v="Upfront"/>
    <x v="2"/>
    <n v="2.887"/>
    <d v="2010-09-01T00:00:00"/>
    <x v="4"/>
    <n v="0"/>
    <n v="1"/>
    <n v="3"/>
    <n v="3.1757000000000004"/>
    <n v="0.94467361526592553"/>
    <n v="0.11862339917722811"/>
  </r>
  <r>
    <n v="1003"/>
    <m/>
    <s v="Upfront"/>
    <x v="2"/>
    <n v="2.887"/>
    <d v="2010-09-01T00:00:00"/>
    <x v="4"/>
    <n v="0"/>
    <n v="1"/>
    <n v="3"/>
    <n v="3.1757000000000004"/>
    <n v="0.94467361526592553"/>
    <n v="0.11862339917722811"/>
  </r>
  <r>
    <n v="1004"/>
    <m/>
    <s v="Upfront"/>
    <x v="0"/>
    <n v="2.8860000000000001"/>
    <d v="2010-09-01T00:00:00"/>
    <x v="4"/>
    <n v="0"/>
    <n v="1"/>
    <n v="3"/>
    <n v="3.1746000000000003"/>
    <n v="0.94500094500094489"/>
    <n v="0.11866450222614607"/>
  </r>
  <r>
    <n v="1005"/>
    <m/>
    <s v="Upfront"/>
    <x v="0"/>
    <n v="2.9409999999999998"/>
    <d v="2010-09-01T00:00:00"/>
    <x v="4"/>
    <n v="0"/>
    <n v="1"/>
    <n v="3"/>
    <n v="3.2351000000000001"/>
    <n v="0.92732836697474574"/>
    <n v="0.11644534288495666"/>
  </r>
  <r>
    <n v="1009"/>
    <m/>
    <s v="Upfront"/>
    <x v="4"/>
    <n v="2.734"/>
    <d v="2010-07-01T00:00:00"/>
    <x v="4"/>
    <n v="0"/>
    <n v="1"/>
    <n v="3"/>
    <n v="3.0074000000000001"/>
    <n v="0.99753940280641085"/>
    <n v="0.12526179715605618"/>
  </r>
  <r>
    <n v="1010"/>
    <m/>
    <s v="Upfront"/>
    <x v="4"/>
    <n v="2.9750000000000001"/>
    <d v="2010-11-01T00:00:00"/>
    <x v="4"/>
    <n v="0"/>
    <n v="1"/>
    <n v="3"/>
    <n v="3.2725000000000004"/>
    <n v="0.91673032849503422"/>
    <n v="0.11511453896627143"/>
  </r>
  <r>
    <n v="1011"/>
    <m/>
    <s v="Upfront"/>
    <x v="3"/>
    <n v="3.1669999999999998"/>
    <d v="2010-09-01T00:00:00"/>
    <x v="4"/>
    <n v="0"/>
    <n v="1"/>
    <n v="3"/>
    <n v="3.4837000000000002"/>
    <n v="0.86115337141544901"/>
    <n v="0.10813569732385778"/>
  </r>
  <r>
    <n v="1012"/>
    <m/>
    <s v="Upfront"/>
    <x v="3"/>
    <n v="3.1669999999999998"/>
    <d v="2010-10-01T00:00:00"/>
    <x v="4"/>
    <n v="0"/>
    <n v="1"/>
    <n v="3"/>
    <n v="3.4837000000000002"/>
    <n v="0.86115337141544901"/>
    <n v="0.10813569732385778"/>
  </r>
  <r>
    <n v="1013"/>
    <m/>
    <s v="Upfront"/>
    <x v="2"/>
    <n v="2.9580000000000002"/>
    <d v="2010-10-01T00:00:00"/>
    <x v="4"/>
    <n v="0"/>
    <n v="1"/>
    <n v="3"/>
    <n v="3.2538000000000005"/>
    <n v="0.92199889360132758"/>
    <n v="0.11577611677642242"/>
  </r>
  <r>
    <n v="1016"/>
    <m/>
    <s v="Upfront"/>
    <x v="0"/>
    <n v="2.895"/>
    <d v="2010-09-01T00:00:00"/>
    <x v="4"/>
    <n v="0"/>
    <n v="1"/>
    <n v="3"/>
    <n v="3.1845000000000003"/>
    <n v="0.94206311822892119"/>
    <n v="0.11829559703787826"/>
  </r>
  <r>
    <n v="1017"/>
    <m/>
    <s v="Upfront"/>
    <x v="2"/>
    <n v="3.0089999999999999"/>
    <d v="2010-07-01T00:00:00"/>
    <x v="4"/>
    <n v="0"/>
    <n v="1"/>
    <n v="3"/>
    <n v="3.3099000000000003"/>
    <n v="0.90637179370977972"/>
    <n v="0.11381380971241527"/>
  </r>
  <r>
    <n v="1018"/>
    <m/>
    <s v="Upfront"/>
    <x v="0"/>
    <n v="2.887"/>
    <d v="2010-09-01T00:00:00"/>
    <x v="4"/>
    <n v="0"/>
    <n v="1"/>
    <n v="3"/>
    <n v="3.1757000000000004"/>
    <n v="0.94467361526592553"/>
    <n v="0.11862339917722811"/>
  </r>
  <r>
    <n v="1019"/>
    <m/>
    <s v="Upfront"/>
    <x v="0"/>
    <n v="3.1219999999999999"/>
    <d v="2010-09-01T00:00:00"/>
    <x v="4"/>
    <n v="0"/>
    <n v="1"/>
    <n v="3"/>
    <n v="3.4342000000000001"/>
    <n v="0.87356589598742063"/>
    <n v="0.10969434766965329"/>
  </r>
  <r>
    <n v="1026"/>
    <m/>
    <s v="Upfront"/>
    <x v="2"/>
    <n v="2.9580000000000002"/>
    <d v="2010-11-01T00:00:00"/>
    <x v="4"/>
    <n v="0"/>
    <n v="1"/>
    <n v="3"/>
    <n v="3.2538000000000005"/>
    <n v="0.92199889360132758"/>
    <n v="0.11577611677642242"/>
  </r>
  <r>
    <n v="1027"/>
    <m/>
    <s v="Upfront"/>
    <x v="2"/>
    <n v="2.891"/>
    <d v="2010-11-01T00:00:00"/>
    <x v="4"/>
    <n v="0"/>
    <n v="1"/>
    <n v="3"/>
    <n v="3.1801000000000004"/>
    <n v="0.94336656079997472"/>
    <n v="0.11845927133333017"/>
  </r>
  <r>
    <n v="1028"/>
    <m/>
    <s v="Upfront"/>
    <x v="3"/>
    <n v="2.5819999999999999"/>
    <d v="2010-10-01T00:00:00"/>
    <x v="4"/>
    <n v="0"/>
    <n v="1"/>
    <n v="2"/>
    <n v="2.8402000000000003"/>
    <n v="0.70417576227026257"/>
    <n v="8.8423897088731621E-2"/>
  </r>
  <r>
    <n v="1030"/>
    <m/>
    <s v="Upfront"/>
    <x v="2"/>
    <n v="2.996"/>
    <d v="2010-11-01T00:00:00"/>
    <x v="4"/>
    <n v="0"/>
    <n v="1"/>
    <n v="3"/>
    <n v="3.2956000000000003"/>
    <n v="0.91030464862240557"/>
    <n v="0.11430766135669478"/>
  </r>
  <r>
    <n v="1031"/>
    <m/>
    <s v="Upfront"/>
    <x v="3"/>
    <n v="2.5819999999999999"/>
    <d v="2010-10-01T00:00:00"/>
    <x v="4"/>
    <n v="0"/>
    <n v="1"/>
    <n v="2"/>
    <n v="2.8402000000000003"/>
    <n v="0.70417576227026257"/>
    <n v="8.8423897088731621E-2"/>
  </r>
  <r>
    <n v="1033"/>
    <m/>
    <s v="Upfront"/>
    <x v="3"/>
    <n v="3.14"/>
    <d v="2010-09-01T00:00:00"/>
    <x v="4"/>
    <n v="0"/>
    <n v="1"/>
    <n v="3"/>
    <n v="3.4540000000000006"/>
    <n v="0.86855819339895757"/>
    <n v="0.10906552656836227"/>
  </r>
  <r>
    <n v="1035"/>
    <m/>
    <s v="Upfront"/>
    <x v="4"/>
    <n v="2.3010000000000002"/>
    <d v="2010-06-01T00:00:00"/>
    <x v="4"/>
    <n v="0"/>
    <n v="1"/>
    <n v="2"/>
    <n v="2.5311000000000003"/>
    <n v="0.79017028169570536"/>
    <n v="9.9222295646720984E-2"/>
  </r>
  <r>
    <n v="1036"/>
    <m/>
    <s v="Upfront"/>
    <x v="1"/>
    <n v="2.57"/>
    <d v="2010-11-01T00:00:00"/>
    <x v="4"/>
    <n v="0"/>
    <n v="1"/>
    <n v="3"/>
    <n v="2.827"/>
    <n v="1.0611956137247966"/>
    <n v="0.13325515697457493"/>
  </r>
  <r>
    <n v="1037"/>
    <m/>
    <s v="Upfront"/>
    <x v="0"/>
    <n v="3.37"/>
    <d v="2010-09-01T00:00:00"/>
    <x v="4"/>
    <n v="0"/>
    <n v="1"/>
    <n v="3"/>
    <n v="3.7070000000000003"/>
    <n v="0.80927974103048284"/>
    <n v="0.10162188528921588"/>
  </r>
  <r>
    <n v="1044"/>
    <m/>
    <s v="Upfront"/>
    <x v="2"/>
    <n v="2.851"/>
    <d v="2010-11-01T00:00:00"/>
    <x v="4"/>
    <n v="0"/>
    <n v="1"/>
    <n v="3"/>
    <n v="3.1361000000000003"/>
    <n v="0.95660214916616171"/>
    <n v="0.12012127443867328"/>
  </r>
  <r>
    <n v="1045"/>
    <m/>
    <s v="Upfront"/>
    <x v="2"/>
    <n v="2.891"/>
    <d v="2010-10-01T00:00:00"/>
    <x v="4"/>
    <n v="0"/>
    <n v="1"/>
    <n v="3"/>
    <n v="3.1801000000000004"/>
    <n v="0.94336656079997472"/>
    <n v="0.11845927133333017"/>
  </r>
  <r>
    <n v="1046"/>
    <m/>
    <s v="Upfront"/>
    <x v="2"/>
    <n v="2.891"/>
    <d v="2010-10-01T00:00:00"/>
    <x v="4"/>
    <n v="0"/>
    <n v="1"/>
    <n v="3"/>
    <n v="3.1801000000000004"/>
    <n v="0.94336656079997472"/>
    <n v="0.11845927133333017"/>
  </r>
  <r>
    <n v="1060"/>
    <m/>
    <s v="Upfront"/>
    <x v="2"/>
    <n v="2.82"/>
    <d v="2010-10-01T00:00:00"/>
    <x v="4"/>
    <n v="0"/>
    <n v="1"/>
    <n v="3"/>
    <n v="3.1019999999999999"/>
    <n v="0.96711798839458418"/>
    <n v="0.12144175653356651"/>
  </r>
  <r>
    <n v="1064"/>
    <m/>
    <s v="Upfront"/>
    <x v="2"/>
    <n v="3.76"/>
    <d v="2010-09-01T00:00:00"/>
    <x v="4"/>
    <n v="0"/>
    <n v="1"/>
    <n v="5"/>
    <n v="4.1360000000000001"/>
    <n v="1.2088974854932302"/>
    <n v="0.15180219566695816"/>
  </r>
  <r>
    <n v="1083"/>
    <m/>
    <s v="Upfront"/>
    <x v="2"/>
    <n v="3.51"/>
    <d v="2010-07-01T00:00:00"/>
    <x v="4"/>
    <n v="0"/>
    <n v="1"/>
    <n v="4"/>
    <n v="3.8610000000000002"/>
    <n v="1.0360010360010359"/>
    <n v="0.13009145429236754"/>
  </r>
  <r>
    <n v="1134"/>
    <m/>
    <s v="Upfront"/>
    <x v="0"/>
    <n v="3.6"/>
    <d v="2010-08-01T00:00:00"/>
    <x v="4"/>
    <n v="0"/>
    <n v="1"/>
    <n v="5"/>
    <n v="3.9600000000000004"/>
    <n v="1.2626262626262625"/>
    <n v="0.15854895991882295"/>
  </r>
  <r>
    <n v="1141"/>
    <m/>
    <s v="Upfront"/>
    <x v="0"/>
    <n v="2.8439999999999999"/>
    <d v="2010-09-01T00:00:00"/>
    <x v="4"/>
    <n v="0"/>
    <n v="1"/>
    <n v="3"/>
    <n v="3.1284000000000001"/>
    <n v="0.95895665515918682"/>
    <n v="0.12041693158391616"/>
  </r>
  <r>
    <n v="1153"/>
    <m/>
    <s v="Upfront"/>
    <x v="0"/>
    <n v="4.7300000000000004"/>
    <d v="2010-07-01T00:00:00"/>
    <x v="4"/>
    <n v="0"/>
    <n v="1"/>
    <n v="6"/>
    <n v="5.2030000000000012"/>
    <n v="1.1531808571977702"/>
    <n v="0.14480581540154652"/>
  </r>
  <r>
    <n v="1168"/>
    <m/>
    <s v="Upfront"/>
    <x v="2"/>
    <n v="2.6110000000000002"/>
    <d v="2010-11-01T00:00:00"/>
    <x v="4"/>
    <n v="0"/>
    <n v="1"/>
    <n v="2"/>
    <n v="2.8721000000000005"/>
    <n v="0.69635458375404746"/>
    <n v="8.7441785631216018E-2"/>
  </r>
  <r>
    <n v="1170"/>
    <m/>
    <s v="Upfront"/>
    <x v="2"/>
    <n v="2.6110000000000002"/>
    <d v="2010-08-01T00:00:00"/>
    <x v="4"/>
    <n v="0"/>
    <n v="1"/>
    <n v="3"/>
    <n v="2.8721000000000005"/>
    <n v="1.0445318756310711"/>
    <n v="0.13116267844682403"/>
  </r>
  <r>
    <n v="1177"/>
    <m/>
    <s v="Upfront"/>
    <x v="2"/>
    <n v="3.0089999999999999"/>
    <d v="2010-10-01T00:00:00"/>
    <x v="4"/>
    <n v="0"/>
    <n v="1"/>
    <n v="3"/>
    <n v="3.3099000000000003"/>
    <n v="0.90637179370977972"/>
    <n v="0.11381380971241527"/>
  </r>
  <r>
    <n v="1178"/>
    <m/>
    <s v="Upfront"/>
    <x v="2"/>
    <n v="2.6110000000000002"/>
    <d v="2010-10-01T00:00:00"/>
    <x v="4"/>
    <n v="0"/>
    <n v="1"/>
    <n v="2"/>
    <n v="2.8721000000000005"/>
    <n v="0.69635458375404746"/>
    <n v="8.7441785631216018E-2"/>
  </r>
  <r>
    <n v="1179"/>
    <m/>
    <s v="Upfront"/>
    <x v="2"/>
    <n v="3.0089999999999999"/>
    <d v="2010-10-01T00:00:00"/>
    <x v="4"/>
    <n v="0"/>
    <n v="1"/>
    <n v="3"/>
    <n v="3.3099000000000003"/>
    <n v="0.90637179370977972"/>
    <n v="0.11381380971241527"/>
  </r>
  <r>
    <n v="1180"/>
    <m/>
    <s v="Upfront"/>
    <x v="2"/>
    <n v="2.7480000000000002"/>
    <d v="2010-07-01T00:00:00"/>
    <x v="4"/>
    <n v="0"/>
    <n v="1"/>
    <n v="3"/>
    <n v="3.0228000000000006"/>
    <n v="0.9924573243350534"/>
    <n v="0.12462363661741541"/>
  </r>
  <r>
    <n v="1181"/>
    <m/>
    <s v="Upfront"/>
    <x v="2"/>
    <n v="2.6110000000000002"/>
    <d v="2010-10-01T00:00:00"/>
    <x v="4"/>
    <n v="0"/>
    <n v="1"/>
    <n v="2"/>
    <n v="2.8721000000000005"/>
    <n v="0.69635458375404746"/>
    <n v="8.7441785631216018E-2"/>
  </r>
  <r>
    <n v="1187"/>
    <m/>
    <s v="Upfront"/>
    <x v="2"/>
    <n v="2.6110000000000002"/>
    <d v="2010-11-01T00:00:00"/>
    <x v="4"/>
    <n v="0"/>
    <n v="1"/>
    <n v="2"/>
    <n v="2.8721000000000005"/>
    <n v="0.69635458375404746"/>
    <n v="8.7441785631216018E-2"/>
  </r>
  <r>
    <n v="1191"/>
    <m/>
    <s v="Upfront"/>
    <x v="0"/>
    <n v="2.9409999999999998"/>
    <d v="2010-09-01T00:00:00"/>
    <x v="4"/>
    <n v="0"/>
    <n v="1"/>
    <n v="3"/>
    <n v="3.2351000000000001"/>
    <n v="0.92732836697474574"/>
    <n v="0.11644534288495666"/>
  </r>
  <r>
    <n v="1195"/>
    <m/>
    <s v="Upfront"/>
    <x v="0"/>
    <n v="5.64"/>
    <d v="2010-07-01T00:00:00"/>
    <x v="4"/>
    <n v="0"/>
    <n v="1"/>
    <n v="7"/>
    <n v="6.2039999999999997"/>
    <n v="1.1283043197936815"/>
    <n v="0.14168204928916092"/>
  </r>
  <r>
    <n v="1234"/>
    <m/>
    <s v="Upfront"/>
    <x v="2"/>
    <n v="3.0089999999999999"/>
    <d v="2010-09-01T00:00:00"/>
    <x v="4"/>
    <n v="0"/>
    <n v="1"/>
    <n v="3"/>
    <n v="3.3099000000000003"/>
    <n v="0.90637179370977972"/>
    <n v="0.11381380971241527"/>
  </r>
  <r>
    <n v="1239"/>
    <m/>
    <s v="Upfront"/>
    <x v="3"/>
    <n v="3.1680000000000001"/>
    <d v="2010-09-01T00:00:00"/>
    <x v="4"/>
    <n v="0"/>
    <n v="1"/>
    <n v="4"/>
    <n v="3.4848000000000003"/>
    <n v="1.1478420569329659"/>
    <n v="0.14413541810802083"/>
  </r>
  <r>
    <n v="1272"/>
    <m/>
    <s v="Upfront"/>
    <x v="6"/>
    <n v="2.4"/>
    <d v="2010-09-01T00:00:00"/>
    <x v="4"/>
    <n v="0"/>
    <n v="1"/>
    <n v="3"/>
    <n v="2.64"/>
    <n v="1.1363636363636362"/>
    <n v="0.14269406392694065"/>
  </r>
  <r>
    <n v="1278"/>
    <m/>
    <s v="Upfront"/>
    <x v="0"/>
    <n v="7.2"/>
    <d v="2010-03-01T00:00:00"/>
    <x v="4"/>
    <n v="0"/>
    <n v="1"/>
    <n v="8"/>
    <n v="7.9200000000000008"/>
    <n v="1.0101010101010099"/>
    <n v="0.12683916793505837"/>
  </r>
  <r>
    <n v="1279"/>
    <m/>
    <s v="Upfront"/>
    <x v="2"/>
    <n v="2.4249999999999998"/>
    <d v="2010-10-01T00:00:00"/>
    <x v="4"/>
    <n v="0"/>
    <n v="1"/>
    <n v="3"/>
    <n v="2.6675"/>
    <n v="1.1246485473289598"/>
    <n v="0.14122299110295158"/>
  </r>
  <r>
    <n v="1280"/>
    <m/>
    <s v="Upfront"/>
    <x v="0"/>
    <n v="7.2149999999999999"/>
    <d v="2010-08-01T00:00:00"/>
    <x v="4"/>
    <n v="0"/>
    <n v="1"/>
    <n v="8"/>
    <n v="7.9365000000000006"/>
    <n v="1.008001008001008"/>
    <n v="0.12657546904122247"/>
  </r>
  <r>
    <n v="1287"/>
    <m/>
    <s v="Upfront"/>
    <x v="1"/>
    <n v="34.520000000000003"/>
    <d v="2009-08-01T00:00:00"/>
    <x v="4"/>
    <n v="0"/>
    <n v="1"/>
    <n v="23"/>
    <n v="37.972000000000008"/>
    <n v="0.60570947013588949"/>
    <n v="7.6059408350397081E-2"/>
  </r>
  <r>
    <n v="1292"/>
    <m/>
    <s v="Upfront"/>
    <x v="0"/>
    <n v="5.85"/>
    <d v="2010-08-01T00:00:00"/>
    <x v="4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4"/>
    <n v="0"/>
    <n v="1"/>
    <n v="7"/>
    <n v="6.4350000000000005"/>
    <n v="1.0878010878010878"/>
    <n v="0.13659602700698592"/>
  </r>
  <r>
    <n v="1319"/>
    <m/>
    <s v="Upfront"/>
    <x v="6"/>
    <n v="2.99"/>
    <d v="2010-12-01T00:00:00"/>
    <x v="4"/>
    <n v="0"/>
    <n v="1"/>
    <n v="4"/>
    <n v="3.2890000000000006"/>
    <n v="1.2161751292186072"/>
    <n v="0.15271605503886623"/>
  </r>
  <r>
    <n v="1434"/>
    <m/>
    <s v="Upfront"/>
    <x v="0"/>
    <n v="3.78"/>
    <d v="2010-08-01T00:00:00"/>
    <x v="4"/>
    <n v="0"/>
    <n v="1"/>
    <n v="4"/>
    <n v="4.1580000000000004"/>
    <n v="0.96200096200096197"/>
    <n v="0.12079920755719842"/>
  </r>
  <r>
    <n v="1436"/>
    <m/>
    <s v="Upfront"/>
    <x v="6"/>
    <n v="3.24"/>
    <d v="2010-10-01T00:00:00"/>
    <x v="4"/>
    <n v="0"/>
    <n v="1"/>
    <n v="4"/>
    <n v="3.5640000000000005"/>
    <n v="1.1223344556677888"/>
    <n v="0.1409324088167315"/>
  </r>
  <r>
    <n v="1458"/>
    <m/>
    <s v="Upfront"/>
    <x v="6"/>
    <n v="2.99"/>
    <d v="2010-12-01T00:00:00"/>
    <x v="4"/>
    <n v="0"/>
    <n v="1"/>
    <n v="3"/>
    <n v="3.2890000000000006"/>
    <n v="0.91213134691395548"/>
    <n v="0.11453704127914968"/>
  </r>
  <r>
    <n v="1464"/>
    <m/>
    <s v="Upfront"/>
    <x v="0"/>
    <n v="6.72"/>
    <d v="2010-10-01T00:00:00"/>
    <x v="4"/>
    <n v="0"/>
    <n v="1"/>
    <n v="8"/>
    <n v="7.3920000000000003"/>
    <n v="1.0822510822510822"/>
    <n v="0.13589910850184825"/>
  </r>
  <r>
    <n v="1468"/>
    <m/>
    <s v="Upfront"/>
    <x v="5"/>
    <n v="3.15"/>
    <d v="2010-10-01T00:00:00"/>
    <x v="4"/>
    <n v="0"/>
    <n v="1"/>
    <n v="3"/>
    <n v="3.4650000000000003"/>
    <n v="0.86580086580086568"/>
    <n v="0.10871928680147858"/>
  </r>
  <r>
    <n v="1488"/>
    <m/>
    <s v="Upfront"/>
    <x v="4"/>
    <n v="5.52"/>
    <d v="2010-04-01T00:00:00"/>
    <x v="4"/>
    <n v="0"/>
    <n v="1"/>
    <n v="7"/>
    <n v="6.0720000000000001"/>
    <n v="1.1528326745718049"/>
    <n v="0.1447620938389253"/>
  </r>
  <r>
    <n v="1531"/>
    <m/>
    <s v="Upfront"/>
    <x v="6"/>
    <n v="1.3440000000000001"/>
    <d v="2011-06-01T00:00:00"/>
    <x v="4"/>
    <n v="0"/>
    <n v="1"/>
    <n v="2"/>
    <n v="1.4784000000000002"/>
    <n v="1.3528138528138527"/>
    <n v="0.16987388562731026"/>
  </r>
  <r>
    <n v="1532"/>
    <m/>
    <s v="Upfront"/>
    <x v="6"/>
    <n v="1.3440000000000001"/>
    <d v="2011-06-01T00:00:00"/>
    <x v="4"/>
    <n v="0"/>
    <n v="1"/>
    <n v="2"/>
    <n v="1.4784000000000002"/>
    <n v="1.3528138528138527"/>
    <n v="0.16987388562731026"/>
  </r>
  <r>
    <n v="1533"/>
    <m/>
    <s v="Upfront"/>
    <x v="6"/>
    <n v="1.3440000000000001"/>
    <d v="2011-06-01T00:00:00"/>
    <x v="4"/>
    <n v="0"/>
    <n v="1"/>
    <n v="2"/>
    <n v="1.4784000000000002"/>
    <n v="1.3528138528138527"/>
    <n v="0.16987388562731026"/>
  </r>
  <r>
    <n v="1568"/>
    <m/>
    <s v="Upfront"/>
    <x v="0"/>
    <n v="2.7"/>
    <d v="2010-10-01T00:00:00"/>
    <x v="4"/>
    <n v="0"/>
    <n v="1"/>
    <n v="4"/>
    <n v="2.9700000000000006"/>
    <n v="1.3468013468013464"/>
    <n v="0.16911889058007779"/>
  </r>
  <r>
    <n v="1571"/>
    <m/>
    <s v="Upfront"/>
    <x v="0"/>
    <n v="8.74"/>
    <d v="2010-07-01T00:00:00"/>
    <x v="4"/>
    <n v="0"/>
    <n v="1"/>
    <n v="10"/>
    <n v="9.6140000000000008"/>
    <n v="1.0401497815685459"/>
    <n v="0.13061241549376718"/>
  </r>
  <r>
    <n v="1614"/>
    <m/>
    <s v="Upfront"/>
    <x v="0"/>
    <n v="3.18"/>
    <d v="2010-09-01T00:00:00"/>
    <x v="4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4"/>
    <n v="0"/>
    <n v="1"/>
    <n v="8"/>
    <n v="6.6000000000000005"/>
    <n v="1.2121212121212119"/>
    <n v="0.15220700152207001"/>
  </r>
  <r>
    <n v="1664"/>
    <m/>
    <s v="Upfront"/>
    <x v="3"/>
    <n v="9.1999999999999993"/>
    <d v="2010-07-01T00:00:00"/>
    <x v="4"/>
    <n v="0"/>
    <n v="1"/>
    <n v="11"/>
    <n v="10.119999999999999"/>
    <n v="1.0869565217391306"/>
    <n v="0.13648997419098671"/>
  </r>
  <r>
    <n v="1717"/>
    <m/>
    <s v="Upfront"/>
    <x v="0"/>
    <n v="7"/>
    <d v="2010-09-01T00:00:00"/>
    <x v="4"/>
    <n v="0"/>
    <n v="1"/>
    <n v="7"/>
    <n v="7.7000000000000011"/>
    <n v="0.90909090909090895"/>
    <n v="0.11415525114155251"/>
  </r>
  <r>
    <n v="1723"/>
    <m/>
    <s v="Upfront"/>
    <x v="3"/>
    <n v="7.52"/>
    <d v="2010-10-01T00:00:00"/>
    <x v="4"/>
    <n v="0"/>
    <n v="1"/>
    <n v="9"/>
    <n v="8.2720000000000002"/>
    <n v="1.0880077369439072"/>
    <n v="0.13662197610026233"/>
  </r>
  <r>
    <n v="1724"/>
    <m/>
    <s v="Upfront"/>
    <x v="4"/>
    <n v="4.05"/>
    <d v="2010-03-01T00:00:00"/>
    <x v="4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4"/>
    <n v="0"/>
    <n v="1"/>
    <n v="5"/>
    <n v="4.4550000000000001"/>
    <n v="1.122334455667789"/>
    <n v="0.1409324088167315"/>
  </r>
  <r>
    <n v="1780"/>
    <m/>
    <s v="Upfront"/>
    <x v="0"/>
    <n v="6.3"/>
    <d v="2011-02-01T00:00:00"/>
    <x v="4"/>
    <n v="0"/>
    <n v="1"/>
    <n v="8"/>
    <n v="6.9300000000000006"/>
    <n v="1.1544011544011543"/>
    <n v="0.1449590490686381"/>
  </r>
  <r>
    <n v="1797"/>
    <m/>
    <s v="Upfront"/>
    <x v="0"/>
    <n v="5.64"/>
    <d v="2011-02-01T00:00:00"/>
    <x v="4"/>
    <n v="0"/>
    <n v="1"/>
    <n v="6"/>
    <n v="6.2039999999999997"/>
    <n v="0.96711798839458418"/>
    <n v="0.12144175653356651"/>
  </r>
  <r>
    <n v="1822"/>
    <m/>
    <s v="Upfront"/>
    <x v="0"/>
    <n v="9.89"/>
    <d v="2010-04-01T00:00:00"/>
    <x v="4"/>
    <n v="0"/>
    <n v="1"/>
    <n v="12"/>
    <n v="10.879000000000001"/>
    <n v="1.1030425590587369"/>
    <n v="0.13850991038408797"/>
  </r>
  <r>
    <n v="2029"/>
    <m/>
    <s v="Upfront"/>
    <x v="4"/>
    <n v="7.2"/>
    <d v="2010-10-01T00:00:00"/>
    <x v="4"/>
    <n v="0"/>
    <n v="1"/>
    <n v="8"/>
    <n v="7.9200000000000008"/>
    <n v="1.0101010101010099"/>
    <n v="0.12683916793505837"/>
  </r>
  <r>
    <n v="2051"/>
    <m/>
    <s v="Upfront"/>
    <x v="6"/>
    <n v="1.85"/>
    <d v="2011-06-01T00:00:00"/>
    <x v="4"/>
    <n v="0"/>
    <n v="1"/>
    <n v="2"/>
    <n v="2.0350000000000001"/>
    <n v="0.98280098280098271"/>
    <n v="0.12341108231519191"/>
  </r>
  <r>
    <n v="2103"/>
    <m/>
    <s v="Upfront"/>
    <x v="6"/>
    <n v="3.68"/>
    <d v="2011-03-01T00:00:00"/>
    <x v="4"/>
    <n v="0"/>
    <n v="1"/>
    <n v="5"/>
    <n v="4.0480000000000009"/>
    <n v="1.235177865612648"/>
    <n v="0.15510224339884851"/>
  </r>
  <r>
    <n v="2104"/>
    <m/>
    <s v="Upfront"/>
    <x v="6"/>
    <n v="5.75"/>
    <d v="2011-02-01T00:00:00"/>
    <x v="4"/>
    <n v="0"/>
    <n v="1"/>
    <n v="7"/>
    <n v="6.3250000000000002"/>
    <n v="1.1067193675889329"/>
    <n v="0.13897161008536829"/>
  </r>
  <r>
    <n v="2134"/>
    <m/>
    <s v="Upfront"/>
    <x v="6"/>
    <n v="8.2249999999999996"/>
    <d v="2011-03-01T00:00:00"/>
    <x v="4"/>
    <n v="0"/>
    <n v="1"/>
    <n v="9"/>
    <n v="9.0475000000000012"/>
    <n v="0.99474993092014352"/>
    <n v="0.12491152100595411"/>
  </r>
  <r>
    <n v="2159"/>
    <m/>
    <s v="Upfront"/>
    <x v="6"/>
    <n v="8.5500000000000007"/>
    <d v="2011-04-01T00:00:00"/>
    <x v="4"/>
    <n v="0"/>
    <n v="1"/>
    <n v="10"/>
    <n v="9.4050000000000011"/>
    <n v="1.0632642211589578"/>
    <n v="0.13351491361585091"/>
  </r>
  <r>
    <n v="2167"/>
    <m/>
    <s v="Upfront"/>
    <x v="6"/>
    <n v="4.1399999999999997"/>
    <d v="2011-04-01T00:00:00"/>
    <x v="4"/>
    <n v="0"/>
    <n v="1"/>
    <n v="6"/>
    <n v="4.5540000000000003"/>
    <n v="1.3175230566534915"/>
    <n v="0.16544239295877178"/>
  </r>
  <r>
    <n v="2172"/>
    <m/>
    <s v="Upfront"/>
    <x v="3"/>
    <n v="5.55"/>
    <d v="2011-03-01T00:00:00"/>
    <x v="4"/>
    <n v="0"/>
    <n v="1"/>
    <n v="6"/>
    <n v="6.1050000000000004"/>
    <n v="0.98280098280098271"/>
    <n v="0.12341108231519191"/>
  </r>
  <r>
    <n v="2174"/>
    <m/>
    <s v="Upfront"/>
    <x v="6"/>
    <n v="3.91"/>
    <d v="2011-05-01T00:00:00"/>
    <x v="4"/>
    <n v="0"/>
    <n v="1"/>
    <n v="5"/>
    <n v="4.3010000000000002"/>
    <n v="1.1625203441060219"/>
    <n v="0.14597858202244565"/>
  </r>
  <r>
    <n v="2209"/>
    <m/>
    <s v="Upfront"/>
    <x v="0"/>
    <n v="4.2"/>
    <d v="2011-01-01T00:00:00"/>
    <x v="4"/>
    <n v="0"/>
    <n v="1"/>
    <n v="5"/>
    <n v="4.620000000000001"/>
    <n v="1.082251082251082"/>
    <n v="0.13589910850184819"/>
  </r>
  <r>
    <n v="2218"/>
    <m/>
    <s v="Upfront"/>
    <x v="6"/>
    <n v="5.52"/>
    <d v="2011-03-01T00:00:00"/>
    <x v="4"/>
    <n v="0"/>
    <n v="1"/>
    <n v="7"/>
    <n v="6.0720000000000001"/>
    <n v="1.1528326745718049"/>
    <n v="0.1447620938389253"/>
  </r>
  <r>
    <n v="2237"/>
    <m/>
    <s v="Upfront"/>
    <x v="0"/>
    <n v="5.25"/>
    <d v="2011-01-01T00:00:00"/>
    <x v="4"/>
    <n v="0"/>
    <n v="1"/>
    <n v="7"/>
    <n v="5.7750000000000004"/>
    <n v="1.2121212121212122"/>
    <n v="0.15220700152207001"/>
  </r>
  <r>
    <n v="2247"/>
    <m/>
    <s v="Upfront"/>
    <x v="0"/>
    <n v="4.0250000000000004"/>
    <d v="2011-03-01T00:00:00"/>
    <x v="4"/>
    <n v="0"/>
    <n v="1"/>
    <n v="4"/>
    <n v="4.4275000000000011"/>
    <n v="0.9034443817052511"/>
    <n v="0.11344621231458635"/>
  </r>
  <r>
    <n v="2255"/>
    <m/>
    <s v="Upfront"/>
    <x v="6"/>
    <n v="8.74"/>
    <d v="2011-02-01T00:00:00"/>
    <x v="4"/>
    <n v="0"/>
    <n v="1"/>
    <n v="11"/>
    <n v="9.6140000000000008"/>
    <n v="1.1441647597254003"/>
    <n v="0.14367365704314389"/>
  </r>
  <r>
    <n v="2268"/>
    <m/>
    <s v="Upfront"/>
    <x v="6"/>
    <n v="3.22"/>
    <d v="2011-04-01T00:00:00"/>
    <x v="4"/>
    <n v="0"/>
    <n v="1"/>
    <n v="4"/>
    <n v="3.5420000000000007"/>
    <n v="1.1293054771315638"/>
    <n v="0.14180776539323292"/>
  </r>
  <r>
    <n v="2270"/>
    <m/>
    <s v="Upfront"/>
    <x v="6"/>
    <n v="4.5999999999999996"/>
    <d v="2011-03-01T00:00:00"/>
    <x v="4"/>
    <n v="0"/>
    <n v="1"/>
    <n v="6"/>
    <n v="5.0599999999999996"/>
    <n v="1.1857707509881423"/>
    <n v="0.14889815366289458"/>
  </r>
  <r>
    <n v="2297"/>
    <m/>
    <s v="Upfront"/>
    <x v="6"/>
    <n v="5.29"/>
    <d v="2011-03-01T00:00:00"/>
    <x v="4"/>
    <n v="0"/>
    <n v="1"/>
    <n v="7"/>
    <n v="5.8190000000000008"/>
    <n v="1.2029558343357964"/>
    <n v="0.15105609791887856"/>
  </r>
  <r>
    <n v="2299"/>
    <m/>
    <s v="Upfront"/>
    <x v="8"/>
    <n v="9.6"/>
    <d v="2010-06-01T00:00:00"/>
    <x v="4"/>
    <n v="0"/>
    <n v="1"/>
    <n v="6"/>
    <n v="10.56"/>
    <n v="0.56818181818181812"/>
    <n v="7.1347031963470323E-2"/>
  </r>
  <r>
    <n v="2346"/>
    <m/>
    <s v="Upfront"/>
    <x v="6"/>
    <n v="3.45"/>
    <d v="2011-04-01T00:00:00"/>
    <x v="4"/>
    <n v="0"/>
    <n v="1"/>
    <n v="5"/>
    <n v="3.7950000000000004"/>
    <n v="1.3175230566534912"/>
    <n v="0.16544239295877172"/>
  </r>
  <r>
    <n v="2356"/>
    <m/>
    <s v="Upfront"/>
    <x v="6"/>
    <n v="1.9139999999999999"/>
    <d v="2011-08-01T00:00:00"/>
    <x v="4"/>
    <n v="0"/>
    <n v="1"/>
    <n v="3"/>
    <n v="2.1053999999999999"/>
    <n v="1.4249073810202337"/>
    <n v="0.1789267259271983"/>
  </r>
  <r>
    <n v="2361"/>
    <m/>
    <s v="Upfront"/>
    <x v="6"/>
    <n v="4.9950000000000001"/>
    <d v="2011-03-01T00:00:00"/>
    <x v="4"/>
    <n v="0"/>
    <n v="1"/>
    <n v="5"/>
    <n v="5.4945000000000004"/>
    <n v="0.91000091000090999"/>
    <n v="0.11426952066221473"/>
  </r>
  <r>
    <n v="2367"/>
    <m/>
    <s v="Upfront"/>
    <x v="0"/>
    <n v="11.1"/>
    <d v="2011-11-01T00:00:00"/>
    <x v="4"/>
    <n v="0"/>
    <n v="1"/>
    <n v="3"/>
    <n v="12.21"/>
    <n v="0.24570024570024568"/>
    <n v="3.0852770578797976E-2"/>
  </r>
  <r>
    <n v="2369"/>
    <m/>
    <s v="Upfront"/>
    <x v="6"/>
    <n v="4.83"/>
    <d v="2011-04-01T00:00:00"/>
    <x v="4"/>
    <n v="0"/>
    <n v="1"/>
    <n v="6"/>
    <n v="5.3130000000000006"/>
    <n v="1.129305477131564"/>
    <n v="0.14180776539323292"/>
  </r>
  <r>
    <n v="2399"/>
    <m/>
    <s v="Upfront"/>
    <x v="4"/>
    <n v="8.9700000000000006"/>
    <d v="2011-02-01T00:00:00"/>
    <x v="4"/>
    <n v="0"/>
    <n v="1"/>
    <n v="11"/>
    <n v="9.8670000000000009"/>
    <n v="1.1148272017837235"/>
    <n v="0.13998971711896072"/>
  </r>
  <r>
    <n v="2400"/>
    <m/>
    <s v="Upfront"/>
    <x v="6"/>
    <n v="4.05"/>
    <d v="2011-04-01T00:00:00"/>
    <x v="4"/>
    <n v="0"/>
    <n v="1"/>
    <n v="5"/>
    <n v="4.4550000000000001"/>
    <n v="1.122334455667789"/>
    <n v="0.1409324088167315"/>
  </r>
  <r>
    <n v="2427"/>
    <m/>
    <s v="Upfront"/>
    <x v="6"/>
    <n v="4.83"/>
    <d v="2011-03-01T00:00:00"/>
    <x v="4"/>
    <n v="0"/>
    <n v="1"/>
    <n v="6"/>
    <n v="5.3130000000000006"/>
    <n v="1.129305477131564"/>
    <n v="0.14180776539323292"/>
  </r>
  <r>
    <n v="2433"/>
    <m/>
    <s v="Upfront"/>
    <x v="4"/>
    <n v="8.14"/>
    <d v="2011-03-01T00:00:00"/>
    <x v="4"/>
    <n v="0"/>
    <n v="1"/>
    <n v="8"/>
    <n v="8.9540000000000006"/>
    <n v="0.89345543890998436"/>
    <n v="0.1121918930138108"/>
  </r>
  <r>
    <n v="2450"/>
    <m/>
    <s v="Upfront"/>
    <x v="1"/>
    <n v="44.8"/>
    <d v="2011-02-01T00:00:00"/>
    <x v="4"/>
    <n v="0"/>
    <n v="1"/>
    <n v="47"/>
    <n v="49.28"/>
    <n v="0.95373376623376627"/>
    <n v="0.11976108936725376"/>
  </r>
  <r>
    <n v="2463"/>
    <m/>
    <s v="Upfront"/>
    <x v="1"/>
    <n v="51.03"/>
    <d v="2011-02-01T00:00:00"/>
    <x v="4"/>
    <n v="0"/>
    <n v="1"/>
    <n v="55"/>
    <n v="56.133000000000003"/>
    <n v="0.97981579463060942"/>
    <n v="0.12303622991936876"/>
  </r>
  <r>
    <n v="2474"/>
    <m/>
    <s v="Upfront"/>
    <x v="2"/>
    <n v="5.17"/>
    <d v="2011-04-01T00:00:00"/>
    <x v="4"/>
    <n v="0"/>
    <n v="1"/>
    <n v="6"/>
    <n v="5.6870000000000003"/>
    <n v="1.0550378055213645"/>
    <n v="0.13248191621843619"/>
  </r>
  <r>
    <n v="2512"/>
    <m/>
    <s v="Upfront"/>
    <x v="6"/>
    <n v="8.0500000000000007"/>
    <d v="2011-02-01T00:00:00"/>
    <x v="4"/>
    <n v="0"/>
    <n v="1"/>
    <n v="10"/>
    <n v="8.8550000000000022"/>
    <n v="1.1293054771315638"/>
    <n v="0.14180776539323292"/>
  </r>
  <r>
    <n v="2619"/>
    <m/>
    <s v="Upfront"/>
    <x v="6"/>
    <n v="2.448"/>
    <d v="2011-06-01T00:00:00"/>
    <x v="4"/>
    <n v="0"/>
    <n v="1"/>
    <n v="3"/>
    <n v="2.6928000000000001"/>
    <n v="1.1140819964349375"/>
    <n v="0.13989614110484375"/>
  </r>
  <r>
    <n v="2638"/>
    <m/>
    <s v="Upfront"/>
    <x v="4"/>
    <n v="1.175"/>
    <d v="2011-09-01T00:00:00"/>
    <x v="4"/>
    <n v="0"/>
    <n v="1"/>
    <n v="1"/>
    <n v="1.2925000000000002"/>
    <n v="0.77369439071566715"/>
    <n v="9.7153405226853187E-2"/>
  </r>
  <r>
    <n v="2746"/>
    <m/>
    <s v="Upfront"/>
    <x v="4"/>
    <n v="4.2300000000000004"/>
    <d v="2011-08-01T00:00:00"/>
    <x v="4"/>
    <n v="0"/>
    <n v="1"/>
    <n v="6"/>
    <n v="4.6530000000000005"/>
    <n v="1.2894906511927786"/>
    <n v="0.16192234204475534"/>
  </r>
  <r>
    <n v="2764"/>
    <m/>
    <s v="Upfront"/>
    <x v="6"/>
    <n v="3.22"/>
    <d v="2013-04-01T00:00:00"/>
    <x v="4"/>
    <n v="0"/>
    <n v="1"/>
    <n v="8"/>
    <n v="3.5420000000000007"/>
    <n v="2.2586109542631276"/>
    <n v="0.28361553078646584"/>
  </r>
  <r>
    <n v="2774"/>
    <m/>
    <s v="Upfront"/>
    <x v="4"/>
    <n v="2.8"/>
    <d v="2011-07-01T00:00:00"/>
    <x v="4"/>
    <n v="0"/>
    <n v="1"/>
    <n v="4"/>
    <n v="3.08"/>
    <n v="1.2987012987012987"/>
    <n v="0.16307893020221789"/>
  </r>
  <r>
    <n v="2824"/>
    <m/>
    <s v="Upfront"/>
    <x v="6"/>
    <n v="2.1760000000000002"/>
    <d v="2011-06-01T00:00:00"/>
    <x v="4"/>
    <n v="0"/>
    <n v="1"/>
    <n v="3"/>
    <n v="2.3936000000000002"/>
    <n v="1.2533422459893047"/>
    <n v="0.15738315874294923"/>
  </r>
  <r>
    <n v="2929"/>
    <m/>
    <s v="Upfront"/>
    <x v="4"/>
    <n v="6.44"/>
    <d v="2011-05-01T00:00:00"/>
    <x v="4"/>
    <n v="0"/>
    <n v="1"/>
    <n v="7"/>
    <n v="7.0840000000000014"/>
    <n v="0.98814229249011842"/>
    <n v="0.12408179471907882"/>
  </r>
  <r>
    <n v="3030"/>
    <m/>
    <s v="Upfront"/>
    <x v="4"/>
    <n v="7.8540000000000001"/>
    <d v="2011-07-01T00:00:00"/>
    <x v="4"/>
    <n v="0"/>
    <n v="1"/>
    <n v="10"/>
    <n v="8.6394000000000002"/>
    <n v="1.1574877885038313"/>
    <n v="0.14534664010892859"/>
  </r>
  <r>
    <n v="3075"/>
    <m/>
    <s v="Upfront"/>
    <x v="3"/>
    <n v="2.08"/>
    <d v="2012-08-01T00:00:00"/>
    <x v="4"/>
    <n v="0"/>
    <n v="1"/>
    <n v="2"/>
    <n v="2.2880000000000003"/>
    <n v="0.87412587412587406"/>
    <n v="0.1097646645591851"/>
  </r>
  <r>
    <n v="3153"/>
    <m/>
    <s v="Upfront"/>
    <x v="3"/>
    <n v="5.94"/>
    <d v="2011-06-01T00:00:00"/>
    <x v="4"/>
    <n v="0"/>
    <n v="1"/>
    <n v="6"/>
    <n v="6.5340000000000007"/>
    <n v="0.9182736455463727"/>
    <n v="0.11530833448641668"/>
  </r>
  <r>
    <n v="3195"/>
    <m/>
    <s v="Upfront"/>
    <x v="3"/>
    <n v="5.59"/>
    <d v="2011-10-01T00:00:00"/>
    <x v="4"/>
    <n v="0"/>
    <n v="1"/>
    <n v="6"/>
    <n v="6.149"/>
    <n v="0.97576841762888278"/>
    <n v="0.12252799764746246"/>
  </r>
  <r>
    <n v="3300"/>
    <m/>
    <s v="Upfront"/>
    <x v="3"/>
    <n v="9.99"/>
    <d v="2011-05-01T00:00:00"/>
    <x v="4"/>
    <n v="0"/>
    <n v="1"/>
    <n v="4"/>
    <n v="10.989000000000001"/>
    <n v="0.36400036400036395"/>
    <n v="4.5707808264885894E-2"/>
  </r>
  <r>
    <n v="3306"/>
    <m/>
    <s v="Upfront"/>
    <x v="6"/>
    <n v="1.9039999999999999"/>
    <d v="2011-08-01T00:00:00"/>
    <x v="4"/>
    <n v="0"/>
    <n v="1"/>
    <n v="2"/>
    <n v="2.0944000000000003"/>
    <n v="0.95492742551566068"/>
    <n v="0.11991097808986607"/>
  </r>
  <r>
    <n v="3425"/>
    <m/>
    <s v="Upfront"/>
    <x v="6"/>
    <n v="53.76"/>
    <d v="2011-11-01T00:00:00"/>
    <x v="4"/>
    <n v="0"/>
    <n v="1"/>
    <n v="69"/>
    <n v="59.136000000000003"/>
    <n v="1.166801948051948"/>
    <n v="0.14651622635355513"/>
  </r>
  <r>
    <n v="3439"/>
    <m/>
    <s v="Upfront"/>
    <x v="4"/>
    <n v="7.56"/>
    <d v="2012-02-01T00:00:00"/>
    <x v="4"/>
    <n v="0"/>
    <n v="1"/>
    <n v="8"/>
    <n v="8.3160000000000007"/>
    <n v="0.96200096200096197"/>
    <n v="0.12079920755719842"/>
  </r>
  <r>
    <n v="3488"/>
    <m/>
    <s v="Upfront"/>
    <x v="4"/>
    <n v="2.4790000000000001"/>
    <d v="2012-05-01T00:00:00"/>
    <x v="4"/>
    <n v="0"/>
    <n v="1"/>
    <n v="3"/>
    <n v="2.7269000000000001"/>
    <n v="1.100150353881697"/>
    <n v="0.13814673393491628"/>
  </r>
  <r>
    <n v="3613"/>
    <m/>
    <s v="Upfront"/>
    <x v="4"/>
    <n v="1.84"/>
    <d v="2012-08-01T00:00:00"/>
    <x v="4"/>
    <n v="0"/>
    <n v="1"/>
    <n v="2"/>
    <n v="2.0240000000000005"/>
    <n v="0.98814229249011831"/>
    <n v="0.12408179471907881"/>
  </r>
  <r>
    <n v="3735"/>
    <m/>
    <s v="Upfront"/>
    <x v="6"/>
    <n v="2.585"/>
    <d v="2012-04-01T00:00:00"/>
    <x v="4"/>
    <n v="0"/>
    <n v="1"/>
    <n v="3"/>
    <n v="2.8435000000000001"/>
    <n v="1.0550378055213645"/>
    <n v="0.13248191621843619"/>
  </r>
  <r>
    <n v="3753"/>
    <m/>
    <s v="Upfront"/>
    <x v="4"/>
    <n v="5.7350000000000003"/>
    <d v="2011-04-01T00:00:00"/>
    <x v="4"/>
    <n v="0"/>
    <n v="1"/>
    <n v="7"/>
    <n v="6.3085000000000004"/>
    <n v="1.1096140128398193"/>
    <n v="0.13933509293650698"/>
  </r>
  <r>
    <n v="4883"/>
    <m/>
    <s v="Upfront"/>
    <x v="4"/>
    <n v="2.8330000000000002"/>
    <d v="2012-12-01T00:00:00"/>
    <x v="4"/>
    <n v="0"/>
    <n v="1"/>
    <n v="3"/>
    <n v="3.1163000000000003"/>
    <n v="0.96268010140230398"/>
    <n v="0.12088448761901077"/>
  </r>
  <r>
    <n v="4933"/>
    <m/>
    <s v="Upfront"/>
    <x v="9"/>
    <n v="18"/>
    <d v="2012-03-01T00:00:00"/>
    <x v="4"/>
    <n v="0"/>
    <n v="1"/>
    <n v="21"/>
    <n v="19.8"/>
    <n v="1.0606060606060606"/>
    <n v="0.13318112633181128"/>
  </r>
  <r>
    <n v="5221"/>
    <m/>
    <s v="Upfront"/>
    <x v="4"/>
    <n v="1.76"/>
    <d v="2012-10-01T00:00:00"/>
    <x v="4"/>
    <n v="0"/>
    <n v="1"/>
    <n v="1"/>
    <n v="1.9360000000000002"/>
    <n v="0.51652892561983466"/>
    <n v="6.4860938148609382E-2"/>
  </r>
  <r>
    <n v="5880"/>
    <m/>
    <s v="Upfront"/>
    <x v="4"/>
    <n v="2.88"/>
    <d v="2012-07-01T00:00:00"/>
    <x v="4"/>
    <n v="0"/>
    <n v="1"/>
    <n v="3"/>
    <n v="3.1680000000000001"/>
    <n v="0.94696969696969691"/>
    <n v="0.11891171993911721"/>
  </r>
  <r>
    <n v="7829"/>
    <m/>
    <s v="Upfront"/>
    <x v="6"/>
    <n v="1.4330000000000001"/>
    <d v="2012-07-01T00:00:00"/>
    <x v="4"/>
    <n v="0"/>
    <n v="1"/>
    <n v="2"/>
    <n v="1.5763000000000003"/>
    <n v="1.2687940112922664"/>
    <n v="0.15932344890656316"/>
  </r>
  <r>
    <n v="8069"/>
    <m/>
    <s v="Upfront"/>
    <x v="6"/>
    <n v="2.6619999999999999"/>
    <d v="2012-10-01T00:00:00"/>
    <x v="4"/>
    <n v="0"/>
    <n v="1"/>
    <n v="4"/>
    <n v="2.9282000000000004"/>
    <n v="1.3660269107301413"/>
    <n v="0.17153305956657028"/>
  </r>
  <r>
    <n v="8228"/>
    <m/>
    <s v="Upfront"/>
    <x v="4"/>
    <n v="3.43"/>
    <d v="2013-02-01T00:00:00"/>
    <x v="4"/>
    <n v="0"/>
    <n v="1"/>
    <n v="4"/>
    <n v="3.7730000000000006"/>
    <n v="1.0601643254704478"/>
    <n v="0.13312565730793297"/>
  </r>
  <r>
    <n v="8329"/>
    <m/>
    <s v="Upfront"/>
    <x v="6"/>
    <n v="2.99"/>
    <d v="2012-08-01T00:00:00"/>
    <x v="4"/>
    <n v="0"/>
    <n v="1"/>
    <n v="4"/>
    <n v="3.2890000000000006"/>
    <n v="1.2161751292186072"/>
    <n v="0.15271605503886623"/>
  </r>
  <r>
    <n v="8330"/>
    <m/>
    <s v="Upfront"/>
    <x v="6"/>
    <n v="2.76"/>
    <d v="2012-09-01T00:00:00"/>
    <x v="4"/>
    <n v="0"/>
    <n v="1"/>
    <n v="4"/>
    <n v="3.036"/>
    <n v="1.3175230566534915"/>
    <n v="0.16544239295877178"/>
  </r>
  <r>
    <n v="8331"/>
    <m/>
    <s v="Upfront"/>
    <x v="6"/>
    <n v="7.13"/>
    <d v="2012-08-01T00:00:00"/>
    <x v="4"/>
    <n v="0"/>
    <n v="1"/>
    <n v="7"/>
    <n v="7.8430000000000009"/>
    <n v="0.89251561902333276"/>
    <n v="0.11207387910110345"/>
  </r>
  <r>
    <n v="8332"/>
    <m/>
    <s v="Upfront"/>
    <x v="6"/>
    <n v="5.59"/>
    <d v="2012-07-01T00:00:00"/>
    <x v="4"/>
    <n v="0"/>
    <n v="1"/>
    <n v="6"/>
    <n v="6.149"/>
    <n v="0.97576841762888278"/>
    <n v="0.12252799764746246"/>
  </r>
  <r>
    <n v="8333"/>
    <m/>
    <s v="Upfront"/>
    <x v="6"/>
    <n v="4.2300000000000004"/>
    <d v="2012-11-01T00:00:00"/>
    <x v="4"/>
    <n v="0"/>
    <n v="1"/>
    <n v="5"/>
    <n v="4.6530000000000005"/>
    <n v="1.0745755426606489"/>
    <n v="0.1349352850372961"/>
  </r>
  <r>
    <n v="8334"/>
    <m/>
    <s v="Upfront"/>
    <x v="6"/>
    <n v="5.8049999999999997"/>
    <d v="2012-09-01T00:00:00"/>
    <x v="4"/>
    <n v="0"/>
    <n v="1"/>
    <n v="7"/>
    <n v="6.3855000000000004"/>
    <n v="1.0962336543731892"/>
    <n v="0.13765491093727264"/>
  </r>
  <r>
    <n v="8335"/>
    <m/>
    <s v="Upfront"/>
    <x v="6"/>
    <n v="5.64"/>
    <d v="2012-11-01T00:00:00"/>
    <x v="4"/>
    <n v="0"/>
    <n v="1"/>
    <n v="5"/>
    <n v="6.2039999999999997"/>
    <n v="0.80593165699548686"/>
    <n v="0.10120146377797209"/>
  </r>
  <r>
    <n v="8336"/>
    <m/>
    <s v="Upfront"/>
    <x v="6"/>
    <n v="3.44"/>
    <d v="2012-09-01T00:00:00"/>
    <x v="4"/>
    <n v="0"/>
    <n v="1"/>
    <n v="2"/>
    <n v="3.7840000000000003"/>
    <n v="0.52854122621564481"/>
    <n v="6.6369332059042163E-2"/>
  </r>
  <r>
    <n v="8337"/>
    <m/>
    <s v="Upfront"/>
    <x v="6"/>
    <n v="1.88"/>
    <d v="2012-10-01T00:00:00"/>
    <x v="4"/>
    <n v="0"/>
    <n v="1"/>
    <n v="2"/>
    <n v="2.0680000000000001"/>
    <n v="0.96711798839458407"/>
    <n v="0.12144175653356652"/>
  </r>
  <r>
    <n v="8338"/>
    <m/>
    <s v="Upfront"/>
    <x v="6"/>
    <n v="6.45"/>
    <d v="2012-09-01T00:00:00"/>
    <x v="4"/>
    <n v="0"/>
    <n v="1"/>
    <n v="6"/>
    <n v="7.0950000000000006"/>
    <n v="0.84566596194503163"/>
    <n v="0.10619093129446745"/>
  </r>
  <r>
    <n v="8339"/>
    <m/>
    <s v="Upfront"/>
    <x v="6"/>
    <n v="6.58"/>
    <d v="2012-09-01T00:00:00"/>
    <x v="4"/>
    <n v="0"/>
    <n v="1"/>
    <n v="9"/>
    <n v="7.2380000000000004"/>
    <n v="1.2434374136501796"/>
    <n v="0.15613940125744266"/>
  </r>
  <r>
    <n v="8340"/>
    <m/>
    <s v="Upfront"/>
    <x v="6"/>
    <n v="5.8049999999999997"/>
    <d v="2012-09-01T00:00:00"/>
    <x v="4"/>
    <n v="0"/>
    <n v="1"/>
    <n v="5"/>
    <n v="6.3855000000000004"/>
    <n v="0.78302403883799232"/>
    <n v="9.8324936383766159E-2"/>
  </r>
  <r>
    <n v="8341"/>
    <m/>
    <s v="Upfront"/>
    <x v="6"/>
    <n v="3.6549999999999998"/>
    <d v="2012-09-01T00:00:00"/>
    <x v="4"/>
    <n v="0"/>
    <n v="1"/>
    <n v="5"/>
    <n v="4.0205000000000002"/>
    <n v="1.2436264146250466"/>
    <n v="0.15616313425656977"/>
  </r>
  <r>
    <n v="8342"/>
    <m/>
    <s v="Upfront"/>
    <x v="6"/>
    <n v="2.35"/>
    <d v="2013-04-01T00:00:00"/>
    <x v="4"/>
    <n v="0"/>
    <n v="1"/>
    <n v="2"/>
    <n v="2.5850000000000004"/>
    <n v="0.77369439071566715"/>
    <n v="9.7153405226853187E-2"/>
  </r>
  <r>
    <n v="8343"/>
    <m/>
    <s v="Upfront"/>
    <x v="9"/>
    <n v="4.1399999999999997"/>
    <d v="2012-09-01T00:00:00"/>
    <x v="4"/>
    <n v="0"/>
    <n v="1"/>
    <n v="4"/>
    <n v="4.5540000000000003"/>
    <n v="0.87834870443566093"/>
    <n v="0.11029492863918118"/>
  </r>
  <r>
    <n v="8344"/>
    <m/>
    <s v="Upfront"/>
    <x v="9"/>
    <n v="4.5999999999999996"/>
    <d v="2012-08-01T00:00:00"/>
    <x v="4"/>
    <n v="0"/>
    <n v="1"/>
    <n v="6"/>
    <n v="5.0599999999999996"/>
    <n v="1.1857707509881423"/>
    <n v="0.14889815366289458"/>
  </r>
  <r>
    <n v="8345"/>
    <m/>
    <s v="Upfront"/>
    <x v="9"/>
    <n v="4.3"/>
    <d v="2012-08-01T00:00:00"/>
    <x v="4"/>
    <n v="0"/>
    <n v="1"/>
    <n v="5"/>
    <n v="4.7300000000000004"/>
    <n v="1.0570824524312896"/>
    <n v="0.13273866411808433"/>
  </r>
  <r>
    <n v="8346"/>
    <m/>
    <s v="Upfront"/>
    <x v="9"/>
    <n v="3.22"/>
    <d v="2012-09-01T00:00:00"/>
    <x v="4"/>
    <n v="0"/>
    <n v="1"/>
    <n v="3"/>
    <n v="3.5420000000000007"/>
    <n v="0.84697910784867292"/>
    <n v="0.1063558240449247"/>
  </r>
  <r>
    <n v="8347"/>
    <m/>
    <s v="Upfront"/>
    <x v="9"/>
    <n v="6.9"/>
    <d v="2012-08-01T00:00:00"/>
    <x v="4"/>
    <n v="0"/>
    <n v="1"/>
    <n v="8"/>
    <n v="7.5900000000000007"/>
    <n v="1.054018445322793"/>
    <n v="0.13235391436701738"/>
  </r>
  <r>
    <n v="8348"/>
    <m/>
    <s v="Upfront"/>
    <x v="9"/>
    <n v="4.5999999999999996"/>
    <d v="2012-08-01T00:00:00"/>
    <x v="4"/>
    <n v="0"/>
    <n v="1"/>
    <n v="5"/>
    <n v="5.0599999999999996"/>
    <n v="0.98814229249011865"/>
    <n v="0.12408179471907882"/>
  </r>
  <r>
    <n v="8349"/>
    <m/>
    <s v="Upfront"/>
    <x v="9"/>
    <n v="3.22"/>
    <d v="2012-09-01T00:00:00"/>
    <x v="4"/>
    <n v="0"/>
    <n v="1"/>
    <n v="4"/>
    <n v="3.5420000000000007"/>
    <n v="1.1293054771315638"/>
    <n v="0.14180776539323292"/>
  </r>
  <r>
    <n v="8350"/>
    <m/>
    <s v="Upfront"/>
    <x v="9"/>
    <n v="7.31"/>
    <d v="2012-08-01T00:00:00"/>
    <x v="4"/>
    <n v="0"/>
    <n v="1"/>
    <n v="9"/>
    <n v="8.0410000000000004"/>
    <n v="1.1192637731625419"/>
    <n v="0.1405468208309128"/>
  </r>
  <r>
    <n v="8351"/>
    <m/>
    <s v="Upfront"/>
    <x v="9"/>
    <n v="2.99"/>
    <d v="2012-09-01T00:00:00"/>
    <x v="4"/>
    <n v="0"/>
    <n v="1"/>
    <n v="3"/>
    <n v="3.2890000000000006"/>
    <n v="0.91213134691395548"/>
    <n v="0.11453704127914968"/>
  </r>
  <r>
    <n v="8352"/>
    <m/>
    <s v="Upfront"/>
    <x v="9"/>
    <n v="3.68"/>
    <d v="2012-09-01T00:00:00"/>
    <x v="4"/>
    <n v="0"/>
    <n v="1"/>
    <n v="4"/>
    <n v="4.0480000000000009"/>
    <n v="0.98814229249011831"/>
    <n v="0.12408179471907881"/>
  </r>
  <r>
    <n v="8353"/>
    <m/>
    <s v="Upfront"/>
    <x v="9"/>
    <n v="8.9700000000000006"/>
    <d v="2012-07-01T00:00:00"/>
    <x v="4"/>
    <n v="0"/>
    <n v="1"/>
    <n v="11"/>
    <n v="9.8670000000000009"/>
    <n v="1.1148272017837235"/>
    <n v="0.13998971711896072"/>
  </r>
  <r>
    <n v="8354"/>
    <m/>
    <s v="Upfront"/>
    <x v="9"/>
    <n v="5.8049999999999997"/>
    <d v="2012-08-01T00:00:00"/>
    <x v="4"/>
    <n v="0"/>
    <n v="1"/>
    <n v="6"/>
    <n v="6.3855000000000004"/>
    <n v="0.93962884660559076"/>
    <n v="0.1179899236605194"/>
  </r>
  <r>
    <n v="8355"/>
    <m/>
    <s v="Upfront"/>
    <x v="9"/>
    <n v="2.58"/>
    <d v="2012-10-01T00:00:00"/>
    <x v="4"/>
    <n v="0"/>
    <n v="1"/>
    <n v="3"/>
    <n v="2.8380000000000005"/>
    <n v="1.0570824524312894"/>
    <n v="0.1327386641180843"/>
  </r>
  <r>
    <n v="8356"/>
    <m/>
    <s v="Upfront"/>
    <x v="9"/>
    <n v="7.59"/>
    <d v="2012-04-01T00:00:00"/>
    <x v="4"/>
    <n v="0"/>
    <n v="1"/>
    <n v="8"/>
    <n v="8.3490000000000002"/>
    <n v="0.95819858665708468"/>
    <n v="0.12032174033365219"/>
  </r>
  <r>
    <n v="8357"/>
    <m/>
    <s v="Upfront"/>
    <x v="9"/>
    <n v="6.2549999999999999"/>
    <d v="2012-08-01T00:00:00"/>
    <x v="4"/>
    <n v="0"/>
    <n v="1"/>
    <n v="7"/>
    <n v="6.8805000000000005"/>
    <n v="1.017367923842744"/>
    <n v="0.12775167993459113"/>
  </r>
  <r>
    <n v="8358"/>
    <m/>
    <s v="Upfront"/>
    <x v="9"/>
    <n v="4.1399999999999997"/>
    <d v="2012-08-01T00:00:00"/>
    <x v="4"/>
    <n v="0"/>
    <n v="1"/>
    <n v="4"/>
    <n v="4.5540000000000003"/>
    <n v="0.87834870443566093"/>
    <n v="0.11029492863918118"/>
  </r>
  <r>
    <n v="8359"/>
    <m/>
    <s v="Upfront"/>
    <x v="9"/>
    <n v="4.37"/>
    <d v="2012-08-01T00:00:00"/>
    <x v="4"/>
    <n v="0"/>
    <n v="1"/>
    <n v="4"/>
    <n v="4.8070000000000004"/>
    <n v="0.83211982525483663"/>
    <n v="0.10448993239501375"/>
  </r>
  <r>
    <n v="8360"/>
    <m/>
    <s v="Upfront"/>
    <x v="9"/>
    <n v="3.68"/>
    <d v="2012-09-01T00:00:00"/>
    <x v="4"/>
    <n v="0"/>
    <n v="1"/>
    <n v="4"/>
    <n v="4.0480000000000009"/>
    <n v="0.98814229249011831"/>
    <n v="0.12408179471907881"/>
  </r>
  <r>
    <n v="8361"/>
    <m/>
    <s v="Upfront"/>
    <x v="9"/>
    <n v="3.22"/>
    <d v="2012-09-01T00:00:00"/>
    <x v="4"/>
    <n v="0"/>
    <n v="1"/>
    <n v="3"/>
    <n v="3.5420000000000007"/>
    <n v="0.84697910784867292"/>
    <n v="0.1063558240449247"/>
  </r>
  <r>
    <n v="8362"/>
    <m/>
    <s v="Upfront"/>
    <x v="9"/>
    <n v="7.9550000000000001"/>
    <d v="2012-08-01T00:00:00"/>
    <x v="4"/>
    <n v="0"/>
    <n v="1"/>
    <n v="9"/>
    <n v="8.7505000000000006"/>
    <n v="1.0285126564196332"/>
    <n v="0.12915113265543338"/>
  </r>
  <r>
    <n v="8363"/>
    <m/>
    <s v="Upfront"/>
    <x v="9"/>
    <n v="3.87"/>
    <d v="2012-09-01T00:00:00"/>
    <x v="4"/>
    <n v="0"/>
    <n v="1"/>
    <n v="5"/>
    <n v="4.2570000000000006"/>
    <n v="1.1745360582569884"/>
    <n v="0.14748740457564924"/>
  </r>
  <r>
    <n v="8364"/>
    <m/>
    <s v="Upfront"/>
    <x v="9"/>
    <n v="6.9"/>
    <d v="2012-08-01T00:00:00"/>
    <x v="4"/>
    <n v="0"/>
    <n v="1"/>
    <n v="8"/>
    <n v="7.5900000000000007"/>
    <n v="1.054018445322793"/>
    <n v="0.13235391436701738"/>
  </r>
  <r>
    <n v="8365"/>
    <m/>
    <s v="Upfront"/>
    <x v="9"/>
    <n v="6.45"/>
    <d v="2012-08-01T00:00:00"/>
    <x v="4"/>
    <n v="0"/>
    <n v="1"/>
    <n v="7"/>
    <n v="7.0950000000000006"/>
    <n v="0.98661028893587022"/>
    <n v="0.12388941984354536"/>
  </r>
  <r>
    <n v="8366"/>
    <m/>
    <s v="Upfront"/>
    <x v="9"/>
    <n v="4.5999999999999996"/>
    <d v="2012-08-01T00:00:00"/>
    <x v="4"/>
    <n v="0"/>
    <n v="1"/>
    <n v="6"/>
    <n v="5.0599999999999996"/>
    <n v="1.1857707509881423"/>
    <n v="0.14889815366289458"/>
  </r>
  <r>
    <n v="8367"/>
    <m/>
    <s v="Upfront"/>
    <x v="9"/>
    <n v="4.4649999999999999"/>
    <d v="2012-08-01T00:00:00"/>
    <x v="4"/>
    <n v="0"/>
    <n v="1"/>
    <n v="4"/>
    <n v="4.9115000000000002"/>
    <n v="0.81441514812175508"/>
    <n v="0.102266742344056"/>
  </r>
  <r>
    <n v="8368"/>
    <m/>
    <s v="Upfront"/>
    <x v="9"/>
    <n v="3.22"/>
    <d v="2012-09-01T00:00:00"/>
    <x v="4"/>
    <n v="0"/>
    <n v="1"/>
    <n v="3"/>
    <n v="3.5420000000000007"/>
    <n v="0.84697910784867292"/>
    <n v="0.1063558240449247"/>
  </r>
  <r>
    <n v="8369"/>
    <m/>
    <s v="Upfront"/>
    <x v="9"/>
    <n v="9.2449999999999992"/>
    <d v="2012-07-01T00:00:00"/>
    <x v="4"/>
    <n v="0"/>
    <n v="1"/>
    <n v="11"/>
    <n v="10.169499999999999"/>
    <n v="1.0816657652785291"/>
    <n v="0.13582560979524907"/>
  </r>
  <r>
    <n v="8370"/>
    <m/>
    <s v="Upfront"/>
    <x v="9"/>
    <n v="5.64"/>
    <d v="2012-08-01T00:00:00"/>
    <x v="4"/>
    <n v="0"/>
    <n v="1"/>
    <n v="6"/>
    <n v="6.2039999999999997"/>
    <n v="0.96711798839458418"/>
    <n v="0.12144175653356651"/>
  </r>
  <r>
    <n v="8371"/>
    <m/>
    <s v="Upfront"/>
    <x v="9"/>
    <n v="8.4600000000000009"/>
    <d v="2012-07-01T00:00:00"/>
    <x v="4"/>
    <n v="0"/>
    <n v="1"/>
    <n v="10"/>
    <n v="9.3060000000000009"/>
    <n v="1.0745755426606489"/>
    <n v="0.1349352850372961"/>
  </r>
  <r>
    <n v="8372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73"/>
    <m/>
    <s v="Upfront"/>
    <x v="9"/>
    <n v="3.87"/>
    <d v="2012-09-01T00:00:00"/>
    <x v="4"/>
    <n v="0"/>
    <n v="1"/>
    <n v="5"/>
    <n v="4.2570000000000006"/>
    <n v="1.1745360582569884"/>
    <n v="0.14748740457564924"/>
  </r>
  <r>
    <n v="8374"/>
    <m/>
    <s v="Upfront"/>
    <x v="9"/>
    <n v="5.52"/>
    <d v="2012-08-01T00:00:00"/>
    <x v="4"/>
    <n v="0"/>
    <n v="1"/>
    <n v="6"/>
    <n v="6.0720000000000001"/>
    <n v="0.98814229249011853"/>
    <n v="0.12408179471907882"/>
  </r>
  <r>
    <n v="8375"/>
    <m/>
    <s v="Upfront"/>
    <x v="9"/>
    <n v="4.1399999999999997"/>
    <d v="2012-09-01T00:00:00"/>
    <x v="4"/>
    <n v="0"/>
    <n v="1"/>
    <n v="4"/>
    <n v="4.5540000000000003"/>
    <n v="0.87834870443566093"/>
    <n v="0.11029492863918118"/>
  </r>
  <r>
    <n v="8376"/>
    <m/>
    <s v="Upfront"/>
    <x v="9"/>
    <n v="3.01"/>
    <d v="2012-09-01T00:00:00"/>
    <x v="4"/>
    <n v="0"/>
    <n v="1"/>
    <n v="4"/>
    <n v="3.3109999999999999"/>
    <n v="1.2080942313500453"/>
    <n v="0.1517013304206678"/>
  </r>
  <r>
    <n v="8377"/>
    <m/>
    <s v="Upfront"/>
    <x v="9"/>
    <n v="5.52"/>
    <d v="2012-08-01T00:00:00"/>
    <x v="4"/>
    <n v="0"/>
    <n v="1"/>
    <n v="6"/>
    <n v="6.0720000000000001"/>
    <n v="0.98814229249011853"/>
    <n v="0.12408179471907882"/>
  </r>
  <r>
    <n v="8378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79"/>
    <m/>
    <s v="Upfront"/>
    <x v="9"/>
    <n v="4.4649999999999999"/>
    <d v="2012-08-01T00:00:00"/>
    <x v="4"/>
    <n v="0"/>
    <n v="1"/>
    <n v="5"/>
    <n v="4.9115000000000002"/>
    <n v="1.0180189351521938"/>
    <n v="0.12783342793006999"/>
  </r>
  <r>
    <n v="8380"/>
    <m/>
    <s v="Upfront"/>
    <x v="9"/>
    <n v="5.17"/>
    <d v="2012-08-01T00:00:00"/>
    <x v="4"/>
    <n v="0"/>
    <n v="1"/>
    <n v="7"/>
    <n v="5.6870000000000003"/>
    <n v="1.2308774397749251"/>
    <n v="0.15456223558817556"/>
  </r>
  <r>
    <n v="8381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82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83"/>
    <m/>
    <s v="Upfront"/>
    <x v="9"/>
    <n v="5.0599999999999996"/>
    <d v="2012-08-01T00:00:00"/>
    <x v="4"/>
    <n v="0"/>
    <n v="1"/>
    <n v="6"/>
    <n v="5.5659999999999998"/>
    <n v="1.0779734099892202"/>
    <n v="0.13536195787535873"/>
  </r>
  <r>
    <n v="8384"/>
    <m/>
    <s v="Upfront"/>
    <x v="9"/>
    <n v="6.11"/>
    <d v="2012-08-01T00:00:00"/>
    <x v="4"/>
    <n v="0"/>
    <n v="1"/>
    <n v="7"/>
    <n v="6.721000000000001"/>
    <n v="1.0415116798095521"/>
    <n v="0.13078343011307161"/>
  </r>
  <r>
    <n v="8385"/>
    <m/>
    <s v="Upfront"/>
    <x v="9"/>
    <n v="4.7"/>
    <d v="2012-08-01T00:00:00"/>
    <x v="4"/>
    <n v="0"/>
    <n v="1"/>
    <n v="6"/>
    <n v="5.1700000000000008"/>
    <n v="1.1605415860735009"/>
    <n v="0.14573010784027979"/>
  </r>
  <r>
    <n v="8386"/>
    <m/>
    <s v="Upfront"/>
    <x v="9"/>
    <n v="2.82"/>
    <d v="2012-10-01T00:00:00"/>
    <x v="4"/>
    <n v="0"/>
    <n v="1"/>
    <n v="3"/>
    <n v="3.1019999999999999"/>
    <n v="0.96711798839458418"/>
    <n v="0.12144175653356651"/>
  </r>
  <r>
    <n v="8387"/>
    <m/>
    <s v="Upfront"/>
    <x v="9"/>
    <n v="7.05"/>
    <d v="2012-08-01T00:00:00"/>
    <x v="4"/>
    <n v="0"/>
    <n v="1"/>
    <n v="9"/>
    <n v="7.7550000000000008"/>
    <n v="1.1605415860735009"/>
    <n v="0.14573010784027982"/>
  </r>
  <r>
    <n v="8388"/>
    <m/>
    <s v="Upfront"/>
    <x v="4"/>
    <n v="11.96"/>
    <d v="2012-09-01T00:00:00"/>
    <x v="4"/>
    <n v="0"/>
    <n v="1"/>
    <n v="15"/>
    <n v="13.156000000000002"/>
    <n v="1.1401641836424443"/>
    <n v="0.1431713015989371"/>
  </r>
  <r>
    <n v="8389"/>
    <m/>
    <s v="Upfront"/>
    <x v="4"/>
    <n v="5.0599999999999996"/>
    <d v="2012-09-01T00:00:00"/>
    <x v="4"/>
    <n v="0"/>
    <n v="1"/>
    <n v="7"/>
    <n v="5.5659999999999998"/>
    <n v="1.2576356449874238"/>
    <n v="0.15792228418791851"/>
  </r>
  <r>
    <n v="8390"/>
    <m/>
    <s v="Upfront"/>
    <x v="4"/>
    <n v="6.665"/>
    <d v="2012-10-01T00:00:00"/>
    <x v="4"/>
    <n v="0"/>
    <n v="1"/>
    <n v="8"/>
    <n v="7.331500000000001"/>
    <n v="1.0911818863806859"/>
    <n v="0.13702055650899025"/>
  </r>
  <r>
    <n v="8391"/>
    <m/>
    <s v="Upfront"/>
    <x v="4"/>
    <n v="3.91"/>
    <d v="2012-10-01T00:00:00"/>
    <x v="4"/>
    <n v="0"/>
    <n v="1"/>
    <n v="4"/>
    <n v="4.3010000000000002"/>
    <n v="0.93001627528481745"/>
    <n v="0.11678286561795652"/>
  </r>
  <r>
    <n v="8392"/>
    <m/>
    <s v="Upfront"/>
    <x v="4"/>
    <n v="5.52"/>
    <d v="2012-10-01T00:00:00"/>
    <x v="4"/>
    <n v="0"/>
    <n v="1"/>
    <n v="7"/>
    <n v="6.0720000000000001"/>
    <n v="1.1528326745718049"/>
    <n v="0.1447620938389253"/>
  </r>
  <r>
    <n v="8393"/>
    <m/>
    <s v="Upfront"/>
    <x v="4"/>
    <n v="6.02"/>
    <d v="2012-09-01T00:00:00"/>
    <x v="4"/>
    <n v="0"/>
    <n v="1"/>
    <n v="8"/>
    <n v="6.6219999999999999"/>
    <n v="1.2080942313500453"/>
    <n v="0.1517013304206678"/>
  </r>
  <r>
    <n v="8394"/>
    <m/>
    <s v="Upfront"/>
    <x v="4"/>
    <n v="4.5999999999999996"/>
    <d v="2012-10-01T00:00:00"/>
    <x v="4"/>
    <n v="0"/>
    <n v="1"/>
    <n v="6"/>
    <n v="5.0599999999999996"/>
    <n v="1.1857707509881423"/>
    <n v="0.14889815366289458"/>
  </r>
  <r>
    <n v="8395"/>
    <m/>
    <s v="Upfront"/>
    <x v="4"/>
    <n v="5.0599999999999996"/>
    <d v="2012-09-01T00:00:00"/>
    <x v="4"/>
    <n v="0"/>
    <n v="1"/>
    <n v="6"/>
    <n v="5.5659999999999998"/>
    <n v="1.0779734099892202"/>
    <n v="0.13536195787535873"/>
  </r>
  <r>
    <n v="8396"/>
    <m/>
    <s v="Upfront"/>
    <x v="4"/>
    <n v="5.59"/>
    <d v="2012-09-01T00:00:00"/>
    <x v="4"/>
    <n v="0"/>
    <n v="1"/>
    <n v="6"/>
    <n v="6.149"/>
    <n v="0.97576841762888278"/>
    <n v="0.12252799764746246"/>
  </r>
  <r>
    <n v="8397"/>
    <m/>
    <s v="Upfront"/>
    <x v="4"/>
    <n v="6.02"/>
    <d v="2012-09-01T00:00:00"/>
    <x v="4"/>
    <n v="0"/>
    <n v="1"/>
    <n v="8"/>
    <n v="6.6219999999999999"/>
    <n v="1.2080942313500453"/>
    <n v="0.1517013304206678"/>
  </r>
  <r>
    <n v="8398"/>
    <m/>
    <s v="Upfront"/>
    <x v="4"/>
    <n v="10.32"/>
    <d v="2012-09-01T00:00:00"/>
    <x v="4"/>
    <n v="0"/>
    <n v="1"/>
    <n v="11"/>
    <n v="11.352000000000002"/>
    <n v="0.96899224806201534"/>
    <n v="0.1216771087749106"/>
  </r>
  <r>
    <n v="8399"/>
    <m/>
    <s v="Upfront"/>
    <x v="4"/>
    <n v="4.5999999999999996"/>
    <d v="2012-10-01T00:00:00"/>
    <x v="4"/>
    <n v="0"/>
    <n v="1"/>
    <n v="6"/>
    <n v="5.0599999999999996"/>
    <n v="1.1857707509881423"/>
    <n v="0.14889815366289458"/>
  </r>
  <r>
    <n v="8400"/>
    <m/>
    <s v="Upfront"/>
    <x v="4"/>
    <n v="8.9700000000000006"/>
    <d v="2012-09-01T00:00:00"/>
    <x v="4"/>
    <n v="0"/>
    <n v="1"/>
    <n v="13"/>
    <n v="9.8670000000000009"/>
    <n v="1.3175230566534912"/>
    <n v="0.16544239295877175"/>
  </r>
  <r>
    <n v="8401"/>
    <m/>
    <s v="Upfront"/>
    <x v="4"/>
    <n v="4.8099999999999996"/>
    <d v="2012-10-01T00:00:00"/>
    <x v="4"/>
    <n v="0"/>
    <n v="1"/>
    <n v="6"/>
    <n v="5.2910000000000004"/>
    <n v="1.134001134001134"/>
    <n v="0.14239740267137527"/>
  </r>
  <r>
    <n v="8402"/>
    <m/>
    <s v="Upfront"/>
    <x v="4"/>
    <n v="8.3849999999999998"/>
    <d v="2012-09-01T00:00:00"/>
    <x v="4"/>
    <n v="0"/>
    <n v="1"/>
    <n v="9"/>
    <n v="9.2235000000000014"/>
    <n v="0.97576841762888256"/>
    <n v="0.12252799764746244"/>
  </r>
  <r>
    <n v="8403"/>
    <m/>
    <s v="Upfront"/>
    <x v="4"/>
    <n v="3.68"/>
    <d v="2012-11-01T00:00:00"/>
    <x v="4"/>
    <n v="0"/>
    <n v="1"/>
    <n v="5"/>
    <n v="4.0480000000000009"/>
    <n v="1.235177865612648"/>
    <n v="0.15510224339884851"/>
  </r>
  <r>
    <n v="8404"/>
    <m/>
    <s v="Upfront"/>
    <x v="4"/>
    <n v="4.1399999999999997"/>
    <d v="2012-09-01T00:00:00"/>
    <x v="4"/>
    <n v="0"/>
    <n v="1"/>
    <n v="4"/>
    <n v="4.5540000000000003"/>
    <n v="0.87834870443566093"/>
    <n v="0.11029492863918118"/>
  </r>
  <r>
    <n v="8405"/>
    <m/>
    <s v="Upfront"/>
    <x v="4"/>
    <n v="5.16"/>
    <d v="2012-09-01T00:00:00"/>
    <x v="4"/>
    <n v="0"/>
    <n v="1"/>
    <n v="7"/>
    <n v="5.676000000000001"/>
    <n v="1.2332628611698377"/>
    <n v="0.15486177480443167"/>
  </r>
  <r>
    <n v="8406"/>
    <m/>
    <s v="Upfront"/>
    <x v="4"/>
    <n v="5.59"/>
    <d v="2012-09-01T00:00:00"/>
    <x v="4"/>
    <n v="0"/>
    <n v="1"/>
    <n v="5"/>
    <n v="6.149"/>
    <n v="0.81314034802406898"/>
    <n v="0.10210666470621871"/>
  </r>
  <r>
    <n v="8407"/>
    <m/>
    <s v="Upfront"/>
    <x v="4"/>
    <n v="7.36"/>
    <d v="2012-09-01T00:00:00"/>
    <x v="4"/>
    <n v="0"/>
    <n v="1"/>
    <n v="9"/>
    <n v="8.0960000000000019"/>
    <n v="1.1116600790513831"/>
    <n v="0.13959201905896365"/>
  </r>
  <r>
    <n v="8408"/>
    <m/>
    <s v="Upfront"/>
    <x v="4"/>
    <n v="5.8049999999999997"/>
    <d v="2012-09-01T00:00:00"/>
    <x v="4"/>
    <n v="0"/>
    <n v="1"/>
    <n v="9"/>
    <n v="6.3855000000000004"/>
    <n v="1.4094432699083861"/>
    <n v="0.17698488549077909"/>
  </r>
  <r>
    <n v="8409"/>
    <m/>
    <s v="Upfront"/>
    <x v="4"/>
    <n v="5.67"/>
    <d v="2012-09-01T00:00:00"/>
    <x v="4"/>
    <n v="0"/>
    <n v="1"/>
    <n v="6"/>
    <n v="6.2370000000000001"/>
    <n v="0.96200096200096197"/>
    <n v="0.12079920755719843"/>
  </r>
  <r>
    <n v="8410"/>
    <m/>
    <s v="Upfront"/>
    <x v="4"/>
    <n v="2.2999999999999998"/>
    <d v="2012-09-01T00:00:00"/>
    <x v="4"/>
    <n v="0"/>
    <n v="1"/>
    <n v="3"/>
    <n v="2.5299999999999998"/>
    <n v="1.1857707509881423"/>
    <n v="0.14889815366289458"/>
  </r>
  <r>
    <n v="8411"/>
    <m/>
    <s v="Upfront"/>
    <x v="4"/>
    <n v="14.404999999999999"/>
    <d v="2012-09-01T00:00:00"/>
    <x v="4"/>
    <n v="0"/>
    <n v="1"/>
    <n v="11"/>
    <n v="15.845500000000001"/>
    <n v="0.69420340159666782"/>
    <n v="8.7171660017846417E-2"/>
  </r>
  <r>
    <n v="8412"/>
    <m/>
    <s v="Upfront"/>
    <x v="4"/>
    <n v="5.52"/>
    <d v="2012-09-01T00:00:00"/>
    <x v="4"/>
    <n v="0"/>
    <n v="1"/>
    <n v="7"/>
    <n v="6.0720000000000001"/>
    <n v="1.1528326745718049"/>
    <n v="0.1447620938389253"/>
  </r>
  <r>
    <n v="8413"/>
    <m/>
    <s v="Upfront"/>
    <x v="4"/>
    <n v="8.9700000000000006"/>
    <d v="2012-09-01T00:00:00"/>
    <x v="4"/>
    <n v="0"/>
    <n v="1"/>
    <n v="12"/>
    <n v="9.8670000000000009"/>
    <n v="1.2161751292186074"/>
    <n v="0.15271605503886623"/>
  </r>
  <r>
    <n v="8414"/>
    <m/>
    <s v="Upfront"/>
    <x v="4"/>
    <n v="5.8049999999999997"/>
    <d v="2012-10-01T00:00:00"/>
    <x v="4"/>
    <n v="0"/>
    <n v="1"/>
    <n v="7"/>
    <n v="6.3855000000000004"/>
    <n v="1.0962336543731892"/>
    <n v="0.13765491093727264"/>
  </r>
  <r>
    <n v="8415"/>
    <m/>
    <s v="Upfront"/>
    <x v="4"/>
    <n v="11.5"/>
    <d v="2012-09-01T00:00:00"/>
    <x v="4"/>
    <n v="0"/>
    <n v="1"/>
    <n v="15"/>
    <n v="12.65"/>
    <n v="1.1857707509881423"/>
    <n v="0.14889815366289458"/>
  </r>
  <r>
    <n v="8416"/>
    <m/>
    <s v="Upfront"/>
    <x v="4"/>
    <n v="4.7300000000000004"/>
    <d v="2012-11-01T00:00:00"/>
    <x v="4"/>
    <n v="0"/>
    <n v="1"/>
    <n v="6"/>
    <n v="5.2030000000000012"/>
    <n v="1.1531808571977702"/>
    <n v="0.14480581540154652"/>
  </r>
  <r>
    <n v="8417"/>
    <m/>
    <s v="Upfront"/>
    <x v="4"/>
    <n v="3.22"/>
    <d v="2012-12-01T00:00:00"/>
    <x v="4"/>
    <n v="0"/>
    <n v="1"/>
    <n v="4"/>
    <n v="3.5420000000000007"/>
    <n v="1.1293054771315638"/>
    <n v="0.14180776539323292"/>
  </r>
  <r>
    <n v="8418"/>
    <m/>
    <s v="Upfront"/>
    <x v="4"/>
    <n v="5.8049999999999997"/>
    <d v="2012-10-01T00:00:00"/>
    <x v="4"/>
    <n v="0"/>
    <n v="1"/>
    <n v="7"/>
    <n v="6.3855000000000004"/>
    <n v="1.0962336543731892"/>
    <n v="0.13765491093727264"/>
  </r>
  <r>
    <n v="8419"/>
    <m/>
    <s v="Upfront"/>
    <x v="4"/>
    <n v="8.0500000000000007"/>
    <d v="2012-09-01T00:00:00"/>
    <x v="4"/>
    <n v="0"/>
    <n v="1"/>
    <n v="10"/>
    <n v="8.8550000000000022"/>
    <n v="1.1293054771315638"/>
    <n v="0.14180776539323292"/>
  </r>
  <r>
    <n v="8420"/>
    <m/>
    <s v="Upfront"/>
    <x v="4"/>
    <n v="9.89"/>
    <d v="2012-09-01T00:00:00"/>
    <x v="4"/>
    <n v="0"/>
    <n v="1"/>
    <n v="13"/>
    <n v="10.879000000000001"/>
    <n v="1.1949627723136316"/>
    <n v="0.15005240291609528"/>
  </r>
  <r>
    <n v="8421"/>
    <m/>
    <s v="Upfront"/>
    <x v="4"/>
    <n v="4.2"/>
    <d v="2012-09-01T00:00:00"/>
    <x v="4"/>
    <n v="0"/>
    <n v="1"/>
    <n v="5"/>
    <n v="4.620000000000001"/>
    <n v="1.082251082251082"/>
    <n v="0.13589910850184819"/>
  </r>
  <r>
    <n v="8422"/>
    <m/>
    <s v="Upfront"/>
    <x v="4"/>
    <n v="2.99"/>
    <d v="2012-12-01T00:00:00"/>
    <x v="4"/>
    <n v="0"/>
    <n v="1"/>
    <n v="3"/>
    <n v="3.2890000000000006"/>
    <n v="0.91213134691395548"/>
    <n v="0.11453704127914968"/>
  </r>
  <r>
    <n v="8423"/>
    <m/>
    <s v="Upfront"/>
    <x v="4"/>
    <n v="6.02"/>
    <d v="2012-10-01T00:00:00"/>
    <x v="4"/>
    <n v="0"/>
    <n v="1"/>
    <n v="7"/>
    <n v="6.6219999999999999"/>
    <n v="1.0570824524312896"/>
    <n v="0.13273866411808433"/>
  </r>
  <r>
    <n v="8424"/>
    <m/>
    <s v="Upfront"/>
    <x v="4"/>
    <n v="9.0299999999999994"/>
    <d v="2012-09-01T00:00:00"/>
    <x v="4"/>
    <n v="0"/>
    <n v="1"/>
    <n v="8"/>
    <n v="9.9329999999999998"/>
    <n v="0.80539615423336353"/>
    <n v="0.10113422028044519"/>
  </r>
  <r>
    <n v="8969"/>
    <m/>
    <s v="Upfront"/>
    <x v="6"/>
    <n v="8.84"/>
    <d v="2013-07-01T00:00:00"/>
    <x v="4"/>
    <n v="0"/>
    <n v="1"/>
    <n v="12"/>
    <n v="9.7240000000000002"/>
    <n v="1.2340600575894694"/>
    <n v="0.15496187937767308"/>
  </r>
  <r>
    <n v="9136"/>
    <m/>
    <s v="Upfront"/>
    <x v="4"/>
    <n v="10.6"/>
    <d v="2013-08-01T00:00:00"/>
    <x v="4"/>
    <n v="0"/>
    <n v="1"/>
    <n v="12"/>
    <n v="11.66"/>
    <n v="1.0291595197255574"/>
    <n v="0.12923235978288963"/>
  </r>
  <r>
    <n v="9624"/>
    <m/>
    <s v="Upfront"/>
    <x v="9"/>
    <n v="65.52"/>
    <d v="2013-10-01T00:00:00"/>
    <x v="4"/>
    <n v="0"/>
    <n v="1"/>
    <n v="83"/>
    <n v="72.072000000000003"/>
    <n v="1.1516261516261517"/>
    <n v="0.1446105898160692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46">
  <r>
    <n v="161"/>
    <m/>
    <s v="Upfront"/>
    <x v="0"/>
    <n v="22.12"/>
    <d v="2009-09-01T00:00:00"/>
    <x v="0"/>
    <n v="0"/>
    <n v="1"/>
    <n v="11"/>
    <n v="24.332000000000004"/>
    <n v="0.45207956600361654"/>
    <n v="5.6767982032417619E-2"/>
  </r>
  <r>
    <n v="164"/>
    <m/>
    <s v="Upfront"/>
    <x v="0"/>
    <n v="2.8"/>
    <d v="2009-10-01T00:00:00"/>
    <x v="0"/>
    <n v="0"/>
    <n v="1"/>
    <n v="4"/>
    <n v="3.08"/>
    <n v="1.2987012987012987"/>
    <n v="0.16307893020221789"/>
  </r>
  <r>
    <n v="170"/>
    <m/>
    <s v="Upfront"/>
    <x v="0"/>
    <n v="3.024"/>
    <d v="2009-10-01T00:00:00"/>
    <x v="0"/>
    <n v="0"/>
    <n v="1"/>
    <n v="4"/>
    <n v="3.3264000000000005"/>
    <n v="1.2025012025012023"/>
    <n v="0.15099900944649802"/>
  </r>
  <r>
    <n v="176"/>
    <m/>
    <s v="Upfront"/>
    <x v="0"/>
    <n v="3"/>
    <d v="2009-10-01T00:00:00"/>
    <x v="0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0"/>
    <n v="0"/>
    <n v="1"/>
    <n v="2"/>
    <n v="3.7840000000000003"/>
    <n v="0.52854122621564481"/>
    <n v="6.6369332059042163E-2"/>
  </r>
  <r>
    <n v="182"/>
    <m/>
    <s v="Upfront"/>
    <x v="0"/>
    <n v="4"/>
    <d v="2009-09-01T00:00:00"/>
    <x v="0"/>
    <n v="0"/>
    <n v="1"/>
    <n v="5"/>
    <n v="4.4000000000000004"/>
    <n v="1.1363636363636362"/>
    <n v="0.14269406392694065"/>
  </r>
  <r>
    <n v="197"/>
    <m/>
    <s v="Upfront"/>
    <x v="0"/>
    <n v="2.36"/>
    <d v="2009-10-01T00:00:00"/>
    <x v="0"/>
    <n v="0"/>
    <n v="1"/>
    <n v="2"/>
    <n v="2.5960000000000001"/>
    <n v="0.77041602465331271"/>
    <n v="9.6741738255552989E-2"/>
  </r>
  <r>
    <n v="226"/>
    <m/>
    <s v="Upfront"/>
    <x v="0"/>
    <n v="4.5"/>
    <d v="2009-10-01T00:00:00"/>
    <x v="0"/>
    <n v="0"/>
    <n v="1"/>
    <n v="6"/>
    <n v="4.95"/>
    <n v="1.2121212121212122"/>
    <n v="0.15220700152207003"/>
  </r>
  <r>
    <n v="243"/>
    <m/>
    <s v="Upfront"/>
    <x v="0"/>
    <n v="2.2000000000000002"/>
    <d v="2010-01-01T00:00:00"/>
    <x v="0"/>
    <n v="0"/>
    <n v="0.99999999999999989"/>
    <n v="3"/>
    <n v="2.42"/>
    <n v="1.2396694214876034"/>
    <n v="0.1556662515566625"/>
  </r>
  <r>
    <n v="266"/>
    <m/>
    <s v="Upfront"/>
    <x v="0"/>
    <n v="1.08"/>
    <d v="2009-09-01T00:00:00"/>
    <x v="0"/>
    <n v="0"/>
    <n v="1"/>
    <n v="1"/>
    <n v="1.1880000000000002"/>
    <n v="0.84175084175084158"/>
    <n v="0.10569930661254862"/>
  </r>
  <r>
    <n v="277"/>
    <m/>
    <s v="Upfront"/>
    <x v="1"/>
    <n v="6.3959999999999999"/>
    <d v="2009-05-01T00:00:00"/>
    <x v="0"/>
    <n v="0"/>
    <n v="1"/>
    <n v="2"/>
    <n v="7.0356000000000005"/>
    <n v="0.28426857695150376"/>
    <n v="3.5695825872905727E-2"/>
  </r>
  <r>
    <n v="305"/>
    <m/>
    <s v="Upfront"/>
    <x v="2"/>
    <n v="4.05"/>
    <d v="2009-10-01T00:00:00"/>
    <x v="0"/>
    <n v="0"/>
    <n v="1"/>
    <n v="5"/>
    <n v="4.4550000000000001"/>
    <n v="1.122334455667789"/>
    <n v="0.1409324088167315"/>
  </r>
  <r>
    <n v="330"/>
    <m/>
    <s v="Upfront"/>
    <x v="2"/>
    <n v="9.8800000000000008"/>
    <d v="2009-12-01T00:00:00"/>
    <x v="0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0"/>
    <n v="0"/>
    <n v="1"/>
    <n v="6"/>
    <n v="5.2030000000000012"/>
    <n v="1.1531808571977702"/>
    <n v="0.14480581540154652"/>
  </r>
  <r>
    <n v="438"/>
    <m/>
    <s v="Upfront"/>
    <x v="1"/>
    <n v="2.5920000000000001"/>
    <d v="2009-05-01T00:00:00"/>
    <x v="0"/>
    <n v="0"/>
    <n v="1"/>
    <n v="3"/>
    <n v="2.8512000000000004"/>
    <n v="1.0521885521885521"/>
    <n v="0.13212413326568576"/>
  </r>
  <r>
    <n v="502"/>
    <m/>
    <s v="Upfront"/>
    <x v="0"/>
    <n v="5.4"/>
    <d v="2009-12-01T00:00:00"/>
    <x v="0"/>
    <n v="0"/>
    <n v="1"/>
    <n v="5"/>
    <n v="5.9400000000000013"/>
    <n v="0.84175084175084158"/>
    <n v="0.10569930661254862"/>
  </r>
  <r>
    <n v="1287"/>
    <m/>
    <s v="Upfront"/>
    <x v="1"/>
    <n v="34.520000000000003"/>
    <d v="2009-08-01T00:00:00"/>
    <x v="0"/>
    <n v="0"/>
    <n v="1"/>
    <n v="43"/>
    <n v="37.972000000000008"/>
    <n v="1.1324133572105759"/>
    <n v="0.14219802430726411"/>
  </r>
  <r>
    <n v="161"/>
    <m/>
    <s v="Upfront"/>
    <x v="0"/>
    <n v="22.12"/>
    <d v="2009-09-01T00:00:00"/>
    <x v="1"/>
    <n v="0"/>
    <n v="1"/>
    <n v="12"/>
    <n v="24.332000000000004"/>
    <n v="0.49317770836758168"/>
    <n v="6.1928707671728311E-2"/>
  </r>
  <r>
    <n v="164"/>
    <m/>
    <s v="Upfront"/>
    <x v="0"/>
    <n v="2.8"/>
    <d v="2009-10-01T00:00:00"/>
    <x v="1"/>
    <n v="0"/>
    <n v="1"/>
    <n v="4"/>
    <n v="3.08"/>
    <n v="1.2987012987012987"/>
    <n v="0.16307893020221789"/>
  </r>
  <r>
    <n v="170"/>
    <m/>
    <s v="Upfront"/>
    <x v="0"/>
    <n v="3.024"/>
    <d v="2009-10-01T00:00:00"/>
    <x v="1"/>
    <n v="0"/>
    <n v="1"/>
    <n v="4"/>
    <n v="3.3264000000000005"/>
    <n v="1.2025012025012023"/>
    <n v="0.15099900944649802"/>
  </r>
  <r>
    <n v="176"/>
    <m/>
    <s v="Upfront"/>
    <x v="0"/>
    <n v="3"/>
    <d v="2009-10-01T00:00:00"/>
    <x v="1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1"/>
    <n v="0"/>
    <n v="1"/>
    <n v="4"/>
    <n v="3.7840000000000003"/>
    <n v="1.0570824524312896"/>
    <n v="0.13273866411808433"/>
  </r>
  <r>
    <n v="182"/>
    <m/>
    <s v="Upfront"/>
    <x v="0"/>
    <n v="4"/>
    <d v="2009-09-01T00:00:00"/>
    <x v="1"/>
    <n v="0"/>
    <n v="1"/>
    <n v="4"/>
    <n v="4.4000000000000004"/>
    <n v="0.90909090909090906"/>
    <n v="0.11415525114155252"/>
  </r>
  <r>
    <n v="197"/>
    <m/>
    <s v="Upfront"/>
    <x v="0"/>
    <n v="2.36"/>
    <d v="2009-10-01T00:00:00"/>
    <x v="1"/>
    <n v="0"/>
    <n v="1"/>
    <n v="3"/>
    <n v="2.5960000000000001"/>
    <n v="1.1556240369799691"/>
    <n v="0.14511260738332948"/>
  </r>
  <r>
    <n v="226"/>
    <m/>
    <s v="Upfront"/>
    <x v="0"/>
    <n v="4.5"/>
    <d v="2009-10-01T00:00:00"/>
    <x v="1"/>
    <n v="0"/>
    <n v="1"/>
    <n v="6"/>
    <n v="4.95"/>
    <n v="1.2121212121212122"/>
    <n v="0.15220700152207003"/>
  </r>
  <r>
    <n v="243"/>
    <m/>
    <s v="Upfront"/>
    <x v="0"/>
    <n v="2.2000000000000002"/>
    <d v="2010-01-01T00:00:00"/>
    <x v="1"/>
    <n v="0"/>
    <n v="1"/>
    <n v="3"/>
    <n v="2.4200000000000004"/>
    <n v="1.2396694214876032"/>
    <n v="0.1556662515566625"/>
  </r>
  <r>
    <n v="266"/>
    <m/>
    <s v="Upfront"/>
    <x v="0"/>
    <n v="1.08"/>
    <d v="2009-09-01T00:00:00"/>
    <x v="1"/>
    <n v="0"/>
    <n v="1"/>
    <n v="2"/>
    <n v="1.1880000000000002"/>
    <n v="1.6835016835016832"/>
    <n v="0.21139861322509723"/>
  </r>
  <r>
    <n v="277"/>
    <m/>
    <s v="Upfront"/>
    <x v="1"/>
    <n v="6.3959999999999999"/>
    <d v="2009-05-01T00:00:00"/>
    <x v="1"/>
    <n v="0"/>
    <n v="1"/>
    <n v="4"/>
    <n v="7.0356000000000005"/>
    <n v="0.56853715390300752"/>
    <n v="7.1391651745811455E-2"/>
  </r>
  <r>
    <n v="305"/>
    <m/>
    <s v="Upfront"/>
    <x v="2"/>
    <n v="4.05"/>
    <d v="2009-10-01T00:00:00"/>
    <x v="1"/>
    <n v="0"/>
    <n v="1"/>
    <n v="5"/>
    <n v="4.4550000000000001"/>
    <n v="1.122334455667789"/>
    <n v="0.1409324088167315"/>
  </r>
  <r>
    <n v="330"/>
    <m/>
    <s v="Upfront"/>
    <x v="2"/>
    <n v="9.8800000000000008"/>
    <d v="2009-12-01T00:00:00"/>
    <x v="1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1"/>
    <n v="0"/>
    <n v="1"/>
    <n v="6"/>
    <n v="5.2030000000000012"/>
    <n v="1.1531808571977702"/>
    <n v="0.14480581540154652"/>
  </r>
  <r>
    <n v="407"/>
    <m/>
    <s v="Upfront"/>
    <x v="0"/>
    <n v="5.6"/>
    <d v="2010-02-01T00:00:00"/>
    <x v="1"/>
    <n v="0"/>
    <n v="1"/>
    <n v="7"/>
    <n v="6.16"/>
    <n v="1.1363636363636362"/>
    <n v="0.14269406392694065"/>
  </r>
  <r>
    <n v="411"/>
    <m/>
    <s v="Upfront"/>
    <x v="3"/>
    <n v="4.032"/>
    <d v="2010-02-01T00:00:00"/>
    <x v="1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1"/>
    <n v="0"/>
    <n v="1"/>
    <n v="3"/>
    <n v="2.8512000000000004"/>
    <n v="1.0521885521885521"/>
    <n v="0.13212413326568576"/>
  </r>
  <r>
    <n v="458"/>
    <m/>
    <s v="Upfront"/>
    <x v="3"/>
    <n v="4.032"/>
    <d v="2010-02-01T00:00:00"/>
    <x v="1"/>
    <n v="0"/>
    <n v="1"/>
    <n v="5"/>
    <n v="4.4352"/>
    <n v="1.1273448773448773"/>
    <n v="0.1415615713560919"/>
  </r>
  <r>
    <n v="464"/>
    <m/>
    <s v="Upfront"/>
    <x v="2"/>
    <n v="3.87"/>
    <d v="2010-02-01T00:00:00"/>
    <x v="1"/>
    <n v="0"/>
    <n v="1"/>
    <n v="5"/>
    <n v="4.2570000000000006"/>
    <n v="1.1745360582569884"/>
    <n v="0.14748740457564924"/>
  </r>
  <r>
    <n v="502"/>
    <m/>
    <s v="Upfront"/>
    <x v="0"/>
    <n v="5.4"/>
    <d v="2009-12-01T00:00:00"/>
    <x v="1"/>
    <n v="0"/>
    <n v="1"/>
    <n v="5"/>
    <n v="5.9400000000000013"/>
    <n v="0.84175084175084158"/>
    <n v="0.10569930661254862"/>
  </r>
  <r>
    <n v="612"/>
    <m/>
    <s v="Upfront"/>
    <x v="4"/>
    <n v="4.5999999999999996"/>
    <d v="2010-04-01T00:00:00"/>
    <x v="1"/>
    <n v="0"/>
    <n v="1"/>
    <n v="6"/>
    <n v="5.0599999999999996"/>
    <n v="1.1857707509881423"/>
    <n v="0.14889815366289458"/>
  </r>
  <r>
    <n v="685"/>
    <m/>
    <s v="Upfront"/>
    <x v="5"/>
    <n v="4.4400000000000004"/>
    <d v="2010-03-01T00:00:00"/>
    <x v="1"/>
    <n v="0"/>
    <n v="1"/>
    <n v="5"/>
    <n v="4.8840000000000012"/>
    <n v="1.0237510237510234"/>
    <n v="0.12855321074499154"/>
  </r>
  <r>
    <n v="721"/>
    <m/>
    <s v="Upfront"/>
    <x v="3"/>
    <n v="3.4"/>
    <d v="2010-05-01T00:00:00"/>
    <x v="1"/>
    <n v="0"/>
    <n v="1"/>
    <n v="4"/>
    <n v="3.74"/>
    <n v="1.0695187165775399"/>
    <n v="0.13430029546065003"/>
  </r>
  <r>
    <n v="760"/>
    <m/>
    <s v="Upfront"/>
    <x v="5"/>
    <n v="8.75"/>
    <d v="2010-04-01T00:00:00"/>
    <x v="1"/>
    <n v="0"/>
    <n v="1"/>
    <n v="10"/>
    <n v="9.625"/>
    <n v="1.0389610389610389"/>
    <n v="0.13046314416177429"/>
  </r>
  <r>
    <n v="774"/>
    <m/>
    <s v="Upfront"/>
    <x v="0"/>
    <n v="5"/>
    <d v="2010-04-01T00:00:00"/>
    <x v="1"/>
    <n v="0"/>
    <n v="1"/>
    <n v="6"/>
    <n v="5.5"/>
    <n v="1.0909090909090908"/>
    <n v="0.13698630136986301"/>
  </r>
  <r>
    <n v="775"/>
    <m/>
    <s v="Upfront"/>
    <x v="4"/>
    <n v="4.8"/>
    <d v="2010-05-01T00:00:00"/>
    <x v="1"/>
    <n v="0"/>
    <n v="1"/>
    <n v="6"/>
    <n v="5.28"/>
    <n v="1.1363636363636362"/>
    <n v="0.14269406392694065"/>
  </r>
  <r>
    <n v="825"/>
    <m/>
    <s v="Upfront"/>
    <x v="1"/>
    <n v="27.6"/>
    <d v="2010-03-01T00:00:00"/>
    <x v="1"/>
    <n v="0"/>
    <n v="1"/>
    <n v="30"/>
    <n v="30.360000000000003"/>
    <n v="0.98814229249011853"/>
    <n v="0.12408179471907879"/>
  </r>
  <r>
    <n v="847"/>
    <m/>
    <s v="Upfront"/>
    <x v="3"/>
    <n v="3.96"/>
    <d v="2010-06-01T00:00:00"/>
    <x v="1"/>
    <n v="0"/>
    <n v="1"/>
    <n v="5"/>
    <n v="4.3559999999999999"/>
    <n v="1.1478420569329661"/>
    <n v="0.14413541810802086"/>
  </r>
  <r>
    <n v="883"/>
    <m/>
    <s v="Upfront"/>
    <x v="3"/>
    <n v="3.45"/>
    <d v="2010-05-01T00:00:00"/>
    <x v="1"/>
    <n v="0"/>
    <n v="1"/>
    <n v="5"/>
    <n v="3.7950000000000004"/>
    <n v="1.3175230566534912"/>
    <n v="0.16544239295877172"/>
  </r>
  <r>
    <n v="884"/>
    <m/>
    <s v="Upfront"/>
    <x v="3"/>
    <n v="3.45"/>
    <d v="2010-05-01T00:00:00"/>
    <x v="1"/>
    <n v="0"/>
    <n v="1"/>
    <n v="4"/>
    <n v="3.7950000000000004"/>
    <n v="1.054018445322793"/>
    <n v="0.13235391436701738"/>
  </r>
  <r>
    <n v="911"/>
    <m/>
    <s v="Upfront"/>
    <x v="0"/>
    <n v="4.7"/>
    <d v="2010-06-01T00:00:00"/>
    <x v="1"/>
    <n v="0"/>
    <n v="1"/>
    <n v="6"/>
    <n v="5.1700000000000008"/>
    <n v="1.1605415860735009"/>
    <n v="0.14573010784027979"/>
  </r>
  <r>
    <n v="937"/>
    <m/>
    <s v="Upfront"/>
    <x v="0"/>
    <n v="5.04"/>
    <d v="2010-05-01T00:00:00"/>
    <x v="1"/>
    <n v="0"/>
    <n v="1"/>
    <n v="7"/>
    <n v="5.5440000000000005"/>
    <n v="1.2626262626262625"/>
    <n v="0.15854895991882292"/>
  </r>
  <r>
    <n v="970"/>
    <m/>
    <s v="Upfront"/>
    <x v="4"/>
    <n v="5.0599999999999996"/>
    <d v="2010-07-01T00:00:00"/>
    <x v="1"/>
    <n v="0"/>
    <n v="1"/>
    <n v="7"/>
    <n v="5.5659999999999998"/>
    <n v="1.2576356449874238"/>
    <n v="0.15792228418791851"/>
  </r>
  <r>
    <n v="971"/>
    <m/>
    <s v="Upfront"/>
    <x v="4"/>
    <n v="2.6"/>
    <d v="2010-09-01T00:00:00"/>
    <x v="1"/>
    <n v="0"/>
    <n v="1"/>
    <n v="4"/>
    <n v="2.8600000000000003"/>
    <n v="1.3986013986013985"/>
    <n v="0.17562346329469616"/>
  </r>
  <r>
    <n v="972"/>
    <m/>
    <s v="Upfront"/>
    <x v="4"/>
    <n v="3.6"/>
    <d v="2010-08-01T00:00:00"/>
    <x v="1"/>
    <n v="0"/>
    <n v="1"/>
    <n v="5"/>
    <n v="3.9600000000000004"/>
    <n v="1.2626262626262625"/>
    <n v="0.15854895991882295"/>
  </r>
  <r>
    <n v="989"/>
    <m/>
    <s v="Upfront"/>
    <x v="2"/>
    <n v="3.2"/>
    <d v="2010-07-01T00:00:00"/>
    <x v="1"/>
    <n v="0"/>
    <n v="1"/>
    <n v="5"/>
    <n v="3.5200000000000005"/>
    <n v="1.4204545454545452"/>
    <n v="0.1783675799086758"/>
  </r>
  <r>
    <n v="999"/>
    <m/>
    <s v="Upfront"/>
    <x v="0"/>
    <n v="2.4849999999999999"/>
    <d v="2010-08-01T00:00:00"/>
    <x v="1"/>
    <n v="0"/>
    <n v="1"/>
    <n v="3"/>
    <n v="2.7335000000000003"/>
    <n v="1.0974940552405341"/>
    <n v="0.13781318045257848"/>
  </r>
  <r>
    <n v="1060"/>
    <m/>
    <s v="Upfront"/>
    <x v="2"/>
    <n v="2.82"/>
    <d v="2010-10-01T00:00:00"/>
    <x v="1"/>
    <n v="0"/>
    <n v="1"/>
    <n v="4"/>
    <n v="3.1019999999999999"/>
    <n v="1.2894906511927788"/>
    <n v="0.16192234204475534"/>
  </r>
  <r>
    <n v="1064"/>
    <m/>
    <s v="Upfront"/>
    <x v="2"/>
    <n v="3.76"/>
    <d v="2010-09-01T00:00:00"/>
    <x v="1"/>
    <n v="0"/>
    <n v="1"/>
    <n v="5"/>
    <n v="4.1360000000000001"/>
    <n v="1.2088974854932302"/>
    <n v="0.15180219566695816"/>
  </r>
  <r>
    <n v="1083"/>
    <m/>
    <s v="Upfront"/>
    <x v="2"/>
    <n v="3.51"/>
    <d v="2010-07-01T00:00:00"/>
    <x v="1"/>
    <n v="0"/>
    <n v="1"/>
    <n v="5"/>
    <n v="3.8610000000000002"/>
    <n v="1.295001295001295"/>
    <n v="0.16261431786545943"/>
  </r>
  <r>
    <n v="1134"/>
    <m/>
    <s v="Upfront"/>
    <x v="0"/>
    <n v="3.6"/>
    <d v="2010-08-01T00:00:00"/>
    <x v="1"/>
    <n v="0"/>
    <n v="1"/>
    <n v="5"/>
    <n v="3.9600000000000004"/>
    <n v="1.2626262626262625"/>
    <n v="0.15854895991882295"/>
  </r>
  <r>
    <n v="1153"/>
    <m/>
    <s v="Upfront"/>
    <x v="0"/>
    <n v="4.7300000000000004"/>
    <d v="2010-07-01T00:00:00"/>
    <x v="1"/>
    <n v="0"/>
    <n v="1"/>
    <n v="5"/>
    <n v="5.2030000000000012"/>
    <n v="0.96098404766480849"/>
    <n v="0.1206715128346221"/>
  </r>
  <r>
    <n v="1195"/>
    <m/>
    <s v="Upfront"/>
    <x v="0"/>
    <n v="5.64"/>
    <d v="2010-07-01T00:00:00"/>
    <x v="1"/>
    <n v="0"/>
    <n v="1"/>
    <n v="7"/>
    <n v="6.2039999999999997"/>
    <n v="1.1283043197936815"/>
    <n v="0.14168204928916092"/>
  </r>
  <r>
    <n v="1239"/>
    <m/>
    <s v="Upfront"/>
    <x v="6"/>
    <n v="3.1680000000000001"/>
    <d v="2010-09-01T00:00:00"/>
    <x v="1"/>
    <n v="0"/>
    <n v="1"/>
    <n v="4"/>
    <n v="3.4848000000000003"/>
    <n v="1.1478420569329659"/>
    <n v="0.14413541810802083"/>
  </r>
  <r>
    <n v="1272"/>
    <m/>
    <s v="Upfront"/>
    <x v="4"/>
    <n v="2.4"/>
    <d v="2010-09-01T00:00:00"/>
    <x v="1"/>
    <n v="0"/>
    <n v="1"/>
    <n v="3"/>
    <n v="2.64"/>
    <n v="1.1363636363636362"/>
    <n v="0.14269406392694065"/>
  </r>
  <r>
    <n v="1278"/>
    <m/>
    <s v="Upfront"/>
    <x v="0"/>
    <n v="7.2"/>
    <d v="2010-03-01T00:00:00"/>
    <x v="1"/>
    <n v="0"/>
    <n v="1"/>
    <n v="8"/>
    <n v="7.9200000000000008"/>
    <n v="1.0101010101010099"/>
    <n v="0.12683916793505837"/>
  </r>
  <r>
    <n v="1280"/>
    <m/>
    <s v="Upfront"/>
    <x v="0"/>
    <n v="7.2149999999999999"/>
    <d v="2010-08-01T00:00:00"/>
    <x v="1"/>
    <n v="0"/>
    <n v="1"/>
    <n v="8"/>
    <n v="7.9365000000000006"/>
    <n v="1.008001008001008"/>
    <n v="0.12657546904122247"/>
  </r>
  <r>
    <n v="1287"/>
    <m/>
    <s v="Upfront"/>
    <x v="1"/>
    <n v="34.520000000000003"/>
    <d v="2009-08-01T00:00:00"/>
    <x v="1"/>
    <n v="0"/>
    <n v="1"/>
    <n v="38"/>
    <n v="37.972000000000008"/>
    <n v="1.0007373854419044"/>
    <n v="0.12566337031804736"/>
  </r>
  <r>
    <n v="1292"/>
    <m/>
    <s v="Upfront"/>
    <x v="0"/>
    <n v="5.85"/>
    <d v="2010-08-01T00:00:00"/>
    <x v="1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1"/>
    <n v="0"/>
    <n v="1"/>
    <n v="7"/>
    <n v="6.4350000000000005"/>
    <n v="1.0878010878010878"/>
    <n v="0.13659602700698592"/>
  </r>
  <r>
    <n v="1319"/>
    <m/>
    <s v="Upfront"/>
    <x v="4"/>
    <n v="2.99"/>
    <d v="2010-12-01T00:00:00"/>
    <x v="1"/>
    <n v="0"/>
    <n v="1"/>
    <n v="3"/>
    <n v="3.2890000000000006"/>
    <n v="0.91213134691395548"/>
    <n v="0.11453704127914968"/>
  </r>
  <r>
    <n v="1434"/>
    <m/>
    <s v="Upfront"/>
    <x v="0"/>
    <n v="3.78"/>
    <d v="2010-08-01T00:00:00"/>
    <x v="1"/>
    <n v="0"/>
    <n v="1"/>
    <n v="5"/>
    <n v="4.1580000000000004"/>
    <n v="1.2025012025012023"/>
    <n v="0.15099900944649802"/>
  </r>
  <r>
    <n v="1436"/>
    <m/>
    <s v="Upfront"/>
    <x v="4"/>
    <n v="3.24"/>
    <d v="2010-10-01T00:00:00"/>
    <x v="1"/>
    <n v="0"/>
    <n v="1"/>
    <n v="3"/>
    <n v="3.5640000000000005"/>
    <n v="0.84175084175084158"/>
    <n v="0.10569930661254862"/>
  </r>
  <r>
    <n v="1458"/>
    <m/>
    <s v="Upfront"/>
    <x v="4"/>
    <n v="2.99"/>
    <d v="2010-12-01T00:00:00"/>
    <x v="1"/>
    <n v="0"/>
    <n v="1"/>
    <n v="3"/>
    <n v="3.2890000000000006"/>
    <n v="0.91213134691395548"/>
    <n v="0.11453704127914968"/>
  </r>
  <r>
    <n v="1464"/>
    <m/>
    <s v="Upfront"/>
    <x v="0"/>
    <n v="6.72"/>
    <d v="2010-10-01T00:00:00"/>
    <x v="1"/>
    <n v="0"/>
    <n v="1"/>
    <n v="9"/>
    <n v="7.3920000000000003"/>
    <n v="1.2175324675324675"/>
    <n v="0.15288649706457927"/>
  </r>
  <r>
    <n v="1468"/>
    <m/>
    <s v="Upfront"/>
    <x v="7"/>
    <n v="3.15"/>
    <d v="2010-10-01T00:00:00"/>
    <x v="1"/>
    <n v="0"/>
    <n v="1"/>
    <n v="4"/>
    <n v="3.4650000000000003"/>
    <n v="1.1544011544011543"/>
    <n v="0.1449590490686381"/>
  </r>
  <r>
    <n v="1488"/>
    <m/>
    <s v="Upfront"/>
    <x v="3"/>
    <n v="5.52"/>
    <d v="2010-04-01T00:00:00"/>
    <x v="1"/>
    <n v="0"/>
    <n v="1"/>
    <n v="8"/>
    <n v="6.0720000000000001"/>
    <n v="1.3175230566534915"/>
    <n v="0.16544239295877178"/>
  </r>
  <r>
    <n v="1568"/>
    <m/>
    <s v="Upfront"/>
    <x v="0"/>
    <n v="2.7"/>
    <d v="2010-10-01T00:00:00"/>
    <x v="1"/>
    <n v="0"/>
    <n v="1"/>
    <n v="4"/>
    <n v="2.9700000000000006"/>
    <n v="1.3468013468013464"/>
    <n v="0.16911889058007779"/>
  </r>
  <r>
    <n v="1571"/>
    <m/>
    <s v="Upfront"/>
    <x v="0"/>
    <n v="8.74"/>
    <d v="2010-07-01T00:00:00"/>
    <x v="1"/>
    <n v="0"/>
    <n v="1"/>
    <n v="10"/>
    <n v="9.6140000000000008"/>
    <n v="1.0401497815685459"/>
    <n v="0.13061241549376718"/>
  </r>
  <r>
    <n v="1614"/>
    <m/>
    <s v="Upfront"/>
    <x v="0"/>
    <n v="3.18"/>
    <d v="2010-09-01T00:00:00"/>
    <x v="1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1"/>
    <n v="0"/>
    <n v="1"/>
    <n v="7"/>
    <n v="6.6000000000000005"/>
    <n v="1.0606060606060606"/>
    <n v="0.13318112633181126"/>
  </r>
  <r>
    <n v="1664"/>
    <m/>
    <s v="Upfront"/>
    <x v="6"/>
    <n v="9.1999999999999993"/>
    <d v="2010-07-01T00:00:00"/>
    <x v="1"/>
    <n v="0"/>
    <n v="1"/>
    <n v="12"/>
    <n v="10.119999999999999"/>
    <n v="1.1857707509881423"/>
    <n v="0.14889815366289458"/>
  </r>
  <r>
    <n v="1717"/>
    <m/>
    <s v="Upfront"/>
    <x v="0"/>
    <n v="7"/>
    <d v="2010-09-01T00:00:00"/>
    <x v="1"/>
    <n v="0"/>
    <n v="1"/>
    <n v="8"/>
    <n v="7.7000000000000011"/>
    <n v="1.0389610389610389"/>
    <n v="0.13046314416177429"/>
  </r>
  <r>
    <n v="1723"/>
    <m/>
    <s v="Upfront"/>
    <x v="6"/>
    <n v="7.52"/>
    <d v="2010-10-01T00:00:00"/>
    <x v="1"/>
    <n v="0"/>
    <n v="1"/>
    <n v="9"/>
    <n v="8.2720000000000002"/>
    <n v="1.0880077369439072"/>
    <n v="0.13662197610026233"/>
  </r>
  <r>
    <n v="1724"/>
    <m/>
    <s v="Upfront"/>
    <x v="3"/>
    <n v="4.05"/>
    <d v="2010-03-01T00:00:00"/>
    <x v="1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1"/>
    <n v="0"/>
    <n v="0.99999999999999989"/>
    <n v="5"/>
    <n v="4.4549999999999992"/>
    <n v="1.1223344556677892"/>
    <n v="0.1409324088167315"/>
  </r>
  <r>
    <n v="1822"/>
    <m/>
    <s v="Upfront"/>
    <x v="0"/>
    <n v="9.89"/>
    <d v="2010-04-01T00:00:00"/>
    <x v="1"/>
    <n v="0"/>
    <n v="1"/>
    <n v="13"/>
    <n v="10.879000000000001"/>
    <n v="1.1949627723136316"/>
    <n v="0.15005240291609528"/>
  </r>
  <r>
    <n v="2029"/>
    <m/>
    <s v="Upfront"/>
    <x v="3"/>
    <n v="7.2"/>
    <d v="2010-10-01T00:00:00"/>
    <x v="1"/>
    <n v="0"/>
    <n v="1"/>
    <n v="8"/>
    <n v="7.9200000000000008"/>
    <n v="1.0101010101010099"/>
    <n v="0.12683916793505837"/>
  </r>
  <r>
    <n v="2209"/>
    <m/>
    <s v="Upfront"/>
    <x v="0"/>
    <n v="4.2"/>
    <d v="2011-01-01T00:00:00"/>
    <x v="1"/>
    <n v="0"/>
    <n v="0.99999999999999989"/>
    <n v="5"/>
    <n v="4.6199999999999992"/>
    <n v="1.0822510822510825"/>
    <n v="0.13589910850184819"/>
  </r>
  <r>
    <n v="2237"/>
    <m/>
    <s v="Upfront"/>
    <x v="0"/>
    <n v="5.25"/>
    <d v="2011-01-01T00:00:00"/>
    <x v="1"/>
    <n v="0"/>
    <n v="0.99999999999999989"/>
    <n v="7"/>
    <n v="5.7749999999999995"/>
    <n v="1.2121212121212122"/>
    <n v="0.15220700152207001"/>
  </r>
  <r>
    <n v="2299"/>
    <m/>
    <s v="Upfront"/>
    <x v="8"/>
    <n v="9.6"/>
    <d v="2010-06-01T00:00:00"/>
    <x v="1"/>
    <n v="0"/>
    <n v="1"/>
    <n v="11"/>
    <n v="10.56"/>
    <n v="1.0416666666666665"/>
    <n v="0.13080289193302894"/>
  </r>
  <r>
    <n v="161"/>
    <m/>
    <s v="Upfront"/>
    <x v="0"/>
    <n v="22.12"/>
    <d v="2009-09-01T00:00:00"/>
    <x v="2"/>
    <n v="0"/>
    <n v="1"/>
    <n v="13"/>
    <n v="24.332000000000004"/>
    <n v="0.53427585073154682"/>
    <n v="6.7089433311039004E-2"/>
  </r>
  <r>
    <n v="164"/>
    <m/>
    <s v="Upfront"/>
    <x v="0"/>
    <n v="2.8"/>
    <d v="2009-10-01T00:00:00"/>
    <x v="2"/>
    <n v="0"/>
    <n v="1"/>
    <n v="4"/>
    <n v="3.08"/>
    <n v="1.2987012987012987"/>
    <n v="0.16307893020221789"/>
  </r>
  <r>
    <n v="170"/>
    <m/>
    <s v="Upfront"/>
    <x v="0"/>
    <n v="3.024"/>
    <d v="2009-10-01T00:00:00"/>
    <x v="2"/>
    <n v="0"/>
    <n v="1"/>
    <n v="3"/>
    <n v="3.3264000000000005"/>
    <n v="0.90187590187590172"/>
    <n v="0.1132492570848735"/>
  </r>
  <r>
    <n v="176"/>
    <m/>
    <s v="Upfront"/>
    <x v="0"/>
    <n v="3"/>
    <d v="2009-10-01T00:00:00"/>
    <x v="2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2"/>
    <n v="0"/>
    <n v="1"/>
    <n v="4"/>
    <n v="3.7840000000000003"/>
    <n v="1.0570824524312896"/>
    <n v="0.13273866411808433"/>
  </r>
  <r>
    <n v="182"/>
    <m/>
    <s v="Upfront"/>
    <x v="0"/>
    <n v="4"/>
    <d v="2009-09-01T00:00:00"/>
    <x v="2"/>
    <n v="0"/>
    <n v="1"/>
    <n v="5"/>
    <n v="4.4000000000000004"/>
    <n v="1.1363636363636362"/>
    <n v="0.14269406392694065"/>
  </r>
  <r>
    <n v="197"/>
    <m/>
    <s v="Upfront"/>
    <x v="0"/>
    <n v="2.36"/>
    <d v="2009-10-01T00:00:00"/>
    <x v="2"/>
    <n v="0"/>
    <n v="1"/>
    <n v="3"/>
    <n v="2.5960000000000001"/>
    <n v="1.1556240369799691"/>
    <n v="0.14511260738332948"/>
  </r>
  <r>
    <n v="226"/>
    <m/>
    <s v="Upfront"/>
    <x v="0"/>
    <n v="4.5"/>
    <d v="2009-10-01T00:00:00"/>
    <x v="2"/>
    <n v="0"/>
    <n v="1"/>
    <n v="6"/>
    <n v="4.95"/>
    <n v="1.2121212121212122"/>
    <n v="0.15220700152207003"/>
  </r>
  <r>
    <n v="243"/>
    <m/>
    <s v="Upfront"/>
    <x v="0"/>
    <n v="2.2000000000000002"/>
    <d v="2010-01-01T00:00:00"/>
    <x v="2"/>
    <n v="0"/>
    <n v="1"/>
    <n v="3"/>
    <n v="2.4200000000000004"/>
    <n v="1.2396694214876032"/>
    <n v="0.1556662515566625"/>
  </r>
  <r>
    <n v="266"/>
    <m/>
    <s v="Upfront"/>
    <x v="0"/>
    <n v="1.08"/>
    <d v="2009-09-01T00:00:00"/>
    <x v="2"/>
    <n v="0"/>
    <n v="1"/>
    <n v="1"/>
    <n v="1.1880000000000002"/>
    <n v="0.84175084175084158"/>
    <n v="0.10569930661254862"/>
  </r>
  <r>
    <n v="277"/>
    <m/>
    <s v="Upfront"/>
    <x v="1"/>
    <n v="6.3959999999999999"/>
    <d v="2009-05-01T00:00:00"/>
    <x v="2"/>
    <n v="0"/>
    <n v="1"/>
    <n v="7"/>
    <n v="7.0356000000000005"/>
    <n v="0.99494001933026321"/>
    <n v="0.12493539055517004"/>
  </r>
  <r>
    <n v="305"/>
    <m/>
    <s v="Upfront"/>
    <x v="2"/>
    <n v="4.05"/>
    <d v="2009-10-01T00:00:00"/>
    <x v="2"/>
    <n v="0"/>
    <n v="1"/>
    <n v="6"/>
    <n v="4.4550000000000001"/>
    <n v="1.3468013468013469"/>
    <n v="0.16911889058007779"/>
  </r>
  <r>
    <n v="330"/>
    <m/>
    <s v="Upfront"/>
    <x v="2"/>
    <n v="9.8800000000000008"/>
    <d v="2009-12-01T00:00:00"/>
    <x v="2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2"/>
    <n v="0"/>
    <n v="1"/>
    <n v="6"/>
    <n v="5.2030000000000012"/>
    <n v="1.1531808571977702"/>
    <n v="0.14480581540154652"/>
  </r>
  <r>
    <n v="407"/>
    <m/>
    <s v="Upfront"/>
    <x v="0"/>
    <n v="5.6"/>
    <d v="2010-02-01T00:00:00"/>
    <x v="2"/>
    <n v="0"/>
    <n v="1"/>
    <n v="7"/>
    <n v="6.16"/>
    <n v="1.1363636363636362"/>
    <n v="0.14269406392694065"/>
  </r>
  <r>
    <n v="411"/>
    <m/>
    <s v="Upfront"/>
    <x v="3"/>
    <n v="4.032"/>
    <d v="2010-02-01T00:00:00"/>
    <x v="2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2"/>
    <n v="0"/>
    <n v="1"/>
    <n v="2"/>
    <n v="2.8512000000000004"/>
    <n v="0.70145903479236804"/>
    <n v="8.8082755510457175E-2"/>
  </r>
  <r>
    <n v="458"/>
    <m/>
    <s v="Upfront"/>
    <x v="3"/>
    <n v="4.032"/>
    <d v="2010-02-01T00:00:00"/>
    <x v="2"/>
    <n v="0"/>
    <n v="1"/>
    <n v="5"/>
    <n v="4.4352"/>
    <n v="1.1273448773448773"/>
    <n v="0.1415615713560919"/>
  </r>
  <r>
    <n v="464"/>
    <m/>
    <s v="Upfront"/>
    <x v="2"/>
    <n v="3.87"/>
    <d v="2010-02-01T00:00:00"/>
    <x v="2"/>
    <n v="0"/>
    <n v="1"/>
    <n v="5"/>
    <n v="4.2570000000000006"/>
    <n v="1.1745360582569884"/>
    <n v="0.14748740457564924"/>
  </r>
  <r>
    <n v="502"/>
    <m/>
    <s v="Upfront"/>
    <x v="0"/>
    <n v="5.4"/>
    <d v="2009-12-01T00:00:00"/>
    <x v="2"/>
    <n v="0"/>
    <n v="1"/>
    <n v="5"/>
    <n v="5.9400000000000013"/>
    <n v="0.84175084175084158"/>
    <n v="0.10569930661254862"/>
  </r>
  <r>
    <n v="612"/>
    <m/>
    <s v="Upfront"/>
    <x v="4"/>
    <n v="4.5999999999999996"/>
    <d v="2010-04-01T00:00:00"/>
    <x v="2"/>
    <n v="0"/>
    <n v="1"/>
    <n v="5"/>
    <n v="5.0599999999999996"/>
    <n v="0.98814229249011865"/>
    <n v="0.12408179471907882"/>
  </r>
  <r>
    <n v="685"/>
    <m/>
    <s v="Upfront"/>
    <x v="5"/>
    <n v="4.4400000000000004"/>
    <d v="2010-03-01T00:00:00"/>
    <x v="2"/>
    <n v="0"/>
    <n v="1"/>
    <n v="5"/>
    <n v="4.8840000000000012"/>
    <n v="1.0237510237510234"/>
    <n v="0.12855321074499154"/>
  </r>
  <r>
    <n v="721"/>
    <m/>
    <s v="Upfront"/>
    <x v="3"/>
    <n v="3.4"/>
    <d v="2010-05-01T00:00:00"/>
    <x v="2"/>
    <n v="0"/>
    <n v="1"/>
    <n v="5"/>
    <n v="3.74"/>
    <n v="1.3368983957219251"/>
    <n v="0.16787536932581251"/>
  </r>
  <r>
    <n v="760"/>
    <m/>
    <s v="Upfront"/>
    <x v="5"/>
    <n v="8.75"/>
    <d v="2010-04-01T00:00:00"/>
    <x v="2"/>
    <n v="0"/>
    <n v="1"/>
    <n v="11"/>
    <n v="9.625"/>
    <n v="1.1428571428571428"/>
    <n v="0.14350945857795172"/>
  </r>
  <r>
    <n v="774"/>
    <m/>
    <s v="Upfront"/>
    <x v="0"/>
    <n v="5"/>
    <d v="2010-04-01T00:00:00"/>
    <x v="2"/>
    <n v="0"/>
    <n v="1"/>
    <n v="6"/>
    <n v="5.5"/>
    <n v="1.0909090909090908"/>
    <n v="0.13698630136986301"/>
  </r>
  <r>
    <n v="775"/>
    <m/>
    <s v="Upfront"/>
    <x v="4"/>
    <n v="4.8"/>
    <d v="2010-05-01T00:00:00"/>
    <x v="2"/>
    <n v="0"/>
    <n v="1"/>
    <n v="6"/>
    <n v="5.28"/>
    <n v="1.1363636363636362"/>
    <n v="0.14269406392694065"/>
  </r>
  <r>
    <n v="825"/>
    <m/>
    <s v="Upfront"/>
    <x v="1"/>
    <n v="27.6"/>
    <d v="2010-03-01T00:00:00"/>
    <x v="2"/>
    <n v="0"/>
    <n v="1"/>
    <n v="34"/>
    <n v="30.360000000000003"/>
    <n v="1.1198945981554675"/>
    <n v="0.14062603401495596"/>
  </r>
  <r>
    <n v="847"/>
    <m/>
    <s v="Upfront"/>
    <x v="3"/>
    <n v="3.96"/>
    <d v="2010-06-01T00:00:00"/>
    <x v="2"/>
    <n v="0"/>
    <n v="1"/>
    <n v="5"/>
    <n v="4.3559999999999999"/>
    <n v="1.1478420569329661"/>
    <n v="0.14413541810802086"/>
  </r>
  <r>
    <n v="883"/>
    <m/>
    <s v="Upfront"/>
    <x v="3"/>
    <n v="3.45"/>
    <d v="2010-05-01T00:00:00"/>
    <x v="2"/>
    <n v="0"/>
    <n v="1"/>
    <n v="4"/>
    <n v="3.7950000000000004"/>
    <n v="1.054018445322793"/>
    <n v="0.13235391436701738"/>
  </r>
  <r>
    <n v="884"/>
    <m/>
    <s v="Upfront"/>
    <x v="3"/>
    <n v="3.45"/>
    <d v="2010-05-01T00:00:00"/>
    <x v="2"/>
    <n v="0"/>
    <n v="1"/>
    <n v="5"/>
    <n v="3.7950000000000004"/>
    <n v="1.3175230566534912"/>
    <n v="0.16544239295877172"/>
  </r>
  <r>
    <n v="911"/>
    <m/>
    <s v="Upfront"/>
    <x v="0"/>
    <n v="4.7"/>
    <d v="2010-06-01T00:00:00"/>
    <x v="2"/>
    <n v="0"/>
    <n v="1"/>
    <n v="6"/>
    <n v="5.1700000000000008"/>
    <n v="1.1605415860735009"/>
    <n v="0.14573010784027979"/>
  </r>
  <r>
    <n v="937"/>
    <m/>
    <s v="Upfront"/>
    <x v="0"/>
    <n v="5.04"/>
    <d v="2010-05-01T00:00:00"/>
    <x v="2"/>
    <n v="0"/>
    <n v="1"/>
    <n v="6"/>
    <n v="5.5440000000000005"/>
    <n v="1.0822510822510822"/>
    <n v="0.13589910850184822"/>
  </r>
  <r>
    <n v="970"/>
    <m/>
    <s v="Upfront"/>
    <x v="4"/>
    <n v="5.0599999999999996"/>
    <d v="2010-07-01T00:00:00"/>
    <x v="2"/>
    <n v="0"/>
    <n v="1"/>
    <n v="6"/>
    <n v="5.5659999999999998"/>
    <n v="1.0779734099892202"/>
    <n v="0.13536195787535873"/>
  </r>
  <r>
    <n v="971"/>
    <m/>
    <s v="Upfront"/>
    <x v="4"/>
    <n v="2.6"/>
    <d v="2010-09-01T00:00:00"/>
    <x v="2"/>
    <n v="0"/>
    <n v="1"/>
    <n v="3"/>
    <n v="2.8600000000000003"/>
    <n v="1.0489510489510487"/>
    <n v="0.13171759747102213"/>
  </r>
  <r>
    <n v="972"/>
    <m/>
    <s v="Upfront"/>
    <x v="4"/>
    <n v="3.6"/>
    <d v="2010-08-01T00:00:00"/>
    <x v="2"/>
    <n v="0"/>
    <n v="1"/>
    <n v="4"/>
    <n v="3.9600000000000004"/>
    <n v="1.0101010101010099"/>
    <n v="0.12683916793505837"/>
  </r>
  <r>
    <n v="989"/>
    <m/>
    <s v="Upfront"/>
    <x v="2"/>
    <n v="3.2"/>
    <d v="2010-07-01T00:00:00"/>
    <x v="2"/>
    <n v="0"/>
    <n v="1"/>
    <n v="4"/>
    <n v="3.5200000000000005"/>
    <n v="1.1363636363636362"/>
    <n v="0.14269406392694065"/>
  </r>
  <r>
    <n v="999"/>
    <m/>
    <s v="Upfront"/>
    <x v="0"/>
    <n v="2.4849999999999999"/>
    <d v="2010-08-01T00:00:00"/>
    <x v="2"/>
    <n v="0"/>
    <n v="1"/>
    <n v="3"/>
    <n v="2.7335000000000003"/>
    <n v="1.0974940552405341"/>
    <n v="0.13781318045257848"/>
  </r>
  <r>
    <n v="1060"/>
    <m/>
    <s v="Upfront"/>
    <x v="2"/>
    <n v="2.82"/>
    <d v="2010-10-01T00:00:00"/>
    <x v="2"/>
    <n v="0"/>
    <n v="1"/>
    <n v="4"/>
    <n v="3.1019999999999999"/>
    <n v="1.2894906511927788"/>
    <n v="0.16192234204475534"/>
  </r>
  <r>
    <n v="1064"/>
    <m/>
    <s v="Upfront"/>
    <x v="2"/>
    <n v="3.76"/>
    <d v="2010-09-01T00:00:00"/>
    <x v="2"/>
    <n v="0"/>
    <n v="1"/>
    <n v="4"/>
    <n v="4.1360000000000001"/>
    <n v="0.96711798839458407"/>
    <n v="0.12144175653356652"/>
  </r>
  <r>
    <n v="1083"/>
    <m/>
    <s v="Upfront"/>
    <x v="2"/>
    <n v="3.51"/>
    <d v="2010-07-01T00:00:00"/>
    <x v="2"/>
    <n v="0"/>
    <n v="1"/>
    <n v="4"/>
    <n v="3.8610000000000002"/>
    <n v="1.0360010360010359"/>
    <n v="0.13009145429236754"/>
  </r>
  <r>
    <n v="1134"/>
    <m/>
    <s v="Upfront"/>
    <x v="0"/>
    <n v="3.6"/>
    <d v="2010-08-01T00:00:00"/>
    <x v="2"/>
    <n v="0"/>
    <n v="1"/>
    <n v="5"/>
    <n v="3.9600000000000004"/>
    <n v="1.2626262626262625"/>
    <n v="0.15854895991882295"/>
  </r>
  <r>
    <n v="1153"/>
    <m/>
    <s v="Upfront"/>
    <x v="0"/>
    <n v="4.7300000000000004"/>
    <d v="2010-07-01T00:00:00"/>
    <x v="2"/>
    <n v="0"/>
    <n v="1"/>
    <n v="6"/>
    <n v="5.2030000000000012"/>
    <n v="1.1531808571977702"/>
    <n v="0.14480581540154652"/>
  </r>
  <r>
    <n v="1195"/>
    <m/>
    <s v="Upfront"/>
    <x v="0"/>
    <n v="5.64"/>
    <d v="2010-07-01T00:00:00"/>
    <x v="2"/>
    <n v="0"/>
    <n v="1"/>
    <n v="7"/>
    <n v="6.2039999999999997"/>
    <n v="1.1283043197936815"/>
    <n v="0.14168204928916092"/>
  </r>
  <r>
    <n v="1239"/>
    <m/>
    <s v="Upfront"/>
    <x v="6"/>
    <n v="3.1680000000000001"/>
    <d v="2010-09-01T00:00:00"/>
    <x v="2"/>
    <n v="0"/>
    <n v="1"/>
    <n v="3"/>
    <n v="3.4848000000000003"/>
    <n v="0.86088154269972439"/>
    <n v="0.10810156358101562"/>
  </r>
  <r>
    <n v="1272"/>
    <m/>
    <s v="Upfront"/>
    <x v="4"/>
    <n v="2.4"/>
    <d v="2010-09-01T00:00:00"/>
    <x v="2"/>
    <n v="0"/>
    <n v="1"/>
    <n v="2"/>
    <n v="2.64"/>
    <n v="0.75757575757575757"/>
    <n v="9.5129375951293768E-2"/>
  </r>
  <r>
    <n v="1278"/>
    <m/>
    <s v="Upfront"/>
    <x v="0"/>
    <n v="7.2"/>
    <d v="2010-03-01T00:00:00"/>
    <x v="2"/>
    <n v="0"/>
    <n v="1"/>
    <n v="9"/>
    <n v="7.9200000000000008"/>
    <n v="1.1363636363636362"/>
    <n v="0.14269406392694065"/>
  </r>
  <r>
    <n v="1280"/>
    <m/>
    <s v="Upfront"/>
    <x v="0"/>
    <n v="7.2149999999999999"/>
    <d v="2010-08-01T00:00:00"/>
    <x v="2"/>
    <n v="0"/>
    <n v="1"/>
    <n v="9"/>
    <n v="7.9365000000000006"/>
    <n v="1.134001134001134"/>
    <n v="0.14239740267137527"/>
  </r>
  <r>
    <n v="1287"/>
    <m/>
    <s v="Upfront"/>
    <x v="1"/>
    <n v="34.520000000000003"/>
    <d v="2009-08-01T00:00:00"/>
    <x v="2"/>
    <n v="0"/>
    <n v="1"/>
    <n v="43"/>
    <n v="37.972000000000008"/>
    <n v="1.1324133572105759"/>
    <n v="0.14219802430726411"/>
  </r>
  <r>
    <n v="1292"/>
    <m/>
    <s v="Upfront"/>
    <x v="0"/>
    <n v="5.85"/>
    <d v="2010-08-01T00:00:00"/>
    <x v="2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2"/>
    <n v="0"/>
    <n v="1"/>
    <n v="8"/>
    <n v="6.4350000000000005"/>
    <n v="1.2432012432012431"/>
    <n v="0.15610974515084106"/>
  </r>
  <r>
    <n v="1319"/>
    <m/>
    <s v="Upfront"/>
    <x v="4"/>
    <n v="2.99"/>
    <d v="2010-12-01T00:00:00"/>
    <x v="2"/>
    <n v="0"/>
    <n v="1"/>
    <n v="4"/>
    <n v="3.2890000000000006"/>
    <n v="1.2161751292186072"/>
    <n v="0.15271605503886623"/>
  </r>
  <r>
    <n v="1434"/>
    <m/>
    <s v="Upfront"/>
    <x v="0"/>
    <n v="3.78"/>
    <d v="2010-08-01T00:00:00"/>
    <x v="2"/>
    <n v="0"/>
    <n v="1"/>
    <n v="4"/>
    <n v="4.1580000000000004"/>
    <n v="0.96200096200096197"/>
    <n v="0.12079920755719842"/>
  </r>
  <r>
    <n v="1436"/>
    <m/>
    <s v="Upfront"/>
    <x v="4"/>
    <n v="3.24"/>
    <d v="2010-10-01T00:00:00"/>
    <x v="2"/>
    <n v="0"/>
    <n v="1"/>
    <n v="4"/>
    <n v="3.5640000000000005"/>
    <n v="1.1223344556677888"/>
    <n v="0.1409324088167315"/>
  </r>
  <r>
    <n v="1458"/>
    <m/>
    <s v="Upfront"/>
    <x v="4"/>
    <n v="2.99"/>
    <d v="2010-12-01T00:00:00"/>
    <x v="2"/>
    <n v="0"/>
    <n v="1"/>
    <n v="4"/>
    <n v="3.2890000000000006"/>
    <n v="1.2161751292186072"/>
    <n v="0.15271605503886623"/>
  </r>
  <r>
    <n v="1464"/>
    <m/>
    <s v="Upfront"/>
    <x v="0"/>
    <n v="6.72"/>
    <d v="2010-10-01T00:00:00"/>
    <x v="2"/>
    <n v="0"/>
    <n v="1"/>
    <n v="8"/>
    <n v="7.3920000000000003"/>
    <n v="1.0822510822510822"/>
    <n v="0.13589910850184825"/>
  </r>
  <r>
    <n v="1468"/>
    <m/>
    <s v="Upfront"/>
    <x v="7"/>
    <n v="3.15"/>
    <d v="2010-10-01T00:00:00"/>
    <x v="2"/>
    <n v="0"/>
    <n v="1"/>
    <n v="4"/>
    <n v="3.4650000000000003"/>
    <n v="1.1544011544011543"/>
    <n v="0.1449590490686381"/>
  </r>
  <r>
    <n v="1488"/>
    <m/>
    <s v="Upfront"/>
    <x v="3"/>
    <n v="5.52"/>
    <d v="2010-04-01T00:00:00"/>
    <x v="2"/>
    <n v="0"/>
    <n v="1"/>
    <n v="7"/>
    <n v="6.0720000000000001"/>
    <n v="1.1528326745718049"/>
    <n v="0.1447620938389253"/>
  </r>
  <r>
    <n v="1531"/>
    <m/>
    <s v="Upfront"/>
    <x v="4"/>
    <n v="1.3440000000000001"/>
    <d v="2011-06-01T00:00:00"/>
    <x v="2"/>
    <n v="0"/>
    <n v="1"/>
    <n v="2"/>
    <n v="1.4784000000000002"/>
    <n v="1.3528138528138527"/>
    <n v="0.16987388562731026"/>
  </r>
  <r>
    <n v="1532"/>
    <m/>
    <s v="Upfront"/>
    <x v="4"/>
    <n v="1.3440000000000001"/>
    <d v="2011-06-01T00:00:00"/>
    <x v="2"/>
    <n v="0"/>
    <n v="1"/>
    <n v="2"/>
    <n v="1.4784000000000002"/>
    <n v="1.3528138528138527"/>
    <n v="0.16987388562731026"/>
  </r>
  <r>
    <n v="1533"/>
    <m/>
    <s v="Upfront"/>
    <x v="4"/>
    <n v="1.3440000000000001"/>
    <d v="2011-06-01T00:00:00"/>
    <x v="2"/>
    <n v="0"/>
    <n v="1"/>
    <n v="2"/>
    <n v="1.4784000000000002"/>
    <n v="1.3528138528138527"/>
    <n v="0.16987388562731026"/>
  </r>
  <r>
    <n v="1568"/>
    <m/>
    <s v="Upfront"/>
    <x v="0"/>
    <n v="2.7"/>
    <d v="2010-10-01T00:00:00"/>
    <x v="2"/>
    <n v="0"/>
    <n v="1"/>
    <n v="3"/>
    <n v="2.9700000000000006"/>
    <n v="1.0101010101010099"/>
    <n v="0.12683916793505834"/>
  </r>
  <r>
    <n v="1571"/>
    <m/>
    <s v="Upfront"/>
    <x v="0"/>
    <n v="8.74"/>
    <d v="2010-07-01T00:00:00"/>
    <x v="2"/>
    <n v="0"/>
    <n v="1"/>
    <n v="11"/>
    <n v="9.6140000000000008"/>
    <n v="1.1441647597254003"/>
    <n v="0.14367365704314389"/>
  </r>
  <r>
    <n v="1614"/>
    <m/>
    <s v="Upfront"/>
    <x v="0"/>
    <n v="3.18"/>
    <d v="2010-09-01T00:00:00"/>
    <x v="2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2"/>
    <n v="0"/>
    <n v="1"/>
    <n v="8"/>
    <n v="6.6000000000000005"/>
    <n v="1.2121212121212119"/>
    <n v="0.15220700152207001"/>
  </r>
  <r>
    <n v="1664"/>
    <m/>
    <s v="Upfront"/>
    <x v="6"/>
    <n v="9.1999999999999993"/>
    <d v="2010-07-01T00:00:00"/>
    <x v="2"/>
    <n v="0"/>
    <n v="1"/>
    <n v="11"/>
    <n v="10.119999999999999"/>
    <n v="1.0869565217391306"/>
    <n v="0.13648997419098671"/>
  </r>
  <r>
    <n v="1717"/>
    <m/>
    <s v="Upfront"/>
    <x v="0"/>
    <n v="7"/>
    <d v="2010-09-01T00:00:00"/>
    <x v="2"/>
    <n v="0"/>
    <n v="1"/>
    <n v="7"/>
    <n v="7.7000000000000011"/>
    <n v="0.90909090909090895"/>
    <n v="0.11415525114155251"/>
  </r>
  <r>
    <n v="1723"/>
    <m/>
    <s v="Upfront"/>
    <x v="6"/>
    <n v="7.52"/>
    <d v="2010-10-01T00:00:00"/>
    <x v="2"/>
    <n v="0"/>
    <n v="1"/>
    <n v="9"/>
    <n v="8.2720000000000002"/>
    <n v="1.0880077369439072"/>
    <n v="0.13662197610026233"/>
  </r>
  <r>
    <n v="1724"/>
    <m/>
    <s v="Upfront"/>
    <x v="3"/>
    <n v="4.05"/>
    <d v="2010-03-01T00:00:00"/>
    <x v="2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2"/>
    <n v="0"/>
    <n v="1"/>
    <n v="6"/>
    <n v="4.4550000000000001"/>
    <n v="1.3468013468013469"/>
    <n v="0.16911889058007779"/>
  </r>
  <r>
    <n v="1780"/>
    <m/>
    <s v="Upfront"/>
    <x v="0"/>
    <n v="6.3"/>
    <d v="2011-02-01T00:00:00"/>
    <x v="2"/>
    <n v="0"/>
    <n v="1"/>
    <n v="8"/>
    <n v="6.9300000000000006"/>
    <n v="1.1544011544011543"/>
    <n v="0.1449590490686381"/>
  </r>
  <r>
    <n v="1797"/>
    <m/>
    <s v="Upfront"/>
    <x v="0"/>
    <n v="5.64"/>
    <d v="2011-02-01T00:00:00"/>
    <x v="2"/>
    <n v="0"/>
    <n v="1"/>
    <n v="7"/>
    <n v="6.2039999999999997"/>
    <n v="1.1283043197936815"/>
    <n v="0.14168204928916092"/>
  </r>
  <r>
    <n v="1822"/>
    <m/>
    <s v="Upfront"/>
    <x v="0"/>
    <n v="9.89"/>
    <d v="2010-04-01T00:00:00"/>
    <x v="2"/>
    <n v="0"/>
    <n v="1"/>
    <n v="12"/>
    <n v="10.879000000000001"/>
    <n v="1.1030425590587369"/>
    <n v="0.13850991038408797"/>
  </r>
  <r>
    <n v="2029"/>
    <m/>
    <s v="Upfront"/>
    <x v="3"/>
    <n v="7.2"/>
    <d v="2010-10-01T00:00:00"/>
    <x v="2"/>
    <n v="0"/>
    <n v="1"/>
    <n v="10"/>
    <n v="7.9200000000000008"/>
    <n v="1.2626262626262625"/>
    <n v="0.15854895991882295"/>
  </r>
  <r>
    <n v="2051"/>
    <m/>
    <s v="Upfront"/>
    <x v="4"/>
    <n v="1.85"/>
    <d v="2011-06-01T00:00:00"/>
    <x v="2"/>
    <n v="0"/>
    <n v="1"/>
    <n v="2"/>
    <n v="2.0350000000000001"/>
    <n v="0.98280098280098271"/>
    <n v="0.12341108231519191"/>
  </r>
  <r>
    <n v="2103"/>
    <m/>
    <s v="Upfront"/>
    <x v="4"/>
    <n v="3.68"/>
    <d v="2011-03-01T00:00:00"/>
    <x v="2"/>
    <n v="0"/>
    <n v="1"/>
    <n v="5"/>
    <n v="4.0480000000000009"/>
    <n v="1.235177865612648"/>
    <n v="0.15510224339884851"/>
  </r>
  <r>
    <n v="2104"/>
    <m/>
    <s v="Upfront"/>
    <x v="4"/>
    <n v="5.75"/>
    <d v="2011-02-01T00:00:00"/>
    <x v="2"/>
    <n v="0"/>
    <n v="1"/>
    <n v="7"/>
    <n v="6.3250000000000002"/>
    <n v="1.1067193675889329"/>
    <n v="0.13897161008536829"/>
  </r>
  <r>
    <n v="2134"/>
    <m/>
    <s v="Upfront"/>
    <x v="4"/>
    <n v="8.2249999999999996"/>
    <d v="2011-03-01T00:00:00"/>
    <x v="2"/>
    <n v="0"/>
    <n v="1"/>
    <n v="9"/>
    <n v="9.0475000000000012"/>
    <n v="0.99474993092014352"/>
    <n v="0.12491152100595411"/>
  </r>
  <r>
    <n v="2159"/>
    <m/>
    <s v="Upfront"/>
    <x v="4"/>
    <n v="8.5500000000000007"/>
    <d v="2011-04-01T00:00:00"/>
    <x v="2"/>
    <n v="0"/>
    <n v="1"/>
    <n v="9"/>
    <n v="9.4050000000000011"/>
    <n v="0.95693779904306209"/>
    <n v="0.12016342225426581"/>
  </r>
  <r>
    <n v="2167"/>
    <m/>
    <s v="Upfront"/>
    <x v="4"/>
    <n v="4.1399999999999997"/>
    <d v="2011-04-01T00:00:00"/>
    <x v="2"/>
    <n v="0"/>
    <n v="1"/>
    <n v="5"/>
    <n v="4.5540000000000003"/>
    <n v="1.097935880544576"/>
    <n v="0.13786866079897647"/>
  </r>
  <r>
    <n v="2172"/>
    <m/>
    <s v="Upfront"/>
    <x v="6"/>
    <n v="5.55"/>
    <d v="2011-03-01T00:00:00"/>
    <x v="2"/>
    <n v="0"/>
    <n v="1"/>
    <n v="6"/>
    <n v="6.1050000000000004"/>
    <n v="0.98280098280098271"/>
    <n v="0.12341108231519191"/>
  </r>
  <r>
    <n v="2174"/>
    <m/>
    <s v="Upfront"/>
    <x v="4"/>
    <n v="3.91"/>
    <d v="2011-05-01T00:00:00"/>
    <x v="2"/>
    <n v="0"/>
    <n v="1"/>
    <n v="5"/>
    <n v="4.3010000000000002"/>
    <n v="1.1625203441060219"/>
    <n v="0.14597858202244565"/>
  </r>
  <r>
    <n v="2209"/>
    <m/>
    <s v="Upfront"/>
    <x v="0"/>
    <n v="4.2"/>
    <d v="2011-01-01T00:00:00"/>
    <x v="2"/>
    <n v="0"/>
    <n v="1"/>
    <n v="5"/>
    <n v="4.620000000000001"/>
    <n v="1.082251082251082"/>
    <n v="0.13589910850184819"/>
  </r>
  <r>
    <n v="2218"/>
    <m/>
    <s v="Upfront"/>
    <x v="4"/>
    <n v="5.52"/>
    <d v="2011-03-01T00:00:00"/>
    <x v="2"/>
    <n v="0"/>
    <n v="1"/>
    <n v="7"/>
    <n v="6.0720000000000001"/>
    <n v="1.1528326745718049"/>
    <n v="0.1447620938389253"/>
  </r>
  <r>
    <n v="2237"/>
    <m/>
    <s v="Upfront"/>
    <x v="0"/>
    <n v="5.25"/>
    <d v="2011-01-01T00:00:00"/>
    <x v="2"/>
    <n v="0"/>
    <n v="1"/>
    <n v="6"/>
    <n v="5.7750000000000004"/>
    <n v="1.0389610389610389"/>
    <n v="0.13046314416177429"/>
  </r>
  <r>
    <n v="2247"/>
    <m/>
    <s v="Upfront"/>
    <x v="0"/>
    <n v="4.0250000000000004"/>
    <d v="2011-03-01T00:00:00"/>
    <x v="2"/>
    <n v="0"/>
    <n v="1"/>
    <n v="4"/>
    <n v="4.4275000000000011"/>
    <n v="0.9034443817052511"/>
    <n v="0.11344621231458635"/>
  </r>
  <r>
    <n v="2255"/>
    <m/>
    <s v="Upfront"/>
    <x v="4"/>
    <n v="8.74"/>
    <d v="2011-02-01T00:00:00"/>
    <x v="2"/>
    <n v="0"/>
    <n v="1"/>
    <n v="11"/>
    <n v="9.6140000000000008"/>
    <n v="1.1441647597254003"/>
    <n v="0.14367365704314389"/>
  </r>
  <r>
    <n v="2268"/>
    <m/>
    <s v="Upfront"/>
    <x v="4"/>
    <n v="3.22"/>
    <d v="2011-04-01T00:00:00"/>
    <x v="2"/>
    <n v="0"/>
    <n v="1"/>
    <n v="4"/>
    <n v="3.5420000000000007"/>
    <n v="1.1293054771315638"/>
    <n v="0.14180776539323292"/>
  </r>
  <r>
    <n v="2270"/>
    <m/>
    <s v="Upfront"/>
    <x v="4"/>
    <n v="4.5999999999999996"/>
    <d v="2011-03-01T00:00:00"/>
    <x v="2"/>
    <n v="0"/>
    <n v="1"/>
    <n v="6"/>
    <n v="5.0599999999999996"/>
    <n v="1.1857707509881423"/>
    <n v="0.14889815366289458"/>
  </r>
  <r>
    <n v="2297"/>
    <m/>
    <s v="Upfront"/>
    <x v="4"/>
    <n v="5.29"/>
    <d v="2011-03-01T00:00:00"/>
    <x v="2"/>
    <n v="0"/>
    <n v="1"/>
    <n v="7"/>
    <n v="5.8190000000000008"/>
    <n v="1.2029558343357964"/>
    <n v="0.15105609791887856"/>
  </r>
  <r>
    <n v="2299"/>
    <m/>
    <s v="Upfront"/>
    <x v="8"/>
    <n v="9.6"/>
    <d v="2010-06-01T00:00:00"/>
    <x v="2"/>
    <n v="0"/>
    <n v="1"/>
    <n v="12"/>
    <n v="10.56"/>
    <n v="1.1363636363636362"/>
    <n v="0.14269406392694065"/>
  </r>
  <r>
    <n v="2346"/>
    <m/>
    <s v="Upfront"/>
    <x v="4"/>
    <n v="3.45"/>
    <d v="2011-04-01T00:00:00"/>
    <x v="2"/>
    <n v="0"/>
    <n v="1"/>
    <n v="4"/>
    <n v="3.7950000000000004"/>
    <n v="1.054018445322793"/>
    <n v="0.13235391436701738"/>
  </r>
  <r>
    <n v="2356"/>
    <m/>
    <s v="Upfront"/>
    <x v="4"/>
    <n v="1.9139999999999999"/>
    <d v="2011-08-01T00:00:00"/>
    <x v="2"/>
    <n v="0"/>
    <n v="1"/>
    <n v="3"/>
    <n v="2.1053999999999999"/>
    <n v="1.4249073810202337"/>
    <n v="0.1789267259271983"/>
  </r>
  <r>
    <n v="2361"/>
    <m/>
    <s v="Upfront"/>
    <x v="4"/>
    <n v="4.9950000000000001"/>
    <d v="2011-03-01T00:00:00"/>
    <x v="2"/>
    <n v="0"/>
    <n v="1"/>
    <n v="7"/>
    <n v="5.4945000000000004"/>
    <n v="1.2740012740012738"/>
    <n v="0.15997732892710062"/>
  </r>
  <r>
    <n v="2367"/>
    <m/>
    <s v="Upfront"/>
    <x v="0"/>
    <n v="11.1"/>
    <d v="2011-11-01T00:00:00"/>
    <x v="2"/>
    <n v="0"/>
    <n v="1"/>
    <n v="3"/>
    <n v="12.21"/>
    <n v="0.24570024570024568"/>
    <n v="3.0852770578797976E-2"/>
  </r>
  <r>
    <n v="2369"/>
    <m/>
    <s v="Upfront"/>
    <x v="4"/>
    <n v="4.83"/>
    <d v="2011-04-01T00:00:00"/>
    <x v="2"/>
    <n v="0"/>
    <n v="1"/>
    <n v="6"/>
    <n v="5.3130000000000006"/>
    <n v="1.129305477131564"/>
    <n v="0.14180776539323292"/>
  </r>
  <r>
    <n v="2399"/>
    <m/>
    <s v="Upfront"/>
    <x v="3"/>
    <n v="8.9700000000000006"/>
    <d v="2011-02-01T00:00:00"/>
    <x v="2"/>
    <n v="0"/>
    <n v="1"/>
    <n v="12"/>
    <n v="9.8670000000000009"/>
    <n v="1.2161751292186074"/>
    <n v="0.15271605503886623"/>
  </r>
  <r>
    <n v="2400"/>
    <m/>
    <s v="Upfront"/>
    <x v="4"/>
    <n v="4.05"/>
    <d v="2011-04-01T00:00:00"/>
    <x v="2"/>
    <n v="0"/>
    <n v="1"/>
    <n v="5"/>
    <n v="4.4550000000000001"/>
    <n v="1.122334455667789"/>
    <n v="0.1409324088167315"/>
  </r>
  <r>
    <n v="2427"/>
    <m/>
    <s v="Upfront"/>
    <x v="4"/>
    <n v="4.83"/>
    <d v="2011-03-01T00:00:00"/>
    <x v="2"/>
    <n v="0"/>
    <n v="1"/>
    <n v="6"/>
    <n v="5.3130000000000006"/>
    <n v="1.129305477131564"/>
    <n v="0.14180776539323292"/>
  </r>
  <r>
    <n v="2433"/>
    <m/>
    <s v="Upfront"/>
    <x v="3"/>
    <n v="8.14"/>
    <d v="2011-03-01T00:00:00"/>
    <x v="2"/>
    <n v="0"/>
    <n v="1"/>
    <n v="8"/>
    <n v="8.9540000000000006"/>
    <n v="0.89345543890998436"/>
    <n v="0.1121918930138108"/>
  </r>
  <r>
    <n v="2450"/>
    <m/>
    <s v="Upfront"/>
    <x v="1"/>
    <n v="44.8"/>
    <d v="2011-02-01T00:00:00"/>
    <x v="2"/>
    <n v="0"/>
    <n v="1"/>
    <n v="51"/>
    <n v="49.28"/>
    <n v="1.0349025974025974"/>
    <n v="0.12995352250489237"/>
  </r>
  <r>
    <n v="2463"/>
    <m/>
    <s v="Upfront"/>
    <x v="1"/>
    <n v="51.03"/>
    <d v="2011-02-01T00:00:00"/>
    <x v="2"/>
    <n v="0"/>
    <n v="1"/>
    <n v="60"/>
    <n v="56.133000000000003"/>
    <n v="1.0688899577788467"/>
    <n v="0.13422134173022046"/>
  </r>
  <r>
    <n v="2474"/>
    <m/>
    <s v="Upfront"/>
    <x v="2"/>
    <n v="5.17"/>
    <d v="2011-04-01T00:00:00"/>
    <x v="2"/>
    <n v="0"/>
    <n v="1"/>
    <n v="7"/>
    <n v="5.6870000000000003"/>
    <n v="1.2308774397749251"/>
    <n v="0.15456223558817556"/>
  </r>
  <r>
    <n v="2512"/>
    <m/>
    <s v="Upfront"/>
    <x v="4"/>
    <n v="8.0500000000000007"/>
    <d v="2011-02-01T00:00:00"/>
    <x v="2"/>
    <n v="0"/>
    <n v="1"/>
    <n v="10"/>
    <n v="8.8550000000000022"/>
    <n v="1.1293054771315638"/>
    <n v="0.14180776539323292"/>
  </r>
  <r>
    <n v="2619"/>
    <m/>
    <s v="Upfront"/>
    <x v="4"/>
    <n v="2.448"/>
    <d v="2011-06-01T00:00:00"/>
    <x v="2"/>
    <n v="0"/>
    <n v="1"/>
    <n v="3"/>
    <n v="2.6928000000000001"/>
    <n v="1.1140819964349375"/>
    <n v="0.13989614110484375"/>
  </r>
  <r>
    <n v="2638"/>
    <m/>
    <s v="Upfront"/>
    <x v="3"/>
    <n v="1.175"/>
    <d v="2011-09-01T00:00:00"/>
    <x v="2"/>
    <n v="0"/>
    <n v="1"/>
    <n v="1"/>
    <n v="1.2925000000000002"/>
    <n v="0.77369439071566715"/>
    <n v="9.7153405226853187E-2"/>
  </r>
  <r>
    <n v="2746"/>
    <m/>
    <s v="Upfront"/>
    <x v="3"/>
    <n v="4.2300000000000004"/>
    <d v="2011-08-01T00:00:00"/>
    <x v="2"/>
    <n v="0"/>
    <n v="1"/>
    <n v="6"/>
    <n v="4.6530000000000005"/>
    <n v="1.2894906511927786"/>
    <n v="0.16192234204475534"/>
  </r>
  <r>
    <n v="2774"/>
    <m/>
    <s v="Upfront"/>
    <x v="3"/>
    <n v="2.8"/>
    <d v="2011-07-01T00:00:00"/>
    <x v="2"/>
    <n v="0"/>
    <n v="1"/>
    <n v="3"/>
    <n v="3.08"/>
    <n v="0.97402597402597402"/>
    <n v="0.12230919765166341"/>
  </r>
  <r>
    <n v="2824"/>
    <m/>
    <s v="Upfront"/>
    <x v="4"/>
    <n v="2.1760000000000002"/>
    <d v="2011-06-01T00:00:00"/>
    <x v="2"/>
    <n v="0"/>
    <n v="1"/>
    <n v="3"/>
    <n v="2.3936000000000002"/>
    <n v="1.2533422459893047"/>
    <n v="0.15738315874294923"/>
  </r>
  <r>
    <n v="2929"/>
    <m/>
    <s v="Upfront"/>
    <x v="3"/>
    <n v="6.44"/>
    <d v="2011-05-01T00:00:00"/>
    <x v="2"/>
    <n v="0"/>
    <n v="1"/>
    <n v="8"/>
    <n v="7.0840000000000014"/>
    <n v="1.1293054771315638"/>
    <n v="0.14180776539323292"/>
  </r>
  <r>
    <n v="3030"/>
    <m/>
    <s v="Upfront"/>
    <x v="3"/>
    <n v="7.8540000000000001"/>
    <d v="2011-07-01T00:00:00"/>
    <x v="2"/>
    <n v="0"/>
    <n v="1"/>
    <n v="10"/>
    <n v="8.6394000000000002"/>
    <n v="1.1574877885038313"/>
    <n v="0.14534664010892859"/>
  </r>
  <r>
    <n v="3153"/>
    <m/>
    <s v="Upfront"/>
    <x v="6"/>
    <n v="5.94"/>
    <d v="2011-06-01T00:00:00"/>
    <x v="2"/>
    <n v="0"/>
    <n v="1"/>
    <n v="6"/>
    <n v="6.5340000000000007"/>
    <n v="0.9182736455463727"/>
    <n v="0.11530833448641668"/>
  </r>
  <r>
    <n v="3195"/>
    <m/>
    <s v="Upfront"/>
    <x v="6"/>
    <n v="5.59"/>
    <d v="2011-10-01T00:00:00"/>
    <x v="2"/>
    <n v="0"/>
    <n v="1"/>
    <n v="7"/>
    <n v="6.149"/>
    <n v="1.1383964872336965"/>
    <n v="0.14294933058870621"/>
  </r>
  <r>
    <n v="3300"/>
    <m/>
    <s v="Upfront"/>
    <x v="6"/>
    <n v="9.99"/>
    <d v="2011-05-01T00:00:00"/>
    <x v="2"/>
    <n v="0"/>
    <n v="1"/>
    <n v="11"/>
    <n v="10.989000000000001"/>
    <n v="1.0010010010010009"/>
    <n v="0.1256964727284362"/>
  </r>
  <r>
    <n v="3306"/>
    <m/>
    <s v="Upfront"/>
    <x v="4"/>
    <n v="1.9039999999999999"/>
    <d v="2011-08-01T00:00:00"/>
    <x v="2"/>
    <n v="0"/>
    <n v="1"/>
    <n v="2"/>
    <n v="2.0944000000000003"/>
    <n v="0.95492742551566068"/>
    <n v="0.11991097808986607"/>
  </r>
  <r>
    <n v="3425"/>
    <m/>
    <s v="Upfront"/>
    <x v="4"/>
    <n v="53.76"/>
    <d v="2011-11-01T00:00:00"/>
    <x v="2"/>
    <n v="0"/>
    <n v="1"/>
    <n v="73"/>
    <n v="59.136000000000003"/>
    <n v="1.2344426406926405"/>
    <n v="0.15500992063492064"/>
  </r>
  <r>
    <n v="3753"/>
    <m/>
    <s v="Upfront"/>
    <x v="3"/>
    <n v="5.7350000000000003"/>
    <d v="2011-04-01T00:00:00"/>
    <x v="2"/>
    <n v="0"/>
    <n v="1"/>
    <n v="7"/>
    <n v="6.3085000000000004"/>
    <n v="1.1096140128398193"/>
    <n v="0.13933509293650698"/>
  </r>
  <r>
    <n v="161"/>
    <m/>
    <s v="Upfront"/>
    <x v="0"/>
    <n v="22.12"/>
    <d v="2009-09-01T00:00:00"/>
    <x v="3"/>
    <n v="0"/>
    <n v="1"/>
    <n v="12"/>
    <n v="24.332000000000004"/>
    <n v="0.49317770836758168"/>
    <n v="6.1928707671728311E-2"/>
  </r>
  <r>
    <n v="164"/>
    <m/>
    <s v="Upfront"/>
    <x v="0"/>
    <n v="2.8"/>
    <d v="2009-10-01T00:00:00"/>
    <x v="3"/>
    <n v="0"/>
    <n v="1"/>
    <n v="4"/>
    <n v="3.08"/>
    <n v="1.2987012987012987"/>
    <n v="0.16307893020221789"/>
  </r>
  <r>
    <n v="170"/>
    <m/>
    <s v="Upfront"/>
    <x v="0"/>
    <n v="3.024"/>
    <d v="2009-10-01T00:00:00"/>
    <x v="3"/>
    <n v="0"/>
    <n v="1"/>
    <n v="4"/>
    <n v="3.3264000000000005"/>
    <n v="1.2025012025012023"/>
    <n v="0.15099900944649802"/>
  </r>
  <r>
    <n v="176"/>
    <m/>
    <s v="Upfront"/>
    <x v="0"/>
    <n v="3"/>
    <d v="2009-10-01T00:00:00"/>
    <x v="3"/>
    <n v="0"/>
    <n v="1"/>
    <n v="3"/>
    <n v="3.3000000000000003"/>
    <n v="0.90909090909090906"/>
    <n v="0.11415525114155251"/>
  </r>
  <r>
    <n v="181"/>
    <m/>
    <s v="Upfront"/>
    <x v="0"/>
    <n v="3.44"/>
    <d v="2009-12-01T00:00:00"/>
    <x v="3"/>
    <n v="0"/>
    <n v="1"/>
    <n v="4"/>
    <n v="3.7840000000000003"/>
    <n v="1.0570824524312896"/>
    <n v="0.13273866411808433"/>
  </r>
  <r>
    <n v="182"/>
    <m/>
    <s v="Upfront"/>
    <x v="0"/>
    <n v="4"/>
    <d v="2009-09-01T00:00:00"/>
    <x v="3"/>
    <n v="0"/>
    <n v="1"/>
    <n v="6"/>
    <n v="4.4000000000000004"/>
    <n v="1.3636363636363635"/>
    <n v="0.17123287671232876"/>
  </r>
  <r>
    <n v="197"/>
    <m/>
    <s v="Upfront"/>
    <x v="0"/>
    <n v="2.36"/>
    <d v="2009-10-01T00:00:00"/>
    <x v="3"/>
    <n v="0"/>
    <n v="1"/>
    <n v="3"/>
    <n v="2.5960000000000001"/>
    <n v="1.1556240369799691"/>
    <n v="0.14511260738332948"/>
  </r>
  <r>
    <n v="226"/>
    <m/>
    <s v="Upfront"/>
    <x v="0"/>
    <n v="4.5"/>
    <d v="2009-10-01T00:00:00"/>
    <x v="3"/>
    <n v="0"/>
    <n v="1"/>
    <n v="6"/>
    <n v="4.95"/>
    <n v="1.2121212121212122"/>
    <n v="0.15220700152207003"/>
  </r>
  <r>
    <n v="243"/>
    <m/>
    <s v="Upfront"/>
    <x v="0"/>
    <n v="2.2000000000000002"/>
    <d v="2010-01-01T00:00:00"/>
    <x v="3"/>
    <n v="0"/>
    <n v="1"/>
    <n v="3"/>
    <n v="2.4200000000000004"/>
    <n v="1.2396694214876032"/>
    <n v="0.1556662515566625"/>
  </r>
  <r>
    <n v="266"/>
    <m/>
    <s v="Upfront"/>
    <x v="0"/>
    <n v="1.08"/>
    <d v="2009-09-01T00:00:00"/>
    <x v="3"/>
    <n v="0"/>
    <n v="1"/>
    <n v="1"/>
    <n v="1.1880000000000002"/>
    <n v="0.84175084175084158"/>
    <n v="0.10569930661254862"/>
  </r>
  <r>
    <n v="277"/>
    <m/>
    <s v="Upfront"/>
    <x v="1"/>
    <n v="6.3959999999999999"/>
    <d v="2009-05-01T00:00:00"/>
    <x v="3"/>
    <n v="0"/>
    <n v="1"/>
    <n v="8"/>
    <n v="7.0356000000000005"/>
    <n v="1.137074307806015"/>
    <n v="0.14278330349162291"/>
  </r>
  <r>
    <n v="305"/>
    <m/>
    <s v="Upfront"/>
    <x v="2"/>
    <n v="4.05"/>
    <d v="2009-10-01T00:00:00"/>
    <x v="3"/>
    <n v="0"/>
    <n v="1"/>
    <n v="5"/>
    <n v="4.4550000000000001"/>
    <n v="1.122334455667789"/>
    <n v="0.1409324088167315"/>
  </r>
  <r>
    <n v="330"/>
    <m/>
    <s v="Upfront"/>
    <x v="2"/>
    <n v="9.8800000000000008"/>
    <d v="2009-12-01T00:00:00"/>
    <x v="3"/>
    <n v="0"/>
    <n v="1"/>
    <n v="13"/>
    <n v="10.868000000000002"/>
    <n v="1.1961722488038276"/>
    <n v="0.15020427781783222"/>
  </r>
  <r>
    <n v="334"/>
    <m/>
    <s v="Upfront"/>
    <x v="0"/>
    <n v="4.7300000000000004"/>
    <d v="2009-08-01T00:00:00"/>
    <x v="3"/>
    <n v="0"/>
    <n v="1"/>
    <n v="6"/>
    <n v="5.2030000000000012"/>
    <n v="1.1531808571977702"/>
    <n v="0.14480581540154652"/>
  </r>
  <r>
    <n v="407"/>
    <m/>
    <s v="Upfront"/>
    <x v="0"/>
    <n v="5.6"/>
    <d v="2010-02-01T00:00:00"/>
    <x v="3"/>
    <n v="0"/>
    <n v="1"/>
    <n v="7"/>
    <n v="6.16"/>
    <n v="1.1363636363636362"/>
    <n v="0.14269406392694065"/>
  </r>
  <r>
    <n v="411"/>
    <m/>
    <s v="Upfront"/>
    <x v="3"/>
    <n v="4.032"/>
    <d v="2010-02-01T00:00:00"/>
    <x v="3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3"/>
    <n v="0"/>
    <n v="1"/>
    <n v="3"/>
    <n v="2.8512000000000004"/>
    <n v="1.0521885521885521"/>
    <n v="0.13212413326568576"/>
  </r>
  <r>
    <n v="458"/>
    <m/>
    <s v="Upfront"/>
    <x v="3"/>
    <n v="4.032"/>
    <d v="2010-02-01T00:00:00"/>
    <x v="3"/>
    <n v="0"/>
    <n v="1"/>
    <n v="4"/>
    <n v="4.4352"/>
    <n v="0.90187590187590183"/>
    <n v="0.11324925708487352"/>
  </r>
  <r>
    <n v="464"/>
    <m/>
    <s v="Upfront"/>
    <x v="2"/>
    <n v="3.87"/>
    <d v="2010-02-01T00:00:00"/>
    <x v="3"/>
    <n v="0"/>
    <n v="1"/>
    <n v="5"/>
    <n v="4.2570000000000006"/>
    <n v="1.1745360582569884"/>
    <n v="0.14748740457564924"/>
  </r>
  <r>
    <n v="502"/>
    <m/>
    <s v="Upfront"/>
    <x v="0"/>
    <n v="5.4"/>
    <d v="2009-12-01T00:00:00"/>
    <x v="3"/>
    <n v="0"/>
    <n v="1"/>
    <n v="5"/>
    <n v="5.9400000000000013"/>
    <n v="0.84175084175084158"/>
    <n v="0.10569930661254862"/>
  </r>
  <r>
    <n v="612"/>
    <m/>
    <s v="Upfront"/>
    <x v="4"/>
    <n v="4.5999999999999996"/>
    <d v="2010-04-01T00:00:00"/>
    <x v="3"/>
    <n v="0"/>
    <n v="1"/>
    <n v="6"/>
    <n v="5.0599999999999996"/>
    <n v="1.1857707509881423"/>
    <n v="0.14889815366289458"/>
  </r>
  <r>
    <n v="685"/>
    <m/>
    <s v="Upfront"/>
    <x v="5"/>
    <n v="4.4400000000000004"/>
    <d v="2010-03-01T00:00:00"/>
    <x v="3"/>
    <n v="0"/>
    <n v="1"/>
    <n v="6"/>
    <n v="4.8840000000000012"/>
    <n v="1.2285012285012282"/>
    <n v="0.15426385289398986"/>
  </r>
  <r>
    <n v="721"/>
    <m/>
    <s v="Upfront"/>
    <x v="3"/>
    <n v="3.4"/>
    <d v="2010-05-01T00:00:00"/>
    <x v="3"/>
    <n v="0"/>
    <n v="1"/>
    <n v="4"/>
    <n v="3.74"/>
    <n v="1.0695187165775399"/>
    <n v="0.13430029546065003"/>
  </r>
  <r>
    <n v="760"/>
    <m/>
    <s v="Upfront"/>
    <x v="5"/>
    <n v="8.75"/>
    <d v="2010-04-01T00:00:00"/>
    <x v="3"/>
    <n v="0"/>
    <n v="1"/>
    <n v="10"/>
    <n v="9.625"/>
    <n v="1.0389610389610389"/>
    <n v="0.13046314416177429"/>
  </r>
  <r>
    <n v="774"/>
    <m/>
    <s v="Upfront"/>
    <x v="0"/>
    <n v="5"/>
    <d v="2010-04-01T00:00:00"/>
    <x v="3"/>
    <n v="0"/>
    <n v="1"/>
    <n v="7"/>
    <n v="5.5"/>
    <n v="1.2727272727272727"/>
    <n v="0.15981735159817351"/>
  </r>
  <r>
    <n v="775"/>
    <m/>
    <s v="Upfront"/>
    <x v="4"/>
    <n v="4.8"/>
    <d v="2010-05-01T00:00:00"/>
    <x v="3"/>
    <n v="0"/>
    <n v="1"/>
    <n v="6"/>
    <n v="5.28"/>
    <n v="1.1363636363636362"/>
    <n v="0.14269406392694065"/>
  </r>
  <r>
    <n v="825"/>
    <m/>
    <s v="Upfront"/>
    <x v="1"/>
    <n v="27.6"/>
    <d v="2010-03-01T00:00:00"/>
    <x v="3"/>
    <n v="0"/>
    <n v="1"/>
    <n v="30"/>
    <n v="30.360000000000003"/>
    <n v="0.98814229249011853"/>
    <n v="0.12408179471907879"/>
  </r>
  <r>
    <n v="847"/>
    <m/>
    <s v="Upfront"/>
    <x v="3"/>
    <n v="3.96"/>
    <d v="2010-06-01T00:00:00"/>
    <x v="3"/>
    <n v="0"/>
    <n v="1"/>
    <n v="5"/>
    <n v="4.3559999999999999"/>
    <n v="1.1478420569329661"/>
    <n v="0.14413541810802086"/>
  </r>
  <r>
    <n v="883"/>
    <m/>
    <s v="Upfront"/>
    <x v="3"/>
    <n v="3.45"/>
    <d v="2010-05-01T00:00:00"/>
    <x v="3"/>
    <n v="0"/>
    <n v="1"/>
    <n v="4"/>
    <n v="3.7950000000000004"/>
    <n v="1.054018445322793"/>
    <n v="0.13235391436701738"/>
  </r>
  <r>
    <n v="884"/>
    <m/>
    <s v="Upfront"/>
    <x v="3"/>
    <n v="3.45"/>
    <d v="2010-05-01T00:00:00"/>
    <x v="3"/>
    <n v="0"/>
    <n v="1"/>
    <n v="4"/>
    <n v="3.7950000000000004"/>
    <n v="1.054018445322793"/>
    <n v="0.13235391436701738"/>
  </r>
  <r>
    <n v="911"/>
    <m/>
    <s v="Upfront"/>
    <x v="0"/>
    <n v="4.7"/>
    <d v="2010-06-01T00:00:00"/>
    <x v="3"/>
    <n v="0"/>
    <n v="1"/>
    <n v="6"/>
    <n v="5.1700000000000008"/>
    <n v="1.1605415860735009"/>
    <n v="0.14573010784027979"/>
  </r>
  <r>
    <n v="937"/>
    <m/>
    <s v="Upfront"/>
    <x v="0"/>
    <n v="5.04"/>
    <d v="2010-05-01T00:00:00"/>
    <x v="3"/>
    <n v="0"/>
    <n v="1"/>
    <n v="7"/>
    <n v="5.5440000000000005"/>
    <n v="1.2626262626262625"/>
    <n v="0.15854895991882292"/>
  </r>
  <r>
    <n v="970"/>
    <m/>
    <s v="Upfront"/>
    <x v="4"/>
    <n v="5.0599999999999996"/>
    <d v="2010-07-01T00:00:00"/>
    <x v="3"/>
    <n v="0"/>
    <n v="1"/>
    <n v="6"/>
    <n v="5.5659999999999998"/>
    <n v="1.0779734099892202"/>
    <n v="0.13536195787535873"/>
  </r>
  <r>
    <n v="971"/>
    <m/>
    <s v="Upfront"/>
    <x v="4"/>
    <n v="2.6"/>
    <d v="2010-09-01T00:00:00"/>
    <x v="3"/>
    <n v="0"/>
    <n v="1"/>
    <n v="3"/>
    <n v="2.8600000000000003"/>
    <n v="1.0489510489510487"/>
    <n v="0.13171759747102213"/>
  </r>
  <r>
    <n v="972"/>
    <m/>
    <s v="Upfront"/>
    <x v="4"/>
    <n v="3.6"/>
    <d v="2010-08-01T00:00:00"/>
    <x v="3"/>
    <n v="0"/>
    <n v="1"/>
    <n v="5"/>
    <n v="3.9600000000000004"/>
    <n v="1.2626262626262625"/>
    <n v="0.15854895991882295"/>
  </r>
  <r>
    <n v="989"/>
    <m/>
    <s v="Upfront"/>
    <x v="2"/>
    <n v="3.2"/>
    <d v="2010-07-01T00:00:00"/>
    <x v="3"/>
    <n v="0"/>
    <n v="1"/>
    <n v="4"/>
    <n v="3.5200000000000005"/>
    <n v="1.1363636363636362"/>
    <n v="0.14269406392694065"/>
  </r>
  <r>
    <n v="999"/>
    <m/>
    <s v="Upfront"/>
    <x v="0"/>
    <n v="2.4849999999999999"/>
    <d v="2010-08-01T00:00:00"/>
    <x v="3"/>
    <n v="0"/>
    <n v="1"/>
    <n v="3"/>
    <n v="2.7335000000000003"/>
    <n v="1.0974940552405341"/>
    <n v="0.13781318045257848"/>
  </r>
  <r>
    <n v="1060"/>
    <m/>
    <s v="Upfront"/>
    <x v="2"/>
    <n v="2.82"/>
    <d v="2010-10-01T00:00:00"/>
    <x v="3"/>
    <n v="0"/>
    <n v="1"/>
    <n v="4"/>
    <n v="3.1019999999999999"/>
    <n v="1.2894906511927788"/>
    <n v="0.16192234204475534"/>
  </r>
  <r>
    <n v="1064"/>
    <m/>
    <s v="Upfront"/>
    <x v="2"/>
    <n v="3.76"/>
    <d v="2010-09-01T00:00:00"/>
    <x v="3"/>
    <n v="0"/>
    <n v="1"/>
    <n v="5"/>
    <n v="4.1360000000000001"/>
    <n v="1.2088974854932302"/>
    <n v="0.15180219566695816"/>
  </r>
  <r>
    <n v="1083"/>
    <m/>
    <s v="Upfront"/>
    <x v="2"/>
    <n v="3.51"/>
    <d v="2010-07-01T00:00:00"/>
    <x v="3"/>
    <n v="0"/>
    <n v="1"/>
    <n v="5"/>
    <n v="3.8610000000000002"/>
    <n v="1.295001295001295"/>
    <n v="0.16261431786545943"/>
  </r>
  <r>
    <n v="1134"/>
    <m/>
    <s v="Upfront"/>
    <x v="0"/>
    <n v="3.6"/>
    <d v="2010-08-01T00:00:00"/>
    <x v="3"/>
    <n v="0"/>
    <n v="1"/>
    <n v="5"/>
    <n v="3.9600000000000004"/>
    <n v="1.2626262626262625"/>
    <n v="0.15854895991882295"/>
  </r>
  <r>
    <n v="1153"/>
    <m/>
    <s v="Upfront"/>
    <x v="0"/>
    <n v="4.7300000000000004"/>
    <d v="2010-07-01T00:00:00"/>
    <x v="3"/>
    <n v="0"/>
    <n v="1"/>
    <n v="5"/>
    <n v="5.2030000000000012"/>
    <n v="0.96098404766480849"/>
    <n v="0.1206715128346221"/>
  </r>
  <r>
    <n v="1195"/>
    <m/>
    <s v="Upfront"/>
    <x v="0"/>
    <n v="5.64"/>
    <d v="2010-07-01T00:00:00"/>
    <x v="3"/>
    <n v="0"/>
    <n v="1"/>
    <n v="7"/>
    <n v="6.2039999999999997"/>
    <n v="1.1283043197936815"/>
    <n v="0.14168204928916092"/>
  </r>
  <r>
    <n v="1239"/>
    <m/>
    <s v="Upfront"/>
    <x v="6"/>
    <n v="3.1680000000000001"/>
    <d v="2010-09-01T00:00:00"/>
    <x v="3"/>
    <n v="0"/>
    <n v="1"/>
    <n v="4"/>
    <n v="3.4848000000000003"/>
    <n v="1.1478420569329659"/>
    <n v="0.14413541810802083"/>
  </r>
  <r>
    <n v="1272"/>
    <m/>
    <s v="Upfront"/>
    <x v="4"/>
    <n v="2.4"/>
    <d v="2010-09-01T00:00:00"/>
    <x v="3"/>
    <n v="0"/>
    <n v="1"/>
    <n v="3"/>
    <n v="2.64"/>
    <n v="1.1363636363636362"/>
    <n v="0.14269406392694065"/>
  </r>
  <r>
    <n v="1278"/>
    <m/>
    <s v="Upfront"/>
    <x v="0"/>
    <n v="7.2"/>
    <d v="2010-03-01T00:00:00"/>
    <x v="3"/>
    <n v="0"/>
    <n v="1"/>
    <n v="8"/>
    <n v="7.9200000000000008"/>
    <n v="1.0101010101010099"/>
    <n v="0.12683916793505837"/>
  </r>
  <r>
    <n v="1280"/>
    <m/>
    <s v="Upfront"/>
    <x v="0"/>
    <n v="7.2149999999999999"/>
    <d v="2010-08-01T00:00:00"/>
    <x v="3"/>
    <n v="0"/>
    <n v="1"/>
    <n v="8"/>
    <n v="7.9365000000000006"/>
    <n v="1.008001008001008"/>
    <n v="0.12657546904122247"/>
  </r>
  <r>
    <n v="1287"/>
    <m/>
    <s v="Upfront"/>
    <x v="1"/>
    <n v="34.520000000000003"/>
    <d v="2009-08-01T00:00:00"/>
    <x v="3"/>
    <n v="0"/>
    <n v="1"/>
    <n v="38"/>
    <n v="37.972000000000008"/>
    <n v="1.0007373854419044"/>
    <n v="0.12566337031804736"/>
  </r>
  <r>
    <n v="1292"/>
    <m/>
    <s v="Upfront"/>
    <x v="0"/>
    <n v="5.85"/>
    <d v="2010-08-01T00:00:00"/>
    <x v="3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3"/>
    <n v="0"/>
    <n v="1"/>
    <n v="7"/>
    <n v="6.4350000000000005"/>
    <n v="1.0878010878010878"/>
    <n v="0.13659602700698592"/>
  </r>
  <r>
    <n v="1319"/>
    <m/>
    <s v="Upfront"/>
    <x v="4"/>
    <n v="2.99"/>
    <d v="2010-12-01T00:00:00"/>
    <x v="3"/>
    <n v="0"/>
    <n v="1"/>
    <n v="3"/>
    <n v="3.2890000000000006"/>
    <n v="0.91213134691395548"/>
    <n v="0.11453704127914968"/>
  </r>
  <r>
    <n v="1434"/>
    <m/>
    <s v="Upfront"/>
    <x v="0"/>
    <n v="3.78"/>
    <d v="2010-08-01T00:00:00"/>
    <x v="3"/>
    <n v="0"/>
    <n v="1"/>
    <n v="5"/>
    <n v="4.1580000000000004"/>
    <n v="1.2025012025012023"/>
    <n v="0.15099900944649802"/>
  </r>
  <r>
    <n v="1436"/>
    <m/>
    <s v="Upfront"/>
    <x v="4"/>
    <n v="3.24"/>
    <d v="2010-10-01T00:00:00"/>
    <x v="3"/>
    <n v="0"/>
    <n v="1"/>
    <n v="3"/>
    <n v="3.5640000000000005"/>
    <n v="0.84175084175084158"/>
    <n v="0.10569930661254862"/>
  </r>
  <r>
    <n v="1458"/>
    <m/>
    <s v="Upfront"/>
    <x v="4"/>
    <n v="2.99"/>
    <d v="2010-12-01T00:00:00"/>
    <x v="3"/>
    <n v="0"/>
    <n v="1"/>
    <n v="4"/>
    <n v="3.2890000000000006"/>
    <n v="1.2161751292186072"/>
    <n v="0.15271605503886623"/>
  </r>
  <r>
    <n v="1464"/>
    <m/>
    <s v="Upfront"/>
    <x v="0"/>
    <n v="6.72"/>
    <d v="2010-10-01T00:00:00"/>
    <x v="3"/>
    <n v="0"/>
    <n v="1"/>
    <n v="9"/>
    <n v="7.3920000000000003"/>
    <n v="1.2175324675324675"/>
    <n v="0.15288649706457927"/>
  </r>
  <r>
    <n v="1468"/>
    <m/>
    <s v="Upfront"/>
    <x v="7"/>
    <n v="3.15"/>
    <d v="2010-10-01T00:00:00"/>
    <x v="3"/>
    <n v="0"/>
    <n v="1"/>
    <n v="4"/>
    <n v="3.4650000000000003"/>
    <n v="1.1544011544011543"/>
    <n v="0.1449590490686381"/>
  </r>
  <r>
    <n v="1488"/>
    <m/>
    <s v="Upfront"/>
    <x v="3"/>
    <n v="5.52"/>
    <d v="2010-04-01T00:00:00"/>
    <x v="3"/>
    <n v="0"/>
    <n v="1"/>
    <n v="7"/>
    <n v="6.0720000000000001"/>
    <n v="1.1528326745718049"/>
    <n v="0.1447620938389253"/>
  </r>
  <r>
    <n v="1531"/>
    <m/>
    <s v="Upfront"/>
    <x v="4"/>
    <n v="1.3440000000000001"/>
    <d v="2011-06-01T00:00:00"/>
    <x v="3"/>
    <n v="0"/>
    <n v="1"/>
    <n v="1"/>
    <n v="1.4784000000000002"/>
    <n v="0.67640692640692635"/>
    <n v="8.4936942813655131E-2"/>
  </r>
  <r>
    <n v="1532"/>
    <m/>
    <s v="Upfront"/>
    <x v="4"/>
    <n v="1.3440000000000001"/>
    <d v="2011-06-01T00:00:00"/>
    <x v="3"/>
    <n v="0"/>
    <n v="1"/>
    <n v="1"/>
    <n v="1.4784000000000002"/>
    <n v="0.67640692640692635"/>
    <n v="8.4936942813655131E-2"/>
  </r>
  <r>
    <n v="1533"/>
    <m/>
    <s v="Upfront"/>
    <x v="4"/>
    <n v="1.3440000000000001"/>
    <d v="2011-06-01T00:00:00"/>
    <x v="3"/>
    <n v="0"/>
    <n v="1"/>
    <n v="1"/>
    <n v="1.4784000000000002"/>
    <n v="0.67640692640692635"/>
    <n v="8.4936942813655131E-2"/>
  </r>
  <r>
    <n v="1568"/>
    <m/>
    <s v="Upfront"/>
    <x v="0"/>
    <n v="2.7"/>
    <d v="2010-10-01T00:00:00"/>
    <x v="3"/>
    <n v="0"/>
    <n v="1"/>
    <n v="4"/>
    <n v="2.9700000000000006"/>
    <n v="1.3468013468013464"/>
    <n v="0.16911889058007779"/>
  </r>
  <r>
    <n v="1571"/>
    <m/>
    <s v="Upfront"/>
    <x v="0"/>
    <n v="8.74"/>
    <d v="2010-07-01T00:00:00"/>
    <x v="3"/>
    <n v="0"/>
    <n v="1"/>
    <n v="11"/>
    <n v="9.6140000000000008"/>
    <n v="1.1441647597254003"/>
    <n v="0.14367365704314389"/>
  </r>
  <r>
    <n v="1614"/>
    <m/>
    <s v="Upfront"/>
    <x v="0"/>
    <n v="3.18"/>
    <d v="2010-09-01T00:00:00"/>
    <x v="3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3"/>
    <n v="0"/>
    <n v="1"/>
    <n v="7"/>
    <n v="6.6000000000000005"/>
    <n v="1.0606060606060606"/>
    <n v="0.13318112633181126"/>
  </r>
  <r>
    <n v="1664"/>
    <m/>
    <s v="Upfront"/>
    <x v="6"/>
    <n v="9.1999999999999993"/>
    <d v="2010-07-01T00:00:00"/>
    <x v="3"/>
    <n v="0"/>
    <n v="1"/>
    <n v="11"/>
    <n v="10.119999999999999"/>
    <n v="1.0869565217391306"/>
    <n v="0.13648997419098671"/>
  </r>
  <r>
    <n v="1717"/>
    <m/>
    <s v="Upfront"/>
    <x v="0"/>
    <n v="7"/>
    <d v="2010-09-01T00:00:00"/>
    <x v="3"/>
    <n v="0"/>
    <n v="1"/>
    <n v="8"/>
    <n v="7.7000000000000011"/>
    <n v="1.0389610389610389"/>
    <n v="0.13046314416177429"/>
  </r>
  <r>
    <n v="1723"/>
    <m/>
    <s v="Upfront"/>
    <x v="6"/>
    <n v="7.52"/>
    <d v="2010-10-01T00:00:00"/>
    <x v="3"/>
    <n v="0"/>
    <n v="1"/>
    <n v="10"/>
    <n v="8.2720000000000002"/>
    <n v="1.2088974854932302"/>
    <n v="0.15180219566695816"/>
  </r>
  <r>
    <n v="1724"/>
    <m/>
    <s v="Upfront"/>
    <x v="3"/>
    <n v="4.05"/>
    <d v="2010-03-01T00:00:00"/>
    <x v="3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3"/>
    <n v="0"/>
    <n v="1"/>
    <n v="5"/>
    <n v="4.4550000000000001"/>
    <n v="1.122334455667789"/>
    <n v="0.1409324088167315"/>
  </r>
  <r>
    <n v="1780"/>
    <m/>
    <s v="Upfront"/>
    <x v="0"/>
    <n v="6.3"/>
    <d v="2011-02-01T00:00:00"/>
    <x v="3"/>
    <n v="0"/>
    <n v="1"/>
    <n v="8"/>
    <n v="6.9300000000000006"/>
    <n v="1.1544011544011543"/>
    <n v="0.1449590490686381"/>
  </r>
  <r>
    <n v="1797"/>
    <m/>
    <s v="Upfront"/>
    <x v="0"/>
    <n v="5.64"/>
    <d v="2011-02-01T00:00:00"/>
    <x v="3"/>
    <n v="0"/>
    <n v="1"/>
    <n v="7"/>
    <n v="6.2039999999999997"/>
    <n v="1.1283043197936815"/>
    <n v="0.14168204928916092"/>
  </r>
  <r>
    <n v="1822"/>
    <m/>
    <s v="Upfront"/>
    <x v="0"/>
    <n v="9.89"/>
    <d v="2010-04-01T00:00:00"/>
    <x v="3"/>
    <n v="0"/>
    <n v="1"/>
    <n v="13"/>
    <n v="10.879000000000001"/>
    <n v="1.1949627723136316"/>
    <n v="0.15005240291609528"/>
  </r>
  <r>
    <n v="2029"/>
    <m/>
    <s v="Upfront"/>
    <x v="3"/>
    <n v="7.2"/>
    <d v="2010-10-01T00:00:00"/>
    <x v="3"/>
    <n v="0"/>
    <n v="1"/>
    <n v="8"/>
    <n v="7.9200000000000008"/>
    <n v="1.0101010101010099"/>
    <n v="0.12683916793505837"/>
  </r>
  <r>
    <n v="2051"/>
    <m/>
    <s v="Upfront"/>
    <x v="4"/>
    <n v="1.85"/>
    <d v="2011-06-01T00:00:00"/>
    <x v="3"/>
    <n v="0"/>
    <n v="1"/>
    <n v="2"/>
    <n v="2.0350000000000001"/>
    <n v="0.98280098280098271"/>
    <n v="0.12341108231519191"/>
  </r>
  <r>
    <n v="2103"/>
    <m/>
    <s v="Upfront"/>
    <x v="4"/>
    <n v="3.68"/>
    <d v="2011-03-01T00:00:00"/>
    <x v="3"/>
    <n v="0"/>
    <n v="1"/>
    <n v="4"/>
    <n v="4.0480000000000009"/>
    <n v="0.98814229249011831"/>
    <n v="0.12408179471907881"/>
  </r>
  <r>
    <n v="2104"/>
    <m/>
    <s v="Upfront"/>
    <x v="4"/>
    <n v="5.75"/>
    <d v="2011-02-01T00:00:00"/>
    <x v="3"/>
    <n v="0"/>
    <n v="1"/>
    <n v="8"/>
    <n v="6.3250000000000002"/>
    <n v="1.2648221343873518"/>
    <n v="0.15882469724042089"/>
  </r>
  <r>
    <n v="2134"/>
    <m/>
    <s v="Upfront"/>
    <x v="4"/>
    <n v="8.2249999999999996"/>
    <d v="2011-03-01T00:00:00"/>
    <x v="3"/>
    <n v="0"/>
    <n v="1"/>
    <n v="9"/>
    <n v="9.0475000000000012"/>
    <n v="0.99474993092014352"/>
    <n v="0.12491152100595411"/>
  </r>
  <r>
    <n v="2159"/>
    <m/>
    <s v="Upfront"/>
    <x v="4"/>
    <n v="8.5500000000000007"/>
    <d v="2011-04-01T00:00:00"/>
    <x v="3"/>
    <n v="0"/>
    <n v="1"/>
    <n v="11"/>
    <n v="9.4050000000000011"/>
    <n v="1.1695906432748537"/>
    <n v="0.146866404977436"/>
  </r>
  <r>
    <n v="2167"/>
    <m/>
    <s v="Upfront"/>
    <x v="4"/>
    <n v="4.1399999999999997"/>
    <d v="2011-04-01T00:00:00"/>
    <x v="3"/>
    <n v="0"/>
    <n v="1"/>
    <n v="5"/>
    <n v="4.5540000000000003"/>
    <n v="1.097935880544576"/>
    <n v="0.13786866079897647"/>
  </r>
  <r>
    <n v="2172"/>
    <m/>
    <s v="Upfront"/>
    <x v="6"/>
    <n v="5.55"/>
    <d v="2011-03-01T00:00:00"/>
    <x v="3"/>
    <n v="0"/>
    <n v="1"/>
    <n v="6"/>
    <n v="6.1050000000000004"/>
    <n v="0.98280098280098271"/>
    <n v="0.12341108231519191"/>
  </r>
  <r>
    <n v="2174"/>
    <m/>
    <s v="Upfront"/>
    <x v="4"/>
    <n v="3.91"/>
    <d v="2011-05-01T00:00:00"/>
    <x v="3"/>
    <n v="0"/>
    <n v="1"/>
    <n v="5"/>
    <n v="4.3010000000000002"/>
    <n v="1.1625203441060219"/>
    <n v="0.14597858202244565"/>
  </r>
  <r>
    <n v="2209"/>
    <m/>
    <s v="Upfront"/>
    <x v="0"/>
    <n v="4.2"/>
    <d v="2011-01-01T00:00:00"/>
    <x v="3"/>
    <n v="0"/>
    <n v="1"/>
    <n v="5"/>
    <n v="4.620000000000001"/>
    <n v="1.082251082251082"/>
    <n v="0.13589910850184819"/>
  </r>
  <r>
    <n v="2218"/>
    <m/>
    <s v="Upfront"/>
    <x v="4"/>
    <n v="5.52"/>
    <d v="2011-03-01T00:00:00"/>
    <x v="3"/>
    <n v="0"/>
    <n v="1"/>
    <n v="6"/>
    <n v="6.0720000000000001"/>
    <n v="0.98814229249011853"/>
    <n v="0.12408179471907882"/>
  </r>
  <r>
    <n v="2237"/>
    <m/>
    <s v="Upfront"/>
    <x v="0"/>
    <n v="5.25"/>
    <d v="2011-01-01T00:00:00"/>
    <x v="3"/>
    <n v="0"/>
    <n v="1"/>
    <n v="6"/>
    <n v="5.7750000000000004"/>
    <n v="1.0389610389610389"/>
    <n v="0.13046314416177429"/>
  </r>
  <r>
    <n v="2247"/>
    <m/>
    <s v="Upfront"/>
    <x v="0"/>
    <n v="4.0250000000000004"/>
    <d v="2011-03-01T00:00:00"/>
    <x v="3"/>
    <n v="0"/>
    <n v="1"/>
    <n v="5"/>
    <n v="4.4275000000000011"/>
    <n v="1.1293054771315638"/>
    <n v="0.14180776539323292"/>
  </r>
  <r>
    <n v="2255"/>
    <m/>
    <s v="Upfront"/>
    <x v="4"/>
    <n v="8.74"/>
    <d v="2011-02-01T00:00:00"/>
    <x v="3"/>
    <n v="0"/>
    <n v="1"/>
    <n v="11"/>
    <n v="9.6140000000000008"/>
    <n v="1.1441647597254003"/>
    <n v="0.14367365704314389"/>
  </r>
  <r>
    <n v="2268"/>
    <m/>
    <s v="Upfront"/>
    <x v="4"/>
    <n v="3.22"/>
    <d v="2011-04-01T00:00:00"/>
    <x v="3"/>
    <n v="0"/>
    <n v="1"/>
    <n v="4"/>
    <n v="3.5420000000000007"/>
    <n v="1.1293054771315638"/>
    <n v="0.14180776539323292"/>
  </r>
  <r>
    <n v="2270"/>
    <m/>
    <s v="Upfront"/>
    <x v="4"/>
    <n v="4.5999999999999996"/>
    <d v="2011-03-01T00:00:00"/>
    <x v="3"/>
    <n v="0"/>
    <n v="1"/>
    <n v="6"/>
    <n v="5.0599999999999996"/>
    <n v="1.1857707509881423"/>
    <n v="0.14889815366289458"/>
  </r>
  <r>
    <n v="2297"/>
    <m/>
    <s v="Upfront"/>
    <x v="4"/>
    <n v="5.29"/>
    <d v="2011-03-01T00:00:00"/>
    <x v="3"/>
    <n v="0"/>
    <n v="1"/>
    <n v="6"/>
    <n v="5.8190000000000008"/>
    <n v="1.0311050008592539"/>
    <n v="0.12947665535903877"/>
  </r>
  <r>
    <n v="2299"/>
    <m/>
    <s v="Upfront"/>
    <x v="8"/>
    <n v="9.6"/>
    <d v="2010-06-01T00:00:00"/>
    <x v="3"/>
    <n v="0"/>
    <n v="1"/>
    <n v="2"/>
    <n v="10.56"/>
    <n v="0.18939393939393939"/>
    <n v="2.3782343987823442E-2"/>
  </r>
  <r>
    <n v="2346"/>
    <m/>
    <s v="Upfront"/>
    <x v="4"/>
    <n v="3.45"/>
    <d v="2011-04-01T00:00:00"/>
    <x v="3"/>
    <n v="0"/>
    <n v="1"/>
    <n v="4"/>
    <n v="3.7950000000000004"/>
    <n v="1.054018445322793"/>
    <n v="0.13235391436701738"/>
  </r>
  <r>
    <n v="2356"/>
    <m/>
    <s v="Upfront"/>
    <x v="4"/>
    <n v="1.9139999999999999"/>
    <d v="2011-08-01T00:00:00"/>
    <x v="3"/>
    <n v="0"/>
    <n v="1"/>
    <n v="2"/>
    <n v="2.1053999999999999"/>
    <n v="0.94993825401348919"/>
    <n v="0.11928448395146554"/>
  </r>
  <r>
    <n v="2361"/>
    <m/>
    <s v="Upfront"/>
    <x v="4"/>
    <n v="4.9950000000000001"/>
    <d v="2011-03-01T00:00:00"/>
    <x v="3"/>
    <n v="0"/>
    <n v="1"/>
    <n v="6"/>
    <n v="5.4945000000000004"/>
    <n v="1.0920010920010919"/>
    <n v="0.13712342479465767"/>
  </r>
  <r>
    <n v="2367"/>
    <m/>
    <s v="Upfront"/>
    <x v="0"/>
    <n v="11.1"/>
    <d v="2011-11-01T00:00:00"/>
    <x v="3"/>
    <n v="0"/>
    <n v="1"/>
    <n v="3"/>
    <n v="12.21"/>
    <n v="0.24570024570024568"/>
    <n v="3.0852770578797976E-2"/>
  </r>
  <r>
    <n v="2369"/>
    <m/>
    <s v="Upfront"/>
    <x v="4"/>
    <n v="4.83"/>
    <d v="2011-04-01T00:00:00"/>
    <x v="3"/>
    <n v="0"/>
    <n v="1"/>
    <n v="6"/>
    <n v="5.3130000000000006"/>
    <n v="1.129305477131564"/>
    <n v="0.14180776539323292"/>
  </r>
  <r>
    <n v="2399"/>
    <m/>
    <s v="Upfront"/>
    <x v="3"/>
    <n v="8.9700000000000006"/>
    <d v="2011-02-01T00:00:00"/>
    <x v="3"/>
    <n v="0"/>
    <n v="1"/>
    <n v="12"/>
    <n v="9.8670000000000009"/>
    <n v="1.2161751292186074"/>
    <n v="0.15271605503886623"/>
  </r>
  <r>
    <n v="2400"/>
    <m/>
    <s v="Upfront"/>
    <x v="4"/>
    <n v="4.05"/>
    <d v="2011-04-01T00:00:00"/>
    <x v="3"/>
    <n v="0"/>
    <n v="1"/>
    <n v="5"/>
    <n v="4.4550000000000001"/>
    <n v="1.122334455667789"/>
    <n v="0.1409324088167315"/>
  </r>
  <r>
    <n v="2427"/>
    <m/>
    <s v="Upfront"/>
    <x v="4"/>
    <n v="4.83"/>
    <d v="2011-03-01T00:00:00"/>
    <x v="3"/>
    <n v="0"/>
    <n v="1"/>
    <n v="6"/>
    <n v="5.3130000000000006"/>
    <n v="1.129305477131564"/>
    <n v="0.14180776539323292"/>
  </r>
  <r>
    <n v="2433"/>
    <m/>
    <s v="Upfront"/>
    <x v="3"/>
    <n v="8.14"/>
    <d v="2011-03-01T00:00:00"/>
    <x v="3"/>
    <n v="0"/>
    <n v="1"/>
    <n v="9"/>
    <n v="8.9540000000000006"/>
    <n v="1.0051373687737324"/>
    <n v="0.12621587964053715"/>
  </r>
  <r>
    <n v="2450"/>
    <m/>
    <s v="Upfront"/>
    <x v="1"/>
    <n v="44.8"/>
    <d v="2011-02-01T00:00:00"/>
    <x v="3"/>
    <n v="0"/>
    <n v="1"/>
    <n v="44"/>
    <n v="49.28"/>
    <n v="0.89285714285714279"/>
    <n v="0.11211676451402479"/>
  </r>
  <r>
    <n v="2463"/>
    <m/>
    <s v="Upfront"/>
    <x v="1"/>
    <n v="51.03"/>
    <d v="2011-02-01T00:00:00"/>
    <x v="3"/>
    <n v="0"/>
    <n v="1"/>
    <n v="55"/>
    <n v="56.133000000000003"/>
    <n v="0.97981579463060942"/>
    <n v="0.12303622991936876"/>
  </r>
  <r>
    <n v="2474"/>
    <m/>
    <s v="Upfront"/>
    <x v="2"/>
    <n v="5.17"/>
    <d v="2011-04-01T00:00:00"/>
    <x v="3"/>
    <n v="0"/>
    <n v="1"/>
    <n v="7"/>
    <n v="5.6870000000000003"/>
    <n v="1.2308774397749251"/>
    <n v="0.15456223558817556"/>
  </r>
  <r>
    <n v="2512"/>
    <m/>
    <s v="Upfront"/>
    <x v="4"/>
    <n v="8.0500000000000007"/>
    <d v="2011-02-01T00:00:00"/>
    <x v="3"/>
    <n v="0"/>
    <n v="1"/>
    <n v="10"/>
    <n v="8.8550000000000022"/>
    <n v="1.1293054771315638"/>
    <n v="0.14180776539323292"/>
  </r>
  <r>
    <n v="2619"/>
    <m/>
    <s v="Upfront"/>
    <x v="4"/>
    <n v="2.448"/>
    <d v="2011-06-01T00:00:00"/>
    <x v="3"/>
    <n v="0"/>
    <n v="1"/>
    <n v="3"/>
    <n v="2.6928000000000001"/>
    <n v="1.1140819964349375"/>
    <n v="0.13989614110484375"/>
  </r>
  <r>
    <n v="2638"/>
    <m/>
    <s v="Upfront"/>
    <x v="3"/>
    <n v="1.175"/>
    <d v="2011-09-01T00:00:00"/>
    <x v="3"/>
    <n v="0"/>
    <n v="1"/>
    <n v="2"/>
    <n v="1.2925000000000002"/>
    <n v="1.5473887814313343"/>
    <n v="0.19430681045370637"/>
  </r>
  <r>
    <n v="2746"/>
    <m/>
    <s v="Upfront"/>
    <x v="3"/>
    <n v="4.2300000000000004"/>
    <d v="2011-08-01T00:00:00"/>
    <x v="3"/>
    <n v="0"/>
    <n v="1"/>
    <n v="5"/>
    <n v="4.6530000000000005"/>
    <n v="1.0745755426606489"/>
    <n v="0.1349352850372961"/>
  </r>
  <r>
    <n v="2774"/>
    <m/>
    <s v="Upfront"/>
    <x v="3"/>
    <n v="2.8"/>
    <d v="2011-07-01T00:00:00"/>
    <x v="3"/>
    <n v="0"/>
    <n v="1"/>
    <n v="4"/>
    <n v="3.08"/>
    <n v="1.2987012987012987"/>
    <n v="0.16307893020221789"/>
  </r>
  <r>
    <n v="2824"/>
    <m/>
    <s v="Upfront"/>
    <x v="4"/>
    <n v="2.1760000000000002"/>
    <d v="2011-06-01T00:00:00"/>
    <x v="3"/>
    <n v="0"/>
    <n v="1"/>
    <n v="2"/>
    <n v="2.3936000000000002"/>
    <n v="0.83556149732620311"/>
    <n v="0.10492210582863283"/>
  </r>
  <r>
    <n v="2929"/>
    <m/>
    <s v="Upfront"/>
    <x v="3"/>
    <n v="6.44"/>
    <d v="2011-05-01T00:00:00"/>
    <x v="3"/>
    <n v="0"/>
    <n v="1"/>
    <n v="8"/>
    <n v="7.0840000000000014"/>
    <n v="1.1293054771315638"/>
    <n v="0.14180776539323292"/>
  </r>
  <r>
    <n v="3030"/>
    <m/>
    <s v="Upfront"/>
    <x v="3"/>
    <n v="7.8540000000000001"/>
    <d v="2011-07-01T00:00:00"/>
    <x v="3"/>
    <n v="0"/>
    <n v="1"/>
    <n v="10"/>
    <n v="8.6394000000000002"/>
    <n v="1.1574877885038313"/>
    <n v="0.14534664010892859"/>
  </r>
  <r>
    <n v="3075"/>
    <m/>
    <s v="Upfront"/>
    <x v="6"/>
    <n v="2.08"/>
    <d v="2012-08-01T00:00:00"/>
    <x v="3"/>
    <n v="0"/>
    <n v="1"/>
    <n v="1"/>
    <n v="2.2880000000000003"/>
    <n v="0.43706293706293703"/>
    <n v="5.4882332279592549E-2"/>
  </r>
  <r>
    <n v="3153"/>
    <m/>
    <s v="Upfront"/>
    <x v="6"/>
    <n v="5.94"/>
    <d v="2011-06-01T00:00:00"/>
    <x v="3"/>
    <n v="0"/>
    <n v="1"/>
    <n v="6"/>
    <n v="6.5340000000000007"/>
    <n v="0.9182736455463727"/>
    <n v="0.11530833448641668"/>
  </r>
  <r>
    <n v="3195"/>
    <m/>
    <s v="Upfront"/>
    <x v="6"/>
    <n v="5.59"/>
    <d v="2011-10-01T00:00:00"/>
    <x v="3"/>
    <n v="0"/>
    <n v="1"/>
    <n v="6"/>
    <n v="6.149"/>
    <n v="0.97576841762888278"/>
    <n v="0.12252799764746246"/>
  </r>
  <r>
    <n v="3300"/>
    <m/>
    <s v="Upfront"/>
    <x v="6"/>
    <n v="9.99"/>
    <d v="2011-05-01T00:00:00"/>
    <x v="3"/>
    <n v="0"/>
    <n v="1"/>
    <n v="10"/>
    <n v="10.989000000000001"/>
    <n v="0.91000091000090999"/>
    <n v="0.11426952066221473"/>
  </r>
  <r>
    <n v="3306"/>
    <m/>
    <s v="Upfront"/>
    <x v="4"/>
    <n v="1.9039999999999999"/>
    <d v="2011-08-01T00:00:00"/>
    <x v="3"/>
    <n v="0"/>
    <n v="1"/>
    <n v="3"/>
    <n v="2.0944000000000003"/>
    <n v="1.4323911382734911"/>
    <n v="0.17986646713479912"/>
  </r>
  <r>
    <n v="3425"/>
    <m/>
    <s v="Upfront"/>
    <x v="4"/>
    <n v="53.76"/>
    <d v="2011-11-01T00:00:00"/>
    <x v="3"/>
    <n v="0"/>
    <n v="1"/>
    <n v="69"/>
    <n v="59.136000000000003"/>
    <n v="1.166801948051948"/>
    <n v="0.14651622635355513"/>
  </r>
  <r>
    <n v="3439"/>
    <m/>
    <s v="Upfront"/>
    <x v="3"/>
    <n v="7.56"/>
    <d v="2012-02-01T00:00:00"/>
    <x v="3"/>
    <n v="0"/>
    <n v="1"/>
    <n v="9"/>
    <n v="8.3160000000000007"/>
    <n v="1.0822510822510822"/>
    <n v="0.13589910850184822"/>
  </r>
  <r>
    <n v="3613"/>
    <m/>
    <s v="Upfront"/>
    <x v="3"/>
    <n v="1.84"/>
    <d v="2012-08-01T00:00:00"/>
    <x v="3"/>
    <n v="0"/>
    <n v="1"/>
    <n v="1"/>
    <n v="2.0240000000000005"/>
    <n v="0.49407114624505916"/>
    <n v="6.2040897359539403E-2"/>
  </r>
  <r>
    <n v="3735"/>
    <m/>
    <s v="Upfront"/>
    <x v="4"/>
    <n v="2.585"/>
    <d v="2012-04-01T00:00:00"/>
    <x v="3"/>
    <n v="0"/>
    <n v="1"/>
    <n v="3"/>
    <n v="2.8435000000000001"/>
    <n v="1.0550378055213645"/>
    <n v="0.13248191621843619"/>
  </r>
  <r>
    <n v="3753"/>
    <m/>
    <s v="Upfront"/>
    <x v="3"/>
    <n v="5.7350000000000003"/>
    <d v="2011-04-01T00:00:00"/>
    <x v="3"/>
    <n v="0"/>
    <n v="1"/>
    <n v="7"/>
    <n v="6.3085000000000004"/>
    <n v="1.1096140128398193"/>
    <n v="0.13933509293650698"/>
  </r>
  <r>
    <n v="4933"/>
    <m/>
    <s v="Upfront"/>
    <x v="9"/>
    <n v="18"/>
    <d v="2012-03-01T00:00:00"/>
    <x v="3"/>
    <n v="0"/>
    <n v="1"/>
    <n v="21"/>
    <n v="19.8"/>
    <n v="1.0606060606060606"/>
    <n v="0.13318112633181128"/>
  </r>
  <r>
    <n v="5221"/>
    <m/>
    <s v="Upfront"/>
    <x v="3"/>
    <n v="1.76"/>
    <d v="2012-10-01T00:00:00"/>
    <x v="3"/>
    <n v="0"/>
    <n v="1"/>
    <n v="2"/>
    <n v="1.9360000000000002"/>
    <n v="1.0330578512396693"/>
    <n v="0.12972187629721876"/>
  </r>
  <r>
    <n v="5880"/>
    <m/>
    <s v="Upfront"/>
    <x v="3"/>
    <n v="2.88"/>
    <d v="2012-07-01T00:00:00"/>
    <x v="3"/>
    <n v="0"/>
    <n v="1"/>
    <n v="4"/>
    <n v="3.1680000000000001"/>
    <n v="1.2626262626262625"/>
    <n v="0.15854895991882295"/>
  </r>
  <r>
    <n v="8329"/>
    <m/>
    <s v="Upfront"/>
    <x v="4"/>
    <n v="2.99"/>
    <d v="2012-08-01T00:00:00"/>
    <x v="3"/>
    <n v="0"/>
    <n v="1"/>
    <n v="3"/>
    <n v="3.2890000000000006"/>
    <n v="0.91213134691395548"/>
    <n v="0.11453704127914968"/>
  </r>
  <r>
    <n v="8330"/>
    <m/>
    <s v="Upfront"/>
    <x v="4"/>
    <n v="2.76"/>
    <d v="2012-09-01T00:00:00"/>
    <x v="3"/>
    <n v="0"/>
    <n v="1"/>
    <n v="3"/>
    <n v="3.036"/>
    <n v="0.98814229249011853"/>
    <n v="0.12408179471907882"/>
  </r>
  <r>
    <n v="8331"/>
    <m/>
    <s v="Upfront"/>
    <x v="4"/>
    <n v="7.13"/>
    <d v="2012-08-01T00:00:00"/>
    <x v="3"/>
    <n v="0"/>
    <n v="1"/>
    <n v="6"/>
    <n v="7.8430000000000009"/>
    <n v="0.76501338773428529"/>
    <n v="9.6063324943802944E-2"/>
  </r>
  <r>
    <n v="8332"/>
    <m/>
    <s v="Upfront"/>
    <x v="4"/>
    <n v="5.59"/>
    <d v="2012-07-01T00:00:00"/>
    <x v="3"/>
    <n v="0"/>
    <n v="1"/>
    <n v="6"/>
    <n v="6.149"/>
    <n v="0.97576841762888278"/>
    <n v="0.12252799764746246"/>
  </r>
  <r>
    <n v="8333"/>
    <m/>
    <s v="Upfront"/>
    <x v="4"/>
    <n v="4.2300000000000004"/>
    <d v="2012-11-01T00:00:00"/>
    <x v="3"/>
    <n v="0"/>
    <n v="1"/>
    <n v="5"/>
    <n v="4.6530000000000005"/>
    <n v="1.0745755426606489"/>
    <n v="0.1349352850372961"/>
  </r>
  <r>
    <n v="8334"/>
    <m/>
    <s v="Upfront"/>
    <x v="4"/>
    <n v="5.8049999999999997"/>
    <d v="2012-09-01T00:00:00"/>
    <x v="3"/>
    <n v="0"/>
    <n v="1"/>
    <n v="7"/>
    <n v="6.3855000000000004"/>
    <n v="1.0962336543731892"/>
    <n v="0.13765491093727264"/>
  </r>
  <r>
    <n v="8335"/>
    <m/>
    <s v="Upfront"/>
    <x v="4"/>
    <n v="5.64"/>
    <d v="2012-11-01T00:00:00"/>
    <x v="3"/>
    <n v="0"/>
    <n v="1"/>
    <n v="6"/>
    <n v="6.2039999999999997"/>
    <n v="0.96711798839458418"/>
    <n v="0.12144175653356651"/>
  </r>
  <r>
    <n v="8336"/>
    <m/>
    <s v="Upfront"/>
    <x v="4"/>
    <n v="3.44"/>
    <d v="2012-09-01T00:00:00"/>
    <x v="3"/>
    <n v="0"/>
    <n v="1"/>
    <n v="3"/>
    <n v="3.7840000000000003"/>
    <n v="0.79281183932346722"/>
    <n v="9.9553998088563245E-2"/>
  </r>
  <r>
    <n v="8337"/>
    <m/>
    <s v="Upfront"/>
    <x v="4"/>
    <n v="1.88"/>
    <d v="2012-10-01T00:00:00"/>
    <x v="3"/>
    <n v="0"/>
    <n v="1"/>
    <n v="1"/>
    <n v="2.0680000000000001"/>
    <n v="0.48355899419729204"/>
    <n v="6.0720878266783261E-2"/>
  </r>
  <r>
    <n v="8338"/>
    <m/>
    <s v="Upfront"/>
    <x v="4"/>
    <n v="6.45"/>
    <d v="2012-09-01T00:00:00"/>
    <x v="3"/>
    <n v="0"/>
    <n v="1"/>
    <n v="6"/>
    <n v="7.0950000000000006"/>
    <n v="0.84566596194503163"/>
    <n v="0.10619093129446745"/>
  </r>
  <r>
    <n v="8339"/>
    <m/>
    <s v="Upfront"/>
    <x v="4"/>
    <n v="6.58"/>
    <d v="2012-09-01T00:00:00"/>
    <x v="3"/>
    <n v="0"/>
    <n v="1"/>
    <n v="9"/>
    <n v="7.2380000000000004"/>
    <n v="1.2434374136501796"/>
    <n v="0.15613940125744266"/>
  </r>
  <r>
    <n v="8340"/>
    <m/>
    <s v="Upfront"/>
    <x v="4"/>
    <n v="5.8049999999999997"/>
    <d v="2012-09-01T00:00:00"/>
    <x v="3"/>
    <n v="0"/>
    <n v="1"/>
    <n v="6"/>
    <n v="6.3855000000000004"/>
    <n v="0.93962884660559076"/>
    <n v="0.1179899236605194"/>
  </r>
  <r>
    <n v="8341"/>
    <m/>
    <s v="Upfront"/>
    <x v="4"/>
    <n v="3.6549999999999998"/>
    <d v="2012-09-01T00:00:00"/>
    <x v="3"/>
    <n v="0"/>
    <n v="1"/>
    <n v="5"/>
    <n v="4.0205000000000002"/>
    <n v="1.2436264146250466"/>
    <n v="0.15616313425656977"/>
  </r>
  <r>
    <n v="8343"/>
    <m/>
    <s v="Upfront"/>
    <x v="9"/>
    <n v="4.1399999999999997"/>
    <d v="2012-09-01T00:00:00"/>
    <x v="3"/>
    <n v="0"/>
    <n v="1"/>
    <n v="5"/>
    <n v="4.5540000000000003"/>
    <n v="1.097935880544576"/>
    <n v="0.13786866079897647"/>
  </r>
  <r>
    <n v="8344"/>
    <m/>
    <s v="Upfront"/>
    <x v="9"/>
    <n v="4.5999999999999996"/>
    <d v="2012-08-01T00:00:00"/>
    <x v="3"/>
    <n v="0"/>
    <n v="1"/>
    <n v="6"/>
    <n v="5.0599999999999996"/>
    <n v="1.1857707509881423"/>
    <n v="0.14889815366289458"/>
  </r>
  <r>
    <n v="8345"/>
    <m/>
    <s v="Upfront"/>
    <x v="9"/>
    <n v="4.3"/>
    <d v="2012-08-01T00:00:00"/>
    <x v="3"/>
    <n v="0"/>
    <n v="1"/>
    <n v="4"/>
    <n v="4.7300000000000004"/>
    <n v="0.84566596194503163"/>
    <n v="0.10619093129446745"/>
  </r>
  <r>
    <n v="8346"/>
    <m/>
    <s v="Upfront"/>
    <x v="9"/>
    <n v="3.22"/>
    <d v="2012-09-01T00:00:00"/>
    <x v="3"/>
    <n v="0"/>
    <n v="1"/>
    <n v="4"/>
    <n v="3.5420000000000007"/>
    <n v="1.1293054771315638"/>
    <n v="0.14180776539323292"/>
  </r>
  <r>
    <n v="8347"/>
    <m/>
    <s v="Upfront"/>
    <x v="9"/>
    <n v="6.9"/>
    <d v="2012-08-01T00:00:00"/>
    <x v="3"/>
    <n v="0"/>
    <n v="1"/>
    <n v="9"/>
    <n v="7.5900000000000007"/>
    <n v="1.1857707509881421"/>
    <n v="0.14889815366289455"/>
  </r>
  <r>
    <n v="8348"/>
    <m/>
    <s v="Upfront"/>
    <x v="9"/>
    <n v="4.5999999999999996"/>
    <d v="2012-08-01T00:00:00"/>
    <x v="3"/>
    <n v="0"/>
    <n v="1"/>
    <n v="6"/>
    <n v="5.0599999999999996"/>
    <n v="1.1857707509881423"/>
    <n v="0.14889815366289458"/>
  </r>
  <r>
    <n v="8349"/>
    <m/>
    <s v="Upfront"/>
    <x v="9"/>
    <n v="3.22"/>
    <d v="2012-09-01T00:00:00"/>
    <x v="3"/>
    <n v="0"/>
    <n v="1"/>
    <n v="3"/>
    <n v="3.5420000000000007"/>
    <n v="0.84697910784867292"/>
    <n v="0.1063558240449247"/>
  </r>
  <r>
    <n v="8350"/>
    <m/>
    <s v="Upfront"/>
    <x v="9"/>
    <n v="7.31"/>
    <d v="2012-08-01T00:00:00"/>
    <x v="3"/>
    <n v="0"/>
    <n v="1"/>
    <n v="9"/>
    <n v="8.0410000000000004"/>
    <n v="1.1192637731625419"/>
    <n v="0.1405468208309128"/>
  </r>
  <r>
    <n v="8351"/>
    <m/>
    <s v="Upfront"/>
    <x v="9"/>
    <n v="2.99"/>
    <d v="2012-09-01T00:00:00"/>
    <x v="3"/>
    <n v="0"/>
    <n v="1"/>
    <n v="3"/>
    <n v="3.2890000000000006"/>
    <n v="0.91213134691395548"/>
    <n v="0.11453704127914968"/>
  </r>
  <r>
    <n v="8352"/>
    <m/>
    <s v="Upfront"/>
    <x v="9"/>
    <n v="3.68"/>
    <d v="2012-09-01T00:00:00"/>
    <x v="3"/>
    <n v="0"/>
    <n v="1"/>
    <n v="4"/>
    <n v="4.0480000000000009"/>
    <n v="0.98814229249011831"/>
    <n v="0.12408179471907881"/>
  </r>
  <r>
    <n v="8353"/>
    <m/>
    <s v="Upfront"/>
    <x v="9"/>
    <n v="8.9700000000000006"/>
    <d v="2012-07-01T00:00:00"/>
    <x v="3"/>
    <n v="0"/>
    <n v="1"/>
    <n v="11"/>
    <n v="9.8670000000000009"/>
    <n v="1.1148272017837235"/>
    <n v="0.13998971711896072"/>
  </r>
  <r>
    <n v="8354"/>
    <m/>
    <s v="Upfront"/>
    <x v="9"/>
    <n v="5.8049999999999997"/>
    <d v="2012-08-01T00:00:00"/>
    <x v="3"/>
    <n v="0"/>
    <n v="1"/>
    <n v="7"/>
    <n v="6.3855000000000004"/>
    <n v="1.0962336543731892"/>
    <n v="0.13765491093727264"/>
  </r>
  <r>
    <n v="8355"/>
    <m/>
    <s v="Upfront"/>
    <x v="9"/>
    <n v="2.58"/>
    <d v="2012-10-01T00:00:00"/>
    <x v="3"/>
    <n v="0"/>
    <n v="1"/>
    <n v="2"/>
    <n v="2.8380000000000005"/>
    <n v="0.70472163495419293"/>
    <n v="8.8492442745389532E-2"/>
  </r>
  <r>
    <n v="8356"/>
    <m/>
    <s v="Upfront"/>
    <x v="9"/>
    <n v="7.59"/>
    <d v="2012-04-01T00:00:00"/>
    <x v="3"/>
    <n v="0"/>
    <n v="1"/>
    <n v="9"/>
    <n v="8.3490000000000002"/>
    <n v="1.0779734099892202"/>
    <n v="0.13536195787535871"/>
  </r>
  <r>
    <n v="8357"/>
    <m/>
    <s v="Upfront"/>
    <x v="9"/>
    <n v="6.2549999999999999"/>
    <d v="2012-08-01T00:00:00"/>
    <x v="3"/>
    <n v="0"/>
    <n v="1"/>
    <n v="7"/>
    <n v="6.8805000000000005"/>
    <n v="1.017367923842744"/>
    <n v="0.12775167993459113"/>
  </r>
  <r>
    <n v="8358"/>
    <m/>
    <s v="Upfront"/>
    <x v="9"/>
    <n v="4.1399999999999997"/>
    <d v="2012-08-01T00:00:00"/>
    <x v="3"/>
    <n v="0"/>
    <n v="1"/>
    <n v="5"/>
    <n v="4.5540000000000003"/>
    <n v="1.097935880544576"/>
    <n v="0.13786866079897647"/>
  </r>
  <r>
    <n v="8359"/>
    <m/>
    <s v="Upfront"/>
    <x v="9"/>
    <n v="4.37"/>
    <d v="2012-08-01T00:00:00"/>
    <x v="3"/>
    <n v="0"/>
    <n v="1"/>
    <n v="5"/>
    <n v="4.8070000000000004"/>
    <n v="1.0401497815685459"/>
    <n v="0.13061241549376718"/>
  </r>
  <r>
    <n v="8360"/>
    <m/>
    <s v="Upfront"/>
    <x v="9"/>
    <n v="3.68"/>
    <d v="2012-09-01T00:00:00"/>
    <x v="3"/>
    <n v="0"/>
    <n v="1"/>
    <n v="5"/>
    <n v="4.0480000000000009"/>
    <n v="1.235177865612648"/>
    <n v="0.15510224339884851"/>
  </r>
  <r>
    <n v="8361"/>
    <m/>
    <s v="Upfront"/>
    <x v="9"/>
    <n v="3.22"/>
    <d v="2012-09-01T00:00:00"/>
    <x v="3"/>
    <n v="0"/>
    <n v="1"/>
    <n v="4"/>
    <n v="3.5420000000000007"/>
    <n v="1.1293054771315638"/>
    <n v="0.14180776539323292"/>
  </r>
  <r>
    <n v="8362"/>
    <m/>
    <s v="Upfront"/>
    <x v="9"/>
    <n v="7.9550000000000001"/>
    <d v="2012-08-01T00:00:00"/>
    <x v="3"/>
    <n v="0"/>
    <n v="1"/>
    <n v="8"/>
    <n v="8.7505000000000006"/>
    <n v="0.91423347237300723"/>
    <n v="0.11480100680482967"/>
  </r>
  <r>
    <n v="8363"/>
    <m/>
    <s v="Upfront"/>
    <x v="9"/>
    <n v="3.87"/>
    <d v="2012-09-01T00:00:00"/>
    <x v="3"/>
    <n v="0"/>
    <n v="1"/>
    <n v="4"/>
    <n v="4.2570000000000006"/>
    <n v="0.93962884660559065"/>
    <n v="0.11798992366051939"/>
  </r>
  <r>
    <n v="8364"/>
    <m/>
    <s v="Upfront"/>
    <x v="9"/>
    <n v="6.9"/>
    <d v="2012-08-01T00:00:00"/>
    <x v="3"/>
    <n v="0"/>
    <n v="1"/>
    <n v="9"/>
    <n v="7.5900000000000007"/>
    <n v="1.1857707509881421"/>
    <n v="0.14889815366289455"/>
  </r>
  <r>
    <n v="8365"/>
    <m/>
    <s v="Upfront"/>
    <x v="9"/>
    <n v="6.45"/>
    <d v="2012-08-01T00:00:00"/>
    <x v="3"/>
    <n v="0"/>
    <n v="1"/>
    <n v="7"/>
    <n v="7.0950000000000006"/>
    <n v="0.98661028893587022"/>
    <n v="0.12388941984354536"/>
  </r>
  <r>
    <n v="8366"/>
    <m/>
    <s v="Upfront"/>
    <x v="9"/>
    <n v="4.5999999999999996"/>
    <d v="2012-08-01T00:00:00"/>
    <x v="3"/>
    <n v="0"/>
    <n v="1"/>
    <n v="6"/>
    <n v="5.0599999999999996"/>
    <n v="1.1857707509881423"/>
    <n v="0.14889815366289458"/>
  </r>
  <r>
    <n v="8367"/>
    <m/>
    <s v="Upfront"/>
    <x v="9"/>
    <n v="4.4649999999999999"/>
    <d v="2012-08-01T00:00:00"/>
    <x v="3"/>
    <n v="0"/>
    <n v="1"/>
    <n v="6"/>
    <n v="4.9115000000000002"/>
    <n v="1.2216227221826326"/>
    <n v="0.15340011351608401"/>
  </r>
  <r>
    <n v="8368"/>
    <m/>
    <s v="Upfront"/>
    <x v="9"/>
    <n v="3.22"/>
    <d v="2012-09-01T00:00:00"/>
    <x v="3"/>
    <n v="0"/>
    <n v="1"/>
    <n v="4"/>
    <n v="3.5420000000000007"/>
    <n v="1.1293054771315638"/>
    <n v="0.14180776539323292"/>
  </r>
  <r>
    <n v="8369"/>
    <m/>
    <s v="Upfront"/>
    <x v="9"/>
    <n v="9.2449999999999992"/>
    <d v="2012-07-01T00:00:00"/>
    <x v="3"/>
    <n v="0"/>
    <n v="1"/>
    <n v="11"/>
    <n v="10.169499999999999"/>
    <n v="1.0816657652785291"/>
    <n v="0.13582560979524907"/>
  </r>
  <r>
    <n v="8370"/>
    <m/>
    <s v="Upfront"/>
    <x v="9"/>
    <n v="5.64"/>
    <d v="2012-08-01T00:00:00"/>
    <x v="3"/>
    <n v="0"/>
    <n v="1"/>
    <n v="7"/>
    <n v="6.2039999999999997"/>
    <n v="1.1283043197936815"/>
    <n v="0.14168204928916092"/>
  </r>
  <r>
    <n v="8371"/>
    <m/>
    <s v="Upfront"/>
    <x v="9"/>
    <n v="8.4600000000000009"/>
    <d v="2012-07-01T00:00:00"/>
    <x v="3"/>
    <n v="0"/>
    <n v="1"/>
    <n v="10"/>
    <n v="9.3060000000000009"/>
    <n v="1.0745755426606489"/>
    <n v="0.1349352850372961"/>
  </r>
  <r>
    <n v="8372"/>
    <m/>
    <s v="Upfront"/>
    <x v="9"/>
    <n v="4.7"/>
    <d v="2012-08-01T00:00:00"/>
    <x v="3"/>
    <n v="0"/>
    <n v="1"/>
    <n v="5"/>
    <n v="5.1700000000000008"/>
    <n v="0.96711798839458396"/>
    <n v="0.12144175653356649"/>
  </r>
  <r>
    <n v="8373"/>
    <m/>
    <s v="Upfront"/>
    <x v="9"/>
    <n v="3.87"/>
    <d v="2012-09-01T00:00:00"/>
    <x v="3"/>
    <n v="0"/>
    <n v="1"/>
    <n v="4"/>
    <n v="4.2570000000000006"/>
    <n v="0.93962884660559065"/>
    <n v="0.11798992366051939"/>
  </r>
  <r>
    <n v="8374"/>
    <m/>
    <s v="Upfront"/>
    <x v="9"/>
    <n v="5.52"/>
    <d v="2012-08-01T00:00:00"/>
    <x v="3"/>
    <n v="0"/>
    <n v="1"/>
    <n v="6"/>
    <n v="6.0720000000000001"/>
    <n v="0.98814229249011853"/>
    <n v="0.12408179471907882"/>
  </r>
  <r>
    <n v="8375"/>
    <m/>
    <s v="Upfront"/>
    <x v="9"/>
    <n v="4.1399999999999997"/>
    <d v="2012-09-01T00:00:00"/>
    <x v="3"/>
    <n v="0"/>
    <n v="1"/>
    <n v="5"/>
    <n v="4.5540000000000003"/>
    <n v="1.097935880544576"/>
    <n v="0.13786866079897647"/>
  </r>
  <r>
    <n v="8376"/>
    <m/>
    <s v="Upfront"/>
    <x v="9"/>
    <n v="3.01"/>
    <d v="2012-09-01T00:00:00"/>
    <x v="3"/>
    <n v="0"/>
    <n v="1"/>
    <n v="4"/>
    <n v="3.3109999999999999"/>
    <n v="1.2080942313500453"/>
    <n v="0.1517013304206678"/>
  </r>
  <r>
    <n v="8377"/>
    <m/>
    <s v="Upfront"/>
    <x v="9"/>
    <n v="5.52"/>
    <d v="2012-08-01T00:00:00"/>
    <x v="3"/>
    <n v="0"/>
    <n v="1"/>
    <n v="7"/>
    <n v="6.0720000000000001"/>
    <n v="1.1528326745718049"/>
    <n v="0.1447620938389253"/>
  </r>
  <r>
    <n v="8378"/>
    <m/>
    <s v="Upfront"/>
    <x v="9"/>
    <n v="4.7"/>
    <d v="2012-08-01T00:00:00"/>
    <x v="3"/>
    <n v="0"/>
    <n v="1"/>
    <n v="5"/>
    <n v="5.1700000000000008"/>
    <n v="0.96711798839458396"/>
    <n v="0.12144175653356649"/>
  </r>
  <r>
    <n v="8379"/>
    <m/>
    <s v="Upfront"/>
    <x v="9"/>
    <n v="4.4649999999999999"/>
    <d v="2012-08-01T00:00:00"/>
    <x v="3"/>
    <n v="0"/>
    <n v="1"/>
    <n v="4"/>
    <n v="4.9115000000000002"/>
    <n v="0.81441514812175508"/>
    <n v="0.102266742344056"/>
  </r>
  <r>
    <n v="8380"/>
    <m/>
    <s v="Upfront"/>
    <x v="9"/>
    <n v="5.17"/>
    <d v="2012-08-01T00:00:00"/>
    <x v="3"/>
    <n v="0"/>
    <n v="1"/>
    <n v="7"/>
    <n v="5.6870000000000003"/>
    <n v="1.2308774397749251"/>
    <n v="0.15456223558817556"/>
  </r>
  <r>
    <n v="8381"/>
    <m/>
    <s v="Upfront"/>
    <x v="9"/>
    <n v="4.7"/>
    <d v="2012-08-01T00:00:00"/>
    <x v="3"/>
    <n v="0"/>
    <n v="1"/>
    <n v="6"/>
    <n v="5.1700000000000008"/>
    <n v="1.1605415860735009"/>
    <n v="0.14573010784027979"/>
  </r>
  <r>
    <n v="8382"/>
    <m/>
    <s v="Upfront"/>
    <x v="9"/>
    <n v="4.7"/>
    <d v="2012-08-01T00:00:00"/>
    <x v="3"/>
    <n v="0"/>
    <n v="1"/>
    <n v="5"/>
    <n v="5.1700000000000008"/>
    <n v="0.96711798839458396"/>
    <n v="0.12144175653356649"/>
  </r>
  <r>
    <n v="8383"/>
    <m/>
    <s v="Upfront"/>
    <x v="9"/>
    <n v="5.0599999999999996"/>
    <d v="2012-08-01T00:00:00"/>
    <x v="3"/>
    <n v="0"/>
    <n v="1"/>
    <n v="6"/>
    <n v="5.5659999999999998"/>
    <n v="1.0779734099892202"/>
    <n v="0.13536195787535873"/>
  </r>
  <r>
    <n v="8384"/>
    <m/>
    <s v="Upfront"/>
    <x v="9"/>
    <n v="6.11"/>
    <d v="2012-08-01T00:00:00"/>
    <x v="3"/>
    <n v="0"/>
    <n v="1"/>
    <n v="7"/>
    <n v="6.721000000000001"/>
    <n v="1.0415116798095521"/>
    <n v="0.13078343011307161"/>
  </r>
  <r>
    <n v="8385"/>
    <m/>
    <s v="Upfront"/>
    <x v="9"/>
    <n v="4.7"/>
    <d v="2012-08-01T00:00:00"/>
    <x v="3"/>
    <n v="0"/>
    <n v="1"/>
    <n v="6"/>
    <n v="5.1700000000000008"/>
    <n v="1.1605415860735009"/>
    <n v="0.14573010784027979"/>
  </r>
  <r>
    <n v="8386"/>
    <m/>
    <s v="Upfront"/>
    <x v="9"/>
    <n v="2.82"/>
    <d v="2012-10-01T00:00:00"/>
    <x v="3"/>
    <n v="0"/>
    <n v="1"/>
    <n v="3"/>
    <n v="3.1019999999999999"/>
    <n v="0.96711798839458418"/>
    <n v="0.12144175653356651"/>
  </r>
  <r>
    <n v="8387"/>
    <m/>
    <s v="Upfront"/>
    <x v="9"/>
    <n v="7.05"/>
    <d v="2012-08-01T00:00:00"/>
    <x v="3"/>
    <n v="0"/>
    <n v="1"/>
    <n v="10"/>
    <n v="7.7550000000000008"/>
    <n v="1.2894906511927786"/>
    <n v="0.16192234204475534"/>
  </r>
  <r>
    <n v="8388"/>
    <m/>
    <s v="Upfront"/>
    <x v="3"/>
    <n v="11.96"/>
    <d v="2012-09-01T00:00:00"/>
    <x v="3"/>
    <n v="0"/>
    <n v="1"/>
    <n v="14"/>
    <n v="13.156000000000002"/>
    <n v="1.0641532380662813"/>
    <n v="0.13362654815900796"/>
  </r>
  <r>
    <n v="8389"/>
    <m/>
    <s v="Upfront"/>
    <x v="3"/>
    <n v="5.0599999999999996"/>
    <d v="2012-09-01T00:00:00"/>
    <x v="3"/>
    <n v="0"/>
    <n v="1"/>
    <n v="5"/>
    <n v="5.5659999999999998"/>
    <n v="0.89831117499101687"/>
    <n v="0.11280163156279893"/>
  </r>
  <r>
    <n v="8390"/>
    <m/>
    <s v="Upfront"/>
    <x v="3"/>
    <n v="6.665"/>
    <d v="2012-10-01T00:00:00"/>
    <x v="3"/>
    <n v="0"/>
    <n v="1"/>
    <n v="8"/>
    <n v="7.331500000000001"/>
    <n v="1.0911818863806859"/>
    <n v="0.13702055650899025"/>
  </r>
  <r>
    <n v="8391"/>
    <m/>
    <s v="Upfront"/>
    <x v="3"/>
    <n v="3.91"/>
    <d v="2012-10-01T00:00:00"/>
    <x v="3"/>
    <n v="0"/>
    <n v="1"/>
    <n v="5"/>
    <n v="4.3010000000000002"/>
    <n v="1.1625203441060219"/>
    <n v="0.14597858202244565"/>
  </r>
  <r>
    <n v="8392"/>
    <m/>
    <s v="Upfront"/>
    <x v="3"/>
    <n v="5.52"/>
    <d v="2012-10-01T00:00:00"/>
    <x v="3"/>
    <n v="0"/>
    <n v="1"/>
    <n v="7"/>
    <n v="6.0720000000000001"/>
    <n v="1.1528326745718049"/>
    <n v="0.1447620938389253"/>
  </r>
  <r>
    <n v="8393"/>
    <m/>
    <s v="Upfront"/>
    <x v="3"/>
    <n v="6.02"/>
    <d v="2012-09-01T00:00:00"/>
    <x v="3"/>
    <n v="0"/>
    <n v="1"/>
    <n v="8"/>
    <n v="6.6219999999999999"/>
    <n v="1.2080942313500453"/>
    <n v="0.1517013304206678"/>
  </r>
  <r>
    <n v="8394"/>
    <m/>
    <s v="Upfront"/>
    <x v="3"/>
    <n v="4.5999999999999996"/>
    <d v="2012-10-01T00:00:00"/>
    <x v="3"/>
    <n v="0"/>
    <n v="1"/>
    <n v="6"/>
    <n v="5.0599999999999996"/>
    <n v="1.1857707509881423"/>
    <n v="0.14889815366289458"/>
  </r>
  <r>
    <n v="8395"/>
    <m/>
    <s v="Upfront"/>
    <x v="3"/>
    <n v="5.0599999999999996"/>
    <d v="2012-09-01T00:00:00"/>
    <x v="3"/>
    <n v="0"/>
    <n v="1"/>
    <n v="6"/>
    <n v="5.5659999999999998"/>
    <n v="1.0779734099892202"/>
    <n v="0.13536195787535873"/>
  </r>
  <r>
    <n v="8396"/>
    <m/>
    <s v="Upfront"/>
    <x v="3"/>
    <n v="5.59"/>
    <d v="2012-09-01T00:00:00"/>
    <x v="3"/>
    <n v="0"/>
    <n v="1"/>
    <n v="6"/>
    <n v="6.149"/>
    <n v="0.97576841762888278"/>
    <n v="0.12252799764746246"/>
  </r>
  <r>
    <n v="8397"/>
    <m/>
    <s v="Upfront"/>
    <x v="3"/>
    <n v="6.02"/>
    <d v="2012-09-01T00:00:00"/>
    <x v="3"/>
    <n v="0"/>
    <n v="1"/>
    <n v="8"/>
    <n v="6.6219999999999999"/>
    <n v="1.2080942313500453"/>
    <n v="0.1517013304206678"/>
  </r>
  <r>
    <n v="8398"/>
    <m/>
    <s v="Upfront"/>
    <x v="3"/>
    <n v="10.32"/>
    <d v="2012-09-01T00:00:00"/>
    <x v="3"/>
    <n v="0"/>
    <n v="1"/>
    <n v="12"/>
    <n v="11.352000000000002"/>
    <n v="1.0570824524312894"/>
    <n v="0.1327386641180843"/>
  </r>
  <r>
    <n v="8399"/>
    <m/>
    <s v="Upfront"/>
    <x v="3"/>
    <n v="4.5999999999999996"/>
    <d v="2012-10-01T00:00:00"/>
    <x v="3"/>
    <n v="0"/>
    <n v="1"/>
    <n v="6"/>
    <n v="5.0599999999999996"/>
    <n v="1.1857707509881423"/>
    <n v="0.14889815366289458"/>
  </r>
  <r>
    <n v="8400"/>
    <m/>
    <s v="Upfront"/>
    <x v="3"/>
    <n v="8.9700000000000006"/>
    <d v="2012-09-01T00:00:00"/>
    <x v="3"/>
    <n v="0"/>
    <n v="1"/>
    <n v="14"/>
    <n v="9.8670000000000009"/>
    <n v="1.4188709840883753"/>
    <n v="0.17816873087867727"/>
  </r>
  <r>
    <n v="8401"/>
    <m/>
    <s v="Upfront"/>
    <x v="3"/>
    <n v="4.8099999999999996"/>
    <d v="2012-10-01T00:00:00"/>
    <x v="3"/>
    <n v="0"/>
    <n v="1"/>
    <n v="6"/>
    <n v="5.2910000000000004"/>
    <n v="1.134001134001134"/>
    <n v="0.14239740267137527"/>
  </r>
  <r>
    <n v="8402"/>
    <m/>
    <s v="Upfront"/>
    <x v="3"/>
    <n v="8.3849999999999998"/>
    <d v="2012-09-01T00:00:00"/>
    <x v="3"/>
    <n v="0"/>
    <n v="1"/>
    <n v="9"/>
    <n v="9.2235000000000014"/>
    <n v="0.97576841762888256"/>
    <n v="0.12252799764746244"/>
  </r>
  <r>
    <n v="8403"/>
    <m/>
    <s v="Upfront"/>
    <x v="3"/>
    <n v="3.68"/>
    <d v="2012-11-01T00:00:00"/>
    <x v="3"/>
    <n v="0"/>
    <n v="1"/>
    <n v="4"/>
    <n v="4.0480000000000009"/>
    <n v="0.98814229249011831"/>
    <n v="0.12408179471907881"/>
  </r>
  <r>
    <n v="8404"/>
    <m/>
    <s v="Upfront"/>
    <x v="3"/>
    <n v="4.1399999999999997"/>
    <d v="2012-09-01T00:00:00"/>
    <x v="3"/>
    <n v="0"/>
    <n v="1"/>
    <n v="5"/>
    <n v="4.5540000000000003"/>
    <n v="1.097935880544576"/>
    <n v="0.13786866079897647"/>
  </r>
  <r>
    <n v="8405"/>
    <m/>
    <s v="Upfront"/>
    <x v="3"/>
    <n v="5.16"/>
    <d v="2012-09-01T00:00:00"/>
    <x v="3"/>
    <n v="0"/>
    <n v="1"/>
    <n v="7"/>
    <n v="5.676000000000001"/>
    <n v="1.2332628611698377"/>
    <n v="0.15486177480443167"/>
  </r>
  <r>
    <n v="8406"/>
    <m/>
    <s v="Upfront"/>
    <x v="3"/>
    <n v="5.59"/>
    <d v="2012-09-01T00:00:00"/>
    <x v="3"/>
    <n v="0"/>
    <n v="1"/>
    <n v="6"/>
    <n v="6.149"/>
    <n v="0.97576841762888278"/>
    <n v="0.12252799764746246"/>
  </r>
  <r>
    <n v="8407"/>
    <m/>
    <s v="Upfront"/>
    <x v="3"/>
    <n v="7.36"/>
    <d v="2012-09-01T00:00:00"/>
    <x v="3"/>
    <n v="0"/>
    <n v="1"/>
    <n v="10"/>
    <n v="8.0960000000000019"/>
    <n v="1.235177865612648"/>
    <n v="0.15510224339884851"/>
  </r>
  <r>
    <n v="8408"/>
    <m/>
    <s v="Upfront"/>
    <x v="3"/>
    <n v="5.8049999999999997"/>
    <d v="2012-09-01T00:00:00"/>
    <x v="3"/>
    <n v="0"/>
    <n v="1"/>
    <n v="10"/>
    <n v="6.3855000000000004"/>
    <n v="1.5660480776759846"/>
    <n v="0.19664987276753232"/>
  </r>
  <r>
    <n v="8409"/>
    <m/>
    <s v="Upfront"/>
    <x v="3"/>
    <n v="5.67"/>
    <d v="2012-09-01T00:00:00"/>
    <x v="3"/>
    <n v="0"/>
    <n v="1"/>
    <n v="6"/>
    <n v="6.2370000000000001"/>
    <n v="0.96200096200096197"/>
    <n v="0.12079920755719843"/>
  </r>
  <r>
    <n v="8410"/>
    <m/>
    <s v="Upfront"/>
    <x v="3"/>
    <n v="2.2999999999999998"/>
    <d v="2012-09-01T00:00:00"/>
    <x v="3"/>
    <n v="0"/>
    <n v="1"/>
    <n v="2"/>
    <n v="2.5299999999999998"/>
    <n v="0.79051383399209496"/>
    <n v="9.9265435775263061E-2"/>
  </r>
  <r>
    <n v="8411"/>
    <m/>
    <s v="Upfront"/>
    <x v="3"/>
    <n v="14.404999999999999"/>
    <d v="2012-09-01T00:00:00"/>
    <x v="3"/>
    <n v="0"/>
    <n v="1"/>
    <n v="18"/>
    <n v="15.845500000000001"/>
    <n v="1.135969202612729"/>
    <n v="0.14264453457465778"/>
  </r>
  <r>
    <n v="8412"/>
    <m/>
    <s v="Upfront"/>
    <x v="3"/>
    <n v="5.52"/>
    <d v="2012-09-01T00:00:00"/>
    <x v="3"/>
    <n v="0"/>
    <n v="1"/>
    <n v="7"/>
    <n v="6.0720000000000001"/>
    <n v="1.1528326745718049"/>
    <n v="0.1447620938389253"/>
  </r>
  <r>
    <n v="8413"/>
    <m/>
    <s v="Upfront"/>
    <x v="3"/>
    <n v="8.9700000000000006"/>
    <d v="2012-09-01T00:00:00"/>
    <x v="3"/>
    <n v="0"/>
    <n v="1"/>
    <n v="11"/>
    <n v="9.8670000000000009"/>
    <n v="1.1148272017837235"/>
    <n v="0.13998971711896072"/>
  </r>
  <r>
    <n v="8414"/>
    <m/>
    <s v="Upfront"/>
    <x v="3"/>
    <n v="5.8049999999999997"/>
    <d v="2012-10-01T00:00:00"/>
    <x v="3"/>
    <n v="0"/>
    <n v="1"/>
    <n v="6"/>
    <n v="6.3855000000000004"/>
    <n v="0.93962884660559076"/>
    <n v="0.1179899236605194"/>
  </r>
  <r>
    <n v="8415"/>
    <m/>
    <s v="Upfront"/>
    <x v="3"/>
    <n v="11.5"/>
    <d v="2012-09-01T00:00:00"/>
    <x v="3"/>
    <n v="0"/>
    <n v="1"/>
    <n v="14"/>
    <n v="12.65"/>
    <n v="1.1067193675889329"/>
    <n v="0.13897161008536829"/>
  </r>
  <r>
    <n v="8416"/>
    <m/>
    <s v="Upfront"/>
    <x v="3"/>
    <n v="4.7300000000000004"/>
    <d v="2012-11-01T00:00:00"/>
    <x v="3"/>
    <n v="0"/>
    <n v="1"/>
    <n v="5"/>
    <n v="5.2030000000000012"/>
    <n v="0.96098404766480849"/>
    <n v="0.1206715128346221"/>
  </r>
  <r>
    <n v="8417"/>
    <m/>
    <s v="Upfront"/>
    <x v="3"/>
    <n v="3.22"/>
    <d v="2012-12-01T00:00:00"/>
    <x v="3"/>
    <n v="0"/>
    <n v="1"/>
    <n v="4"/>
    <n v="3.5420000000000007"/>
    <n v="1.1293054771315638"/>
    <n v="0.14180776539323292"/>
  </r>
  <r>
    <n v="8418"/>
    <m/>
    <s v="Upfront"/>
    <x v="3"/>
    <n v="5.8049999999999997"/>
    <d v="2012-10-01T00:00:00"/>
    <x v="3"/>
    <n v="0"/>
    <n v="1"/>
    <n v="7"/>
    <n v="6.3855000000000004"/>
    <n v="1.0962336543731892"/>
    <n v="0.13765491093727264"/>
  </r>
  <r>
    <n v="8419"/>
    <m/>
    <s v="Upfront"/>
    <x v="3"/>
    <n v="8.0500000000000007"/>
    <d v="2012-09-01T00:00:00"/>
    <x v="3"/>
    <n v="0"/>
    <n v="1"/>
    <n v="11"/>
    <n v="8.8550000000000022"/>
    <n v="1.2422360248447202"/>
    <n v="0.15598854193255624"/>
  </r>
  <r>
    <n v="8420"/>
    <m/>
    <s v="Upfront"/>
    <x v="3"/>
    <n v="9.89"/>
    <d v="2012-09-01T00:00:00"/>
    <x v="3"/>
    <n v="0"/>
    <n v="1"/>
    <n v="13"/>
    <n v="10.879000000000001"/>
    <n v="1.1949627723136316"/>
    <n v="0.15005240291609528"/>
  </r>
  <r>
    <n v="8421"/>
    <m/>
    <s v="Upfront"/>
    <x v="3"/>
    <n v="4.2"/>
    <d v="2012-09-01T00:00:00"/>
    <x v="3"/>
    <n v="0"/>
    <n v="1"/>
    <n v="5"/>
    <n v="4.620000000000001"/>
    <n v="1.082251082251082"/>
    <n v="0.13589910850184819"/>
  </r>
  <r>
    <n v="8422"/>
    <m/>
    <s v="Upfront"/>
    <x v="3"/>
    <n v="2.99"/>
    <d v="2012-12-01T00:00:00"/>
    <x v="3"/>
    <n v="0"/>
    <n v="1"/>
    <n v="3"/>
    <n v="3.2890000000000006"/>
    <n v="0.91213134691395548"/>
    <n v="0.11453704127914968"/>
  </r>
  <r>
    <n v="8423"/>
    <m/>
    <s v="Upfront"/>
    <x v="3"/>
    <n v="6.02"/>
    <d v="2012-10-01T00:00:00"/>
    <x v="3"/>
    <n v="0"/>
    <n v="1"/>
    <n v="7"/>
    <n v="6.6219999999999999"/>
    <n v="1.0570824524312896"/>
    <n v="0.13273866411808433"/>
  </r>
  <r>
    <n v="8424"/>
    <m/>
    <s v="Upfront"/>
    <x v="3"/>
    <n v="9.0299999999999994"/>
    <d v="2012-09-01T00:00:00"/>
    <x v="3"/>
    <n v="0"/>
    <n v="1"/>
    <n v="11"/>
    <n v="9.9329999999999998"/>
    <n v="1.1074197120708749"/>
    <n v="0.13905955288561214"/>
  </r>
  <r>
    <n v="161"/>
    <m/>
    <s v="Upfront"/>
    <x v="0"/>
    <n v="22.12"/>
    <d v="2009-09-01T00:00:00"/>
    <x v="4"/>
    <n v="0"/>
    <n v="1"/>
    <n v="24"/>
    <n v="24.332000000000004"/>
    <n v="0.98635541673516336"/>
    <n v="0.12385741534345662"/>
  </r>
  <r>
    <n v="164"/>
    <m/>
    <s v="Upfront"/>
    <x v="0"/>
    <n v="2.8"/>
    <d v="2009-10-01T00:00:00"/>
    <x v="4"/>
    <n v="0"/>
    <n v="1"/>
    <n v="5"/>
    <n v="3.08"/>
    <n v="1.6233766233766234"/>
    <n v="0.20384866275277236"/>
  </r>
  <r>
    <n v="170"/>
    <m/>
    <s v="Upfront"/>
    <x v="0"/>
    <n v="3.024"/>
    <d v="2009-10-01T00:00:00"/>
    <x v="4"/>
    <n v="0"/>
    <n v="1"/>
    <n v="4"/>
    <n v="3.3264000000000005"/>
    <n v="1.2025012025012023"/>
    <n v="0.15099900944649802"/>
  </r>
  <r>
    <n v="176"/>
    <m/>
    <s v="Upfront"/>
    <x v="0"/>
    <n v="3"/>
    <d v="2009-10-01T00:00:00"/>
    <x v="4"/>
    <n v="0"/>
    <n v="1"/>
    <n v="4"/>
    <n v="3.3000000000000003"/>
    <n v="1.2121212121212119"/>
    <n v="0.15220700152207001"/>
  </r>
  <r>
    <n v="181"/>
    <m/>
    <s v="Upfront"/>
    <x v="0"/>
    <n v="3.44"/>
    <d v="2009-12-01T00:00:00"/>
    <x v="4"/>
    <n v="0"/>
    <n v="1"/>
    <n v="4"/>
    <n v="3.7840000000000003"/>
    <n v="1.0570824524312896"/>
    <n v="0.13273866411808433"/>
  </r>
  <r>
    <n v="182"/>
    <m/>
    <s v="Upfront"/>
    <x v="0"/>
    <n v="4"/>
    <d v="2009-09-01T00:00:00"/>
    <x v="4"/>
    <n v="0"/>
    <n v="1"/>
    <n v="5"/>
    <n v="4.4000000000000004"/>
    <n v="1.1363636363636362"/>
    <n v="0.14269406392694065"/>
  </r>
  <r>
    <n v="197"/>
    <m/>
    <s v="Upfront"/>
    <x v="0"/>
    <n v="2.36"/>
    <d v="2009-10-01T00:00:00"/>
    <x v="4"/>
    <n v="0"/>
    <n v="1"/>
    <n v="3"/>
    <n v="2.5960000000000001"/>
    <n v="1.1556240369799691"/>
    <n v="0.14511260738332948"/>
  </r>
  <r>
    <n v="226"/>
    <m/>
    <s v="Upfront"/>
    <x v="0"/>
    <n v="4.5"/>
    <d v="2009-10-01T00:00:00"/>
    <x v="4"/>
    <n v="0"/>
    <n v="1"/>
    <n v="6"/>
    <n v="4.95"/>
    <n v="1.2121212121212122"/>
    <n v="0.15220700152207003"/>
  </r>
  <r>
    <n v="243"/>
    <m/>
    <s v="Upfront"/>
    <x v="0"/>
    <n v="2.2000000000000002"/>
    <d v="2010-01-01T00:00:00"/>
    <x v="4"/>
    <n v="0"/>
    <n v="1"/>
    <n v="3"/>
    <n v="2.4200000000000004"/>
    <n v="1.2396694214876032"/>
    <n v="0.1556662515566625"/>
  </r>
  <r>
    <n v="266"/>
    <m/>
    <s v="Upfront"/>
    <x v="0"/>
    <n v="1.08"/>
    <d v="2009-09-01T00:00:00"/>
    <x v="4"/>
    <n v="0"/>
    <n v="1"/>
    <n v="2"/>
    <n v="1.1880000000000002"/>
    <n v="1.6835016835016832"/>
    <n v="0.21139861322509723"/>
  </r>
  <r>
    <n v="277"/>
    <m/>
    <s v="Upfront"/>
    <x v="1"/>
    <n v="6.3959999999999999"/>
    <d v="2009-05-01T00:00:00"/>
    <x v="4"/>
    <n v="0"/>
    <n v="1"/>
    <n v="8"/>
    <n v="7.0356000000000005"/>
    <n v="1.137074307806015"/>
    <n v="0.14278330349162291"/>
  </r>
  <r>
    <n v="305"/>
    <m/>
    <s v="Upfront"/>
    <x v="2"/>
    <n v="4.05"/>
    <d v="2009-10-01T00:00:00"/>
    <x v="4"/>
    <n v="0"/>
    <n v="1"/>
    <n v="6"/>
    <n v="4.4550000000000001"/>
    <n v="1.3468013468013469"/>
    <n v="0.16911889058007779"/>
  </r>
  <r>
    <n v="330"/>
    <m/>
    <s v="Upfront"/>
    <x v="2"/>
    <n v="9.8800000000000008"/>
    <d v="2009-12-01T00:00:00"/>
    <x v="4"/>
    <n v="0"/>
    <n v="1"/>
    <n v="14"/>
    <n v="10.868000000000002"/>
    <n v="1.2881854987118142"/>
    <n v="0.16175845303458855"/>
  </r>
  <r>
    <n v="334"/>
    <m/>
    <s v="Upfront"/>
    <x v="0"/>
    <n v="4.7300000000000004"/>
    <d v="2009-08-01T00:00:00"/>
    <x v="4"/>
    <n v="0"/>
    <n v="1"/>
    <n v="5"/>
    <n v="5.2030000000000012"/>
    <n v="0.96098404766480849"/>
    <n v="0.1206715128346221"/>
  </r>
  <r>
    <n v="407"/>
    <m/>
    <s v="Upfront"/>
    <x v="0"/>
    <n v="5.6"/>
    <d v="2010-02-01T00:00:00"/>
    <x v="4"/>
    <n v="0"/>
    <n v="1"/>
    <n v="7"/>
    <n v="6.16"/>
    <n v="1.1363636363636362"/>
    <n v="0.14269406392694065"/>
  </r>
  <r>
    <n v="411"/>
    <m/>
    <s v="Upfront"/>
    <x v="3"/>
    <n v="4.032"/>
    <d v="2010-02-01T00:00:00"/>
    <x v="4"/>
    <n v="0"/>
    <n v="1"/>
    <n v="5"/>
    <n v="4.4352"/>
    <n v="1.1273448773448773"/>
    <n v="0.1415615713560919"/>
  </r>
  <r>
    <n v="438"/>
    <m/>
    <s v="Upfront"/>
    <x v="1"/>
    <n v="2.5920000000000001"/>
    <d v="2009-05-01T00:00:00"/>
    <x v="4"/>
    <n v="0"/>
    <n v="1"/>
    <n v="2"/>
    <n v="2.8512000000000004"/>
    <n v="0.70145903479236804"/>
    <n v="8.8082755510457175E-2"/>
  </r>
  <r>
    <n v="458"/>
    <m/>
    <s v="Upfront"/>
    <x v="3"/>
    <n v="4.032"/>
    <d v="2010-02-01T00:00:00"/>
    <x v="4"/>
    <n v="0"/>
    <n v="1"/>
    <n v="5"/>
    <n v="4.4352"/>
    <n v="1.1273448773448773"/>
    <n v="0.1415615713560919"/>
  </r>
  <r>
    <n v="464"/>
    <m/>
    <s v="Upfront"/>
    <x v="2"/>
    <n v="3.87"/>
    <d v="2010-02-01T00:00:00"/>
    <x v="4"/>
    <n v="0"/>
    <n v="1"/>
    <n v="5"/>
    <n v="4.2570000000000006"/>
    <n v="1.1745360582569884"/>
    <n v="0.14748740457564924"/>
  </r>
  <r>
    <n v="502"/>
    <m/>
    <s v="Upfront"/>
    <x v="0"/>
    <n v="5.4"/>
    <d v="2009-12-01T00:00:00"/>
    <x v="4"/>
    <n v="0"/>
    <n v="1"/>
    <n v="5"/>
    <n v="5.9400000000000013"/>
    <n v="0.84175084175084158"/>
    <n v="0.10569930661254862"/>
  </r>
  <r>
    <n v="612"/>
    <m/>
    <s v="Upfront"/>
    <x v="4"/>
    <n v="4.5999999999999996"/>
    <d v="2010-04-01T00:00:00"/>
    <x v="4"/>
    <n v="0"/>
    <n v="1"/>
    <n v="6"/>
    <n v="5.0599999999999996"/>
    <n v="1.1857707509881423"/>
    <n v="0.14889815366289458"/>
  </r>
  <r>
    <n v="685"/>
    <m/>
    <s v="Upfront"/>
    <x v="5"/>
    <n v="4.4400000000000004"/>
    <d v="2010-03-01T00:00:00"/>
    <x v="4"/>
    <n v="0"/>
    <n v="1"/>
    <n v="5"/>
    <n v="4.8840000000000012"/>
    <n v="1.0237510237510234"/>
    <n v="0.12855321074499154"/>
  </r>
  <r>
    <n v="721"/>
    <m/>
    <s v="Upfront"/>
    <x v="3"/>
    <n v="3.4"/>
    <d v="2010-05-01T00:00:00"/>
    <x v="4"/>
    <n v="0"/>
    <n v="1"/>
    <n v="4"/>
    <n v="3.74"/>
    <n v="1.0695187165775399"/>
    <n v="0.13430029546065003"/>
  </r>
  <r>
    <n v="760"/>
    <m/>
    <s v="Upfront"/>
    <x v="5"/>
    <n v="8.75"/>
    <d v="2010-04-01T00:00:00"/>
    <x v="4"/>
    <n v="0"/>
    <n v="1"/>
    <n v="11"/>
    <n v="9.625"/>
    <n v="1.1428571428571428"/>
    <n v="0.14350945857795172"/>
  </r>
  <r>
    <n v="774"/>
    <m/>
    <s v="Upfront"/>
    <x v="0"/>
    <n v="5"/>
    <d v="2010-04-01T00:00:00"/>
    <x v="4"/>
    <n v="0"/>
    <n v="1"/>
    <n v="6"/>
    <n v="5.5"/>
    <n v="1.0909090909090908"/>
    <n v="0.13698630136986301"/>
  </r>
  <r>
    <n v="775"/>
    <m/>
    <s v="Upfront"/>
    <x v="4"/>
    <n v="4.8"/>
    <d v="2010-05-01T00:00:00"/>
    <x v="4"/>
    <n v="0"/>
    <n v="1"/>
    <n v="6"/>
    <n v="5.28"/>
    <n v="1.1363636363636362"/>
    <n v="0.14269406392694065"/>
  </r>
  <r>
    <n v="825"/>
    <m/>
    <s v="Upfront"/>
    <x v="1"/>
    <n v="27.6"/>
    <d v="2010-03-01T00:00:00"/>
    <x v="4"/>
    <n v="0"/>
    <n v="1"/>
    <n v="31"/>
    <n v="30.360000000000003"/>
    <n v="1.0210803689064558"/>
    <n v="0.1282178545430481"/>
  </r>
  <r>
    <n v="847"/>
    <m/>
    <s v="Upfront"/>
    <x v="3"/>
    <n v="3.96"/>
    <d v="2010-06-01T00:00:00"/>
    <x v="4"/>
    <n v="0"/>
    <n v="1"/>
    <n v="5"/>
    <n v="4.3559999999999999"/>
    <n v="1.1478420569329661"/>
    <n v="0.14413541810802086"/>
  </r>
  <r>
    <n v="883"/>
    <m/>
    <s v="Upfront"/>
    <x v="3"/>
    <n v="3.45"/>
    <d v="2010-05-01T00:00:00"/>
    <x v="4"/>
    <n v="0"/>
    <n v="1"/>
    <n v="5"/>
    <n v="3.7950000000000004"/>
    <n v="1.3175230566534912"/>
    <n v="0.16544239295877172"/>
  </r>
  <r>
    <n v="884"/>
    <m/>
    <s v="Upfront"/>
    <x v="3"/>
    <n v="3.45"/>
    <d v="2010-05-01T00:00:00"/>
    <x v="4"/>
    <n v="0"/>
    <n v="1"/>
    <n v="4"/>
    <n v="3.7950000000000004"/>
    <n v="1.054018445322793"/>
    <n v="0.13235391436701738"/>
  </r>
  <r>
    <n v="911"/>
    <m/>
    <s v="Upfront"/>
    <x v="0"/>
    <n v="4.7"/>
    <d v="2010-06-01T00:00:00"/>
    <x v="4"/>
    <n v="0"/>
    <n v="1"/>
    <n v="6"/>
    <n v="5.1700000000000008"/>
    <n v="1.1605415860735009"/>
    <n v="0.14573010784027979"/>
  </r>
  <r>
    <n v="937"/>
    <m/>
    <s v="Upfront"/>
    <x v="0"/>
    <n v="5.04"/>
    <d v="2010-05-01T00:00:00"/>
    <x v="4"/>
    <n v="0"/>
    <n v="1"/>
    <n v="7"/>
    <n v="5.5440000000000005"/>
    <n v="1.2626262626262625"/>
    <n v="0.15854895991882292"/>
  </r>
  <r>
    <n v="970"/>
    <m/>
    <s v="Upfront"/>
    <x v="4"/>
    <n v="5.0599999999999996"/>
    <d v="2010-07-01T00:00:00"/>
    <x v="4"/>
    <n v="0"/>
    <n v="1"/>
    <n v="7"/>
    <n v="5.5659999999999998"/>
    <n v="1.2576356449874238"/>
    <n v="0.15792228418791851"/>
  </r>
  <r>
    <n v="971"/>
    <m/>
    <s v="Upfront"/>
    <x v="4"/>
    <n v="2.6"/>
    <d v="2010-09-01T00:00:00"/>
    <x v="4"/>
    <n v="0"/>
    <n v="1"/>
    <n v="4"/>
    <n v="2.8600000000000003"/>
    <n v="1.3986013986013985"/>
    <n v="0.17562346329469616"/>
  </r>
  <r>
    <n v="972"/>
    <m/>
    <s v="Upfront"/>
    <x v="4"/>
    <n v="3.6"/>
    <d v="2010-08-01T00:00:00"/>
    <x v="4"/>
    <n v="0"/>
    <n v="1"/>
    <n v="4"/>
    <n v="3.9600000000000004"/>
    <n v="1.0101010101010099"/>
    <n v="0.12683916793505837"/>
  </r>
  <r>
    <n v="989"/>
    <m/>
    <s v="Upfront"/>
    <x v="2"/>
    <n v="3.2"/>
    <d v="2010-07-01T00:00:00"/>
    <x v="4"/>
    <n v="0"/>
    <n v="1"/>
    <n v="4"/>
    <n v="3.5200000000000005"/>
    <n v="1.1363636363636362"/>
    <n v="0.14269406392694065"/>
  </r>
  <r>
    <n v="999"/>
    <m/>
    <s v="Upfront"/>
    <x v="0"/>
    <n v="2.4849999999999999"/>
    <d v="2010-08-01T00:00:00"/>
    <x v="4"/>
    <n v="0"/>
    <n v="1"/>
    <n v="3"/>
    <n v="2.7335000000000003"/>
    <n v="1.0974940552405341"/>
    <n v="0.13781318045257848"/>
  </r>
  <r>
    <n v="1060"/>
    <m/>
    <s v="Upfront"/>
    <x v="2"/>
    <n v="2.82"/>
    <d v="2010-10-01T00:00:00"/>
    <x v="4"/>
    <n v="0"/>
    <n v="1"/>
    <n v="3"/>
    <n v="3.1019999999999999"/>
    <n v="0.96711798839458418"/>
    <n v="0.12144175653356651"/>
  </r>
  <r>
    <n v="1064"/>
    <m/>
    <s v="Upfront"/>
    <x v="2"/>
    <n v="3.76"/>
    <d v="2010-09-01T00:00:00"/>
    <x v="4"/>
    <n v="0"/>
    <n v="1"/>
    <n v="5"/>
    <n v="4.1360000000000001"/>
    <n v="1.2088974854932302"/>
    <n v="0.15180219566695816"/>
  </r>
  <r>
    <n v="1083"/>
    <m/>
    <s v="Upfront"/>
    <x v="2"/>
    <n v="3.51"/>
    <d v="2010-07-01T00:00:00"/>
    <x v="4"/>
    <n v="0"/>
    <n v="1"/>
    <n v="4"/>
    <n v="3.8610000000000002"/>
    <n v="1.0360010360010359"/>
    <n v="0.13009145429236754"/>
  </r>
  <r>
    <n v="1134"/>
    <m/>
    <s v="Upfront"/>
    <x v="0"/>
    <n v="3.6"/>
    <d v="2010-08-01T00:00:00"/>
    <x v="4"/>
    <n v="0"/>
    <n v="1"/>
    <n v="5"/>
    <n v="3.9600000000000004"/>
    <n v="1.2626262626262625"/>
    <n v="0.15854895991882295"/>
  </r>
  <r>
    <n v="1153"/>
    <m/>
    <s v="Upfront"/>
    <x v="0"/>
    <n v="4.7300000000000004"/>
    <d v="2010-07-01T00:00:00"/>
    <x v="4"/>
    <n v="0"/>
    <n v="1"/>
    <n v="6"/>
    <n v="5.2030000000000012"/>
    <n v="1.1531808571977702"/>
    <n v="0.14480581540154652"/>
  </r>
  <r>
    <n v="1195"/>
    <m/>
    <s v="Upfront"/>
    <x v="0"/>
    <n v="5.64"/>
    <d v="2010-07-01T00:00:00"/>
    <x v="4"/>
    <n v="0"/>
    <n v="1"/>
    <n v="7"/>
    <n v="6.2039999999999997"/>
    <n v="1.1283043197936815"/>
    <n v="0.14168204928916092"/>
  </r>
  <r>
    <n v="1239"/>
    <m/>
    <s v="Upfront"/>
    <x v="6"/>
    <n v="3.1680000000000001"/>
    <d v="2010-09-01T00:00:00"/>
    <x v="4"/>
    <n v="0"/>
    <n v="1"/>
    <n v="4"/>
    <n v="3.4848000000000003"/>
    <n v="1.1478420569329659"/>
    <n v="0.14413541810802083"/>
  </r>
  <r>
    <n v="1272"/>
    <m/>
    <s v="Upfront"/>
    <x v="4"/>
    <n v="2.4"/>
    <d v="2010-09-01T00:00:00"/>
    <x v="4"/>
    <n v="0"/>
    <n v="1"/>
    <n v="3"/>
    <n v="2.64"/>
    <n v="1.1363636363636362"/>
    <n v="0.14269406392694065"/>
  </r>
  <r>
    <n v="1278"/>
    <m/>
    <s v="Upfront"/>
    <x v="0"/>
    <n v="7.2"/>
    <d v="2010-03-01T00:00:00"/>
    <x v="4"/>
    <n v="0"/>
    <n v="1"/>
    <n v="8"/>
    <n v="7.9200000000000008"/>
    <n v="1.0101010101010099"/>
    <n v="0.12683916793505837"/>
  </r>
  <r>
    <n v="1280"/>
    <m/>
    <s v="Upfront"/>
    <x v="0"/>
    <n v="7.2149999999999999"/>
    <d v="2010-08-01T00:00:00"/>
    <x v="4"/>
    <n v="0"/>
    <n v="1"/>
    <n v="8"/>
    <n v="7.9365000000000006"/>
    <n v="1.008001008001008"/>
    <n v="0.12657546904122247"/>
  </r>
  <r>
    <n v="1287"/>
    <m/>
    <s v="Upfront"/>
    <x v="1"/>
    <n v="34.520000000000003"/>
    <d v="2009-08-01T00:00:00"/>
    <x v="4"/>
    <n v="0"/>
    <n v="1"/>
    <n v="23"/>
    <n v="37.972000000000008"/>
    <n v="0.60570947013588949"/>
    <n v="7.6059408350397081E-2"/>
  </r>
  <r>
    <n v="1292"/>
    <m/>
    <s v="Upfront"/>
    <x v="0"/>
    <n v="5.85"/>
    <d v="2010-08-01T00:00:00"/>
    <x v="4"/>
    <n v="0"/>
    <n v="1"/>
    <n v="6"/>
    <n v="6.4350000000000005"/>
    <n v="0.93240093240093236"/>
    <n v="0.1170823088631308"/>
  </r>
  <r>
    <n v="1307"/>
    <m/>
    <s v="Upfront"/>
    <x v="0"/>
    <n v="5.85"/>
    <d v="2010-06-01T00:00:00"/>
    <x v="4"/>
    <n v="0"/>
    <n v="1"/>
    <n v="7"/>
    <n v="6.4350000000000005"/>
    <n v="1.0878010878010878"/>
    <n v="0.13659602700698592"/>
  </r>
  <r>
    <n v="1319"/>
    <m/>
    <s v="Upfront"/>
    <x v="4"/>
    <n v="2.99"/>
    <d v="2010-12-01T00:00:00"/>
    <x v="4"/>
    <n v="0"/>
    <n v="1"/>
    <n v="4"/>
    <n v="3.2890000000000006"/>
    <n v="1.2161751292186072"/>
    <n v="0.15271605503886623"/>
  </r>
  <r>
    <n v="1434"/>
    <m/>
    <s v="Upfront"/>
    <x v="0"/>
    <n v="3.78"/>
    <d v="2010-08-01T00:00:00"/>
    <x v="4"/>
    <n v="0"/>
    <n v="1"/>
    <n v="4"/>
    <n v="4.1580000000000004"/>
    <n v="0.96200096200096197"/>
    <n v="0.12079920755719842"/>
  </r>
  <r>
    <n v="1436"/>
    <m/>
    <s v="Upfront"/>
    <x v="4"/>
    <n v="3.24"/>
    <d v="2010-10-01T00:00:00"/>
    <x v="4"/>
    <n v="0"/>
    <n v="1"/>
    <n v="4"/>
    <n v="3.5640000000000005"/>
    <n v="1.1223344556677888"/>
    <n v="0.1409324088167315"/>
  </r>
  <r>
    <n v="1458"/>
    <m/>
    <s v="Upfront"/>
    <x v="4"/>
    <n v="2.99"/>
    <d v="2010-12-01T00:00:00"/>
    <x v="4"/>
    <n v="0"/>
    <n v="1"/>
    <n v="3"/>
    <n v="3.2890000000000006"/>
    <n v="0.91213134691395548"/>
    <n v="0.11453704127914968"/>
  </r>
  <r>
    <n v="1464"/>
    <m/>
    <s v="Upfront"/>
    <x v="0"/>
    <n v="6.72"/>
    <d v="2010-10-01T00:00:00"/>
    <x v="4"/>
    <n v="0"/>
    <n v="1"/>
    <n v="8"/>
    <n v="7.3920000000000003"/>
    <n v="1.0822510822510822"/>
    <n v="0.13589910850184825"/>
  </r>
  <r>
    <n v="1468"/>
    <m/>
    <s v="Upfront"/>
    <x v="7"/>
    <n v="3.15"/>
    <d v="2010-10-01T00:00:00"/>
    <x v="4"/>
    <n v="0"/>
    <n v="1"/>
    <n v="3"/>
    <n v="3.4650000000000003"/>
    <n v="0.86580086580086568"/>
    <n v="0.10871928680147858"/>
  </r>
  <r>
    <n v="1488"/>
    <m/>
    <s v="Upfront"/>
    <x v="3"/>
    <n v="5.52"/>
    <d v="2010-04-01T00:00:00"/>
    <x v="4"/>
    <n v="0"/>
    <n v="1"/>
    <n v="7"/>
    <n v="6.0720000000000001"/>
    <n v="1.1528326745718049"/>
    <n v="0.1447620938389253"/>
  </r>
  <r>
    <n v="1531"/>
    <m/>
    <s v="Upfront"/>
    <x v="4"/>
    <n v="1.3440000000000001"/>
    <d v="2011-06-01T00:00:00"/>
    <x v="4"/>
    <n v="0"/>
    <n v="1"/>
    <n v="2"/>
    <n v="1.4784000000000002"/>
    <n v="1.3528138528138527"/>
    <n v="0.16987388562731026"/>
  </r>
  <r>
    <n v="1532"/>
    <m/>
    <s v="Upfront"/>
    <x v="4"/>
    <n v="1.3440000000000001"/>
    <d v="2011-06-01T00:00:00"/>
    <x v="4"/>
    <n v="0"/>
    <n v="1"/>
    <n v="2"/>
    <n v="1.4784000000000002"/>
    <n v="1.3528138528138527"/>
    <n v="0.16987388562731026"/>
  </r>
  <r>
    <n v="1533"/>
    <m/>
    <s v="Upfront"/>
    <x v="4"/>
    <n v="1.3440000000000001"/>
    <d v="2011-06-01T00:00:00"/>
    <x v="4"/>
    <n v="0"/>
    <n v="1"/>
    <n v="2"/>
    <n v="1.4784000000000002"/>
    <n v="1.3528138528138527"/>
    <n v="0.16987388562731026"/>
  </r>
  <r>
    <n v="1568"/>
    <m/>
    <s v="Upfront"/>
    <x v="0"/>
    <n v="2.7"/>
    <d v="2010-10-01T00:00:00"/>
    <x v="4"/>
    <n v="0"/>
    <n v="1"/>
    <n v="4"/>
    <n v="2.9700000000000006"/>
    <n v="1.3468013468013464"/>
    <n v="0.16911889058007779"/>
  </r>
  <r>
    <n v="1571"/>
    <m/>
    <s v="Upfront"/>
    <x v="0"/>
    <n v="8.74"/>
    <d v="2010-07-01T00:00:00"/>
    <x v="4"/>
    <n v="0"/>
    <n v="1"/>
    <n v="10"/>
    <n v="9.6140000000000008"/>
    <n v="1.0401497815685459"/>
    <n v="0.13061241549376718"/>
  </r>
  <r>
    <n v="1614"/>
    <m/>
    <s v="Upfront"/>
    <x v="0"/>
    <n v="3.18"/>
    <d v="2010-09-01T00:00:00"/>
    <x v="4"/>
    <n v="0"/>
    <n v="1"/>
    <n v="4"/>
    <n v="3.4980000000000007"/>
    <n v="1.1435105774728413"/>
    <n v="0.14359151086987737"/>
  </r>
  <r>
    <n v="1646"/>
    <m/>
    <s v="Upfront"/>
    <x v="0"/>
    <n v="6"/>
    <d v="2010-06-01T00:00:00"/>
    <x v="4"/>
    <n v="0"/>
    <n v="1"/>
    <n v="8"/>
    <n v="6.6000000000000005"/>
    <n v="1.2121212121212119"/>
    <n v="0.15220700152207001"/>
  </r>
  <r>
    <n v="1664"/>
    <m/>
    <s v="Upfront"/>
    <x v="6"/>
    <n v="9.1999999999999993"/>
    <d v="2010-07-01T00:00:00"/>
    <x v="4"/>
    <n v="0"/>
    <n v="1"/>
    <n v="11"/>
    <n v="10.119999999999999"/>
    <n v="1.0869565217391306"/>
    <n v="0.13648997419098671"/>
  </r>
  <r>
    <n v="1717"/>
    <m/>
    <s v="Upfront"/>
    <x v="0"/>
    <n v="7"/>
    <d v="2010-09-01T00:00:00"/>
    <x v="4"/>
    <n v="0"/>
    <n v="1"/>
    <n v="7"/>
    <n v="7.7000000000000011"/>
    <n v="0.90909090909090895"/>
    <n v="0.11415525114155251"/>
  </r>
  <r>
    <n v="1723"/>
    <m/>
    <s v="Upfront"/>
    <x v="6"/>
    <n v="7.52"/>
    <d v="2010-10-01T00:00:00"/>
    <x v="4"/>
    <n v="0"/>
    <n v="1"/>
    <n v="9"/>
    <n v="8.2720000000000002"/>
    <n v="1.0880077369439072"/>
    <n v="0.13662197610026233"/>
  </r>
  <r>
    <n v="1724"/>
    <m/>
    <s v="Upfront"/>
    <x v="3"/>
    <n v="4.05"/>
    <d v="2010-03-01T00:00:00"/>
    <x v="4"/>
    <n v="0"/>
    <n v="1"/>
    <n v="5"/>
    <n v="4.4550000000000001"/>
    <n v="1.122334455667789"/>
    <n v="0.1409324088167315"/>
  </r>
  <r>
    <n v="1758"/>
    <m/>
    <s v="Upfront"/>
    <x v="0"/>
    <n v="4.05"/>
    <d v="2011-01-01T00:00:00"/>
    <x v="4"/>
    <n v="0"/>
    <n v="1"/>
    <n v="5"/>
    <n v="4.4550000000000001"/>
    <n v="1.122334455667789"/>
    <n v="0.1409324088167315"/>
  </r>
  <r>
    <n v="1780"/>
    <m/>
    <s v="Upfront"/>
    <x v="0"/>
    <n v="6.3"/>
    <d v="2011-02-01T00:00:00"/>
    <x v="4"/>
    <n v="0"/>
    <n v="1"/>
    <n v="8"/>
    <n v="6.9300000000000006"/>
    <n v="1.1544011544011543"/>
    <n v="0.1449590490686381"/>
  </r>
  <r>
    <n v="1797"/>
    <m/>
    <s v="Upfront"/>
    <x v="0"/>
    <n v="5.64"/>
    <d v="2011-02-01T00:00:00"/>
    <x v="4"/>
    <n v="0"/>
    <n v="1"/>
    <n v="6"/>
    <n v="6.2039999999999997"/>
    <n v="0.96711798839458418"/>
    <n v="0.12144175653356651"/>
  </r>
  <r>
    <n v="1822"/>
    <m/>
    <s v="Upfront"/>
    <x v="0"/>
    <n v="9.89"/>
    <d v="2010-04-01T00:00:00"/>
    <x v="4"/>
    <n v="0"/>
    <n v="1"/>
    <n v="12"/>
    <n v="10.879000000000001"/>
    <n v="1.1030425590587369"/>
    <n v="0.13850991038408797"/>
  </r>
  <r>
    <n v="2029"/>
    <m/>
    <s v="Upfront"/>
    <x v="3"/>
    <n v="7.2"/>
    <d v="2010-10-01T00:00:00"/>
    <x v="4"/>
    <n v="0"/>
    <n v="1"/>
    <n v="8"/>
    <n v="7.9200000000000008"/>
    <n v="1.0101010101010099"/>
    <n v="0.12683916793505837"/>
  </r>
  <r>
    <n v="2051"/>
    <m/>
    <s v="Upfront"/>
    <x v="4"/>
    <n v="1.85"/>
    <d v="2011-06-01T00:00:00"/>
    <x v="4"/>
    <n v="0"/>
    <n v="1"/>
    <n v="2"/>
    <n v="2.0350000000000001"/>
    <n v="0.98280098280098271"/>
    <n v="0.12341108231519191"/>
  </r>
  <r>
    <n v="2103"/>
    <m/>
    <s v="Upfront"/>
    <x v="4"/>
    <n v="3.68"/>
    <d v="2011-03-01T00:00:00"/>
    <x v="4"/>
    <n v="0"/>
    <n v="1"/>
    <n v="5"/>
    <n v="4.0480000000000009"/>
    <n v="1.235177865612648"/>
    <n v="0.15510224339884851"/>
  </r>
  <r>
    <n v="2104"/>
    <m/>
    <s v="Upfront"/>
    <x v="4"/>
    <n v="5.75"/>
    <d v="2011-02-01T00:00:00"/>
    <x v="4"/>
    <n v="0"/>
    <n v="1"/>
    <n v="7"/>
    <n v="6.3250000000000002"/>
    <n v="1.1067193675889329"/>
    <n v="0.13897161008536829"/>
  </r>
  <r>
    <n v="2134"/>
    <m/>
    <s v="Upfront"/>
    <x v="4"/>
    <n v="8.2249999999999996"/>
    <d v="2011-03-01T00:00:00"/>
    <x v="4"/>
    <n v="0"/>
    <n v="1"/>
    <n v="9"/>
    <n v="9.0475000000000012"/>
    <n v="0.99474993092014352"/>
    <n v="0.12491152100595411"/>
  </r>
  <r>
    <n v="2159"/>
    <m/>
    <s v="Upfront"/>
    <x v="4"/>
    <n v="8.5500000000000007"/>
    <d v="2011-04-01T00:00:00"/>
    <x v="4"/>
    <n v="0"/>
    <n v="1"/>
    <n v="10"/>
    <n v="9.4050000000000011"/>
    <n v="1.0632642211589578"/>
    <n v="0.13351491361585091"/>
  </r>
  <r>
    <n v="2167"/>
    <m/>
    <s v="Upfront"/>
    <x v="4"/>
    <n v="4.1399999999999997"/>
    <d v="2011-04-01T00:00:00"/>
    <x v="4"/>
    <n v="0"/>
    <n v="1"/>
    <n v="6"/>
    <n v="4.5540000000000003"/>
    <n v="1.3175230566534915"/>
    <n v="0.16544239295877178"/>
  </r>
  <r>
    <n v="2172"/>
    <m/>
    <s v="Upfront"/>
    <x v="6"/>
    <n v="5.55"/>
    <d v="2011-03-01T00:00:00"/>
    <x v="4"/>
    <n v="0"/>
    <n v="1"/>
    <n v="6"/>
    <n v="6.1050000000000004"/>
    <n v="0.98280098280098271"/>
    <n v="0.12341108231519191"/>
  </r>
  <r>
    <n v="2174"/>
    <m/>
    <s v="Upfront"/>
    <x v="4"/>
    <n v="3.91"/>
    <d v="2011-05-01T00:00:00"/>
    <x v="4"/>
    <n v="0"/>
    <n v="1"/>
    <n v="5"/>
    <n v="4.3010000000000002"/>
    <n v="1.1625203441060219"/>
    <n v="0.14597858202244565"/>
  </r>
  <r>
    <n v="2209"/>
    <m/>
    <s v="Upfront"/>
    <x v="0"/>
    <n v="4.2"/>
    <d v="2011-01-01T00:00:00"/>
    <x v="4"/>
    <n v="0"/>
    <n v="1"/>
    <n v="5"/>
    <n v="4.620000000000001"/>
    <n v="1.082251082251082"/>
    <n v="0.13589910850184819"/>
  </r>
  <r>
    <n v="2218"/>
    <m/>
    <s v="Upfront"/>
    <x v="4"/>
    <n v="5.52"/>
    <d v="2011-03-01T00:00:00"/>
    <x v="4"/>
    <n v="0"/>
    <n v="1"/>
    <n v="7"/>
    <n v="6.0720000000000001"/>
    <n v="1.1528326745718049"/>
    <n v="0.1447620938389253"/>
  </r>
  <r>
    <n v="2237"/>
    <m/>
    <s v="Upfront"/>
    <x v="0"/>
    <n v="5.25"/>
    <d v="2011-01-01T00:00:00"/>
    <x v="4"/>
    <n v="0"/>
    <n v="1"/>
    <n v="7"/>
    <n v="5.7750000000000004"/>
    <n v="1.2121212121212122"/>
    <n v="0.15220700152207001"/>
  </r>
  <r>
    <n v="2247"/>
    <m/>
    <s v="Upfront"/>
    <x v="0"/>
    <n v="4.0250000000000004"/>
    <d v="2011-03-01T00:00:00"/>
    <x v="4"/>
    <n v="0"/>
    <n v="1"/>
    <n v="4"/>
    <n v="4.4275000000000011"/>
    <n v="0.9034443817052511"/>
    <n v="0.11344621231458635"/>
  </r>
  <r>
    <n v="2255"/>
    <m/>
    <s v="Upfront"/>
    <x v="4"/>
    <n v="8.74"/>
    <d v="2011-02-01T00:00:00"/>
    <x v="4"/>
    <n v="0"/>
    <n v="1"/>
    <n v="11"/>
    <n v="9.6140000000000008"/>
    <n v="1.1441647597254003"/>
    <n v="0.14367365704314389"/>
  </r>
  <r>
    <n v="2268"/>
    <m/>
    <s v="Upfront"/>
    <x v="4"/>
    <n v="3.22"/>
    <d v="2011-04-01T00:00:00"/>
    <x v="4"/>
    <n v="0"/>
    <n v="1"/>
    <n v="4"/>
    <n v="3.5420000000000007"/>
    <n v="1.1293054771315638"/>
    <n v="0.14180776539323292"/>
  </r>
  <r>
    <n v="2270"/>
    <m/>
    <s v="Upfront"/>
    <x v="4"/>
    <n v="4.5999999999999996"/>
    <d v="2011-03-01T00:00:00"/>
    <x v="4"/>
    <n v="0"/>
    <n v="1"/>
    <n v="6"/>
    <n v="5.0599999999999996"/>
    <n v="1.1857707509881423"/>
    <n v="0.14889815366289458"/>
  </r>
  <r>
    <n v="2297"/>
    <m/>
    <s v="Upfront"/>
    <x v="4"/>
    <n v="5.29"/>
    <d v="2011-03-01T00:00:00"/>
    <x v="4"/>
    <n v="0"/>
    <n v="1"/>
    <n v="7"/>
    <n v="5.8190000000000008"/>
    <n v="1.2029558343357964"/>
    <n v="0.15105609791887856"/>
  </r>
  <r>
    <n v="2299"/>
    <m/>
    <s v="Upfront"/>
    <x v="8"/>
    <n v="9.6"/>
    <d v="2010-06-01T00:00:00"/>
    <x v="4"/>
    <n v="0"/>
    <n v="1"/>
    <n v="6"/>
    <n v="10.56"/>
    <n v="0.56818181818181812"/>
    <n v="7.1347031963470323E-2"/>
  </r>
  <r>
    <n v="2346"/>
    <m/>
    <s v="Upfront"/>
    <x v="4"/>
    <n v="3.45"/>
    <d v="2011-04-01T00:00:00"/>
    <x v="4"/>
    <n v="0"/>
    <n v="1"/>
    <n v="5"/>
    <n v="3.7950000000000004"/>
    <n v="1.3175230566534912"/>
    <n v="0.16544239295877172"/>
  </r>
  <r>
    <n v="2356"/>
    <m/>
    <s v="Upfront"/>
    <x v="4"/>
    <n v="1.9139999999999999"/>
    <d v="2011-08-01T00:00:00"/>
    <x v="4"/>
    <n v="0"/>
    <n v="1"/>
    <n v="3"/>
    <n v="2.1053999999999999"/>
    <n v="1.4249073810202337"/>
    <n v="0.1789267259271983"/>
  </r>
  <r>
    <n v="2361"/>
    <m/>
    <s v="Upfront"/>
    <x v="4"/>
    <n v="4.9950000000000001"/>
    <d v="2011-03-01T00:00:00"/>
    <x v="4"/>
    <n v="0"/>
    <n v="1"/>
    <n v="5"/>
    <n v="5.4945000000000004"/>
    <n v="0.91000091000090999"/>
    <n v="0.11426952066221473"/>
  </r>
  <r>
    <n v="2367"/>
    <m/>
    <s v="Upfront"/>
    <x v="0"/>
    <n v="11.1"/>
    <d v="2011-11-01T00:00:00"/>
    <x v="4"/>
    <n v="0"/>
    <n v="1"/>
    <n v="3"/>
    <n v="12.21"/>
    <n v="0.24570024570024568"/>
    <n v="3.0852770578797976E-2"/>
  </r>
  <r>
    <n v="2369"/>
    <m/>
    <s v="Upfront"/>
    <x v="4"/>
    <n v="4.83"/>
    <d v="2011-04-01T00:00:00"/>
    <x v="4"/>
    <n v="0"/>
    <n v="1"/>
    <n v="6"/>
    <n v="5.3130000000000006"/>
    <n v="1.129305477131564"/>
    <n v="0.14180776539323292"/>
  </r>
  <r>
    <n v="2399"/>
    <m/>
    <s v="Upfront"/>
    <x v="3"/>
    <n v="8.9700000000000006"/>
    <d v="2011-02-01T00:00:00"/>
    <x v="4"/>
    <n v="0"/>
    <n v="1"/>
    <n v="11"/>
    <n v="9.8670000000000009"/>
    <n v="1.1148272017837235"/>
    <n v="0.13998971711896072"/>
  </r>
  <r>
    <n v="2400"/>
    <m/>
    <s v="Upfront"/>
    <x v="4"/>
    <n v="4.05"/>
    <d v="2011-04-01T00:00:00"/>
    <x v="4"/>
    <n v="0"/>
    <n v="1"/>
    <n v="5"/>
    <n v="4.4550000000000001"/>
    <n v="1.122334455667789"/>
    <n v="0.1409324088167315"/>
  </r>
  <r>
    <n v="2427"/>
    <m/>
    <s v="Upfront"/>
    <x v="4"/>
    <n v="4.83"/>
    <d v="2011-03-01T00:00:00"/>
    <x v="4"/>
    <n v="0"/>
    <n v="1"/>
    <n v="6"/>
    <n v="5.3130000000000006"/>
    <n v="1.129305477131564"/>
    <n v="0.14180776539323292"/>
  </r>
  <r>
    <n v="2433"/>
    <m/>
    <s v="Upfront"/>
    <x v="3"/>
    <n v="8.14"/>
    <d v="2011-03-01T00:00:00"/>
    <x v="4"/>
    <n v="0"/>
    <n v="1"/>
    <n v="8"/>
    <n v="8.9540000000000006"/>
    <n v="0.89345543890998436"/>
    <n v="0.1121918930138108"/>
  </r>
  <r>
    <n v="2450"/>
    <m/>
    <s v="Upfront"/>
    <x v="1"/>
    <n v="44.8"/>
    <d v="2011-02-01T00:00:00"/>
    <x v="4"/>
    <n v="0"/>
    <n v="1"/>
    <n v="47"/>
    <n v="49.28"/>
    <n v="0.95373376623376627"/>
    <n v="0.11976108936725376"/>
  </r>
  <r>
    <n v="2463"/>
    <m/>
    <s v="Upfront"/>
    <x v="1"/>
    <n v="51.03"/>
    <d v="2011-02-01T00:00:00"/>
    <x v="4"/>
    <n v="0"/>
    <n v="1"/>
    <n v="55"/>
    <n v="56.133000000000003"/>
    <n v="0.97981579463060942"/>
    <n v="0.12303622991936876"/>
  </r>
  <r>
    <n v="2474"/>
    <m/>
    <s v="Upfront"/>
    <x v="2"/>
    <n v="5.17"/>
    <d v="2011-04-01T00:00:00"/>
    <x v="4"/>
    <n v="0"/>
    <n v="1"/>
    <n v="6"/>
    <n v="5.6870000000000003"/>
    <n v="1.0550378055213645"/>
    <n v="0.13248191621843619"/>
  </r>
  <r>
    <n v="2512"/>
    <m/>
    <s v="Upfront"/>
    <x v="4"/>
    <n v="8.0500000000000007"/>
    <d v="2011-02-01T00:00:00"/>
    <x v="4"/>
    <n v="0"/>
    <n v="1"/>
    <n v="10"/>
    <n v="8.8550000000000022"/>
    <n v="1.1293054771315638"/>
    <n v="0.14180776539323292"/>
  </r>
  <r>
    <n v="2619"/>
    <m/>
    <s v="Upfront"/>
    <x v="4"/>
    <n v="2.448"/>
    <d v="2011-06-01T00:00:00"/>
    <x v="4"/>
    <n v="0"/>
    <n v="1"/>
    <n v="3"/>
    <n v="2.6928000000000001"/>
    <n v="1.1140819964349375"/>
    <n v="0.13989614110484375"/>
  </r>
  <r>
    <n v="2638"/>
    <m/>
    <s v="Upfront"/>
    <x v="3"/>
    <n v="1.175"/>
    <d v="2011-09-01T00:00:00"/>
    <x v="4"/>
    <n v="0"/>
    <n v="1"/>
    <n v="1"/>
    <n v="1.2925000000000002"/>
    <n v="0.77369439071566715"/>
    <n v="9.7153405226853187E-2"/>
  </r>
  <r>
    <n v="2746"/>
    <m/>
    <s v="Upfront"/>
    <x v="3"/>
    <n v="4.2300000000000004"/>
    <d v="2011-08-01T00:00:00"/>
    <x v="4"/>
    <n v="0"/>
    <n v="1"/>
    <n v="6"/>
    <n v="4.6530000000000005"/>
    <n v="1.2894906511927786"/>
    <n v="0.16192234204475534"/>
  </r>
  <r>
    <n v="2764"/>
    <m/>
    <s v="Upfront"/>
    <x v="4"/>
    <n v="3.22"/>
    <d v="2013-04-01T00:00:00"/>
    <x v="4"/>
    <n v="0"/>
    <n v="1"/>
    <n v="8"/>
    <n v="3.5420000000000007"/>
    <n v="2.2586109542631276"/>
    <n v="0.28361553078646584"/>
  </r>
  <r>
    <n v="2774"/>
    <m/>
    <s v="Upfront"/>
    <x v="3"/>
    <n v="2.8"/>
    <d v="2011-07-01T00:00:00"/>
    <x v="4"/>
    <n v="0"/>
    <n v="1"/>
    <n v="4"/>
    <n v="3.08"/>
    <n v="1.2987012987012987"/>
    <n v="0.16307893020221789"/>
  </r>
  <r>
    <n v="2824"/>
    <m/>
    <s v="Upfront"/>
    <x v="4"/>
    <n v="2.1760000000000002"/>
    <d v="2011-06-01T00:00:00"/>
    <x v="4"/>
    <n v="0"/>
    <n v="1"/>
    <n v="3"/>
    <n v="2.3936000000000002"/>
    <n v="1.2533422459893047"/>
    <n v="0.15738315874294923"/>
  </r>
  <r>
    <n v="2929"/>
    <m/>
    <s v="Upfront"/>
    <x v="3"/>
    <n v="6.44"/>
    <d v="2011-05-01T00:00:00"/>
    <x v="4"/>
    <n v="0"/>
    <n v="1"/>
    <n v="7"/>
    <n v="7.0840000000000014"/>
    <n v="0.98814229249011842"/>
    <n v="0.12408179471907882"/>
  </r>
  <r>
    <n v="3030"/>
    <m/>
    <s v="Upfront"/>
    <x v="3"/>
    <n v="7.8540000000000001"/>
    <d v="2011-07-01T00:00:00"/>
    <x v="4"/>
    <n v="0"/>
    <n v="1"/>
    <n v="10"/>
    <n v="8.6394000000000002"/>
    <n v="1.1574877885038313"/>
    <n v="0.14534664010892859"/>
  </r>
  <r>
    <n v="3075"/>
    <m/>
    <s v="Upfront"/>
    <x v="6"/>
    <n v="2.08"/>
    <d v="2012-08-01T00:00:00"/>
    <x v="4"/>
    <n v="0"/>
    <n v="1"/>
    <n v="2"/>
    <n v="2.2880000000000003"/>
    <n v="0.87412587412587406"/>
    <n v="0.1097646645591851"/>
  </r>
  <r>
    <n v="3153"/>
    <m/>
    <s v="Upfront"/>
    <x v="6"/>
    <n v="5.94"/>
    <d v="2011-06-01T00:00:00"/>
    <x v="4"/>
    <n v="0"/>
    <n v="1"/>
    <n v="6"/>
    <n v="6.5340000000000007"/>
    <n v="0.9182736455463727"/>
    <n v="0.11530833448641668"/>
  </r>
  <r>
    <n v="3195"/>
    <m/>
    <s v="Upfront"/>
    <x v="6"/>
    <n v="5.59"/>
    <d v="2011-10-01T00:00:00"/>
    <x v="4"/>
    <n v="0"/>
    <n v="1"/>
    <n v="6"/>
    <n v="6.149"/>
    <n v="0.97576841762888278"/>
    <n v="0.12252799764746246"/>
  </r>
  <r>
    <n v="3300"/>
    <m/>
    <s v="Upfront"/>
    <x v="6"/>
    <n v="9.99"/>
    <d v="2011-05-01T00:00:00"/>
    <x v="4"/>
    <n v="0"/>
    <n v="1"/>
    <n v="4"/>
    <n v="10.989000000000001"/>
    <n v="0.36400036400036395"/>
    <n v="4.5707808264885894E-2"/>
  </r>
  <r>
    <n v="3306"/>
    <m/>
    <s v="Upfront"/>
    <x v="4"/>
    <n v="1.9039999999999999"/>
    <d v="2011-08-01T00:00:00"/>
    <x v="4"/>
    <n v="0"/>
    <n v="1"/>
    <n v="2"/>
    <n v="2.0944000000000003"/>
    <n v="0.95492742551566068"/>
    <n v="0.11991097808986607"/>
  </r>
  <r>
    <n v="3425"/>
    <m/>
    <s v="Upfront"/>
    <x v="4"/>
    <n v="53.76"/>
    <d v="2011-11-01T00:00:00"/>
    <x v="4"/>
    <n v="0"/>
    <n v="1"/>
    <n v="69"/>
    <n v="59.136000000000003"/>
    <n v="1.166801948051948"/>
    <n v="0.14651622635355513"/>
  </r>
  <r>
    <n v="3439"/>
    <m/>
    <s v="Upfront"/>
    <x v="3"/>
    <n v="7.56"/>
    <d v="2012-02-01T00:00:00"/>
    <x v="4"/>
    <n v="0"/>
    <n v="1"/>
    <n v="8"/>
    <n v="8.3160000000000007"/>
    <n v="0.96200096200096197"/>
    <n v="0.12079920755719842"/>
  </r>
  <r>
    <n v="3613"/>
    <m/>
    <s v="Upfront"/>
    <x v="3"/>
    <n v="1.84"/>
    <d v="2012-08-01T00:00:00"/>
    <x v="4"/>
    <n v="0"/>
    <n v="1"/>
    <n v="2"/>
    <n v="2.0240000000000005"/>
    <n v="0.98814229249011831"/>
    <n v="0.12408179471907881"/>
  </r>
  <r>
    <n v="3735"/>
    <m/>
    <s v="Upfront"/>
    <x v="4"/>
    <n v="2.585"/>
    <d v="2012-04-01T00:00:00"/>
    <x v="4"/>
    <n v="0"/>
    <n v="1"/>
    <n v="3"/>
    <n v="2.8435000000000001"/>
    <n v="1.0550378055213645"/>
    <n v="0.13248191621843619"/>
  </r>
  <r>
    <n v="3753"/>
    <m/>
    <s v="Upfront"/>
    <x v="3"/>
    <n v="5.7350000000000003"/>
    <d v="2011-04-01T00:00:00"/>
    <x v="4"/>
    <n v="0"/>
    <n v="1"/>
    <n v="7"/>
    <n v="6.3085000000000004"/>
    <n v="1.1096140128398193"/>
    <n v="0.13933509293650698"/>
  </r>
  <r>
    <n v="4933"/>
    <m/>
    <s v="Upfront"/>
    <x v="9"/>
    <n v="18"/>
    <d v="2012-03-01T00:00:00"/>
    <x v="4"/>
    <n v="0"/>
    <n v="1"/>
    <n v="21"/>
    <n v="19.8"/>
    <n v="1.0606060606060606"/>
    <n v="0.13318112633181128"/>
  </r>
  <r>
    <n v="5221"/>
    <m/>
    <s v="Upfront"/>
    <x v="3"/>
    <n v="1.76"/>
    <d v="2012-10-01T00:00:00"/>
    <x v="4"/>
    <n v="0"/>
    <n v="1"/>
    <n v="1"/>
    <n v="1.9360000000000002"/>
    <n v="0.51652892561983466"/>
    <n v="6.4860938148609382E-2"/>
  </r>
  <r>
    <n v="5880"/>
    <m/>
    <s v="Upfront"/>
    <x v="3"/>
    <n v="2.88"/>
    <d v="2012-07-01T00:00:00"/>
    <x v="4"/>
    <n v="0"/>
    <n v="1"/>
    <n v="3"/>
    <n v="3.1680000000000001"/>
    <n v="0.94696969696969691"/>
    <n v="0.11891171993911721"/>
  </r>
  <r>
    <n v="8228"/>
    <m/>
    <s v="Upfront"/>
    <x v="3"/>
    <n v="3.43"/>
    <d v="2013-02-01T00:00:00"/>
    <x v="4"/>
    <n v="0"/>
    <n v="1"/>
    <n v="4"/>
    <n v="3.7730000000000006"/>
    <n v="1.0601643254704478"/>
    <n v="0.13312565730793297"/>
  </r>
  <r>
    <n v="8329"/>
    <m/>
    <s v="Upfront"/>
    <x v="4"/>
    <n v="2.99"/>
    <d v="2012-08-01T00:00:00"/>
    <x v="4"/>
    <n v="0"/>
    <n v="1"/>
    <n v="4"/>
    <n v="3.2890000000000006"/>
    <n v="1.2161751292186072"/>
    <n v="0.15271605503886623"/>
  </r>
  <r>
    <n v="8330"/>
    <m/>
    <s v="Upfront"/>
    <x v="4"/>
    <n v="2.76"/>
    <d v="2012-09-01T00:00:00"/>
    <x v="4"/>
    <n v="0"/>
    <n v="1"/>
    <n v="4"/>
    <n v="3.036"/>
    <n v="1.3175230566534915"/>
    <n v="0.16544239295877178"/>
  </r>
  <r>
    <n v="8331"/>
    <m/>
    <s v="Upfront"/>
    <x v="4"/>
    <n v="7.13"/>
    <d v="2012-08-01T00:00:00"/>
    <x v="4"/>
    <n v="0"/>
    <n v="1"/>
    <n v="7"/>
    <n v="7.8430000000000009"/>
    <n v="0.89251561902333276"/>
    <n v="0.11207387910110345"/>
  </r>
  <r>
    <n v="8332"/>
    <m/>
    <s v="Upfront"/>
    <x v="4"/>
    <n v="5.59"/>
    <d v="2012-07-01T00:00:00"/>
    <x v="4"/>
    <n v="0"/>
    <n v="1"/>
    <n v="6"/>
    <n v="6.149"/>
    <n v="0.97576841762888278"/>
    <n v="0.12252799764746246"/>
  </r>
  <r>
    <n v="8333"/>
    <m/>
    <s v="Upfront"/>
    <x v="4"/>
    <n v="4.2300000000000004"/>
    <d v="2012-11-01T00:00:00"/>
    <x v="4"/>
    <n v="0"/>
    <n v="1"/>
    <n v="5"/>
    <n v="4.6530000000000005"/>
    <n v="1.0745755426606489"/>
    <n v="0.1349352850372961"/>
  </r>
  <r>
    <n v="8334"/>
    <m/>
    <s v="Upfront"/>
    <x v="4"/>
    <n v="5.8049999999999997"/>
    <d v="2012-09-01T00:00:00"/>
    <x v="4"/>
    <n v="0"/>
    <n v="1"/>
    <n v="7"/>
    <n v="6.3855000000000004"/>
    <n v="1.0962336543731892"/>
    <n v="0.13765491093727264"/>
  </r>
  <r>
    <n v="8335"/>
    <m/>
    <s v="Upfront"/>
    <x v="4"/>
    <n v="5.64"/>
    <d v="2012-11-01T00:00:00"/>
    <x v="4"/>
    <n v="0"/>
    <n v="1"/>
    <n v="5"/>
    <n v="6.2039999999999997"/>
    <n v="0.80593165699548686"/>
    <n v="0.10120146377797209"/>
  </r>
  <r>
    <n v="8336"/>
    <m/>
    <s v="Upfront"/>
    <x v="4"/>
    <n v="3.44"/>
    <d v="2012-09-01T00:00:00"/>
    <x v="4"/>
    <n v="0"/>
    <n v="1"/>
    <n v="2"/>
    <n v="3.7840000000000003"/>
    <n v="0.52854122621564481"/>
    <n v="6.6369332059042163E-2"/>
  </r>
  <r>
    <n v="8337"/>
    <m/>
    <s v="Upfront"/>
    <x v="4"/>
    <n v="1.88"/>
    <d v="2012-10-01T00:00:00"/>
    <x v="4"/>
    <n v="0"/>
    <n v="1"/>
    <n v="2"/>
    <n v="2.0680000000000001"/>
    <n v="0.96711798839458407"/>
    <n v="0.12144175653356652"/>
  </r>
  <r>
    <n v="8338"/>
    <m/>
    <s v="Upfront"/>
    <x v="4"/>
    <n v="6.45"/>
    <d v="2012-09-01T00:00:00"/>
    <x v="4"/>
    <n v="0"/>
    <n v="1"/>
    <n v="6"/>
    <n v="7.0950000000000006"/>
    <n v="0.84566596194503163"/>
    <n v="0.10619093129446745"/>
  </r>
  <r>
    <n v="8339"/>
    <m/>
    <s v="Upfront"/>
    <x v="4"/>
    <n v="6.58"/>
    <d v="2012-09-01T00:00:00"/>
    <x v="4"/>
    <n v="0"/>
    <n v="1"/>
    <n v="9"/>
    <n v="7.2380000000000004"/>
    <n v="1.2434374136501796"/>
    <n v="0.15613940125744266"/>
  </r>
  <r>
    <n v="8340"/>
    <m/>
    <s v="Upfront"/>
    <x v="4"/>
    <n v="5.8049999999999997"/>
    <d v="2012-09-01T00:00:00"/>
    <x v="4"/>
    <n v="0"/>
    <n v="1"/>
    <n v="5"/>
    <n v="6.3855000000000004"/>
    <n v="0.78302403883799232"/>
    <n v="9.8324936383766159E-2"/>
  </r>
  <r>
    <n v="8341"/>
    <m/>
    <s v="Upfront"/>
    <x v="4"/>
    <n v="3.6549999999999998"/>
    <d v="2012-09-01T00:00:00"/>
    <x v="4"/>
    <n v="0"/>
    <n v="1"/>
    <n v="5"/>
    <n v="4.0205000000000002"/>
    <n v="1.2436264146250466"/>
    <n v="0.15616313425656977"/>
  </r>
  <r>
    <n v="8342"/>
    <m/>
    <s v="Upfront"/>
    <x v="4"/>
    <n v="2.35"/>
    <d v="2013-04-01T00:00:00"/>
    <x v="4"/>
    <n v="0"/>
    <n v="1"/>
    <n v="2"/>
    <n v="2.5850000000000004"/>
    <n v="0.77369439071566715"/>
    <n v="9.7153405226853187E-2"/>
  </r>
  <r>
    <n v="8343"/>
    <m/>
    <s v="Upfront"/>
    <x v="9"/>
    <n v="4.1399999999999997"/>
    <d v="2012-09-01T00:00:00"/>
    <x v="4"/>
    <n v="0"/>
    <n v="1"/>
    <n v="4"/>
    <n v="4.5540000000000003"/>
    <n v="0.87834870443566093"/>
    <n v="0.11029492863918118"/>
  </r>
  <r>
    <n v="8344"/>
    <m/>
    <s v="Upfront"/>
    <x v="9"/>
    <n v="4.5999999999999996"/>
    <d v="2012-08-01T00:00:00"/>
    <x v="4"/>
    <n v="0"/>
    <n v="1"/>
    <n v="6"/>
    <n v="5.0599999999999996"/>
    <n v="1.1857707509881423"/>
    <n v="0.14889815366289458"/>
  </r>
  <r>
    <n v="8345"/>
    <m/>
    <s v="Upfront"/>
    <x v="9"/>
    <n v="4.3"/>
    <d v="2012-08-01T00:00:00"/>
    <x v="4"/>
    <n v="0"/>
    <n v="1"/>
    <n v="5"/>
    <n v="4.7300000000000004"/>
    <n v="1.0570824524312896"/>
    <n v="0.13273866411808433"/>
  </r>
  <r>
    <n v="8346"/>
    <m/>
    <s v="Upfront"/>
    <x v="9"/>
    <n v="3.22"/>
    <d v="2012-09-01T00:00:00"/>
    <x v="4"/>
    <n v="0"/>
    <n v="1"/>
    <n v="3"/>
    <n v="3.5420000000000007"/>
    <n v="0.84697910784867292"/>
    <n v="0.1063558240449247"/>
  </r>
  <r>
    <n v="8347"/>
    <m/>
    <s v="Upfront"/>
    <x v="9"/>
    <n v="6.9"/>
    <d v="2012-08-01T00:00:00"/>
    <x v="4"/>
    <n v="0"/>
    <n v="1"/>
    <n v="8"/>
    <n v="7.5900000000000007"/>
    <n v="1.054018445322793"/>
    <n v="0.13235391436701738"/>
  </r>
  <r>
    <n v="8348"/>
    <m/>
    <s v="Upfront"/>
    <x v="9"/>
    <n v="4.5999999999999996"/>
    <d v="2012-08-01T00:00:00"/>
    <x v="4"/>
    <n v="0"/>
    <n v="1"/>
    <n v="5"/>
    <n v="5.0599999999999996"/>
    <n v="0.98814229249011865"/>
    <n v="0.12408179471907882"/>
  </r>
  <r>
    <n v="8349"/>
    <m/>
    <s v="Upfront"/>
    <x v="9"/>
    <n v="3.22"/>
    <d v="2012-09-01T00:00:00"/>
    <x v="4"/>
    <n v="0"/>
    <n v="1"/>
    <n v="4"/>
    <n v="3.5420000000000007"/>
    <n v="1.1293054771315638"/>
    <n v="0.14180776539323292"/>
  </r>
  <r>
    <n v="8350"/>
    <m/>
    <s v="Upfront"/>
    <x v="9"/>
    <n v="7.31"/>
    <d v="2012-08-01T00:00:00"/>
    <x v="4"/>
    <n v="0"/>
    <n v="1"/>
    <n v="9"/>
    <n v="8.0410000000000004"/>
    <n v="1.1192637731625419"/>
    <n v="0.1405468208309128"/>
  </r>
  <r>
    <n v="8351"/>
    <m/>
    <s v="Upfront"/>
    <x v="9"/>
    <n v="2.99"/>
    <d v="2012-09-01T00:00:00"/>
    <x v="4"/>
    <n v="0"/>
    <n v="1"/>
    <n v="3"/>
    <n v="3.2890000000000006"/>
    <n v="0.91213134691395548"/>
    <n v="0.11453704127914968"/>
  </r>
  <r>
    <n v="8352"/>
    <m/>
    <s v="Upfront"/>
    <x v="9"/>
    <n v="3.68"/>
    <d v="2012-09-01T00:00:00"/>
    <x v="4"/>
    <n v="0"/>
    <n v="1"/>
    <n v="4"/>
    <n v="4.0480000000000009"/>
    <n v="0.98814229249011831"/>
    <n v="0.12408179471907881"/>
  </r>
  <r>
    <n v="8353"/>
    <m/>
    <s v="Upfront"/>
    <x v="9"/>
    <n v="8.9700000000000006"/>
    <d v="2012-07-01T00:00:00"/>
    <x v="4"/>
    <n v="0"/>
    <n v="1"/>
    <n v="11"/>
    <n v="9.8670000000000009"/>
    <n v="1.1148272017837235"/>
    <n v="0.13998971711896072"/>
  </r>
  <r>
    <n v="8354"/>
    <m/>
    <s v="Upfront"/>
    <x v="9"/>
    <n v="5.8049999999999997"/>
    <d v="2012-08-01T00:00:00"/>
    <x v="4"/>
    <n v="0"/>
    <n v="1"/>
    <n v="6"/>
    <n v="6.3855000000000004"/>
    <n v="0.93962884660559076"/>
    <n v="0.1179899236605194"/>
  </r>
  <r>
    <n v="8355"/>
    <m/>
    <s v="Upfront"/>
    <x v="9"/>
    <n v="2.58"/>
    <d v="2012-10-01T00:00:00"/>
    <x v="4"/>
    <n v="0"/>
    <n v="1"/>
    <n v="3"/>
    <n v="2.8380000000000005"/>
    <n v="1.0570824524312894"/>
    <n v="0.1327386641180843"/>
  </r>
  <r>
    <n v="8356"/>
    <m/>
    <s v="Upfront"/>
    <x v="9"/>
    <n v="7.59"/>
    <d v="2012-04-01T00:00:00"/>
    <x v="4"/>
    <n v="0"/>
    <n v="1"/>
    <n v="8"/>
    <n v="8.3490000000000002"/>
    <n v="0.95819858665708468"/>
    <n v="0.12032174033365219"/>
  </r>
  <r>
    <n v="8357"/>
    <m/>
    <s v="Upfront"/>
    <x v="9"/>
    <n v="6.2549999999999999"/>
    <d v="2012-08-01T00:00:00"/>
    <x v="4"/>
    <n v="0"/>
    <n v="1"/>
    <n v="7"/>
    <n v="6.8805000000000005"/>
    <n v="1.017367923842744"/>
    <n v="0.12775167993459113"/>
  </r>
  <r>
    <n v="8358"/>
    <m/>
    <s v="Upfront"/>
    <x v="9"/>
    <n v="4.1399999999999997"/>
    <d v="2012-08-01T00:00:00"/>
    <x v="4"/>
    <n v="0"/>
    <n v="1"/>
    <n v="4"/>
    <n v="4.5540000000000003"/>
    <n v="0.87834870443566093"/>
    <n v="0.11029492863918118"/>
  </r>
  <r>
    <n v="8359"/>
    <m/>
    <s v="Upfront"/>
    <x v="9"/>
    <n v="4.37"/>
    <d v="2012-08-01T00:00:00"/>
    <x v="4"/>
    <n v="0"/>
    <n v="1"/>
    <n v="4"/>
    <n v="4.8070000000000004"/>
    <n v="0.83211982525483663"/>
    <n v="0.10448993239501375"/>
  </r>
  <r>
    <n v="8360"/>
    <m/>
    <s v="Upfront"/>
    <x v="9"/>
    <n v="3.68"/>
    <d v="2012-09-01T00:00:00"/>
    <x v="4"/>
    <n v="0"/>
    <n v="1"/>
    <n v="4"/>
    <n v="4.0480000000000009"/>
    <n v="0.98814229249011831"/>
    <n v="0.12408179471907881"/>
  </r>
  <r>
    <n v="8361"/>
    <m/>
    <s v="Upfront"/>
    <x v="9"/>
    <n v="3.22"/>
    <d v="2012-09-01T00:00:00"/>
    <x v="4"/>
    <n v="0"/>
    <n v="1"/>
    <n v="3"/>
    <n v="3.5420000000000007"/>
    <n v="0.84697910784867292"/>
    <n v="0.1063558240449247"/>
  </r>
  <r>
    <n v="8362"/>
    <m/>
    <s v="Upfront"/>
    <x v="9"/>
    <n v="7.9550000000000001"/>
    <d v="2012-08-01T00:00:00"/>
    <x v="4"/>
    <n v="0"/>
    <n v="1"/>
    <n v="9"/>
    <n v="8.7505000000000006"/>
    <n v="1.0285126564196332"/>
    <n v="0.12915113265543338"/>
  </r>
  <r>
    <n v="8363"/>
    <m/>
    <s v="Upfront"/>
    <x v="9"/>
    <n v="3.87"/>
    <d v="2012-09-01T00:00:00"/>
    <x v="4"/>
    <n v="0"/>
    <n v="1"/>
    <n v="5"/>
    <n v="4.2570000000000006"/>
    <n v="1.1745360582569884"/>
    <n v="0.14748740457564924"/>
  </r>
  <r>
    <n v="8364"/>
    <m/>
    <s v="Upfront"/>
    <x v="9"/>
    <n v="6.9"/>
    <d v="2012-08-01T00:00:00"/>
    <x v="4"/>
    <n v="0"/>
    <n v="1"/>
    <n v="8"/>
    <n v="7.5900000000000007"/>
    <n v="1.054018445322793"/>
    <n v="0.13235391436701738"/>
  </r>
  <r>
    <n v="8365"/>
    <m/>
    <s v="Upfront"/>
    <x v="9"/>
    <n v="6.45"/>
    <d v="2012-08-01T00:00:00"/>
    <x v="4"/>
    <n v="0"/>
    <n v="1"/>
    <n v="7"/>
    <n v="7.0950000000000006"/>
    <n v="0.98661028893587022"/>
    <n v="0.12388941984354536"/>
  </r>
  <r>
    <n v="8366"/>
    <m/>
    <s v="Upfront"/>
    <x v="9"/>
    <n v="4.5999999999999996"/>
    <d v="2012-08-01T00:00:00"/>
    <x v="4"/>
    <n v="0"/>
    <n v="1"/>
    <n v="6"/>
    <n v="5.0599999999999996"/>
    <n v="1.1857707509881423"/>
    <n v="0.14889815366289458"/>
  </r>
  <r>
    <n v="8367"/>
    <m/>
    <s v="Upfront"/>
    <x v="9"/>
    <n v="4.4649999999999999"/>
    <d v="2012-08-01T00:00:00"/>
    <x v="4"/>
    <n v="0"/>
    <n v="1"/>
    <n v="4"/>
    <n v="4.9115000000000002"/>
    <n v="0.81441514812175508"/>
    <n v="0.102266742344056"/>
  </r>
  <r>
    <n v="8368"/>
    <m/>
    <s v="Upfront"/>
    <x v="9"/>
    <n v="3.22"/>
    <d v="2012-09-01T00:00:00"/>
    <x v="4"/>
    <n v="0"/>
    <n v="1"/>
    <n v="3"/>
    <n v="3.5420000000000007"/>
    <n v="0.84697910784867292"/>
    <n v="0.1063558240449247"/>
  </r>
  <r>
    <n v="8369"/>
    <m/>
    <s v="Upfront"/>
    <x v="9"/>
    <n v="9.2449999999999992"/>
    <d v="2012-07-01T00:00:00"/>
    <x v="4"/>
    <n v="0"/>
    <n v="1"/>
    <n v="11"/>
    <n v="10.169499999999999"/>
    <n v="1.0816657652785291"/>
    <n v="0.13582560979524907"/>
  </r>
  <r>
    <n v="8370"/>
    <m/>
    <s v="Upfront"/>
    <x v="9"/>
    <n v="5.64"/>
    <d v="2012-08-01T00:00:00"/>
    <x v="4"/>
    <n v="0"/>
    <n v="1"/>
    <n v="6"/>
    <n v="6.2039999999999997"/>
    <n v="0.96711798839458418"/>
    <n v="0.12144175653356651"/>
  </r>
  <r>
    <n v="8371"/>
    <m/>
    <s v="Upfront"/>
    <x v="9"/>
    <n v="8.4600000000000009"/>
    <d v="2012-07-01T00:00:00"/>
    <x v="4"/>
    <n v="0"/>
    <n v="1"/>
    <n v="10"/>
    <n v="9.3060000000000009"/>
    <n v="1.0745755426606489"/>
    <n v="0.1349352850372961"/>
  </r>
  <r>
    <n v="8372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73"/>
    <m/>
    <s v="Upfront"/>
    <x v="9"/>
    <n v="3.87"/>
    <d v="2012-09-01T00:00:00"/>
    <x v="4"/>
    <n v="0"/>
    <n v="1"/>
    <n v="5"/>
    <n v="4.2570000000000006"/>
    <n v="1.1745360582569884"/>
    <n v="0.14748740457564924"/>
  </r>
  <r>
    <n v="8374"/>
    <m/>
    <s v="Upfront"/>
    <x v="9"/>
    <n v="5.52"/>
    <d v="2012-08-01T00:00:00"/>
    <x v="4"/>
    <n v="0"/>
    <n v="1"/>
    <n v="6"/>
    <n v="6.0720000000000001"/>
    <n v="0.98814229249011853"/>
    <n v="0.12408179471907882"/>
  </r>
  <r>
    <n v="8375"/>
    <m/>
    <s v="Upfront"/>
    <x v="9"/>
    <n v="4.1399999999999997"/>
    <d v="2012-09-01T00:00:00"/>
    <x v="4"/>
    <n v="0"/>
    <n v="1"/>
    <n v="4"/>
    <n v="4.5540000000000003"/>
    <n v="0.87834870443566093"/>
    <n v="0.11029492863918118"/>
  </r>
  <r>
    <n v="8376"/>
    <m/>
    <s v="Upfront"/>
    <x v="9"/>
    <n v="3.01"/>
    <d v="2012-09-01T00:00:00"/>
    <x v="4"/>
    <n v="0"/>
    <n v="1"/>
    <n v="4"/>
    <n v="3.3109999999999999"/>
    <n v="1.2080942313500453"/>
    <n v="0.1517013304206678"/>
  </r>
  <r>
    <n v="8377"/>
    <m/>
    <s v="Upfront"/>
    <x v="9"/>
    <n v="5.52"/>
    <d v="2012-08-01T00:00:00"/>
    <x v="4"/>
    <n v="0"/>
    <n v="1"/>
    <n v="6"/>
    <n v="6.0720000000000001"/>
    <n v="0.98814229249011853"/>
    <n v="0.12408179471907882"/>
  </r>
  <r>
    <n v="8378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79"/>
    <m/>
    <s v="Upfront"/>
    <x v="9"/>
    <n v="4.4649999999999999"/>
    <d v="2012-08-01T00:00:00"/>
    <x v="4"/>
    <n v="0"/>
    <n v="1"/>
    <n v="5"/>
    <n v="4.9115000000000002"/>
    <n v="1.0180189351521938"/>
    <n v="0.12783342793006999"/>
  </r>
  <r>
    <n v="8380"/>
    <m/>
    <s v="Upfront"/>
    <x v="9"/>
    <n v="5.17"/>
    <d v="2012-08-01T00:00:00"/>
    <x v="4"/>
    <n v="0"/>
    <n v="1"/>
    <n v="7"/>
    <n v="5.6870000000000003"/>
    <n v="1.2308774397749251"/>
    <n v="0.15456223558817556"/>
  </r>
  <r>
    <n v="8381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82"/>
    <m/>
    <s v="Upfront"/>
    <x v="9"/>
    <n v="4.7"/>
    <d v="2012-08-01T00:00:00"/>
    <x v="4"/>
    <n v="0"/>
    <n v="1"/>
    <n v="5"/>
    <n v="5.1700000000000008"/>
    <n v="0.96711798839458396"/>
    <n v="0.12144175653356649"/>
  </r>
  <r>
    <n v="8383"/>
    <m/>
    <s v="Upfront"/>
    <x v="9"/>
    <n v="5.0599999999999996"/>
    <d v="2012-08-01T00:00:00"/>
    <x v="4"/>
    <n v="0"/>
    <n v="1"/>
    <n v="6"/>
    <n v="5.5659999999999998"/>
    <n v="1.0779734099892202"/>
    <n v="0.13536195787535873"/>
  </r>
  <r>
    <n v="8384"/>
    <m/>
    <s v="Upfront"/>
    <x v="9"/>
    <n v="6.11"/>
    <d v="2012-08-01T00:00:00"/>
    <x v="4"/>
    <n v="0"/>
    <n v="1"/>
    <n v="7"/>
    <n v="6.721000000000001"/>
    <n v="1.0415116798095521"/>
    <n v="0.13078343011307161"/>
  </r>
  <r>
    <n v="8385"/>
    <m/>
    <s v="Upfront"/>
    <x v="9"/>
    <n v="4.7"/>
    <d v="2012-08-01T00:00:00"/>
    <x v="4"/>
    <n v="0"/>
    <n v="1"/>
    <n v="6"/>
    <n v="5.1700000000000008"/>
    <n v="1.1605415860735009"/>
    <n v="0.14573010784027979"/>
  </r>
  <r>
    <n v="8386"/>
    <m/>
    <s v="Upfront"/>
    <x v="9"/>
    <n v="2.82"/>
    <d v="2012-10-01T00:00:00"/>
    <x v="4"/>
    <n v="0"/>
    <n v="1"/>
    <n v="3"/>
    <n v="3.1019999999999999"/>
    <n v="0.96711798839458418"/>
    <n v="0.12144175653356651"/>
  </r>
  <r>
    <n v="8387"/>
    <m/>
    <s v="Upfront"/>
    <x v="9"/>
    <n v="7.05"/>
    <d v="2012-08-01T00:00:00"/>
    <x v="4"/>
    <n v="0"/>
    <n v="1"/>
    <n v="9"/>
    <n v="7.7550000000000008"/>
    <n v="1.1605415860735009"/>
    <n v="0.14573010784027982"/>
  </r>
  <r>
    <n v="8388"/>
    <m/>
    <s v="Upfront"/>
    <x v="3"/>
    <n v="11.96"/>
    <d v="2012-09-01T00:00:00"/>
    <x v="4"/>
    <n v="0"/>
    <n v="1"/>
    <n v="15"/>
    <n v="13.156000000000002"/>
    <n v="1.1401641836424443"/>
    <n v="0.1431713015989371"/>
  </r>
  <r>
    <n v="8389"/>
    <m/>
    <s v="Upfront"/>
    <x v="3"/>
    <n v="5.0599999999999996"/>
    <d v="2012-09-01T00:00:00"/>
    <x v="4"/>
    <n v="0"/>
    <n v="1"/>
    <n v="7"/>
    <n v="5.5659999999999998"/>
    <n v="1.2576356449874238"/>
    <n v="0.15792228418791851"/>
  </r>
  <r>
    <n v="8390"/>
    <m/>
    <s v="Upfront"/>
    <x v="3"/>
    <n v="6.665"/>
    <d v="2012-10-01T00:00:00"/>
    <x v="4"/>
    <n v="0"/>
    <n v="1"/>
    <n v="8"/>
    <n v="7.331500000000001"/>
    <n v="1.0911818863806859"/>
    <n v="0.13702055650899025"/>
  </r>
  <r>
    <n v="8391"/>
    <m/>
    <s v="Upfront"/>
    <x v="3"/>
    <n v="3.91"/>
    <d v="2012-10-01T00:00:00"/>
    <x v="4"/>
    <n v="0"/>
    <n v="1"/>
    <n v="4"/>
    <n v="4.3010000000000002"/>
    <n v="0.93001627528481745"/>
    <n v="0.11678286561795652"/>
  </r>
  <r>
    <n v="8392"/>
    <m/>
    <s v="Upfront"/>
    <x v="3"/>
    <n v="5.52"/>
    <d v="2012-10-01T00:00:00"/>
    <x v="4"/>
    <n v="0"/>
    <n v="1"/>
    <n v="7"/>
    <n v="6.0720000000000001"/>
    <n v="1.1528326745718049"/>
    <n v="0.1447620938389253"/>
  </r>
  <r>
    <n v="8393"/>
    <m/>
    <s v="Upfront"/>
    <x v="3"/>
    <n v="6.02"/>
    <d v="2012-09-01T00:00:00"/>
    <x v="4"/>
    <n v="0"/>
    <n v="1"/>
    <n v="8"/>
    <n v="6.6219999999999999"/>
    <n v="1.2080942313500453"/>
    <n v="0.1517013304206678"/>
  </r>
  <r>
    <n v="8394"/>
    <m/>
    <s v="Upfront"/>
    <x v="3"/>
    <n v="4.5999999999999996"/>
    <d v="2012-10-01T00:00:00"/>
    <x v="4"/>
    <n v="0"/>
    <n v="1"/>
    <n v="6"/>
    <n v="5.0599999999999996"/>
    <n v="1.1857707509881423"/>
    <n v="0.14889815366289458"/>
  </r>
  <r>
    <n v="8395"/>
    <m/>
    <s v="Upfront"/>
    <x v="3"/>
    <n v="5.0599999999999996"/>
    <d v="2012-09-01T00:00:00"/>
    <x v="4"/>
    <n v="0"/>
    <n v="1"/>
    <n v="6"/>
    <n v="5.5659999999999998"/>
    <n v="1.0779734099892202"/>
    <n v="0.13536195787535873"/>
  </r>
  <r>
    <n v="8396"/>
    <m/>
    <s v="Upfront"/>
    <x v="3"/>
    <n v="5.59"/>
    <d v="2012-09-01T00:00:00"/>
    <x v="4"/>
    <n v="0"/>
    <n v="1"/>
    <n v="6"/>
    <n v="6.149"/>
    <n v="0.97576841762888278"/>
    <n v="0.12252799764746246"/>
  </r>
  <r>
    <n v="8397"/>
    <m/>
    <s v="Upfront"/>
    <x v="3"/>
    <n v="6.02"/>
    <d v="2012-09-01T00:00:00"/>
    <x v="4"/>
    <n v="0"/>
    <n v="1"/>
    <n v="8"/>
    <n v="6.6219999999999999"/>
    <n v="1.2080942313500453"/>
    <n v="0.1517013304206678"/>
  </r>
  <r>
    <n v="8398"/>
    <m/>
    <s v="Upfront"/>
    <x v="3"/>
    <n v="10.32"/>
    <d v="2012-09-01T00:00:00"/>
    <x v="4"/>
    <n v="0"/>
    <n v="1"/>
    <n v="11"/>
    <n v="11.352000000000002"/>
    <n v="0.96899224806201534"/>
    <n v="0.1216771087749106"/>
  </r>
  <r>
    <n v="8399"/>
    <m/>
    <s v="Upfront"/>
    <x v="3"/>
    <n v="4.5999999999999996"/>
    <d v="2012-10-01T00:00:00"/>
    <x v="4"/>
    <n v="0"/>
    <n v="1"/>
    <n v="6"/>
    <n v="5.0599999999999996"/>
    <n v="1.1857707509881423"/>
    <n v="0.14889815366289458"/>
  </r>
  <r>
    <n v="8400"/>
    <m/>
    <s v="Upfront"/>
    <x v="3"/>
    <n v="8.9700000000000006"/>
    <d v="2012-09-01T00:00:00"/>
    <x v="4"/>
    <n v="0"/>
    <n v="1"/>
    <n v="13"/>
    <n v="9.8670000000000009"/>
    <n v="1.3175230566534912"/>
    <n v="0.16544239295877175"/>
  </r>
  <r>
    <n v="8401"/>
    <m/>
    <s v="Upfront"/>
    <x v="3"/>
    <n v="4.8099999999999996"/>
    <d v="2012-10-01T00:00:00"/>
    <x v="4"/>
    <n v="0"/>
    <n v="1"/>
    <n v="6"/>
    <n v="5.2910000000000004"/>
    <n v="1.134001134001134"/>
    <n v="0.14239740267137527"/>
  </r>
  <r>
    <n v="8402"/>
    <m/>
    <s v="Upfront"/>
    <x v="3"/>
    <n v="8.3849999999999998"/>
    <d v="2012-09-01T00:00:00"/>
    <x v="4"/>
    <n v="0"/>
    <n v="1"/>
    <n v="9"/>
    <n v="9.2235000000000014"/>
    <n v="0.97576841762888256"/>
    <n v="0.12252799764746244"/>
  </r>
  <r>
    <n v="8403"/>
    <m/>
    <s v="Upfront"/>
    <x v="3"/>
    <n v="3.68"/>
    <d v="2012-11-01T00:00:00"/>
    <x v="4"/>
    <n v="0"/>
    <n v="1"/>
    <n v="5"/>
    <n v="4.0480000000000009"/>
    <n v="1.235177865612648"/>
    <n v="0.15510224339884851"/>
  </r>
  <r>
    <n v="8404"/>
    <m/>
    <s v="Upfront"/>
    <x v="3"/>
    <n v="4.1399999999999997"/>
    <d v="2012-09-01T00:00:00"/>
    <x v="4"/>
    <n v="0"/>
    <n v="1"/>
    <n v="4"/>
    <n v="4.5540000000000003"/>
    <n v="0.87834870443566093"/>
    <n v="0.11029492863918118"/>
  </r>
  <r>
    <n v="8405"/>
    <m/>
    <s v="Upfront"/>
    <x v="3"/>
    <n v="5.16"/>
    <d v="2012-09-01T00:00:00"/>
    <x v="4"/>
    <n v="0"/>
    <n v="1"/>
    <n v="7"/>
    <n v="5.676000000000001"/>
    <n v="1.2332628611698377"/>
    <n v="0.15486177480443167"/>
  </r>
  <r>
    <n v="8406"/>
    <m/>
    <s v="Upfront"/>
    <x v="3"/>
    <n v="5.59"/>
    <d v="2012-09-01T00:00:00"/>
    <x v="4"/>
    <n v="0"/>
    <n v="1"/>
    <n v="5"/>
    <n v="6.149"/>
    <n v="0.81314034802406898"/>
    <n v="0.10210666470621871"/>
  </r>
  <r>
    <n v="8407"/>
    <m/>
    <s v="Upfront"/>
    <x v="3"/>
    <n v="7.36"/>
    <d v="2012-09-01T00:00:00"/>
    <x v="4"/>
    <n v="0"/>
    <n v="1"/>
    <n v="9"/>
    <n v="8.0960000000000019"/>
    <n v="1.1116600790513831"/>
    <n v="0.13959201905896365"/>
  </r>
  <r>
    <n v="8408"/>
    <m/>
    <s v="Upfront"/>
    <x v="3"/>
    <n v="5.8049999999999997"/>
    <d v="2012-09-01T00:00:00"/>
    <x v="4"/>
    <n v="0"/>
    <n v="1"/>
    <n v="9"/>
    <n v="6.3855000000000004"/>
    <n v="1.4094432699083861"/>
    <n v="0.17698488549077909"/>
  </r>
  <r>
    <n v="8409"/>
    <m/>
    <s v="Upfront"/>
    <x v="3"/>
    <n v="5.67"/>
    <d v="2012-09-01T00:00:00"/>
    <x v="4"/>
    <n v="0"/>
    <n v="1"/>
    <n v="6"/>
    <n v="6.2370000000000001"/>
    <n v="0.96200096200096197"/>
    <n v="0.12079920755719843"/>
  </r>
  <r>
    <n v="8410"/>
    <m/>
    <s v="Upfront"/>
    <x v="3"/>
    <n v="2.2999999999999998"/>
    <d v="2012-09-01T00:00:00"/>
    <x v="4"/>
    <n v="0"/>
    <n v="1"/>
    <n v="3"/>
    <n v="2.5299999999999998"/>
    <n v="1.1857707509881423"/>
    <n v="0.14889815366289458"/>
  </r>
  <r>
    <n v="8411"/>
    <m/>
    <s v="Upfront"/>
    <x v="3"/>
    <n v="14.404999999999999"/>
    <d v="2012-09-01T00:00:00"/>
    <x v="4"/>
    <n v="0"/>
    <n v="1"/>
    <n v="11"/>
    <n v="15.845500000000001"/>
    <n v="0.69420340159666782"/>
    <n v="8.7171660017846417E-2"/>
  </r>
  <r>
    <n v="8412"/>
    <m/>
    <s v="Upfront"/>
    <x v="3"/>
    <n v="5.52"/>
    <d v="2012-09-01T00:00:00"/>
    <x v="4"/>
    <n v="0"/>
    <n v="1"/>
    <n v="7"/>
    <n v="6.0720000000000001"/>
    <n v="1.1528326745718049"/>
    <n v="0.1447620938389253"/>
  </r>
  <r>
    <n v="8413"/>
    <m/>
    <s v="Upfront"/>
    <x v="3"/>
    <n v="8.9700000000000006"/>
    <d v="2012-09-01T00:00:00"/>
    <x v="4"/>
    <n v="0"/>
    <n v="1"/>
    <n v="12"/>
    <n v="9.8670000000000009"/>
    <n v="1.2161751292186074"/>
    <n v="0.15271605503886623"/>
  </r>
  <r>
    <n v="8414"/>
    <m/>
    <s v="Upfront"/>
    <x v="3"/>
    <n v="5.8049999999999997"/>
    <d v="2012-10-01T00:00:00"/>
    <x v="4"/>
    <n v="0"/>
    <n v="1"/>
    <n v="7"/>
    <n v="6.3855000000000004"/>
    <n v="1.0962336543731892"/>
    <n v="0.13765491093727264"/>
  </r>
  <r>
    <n v="8415"/>
    <m/>
    <s v="Upfront"/>
    <x v="3"/>
    <n v="11.5"/>
    <d v="2012-09-01T00:00:00"/>
    <x v="4"/>
    <n v="0"/>
    <n v="1"/>
    <n v="15"/>
    <n v="12.65"/>
    <n v="1.1857707509881423"/>
    <n v="0.14889815366289458"/>
  </r>
  <r>
    <n v="8416"/>
    <m/>
    <s v="Upfront"/>
    <x v="3"/>
    <n v="4.7300000000000004"/>
    <d v="2012-11-01T00:00:00"/>
    <x v="4"/>
    <n v="0"/>
    <n v="1"/>
    <n v="6"/>
    <n v="5.2030000000000012"/>
    <n v="1.1531808571977702"/>
    <n v="0.14480581540154652"/>
  </r>
  <r>
    <n v="8417"/>
    <m/>
    <s v="Upfront"/>
    <x v="3"/>
    <n v="3.22"/>
    <d v="2012-12-01T00:00:00"/>
    <x v="4"/>
    <n v="0"/>
    <n v="1"/>
    <n v="4"/>
    <n v="3.5420000000000007"/>
    <n v="1.1293054771315638"/>
    <n v="0.14180776539323292"/>
  </r>
  <r>
    <n v="8418"/>
    <m/>
    <s v="Upfront"/>
    <x v="3"/>
    <n v="5.8049999999999997"/>
    <d v="2012-10-01T00:00:00"/>
    <x v="4"/>
    <n v="0"/>
    <n v="1"/>
    <n v="7"/>
    <n v="6.3855000000000004"/>
    <n v="1.0962336543731892"/>
    <n v="0.13765491093727264"/>
  </r>
  <r>
    <n v="8419"/>
    <m/>
    <s v="Upfront"/>
    <x v="3"/>
    <n v="8.0500000000000007"/>
    <d v="2012-09-01T00:00:00"/>
    <x v="4"/>
    <n v="0"/>
    <n v="1"/>
    <n v="10"/>
    <n v="8.8550000000000022"/>
    <n v="1.1293054771315638"/>
    <n v="0.14180776539323292"/>
  </r>
  <r>
    <n v="8420"/>
    <m/>
    <s v="Upfront"/>
    <x v="3"/>
    <n v="9.89"/>
    <d v="2012-09-01T00:00:00"/>
    <x v="4"/>
    <n v="0"/>
    <n v="1"/>
    <n v="13"/>
    <n v="10.879000000000001"/>
    <n v="1.1949627723136316"/>
    <n v="0.15005240291609528"/>
  </r>
  <r>
    <n v="8421"/>
    <m/>
    <s v="Upfront"/>
    <x v="3"/>
    <n v="4.2"/>
    <d v="2012-09-01T00:00:00"/>
    <x v="4"/>
    <n v="0"/>
    <n v="1"/>
    <n v="5"/>
    <n v="4.620000000000001"/>
    <n v="1.082251082251082"/>
    <n v="0.13589910850184819"/>
  </r>
  <r>
    <n v="8422"/>
    <m/>
    <s v="Upfront"/>
    <x v="3"/>
    <n v="2.99"/>
    <d v="2012-12-01T00:00:00"/>
    <x v="4"/>
    <n v="0"/>
    <n v="1"/>
    <n v="3"/>
    <n v="3.2890000000000006"/>
    <n v="0.91213134691395548"/>
    <n v="0.11453704127914968"/>
  </r>
  <r>
    <n v="8423"/>
    <m/>
    <s v="Upfront"/>
    <x v="3"/>
    <n v="6.02"/>
    <d v="2012-10-01T00:00:00"/>
    <x v="4"/>
    <n v="0"/>
    <n v="1"/>
    <n v="7"/>
    <n v="6.6219999999999999"/>
    <n v="1.0570824524312896"/>
    <n v="0.13273866411808433"/>
  </r>
  <r>
    <n v="8424"/>
    <m/>
    <s v="Upfront"/>
    <x v="3"/>
    <n v="9.0299999999999994"/>
    <d v="2012-09-01T00:00:00"/>
    <x v="4"/>
    <n v="0"/>
    <n v="1"/>
    <n v="8"/>
    <n v="9.9329999999999998"/>
    <n v="0.80539615423336353"/>
    <n v="0.10113422028044519"/>
  </r>
  <r>
    <n v="8969"/>
    <m/>
    <s v="Upfront"/>
    <x v="4"/>
    <n v="8.84"/>
    <d v="2013-07-01T00:00:00"/>
    <x v="4"/>
    <n v="0"/>
    <n v="1"/>
    <n v="12"/>
    <n v="9.7240000000000002"/>
    <n v="1.2340600575894694"/>
    <n v="0.15496187937767308"/>
  </r>
  <r>
    <n v="9136"/>
    <m/>
    <s v="Upfront"/>
    <x v="3"/>
    <n v="10.6"/>
    <d v="2013-08-01T00:00:00"/>
    <x v="4"/>
    <n v="0"/>
    <n v="1"/>
    <n v="12"/>
    <n v="11.66"/>
    <n v="1.0291595197255574"/>
    <n v="0.12923235978288963"/>
  </r>
  <r>
    <n v="9624"/>
    <m/>
    <s v="Upfront"/>
    <x v="9"/>
    <n v="65.52"/>
    <d v="2013-10-01T00:00:00"/>
    <x v="4"/>
    <n v="0"/>
    <n v="1"/>
    <n v="83"/>
    <n v="72.072000000000003"/>
    <n v="1.1516261516261517"/>
    <n v="0.1446105898160692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31">
  <r>
    <n v="5221"/>
    <m/>
    <s v="Upfront"/>
    <x v="0"/>
    <n v="1.76"/>
    <d v="2012-10-01T00:00:00"/>
    <x v="0"/>
    <n v="0"/>
    <n v="1"/>
    <n v="1"/>
    <n v="1.9360000000000002"/>
    <n v="0.51652892561983466"/>
    <n v="6.4860938148609382E-2"/>
  </r>
  <r>
    <n v="181"/>
    <m/>
    <s v="Upfront"/>
    <x v="1"/>
    <n v="3.44"/>
    <d v="2009-12-01T00:00:00"/>
    <x v="1"/>
    <n v="0"/>
    <n v="1"/>
    <n v="2"/>
    <n v="3.7840000000000003"/>
    <n v="0.52854122621564481"/>
    <n v="6.6369332059042163E-2"/>
  </r>
  <r>
    <n v="8336"/>
    <m/>
    <s v="Upfront"/>
    <x v="2"/>
    <n v="3.44"/>
    <d v="2012-09-01T00:00:00"/>
    <x v="0"/>
    <n v="0"/>
    <n v="1"/>
    <n v="2"/>
    <n v="3.7840000000000003"/>
    <n v="0.52854122621564481"/>
    <n v="6.6369332059042163E-2"/>
  </r>
  <r>
    <n v="161"/>
    <m/>
    <s v="Upfront"/>
    <x v="1"/>
    <n v="22.12"/>
    <d v="2009-09-01T00:00:00"/>
    <x v="2"/>
    <n v="0"/>
    <n v="1"/>
    <n v="13"/>
    <n v="24.332000000000004"/>
    <n v="0.53427585073154682"/>
    <n v="6.7089433311039004E-2"/>
  </r>
  <r>
    <n v="2299"/>
    <m/>
    <s v="Upfront"/>
    <x v="3"/>
    <n v="9.6"/>
    <d v="2010-06-01T00:00:00"/>
    <x v="0"/>
    <n v="0"/>
    <n v="1"/>
    <n v="6"/>
    <n v="10.56"/>
    <n v="0.56818181818181812"/>
    <n v="7.1347031963470323E-2"/>
  </r>
  <r>
    <n v="277"/>
    <m/>
    <s v="Upfront"/>
    <x v="4"/>
    <n v="6.3959999999999999"/>
    <d v="2009-05-01T00:00:00"/>
    <x v="3"/>
    <n v="0"/>
    <n v="1"/>
    <n v="4"/>
    <n v="7.0356000000000005"/>
    <n v="0.56853715390300752"/>
    <n v="7.1391651745811455E-2"/>
  </r>
  <r>
    <n v="1287"/>
    <m/>
    <s v="Upfront"/>
    <x v="4"/>
    <n v="34.520000000000003"/>
    <d v="2009-08-01T00:00:00"/>
    <x v="0"/>
    <n v="0"/>
    <n v="1"/>
    <n v="23"/>
    <n v="37.972000000000008"/>
    <n v="0.60570947013588949"/>
    <n v="7.6059408350397081E-2"/>
  </r>
  <r>
    <n v="1531"/>
    <m/>
    <s v="Upfront"/>
    <x v="2"/>
    <n v="1.3440000000000001"/>
    <d v="2011-06-01T00:00:00"/>
    <x v="4"/>
    <n v="0"/>
    <n v="1"/>
    <n v="1"/>
    <n v="1.4784000000000002"/>
    <n v="0.67640692640692635"/>
    <n v="8.4936942813655131E-2"/>
  </r>
  <r>
    <n v="1532"/>
    <m/>
    <s v="Upfront"/>
    <x v="2"/>
    <n v="1.3440000000000001"/>
    <d v="2011-06-01T00:00:00"/>
    <x v="4"/>
    <n v="0"/>
    <n v="1"/>
    <n v="1"/>
    <n v="1.4784000000000002"/>
    <n v="0.67640692640692635"/>
    <n v="8.4936942813655131E-2"/>
  </r>
  <r>
    <n v="1533"/>
    <m/>
    <s v="Upfront"/>
    <x v="2"/>
    <n v="1.3440000000000001"/>
    <d v="2011-06-01T00:00:00"/>
    <x v="4"/>
    <n v="0"/>
    <n v="1"/>
    <n v="1"/>
    <n v="1.4784000000000002"/>
    <n v="0.67640692640692635"/>
    <n v="8.4936942813655131E-2"/>
  </r>
  <r>
    <n v="8411"/>
    <m/>
    <s v="Upfront"/>
    <x v="0"/>
    <n v="14.404999999999999"/>
    <d v="2012-09-01T00:00:00"/>
    <x v="0"/>
    <n v="0"/>
    <n v="1"/>
    <n v="11"/>
    <n v="15.845500000000001"/>
    <n v="0.69420340159666782"/>
    <n v="8.7171660017846417E-2"/>
  </r>
  <r>
    <n v="438"/>
    <m/>
    <s v="Upfront"/>
    <x v="4"/>
    <n v="2.5920000000000001"/>
    <d v="2009-05-01T00:00:00"/>
    <x v="2"/>
    <n v="0"/>
    <n v="1"/>
    <n v="2"/>
    <n v="2.8512000000000004"/>
    <n v="0.70145903479236804"/>
    <n v="8.8082755510457175E-2"/>
  </r>
  <r>
    <n v="438"/>
    <m/>
    <s v="Upfront"/>
    <x v="4"/>
    <n v="2.5920000000000001"/>
    <d v="2009-05-01T00:00:00"/>
    <x v="0"/>
    <n v="0"/>
    <n v="1"/>
    <n v="2"/>
    <n v="2.8512000000000004"/>
    <n v="0.70145903479236804"/>
    <n v="8.8082755510457175E-2"/>
  </r>
  <r>
    <n v="8355"/>
    <m/>
    <s v="Upfront"/>
    <x v="5"/>
    <n v="2.58"/>
    <d v="2012-10-01T00:00:00"/>
    <x v="4"/>
    <n v="0"/>
    <n v="1"/>
    <n v="2"/>
    <n v="2.8380000000000005"/>
    <n v="0.70472163495419293"/>
    <n v="8.8492442745389532E-2"/>
  </r>
  <r>
    <n v="1272"/>
    <m/>
    <s v="Upfront"/>
    <x v="2"/>
    <n v="2.4"/>
    <d v="2010-09-01T00:00:00"/>
    <x v="2"/>
    <n v="0"/>
    <n v="1"/>
    <n v="2"/>
    <n v="2.64"/>
    <n v="0.75757575757575757"/>
    <n v="9.5129375951293768E-2"/>
  </r>
  <r>
    <n v="8331"/>
    <m/>
    <s v="Upfront"/>
    <x v="2"/>
    <n v="7.13"/>
    <d v="2012-08-01T00:00:00"/>
    <x v="4"/>
    <n v="0"/>
    <n v="1"/>
    <n v="6"/>
    <n v="7.8430000000000009"/>
    <n v="0.76501338773428529"/>
    <n v="9.6063324943802944E-2"/>
  </r>
  <r>
    <n v="197"/>
    <m/>
    <s v="Upfront"/>
    <x v="1"/>
    <n v="2.36"/>
    <d v="2009-10-01T00:00:00"/>
    <x v="1"/>
    <n v="0"/>
    <n v="1"/>
    <n v="2"/>
    <n v="2.5960000000000001"/>
    <n v="0.77041602465331271"/>
    <n v="9.6741738255552989E-2"/>
  </r>
  <r>
    <n v="2638"/>
    <m/>
    <s v="Upfront"/>
    <x v="0"/>
    <n v="1.175"/>
    <d v="2011-09-01T00:00:00"/>
    <x v="2"/>
    <n v="0"/>
    <n v="1"/>
    <n v="1"/>
    <n v="1.2925000000000002"/>
    <n v="0.77369439071566715"/>
    <n v="9.7153405226853187E-2"/>
  </r>
  <r>
    <n v="2638"/>
    <m/>
    <s v="Upfront"/>
    <x v="0"/>
    <n v="1.175"/>
    <d v="2011-09-01T00:00:00"/>
    <x v="0"/>
    <n v="0"/>
    <n v="1"/>
    <n v="1"/>
    <n v="1.2925000000000002"/>
    <n v="0.77369439071566715"/>
    <n v="9.7153405226853187E-2"/>
  </r>
  <r>
    <n v="8342"/>
    <m/>
    <s v="Upfront"/>
    <x v="2"/>
    <n v="2.35"/>
    <d v="2013-04-01T00:00:00"/>
    <x v="0"/>
    <n v="0"/>
    <n v="1"/>
    <n v="2"/>
    <n v="2.5850000000000004"/>
    <n v="0.77369439071566715"/>
    <n v="9.7153405226853187E-2"/>
  </r>
  <r>
    <n v="8340"/>
    <m/>
    <s v="Upfront"/>
    <x v="2"/>
    <n v="5.8049999999999997"/>
    <d v="2012-09-01T00:00:00"/>
    <x v="0"/>
    <n v="0"/>
    <n v="1"/>
    <n v="5"/>
    <n v="6.3855000000000004"/>
    <n v="0.78302403883799232"/>
    <n v="9.8324936383766159E-2"/>
  </r>
  <r>
    <n v="8410"/>
    <m/>
    <s v="Upfront"/>
    <x v="0"/>
    <n v="2.2999999999999998"/>
    <d v="2012-09-01T00:00:00"/>
    <x v="4"/>
    <n v="0"/>
    <n v="1"/>
    <n v="2"/>
    <n v="2.5299999999999998"/>
    <n v="0.79051383399209496"/>
    <n v="9.9265435775263061E-2"/>
  </r>
  <r>
    <n v="8336"/>
    <m/>
    <s v="Upfront"/>
    <x v="2"/>
    <n v="3.44"/>
    <d v="2012-09-01T00:00:00"/>
    <x v="4"/>
    <n v="0"/>
    <n v="1"/>
    <n v="3"/>
    <n v="3.7840000000000003"/>
    <n v="0.79281183932346722"/>
    <n v="9.9553998088563245E-2"/>
  </r>
  <r>
    <n v="8424"/>
    <m/>
    <s v="Upfront"/>
    <x v="0"/>
    <n v="9.0299999999999994"/>
    <d v="2012-09-01T00:00:00"/>
    <x v="0"/>
    <n v="0"/>
    <n v="1"/>
    <n v="8"/>
    <n v="9.9329999999999998"/>
    <n v="0.80539615423336353"/>
    <n v="0.10113422028044519"/>
  </r>
  <r>
    <n v="8335"/>
    <m/>
    <s v="Upfront"/>
    <x v="2"/>
    <n v="5.64"/>
    <d v="2012-11-01T00:00:00"/>
    <x v="0"/>
    <n v="0"/>
    <n v="1"/>
    <n v="5"/>
    <n v="6.2039999999999997"/>
    <n v="0.80593165699548686"/>
    <n v="0.10120146377797209"/>
  </r>
  <r>
    <n v="8406"/>
    <m/>
    <s v="Upfront"/>
    <x v="0"/>
    <n v="5.59"/>
    <d v="2012-09-01T00:00:00"/>
    <x v="0"/>
    <n v="0"/>
    <n v="1"/>
    <n v="5"/>
    <n v="6.149"/>
    <n v="0.81314034802406898"/>
    <n v="0.10210666470621871"/>
  </r>
  <r>
    <n v="8367"/>
    <m/>
    <s v="Upfront"/>
    <x v="5"/>
    <n v="4.4649999999999999"/>
    <d v="2012-08-01T00:00:00"/>
    <x v="0"/>
    <n v="0"/>
    <n v="1"/>
    <n v="4"/>
    <n v="4.9115000000000002"/>
    <n v="0.81441514812175508"/>
    <n v="0.102266742344056"/>
  </r>
  <r>
    <n v="8379"/>
    <m/>
    <s v="Upfront"/>
    <x v="5"/>
    <n v="4.4649999999999999"/>
    <d v="2012-08-01T00:00:00"/>
    <x v="4"/>
    <n v="0"/>
    <n v="1"/>
    <n v="4"/>
    <n v="4.9115000000000002"/>
    <n v="0.81441514812175508"/>
    <n v="0.102266742344056"/>
  </r>
  <r>
    <n v="8359"/>
    <m/>
    <s v="Upfront"/>
    <x v="5"/>
    <n v="4.37"/>
    <d v="2012-08-01T00:00:00"/>
    <x v="0"/>
    <n v="0"/>
    <n v="1"/>
    <n v="4"/>
    <n v="4.8070000000000004"/>
    <n v="0.83211982525483663"/>
    <n v="0.10448993239501375"/>
  </r>
  <r>
    <n v="2824"/>
    <m/>
    <s v="Upfront"/>
    <x v="2"/>
    <n v="2.1760000000000002"/>
    <d v="2011-06-01T00:00:00"/>
    <x v="4"/>
    <n v="0"/>
    <n v="1"/>
    <n v="2"/>
    <n v="2.3936000000000002"/>
    <n v="0.83556149732620311"/>
    <n v="0.10492210582863283"/>
  </r>
  <r>
    <n v="266"/>
    <m/>
    <s v="Upfront"/>
    <x v="1"/>
    <n v="1.08"/>
    <d v="2009-09-01T00:00:00"/>
    <x v="1"/>
    <n v="0"/>
    <n v="1"/>
    <n v="1"/>
    <n v="1.1880000000000002"/>
    <n v="0.84175084175084158"/>
    <n v="0.10569930661254862"/>
  </r>
  <r>
    <n v="266"/>
    <m/>
    <s v="Upfront"/>
    <x v="1"/>
    <n v="1.08"/>
    <d v="2009-09-01T00:00:00"/>
    <x v="2"/>
    <n v="0"/>
    <n v="1"/>
    <n v="1"/>
    <n v="1.1880000000000002"/>
    <n v="0.84175084175084158"/>
    <n v="0.10569930661254862"/>
  </r>
  <r>
    <n v="266"/>
    <m/>
    <s v="Upfront"/>
    <x v="1"/>
    <n v="1.08"/>
    <d v="2009-09-01T00:00:00"/>
    <x v="4"/>
    <n v="0"/>
    <n v="1"/>
    <n v="1"/>
    <n v="1.1880000000000002"/>
    <n v="0.84175084175084158"/>
    <n v="0.10569930661254862"/>
  </r>
  <r>
    <n v="502"/>
    <m/>
    <s v="Upfront"/>
    <x v="1"/>
    <n v="5.4"/>
    <d v="2009-12-01T00:00:00"/>
    <x v="1"/>
    <n v="0"/>
    <n v="1"/>
    <n v="5"/>
    <n v="5.9400000000000013"/>
    <n v="0.84175084175084158"/>
    <n v="0.10569930661254862"/>
  </r>
  <r>
    <n v="502"/>
    <m/>
    <s v="Upfront"/>
    <x v="1"/>
    <n v="5.4"/>
    <d v="2009-12-01T00:00:00"/>
    <x v="3"/>
    <n v="0"/>
    <n v="1"/>
    <n v="5"/>
    <n v="5.9400000000000013"/>
    <n v="0.84175084175084158"/>
    <n v="0.10569930661254862"/>
  </r>
  <r>
    <n v="502"/>
    <m/>
    <s v="Upfront"/>
    <x v="1"/>
    <n v="5.4"/>
    <d v="2009-12-01T00:00:00"/>
    <x v="2"/>
    <n v="0"/>
    <n v="1"/>
    <n v="5"/>
    <n v="5.9400000000000013"/>
    <n v="0.84175084175084158"/>
    <n v="0.10569930661254862"/>
  </r>
  <r>
    <n v="502"/>
    <m/>
    <s v="Upfront"/>
    <x v="1"/>
    <n v="5.4"/>
    <d v="2009-12-01T00:00:00"/>
    <x v="4"/>
    <n v="0"/>
    <n v="1"/>
    <n v="5"/>
    <n v="5.9400000000000013"/>
    <n v="0.84175084175084158"/>
    <n v="0.10569930661254862"/>
  </r>
  <r>
    <n v="502"/>
    <m/>
    <s v="Upfront"/>
    <x v="1"/>
    <n v="5.4"/>
    <d v="2009-12-01T00:00:00"/>
    <x v="0"/>
    <n v="0"/>
    <n v="1"/>
    <n v="5"/>
    <n v="5.9400000000000013"/>
    <n v="0.84175084175084158"/>
    <n v="0.10569930661254862"/>
  </r>
  <r>
    <n v="1436"/>
    <m/>
    <s v="Upfront"/>
    <x v="2"/>
    <n v="3.24"/>
    <d v="2010-10-01T00:00:00"/>
    <x v="3"/>
    <n v="0"/>
    <n v="1"/>
    <n v="3"/>
    <n v="3.5640000000000005"/>
    <n v="0.84175084175084158"/>
    <n v="0.10569930661254862"/>
  </r>
  <r>
    <n v="1436"/>
    <m/>
    <s v="Upfront"/>
    <x v="2"/>
    <n v="3.24"/>
    <d v="2010-10-01T00:00:00"/>
    <x v="4"/>
    <n v="0"/>
    <n v="1"/>
    <n v="3"/>
    <n v="3.5640000000000005"/>
    <n v="0.84175084175084158"/>
    <n v="0.10569930661254862"/>
  </r>
  <r>
    <n v="8338"/>
    <m/>
    <s v="Upfront"/>
    <x v="2"/>
    <n v="6.45"/>
    <d v="2012-09-01T00:00:00"/>
    <x v="4"/>
    <n v="0"/>
    <n v="1"/>
    <n v="6"/>
    <n v="7.0950000000000006"/>
    <n v="0.84566596194503163"/>
    <n v="0.10619093129446745"/>
  </r>
  <r>
    <n v="8338"/>
    <m/>
    <s v="Upfront"/>
    <x v="2"/>
    <n v="6.45"/>
    <d v="2012-09-01T00:00:00"/>
    <x v="0"/>
    <n v="0"/>
    <n v="1"/>
    <n v="6"/>
    <n v="7.0950000000000006"/>
    <n v="0.84566596194503163"/>
    <n v="0.10619093129446745"/>
  </r>
  <r>
    <n v="8345"/>
    <m/>
    <s v="Upfront"/>
    <x v="5"/>
    <n v="4.3"/>
    <d v="2012-08-01T00:00:00"/>
    <x v="4"/>
    <n v="0"/>
    <n v="1"/>
    <n v="4"/>
    <n v="4.7300000000000004"/>
    <n v="0.84566596194503163"/>
    <n v="0.10619093129446745"/>
  </r>
  <r>
    <n v="8346"/>
    <m/>
    <s v="Upfront"/>
    <x v="5"/>
    <n v="3.22"/>
    <d v="2012-09-01T00:00:00"/>
    <x v="0"/>
    <n v="0"/>
    <n v="1"/>
    <n v="3"/>
    <n v="3.5420000000000007"/>
    <n v="0.84697910784867292"/>
    <n v="0.1063558240449247"/>
  </r>
  <r>
    <n v="8349"/>
    <m/>
    <s v="Upfront"/>
    <x v="5"/>
    <n v="3.22"/>
    <d v="2012-09-01T00:00:00"/>
    <x v="4"/>
    <n v="0"/>
    <n v="1"/>
    <n v="3"/>
    <n v="3.5420000000000007"/>
    <n v="0.84697910784867292"/>
    <n v="0.1063558240449247"/>
  </r>
  <r>
    <n v="8361"/>
    <m/>
    <s v="Upfront"/>
    <x v="5"/>
    <n v="3.22"/>
    <d v="2012-09-01T00:00:00"/>
    <x v="0"/>
    <n v="0"/>
    <n v="1"/>
    <n v="3"/>
    <n v="3.5420000000000007"/>
    <n v="0.84697910784867292"/>
    <n v="0.1063558240449247"/>
  </r>
  <r>
    <n v="8368"/>
    <m/>
    <s v="Upfront"/>
    <x v="5"/>
    <n v="3.22"/>
    <d v="2012-09-01T00:00:00"/>
    <x v="0"/>
    <n v="0"/>
    <n v="1"/>
    <n v="3"/>
    <n v="3.5420000000000007"/>
    <n v="0.84697910784867292"/>
    <n v="0.1063558240449247"/>
  </r>
  <r>
    <n v="1239"/>
    <m/>
    <s v="Upfront"/>
    <x v="6"/>
    <n v="3.1680000000000001"/>
    <d v="2010-09-01T00:00:00"/>
    <x v="2"/>
    <n v="0"/>
    <n v="1"/>
    <n v="3"/>
    <n v="3.4848000000000003"/>
    <n v="0.86088154269972439"/>
    <n v="0.10810156358101562"/>
  </r>
  <r>
    <n v="1468"/>
    <m/>
    <s v="Upfront"/>
    <x v="7"/>
    <n v="3.15"/>
    <d v="2010-10-01T00:00:00"/>
    <x v="0"/>
    <n v="0"/>
    <n v="1"/>
    <n v="3"/>
    <n v="3.4650000000000003"/>
    <n v="0.86580086580086568"/>
    <n v="0.10871928680147858"/>
  </r>
  <r>
    <n v="3075"/>
    <m/>
    <s v="Upfront"/>
    <x v="6"/>
    <n v="2.08"/>
    <d v="2012-08-01T00:00:00"/>
    <x v="0"/>
    <n v="0"/>
    <n v="1"/>
    <n v="2"/>
    <n v="2.2880000000000003"/>
    <n v="0.87412587412587406"/>
    <n v="0.1097646645591851"/>
  </r>
  <r>
    <n v="8343"/>
    <m/>
    <s v="Upfront"/>
    <x v="5"/>
    <n v="4.1399999999999997"/>
    <d v="2012-09-01T00:00:00"/>
    <x v="0"/>
    <n v="0"/>
    <n v="1"/>
    <n v="4"/>
    <n v="4.5540000000000003"/>
    <n v="0.87834870443566093"/>
    <n v="0.11029492863918118"/>
  </r>
  <r>
    <n v="8358"/>
    <m/>
    <s v="Upfront"/>
    <x v="5"/>
    <n v="4.1399999999999997"/>
    <d v="2012-08-01T00:00:00"/>
    <x v="0"/>
    <n v="0"/>
    <n v="1"/>
    <n v="4"/>
    <n v="4.5540000000000003"/>
    <n v="0.87834870443566093"/>
    <n v="0.11029492863918118"/>
  </r>
  <r>
    <n v="8375"/>
    <m/>
    <s v="Upfront"/>
    <x v="5"/>
    <n v="4.1399999999999997"/>
    <d v="2012-09-01T00:00:00"/>
    <x v="0"/>
    <n v="0"/>
    <n v="1"/>
    <n v="4"/>
    <n v="4.5540000000000003"/>
    <n v="0.87834870443566093"/>
    <n v="0.11029492863918118"/>
  </r>
  <r>
    <n v="8404"/>
    <m/>
    <s v="Upfront"/>
    <x v="0"/>
    <n v="4.1399999999999997"/>
    <d v="2012-09-01T00:00:00"/>
    <x v="0"/>
    <n v="0"/>
    <n v="1"/>
    <n v="4"/>
    <n v="4.5540000000000003"/>
    <n v="0.87834870443566093"/>
    <n v="0.11029492863918118"/>
  </r>
  <r>
    <n v="8331"/>
    <m/>
    <s v="Upfront"/>
    <x v="2"/>
    <n v="7.13"/>
    <d v="2012-08-01T00:00:00"/>
    <x v="0"/>
    <n v="0"/>
    <n v="1"/>
    <n v="7"/>
    <n v="7.8430000000000009"/>
    <n v="0.89251561902333276"/>
    <n v="0.11207387910110345"/>
  </r>
  <r>
    <n v="2450"/>
    <m/>
    <s v="Upfront"/>
    <x v="4"/>
    <n v="44.8"/>
    <d v="2011-02-01T00:00:00"/>
    <x v="4"/>
    <n v="0"/>
    <n v="1"/>
    <n v="44"/>
    <n v="49.28"/>
    <n v="0.89285714285714279"/>
    <n v="0.11211676451402479"/>
  </r>
  <r>
    <n v="2433"/>
    <m/>
    <s v="Upfront"/>
    <x v="0"/>
    <n v="8.14"/>
    <d v="2011-03-01T00:00:00"/>
    <x v="2"/>
    <n v="0"/>
    <n v="1"/>
    <n v="8"/>
    <n v="8.9540000000000006"/>
    <n v="0.89345543890998436"/>
    <n v="0.1121918930138108"/>
  </r>
  <r>
    <n v="2433"/>
    <m/>
    <s v="Upfront"/>
    <x v="0"/>
    <n v="8.14"/>
    <d v="2011-03-01T00:00:00"/>
    <x v="0"/>
    <n v="0"/>
    <n v="1"/>
    <n v="8"/>
    <n v="8.9540000000000006"/>
    <n v="0.89345543890998436"/>
    <n v="0.1121918930138108"/>
  </r>
  <r>
    <n v="8389"/>
    <m/>
    <s v="Upfront"/>
    <x v="0"/>
    <n v="5.0599999999999996"/>
    <d v="2012-09-01T00:00:00"/>
    <x v="4"/>
    <n v="0"/>
    <n v="1"/>
    <n v="5"/>
    <n v="5.5659999999999998"/>
    <n v="0.89831117499101687"/>
    <n v="0.11280163156279893"/>
  </r>
  <r>
    <n v="170"/>
    <m/>
    <s v="Upfront"/>
    <x v="1"/>
    <n v="3.024"/>
    <d v="2009-10-01T00:00:00"/>
    <x v="2"/>
    <n v="0"/>
    <n v="1"/>
    <n v="3"/>
    <n v="3.3264000000000005"/>
    <n v="0.90187590187590172"/>
    <n v="0.1132492570848735"/>
  </r>
  <r>
    <n v="458"/>
    <m/>
    <s v="Upfront"/>
    <x v="0"/>
    <n v="4.032"/>
    <d v="2010-02-01T00:00:00"/>
    <x v="4"/>
    <n v="0"/>
    <n v="1"/>
    <n v="4"/>
    <n v="4.4352"/>
    <n v="0.90187590187590183"/>
    <n v="0.11324925708487352"/>
  </r>
  <r>
    <n v="2247"/>
    <m/>
    <s v="Upfront"/>
    <x v="1"/>
    <n v="4.0250000000000004"/>
    <d v="2011-03-01T00:00:00"/>
    <x v="2"/>
    <n v="0"/>
    <n v="1"/>
    <n v="4"/>
    <n v="4.4275000000000011"/>
    <n v="0.9034443817052511"/>
    <n v="0.11344621231458635"/>
  </r>
  <r>
    <n v="2247"/>
    <m/>
    <s v="Upfront"/>
    <x v="1"/>
    <n v="4.0250000000000004"/>
    <d v="2011-03-01T00:00:00"/>
    <x v="0"/>
    <n v="0"/>
    <n v="1"/>
    <n v="4"/>
    <n v="4.4275000000000011"/>
    <n v="0.9034443817052511"/>
    <n v="0.11344621231458635"/>
  </r>
  <r>
    <n v="1717"/>
    <m/>
    <s v="Upfront"/>
    <x v="1"/>
    <n v="7"/>
    <d v="2010-09-01T00:00:00"/>
    <x v="2"/>
    <n v="0"/>
    <n v="1"/>
    <n v="7"/>
    <n v="7.7000000000000011"/>
    <n v="0.90909090909090895"/>
    <n v="0.11415525114155251"/>
  </r>
  <r>
    <n v="1717"/>
    <m/>
    <s v="Upfront"/>
    <x v="1"/>
    <n v="7"/>
    <d v="2010-09-01T00:00:00"/>
    <x v="0"/>
    <n v="0"/>
    <n v="1"/>
    <n v="7"/>
    <n v="7.7000000000000011"/>
    <n v="0.90909090909090895"/>
    <n v="0.11415525114155251"/>
  </r>
  <r>
    <n v="176"/>
    <m/>
    <s v="Upfront"/>
    <x v="1"/>
    <n v="3"/>
    <d v="2009-10-01T00:00:00"/>
    <x v="4"/>
    <n v="0"/>
    <n v="1"/>
    <n v="3"/>
    <n v="3.3000000000000003"/>
    <n v="0.90909090909090906"/>
    <n v="0.11415525114155251"/>
  </r>
  <r>
    <n v="182"/>
    <m/>
    <s v="Upfront"/>
    <x v="1"/>
    <n v="4"/>
    <d v="2009-09-01T00:00:00"/>
    <x v="3"/>
    <n v="0"/>
    <n v="1"/>
    <n v="4"/>
    <n v="4.4000000000000004"/>
    <n v="0.90909090909090906"/>
    <n v="0.11415525114155252"/>
  </r>
  <r>
    <n v="2361"/>
    <m/>
    <s v="Upfront"/>
    <x v="2"/>
    <n v="4.9950000000000001"/>
    <d v="2011-03-01T00:00:00"/>
    <x v="0"/>
    <n v="0"/>
    <n v="1"/>
    <n v="5"/>
    <n v="5.4945000000000004"/>
    <n v="0.91000091000090999"/>
    <n v="0.11426952066221473"/>
  </r>
  <r>
    <n v="3300"/>
    <m/>
    <s v="Upfront"/>
    <x v="6"/>
    <n v="9.99"/>
    <d v="2011-05-01T00:00:00"/>
    <x v="4"/>
    <n v="0"/>
    <n v="1"/>
    <n v="10"/>
    <n v="10.989000000000001"/>
    <n v="0.91000091000090999"/>
    <n v="0.11426952066221473"/>
  </r>
  <r>
    <n v="1319"/>
    <m/>
    <s v="Upfront"/>
    <x v="2"/>
    <n v="2.99"/>
    <d v="2010-12-01T00:00:00"/>
    <x v="3"/>
    <n v="0"/>
    <n v="1"/>
    <n v="3"/>
    <n v="3.2890000000000006"/>
    <n v="0.91213134691395548"/>
    <n v="0.11453704127914968"/>
  </r>
  <r>
    <n v="1319"/>
    <m/>
    <s v="Upfront"/>
    <x v="2"/>
    <n v="2.99"/>
    <d v="2010-12-01T00:00:00"/>
    <x v="4"/>
    <n v="0"/>
    <n v="1"/>
    <n v="3"/>
    <n v="3.2890000000000006"/>
    <n v="0.91213134691395548"/>
    <n v="0.11453704127914968"/>
  </r>
  <r>
    <n v="1458"/>
    <m/>
    <s v="Upfront"/>
    <x v="2"/>
    <n v="2.99"/>
    <d v="2010-12-01T00:00:00"/>
    <x v="3"/>
    <n v="0"/>
    <n v="1"/>
    <n v="3"/>
    <n v="3.2890000000000006"/>
    <n v="0.91213134691395548"/>
    <n v="0.11453704127914968"/>
  </r>
  <r>
    <n v="1458"/>
    <m/>
    <s v="Upfront"/>
    <x v="2"/>
    <n v="2.99"/>
    <d v="2010-12-01T00:00:00"/>
    <x v="0"/>
    <n v="0"/>
    <n v="1"/>
    <n v="3"/>
    <n v="3.2890000000000006"/>
    <n v="0.91213134691395548"/>
    <n v="0.11453704127914968"/>
  </r>
  <r>
    <n v="8329"/>
    <m/>
    <s v="Upfront"/>
    <x v="2"/>
    <n v="2.99"/>
    <d v="2012-08-01T00:00:00"/>
    <x v="4"/>
    <n v="0"/>
    <n v="1"/>
    <n v="3"/>
    <n v="3.2890000000000006"/>
    <n v="0.91213134691395548"/>
    <n v="0.11453704127914968"/>
  </r>
  <r>
    <n v="8351"/>
    <m/>
    <s v="Upfront"/>
    <x v="5"/>
    <n v="2.99"/>
    <d v="2012-09-01T00:00:00"/>
    <x v="4"/>
    <n v="0"/>
    <n v="1"/>
    <n v="3"/>
    <n v="3.2890000000000006"/>
    <n v="0.91213134691395548"/>
    <n v="0.11453704127914968"/>
  </r>
  <r>
    <n v="8351"/>
    <m/>
    <s v="Upfront"/>
    <x v="5"/>
    <n v="2.99"/>
    <d v="2012-09-01T00:00:00"/>
    <x v="0"/>
    <n v="0"/>
    <n v="1"/>
    <n v="3"/>
    <n v="3.2890000000000006"/>
    <n v="0.91213134691395548"/>
    <n v="0.11453704127914968"/>
  </r>
  <r>
    <n v="8422"/>
    <m/>
    <s v="Upfront"/>
    <x v="0"/>
    <n v="2.99"/>
    <d v="2012-12-01T00:00:00"/>
    <x v="4"/>
    <n v="0"/>
    <n v="1"/>
    <n v="3"/>
    <n v="3.2890000000000006"/>
    <n v="0.91213134691395548"/>
    <n v="0.11453704127914968"/>
  </r>
  <r>
    <n v="8422"/>
    <m/>
    <s v="Upfront"/>
    <x v="0"/>
    <n v="2.99"/>
    <d v="2012-12-01T00:00:00"/>
    <x v="0"/>
    <n v="0"/>
    <n v="1"/>
    <n v="3"/>
    <n v="3.2890000000000006"/>
    <n v="0.91213134691395548"/>
    <n v="0.11453704127914968"/>
  </r>
  <r>
    <n v="8362"/>
    <m/>
    <s v="Upfront"/>
    <x v="5"/>
    <n v="7.9550000000000001"/>
    <d v="2012-08-01T00:00:00"/>
    <x v="4"/>
    <n v="0"/>
    <n v="1"/>
    <n v="8"/>
    <n v="8.7505000000000006"/>
    <n v="0.91423347237300723"/>
    <n v="0.11480100680482967"/>
  </r>
  <r>
    <n v="3153"/>
    <m/>
    <s v="Upfront"/>
    <x v="6"/>
    <n v="5.94"/>
    <d v="2011-06-01T00:00:00"/>
    <x v="2"/>
    <n v="0"/>
    <n v="1"/>
    <n v="6"/>
    <n v="6.5340000000000007"/>
    <n v="0.9182736455463727"/>
    <n v="0.11530833448641668"/>
  </r>
  <r>
    <n v="3153"/>
    <m/>
    <s v="Upfront"/>
    <x v="6"/>
    <n v="5.94"/>
    <d v="2011-06-01T00:00:00"/>
    <x v="4"/>
    <n v="0"/>
    <n v="1"/>
    <n v="6"/>
    <n v="6.5340000000000007"/>
    <n v="0.9182736455463727"/>
    <n v="0.11530833448641668"/>
  </r>
  <r>
    <n v="3153"/>
    <m/>
    <s v="Upfront"/>
    <x v="6"/>
    <n v="5.94"/>
    <d v="2011-06-01T00:00:00"/>
    <x v="0"/>
    <n v="0"/>
    <n v="1"/>
    <n v="6"/>
    <n v="6.5340000000000007"/>
    <n v="0.9182736455463727"/>
    <n v="0.11530833448641668"/>
  </r>
  <r>
    <n v="8391"/>
    <m/>
    <s v="Upfront"/>
    <x v="0"/>
    <n v="3.91"/>
    <d v="2012-10-01T00:00:00"/>
    <x v="0"/>
    <n v="0"/>
    <n v="1"/>
    <n v="4"/>
    <n v="4.3010000000000002"/>
    <n v="0.93001627528481745"/>
    <n v="0.11678286561795652"/>
  </r>
  <r>
    <n v="1292"/>
    <m/>
    <s v="Upfront"/>
    <x v="1"/>
    <n v="5.85"/>
    <d v="2010-08-01T00:00:00"/>
    <x v="3"/>
    <n v="0"/>
    <n v="1"/>
    <n v="6"/>
    <n v="6.4350000000000005"/>
    <n v="0.93240093240093236"/>
    <n v="0.1170823088631308"/>
  </r>
  <r>
    <n v="1292"/>
    <m/>
    <s v="Upfront"/>
    <x v="1"/>
    <n v="5.85"/>
    <d v="2010-08-01T00:00:00"/>
    <x v="2"/>
    <n v="0"/>
    <n v="1"/>
    <n v="6"/>
    <n v="6.4350000000000005"/>
    <n v="0.93240093240093236"/>
    <n v="0.1170823088631308"/>
  </r>
  <r>
    <n v="1292"/>
    <m/>
    <s v="Upfront"/>
    <x v="1"/>
    <n v="5.85"/>
    <d v="2010-08-01T00:00:00"/>
    <x v="4"/>
    <n v="0"/>
    <n v="1"/>
    <n v="6"/>
    <n v="6.4350000000000005"/>
    <n v="0.93240093240093236"/>
    <n v="0.1170823088631308"/>
  </r>
  <r>
    <n v="1292"/>
    <m/>
    <s v="Upfront"/>
    <x v="1"/>
    <n v="5.85"/>
    <d v="2010-08-01T00:00:00"/>
    <x v="0"/>
    <n v="0"/>
    <n v="1"/>
    <n v="6"/>
    <n v="6.4350000000000005"/>
    <n v="0.93240093240093236"/>
    <n v="0.1170823088631308"/>
  </r>
  <r>
    <n v="8363"/>
    <m/>
    <s v="Upfront"/>
    <x v="5"/>
    <n v="3.87"/>
    <d v="2012-09-01T00:00:00"/>
    <x v="4"/>
    <n v="0"/>
    <n v="1"/>
    <n v="4"/>
    <n v="4.2570000000000006"/>
    <n v="0.93962884660559065"/>
    <n v="0.11798992366051939"/>
  </r>
  <r>
    <n v="8373"/>
    <m/>
    <s v="Upfront"/>
    <x v="5"/>
    <n v="3.87"/>
    <d v="2012-09-01T00:00:00"/>
    <x v="4"/>
    <n v="0"/>
    <n v="1"/>
    <n v="4"/>
    <n v="4.2570000000000006"/>
    <n v="0.93962884660559065"/>
    <n v="0.11798992366051939"/>
  </r>
  <r>
    <n v="8340"/>
    <m/>
    <s v="Upfront"/>
    <x v="2"/>
    <n v="5.8049999999999997"/>
    <d v="2012-09-01T00:00:00"/>
    <x v="4"/>
    <n v="0"/>
    <n v="1"/>
    <n v="6"/>
    <n v="6.3855000000000004"/>
    <n v="0.93962884660559076"/>
    <n v="0.1179899236605194"/>
  </r>
  <r>
    <n v="8354"/>
    <m/>
    <s v="Upfront"/>
    <x v="5"/>
    <n v="5.8049999999999997"/>
    <d v="2012-08-01T00:00:00"/>
    <x v="0"/>
    <n v="0"/>
    <n v="1"/>
    <n v="6"/>
    <n v="6.3855000000000004"/>
    <n v="0.93962884660559076"/>
    <n v="0.1179899236605194"/>
  </r>
  <r>
    <n v="8414"/>
    <m/>
    <s v="Upfront"/>
    <x v="0"/>
    <n v="5.8049999999999997"/>
    <d v="2012-10-01T00:00:00"/>
    <x v="4"/>
    <n v="0"/>
    <n v="1"/>
    <n v="6"/>
    <n v="6.3855000000000004"/>
    <n v="0.93962884660559076"/>
    <n v="0.1179899236605194"/>
  </r>
  <r>
    <n v="5880"/>
    <m/>
    <s v="Upfront"/>
    <x v="0"/>
    <n v="2.88"/>
    <d v="2012-07-01T00:00:00"/>
    <x v="0"/>
    <n v="0"/>
    <n v="1"/>
    <n v="3"/>
    <n v="3.1680000000000001"/>
    <n v="0.94696969696969691"/>
    <n v="0.11891171993911721"/>
  </r>
  <r>
    <n v="2356"/>
    <m/>
    <s v="Upfront"/>
    <x v="2"/>
    <n v="1.9139999999999999"/>
    <d v="2011-08-01T00:00:00"/>
    <x v="4"/>
    <n v="0"/>
    <n v="1"/>
    <n v="2"/>
    <n v="2.1053999999999999"/>
    <n v="0.94993825401348919"/>
    <n v="0.11928448395146554"/>
  </r>
  <r>
    <n v="2450"/>
    <m/>
    <s v="Upfront"/>
    <x v="4"/>
    <n v="44.8"/>
    <d v="2011-02-01T00:00:00"/>
    <x v="0"/>
    <n v="0"/>
    <n v="1"/>
    <n v="47"/>
    <n v="49.28"/>
    <n v="0.95373376623376627"/>
    <n v="0.11976108936725376"/>
  </r>
  <r>
    <n v="3306"/>
    <m/>
    <s v="Upfront"/>
    <x v="2"/>
    <n v="1.9039999999999999"/>
    <d v="2011-08-01T00:00:00"/>
    <x v="2"/>
    <n v="0"/>
    <n v="1"/>
    <n v="2"/>
    <n v="2.0944000000000003"/>
    <n v="0.95492742551566068"/>
    <n v="0.11991097808986607"/>
  </r>
  <r>
    <n v="3306"/>
    <m/>
    <s v="Upfront"/>
    <x v="2"/>
    <n v="1.9039999999999999"/>
    <d v="2011-08-01T00:00:00"/>
    <x v="0"/>
    <n v="0"/>
    <n v="1"/>
    <n v="2"/>
    <n v="2.0944000000000003"/>
    <n v="0.95492742551566068"/>
    <n v="0.11991097808986607"/>
  </r>
  <r>
    <n v="2159"/>
    <m/>
    <s v="Upfront"/>
    <x v="2"/>
    <n v="8.5500000000000007"/>
    <d v="2011-04-01T00:00:00"/>
    <x v="2"/>
    <n v="0"/>
    <n v="1"/>
    <n v="9"/>
    <n v="9.4050000000000011"/>
    <n v="0.95693779904306209"/>
    <n v="0.12016342225426581"/>
  </r>
  <r>
    <n v="8356"/>
    <m/>
    <s v="Upfront"/>
    <x v="5"/>
    <n v="7.59"/>
    <d v="2012-04-01T00:00:00"/>
    <x v="0"/>
    <n v="0"/>
    <n v="1"/>
    <n v="8"/>
    <n v="8.3490000000000002"/>
    <n v="0.95819858665708468"/>
    <n v="0.12032174033365219"/>
  </r>
  <r>
    <n v="334"/>
    <m/>
    <s v="Upfront"/>
    <x v="1"/>
    <n v="4.7300000000000004"/>
    <d v="2009-08-01T00:00:00"/>
    <x v="0"/>
    <n v="0"/>
    <n v="1"/>
    <n v="5"/>
    <n v="5.2030000000000012"/>
    <n v="0.96098404766480849"/>
    <n v="0.1206715128346221"/>
  </r>
  <r>
    <n v="1153"/>
    <m/>
    <s v="Upfront"/>
    <x v="1"/>
    <n v="4.7300000000000004"/>
    <d v="2010-07-01T00:00:00"/>
    <x v="3"/>
    <n v="0"/>
    <n v="1"/>
    <n v="5"/>
    <n v="5.2030000000000012"/>
    <n v="0.96098404766480849"/>
    <n v="0.1206715128346221"/>
  </r>
  <r>
    <n v="1153"/>
    <m/>
    <s v="Upfront"/>
    <x v="1"/>
    <n v="4.7300000000000004"/>
    <d v="2010-07-01T00:00:00"/>
    <x v="4"/>
    <n v="0"/>
    <n v="1"/>
    <n v="5"/>
    <n v="5.2030000000000012"/>
    <n v="0.96098404766480849"/>
    <n v="0.1206715128346221"/>
  </r>
  <r>
    <n v="8416"/>
    <m/>
    <s v="Upfront"/>
    <x v="0"/>
    <n v="4.7300000000000004"/>
    <d v="2012-11-01T00:00:00"/>
    <x v="4"/>
    <n v="0"/>
    <n v="1"/>
    <n v="5"/>
    <n v="5.2030000000000012"/>
    <n v="0.96098404766480849"/>
    <n v="0.1206715128346221"/>
  </r>
  <r>
    <n v="1434"/>
    <m/>
    <s v="Upfront"/>
    <x v="1"/>
    <n v="3.78"/>
    <d v="2010-08-01T00:00:00"/>
    <x v="2"/>
    <n v="0"/>
    <n v="1"/>
    <n v="4"/>
    <n v="4.1580000000000004"/>
    <n v="0.96200096200096197"/>
    <n v="0.12079920755719842"/>
  </r>
  <r>
    <n v="1434"/>
    <m/>
    <s v="Upfront"/>
    <x v="1"/>
    <n v="3.78"/>
    <d v="2010-08-01T00:00:00"/>
    <x v="0"/>
    <n v="0"/>
    <n v="1"/>
    <n v="4"/>
    <n v="4.1580000000000004"/>
    <n v="0.96200096200096197"/>
    <n v="0.12079920755719842"/>
  </r>
  <r>
    <n v="3439"/>
    <m/>
    <s v="Upfront"/>
    <x v="0"/>
    <n v="7.56"/>
    <d v="2012-02-01T00:00:00"/>
    <x v="0"/>
    <n v="0"/>
    <n v="1"/>
    <n v="8"/>
    <n v="8.3160000000000007"/>
    <n v="0.96200096200096197"/>
    <n v="0.12079920755719842"/>
  </r>
  <r>
    <n v="8409"/>
    <m/>
    <s v="Upfront"/>
    <x v="0"/>
    <n v="5.67"/>
    <d v="2012-09-01T00:00:00"/>
    <x v="4"/>
    <n v="0"/>
    <n v="1"/>
    <n v="6"/>
    <n v="6.2370000000000001"/>
    <n v="0.96200096200096197"/>
    <n v="0.12079920755719843"/>
  </r>
  <r>
    <n v="8409"/>
    <m/>
    <s v="Upfront"/>
    <x v="0"/>
    <n v="5.67"/>
    <d v="2012-09-01T00:00:00"/>
    <x v="0"/>
    <n v="0"/>
    <n v="1"/>
    <n v="6"/>
    <n v="6.2370000000000001"/>
    <n v="0.96200096200096197"/>
    <n v="0.12079920755719843"/>
  </r>
  <r>
    <n v="8372"/>
    <m/>
    <s v="Upfront"/>
    <x v="5"/>
    <n v="4.7"/>
    <d v="2012-08-01T00:00:00"/>
    <x v="4"/>
    <n v="0"/>
    <n v="1"/>
    <n v="5"/>
    <n v="5.1700000000000008"/>
    <n v="0.96711798839458396"/>
    <n v="0.12144175653356649"/>
  </r>
  <r>
    <n v="8372"/>
    <m/>
    <s v="Upfront"/>
    <x v="5"/>
    <n v="4.7"/>
    <d v="2012-08-01T00:00:00"/>
    <x v="0"/>
    <n v="0"/>
    <n v="1"/>
    <n v="5"/>
    <n v="5.1700000000000008"/>
    <n v="0.96711798839458396"/>
    <n v="0.12144175653356649"/>
  </r>
  <r>
    <n v="8378"/>
    <m/>
    <s v="Upfront"/>
    <x v="5"/>
    <n v="4.7"/>
    <d v="2012-08-01T00:00:00"/>
    <x v="4"/>
    <n v="0"/>
    <n v="1"/>
    <n v="5"/>
    <n v="5.1700000000000008"/>
    <n v="0.96711798839458396"/>
    <n v="0.12144175653356649"/>
  </r>
  <r>
    <n v="8378"/>
    <m/>
    <s v="Upfront"/>
    <x v="5"/>
    <n v="4.7"/>
    <d v="2012-08-01T00:00:00"/>
    <x v="0"/>
    <n v="0"/>
    <n v="1"/>
    <n v="5"/>
    <n v="5.1700000000000008"/>
    <n v="0.96711798839458396"/>
    <n v="0.12144175653356649"/>
  </r>
  <r>
    <n v="8381"/>
    <m/>
    <s v="Upfront"/>
    <x v="5"/>
    <n v="4.7"/>
    <d v="2012-08-01T00:00:00"/>
    <x v="0"/>
    <n v="0"/>
    <n v="1"/>
    <n v="5"/>
    <n v="5.1700000000000008"/>
    <n v="0.96711798839458396"/>
    <n v="0.12144175653356649"/>
  </r>
  <r>
    <n v="8382"/>
    <m/>
    <s v="Upfront"/>
    <x v="5"/>
    <n v="4.7"/>
    <d v="2012-08-01T00:00:00"/>
    <x v="4"/>
    <n v="0"/>
    <n v="1"/>
    <n v="5"/>
    <n v="5.1700000000000008"/>
    <n v="0.96711798839458396"/>
    <n v="0.12144175653356649"/>
  </r>
  <r>
    <n v="8382"/>
    <m/>
    <s v="Upfront"/>
    <x v="5"/>
    <n v="4.7"/>
    <d v="2012-08-01T00:00:00"/>
    <x v="0"/>
    <n v="0"/>
    <n v="1"/>
    <n v="5"/>
    <n v="5.1700000000000008"/>
    <n v="0.96711798839458396"/>
    <n v="0.12144175653356649"/>
  </r>
  <r>
    <n v="1064"/>
    <m/>
    <s v="Upfront"/>
    <x v="8"/>
    <n v="3.76"/>
    <d v="2010-09-01T00:00:00"/>
    <x v="2"/>
    <n v="0"/>
    <n v="1"/>
    <n v="4"/>
    <n v="4.1360000000000001"/>
    <n v="0.96711798839458407"/>
    <n v="0.12144175653356652"/>
  </r>
  <r>
    <n v="8337"/>
    <m/>
    <s v="Upfront"/>
    <x v="2"/>
    <n v="1.88"/>
    <d v="2012-10-01T00:00:00"/>
    <x v="0"/>
    <n v="0"/>
    <n v="1"/>
    <n v="2"/>
    <n v="2.0680000000000001"/>
    <n v="0.96711798839458407"/>
    <n v="0.12144175653356652"/>
  </r>
  <r>
    <n v="1060"/>
    <m/>
    <s v="Upfront"/>
    <x v="8"/>
    <n v="2.82"/>
    <d v="2010-10-01T00:00:00"/>
    <x v="0"/>
    <n v="0"/>
    <n v="1"/>
    <n v="3"/>
    <n v="3.1019999999999999"/>
    <n v="0.96711798839458418"/>
    <n v="0.12144175653356651"/>
  </r>
  <r>
    <n v="1797"/>
    <m/>
    <s v="Upfront"/>
    <x v="1"/>
    <n v="5.64"/>
    <d v="2011-02-01T00:00:00"/>
    <x v="0"/>
    <n v="0"/>
    <n v="1"/>
    <n v="6"/>
    <n v="6.2039999999999997"/>
    <n v="0.96711798839458418"/>
    <n v="0.12144175653356651"/>
  </r>
  <r>
    <n v="8335"/>
    <m/>
    <s v="Upfront"/>
    <x v="2"/>
    <n v="5.64"/>
    <d v="2012-11-01T00:00:00"/>
    <x v="4"/>
    <n v="0"/>
    <n v="1"/>
    <n v="6"/>
    <n v="6.2039999999999997"/>
    <n v="0.96711798839458418"/>
    <n v="0.12144175653356651"/>
  </r>
  <r>
    <n v="8370"/>
    <m/>
    <s v="Upfront"/>
    <x v="5"/>
    <n v="5.64"/>
    <d v="2012-08-01T00:00:00"/>
    <x v="0"/>
    <n v="0"/>
    <n v="1"/>
    <n v="6"/>
    <n v="6.2039999999999997"/>
    <n v="0.96711798839458418"/>
    <n v="0.12144175653356651"/>
  </r>
  <r>
    <n v="8386"/>
    <m/>
    <s v="Upfront"/>
    <x v="5"/>
    <n v="2.82"/>
    <d v="2012-10-01T00:00:00"/>
    <x v="4"/>
    <n v="0"/>
    <n v="1"/>
    <n v="3"/>
    <n v="3.1019999999999999"/>
    <n v="0.96711798839458418"/>
    <n v="0.12144175653356651"/>
  </r>
  <r>
    <n v="8386"/>
    <m/>
    <s v="Upfront"/>
    <x v="5"/>
    <n v="2.82"/>
    <d v="2012-10-01T00:00:00"/>
    <x v="0"/>
    <n v="0"/>
    <n v="1"/>
    <n v="3"/>
    <n v="3.1019999999999999"/>
    <n v="0.96711798839458418"/>
    <n v="0.12144175653356651"/>
  </r>
  <r>
    <n v="8398"/>
    <m/>
    <s v="Upfront"/>
    <x v="0"/>
    <n v="10.32"/>
    <d v="2012-09-01T00:00:00"/>
    <x v="0"/>
    <n v="0"/>
    <n v="1"/>
    <n v="11"/>
    <n v="11.352000000000002"/>
    <n v="0.96899224806201534"/>
    <n v="0.1216771087749106"/>
  </r>
  <r>
    <n v="2774"/>
    <m/>
    <s v="Upfront"/>
    <x v="0"/>
    <n v="2.8"/>
    <d v="2011-07-01T00:00:00"/>
    <x v="2"/>
    <n v="0"/>
    <n v="1"/>
    <n v="3"/>
    <n v="3.08"/>
    <n v="0.97402597402597402"/>
    <n v="0.12230919765166341"/>
  </r>
  <r>
    <n v="8402"/>
    <m/>
    <s v="Upfront"/>
    <x v="0"/>
    <n v="8.3849999999999998"/>
    <d v="2012-09-01T00:00:00"/>
    <x v="4"/>
    <n v="0"/>
    <n v="1"/>
    <n v="9"/>
    <n v="9.2235000000000014"/>
    <n v="0.97576841762888256"/>
    <n v="0.12252799764746244"/>
  </r>
  <r>
    <n v="8402"/>
    <m/>
    <s v="Upfront"/>
    <x v="0"/>
    <n v="8.3849999999999998"/>
    <d v="2012-09-01T00:00:00"/>
    <x v="0"/>
    <n v="0"/>
    <n v="1"/>
    <n v="9"/>
    <n v="9.2235000000000014"/>
    <n v="0.97576841762888256"/>
    <n v="0.12252799764746244"/>
  </r>
  <r>
    <n v="3195"/>
    <m/>
    <s v="Upfront"/>
    <x v="6"/>
    <n v="5.59"/>
    <d v="2011-10-01T00:00:00"/>
    <x v="4"/>
    <n v="0"/>
    <n v="1"/>
    <n v="6"/>
    <n v="6.149"/>
    <n v="0.97576841762888278"/>
    <n v="0.12252799764746246"/>
  </r>
  <r>
    <n v="3195"/>
    <m/>
    <s v="Upfront"/>
    <x v="6"/>
    <n v="5.59"/>
    <d v="2011-10-01T00:00:00"/>
    <x v="0"/>
    <n v="0"/>
    <n v="1"/>
    <n v="6"/>
    <n v="6.149"/>
    <n v="0.97576841762888278"/>
    <n v="0.12252799764746246"/>
  </r>
  <r>
    <n v="8332"/>
    <m/>
    <s v="Upfront"/>
    <x v="2"/>
    <n v="5.59"/>
    <d v="2012-07-01T00:00:00"/>
    <x v="4"/>
    <n v="0"/>
    <n v="1"/>
    <n v="6"/>
    <n v="6.149"/>
    <n v="0.97576841762888278"/>
    <n v="0.12252799764746246"/>
  </r>
  <r>
    <n v="8332"/>
    <m/>
    <s v="Upfront"/>
    <x v="2"/>
    <n v="5.59"/>
    <d v="2012-07-01T00:00:00"/>
    <x v="0"/>
    <n v="0"/>
    <n v="1"/>
    <n v="6"/>
    <n v="6.149"/>
    <n v="0.97576841762888278"/>
    <n v="0.12252799764746246"/>
  </r>
  <r>
    <n v="8396"/>
    <m/>
    <s v="Upfront"/>
    <x v="0"/>
    <n v="5.59"/>
    <d v="2012-09-01T00:00:00"/>
    <x v="4"/>
    <n v="0"/>
    <n v="1"/>
    <n v="6"/>
    <n v="6.149"/>
    <n v="0.97576841762888278"/>
    <n v="0.12252799764746246"/>
  </r>
  <r>
    <n v="8396"/>
    <m/>
    <s v="Upfront"/>
    <x v="0"/>
    <n v="5.59"/>
    <d v="2012-09-01T00:00:00"/>
    <x v="0"/>
    <n v="0"/>
    <n v="1"/>
    <n v="6"/>
    <n v="6.149"/>
    <n v="0.97576841762888278"/>
    <n v="0.12252799764746246"/>
  </r>
  <r>
    <n v="8406"/>
    <m/>
    <s v="Upfront"/>
    <x v="0"/>
    <n v="5.59"/>
    <d v="2012-09-01T00:00:00"/>
    <x v="4"/>
    <n v="0"/>
    <n v="1"/>
    <n v="6"/>
    <n v="6.149"/>
    <n v="0.97576841762888278"/>
    <n v="0.12252799764746246"/>
  </r>
  <r>
    <n v="2463"/>
    <m/>
    <s v="Upfront"/>
    <x v="4"/>
    <n v="51.03"/>
    <d v="2011-02-01T00:00:00"/>
    <x v="4"/>
    <n v="0"/>
    <n v="1"/>
    <n v="55"/>
    <n v="56.133000000000003"/>
    <n v="0.97981579463060942"/>
    <n v="0.12303622991936876"/>
  </r>
  <r>
    <n v="2463"/>
    <m/>
    <s v="Upfront"/>
    <x v="4"/>
    <n v="51.03"/>
    <d v="2011-02-01T00:00:00"/>
    <x v="0"/>
    <n v="0"/>
    <n v="1"/>
    <n v="55"/>
    <n v="56.133000000000003"/>
    <n v="0.97981579463060942"/>
    <n v="0.12303622991936876"/>
  </r>
  <r>
    <n v="2051"/>
    <m/>
    <s v="Upfront"/>
    <x v="2"/>
    <n v="1.85"/>
    <d v="2011-06-01T00:00:00"/>
    <x v="2"/>
    <n v="0"/>
    <n v="1"/>
    <n v="2"/>
    <n v="2.0350000000000001"/>
    <n v="0.98280098280098271"/>
    <n v="0.12341108231519191"/>
  </r>
  <r>
    <n v="2051"/>
    <m/>
    <s v="Upfront"/>
    <x v="2"/>
    <n v="1.85"/>
    <d v="2011-06-01T00:00:00"/>
    <x v="4"/>
    <n v="0"/>
    <n v="1"/>
    <n v="2"/>
    <n v="2.0350000000000001"/>
    <n v="0.98280098280098271"/>
    <n v="0.12341108231519191"/>
  </r>
  <r>
    <n v="2051"/>
    <m/>
    <s v="Upfront"/>
    <x v="2"/>
    <n v="1.85"/>
    <d v="2011-06-01T00:00:00"/>
    <x v="0"/>
    <n v="0"/>
    <n v="1"/>
    <n v="2"/>
    <n v="2.0350000000000001"/>
    <n v="0.98280098280098271"/>
    <n v="0.12341108231519191"/>
  </r>
  <r>
    <n v="2172"/>
    <m/>
    <s v="Upfront"/>
    <x v="6"/>
    <n v="5.55"/>
    <d v="2011-03-01T00:00:00"/>
    <x v="2"/>
    <n v="0"/>
    <n v="1"/>
    <n v="6"/>
    <n v="6.1050000000000004"/>
    <n v="0.98280098280098271"/>
    <n v="0.12341108231519191"/>
  </r>
  <r>
    <n v="2172"/>
    <m/>
    <s v="Upfront"/>
    <x v="6"/>
    <n v="5.55"/>
    <d v="2011-03-01T00:00:00"/>
    <x v="4"/>
    <n v="0"/>
    <n v="1"/>
    <n v="6"/>
    <n v="6.1050000000000004"/>
    <n v="0.98280098280098271"/>
    <n v="0.12341108231519191"/>
  </r>
  <r>
    <n v="2172"/>
    <m/>
    <s v="Upfront"/>
    <x v="6"/>
    <n v="5.55"/>
    <d v="2011-03-01T00:00:00"/>
    <x v="0"/>
    <n v="0"/>
    <n v="1"/>
    <n v="6"/>
    <n v="6.1050000000000004"/>
    <n v="0.98280098280098271"/>
    <n v="0.12341108231519191"/>
  </r>
  <r>
    <n v="161"/>
    <m/>
    <s v="Upfront"/>
    <x v="1"/>
    <n v="22.12"/>
    <d v="2009-09-01T00:00:00"/>
    <x v="0"/>
    <n v="0"/>
    <n v="1"/>
    <n v="24"/>
    <n v="24.332000000000004"/>
    <n v="0.98635541673516336"/>
    <n v="0.12385741534345662"/>
  </r>
  <r>
    <n v="8365"/>
    <m/>
    <s v="Upfront"/>
    <x v="5"/>
    <n v="6.45"/>
    <d v="2012-08-01T00:00:00"/>
    <x v="4"/>
    <n v="0"/>
    <n v="1"/>
    <n v="7"/>
    <n v="7.0950000000000006"/>
    <n v="0.98661028893587022"/>
    <n v="0.12388941984354536"/>
  </r>
  <r>
    <n v="8365"/>
    <m/>
    <s v="Upfront"/>
    <x v="5"/>
    <n v="6.45"/>
    <d v="2012-08-01T00:00:00"/>
    <x v="0"/>
    <n v="0"/>
    <n v="1"/>
    <n v="7"/>
    <n v="7.0950000000000006"/>
    <n v="0.98661028893587022"/>
    <n v="0.12388941984354536"/>
  </r>
  <r>
    <n v="2103"/>
    <m/>
    <s v="Upfront"/>
    <x v="2"/>
    <n v="3.68"/>
    <d v="2011-03-01T00:00:00"/>
    <x v="4"/>
    <n v="0"/>
    <n v="1"/>
    <n v="4"/>
    <n v="4.0480000000000009"/>
    <n v="0.98814229249011831"/>
    <n v="0.12408179471907881"/>
  </r>
  <r>
    <n v="3613"/>
    <m/>
    <s v="Upfront"/>
    <x v="0"/>
    <n v="1.84"/>
    <d v="2012-08-01T00:00:00"/>
    <x v="0"/>
    <n v="0"/>
    <n v="1"/>
    <n v="2"/>
    <n v="2.0240000000000005"/>
    <n v="0.98814229249011831"/>
    <n v="0.12408179471907881"/>
  </r>
  <r>
    <n v="8352"/>
    <m/>
    <s v="Upfront"/>
    <x v="5"/>
    <n v="3.68"/>
    <d v="2012-09-01T00:00:00"/>
    <x v="4"/>
    <n v="0"/>
    <n v="1"/>
    <n v="4"/>
    <n v="4.0480000000000009"/>
    <n v="0.98814229249011831"/>
    <n v="0.12408179471907881"/>
  </r>
  <r>
    <n v="8352"/>
    <m/>
    <s v="Upfront"/>
    <x v="5"/>
    <n v="3.68"/>
    <d v="2012-09-01T00:00:00"/>
    <x v="0"/>
    <n v="0"/>
    <n v="1"/>
    <n v="4"/>
    <n v="4.0480000000000009"/>
    <n v="0.98814229249011831"/>
    <n v="0.12408179471907881"/>
  </r>
  <r>
    <n v="8360"/>
    <m/>
    <s v="Upfront"/>
    <x v="5"/>
    <n v="3.68"/>
    <d v="2012-09-01T00:00:00"/>
    <x v="0"/>
    <n v="0"/>
    <n v="1"/>
    <n v="4"/>
    <n v="4.0480000000000009"/>
    <n v="0.98814229249011831"/>
    <n v="0.12408179471907881"/>
  </r>
  <r>
    <n v="8403"/>
    <m/>
    <s v="Upfront"/>
    <x v="0"/>
    <n v="3.68"/>
    <d v="2012-11-01T00:00:00"/>
    <x v="4"/>
    <n v="0"/>
    <n v="1"/>
    <n v="4"/>
    <n v="4.0480000000000009"/>
    <n v="0.98814229249011831"/>
    <n v="0.12408179471907881"/>
  </r>
  <r>
    <n v="2929"/>
    <m/>
    <s v="Upfront"/>
    <x v="0"/>
    <n v="6.44"/>
    <d v="2011-05-01T00:00:00"/>
    <x v="0"/>
    <n v="0"/>
    <n v="1"/>
    <n v="7"/>
    <n v="7.0840000000000014"/>
    <n v="0.98814229249011842"/>
    <n v="0.12408179471907882"/>
  </r>
  <r>
    <n v="825"/>
    <m/>
    <s v="Upfront"/>
    <x v="4"/>
    <n v="27.6"/>
    <d v="2010-03-01T00:00:00"/>
    <x v="3"/>
    <n v="0"/>
    <n v="1"/>
    <n v="30"/>
    <n v="30.360000000000003"/>
    <n v="0.98814229249011853"/>
    <n v="0.12408179471907879"/>
  </r>
  <r>
    <n v="825"/>
    <m/>
    <s v="Upfront"/>
    <x v="4"/>
    <n v="27.6"/>
    <d v="2010-03-01T00:00:00"/>
    <x v="4"/>
    <n v="0"/>
    <n v="1"/>
    <n v="30"/>
    <n v="30.360000000000003"/>
    <n v="0.98814229249011853"/>
    <n v="0.12408179471907879"/>
  </r>
  <r>
    <n v="2218"/>
    <m/>
    <s v="Upfront"/>
    <x v="2"/>
    <n v="5.52"/>
    <d v="2011-03-01T00:00:00"/>
    <x v="4"/>
    <n v="0"/>
    <n v="1"/>
    <n v="6"/>
    <n v="6.0720000000000001"/>
    <n v="0.98814229249011853"/>
    <n v="0.12408179471907882"/>
  </r>
  <r>
    <n v="8330"/>
    <m/>
    <s v="Upfront"/>
    <x v="2"/>
    <n v="2.76"/>
    <d v="2012-09-01T00:00:00"/>
    <x v="4"/>
    <n v="0"/>
    <n v="1"/>
    <n v="3"/>
    <n v="3.036"/>
    <n v="0.98814229249011853"/>
    <n v="0.12408179471907882"/>
  </r>
  <r>
    <n v="8374"/>
    <m/>
    <s v="Upfront"/>
    <x v="5"/>
    <n v="5.52"/>
    <d v="2012-08-01T00:00:00"/>
    <x v="4"/>
    <n v="0"/>
    <n v="1"/>
    <n v="6"/>
    <n v="6.0720000000000001"/>
    <n v="0.98814229249011853"/>
    <n v="0.12408179471907882"/>
  </r>
  <r>
    <n v="8374"/>
    <m/>
    <s v="Upfront"/>
    <x v="5"/>
    <n v="5.52"/>
    <d v="2012-08-01T00:00:00"/>
    <x v="0"/>
    <n v="0"/>
    <n v="1"/>
    <n v="6"/>
    <n v="6.0720000000000001"/>
    <n v="0.98814229249011853"/>
    <n v="0.12408179471907882"/>
  </r>
  <r>
    <n v="8377"/>
    <m/>
    <s v="Upfront"/>
    <x v="5"/>
    <n v="5.52"/>
    <d v="2012-08-01T00:00:00"/>
    <x v="0"/>
    <n v="0"/>
    <n v="1"/>
    <n v="6"/>
    <n v="6.0720000000000001"/>
    <n v="0.98814229249011853"/>
    <n v="0.12408179471907882"/>
  </r>
  <r>
    <n v="612"/>
    <m/>
    <s v="Upfront"/>
    <x v="2"/>
    <n v="4.5999999999999996"/>
    <d v="2010-04-01T00:00:00"/>
    <x v="2"/>
    <n v="0"/>
    <n v="1"/>
    <n v="5"/>
    <n v="5.0599999999999996"/>
    <n v="0.98814229249011865"/>
    <n v="0.12408179471907882"/>
  </r>
  <r>
    <n v="8348"/>
    <m/>
    <s v="Upfront"/>
    <x v="5"/>
    <n v="4.5999999999999996"/>
    <d v="2012-08-01T00:00:00"/>
    <x v="0"/>
    <n v="0"/>
    <n v="1"/>
    <n v="5"/>
    <n v="5.0599999999999996"/>
    <n v="0.98814229249011865"/>
    <n v="0.12408179471907882"/>
  </r>
  <r>
    <n v="2134"/>
    <m/>
    <s v="Upfront"/>
    <x v="2"/>
    <n v="8.2249999999999996"/>
    <d v="2011-03-01T00:00:00"/>
    <x v="2"/>
    <n v="0"/>
    <n v="1"/>
    <n v="9"/>
    <n v="9.0475000000000012"/>
    <n v="0.99474993092014352"/>
    <n v="0.12491152100595411"/>
  </r>
  <r>
    <n v="2134"/>
    <m/>
    <s v="Upfront"/>
    <x v="2"/>
    <n v="8.2249999999999996"/>
    <d v="2011-03-01T00:00:00"/>
    <x v="4"/>
    <n v="0"/>
    <n v="1"/>
    <n v="9"/>
    <n v="9.0475000000000012"/>
    <n v="0.99474993092014352"/>
    <n v="0.12491152100595411"/>
  </r>
  <r>
    <n v="2134"/>
    <m/>
    <s v="Upfront"/>
    <x v="2"/>
    <n v="8.2249999999999996"/>
    <d v="2011-03-01T00:00:00"/>
    <x v="0"/>
    <n v="0"/>
    <n v="1"/>
    <n v="9"/>
    <n v="9.0475000000000012"/>
    <n v="0.99474993092014352"/>
    <n v="0.12491152100595411"/>
  </r>
  <r>
    <n v="277"/>
    <m/>
    <s v="Upfront"/>
    <x v="4"/>
    <n v="6.3959999999999999"/>
    <d v="2009-05-01T00:00:00"/>
    <x v="2"/>
    <n v="0"/>
    <n v="1"/>
    <n v="7"/>
    <n v="7.0356000000000005"/>
    <n v="0.99494001933026321"/>
    <n v="0.12493539055517004"/>
  </r>
  <r>
    <n v="1287"/>
    <m/>
    <s v="Upfront"/>
    <x v="4"/>
    <n v="34.520000000000003"/>
    <d v="2009-08-01T00:00:00"/>
    <x v="3"/>
    <n v="0"/>
    <n v="1"/>
    <n v="38"/>
    <n v="37.972000000000008"/>
    <n v="1.0007373854419044"/>
    <n v="0.12566337031804736"/>
  </r>
  <r>
    <n v="1287"/>
    <m/>
    <s v="Upfront"/>
    <x v="4"/>
    <n v="34.520000000000003"/>
    <d v="2009-08-01T00:00:00"/>
    <x v="4"/>
    <n v="0"/>
    <n v="1"/>
    <n v="38"/>
    <n v="37.972000000000008"/>
    <n v="1.0007373854419044"/>
    <n v="0.12566337031804736"/>
  </r>
  <r>
    <n v="3300"/>
    <m/>
    <s v="Upfront"/>
    <x v="6"/>
    <n v="9.99"/>
    <d v="2011-05-01T00:00:00"/>
    <x v="2"/>
    <n v="0"/>
    <n v="1"/>
    <n v="11"/>
    <n v="10.989000000000001"/>
    <n v="1.0010010010010009"/>
    <n v="0.1256964727284362"/>
  </r>
  <r>
    <n v="2433"/>
    <m/>
    <s v="Upfront"/>
    <x v="0"/>
    <n v="8.14"/>
    <d v="2011-03-01T00:00:00"/>
    <x v="4"/>
    <n v="0"/>
    <n v="1"/>
    <n v="9"/>
    <n v="8.9540000000000006"/>
    <n v="1.0051373687737324"/>
    <n v="0.12621587964053715"/>
  </r>
  <r>
    <n v="1280"/>
    <m/>
    <s v="Upfront"/>
    <x v="1"/>
    <n v="7.2149999999999999"/>
    <d v="2010-08-01T00:00:00"/>
    <x v="3"/>
    <n v="0"/>
    <n v="1"/>
    <n v="8"/>
    <n v="7.9365000000000006"/>
    <n v="1.008001008001008"/>
    <n v="0.12657546904122247"/>
  </r>
  <r>
    <n v="1280"/>
    <m/>
    <s v="Upfront"/>
    <x v="1"/>
    <n v="7.2149999999999999"/>
    <d v="2010-08-01T00:00:00"/>
    <x v="4"/>
    <n v="0"/>
    <n v="1"/>
    <n v="8"/>
    <n v="7.9365000000000006"/>
    <n v="1.008001008001008"/>
    <n v="0.12657546904122247"/>
  </r>
  <r>
    <n v="1280"/>
    <m/>
    <s v="Upfront"/>
    <x v="1"/>
    <n v="7.2149999999999999"/>
    <d v="2010-08-01T00:00:00"/>
    <x v="0"/>
    <n v="0"/>
    <n v="1"/>
    <n v="8"/>
    <n v="7.9365000000000006"/>
    <n v="1.008001008001008"/>
    <n v="0.12657546904122247"/>
  </r>
  <r>
    <n v="1568"/>
    <m/>
    <s v="Upfront"/>
    <x v="1"/>
    <n v="2.7"/>
    <d v="2010-10-01T00:00:00"/>
    <x v="2"/>
    <n v="0"/>
    <n v="1"/>
    <n v="3"/>
    <n v="2.9700000000000006"/>
    <n v="1.0101010101010099"/>
    <n v="0.12683916793505834"/>
  </r>
  <r>
    <n v="972"/>
    <m/>
    <s v="Upfront"/>
    <x v="2"/>
    <n v="3.6"/>
    <d v="2010-08-01T00:00:00"/>
    <x v="2"/>
    <n v="0"/>
    <n v="1"/>
    <n v="4"/>
    <n v="3.9600000000000004"/>
    <n v="1.0101010101010099"/>
    <n v="0.12683916793505837"/>
  </r>
  <r>
    <n v="972"/>
    <m/>
    <s v="Upfront"/>
    <x v="2"/>
    <n v="3.6"/>
    <d v="2010-08-01T00:00:00"/>
    <x v="0"/>
    <n v="0"/>
    <n v="1"/>
    <n v="4"/>
    <n v="3.9600000000000004"/>
    <n v="1.0101010101010099"/>
    <n v="0.12683916793505837"/>
  </r>
  <r>
    <n v="1278"/>
    <m/>
    <s v="Upfront"/>
    <x v="1"/>
    <n v="7.2"/>
    <d v="2010-03-01T00:00:00"/>
    <x v="3"/>
    <n v="0"/>
    <n v="1"/>
    <n v="8"/>
    <n v="7.9200000000000008"/>
    <n v="1.0101010101010099"/>
    <n v="0.12683916793505837"/>
  </r>
  <r>
    <n v="1278"/>
    <m/>
    <s v="Upfront"/>
    <x v="1"/>
    <n v="7.2"/>
    <d v="2010-03-01T00:00:00"/>
    <x v="4"/>
    <n v="0"/>
    <n v="1"/>
    <n v="8"/>
    <n v="7.9200000000000008"/>
    <n v="1.0101010101010099"/>
    <n v="0.12683916793505837"/>
  </r>
  <r>
    <n v="1278"/>
    <m/>
    <s v="Upfront"/>
    <x v="1"/>
    <n v="7.2"/>
    <d v="2010-03-01T00:00:00"/>
    <x v="0"/>
    <n v="0"/>
    <n v="1"/>
    <n v="8"/>
    <n v="7.9200000000000008"/>
    <n v="1.0101010101010099"/>
    <n v="0.12683916793505837"/>
  </r>
  <r>
    <n v="2029"/>
    <m/>
    <s v="Upfront"/>
    <x v="0"/>
    <n v="7.2"/>
    <d v="2010-10-01T00:00:00"/>
    <x v="3"/>
    <n v="0"/>
    <n v="1"/>
    <n v="8"/>
    <n v="7.9200000000000008"/>
    <n v="1.0101010101010099"/>
    <n v="0.12683916793505837"/>
  </r>
  <r>
    <n v="2029"/>
    <m/>
    <s v="Upfront"/>
    <x v="0"/>
    <n v="7.2"/>
    <d v="2010-10-01T00:00:00"/>
    <x v="4"/>
    <n v="0"/>
    <n v="1"/>
    <n v="8"/>
    <n v="7.9200000000000008"/>
    <n v="1.0101010101010099"/>
    <n v="0.12683916793505837"/>
  </r>
  <r>
    <n v="2029"/>
    <m/>
    <s v="Upfront"/>
    <x v="0"/>
    <n v="7.2"/>
    <d v="2010-10-01T00:00:00"/>
    <x v="0"/>
    <n v="0"/>
    <n v="1"/>
    <n v="8"/>
    <n v="7.9200000000000008"/>
    <n v="1.0101010101010099"/>
    <n v="0.12683916793505837"/>
  </r>
  <r>
    <n v="8357"/>
    <m/>
    <s v="Upfront"/>
    <x v="5"/>
    <n v="6.2549999999999999"/>
    <d v="2012-08-01T00:00:00"/>
    <x v="4"/>
    <n v="0"/>
    <n v="1"/>
    <n v="7"/>
    <n v="6.8805000000000005"/>
    <n v="1.017367923842744"/>
    <n v="0.12775167993459113"/>
  </r>
  <r>
    <n v="8357"/>
    <m/>
    <s v="Upfront"/>
    <x v="5"/>
    <n v="6.2549999999999999"/>
    <d v="2012-08-01T00:00:00"/>
    <x v="0"/>
    <n v="0"/>
    <n v="1"/>
    <n v="7"/>
    <n v="6.8805000000000005"/>
    <n v="1.017367923842744"/>
    <n v="0.12775167993459113"/>
  </r>
  <r>
    <n v="8379"/>
    <m/>
    <s v="Upfront"/>
    <x v="5"/>
    <n v="4.4649999999999999"/>
    <d v="2012-08-01T00:00:00"/>
    <x v="0"/>
    <n v="0"/>
    <n v="1"/>
    <n v="5"/>
    <n v="4.9115000000000002"/>
    <n v="1.0180189351521938"/>
    <n v="0.12783342793006999"/>
  </r>
  <r>
    <n v="825"/>
    <m/>
    <s v="Upfront"/>
    <x v="4"/>
    <n v="27.6"/>
    <d v="2010-03-01T00:00:00"/>
    <x v="0"/>
    <n v="0"/>
    <n v="1"/>
    <n v="31"/>
    <n v="30.360000000000003"/>
    <n v="1.0210803689064558"/>
    <n v="0.1282178545430481"/>
  </r>
  <r>
    <n v="685"/>
    <m/>
    <s v="Upfront"/>
    <x v="9"/>
    <n v="4.4400000000000004"/>
    <d v="2010-03-01T00:00:00"/>
    <x v="3"/>
    <n v="0"/>
    <n v="1"/>
    <n v="5"/>
    <n v="4.8840000000000012"/>
    <n v="1.0237510237510234"/>
    <n v="0.12855321074499154"/>
  </r>
  <r>
    <n v="685"/>
    <m/>
    <s v="Upfront"/>
    <x v="9"/>
    <n v="4.4400000000000004"/>
    <d v="2010-03-01T00:00:00"/>
    <x v="2"/>
    <n v="0"/>
    <n v="1"/>
    <n v="5"/>
    <n v="4.8840000000000012"/>
    <n v="1.0237510237510234"/>
    <n v="0.12855321074499154"/>
  </r>
  <r>
    <n v="685"/>
    <m/>
    <s v="Upfront"/>
    <x v="9"/>
    <n v="4.4400000000000004"/>
    <d v="2010-03-01T00:00:00"/>
    <x v="0"/>
    <n v="0"/>
    <n v="1"/>
    <n v="5"/>
    <n v="4.8840000000000012"/>
    <n v="1.0237510237510234"/>
    <n v="0.12855321074499154"/>
  </r>
  <r>
    <n v="8362"/>
    <m/>
    <s v="Upfront"/>
    <x v="5"/>
    <n v="7.9550000000000001"/>
    <d v="2012-08-01T00:00:00"/>
    <x v="0"/>
    <n v="0"/>
    <n v="1"/>
    <n v="9"/>
    <n v="8.7505000000000006"/>
    <n v="1.0285126564196332"/>
    <n v="0.12915113265543338"/>
  </r>
  <r>
    <n v="9136"/>
    <m/>
    <s v="Upfront"/>
    <x v="0"/>
    <n v="10.6"/>
    <d v="2013-08-01T00:00:00"/>
    <x v="0"/>
    <n v="0"/>
    <n v="1"/>
    <n v="12"/>
    <n v="11.66"/>
    <n v="1.0291595197255574"/>
    <n v="0.12923235978288963"/>
  </r>
  <r>
    <n v="2297"/>
    <m/>
    <s v="Upfront"/>
    <x v="2"/>
    <n v="5.29"/>
    <d v="2011-03-01T00:00:00"/>
    <x v="4"/>
    <n v="0"/>
    <n v="1"/>
    <n v="6"/>
    <n v="5.8190000000000008"/>
    <n v="1.0311050008592539"/>
    <n v="0.12947665535903877"/>
  </r>
  <r>
    <n v="5221"/>
    <m/>
    <s v="Upfront"/>
    <x v="0"/>
    <n v="1.76"/>
    <d v="2012-10-01T00:00:00"/>
    <x v="4"/>
    <n v="0"/>
    <n v="1"/>
    <n v="2"/>
    <n v="1.9360000000000002"/>
    <n v="1.0330578512396693"/>
    <n v="0.12972187629721876"/>
  </r>
  <r>
    <n v="2450"/>
    <m/>
    <s v="Upfront"/>
    <x v="4"/>
    <n v="44.8"/>
    <d v="2011-02-01T00:00:00"/>
    <x v="2"/>
    <n v="0"/>
    <n v="1"/>
    <n v="51"/>
    <n v="49.28"/>
    <n v="1.0349025974025974"/>
    <n v="0.12995352250489237"/>
  </r>
  <r>
    <n v="1083"/>
    <m/>
    <s v="Upfront"/>
    <x v="8"/>
    <n v="3.51"/>
    <d v="2010-07-01T00:00:00"/>
    <x v="2"/>
    <n v="0"/>
    <n v="1"/>
    <n v="4"/>
    <n v="3.8610000000000002"/>
    <n v="1.0360010360010359"/>
    <n v="0.13009145429236754"/>
  </r>
  <r>
    <n v="1083"/>
    <m/>
    <s v="Upfront"/>
    <x v="8"/>
    <n v="3.51"/>
    <d v="2010-07-01T00:00:00"/>
    <x v="0"/>
    <n v="0"/>
    <n v="1"/>
    <n v="4"/>
    <n v="3.8610000000000002"/>
    <n v="1.0360010360010359"/>
    <n v="0.13009145429236754"/>
  </r>
  <r>
    <n v="760"/>
    <m/>
    <s v="Upfront"/>
    <x v="9"/>
    <n v="8.75"/>
    <d v="2010-04-01T00:00:00"/>
    <x v="3"/>
    <n v="0"/>
    <n v="1"/>
    <n v="10"/>
    <n v="9.625"/>
    <n v="1.0389610389610389"/>
    <n v="0.13046314416177429"/>
  </r>
  <r>
    <n v="760"/>
    <m/>
    <s v="Upfront"/>
    <x v="9"/>
    <n v="8.75"/>
    <d v="2010-04-01T00:00:00"/>
    <x v="4"/>
    <n v="0"/>
    <n v="1"/>
    <n v="10"/>
    <n v="9.625"/>
    <n v="1.0389610389610389"/>
    <n v="0.13046314416177429"/>
  </r>
  <r>
    <n v="1717"/>
    <m/>
    <s v="Upfront"/>
    <x v="1"/>
    <n v="7"/>
    <d v="2010-09-01T00:00:00"/>
    <x v="3"/>
    <n v="0"/>
    <n v="1"/>
    <n v="8"/>
    <n v="7.7000000000000011"/>
    <n v="1.0389610389610389"/>
    <n v="0.13046314416177429"/>
  </r>
  <r>
    <n v="1717"/>
    <m/>
    <s v="Upfront"/>
    <x v="1"/>
    <n v="7"/>
    <d v="2010-09-01T00:00:00"/>
    <x v="4"/>
    <n v="0"/>
    <n v="1"/>
    <n v="8"/>
    <n v="7.7000000000000011"/>
    <n v="1.0389610389610389"/>
    <n v="0.13046314416177429"/>
  </r>
  <r>
    <n v="2237"/>
    <m/>
    <s v="Upfront"/>
    <x v="1"/>
    <n v="5.25"/>
    <d v="2011-01-01T00:00:00"/>
    <x v="2"/>
    <n v="0"/>
    <n v="1"/>
    <n v="6"/>
    <n v="5.7750000000000004"/>
    <n v="1.0389610389610389"/>
    <n v="0.13046314416177429"/>
  </r>
  <r>
    <n v="2237"/>
    <m/>
    <s v="Upfront"/>
    <x v="1"/>
    <n v="5.25"/>
    <d v="2011-01-01T00:00:00"/>
    <x v="4"/>
    <n v="0"/>
    <n v="1"/>
    <n v="6"/>
    <n v="5.7750000000000004"/>
    <n v="1.0389610389610389"/>
    <n v="0.13046314416177429"/>
  </r>
  <r>
    <n v="1571"/>
    <m/>
    <s v="Upfront"/>
    <x v="1"/>
    <n v="8.74"/>
    <d v="2010-07-01T00:00:00"/>
    <x v="3"/>
    <n v="0"/>
    <n v="1"/>
    <n v="10"/>
    <n v="9.6140000000000008"/>
    <n v="1.0401497815685459"/>
    <n v="0.13061241549376718"/>
  </r>
  <r>
    <n v="1571"/>
    <m/>
    <s v="Upfront"/>
    <x v="1"/>
    <n v="8.74"/>
    <d v="2010-07-01T00:00:00"/>
    <x v="0"/>
    <n v="0"/>
    <n v="1"/>
    <n v="10"/>
    <n v="9.6140000000000008"/>
    <n v="1.0401497815685459"/>
    <n v="0.13061241549376718"/>
  </r>
  <r>
    <n v="8359"/>
    <m/>
    <s v="Upfront"/>
    <x v="5"/>
    <n v="4.37"/>
    <d v="2012-08-01T00:00:00"/>
    <x v="4"/>
    <n v="0"/>
    <n v="1"/>
    <n v="5"/>
    <n v="4.8070000000000004"/>
    <n v="1.0401497815685459"/>
    <n v="0.13061241549376718"/>
  </r>
  <r>
    <n v="8384"/>
    <m/>
    <s v="Upfront"/>
    <x v="5"/>
    <n v="6.11"/>
    <d v="2012-08-01T00:00:00"/>
    <x v="4"/>
    <n v="0"/>
    <n v="1"/>
    <n v="7"/>
    <n v="6.721000000000001"/>
    <n v="1.0415116798095521"/>
    <n v="0.13078343011307161"/>
  </r>
  <r>
    <n v="8384"/>
    <m/>
    <s v="Upfront"/>
    <x v="5"/>
    <n v="6.11"/>
    <d v="2012-08-01T00:00:00"/>
    <x v="0"/>
    <n v="0"/>
    <n v="1"/>
    <n v="7"/>
    <n v="6.721000000000001"/>
    <n v="1.0415116798095521"/>
    <n v="0.13078343011307161"/>
  </r>
  <r>
    <n v="2299"/>
    <m/>
    <s v="Upfront"/>
    <x v="3"/>
    <n v="9.6"/>
    <d v="2010-06-01T00:00:00"/>
    <x v="3"/>
    <n v="0"/>
    <n v="1"/>
    <n v="11"/>
    <n v="10.56"/>
    <n v="1.0416666666666665"/>
    <n v="0.13080289193302894"/>
  </r>
  <r>
    <n v="971"/>
    <m/>
    <s v="Upfront"/>
    <x v="2"/>
    <n v="2.6"/>
    <d v="2010-09-01T00:00:00"/>
    <x v="2"/>
    <n v="0"/>
    <n v="1"/>
    <n v="3"/>
    <n v="2.8600000000000003"/>
    <n v="1.0489510489510487"/>
    <n v="0.13171759747102213"/>
  </r>
  <r>
    <n v="971"/>
    <m/>
    <s v="Upfront"/>
    <x v="2"/>
    <n v="2.6"/>
    <d v="2010-09-01T00:00:00"/>
    <x v="4"/>
    <n v="0"/>
    <n v="1"/>
    <n v="3"/>
    <n v="2.8600000000000003"/>
    <n v="1.0489510489510487"/>
    <n v="0.13171759747102213"/>
  </r>
  <r>
    <n v="438"/>
    <m/>
    <s v="Upfront"/>
    <x v="4"/>
    <n v="2.5920000000000001"/>
    <d v="2009-05-01T00:00:00"/>
    <x v="1"/>
    <n v="0"/>
    <n v="1"/>
    <n v="3"/>
    <n v="2.8512000000000004"/>
    <n v="1.0521885521885521"/>
    <n v="0.13212413326568576"/>
  </r>
  <r>
    <n v="438"/>
    <m/>
    <s v="Upfront"/>
    <x v="4"/>
    <n v="2.5920000000000001"/>
    <d v="2009-05-01T00:00:00"/>
    <x v="3"/>
    <n v="0"/>
    <n v="1"/>
    <n v="3"/>
    <n v="2.8512000000000004"/>
    <n v="1.0521885521885521"/>
    <n v="0.13212413326568576"/>
  </r>
  <r>
    <n v="438"/>
    <m/>
    <s v="Upfront"/>
    <x v="4"/>
    <n v="2.5920000000000001"/>
    <d v="2009-05-01T00:00:00"/>
    <x v="4"/>
    <n v="0"/>
    <n v="1"/>
    <n v="3"/>
    <n v="2.8512000000000004"/>
    <n v="1.0521885521885521"/>
    <n v="0.13212413326568576"/>
  </r>
  <r>
    <n v="883"/>
    <m/>
    <s v="Upfront"/>
    <x v="0"/>
    <n v="3.45"/>
    <d v="2010-05-01T00:00:00"/>
    <x v="2"/>
    <n v="0"/>
    <n v="1"/>
    <n v="4"/>
    <n v="3.7950000000000004"/>
    <n v="1.054018445322793"/>
    <n v="0.13235391436701738"/>
  </r>
  <r>
    <n v="883"/>
    <m/>
    <s v="Upfront"/>
    <x v="0"/>
    <n v="3.45"/>
    <d v="2010-05-01T00:00:00"/>
    <x v="4"/>
    <n v="0"/>
    <n v="1"/>
    <n v="4"/>
    <n v="3.7950000000000004"/>
    <n v="1.054018445322793"/>
    <n v="0.13235391436701738"/>
  </r>
  <r>
    <n v="884"/>
    <m/>
    <s v="Upfront"/>
    <x v="0"/>
    <n v="3.45"/>
    <d v="2010-05-01T00:00:00"/>
    <x v="3"/>
    <n v="0"/>
    <n v="1"/>
    <n v="4"/>
    <n v="3.7950000000000004"/>
    <n v="1.054018445322793"/>
    <n v="0.13235391436701738"/>
  </r>
  <r>
    <n v="884"/>
    <m/>
    <s v="Upfront"/>
    <x v="0"/>
    <n v="3.45"/>
    <d v="2010-05-01T00:00:00"/>
    <x v="4"/>
    <n v="0"/>
    <n v="1"/>
    <n v="4"/>
    <n v="3.7950000000000004"/>
    <n v="1.054018445322793"/>
    <n v="0.13235391436701738"/>
  </r>
  <r>
    <n v="884"/>
    <m/>
    <s v="Upfront"/>
    <x v="0"/>
    <n v="3.45"/>
    <d v="2010-05-01T00:00:00"/>
    <x v="0"/>
    <n v="0"/>
    <n v="1"/>
    <n v="4"/>
    <n v="3.7950000000000004"/>
    <n v="1.054018445322793"/>
    <n v="0.13235391436701738"/>
  </r>
  <r>
    <n v="2346"/>
    <m/>
    <s v="Upfront"/>
    <x v="2"/>
    <n v="3.45"/>
    <d v="2011-04-01T00:00:00"/>
    <x v="2"/>
    <n v="0"/>
    <n v="1"/>
    <n v="4"/>
    <n v="3.7950000000000004"/>
    <n v="1.054018445322793"/>
    <n v="0.13235391436701738"/>
  </r>
  <r>
    <n v="2346"/>
    <m/>
    <s v="Upfront"/>
    <x v="2"/>
    <n v="3.45"/>
    <d v="2011-04-01T00:00:00"/>
    <x v="4"/>
    <n v="0"/>
    <n v="1"/>
    <n v="4"/>
    <n v="3.7950000000000004"/>
    <n v="1.054018445322793"/>
    <n v="0.13235391436701738"/>
  </r>
  <r>
    <n v="8347"/>
    <m/>
    <s v="Upfront"/>
    <x v="5"/>
    <n v="6.9"/>
    <d v="2012-08-01T00:00:00"/>
    <x v="0"/>
    <n v="0"/>
    <n v="1"/>
    <n v="8"/>
    <n v="7.5900000000000007"/>
    <n v="1.054018445322793"/>
    <n v="0.13235391436701738"/>
  </r>
  <r>
    <n v="8364"/>
    <m/>
    <s v="Upfront"/>
    <x v="5"/>
    <n v="6.9"/>
    <d v="2012-08-01T00:00:00"/>
    <x v="0"/>
    <n v="0"/>
    <n v="1"/>
    <n v="8"/>
    <n v="7.5900000000000007"/>
    <n v="1.054018445322793"/>
    <n v="0.13235391436701738"/>
  </r>
  <r>
    <n v="2474"/>
    <m/>
    <s v="Upfront"/>
    <x v="8"/>
    <n v="5.17"/>
    <d v="2011-04-01T00:00:00"/>
    <x v="0"/>
    <n v="0"/>
    <n v="1"/>
    <n v="6"/>
    <n v="5.6870000000000003"/>
    <n v="1.0550378055213645"/>
    <n v="0.13248191621843619"/>
  </r>
  <r>
    <n v="3735"/>
    <m/>
    <s v="Upfront"/>
    <x v="2"/>
    <n v="2.585"/>
    <d v="2012-04-01T00:00:00"/>
    <x v="4"/>
    <n v="0"/>
    <n v="1"/>
    <n v="3"/>
    <n v="2.8435000000000001"/>
    <n v="1.0550378055213645"/>
    <n v="0.13248191621843619"/>
  </r>
  <r>
    <n v="3735"/>
    <m/>
    <s v="Upfront"/>
    <x v="2"/>
    <n v="2.585"/>
    <d v="2012-04-01T00:00:00"/>
    <x v="0"/>
    <n v="0"/>
    <n v="1"/>
    <n v="3"/>
    <n v="2.8435000000000001"/>
    <n v="1.0550378055213645"/>
    <n v="0.13248191621843619"/>
  </r>
  <r>
    <n v="8355"/>
    <m/>
    <s v="Upfront"/>
    <x v="5"/>
    <n v="2.58"/>
    <d v="2012-10-01T00:00:00"/>
    <x v="0"/>
    <n v="0"/>
    <n v="1"/>
    <n v="3"/>
    <n v="2.8380000000000005"/>
    <n v="1.0570824524312894"/>
    <n v="0.1327386641180843"/>
  </r>
  <r>
    <n v="8398"/>
    <m/>
    <s v="Upfront"/>
    <x v="0"/>
    <n v="10.32"/>
    <d v="2012-09-01T00:00:00"/>
    <x v="4"/>
    <n v="0"/>
    <n v="1"/>
    <n v="12"/>
    <n v="11.352000000000002"/>
    <n v="1.0570824524312894"/>
    <n v="0.1327386641180843"/>
  </r>
  <r>
    <n v="181"/>
    <m/>
    <s v="Upfront"/>
    <x v="1"/>
    <n v="3.44"/>
    <d v="2009-12-01T00:00:00"/>
    <x v="3"/>
    <n v="0"/>
    <n v="1"/>
    <n v="4"/>
    <n v="3.7840000000000003"/>
    <n v="1.0570824524312896"/>
    <n v="0.13273866411808433"/>
  </r>
  <r>
    <n v="181"/>
    <m/>
    <s v="Upfront"/>
    <x v="1"/>
    <n v="3.44"/>
    <d v="2009-12-01T00:00:00"/>
    <x v="2"/>
    <n v="0"/>
    <n v="1"/>
    <n v="4"/>
    <n v="3.7840000000000003"/>
    <n v="1.0570824524312896"/>
    <n v="0.13273866411808433"/>
  </r>
  <r>
    <n v="181"/>
    <m/>
    <s v="Upfront"/>
    <x v="1"/>
    <n v="3.44"/>
    <d v="2009-12-01T00:00:00"/>
    <x v="4"/>
    <n v="0"/>
    <n v="1"/>
    <n v="4"/>
    <n v="3.7840000000000003"/>
    <n v="1.0570824524312896"/>
    <n v="0.13273866411808433"/>
  </r>
  <r>
    <n v="181"/>
    <m/>
    <s v="Upfront"/>
    <x v="1"/>
    <n v="3.44"/>
    <d v="2009-12-01T00:00:00"/>
    <x v="0"/>
    <n v="0"/>
    <n v="1"/>
    <n v="4"/>
    <n v="3.7840000000000003"/>
    <n v="1.0570824524312896"/>
    <n v="0.13273866411808433"/>
  </r>
  <r>
    <n v="8345"/>
    <m/>
    <s v="Upfront"/>
    <x v="5"/>
    <n v="4.3"/>
    <d v="2012-08-01T00:00:00"/>
    <x v="0"/>
    <n v="0"/>
    <n v="1"/>
    <n v="5"/>
    <n v="4.7300000000000004"/>
    <n v="1.0570824524312896"/>
    <n v="0.13273866411808433"/>
  </r>
  <r>
    <n v="8423"/>
    <m/>
    <s v="Upfront"/>
    <x v="0"/>
    <n v="6.02"/>
    <d v="2012-10-01T00:00:00"/>
    <x v="4"/>
    <n v="0"/>
    <n v="1"/>
    <n v="7"/>
    <n v="6.6219999999999999"/>
    <n v="1.0570824524312896"/>
    <n v="0.13273866411808433"/>
  </r>
  <r>
    <n v="8423"/>
    <m/>
    <s v="Upfront"/>
    <x v="0"/>
    <n v="6.02"/>
    <d v="2012-10-01T00:00:00"/>
    <x v="0"/>
    <n v="0"/>
    <n v="1"/>
    <n v="7"/>
    <n v="6.6219999999999999"/>
    <n v="1.0570824524312896"/>
    <n v="0.13273866411808433"/>
  </r>
  <r>
    <n v="8228"/>
    <m/>
    <s v="Upfront"/>
    <x v="0"/>
    <n v="3.43"/>
    <d v="2013-02-01T00:00:00"/>
    <x v="0"/>
    <n v="0"/>
    <n v="1"/>
    <n v="4"/>
    <n v="3.7730000000000006"/>
    <n v="1.0601643254704478"/>
    <n v="0.13312565730793297"/>
  </r>
  <r>
    <n v="1646"/>
    <m/>
    <s v="Upfront"/>
    <x v="1"/>
    <n v="6"/>
    <d v="2010-06-01T00:00:00"/>
    <x v="3"/>
    <n v="0"/>
    <n v="1"/>
    <n v="7"/>
    <n v="6.6000000000000005"/>
    <n v="1.0606060606060606"/>
    <n v="0.13318112633181126"/>
  </r>
  <r>
    <n v="1646"/>
    <m/>
    <s v="Upfront"/>
    <x v="1"/>
    <n v="6"/>
    <d v="2010-06-01T00:00:00"/>
    <x v="4"/>
    <n v="0"/>
    <n v="1"/>
    <n v="7"/>
    <n v="6.6000000000000005"/>
    <n v="1.0606060606060606"/>
    <n v="0.13318112633181126"/>
  </r>
  <r>
    <n v="4933"/>
    <m/>
    <s v="Upfront"/>
    <x v="5"/>
    <n v="18"/>
    <d v="2012-03-01T00:00:00"/>
    <x v="4"/>
    <n v="0"/>
    <n v="1"/>
    <n v="21"/>
    <n v="19.8"/>
    <n v="1.0606060606060606"/>
    <n v="0.13318112633181128"/>
  </r>
  <r>
    <n v="4933"/>
    <m/>
    <s v="Upfront"/>
    <x v="5"/>
    <n v="18"/>
    <d v="2012-03-01T00:00:00"/>
    <x v="0"/>
    <n v="0"/>
    <n v="1"/>
    <n v="21"/>
    <n v="19.8"/>
    <n v="1.0606060606060606"/>
    <n v="0.13318112633181128"/>
  </r>
  <r>
    <n v="2159"/>
    <m/>
    <s v="Upfront"/>
    <x v="2"/>
    <n v="8.5500000000000007"/>
    <d v="2011-04-01T00:00:00"/>
    <x v="0"/>
    <n v="0"/>
    <n v="1"/>
    <n v="10"/>
    <n v="9.4050000000000011"/>
    <n v="1.0632642211589578"/>
    <n v="0.13351491361585091"/>
  </r>
  <r>
    <n v="8388"/>
    <m/>
    <s v="Upfront"/>
    <x v="0"/>
    <n v="11.96"/>
    <d v="2012-09-01T00:00:00"/>
    <x v="4"/>
    <n v="0"/>
    <n v="1"/>
    <n v="14"/>
    <n v="13.156000000000002"/>
    <n v="1.0641532380662813"/>
    <n v="0.13362654815900796"/>
  </r>
  <r>
    <n v="2463"/>
    <m/>
    <s v="Upfront"/>
    <x v="4"/>
    <n v="51.03"/>
    <d v="2011-02-01T00:00:00"/>
    <x v="2"/>
    <n v="0"/>
    <n v="1"/>
    <n v="60"/>
    <n v="56.133000000000003"/>
    <n v="1.0688899577788467"/>
    <n v="0.13422134173022046"/>
  </r>
  <r>
    <n v="721"/>
    <m/>
    <s v="Upfront"/>
    <x v="0"/>
    <n v="3.4"/>
    <d v="2010-05-01T00:00:00"/>
    <x v="3"/>
    <n v="0"/>
    <n v="1"/>
    <n v="4"/>
    <n v="3.74"/>
    <n v="1.0695187165775399"/>
    <n v="0.13430029546065003"/>
  </r>
  <r>
    <n v="721"/>
    <m/>
    <s v="Upfront"/>
    <x v="0"/>
    <n v="3.4"/>
    <d v="2010-05-01T00:00:00"/>
    <x v="4"/>
    <n v="0"/>
    <n v="1"/>
    <n v="4"/>
    <n v="3.74"/>
    <n v="1.0695187165775399"/>
    <n v="0.13430029546065003"/>
  </r>
  <r>
    <n v="721"/>
    <m/>
    <s v="Upfront"/>
    <x v="0"/>
    <n v="3.4"/>
    <d v="2010-05-01T00:00:00"/>
    <x v="0"/>
    <n v="0"/>
    <n v="1"/>
    <n v="4"/>
    <n v="3.74"/>
    <n v="1.0695187165775399"/>
    <n v="0.13430029546065003"/>
  </r>
  <r>
    <n v="2746"/>
    <m/>
    <s v="Upfront"/>
    <x v="0"/>
    <n v="4.2300000000000004"/>
    <d v="2011-08-01T00:00:00"/>
    <x v="4"/>
    <n v="0"/>
    <n v="1"/>
    <n v="5"/>
    <n v="4.6530000000000005"/>
    <n v="1.0745755426606489"/>
    <n v="0.1349352850372961"/>
  </r>
  <r>
    <n v="8333"/>
    <m/>
    <s v="Upfront"/>
    <x v="2"/>
    <n v="4.2300000000000004"/>
    <d v="2012-11-01T00:00:00"/>
    <x v="4"/>
    <n v="0"/>
    <n v="1"/>
    <n v="5"/>
    <n v="4.6530000000000005"/>
    <n v="1.0745755426606489"/>
    <n v="0.1349352850372961"/>
  </r>
  <r>
    <n v="8333"/>
    <m/>
    <s v="Upfront"/>
    <x v="2"/>
    <n v="4.2300000000000004"/>
    <d v="2012-11-01T00:00:00"/>
    <x v="0"/>
    <n v="0"/>
    <n v="1"/>
    <n v="5"/>
    <n v="4.6530000000000005"/>
    <n v="1.0745755426606489"/>
    <n v="0.1349352850372961"/>
  </r>
  <r>
    <n v="8371"/>
    <m/>
    <s v="Upfront"/>
    <x v="5"/>
    <n v="8.4600000000000009"/>
    <d v="2012-07-01T00:00:00"/>
    <x v="4"/>
    <n v="0"/>
    <n v="1"/>
    <n v="10"/>
    <n v="9.3060000000000009"/>
    <n v="1.0745755426606489"/>
    <n v="0.1349352850372961"/>
  </r>
  <r>
    <n v="8371"/>
    <m/>
    <s v="Upfront"/>
    <x v="5"/>
    <n v="8.4600000000000009"/>
    <d v="2012-07-01T00:00:00"/>
    <x v="0"/>
    <n v="0"/>
    <n v="1"/>
    <n v="10"/>
    <n v="9.3060000000000009"/>
    <n v="1.0745755426606489"/>
    <n v="0.1349352850372961"/>
  </r>
  <r>
    <n v="8356"/>
    <m/>
    <s v="Upfront"/>
    <x v="5"/>
    <n v="7.59"/>
    <d v="2012-04-01T00:00:00"/>
    <x v="4"/>
    <n v="0"/>
    <n v="1"/>
    <n v="9"/>
    <n v="8.3490000000000002"/>
    <n v="1.0779734099892202"/>
    <n v="0.13536195787535871"/>
  </r>
  <r>
    <n v="970"/>
    <m/>
    <s v="Upfront"/>
    <x v="2"/>
    <n v="5.0599999999999996"/>
    <d v="2010-07-01T00:00:00"/>
    <x v="2"/>
    <n v="0"/>
    <n v="1"/>
    <n v="6"/>
    <n v="5.5659999999999998"/>
    <n v="1.0779734099892202"/>
    <n v="0.13536195787535873"/>
  </r>
  <r>
    <n v="970"/>
    <m/>
    <s v="Upfront"/>
    <x v="2"/>
    <n v="5.0599999999999996"/>
    <d v="2010-07-01T00:00:00"/>
    <x v="4"/>
    <n v="0"/>
    <n v="1"/>
    <n v="6"/>
    <n v="5.5659999999999998"/>
    <n v="1.0779734099892202"/>
    <n v="0.13536195787535873"/>
  </r>
  <r>
    <n v="8383"/>
    <m/>
    <s v="Upfront"/>
    <x v="5"/>
    <n v="5.0599999999999996"/>
    <d v="2012-08-01T00:00:00"/>
    <x v="4"/>
    <n v="0"/>
    <n v="1"/>
    <n v="6"/>
    <n v="5.5659999999999998"/>
    <n v="1.0779734099892202"/>
    <n v="0.13536195787535873"/>
  </r>
  <r>
    <n v="8383"/>
    <m/>
    <s v="Upfront"/>
    <x v="5"/>
    <n v="5.0599999999999996"/>
    <d v="2012-08-01T00:00:00"/>
    <x v="0"/>
    <n v="0"/>
    <n v="1"/>
    <n v="6"/>
    <n v="5.5659999999999998"/>
    <n v="1.0779734099892202"/>
    <n v="0.13536195787535873"/>
  </r>
  <r>
    <n v="8395"/>
    <m/>
    <s v="Upfront"/>
    <x v="0"/>
    <n v="5.0599999999999996"/>
    <d v="2012-09-01T00:00:00"/>
    <x v="4"/>
    <n v="0"/>
    <n v="1"/>
    <n v="6"/>
    <n v="5.5659999999999998"/>
    <n v="1.0779734099892202"/>
    <n v="0.13536195787535873"/>
  </r>
  <r>
    <n v="8395"/>
    <m/>
    <s v="Upfront"/>
    <x v="0"/>
    <n v="5.0599999999999996"/>
    <d v="2012-09-01T00:00:00"/>
    <x v="0"/>
    <n v="0"/>
    <n v="1"/>
    <n v="6"/>
    <n v="5.5659999999999998"/>
    <n v="1.0779734099892202"/>
    <n v="0.13536195787535873"/>
  </r>
  <r>
    <n v="8369"/>
    <m/>
    <s v="Upfront"/>
    <x v="5"/>
    <n v="9.2449999999999992"/>
    <d v="2012-07-01T00:00:00"/>
    <x v="4"/>
    <n v="0"/>
    <n v="1"/>
    <n v="11"/>
    <n v="10.169499999999999"/>
    <n v="1.0816657652785291"/>
    <n v="0.13582560979524907"/>
  </r>
  <r>
    <n v="8369"/>
    <m/>
    <s v="Upfront"/>
    <x v="5"/>
    <n v="9.2449999999999992"/>
    <d v="2012-07-01T00:00:00"/>
    <x v="0"/>
    <n v="0"/>
    <n v="1"/>
    <n v="11"/>
    <n v="10.169499999999999"/>
    <n v="1.0816657652785291"/>
    <n v="0.13582560979524907"/>
  </r>
  <r>
    <n v="2209"/>
    <m/>
    <s v="Upfront"/>
    <x v="1"/>
    <n v="4.2"/>
    <d v="2011-01-01T00:00:00"/>
    <x v="2"/>
    <n v="0"/>
    <n v="1"/>
    <n v="5"/>
    <n v="4.620000000000001"/>
    <n v="1.082251082251082"/>
    <n v="0.13589910850184819"/>
  </r>
  <r>
    <n v="2209"/>
    <m/>
    <s v="Upfront"/>
    <x v="1"/>
    <n v="4.2"/>
    <d v="2011-01-01T00:00:00"/>
    <x v="4"/>
    <n v="0"/>
    <n v="1"/>
    <n v="5"/>
    <n v="4.620000000000001"/>
    <n v="1.082251082251082"/>
    <n v="0.13589910850184819"/>
  </r>
  <r>
    <n v="2209"/>
    <m/>
    <s v="Upfront"/>
    <x v="1"/>
    <n v="4.2"/>
    <d v="2011-01-01T00:00:00"/>
    <x v="0"/>
    <n v="0"/>
    <n v="1"/>
    <n v="5"/>
    <n v="4.620000000000001"/>
    <n v="1.082251082251082"/>
    <n v="0.13589910850184819"/>
  </r>
  <r>
    <n v="8421"/>
    <m/>
    <s v="Upfront"/>
    <x v="0"/>
    <n v="4.2"/>
    <d v="2012-09-01T00:00:00"/>
    <x v="4"/>
    <n v="0"/>
    <n v="1"/>
    <n v="5"/>
    <n v="4.620000000000001"/>
    <n v="1.082251082251082"/>
    <n v="0.13589910850184819"/>
  </r>
  <r>
    <n v="8421"/>
    <m/>
    <s v="Upfront"/>
    <x v="0"/>
    <n v="4.2"/>
    <d v="2012-09-01T00:00:00"/>
    <x v="0"/>
    <n v="0"/>
    <n v="1"/>
    <n v="5"/>
    <n v="4.620000000000001"/>
    <n v="1.082251082251082"/>
    <n v="0.13589910850184819"/>
  </r>
  <r>
    <n v="937"/>
    <m/>
    <s v="Upfront"/>
    <x v="1"/>
    <n v="5.04"/>
    <d v="2010-05-01T00:00:00"/>
    <x v="2"/>
    <n v="0"/>
    <n v="1"/>
    <n v="6"/>
    <n v="5.5440000000000005"/>
    <n v="1.0822510822510822"/>
    <n v="0.13589910850184822"/>
  </r>
  <r>
    <n v="3439"/>
    <m/>
    <s v="Upfront"/>
    <x v="0"/>
    <n v="7.56"/>
    <d v="2012-02-01T00:00:00"/>
    <x v="4"/>
    <n v="0"/>
    <n v="1"/>
    <n v="9"/>
    <n v="8.3160000000000007"/>
    <n v="1.0822510822510822"/>
    <n v="0.13589910850184822"/>
  </r>
  <r>
    <n v="1464"/>
    <m/>
    <s v="Upfront"/>
    <x v="1"/>
    <n v="6.72"/>
    <d v="2010-10-01T00:00:00"/>
    <x v="2"/>
    <n v="0"/>
    <n v="1"/>
    <n v="8"/>
    <n v="7.3920000000000003"/>
    <n v="1.0822510822510822"/>
    <n v="0.13589910850184825"/>
  </r>
  <r>
    <n v="1464"/>
    <m/>
    <s v="Upfront"/>
    <x v="1"/>
    <n v="6.72"/>
    <d v="2010-10-01T00:00:00"/>
    <x v="0"/>
    <n v="0"/>
    <n v="1"/>
    <n v="8"/>
    <n v="7.3920000000000003"/>
    <n v="1.0822510822510822"/>
    <n v="0.13589910850184825"/>
  </r>
  <r>
    <n v="2209"/>
    <m/>
    <s v="Upfront"/>
    <x v="1"/>
    <n v="4.2"/>
    <d v="2011-01-01T00:00:00"/>
    <x v="3"/>
    <n v="0"/>
    <n v="0.99999999999999989"/>
    <n v="5"/>
    <n v="4.6199999999999992"/>
    <n v="1.0822510822510825"/>
    <n v="0.13589910850184819"/>
  </r>
  <r>
    <n v="1664"/>
    <m/>
    <s v="Upfront"/>
    <x v="6"/>
    <n v="9.1999999999999993"/>
    <d v="2010-07-01T00:00:00"/>
    <x v="2"/>
    <n v="0"/>
    <n v="1"/>
    <n v="11"/>
    <n v="10.119999999999999"/>
    <n v="1.0869565217391306"/>
    <n v="0.13648997419098671"/>
  </r>
  <r>
    <n v="1664"/>
    <m/>
    <s v="Upfront"/>
    <x v="6"/>
    <n v="9.1999999999999993"/>
    <d v="2010-07-01T00:00:00"/>
    <x v="4"/>
    <n v="0"/>
    <n v="1"/>
    <n v="11"/>
    <n v="10.119999999999999"/>
    <n v="1.0869565217391306"/>
    <n v="0.13648997419098671"/>
  </r>
  <r>
    <n v="1664"/>
    <m/>
    <s v="Upfront"/>
    <x v="6"/>
    <n v="9.1999999999999993"/>
    <d v="2010-07-01T00:00:00"/>
    <x v="0"/>
    <n v="0"/>
    <n v="1"/>
    <n v="11"/>
    <n v="10.119999999999999"/>
    <n v="1.0869565217391306"/>
    <n v="0.13648997419098671"/>
  </r>
  <r>
    <n v="1307"/>
    <m/>
    <s v="Upfront"/>
    <x v="1"/>
    <n v="5.85"/>
    <d v="2010-06-01T00:00:00"/>
    <x v="3"/>
    <n v="0"/>
    <n v="1"/>
    <n v="7"/>
    <n v="6.4350000000000005"/>
    <n v="1.0878010878010878"/>
    <n v="0.13659602700698592"/>
  </r>
  <r>
    <n v="1307"/>
    <m/>
    <s v="Upfront"/>
    <x v="1"/>
    <n v="5.85"/>
    <d v="2010-06-01T00:00:00"/>
    <x v="4"/>
    <n v="0"/>
    <n v="1"/>
    <n v="7"/>
    <n v="6.4350000000000005"/>
    <n v="1.0878010878010878"/>
    <n v="0.13659602700698592"/>
  </r>
  <r>
    <n v="1307"/>
    <m/>
    <s v="Upfront"/>
    <x v="1"/>
    <n v="5.85"/>
    <d v="2010-06-01T00:00:00"/>
    <x v="0"/>
    <n v="0"/>
    <n v="1"/>
    <n v="7"/>
    <n v="6.4350000000000005"/>
    <n v="1.0878010878010878"/>
    <n v="0.13659602700698592"/>
  </r>
  <r>
    <n v="1723"/>
    <m/>
    <s v="Upfront"/>
    <x v="6"/>
    <n v="7.52"/>
    <d v="2010-10-01T00:00:00"/>
    <x v="3"/>
    <n v="0"/>
    <n v="1"/>
    <n v="9"/>
    <n v="8.2720000000000002"/>
    <n v="1.0880077369439072"/>
    <n v="0.13662197610026233"/>
  </r>
  <r>
    <n v="1723"/>
    <m/>
    <s v="Upfront"/>
    <x v="6"/>
    <n v="7.52"/>
    <d v="2010-10-01T00:00:00"/>
    <x v="2"/>
    <n v="0"/>
    <n v="1"/>
    <n v="9"/>
    <n v="8.2720000000000002"/>
    <n v="1.0880077369439072"/>
    <n v="0.13662197610026233"/>
  </r>
  <r>
    <n v="1723"/>
    <m/>
    <s v="Upfront"/>
    <x v="6"/>
    <n v="7.52"/>
    <d v="2010-10-01T00:00:00"/>
    <x v="0"/>
    <n v="0"/>
    <n v="1"/>
    <n v="9"/>
    <n v="8.2720000000000002"/>
    <n v="1.0880077369439072"/>
    <n v="0.13662197610026233"/>
  </r>
  <r>
    <n v="774"/>
    <m/>
    <s v="Upfront"/>
    <x v="1"/>
    <n v="5"/>
    <d v="2010-04-01T00:00:00"/>
    <x v="3"/>
    <n v="0"/>
    <n v="1"/>
    <n v="6"/>
    <n v="5.5"/>
    <n v="1.0909090909090908"/>
    <n v="0.13698630136986301"/>
  </r>
  <r>
    <n v="774"/>
    <m/>
    <s v="Upfront"/>
    <x v="1"/>
    <n v="5"/>
    <d v="2010-04-01T00:00:00"/>
    <x v="2"/>
    <n v="0"/>
    <n v="1"/>
    <n v="6"/>
    <n v="5.5"/>
    <n v="1.0909090909090908"/>
    <n v="0.13698630136986301"/>
  </r>
  <r>
    <n v="774"/>
    <m/>
    <s v="Upfront"/>
    <x v="1"/>
    <n v="5"/>
    <d v="2010-04-01T00:00:00"/>
    <x v="0"/>
    <n v="0"/>
    <n v="1"/>
    <n v="6"/>
    <n v="5.5"/>
    <n v="1.0909090909090908"/>
    <n v="0.13698630136986301"/>
  </r>
  <r>
    <n v="8390"/>
    <m/>
    <s v="Upfront"/>
    <x v="0"/>
    <n v="6.665"/>
    <d v="2012-10-01T00:00:00"/>
    <x v="4"/>
    <n v="0"/>
    <n v="1"/>
    <n v="8"/>
    <n v="7.331500000000001"/>
    <n v="1.0911818863806859"/>
    <n v="0.13702055650899025"/>
  </r>
  <r>
    <n v="8390"/>
    <m/>
    <s v="Upfront"/>
    <x v="0"/>
    <n v="6.665"/>
    <d v="2012-10-01T00:00:00"/>
    <x v="0"/>
    <n v="0"/>
    <n v="1"/>
    <n v="8"/>
    <n v="7.331500000000001"/>
    <n v="1.0911818863806859"/>
    <n v="0.13702055650899025"/>
  </r>
  <r>
    <n v="2361"/>
    <m/>
    <s v="Upfront"/>
    <x v="2"/>
    <n v="4.9950000000000001"/>
    <d v="2011-03-01T00:00:00"/>
    <x v="4"/>
    <n v="0"/>
    <n v="1"/>
    <n v="6"/>
    <n v="5.4945000000000004"/>
    <n v="1.0920010920010919"/>
    <n v="0.13712342479465767"/>
  </r>
  <r>
    <n v="8334"/>
    <m/>
    <s v="Upfront"/>
    <x v="2"/>
    <n v="5.8049999999999997"/>
    <d v="2012-09-01T00:00:00"/>
    <x v="4"/>
    <n v="0"/>
    <n v="1"/>
    <n v="7"/>
    <n v="6.3855000000000004"/>
    <n v="1.0962336543731892"/>
    <n v="0.13765491093727264"/>
  </r>
  <r>
    <n v="8334"/>
    <m/>
    <s v="Upfront"/>
    <x v="2"/>
    <n v="5.8049999999999997"/>
    <d v="2012-09-01T00:00:00"/>
    <x v="0"/>
    <n v="0"/>
    <n v="1"/>
    <n v="7"/>
    <n v="6.3855000000000004"/>
    <n v="1.0962336543731892"/>
    <n v="0.13765491093727264"/>
  </r>
  <r>
    <n v="8354"/>
    <m/>
    <s v="Upfront"/>
    <x v="5"/>
    <n v="5.8049999999999997"/>
    <d v="2012-08-01T00:00:00"/>
    <x v="4"/>
    <n v="0"/>
    <n v="1"/>
    <n v="7"/>
    <n v="6.3855000000000004"/>
    <n v="1.0962336543731892"/>
    <n v="0.13765491093727264"/>
  </r>
  <r>
    <n v="8414"/>
    <m/>
    <s v="Upfront"/>
    <x v="0"/>
    <n v="5.8049999999999997"/>
    <d v="2012-10-01T00:00:00"/>
    <x v="0"/>
    <n v="0"/>
    <n v="1"/>
    <n v="7"/>
    <n v="6.3855000000000004"/>
    <n v="1.0962336543731892"/>
    <n v="0.13765491093727264"/>
  </r>
  <r>
    <n v="8418"/>
    <m/>
    <s v="Upfront"/>
    <x v="0"/>
    <n v="5.8049999999999997"/>
    <d v="2012-10-01T00:00:00"/>
    <x v="4"/>
    <n v="0"/>
    <n v="1"/>
    <n v="7"/>
    <n v="6.3855000000000004"/>
    <n v="1.0962336543731892"/>
    <n v="0.13765491093727264"/>
  </r>
  <r>
    <n v="8418"/>
    <m/>
    <s v="Upfront"/>
    <x v="0"/>
    <n v="5.8049999999999997"/>
    <d v="2012-10-01T00:00:00"/>
    <x v="0"/>
    <n v="0"/>
    <n v="1"/>
    <n v="7"/>
    <n v="6.3855000000000004"/>
    <n v="1.0962336543731892"/>
    <n v="0.13765491093727264"/>
  </r>
  <r>
    <n v="999"/>
    <m/>
    <s v="Upfront"/>
    <x v="1"/>
    <n v="2.4849999999999999"/>
    <d v="2010-08-01T00:00:00"/>
    <x v="3"/>
    <n v="0"/>
    <n v="1"/>
    <n v="3"/>
    <n v="2.7335000000000003"/>
    <n v="1.0974940552405341"/>
    <n v="0.13781318045257848"/>
  </r>
  <r>
    <n v="999"/>
    <m/>
    <s v="Upfront"/>
    <x v="1"/>
    <n v="2.4849999999999999"/>
    <d v="2010-08-01T00:00:00"/>
    <x v="2"/>
    <n v="0"/>
    <n v="1"/>
    <n v="3"/>
    <n v="2.7335000000000003"/>
    <n v="1.0974940552405341"/>
    <n v="0.13781318045257848"/>
  </r>
  <r>
    <n v="999"/>
    <m/>
    <s v="Upfront"/>
    <x v="1"/>
    <n v="2.4849999999999999"/>
    <d v="2010-08-01T00:00:00"/>
    <x v="4"/>
    <n v="0"/>
    <n v="1"/>
    <n v="3"/>
    <n v="2.7335000000000003"/>
    <n v="1.0974940552405341"/>
    <n v="0.13781318045257848"/>
  </r>
  <r>
    <n v="999"/>
    <m/>
    <s v="Upfront"/>
    <x v="1"/>
    <n v="2.4849999999999999"/>
    <d v="2010-08-01T00:00:00"/>
    <x v="0"/>
    <n v="0"/>
    <n v="1"/>
    <n v="3"/>
    <n v="2.7335000000000003"/>
    <n v="1.0974940552405341"/>
    <n v="0.13781318045257848"/>
  </r>
  <r>
    <n v="2167"/>
    <m/>
    <s v="Upfront"/>
    <x v="2"/>
    <n v="4.1399999999999997"/>
    <d v="2011-04-01T00:00:00"/>
    <x v="2"/>
    <n v="0"/>
    <n v="1"/>
    <n v="5"/>
    <n v="4.5540000000000003"/>
    <n v="1.097935880544576"/>
    <n v="0.13786866079897647"/>
  </r>
  <r>
    <n v="2167"/>
    <m/>
    <s v="Upfront"/>
    <x v="2"/>
    <n v="4.1399999999999997"/>
    <d v="2011-04-01T00:00:00"/>
    <x v="4"/>
    <n v="0"/>
    <n v="1"/>
    <n v="5"/>
    <n v="4.5540000000000003"/>
    <n v="1.097935880544576"/>
    <n v="0.13786866079897647"/>
  </r>
  <r>
    <n v="8343"/>
    <m/>
    <s v="Upfront"/>
    <x v="5"/>
    <n v="4.1399999999999997"/>
    <d v="2012-09-01T00:00:00"/>
    <x v="4"/>
    <n v="0"/>
    <n v="1"/>
    <n v="5"/>
    <n v="4.5540000000000003"/>
    <n v="1.097935880544576"/>
    <n v="0.13786866079897647"/>
  </r>
  <r>
    <n v="8358"/>
    <m/>
    <s v="Upfront"/>
    <x v="5"/>
    <n v="4.1399999999999997"/>
    <d v="2012-08-01T00:00:00"/>
    <x v="4"/>
    <n v="0"/>
    <n v="1"/>
    <n v="5"/>
    <n v="4.5540000000000003"/>
    <n v="1.097935880544576"/>
    <n v="0.13786866079897647"/>
  </r>
  <r>
    <n v="8375"/>
    <m/>
    <s v="Upfront"/>
    <x v="5"/>
    <n v="4.1399999999999997"/>
    <d v="2012-09-01T00:00:00"/>
    <x v="4"/>
    <n v="0"/>
    <n v="1"/>
    <n v="5"/>
    <n v="4.5540000000000003"/>
    <n v="1.097935880544576"/>
    <n v="0.13786866079897647"/>
  </r>
  <r>
    <n v="8404"/>
    <m/>
    <s v="Upfront"/>
    <x v="0"/>
    <n v="4.1399999999999997"/>
    <d v="2012-09-01T00:00:00"/>
    <x v="4"/>
    <n v="0"/>
    <n v="1"/>
    <n v="5"/>
    <n v="4.5540000000000003"/>
    <n v="1.097935880544576"/>
    <n v="0.13786866079897647"/>
  </r>
  <r>
    <n v="1822"/>
    <m/>
    <s v="Upfront"/>
    <x v="1"/>
    <n v="9.89"/>
    <d v="2010-04-01T00:00:00"/>
    <x v="2"/>
    <n v="0"/>
    <n v="1"/>
    <n v="12"/>
    <n v="10.879000000000001"/>
    <n v="1.1030425590587369"/>
    <n v="0.13850991038408797"/>
  </r>
  <r>
    <n v="1822"/>
    <m/>
    <s v="Upfront"/>
    <x v="1"/>
    <n v="9.89"/>
    <d v="2010-04-01T00:00:00"/>
    <x v="0"/>
    <n v="0"/>
    <n v="1"/>
    <n v="12"/>
    <n v="10.879000000000001"/>
    <n v="1.1030425590587369"/>
    <n v="0.13850991038408797"/>
  </r>
  <r>
    <n v="2104"/>
    <m/>
    <s v="Upfront"/>
    <x v="2"/>
    <n v="5.75"/>
    <d v="2011-02-01T00:00:00"/>
    <x v="2"/>
    <n v="0"/>
    <n v="1"/>
    <n v="7"/>
    <n v="6.3250000000000002"/>
    <n v="1.1067193675889329"/>
    <n v="0.13897161008536829"/>
  </r>
  <r>
    <n v="2104"/>
    <m/>
    <s v="Upfront"/>
    <x v="2"/>
    <n v="5.75"/>
    <d v="2011-02-01T00:00:00"/>
    <x v="0"/>
    <n v="0"/>
    <n v="1"/>
    <n v="7"/>
    <n v="6.3250000000000002"/>
    <n v="1.1067193675889329"/>
    <n v="0.13897161008536829"/>
  </r>
  <r>
    <n v="8415"/>
    <m/>
    <s v="Upfront"/>
    <x v="0"/>
    <n v="11.5"/>
    <d v="2012-09-01T00:00:00"/>
    <x v="4"/>
    <n v="0"/>
    <n v="1"/>
    <n v="14"/>
    <n v="12.65"/>
    <n v="1.1067193675889329"/>
    <n v="0.13897161008536829"/>
  </r>
  <r>
    <n v="8424"/>
    <m/>
    <s v="Upfront"/>
    <x v="0"/>
    <n v="9.0299999999999994"/>
    <d v="2012-09-01T00:00:00"/>
    <x v="4"/>
    <n v="0"/>
    <n v="1"/>
    <n v="11"/>
    <n v="9.9329999999999998"/>
    <n v="1.1074197120708749"/>
    <n v="0.13905955288561214"/>
  </r>
  <r>
    <n v="3753"/>
    <m/>
    <s v="Upfront"/>
    <x v="0"/>
    <n v="5.7350000000000003"/>
    <d v="2011-04-01T00:00:00"/>
    <x v="2"/>
    <n v="0"/>
    <n v="1"/>
    <n v="7"/>
    <n v="6.3085000000000004"/>
    <n v="1.1096140128398193"/>
    <n v="0.13933509293650698"/>
  </r>
  <r>
    <n v="3753"/>
    <m/>
    <s v="Upfront"/>
    <x v="0"/>
    <n v="5.7350000000000003"/>
    <d v="2011-04-01T00:00:00"/>
    <x v="4"/>
    <n v="0"/>
    <n v="1"/>
    <n v="7"/>
    <n v="6.3085000000000004"/>
    <n v="1.1096140128398193"/>
    <n v="0.13933509293650698"/>
  </r>
  <r>
    <n v="3753"/>
    <m/>
    <s v="Upfront"/>
    <x v="0"/>
    <n v="5.7350000000000003"/>
    <d v="2011-04-01T00:00:00"/>
    <x v="0"/>
    <n v="0"/>
    <n v="1"/>
    <n v="7"/>
    <n v="6.3085000000000004"/>
    <n v="1.1096140128398193"/>
    <n v="0.13933509293650698"/>
  </r>
  <r>
    <n v="8407"/>
    <m/>
    <s v="Upfront"/>
    <x v="0"/>
    <n v="7.36"/>
    <d v="2012-09-01T00:00:00"/>
    <x v="0"/>
    <n v="0"/>
    <n v="1"/>
    <n v="9"/>
    <n v="8.0960000000000019"/>
    <n v="1.1116600790513831"/>
    <n v="0.13959201905896365"/>
  </r>
  <r>
    <n v="2619"/>
    <m/>
    <s v="Upfront"/>
    <x v="2"/>
    <n v="2.448"/>
    <d v="2011-06-01T00:00:00"/>
    <x v="2"/>
    <n v="0"/>
    <n v="1"/>
    <n v="3"/>
    <n v="2.6928000000000001"/>
    <n v="1.1140819964349375"/>
    <n v="0.13989614110484375"/>
  </r>
  <r>
    <n v="2619"/>
    <m/>
    <s v="Upfront"/>
    <x v="2"/>
    <n v="2.448"/>
    <d v="2011-06-01T00:00:00"/>
    <x v="4"/>
    <n v="0"/>
    <n v="1"/>
    <n v="3"/>
    <n v="2.6928000000000001"/>
    <n v="1.1140819964349375"/>
    <n v="0.13989614110484375"/>
  </r>
  <r>
    <n v="2619"/>
    <m/>
    <s v="Upfront"/>
    <x v="2"/>
    <n v="2.448"/>
    <d v="2011-06-01T00:00:00"/>
    <x v="0"/>
    <n v="0"/>
    <n v="1"/>
    <n v="3"/>
    <n v="2.6928000000000001"/>
    <n v="1.1140819964349375"/>
    <n v="0.13989614110484375"/>
  </r>
  <r>
    <n v="2399"/>
    <m/>
    <s v="Upfront"/>
    <x v="0"/>
    <n v="8.9700000000000006"/>
    <d v="2011-02-01T00:00:00"/>
    <x v="0"/>
    <n v="0"/>
    <n v="1"/>
    <n v="11"/>
    <n v="9.8670000000000009"/>
    <n v="1.1148272017837235"/>
    <n v="0.13998971711896072"/>
  </r>
  <r>
    <n v="8353"/>
    <m/>
    <s v="Upfront"/>
    <x v="5"/>
    <n v="8.9700000000000006"/>
    <d v="2012-07-01T00:00:00"/>
    <x v="4"/>
    <n v="0"/>
    <n v="1"/>
    <n v="11"/>
    <n v="9.8670000000000009"/>
    <n v="1.1148272017837235"/>
    <n v="0.13998971711896072"/>
  </r>
  <r>
    <n v="8353"/>
    <m/>
    <s v="Upfront"/>
    <x v="5"/>
    <n v="8.9700000000000006"/>
    <d v="2012-07-01T00:00:00"/>
    <x v="0"/>
    <n v="0"/>
    <n v="1"/>
    <n v="11"/>
    <n v="9.8670000000000009"/>
    <n v="1.1148272017837235"/>
    <n v="0.13998971711896072"/>
  </r>
  <r>
    <n v="8413"/>
    <m/>
    <s v="Upfront"/>
    <x v="0"/>
    <n v="8.9700000000000006"/>
    <d v="2012-09-01T00:00:00"/>
    <x v="4"/>
    <n v="0"/>
    <n v="1"/>
    <n v="11"/>
    <n v="9.8670000000000009"/>
    <n v="1.1148272017837235"/>
    <n v="0.13998971711896072"/>
  </r>
  <r>
    <n v="8350"/>
    <m/>
    <s v="Upfront"/>
    <x v="5"/>
    <n v="7.31"/>
    <d v="2012-08-01T00:00:00"/>
    <x v="4"/>
    <n v="0"/>
    <n v="1"/>
    <n v="9"/>
    <n v="8.0410000000000004"/>
    <n v="1.1192637731625419"/>
    <n v="0.1405468208309128"/>
  </r>
  <r>
    <n v="8350"/>
    <m/>
    <s v="Upfront"/>
    <x v="5"/>
    <n v="7.31"/>
    <d v="2012-08-01T00:00:00"/>
    <x v="0"/>
    <n v="0"/>
    <n v="1"/>
    <n v="9"/>
    <n v="8.0410000000000004"/>
    <n v="1.1192637731625419"/>
    <n v="0.1405468208309128"/>
  </r>
  <r>
    <n v="825"/>
    <m/>
    <s v="Upfront"/>
    <x v="4"/>
    <n v="27.6"/>
    <d v="2010-03-01T00:00:00"/>
    <x v="2"/>
    <n v="0"/>
    <n v="1"/>
    <n v="34"/>
    <n v="30.360000000000003"/>
    <n v="1.1198945981554675"/>
    <n v="0.14062603401495596"/>
  </r>
  <r>
    <n v="1436"/>
    <m/>
    <s v="Upfront"/>
    <x v="2"/>
    <n v="3.24"/>
    <d v="2010-10-01T00:00:00"/>
    <x v="2"/>
    <n v="0"/>
    <n v="1"/>
    <n v="4"/>
    <n v="3.5640000000000005"/>
    <n v="1.1223344556677888"/>
    <n v="0.1409324088167315"/>
  </r>
  <r>
    <n v="1436"/>
    <m/>
    <s v="Upfront"/>
    <x v="2"/>
    <n v="3.24"/>
    <d v="2010-10-01T00:00:00"/>
    <x v="0"/>
    <n v="0"/>
    <n v="1"/>
    <n v="4"/>
    <n v="3.5640000000000005"/>
    <n v="1.1223344556677888"/>
    <n v="0.1409324088167315"/>
  </r>
  <r>
    <n v="305"/>
    <m/>
    <s v="Upfront"/>
    <x v="8"/>
    <n v="4.05"/>
    <d v="2009-10-01T00:00:00"/>
    <x v="1"/>
    <n v="0"/>
    <n v="1"/>
    <n v="5"/>
    <n v="4.4550000000000001"/>
    <n v="1.122334455667789"/>
    <n v="0.1409324088167315"/>
  </r>
  <r>
    <n v="305"/>
    <m/>
    <s v="Upfront"/>
    <x v="8"/>
    <n v="4.05"/>
    <d v="2009-10-01T00:00:00"/>
    <x v="3"/>
    <n v="0"/>
    <n v="1"/>
    <n v="5"/>
    <n v="4.4550000000000001"/>
    <n v="1.122334455667789"/>
    <n v="0.1409324088167315"/>
  </r>
  <r>
    <n v="305"/>
    <m/>
    <s v="Upfront"/>
    <x v="8"/>
    <n v="4.05"/>
    <d v="2009-10-01T00:00:00"/>
    <x v="4"/>
    <n v="0"/>
    <n v="1"/>
    <n v="5"/>
    <n v="4.4550000000000001"/>
    <n v="1.122334455667789"/>
    <n v="0.1409324088167315"/>
  </r>
  <r>
    <n v="1724"/>
    <m/>
    <s v="Upfront"/>
    <x v="0"/>
    <n v="4.05"/>
    <d v="2010-03-01T00:00:00"/>
    <x v="3"/>
    <n v="0"/>
    <n v="1"/>
    <n v="5"/>
    <n v="4.4550000000000001"/>
    <n v="1.122334455667789"/>
    <n v="0.1409324088167315"/>
  </r>
  <r>
    <n v="1724"/>
    <m/>
    <s v="Upfront"/>
    <x v="0"/>
    <n v="4.05"/>
    <d v="2010-03-01T00:00:00"/>
    <x v="2"/>
    <n v="0"/>
    <n v="1"/>
    <n v="5"/>
    <n v="4.4550000000000001"/>
    <n v="1.122334455667789"/>
    <n v="0.1409324088167315"/>
  </r>
  <r>
    <n v="1724"/>
    <m/>
    <s v="Upfront"/>
    <x v="0"/>
    <n v="4.05"/>
    <d v="2010-03-01T00:00:00"/>
    <x v="4"/>
    <n v="0"/>
    <n v="1"/>
    <n v="5"/>
    <n v="4.4550000000000001"/>
    <n v="1.122334455667789"/>
    <n v="0.1409324088167315"/>
  </r>
  <r>
    <n v="1724"/>
    <m/>
    <s v="Upfront"/>
    <x v="0"/>
    <n v="4.05"/>
    <d v="2010-03-01T00:00:00"/>
    <x v="0"/>
    <n v="0"/>
    <n v="1"/>
    <n v="5"/>
    <n v="4.4550000000000001"/>
    <n v="1.122334455667789"/>
    <n v="0.1409324088167315"/>
  </r>
  <r>
    <n v="1758"/>
    <m/>
    <s v="Upfront"/>
    <x v="1"/>
    <n v="4.05"/>
    <d v="2011-01-01T00:00:00"/>
    <x v="4"/>
    <n v="0"/>
    <n v="1"/>
    <n v="5"/>
    <n v="4.4550000000000001"/>
    <n v="1.122334455667789"/>
    <n v="0.1409324088167315"/>
  </r>
  <r>
    <n v="1758"/>
    <m/>
    <s v="Upfront"/>
    <x v="1"/>
    <n v="4.05"/>
    <d v="2011-01-01T00:00:00"/>
    <x v="0"/>
    <n v="0"/>
    <n v="1"/>
    <n v="5"/>
    <n v="4.4550000000000001"/>
    <n v="1.122334455667789"/>
    <n v="0.1409324088167315"/>
  </r>
  <r>
    <n v="2400"/>
    <m/>
    <s v="Upfront"/>
    <x v="2"/>
    <n v="4.05"/>
    <d v="2011-04-01T00:00:00"/>
    <x v="2"/>
    <n v="0"/>
    <n v="1"/>
    <n v="5"/>
    <n v="4.4550000000000001"/>
    <n v="1.122334455667789"/>
    <n v="0.1409324088167315"/>
  </r>
  <r>
    <n v="2400"/>
    <m/>
    <s v="Upfront"/>
    <x v="2"/>
    <n v="4.05"/>
    <d v="2011-04-01T00:00:00"/>
    <x v="4"/>
    <n v="0"/>
    <n v="1"/>
    <n v="5"/>
    <n v="4.4550000000000001"/>
    <n v="1.122334455667789"/>
    <n v="0.1409324088167315"/>
  </r>
  <r>
    <n v="2400"/>
    <m/>
    <s v="Upfront"/>
    <x v="2"/>
    <n v="4.05"/>
    <d v="2011-04-01T00:00:00"/>
    <x v="0"/>
    <n v="0"/>
    <n v="1"/>
    <n v="5"/>
    <n v="4.4550000000000001"/>
    <n v="1.122334455667789"/>
    <n v="0.1409324088167315"/>
  </r>
  <r>
    <n v="1758"/>
    <m/>
    <s v="Upfront"/>
    <x v="1"/>
    <n v="4.05"/>
    <d v="2011-01-01T00:00:00"/>
    <x v="3"/>
    <n v="0"/>
    <n v="0.99999999999999989"/>
    <n v="5"/>
    <n v="4.4549999999999992"/>
    <n v="1.1223344556677892"/>
    <n v="0.1409324088167315"/>
  </r>
  <r>
    <n v="411"/>
    <m/>
    <s v="Upfront"/>
    <x v="0"/>
    <n v="4.032"/>
    <d v="2010-02-01T00:00:00"/>
    <x v="3"/>
    <n v="0"/>
    <n v="1"/>
    <n v="5"/>
    <n v="4.4352"/>
    <n v="1.1273448773448773"/>
    <n v="0.1415615713560919"/>
  </r>
  <r>
    <n v="411"/>
    <m/>
    <s v="Upfront"/>
    <x v="0"/>
    <n v="4.032"/>
    <d v="2010-02-01T00:00:00"/>
    <x v="2"/>
    <n v="0"/>
    <n v="1"/>
    <n v="5"/>
    <n v="4.4352"/>
    <n v="1.1273448773448773"/>
    <n v="0.1415615713560919"/>
  </r>
  <r>
    <n v="411"/>
    <m/>
    <s v="Upfront"/>
    <x v="0"/>
    <n v="4.032"/>
    <d v="2010-02-01T00:00:00"/>
    <x v="4"/>
    <n v="0"/>
    <n v="1"/>
    <n v="5"/>
    <n v="4.4352"/>
    <n v="1.1273448773448773"/>
    <n v="0.1415615713560919"/>
  </r>
  <r>
    <n v="411"/>
    <m/>
    <s v="Upfront"/>
    <x v="0"/>
    <n v="4.032"/>
    <d v="2010-02-01T00:00:00"/>
    <x v="0"/>
    <n v="0"/>
    <n v="1"/>
    <n v="5"/>
    <n v="4.4352"/>
    <n v="1.1273448773448773"/>
    <n v="0.1415615713560919"/>
  </r>
  <r>
    <n v="458"/>
    <m/>
    <s v="Upfront"/>
    <x v="0"/>
    <n v="4.032"/>
    <d v="2010-02-01T00:00:00"/>
    <x v="3"/>
    <n v="0"/>
    <n v="1"/>
    <n v="5"/>
    <n v="4.4352"/>
    <n v="1.1273448773448773"/>
    <n v="0.1415615713560919"/>
  </r>
  <r>
    <n v="458"/>
    <m/>
    <s v="Upfront"/>
    <x v="0"/>
    <n v="4.032"/>
    <d v="2010-02-01T00:00:00"/>
    <x v="2"/>
    <n v="0"/>
    <n v="1"/>
    <n v="5"/>
    <n v="4.4352"/>
    <n v="1.1273448773448773"/>
    <n v="0.1415615713560919"/>
  </r>
  <r>
    <n v="458"/>
    <m/>
    <s v="Upfront"/>
    <x v="0"/>
    <n v="4.032"/>
    <d v="2010-02-01T00:00:00"/>
    <x v="0"/>
    <n v="0"/>
    <n v="1"/>
    <n v="5"/>
    <n v="4.4352"/>
    <n v="1.1273448773448773"/>
    <n v="0.1415615713560919"/>
  </r>
  <r>
    <n v="1195"/>
    <m/>
    <s v="Upfront"/>
    <x v="1"/>
    <n v="5.64"/>
    <d v="2010-07-01T00:00:00"/>
    <x v="3"/>
    <n v="0"/>
    <n v="1"/>
    <n v="7"/>
    <n v="6.2039999999999997"/>
    <n v="1.1283043197936815"/>
    <n v="0.14168204928916092"/>
  </r>
  <r>
    <n v="1195"/>
    <m/>
    <s v="Upfront"/>
    <x v="1"/>
    <n v="5.64"/>
    <d v="2010-07-01T00:00:00"/>
    <x v="2"/>
    <n v="0"/>
    <n v="1"/>
    <n v="7"/>
    <n v="6.2039999999999997"/>
    <n v="1.1283043197936815"/>
    <n v="0.14168204928916092"/>
  </r>
  <r>
    <n v="1195"/>
    <m/>
    <s v="Upfront"/>
    <x v="1"/>
    <n v="5.64"/>
    <d v="2010-07-01T00:00:00"/>
    <x v="4"/>
    <n v="0"/>
    <n v="1"/>
    <n v="7"/>
    <n v="6.2039999999999997"/>
    <n v="1.1283043197936815"/>
    <n v="0.14168204928916092"/>
  </r>
  <r>
    <n v="1195"/>
    <m/>
    <s v="Upfront"/>
    <x v="1"/>
    <n v="5.64"/>
    <d v="2010-07-01T00:00:00"/>
    <x v="0"/>
    <n v="0"/>
    <n v="1"/>
    <n v="7"/>
    <n v="6.2039999999999997"/>
    <n v="1.1283043197936815"/>
    <n v="0.14168204928916092"/>
  </r>
  <r>
    <n v="1797"/>
    <m/>
    <s v="Upfront"/>
    <x v="1"/>
    <n v="5.64"/>
    <d v="2011-02-01T00:00:00"/>
    <x v="2"/>
    <n v="0"/>
    <n v="1"/>
    <n v="7"/>
    <n v="6.2039999999999997"/>
    <n v="1.1283043197936815"/>
    <n v="0.14168204928916092"/>
  </r>
  <r>
    <n v="1797"/>
    <m/>
    <s v="Upfront"/>
    <x v="1"/>
    <n v="5.64"/>
    <d v="2011-02-01T00:00:00"/>
    <x v="4"/>
    <n v="0"/>
    <n v="1"/>
    <n v="7"/>
    <n v="6.2039999999999997"/>
    <n v="1.1283043197936815"/>
    <n v="0.14168204928916092"/>
  </r>
  <r>
    <n v="8370"/>
    <m/>
    <s v="Upfront"/>
    <x v="5"/>
    <n v="5.64"/>
    <d v="2012-08-01T00:00:00"/>
    <x v="4"/>
    <n v="0"/>
    <n v="1"/>
    <n v="7"/>
    <n v="6.2039999999999997"/>
    <n v="1.1283043197936815"/>
    <n v="0.14168204928916092"/>
  </r>
  <r>
    <n v="2247"/>
    <m/>
    <s v="Upfront"/>
    <x v="1"/>
    <n v="4.0250000000000004"/>
    <d v="2011-03-01T00:00:00"/>
    <x v="4"/>
    <n v="0"/>
    <n v="1"/>
    <n v="5"/>
    <n v="4.4275000000000011"/>
    <n v="1.1293054771315638"/>
    <n v="0.14180776539323292"/>
  </r>
  <r>
    <n v="2268"/>
    <m/>
    <s v="Upfront"/>
    <x v="2"/>
    <n v="3.22"/>
    <d v="2011-04-01T00:00:00"/>
    <x v="2"/>
    <n v="0"/>
    <n v="1"/>
    <n v="4"/>
    <n v="3.5420000000000007"/>
    <n v="1.1293054771315638"/>
    <n v="0.14180776539323292"/>
  </r>
  <r>
    <n v="2268"/>
    <m/>
    <s v="Upfront"/>
    <x v="2"/>
    <n v="3.22"/>
    <d v="2011-04-01T00:00:00"/>
    <x v="4"/>
    <n v="0"/>
    <n v="1"/>
    <n v="4"/>
    <n v="3.5420000000000007"/>
    <n v="1.1293054771315638"/>
    <n v="0.14180776539323292"/>
  </r>
  <r>
    <n v="2268"/>
    <m/>
    <s v="Upfront"/>
    <x v="2"/>
    <n v="3.22"/>
    <d v="2011-04-01T00:00:00"/>
    <x v="0"/>
    <n v="0"/>
    <n v="1"/>
    <n v="4"/>
    <n v="3.5420000000000007"/>
    <n v="1.1293054771315638"/>
    <n v="0.14180776539323292"/>
  </r>
  <r>
    <n v="2512"/>
    <m/>
    <s v="Upfront"/>
    <x v="2"/>
    <n v="8.0500000000000007"/>
    <d v="2011-02-01T00:00:00"/>
    <x v="2"/>
    <n v="0"/>
    <n v="1"/>
    <n v="10"/>
    <n v="8.8550000000000022"/>
    <n v="1.1293054771315638"/>
    <n v="0.14180776539323292"/>
  </r>
  <r>
    <n v="2512"/>
    <m/>
    <s v="Upfront"/>
    <x v="2"/>
    <n v="8.0500000000000007"/>
    <d v="2011-02-01T00:00:00"/>
    <x v="4"/>
    <n v="0"/>
    <n v="1"/>
    <n v="10"/>
    <n v="8.8550000000000022"/>
    <n v="1.1293054771315638"/>
    <n v="0.14180776539323292"/>
  </r>
  <r>
    <n v="2512"/>
    <m/>
    <s v="Upfront"/>
    <x v="2"/>
    <n v="8.0500000000000007"/>
    <d v="2011-02-01T00:00:00"/>
    <x v="0"/>
    <n v="0"/>
    <n v="1"/>
    <n v="10"/>
    <n v="8.8550000000000022"/>
    <n v="1.1293054771315638"/>
    <n v="0.14180776539323292"/>
  </r>
  <r>
    <n v="2929"/>
    <m/>
    <s v="Upfront"/>
    <x v="0"/>
    <n v="6.44"/>
    <d v="2011-05-01T00:00:00"/>
    <x v="2"/>
    <n v="0"/>
    <n v="1"/>
    <n v="8"/>
    <n v="7.0840000000000014"/>
    <n v="1.1293054771315638"/>
    <n v="0.14180776539323292"/>
  </r>
  <r>
    <n v="2929"/>
    <m/>
    <s v="Upfront"/>
    <x v="0"/>
    <n v="6.44"/>
    <d v="2011-05-01T00:00:00"/>
    <x v="4"/>
    <n v="0"/>
    <n v="1"/>
    <n v="8"/>
    <n v="7.0840000000000014"/>
    <n v="1.1293054771315638"/>
    <n v="0.14180776539323292"/>
  </r>
  <r>
    <n v="8346"/>
    <m/>
    <s v="Upfront"/>
    <x v="5"/>
    <n v="3.22"/>
    <d v="2012-09-01T00:00:00"/>
    <x v="4"/>
    <n v="0"/>
    <n v="1"/>
    <n v="4"/>
    <n v="3.5420000000000007"/>
    <n v="1.1293054771315638"/>
    <n v="0.14180776539323292"/>
  </r>
  <r>
    <n v="8349"/>
    <m/>
    <s v="Upfront"/>
    <x v="5"/>
    <n v="3.22"/>
    <d v="2012-09-01T00:00:00"/>
    <x v="0"/>
    <n v="0"/>
    <n v="1"/>
    <n v="4"/>
    <n v="3.5420000000000007"/>
    <n v="1.1293054771315638"/>
    <n v="0.14180776539323292"/>
  </r>
  <r>
    <n v="8361"/>
    <m/>
    <s v="Upfront"/>
    <x v="5"/>
    <n v="3.22"/>
    <d v="2012-09-01T00:00:00"/>
    <x v="4"/>
    <n v="0"/>
    <n v="1"/>
    <n v="4"/>
    <n v="3.5420000000000007"/>
    <n v="1.1293054771315638"/>
    <n v="0.14180776539323292"/>
  </r>
  <r>
    <n v="8368"/>
    <m/>
    <s v="Upfront"/>
    <x v="5"/>
    <n v="3.22"/>
    <d v="2012-09-01T00:00:00"/>
    <x v="4"/>
    <n v="0"/>
    <n v="1"/>
    <n v="4"/>
    <n v="3.5420000000000007"/>
    <n v="1.1293054771315638"/>
    <n v="0.14180776539323292"/>
  </r>
  <r>
    <n v="8417"/>
    <m/>
    <s v="Upfront"/>
    <x v="0"/>
    <n v="3.22"/>
    <d v="2012-12-01T00:00:00"/>
    <x v="4"/>
    <n v="0"/>
    <n v="1"/>
    <n v="4"/>
    <n v="3.5420000000000007"/>
    <n v="1.1293054771315638"/>
    <n v="0.14180776539323292"/>
  </r>
  <r>
    <n v="8417"/>
    <m/>
    <s v="Upfront"/>
    <x v="0"/>
    <n v="3.22"/>
    <d v="2012-12-01T00:00:00"/>
    <x v="0"/>
    <n v="0"/>
    <n v="1"/>
    <n v="4"/>
    <n v="3.5420000000000007"/>
    <n v="1.1293054771315638"/>
    <n v="0.14180776539323292"/>
  </r>
  <r>
    <n v="8419"/>
    <m/>
    <s v="Upfront"/>
    <x v="0"/>
    <n v="8.0500000000000007"/>
    <d v="2012-09-01T00:00:00"/>
    <x v="0"/>
    <n v="0"/>
    <n v="1"/>
    <n v="10"/>
    <n v="8.8550000000000022"/>
    <n v="1.1293054771315638"/>
    <n v="0.14180776539323292"/>
  </r>
  <r>
    <n v="2369"/>
    <m/>
    <s v="Upfront"/>
    <x v="2"/>
    <n v="4.83"/>
    <d v="2011-04-01T00:00:00"/>
    <x v="2"/>
    <n v="0"/>
    <n v="1"/>
    <n v="6"/>
    <n v="5.3130000000000006"/>
    <n v="1.129305477131564"/>
    <n v="0.14180776539323292"/>
  </r>
  <r>
    <n v="2369"/>
    <m/>
    <s v="Upfront"/>
    <x v="2"/>
    <n v="4.83"/>
    <d v="2011-04-01T00:00:00"/>
    <x v="4"/>
    <n v="0"/>
    <n v="1"/>
    <n v="6"/>
    <n v="5.3130000000000006"/>
    <n v="1.129305477131564"/>
    <n v="0.14180776539323292"/>
  </r>
  <r>
    <n v="2369"/>
    <m/>
    <s v="Upfront"/>
    <x v="2"/>
    <n v="4.83"/>
    <d v="2011-04-01T00:00:00"/>
    <x v="0"/>
    <n v="0"/>
    <n v="1"/>
    <n v="6"/>
    <n v="5.3130000000000006"/>
    <n v="1.129305477131564"/>
    <n v="0.14180776539323292"/>
  </r>
  <r>
    <n v="2427"/>
    <m/>
    <s v="Upfront"/>
    <x v="2"/>
    <n v="4.83"/>
    <d v="2011-03-01T00:00:00"/>
    <x v="2"/>
    <n v="0"/>
    <n v="1"/>
    <n v="6"/>
    <n v="5.3130000000000006"/>
    <n v="1.129305477131564"/>
    <n v="0.14180776539323292"/>
  </r>
  <r>
    <n v="2427"/>
    <m/>
    <s v="Upfront"/>
    <x v="2"/>
    <n v="4.83"/>
    <d v="2011-03-01T00:00:00"/>
    <x v="4"/>
    <n v="0"/>
    <n v="1"/>
    <n v="6"/>
    <n v="5.3130000000000006"/>
    <n v="1.129305477131564"/>
    <n v="0.14180776539323292"/>
  </r>
  <r>
    <n v="2427"/>
    <m/>
    <s v="Upfront"/>
    <x v="2"/>
    <n v="4.83"/>
    <d v="2011-03-01T00:00:00"/>
    <x v="0"/>
    <n v="0"/>
    <n v="1"/>
    <n v="6"/>
    <n v="5.3130000000000006"/>
    <n v="1.129305477131564"/>
    <n v="0.14180776539323292"/>
  </r>
  <r>
    <n v="1287"/>
    <m/>
    <s v="Upfront"/>
    <x v="4"/>
    <n v="34.520000000000003"/>
    <d v="2009-08-01T00:00:00"/>
    <x v="1"/>
    <n v="0"/>
    <n v="1"/>
    <n v="43"/>
    <n v="37.972000000000008"/>
    <n v="1.1324133572105759"/>
    <n v="0.14219802430726411"/>
  </r>
  <r>
    <n v="1287"/>
    <m/>
    <s v="Upfront"/>
    <x v="4"/>
    <n v="34.520000000000003"/>
    <d v="2009-08-01T00:00:00"/>
    <x v="2"/>
    <n v="0"/>
    <n v="1"/>
    <n v="43"/>
    <n v="37.972000000000008"/>
    <n v="1.1324133572105759"/>
    <n v="0.14219802430726411"/>
  </r>
  <r>
    <n v="1280"/>
    <m/>
    <s v="Upfront"/>
    <x v="1"/>
    <n v="7.2149999999999999"/>
    <d v="2010-08-01T00:00:00"/>
    <x v="2"/>
    <n v="0"/>
    <n v="1"/>
    <n v="9"/>
    <n v="7.9365000000000006"/>
    <n v="1.134001134001134"/>
    <n v="0.14239740267137527"/>
  </r>
  <r>
    <n v="8401"/>
    <m/>
    <s v="Upfront"/>
    <x v="0"/>
    <n v="4.8099999999999996"/>
    <d v="2012-10-01T00:00:00"/>
    <x v="4"/>
    <n v="0"/>
    <n v="1"/>
    <n v="6"/>
    <n v="5.2910000000000004"/>
    <n v="1.134001134001134"/>
    <n v="0.14239740267137527"/>
  </r>
  <r>
    <n v="8401"/>
    <m/>
    <s v="Upfront"/>
    <x v="0"/>
    <n v="4.8099999999999996"/>
    <d v="2012-10-01T00:00:00"/>
    <x v="0"/>
    <n v="0"/>
    <n v="1"/>
    <n v="6"/>
    <n v="5.2910000000000004"/>
    <n v="1.134001134001134"/>
    <n v="0.14239740267137527"/>
  </r>
  <r>
    <n v="8411"/>
    <m/>
    <s v="Upfront"/>
    <x v="0"/>
    <n v="14.404999999999999"/>
    <d v="2012-09-01T00:00:00"/>
    <x v="4"/>
    <n v="0"/>
    <n v="1"/>
    <n v="18"/>
    <n v="15.845500000000001"/>
    <n v="1.135969202612729"/>
    <n v="0.14264453457465778"/>
  </r>
  <r>
    <n v="182"/>
    <m/>
    <s v="Upfront"/>
    <x v="1"/>
    <n v="4"/>
    <d v="2009-09-01T00:00:00"/>
    <x v="1"/>
    <n v="0"/>
    <n v="1"/>
    <n v="5"/>
    <n v="4.4000000000000004"/>
    <n v="1.1363636363636362"/>
    <n v="0.14269406392694065"/>
  </r>
  <r>
    <n v="182"/>
    <m/>
    <s v="Upfront"/>
    <x v="1"/>
    <n v="4"/>
    <d v="2009-09-01T00:00:00"/>
    <x v="2"/>
    <n v="0"/>
    <n v="1"/>
    <n v="5"/>
    <n v="4.4000000000000004"/>
    <n v="1.1363636363636362"/>
    <n v="0.14269406392694065"/>
  </r>
  <r>
    <n v="182"/>
    <m/>
    <s v="Upfront"/>
    <x v="1"/>
    <n v="4"/>
    <d v="2009-09-01T00:00:00"/>
    <x v="0"/>
    <n v="0"/>
    <n v="1"/>
    <n v="5"/>
    <n v="4.4000000000000004"/>
    <n v="1.1363636363636362"/>
    <n v="0.14269406392694065"/>
  </r>
  <r>
    <n v="407"/>
    <m/>
    <s v="Upfront"/>
    <x v="1"/>
    <n v="5.6"/>
    <d v="2010-02-01T00:00:00"/>
    <x v="3"/>
    <n v="0"/>
    <n v="1"/>
    <n v="7"/>
    <n v="6.16"/>
    <n v="1.1363636363636362"/>
    <n v="0.14269406392694065"/>
  </r>
  <r>
    <n v="407"/>
    <m/>
    <s v="Upfront"/>
    <x v="1"/>
    <n v="5.6"/>
    <d v="2010-02-01T00:00:00"/>
    <x v="2"/>
    <n v="0"/>
    <n v="1"/>
    <n v="7"/>
    <n v="6.16"/>
    <n v="1.1363636363636362"/>
    <n v="0.14269406392694065"/>
  </r>
  <r>
    <n v="407"/>
    <m/>
    <s v="Upfront"/>
    <x v="1"/>
    <n v="5.6"/>
    <d v="2010-02-01T00:00:00"/>
    <x v="4"/>
    <n v="0"/>
    <n v="1"/>
    <n v="7"/>
    <n v="6.16"/>
    <n v="1.1363636363636362"/>
    <n v="0.14269406392694065"/>
  </r>
  <r>
    <n v="407"/>
    <m/>
    <s v="Upfront"/>
    <x v="1"/>
    <n v="5.6"/>
    <d v="2010-02-01T00:00:00"/>
    <x v="0"/>
    <n v="0"/>
    <n v="1"/>
    <n v="7"/>
    <n v="6.16"/>
    <n v="1.1363636363636362"/>
    <n v="0.14269406392694065"/>
  </r>
  <r>
    <n v="775"/>
    <m/>
    <s v="Upfront"/>
    <x v="2"/>
    <n v="4.8"/>
    <d v="2010-05-01T00:00:00"/>
    <x v="3"/>
    <n v="0"/>
    <n v="1"/>
    <n v="6"/>
    <n v="5.28"/>
    <n v="1.1363636363636362"/>
    <n v="0.14269406392694065"/>
  </r>
  <r>
    <n v="775"/>
    <m/>
    <s v="Upfront"/>
    <x v="2"/>
    <n v="4.8"/>
    <d v="2010-05-01T00:00:00"/>
    <x v="2"/>
    <n v="0"/>
    <n v="1"/>
    <n v="6"/>
    <n v="5.28"/>
    <n v="1.1363636363636362"/>
    <n v="0.14269406392694065"/>
  </r>
  <r>
    <n v="775"/>
    <m/>
    <s v="Upfront"/>
    <x v="2"/>
    <n v="4.8"/>
    <d v="2010-05-01T00:00:00"/>
    <x v="4"/>
    <n v="0"/>
    <n v="1"/>
    <n v="6"/>
    <n v="5.28"/>
    <n v="1.1363636363636362"/>
    <n v="0.14269406392694065"/>
  </r>
  <r>
    <n v="775"/>
    <m/>
    <s v="Upfront"/>
    <x v="2"/>
    <n v="4.8"/>
    <d v="2010-05-01T00:00:00"/>
    <x v="0"/>
    <n v="0"/>
    <n v="1"/>
    <n v="6"/>
    <n v="5.28"/>
    <n v="1.1363636363636362"/>
    <n v="0.14269406392694065"/>
  </r>
  <r>
    <n v="989"/>
    <m/>
    <s v="Upfront"/>
    <x v="8"/>
    <n v="3.2"/>
    <d v="2010-07-01T00:00:00"/>
    <x v="2"/>
    <n v="0"/>
    <n v="1"/>
    <n v="4"/>
    <n v="3.5200000000000005"/>
    <n v="1.1363636363636362"/>
    <n v="0.14269406392694065"/>
  </r>
  <r>
    <n v="989"/>
    <m/>
    <s v="Upfront"/>
    <x v="8"/>
    <n v="3.2"/>
    <d v="2010-07-01T00:00:00"/>
    <x v="4"/>
    <n v="0"/>
    <n v="1"/>
    <n v="4"/>
    <n v="3.5200000000000005"/>
    <n v="1.1363636363636362"/>
    <n v="0.14269406392694065"/>
  </r>
  <r>
    <n v="989"/>
    <m/>
    <s v="Upfront"/>
    <x v="8"/>
    <n v="3.2"/>
    <d v="2010-07-01T00:00:00"/>
    <x v="0"/>
    <n v="0"/>
    <n v="1"/>
    <n v="4"/>
    <n v="3.5200000000000005"/>
    <n v="1.1363636363636362"/>
    <n v="0.14269406392694065"/>
  </r>
  <r>
    <n v="1272"/>
    <m/>
    <s v="Upfront"/>
    <x v="2"/>
    <n v="2.4"/>
    <d v="2010-09-01T00:00:00"/>
    <x v="3"/>
    <n v="0"/>
    <n v="1"/>
    <n v="3"/>
    <n v="2.64"/>
    <n v="1.1363636363636362"/>
    <n v="0.14269406392694065"/>
  </r>
  <r>
    <n v="1272"/>
    <m/>
    <s v="Upfront"/>
    <x v="2"/>
    <n v="2.4"/>
    <d v="2010-09-01T00:00:00"/>
    <x v="4"/>
    <n v="0"/>
    <n v="1"/>
    <n v="3"/>
    <n v="2.64"/>
    <n v="1.1363636363636362"/>
    <n v="0.14269406392694065"/>
  </r>
  <r>
    <n v="1272"/>
    <m/>
    <s v="Upfront"/>
    <x v="2"/>
    <n v="2.4"/>
    <d v="2010-09-01T00:00:00"/>
    <x v="0"/>
    <n v="0"/>
    <n v="1"/>
    <n v="3"/>
    <n v="2.64"/>
    <n v="1.1363636363636362"/>
    <n v="0.14269406392694065"/>
  </r>
  <r>
    <n v="1278"/>
    <m/>
    <s v="Upfront"/>
    <x v="1"/>
    <n v="7.2"/>
    <d v="2010-03-01T00:00:00"/>
    <x v="2"/>
    <n v="0"/>
    <n v="1"/>
    <n v="9"/>
    <n v="7.9200000000000008"/>
    <n v="1.1363636363636362"/>
    <n v="0.14269406392694065"/>
  </r>
  <r>
    <n v="2299"/>
    <m/>
    <s v="Upfront"/>
    <x v="3"/>
    <n v="9.6"/>
    <d v="2010-06-01T00:00:00"/>
    <x v="2"/>
    <n v="0"/>
    <n v="1"/>
    <n v="12"/>
    <n v="10.56"/>
    <n v="1.1363636363636362"/>
    <n v="0.14269406392694065"/>
  </r>
  <r>
    <n v="277"/>
    <m/>
    <s v="Upfront"/>
    <x v="4"/>
    <n v="6.3959999999999999"/>
    <d v="2009-05-01T00:00:00"/>
    <x v="4"/>
    <n v="0"/>
    <n v="1"/>
    <n v="8"/>
    <n v="7.0356000000000005"/>
    <n v="1.137074307806015"/>
    <n v="0.14278330349162291"/>
  </r>
  <r>
    <n v="277"/>
    <m/>
    <s v="Upfront"/>
    <x v="4"/>
    <n v="6.3959999999999999"/>
    <d v="2009-05-01T00:00:00"/>
    <x v="0"/>
    <n v="0"/>
    <n v="1"/>
    <n v="8"/>
    <n v="7.0356000000000005"/>
    <n v="1.137074307806015"/>
    <n v="0.14278330349162291"/>
  </r>
  <r>
    <n v="3195"/>
    <m/>
    <s v="Upfront"/>
    <x v="6"/>
    <n v="5.59"/>
    <d v="2011-10-01T00:00:00"/>
    <x v="2"/>
    <n v="0"/>
    <n v="1"/>
    <n v="7"/>
    <n v="6.149"/>
    <n v="1.1383964872336965"/>
    <n v="0.14294933058870621"/>
  </r>
  <r>
    <n v="8388"/>
    <m/>
    <s v="Upfront"/>
    <x v="0"/>
    <n v="11.96"/>
    <d v="2012-09-01T00:00:00"/>
    <x v="0"/>
    <n v="0"/>
    <n v="1"/>
    <n v="15"/>
    <n v="13.156000000000002"/>
    <n v="1.1401641836424443"/>
    <n v="0.1431713015989371"/>
  </r>
  <r>
    <n v="760"/>
    <m/>
    <s v="Upfront"/>
    <x v="9"/>
    <n v="8.75"/>
    <d v="2010-04-01T00:00:00"/>
    <x v="2"/>
    <n v="0"/>
    <n v="1"/>
    <n v="11"/>
    <n v="9.625"/>
    <n v="1.1428571428571428"/>
    <n v="0.14350945857795172"/>
  </r>
  <r>
    <n v="760"/>
    <m/>
    <s v="Upfront"/>
    <x v="9"/>
    <n v="8.75"/>
    <d v="2010-04-01T00:00:00"/>
    <x v="0"/>
    <n v="0"/>
    <n v="1"/>
    <n v="11"/>
    <n v="9.625"/>
    <n v="1.1428571428571428"/>
    <n v="0.14350945857795172"/>
  </r>
  <r>
    <n v="1614"/>
    <m/>
    <s v="Upfront"/>
    <x v="1"/>
    <n v="3.18"/>
    <d v="2010-09-01T00:00:00"/>
    <x v="3"/>
    <n v="0"/>
    <n v="1"/>
    <n v="4"/>
    <n v="3.4980000000000007"/>
    <n v="1.1435105774728413"/>
    <n v="0.14359151086987737"/>
  </r>
  <r>
    <n v="1614"/>
    <m/>
    <s v="Upfront"/>
    <x v="1"/>
    <n v="3.18"/>
    <d v="2010-09-01T00:00:00"/>
    <x v="2"/>
    <n v="0"/>
    <n v="1"/>
    <n v="4"/>
    <n v="3.4980000000000007"/>
    <n v="1.1435105774728413"/>
    <n v="0.14359151086987737"/>
  </r>
  <r>
    <n v="1614"/>
    <m/>
    <s v="Upfront"/>
    <x v="1"/>
    <n v="3.18"/>
    <d v="2010-09-01T00:00:00"/>
    <x v="4"/>
    <n v="0"/>
    <n v="1"/>
    <n v="4"/>
    <n v="3.4980000000000007"/>
    <n v="1.1435105774728413"/>
    <n v="0.14359151086987737"/>
  </r>
  <r>
    <n v="1614"/>
    <m/>
    <s v="Upfront"/>
    <x v="1"/>
    <n v="3.18"/>
    <d v="2010-09-01T00:00:00"/>
    <x v="0"/>
    <n v="0"/>
    <n v="1"/>
    <n v="4"/>
    <n v="3.4980000000000007"/>
    <n v="1.1435105774728413"/>
    <n v="0.14359151086987737"/>
  </r>
  <r>
    <n v="1571"/>
    <m/>
    <s v="Upfront"/>
    <x v="1"/>
    <n v="8.74"/>
    <d v="2010-07-01T00:00:00"/>
    <x v="2"/>
    <n v="0"/>
    <n v="1"/>
    <n v="11"/>
    <n v="9.6140000000000008"/>
    <n v="1.1441647597254003"/>
    <n v="0.14367365704314389"/>
  </r>
  <r>
    <n v="1571"/>
    <m/>
    <s v="Upfront"/>
    <x v="1"/>
    <n v="8.74"/>
    <d v="2010-07-01T00:00:00"/>
    <x v="4"/>
    <n v="0"/>
    <n v="1"/>
    <n v="11"/>
    <n v="9.6140000000000008"/>
    <n v="1.1441647597254003"/>
    <n v="0.14367365704314389"/>
  </r>
  <r>
    <n v="2255"/>
    <m/>
    <s v="Upfront"/>
    <x v="2"/>
    <n v="8.74"/>
    <d v="2011-02-01T00:00:00"/>
    <x v="2"/>
    <n v="0"/>
    <n v="1"/>
    <n v="11"/>
    <n v="9.6140000000000008"/>
    <n v="1.1441647597254003"/>
    <n v="0.14367365704314389"/>
  </r>
  <r>
    <n v="2255"/>
    <m/>
    <s v="Upfront"/>
    <x v="2"/>
    <n v="8.74"/>
    <d v="2011-02-01T00:00:00"/>
    <x v="4"/>
    <n v="0"/>
    <n v="1"/>
    <n v="11"/>
    <n v="9.6140000000000008"/>
    <n v="1.1441647597254003"/>
    <n v="0.14367365704314389"/>
  </r>
  <r>
    <n v="2255"/>
    <m/>
    <s v="Upfront"/>
    <x v="2"/>
    <n v="8.74"/>
    <d v="2011-02-01T00:00:00"/>
    <x v="0"/>
    <n v="0"/>
    <n v="1"/>
    <n v="11"/>
    <n v="9.6140000000000008"/>
    <n v="1.1441647597254003"/>
    <n v="0.14367365704314389"/>
  </r>
  <r>
    <n v="1239"/>
    <m/>
    <s v="Upfront"/>
    <x v="6"/>
    <n v="3.1680000000000001"/>
    <d v="2010-09-01T00:00:00"/>
    <x v="3"/>
    <n v="0"/>
    <n v="1"/>
    <n v="4"/>
    <n v="3.4848000000000003"/>
    <n v="1.1478420569329659"/>
    <n v="0.14413541810802083"/>
  </r>
  <r>
    <n v="1239"/>
    <m/>
    <s v="Upfront"/>
    <x v="6"/>
    <n v="3.1680000000000001"/>
    <d v="2010-09-01T00:00:00"/>
    <x v="4"/>
    <n v="0"/>
    <n v="1"/>
    <n v="4"/>
    <n v="3.4848000000000003"/>
    <n v="1.1478420569329659"/>
    <n v="0.14413541810802083"/>
  </r>
  <r>
    <n v="1239"/>
    <m/>
    <s v="Upfront"/>
    <x v="6"/>
    <n v="3.1680000000000001"/>
    <d v="2010-09-01T00:00:00"/>
    <x v="0"/>
    <n v="0"/>
    <n v="1"/>
    <n v="4"/>
    <n v="3.4848000000000003"/>
    <n v="1.1478420569329659"/>
    <n v="0.14413541810802083"/>
  </r>
  <r>
    <n v="847"/>
    <m/>
    <s v="Upfront"/>
    <x v="0"/>
    <n v="3.96"/>
    <d v="2010-06-01T00:00:00"/>
    <x v="3"/>
    <n v="0"/>
    <n v="1"/>
    <n v="5"/>
    <n v="4.3559999999999999"/>
    <n v="1.1478420569329661"/>
    <n v="0.14413541810802086"/>
  </r>
  <r>
    <n v="847"/>
    <m/>
    <s v="Upfront"/>
    <x v="0"/>
    <n v="3.96"/>
    <d v="2010-06-01T00:00:00"/>
    <x v="2"/>
    <n v="0"/>
    <n v="1"/>
    <n v="5"/>
    <n v="4.3559999999999999"/>
    <n v="1.1478420569329661"/>
    <n v="0.14413541810802086"/>
  </r>
  <r>
    <n v="847"/>
    <m/>
    <s v="Upfront"/>
    <x v="0"/>
    <n v="3.96"/>
    <d v="2010-06-01T00:00:00"/>
    <x v="4"/>
    <n v="0"/>
    <n v="1"/>
    <n v="5"/>
    <n v="4.3559999999999999"/>
    <n v="1.1478420569329661"/>
    <n v="0.14413541810802086"/>
  </r>
  <r>
    <n v="847"/>
    <m/>
    <s v="Upfront"/>
    <x v="0"/>
    <n v="3.96"/>
    <d v="2010-06-01T00:00:00"/>
    <x v="0"/>
    <n v="0"/>
    <n v="1"/>
    <n v="5"/>
    <n v="4.3559999999999999"/>
    <n v="1.1478420569329661"/>
    <n v="0.14413541810802086"/>
  </r>
  <r>
    <n v="9624"/>
    <m/>
    <s v="Upfront"/>
    <x v="5"/>
    <n v="65.52"/>
    <d v="2013-10-01T00:00:00"/>
    <x v="0"/>
    <n v="0"/>
    <n v="1"/>
    <n v="83"/>
    <n v="72.072000000000003"/>
    <n v="1.1516261516261517"/>
    <n v="0.14461058981606928"/>
  </r>
  <r>
    <n v="1488"/>
    <m/>
    <s v="Upfront"/>
    <x v="0"/>
    <n v="5.52"/>
    <d v="2010-04-01T00:00:00"/>
    <x v="2"/>
    <n v="0"/>
    <n v="1"/>
    <n v="7"/>
    <n v="6.0720000000000001"/>
    <n v="1.1528326745718049"/>
    <n v="0.1447620938389253"/>
  </r>
  <r>
    <n v="1488"/>
    <m/>
    <s v="Upfront"/>
    <x v="0"/>
    <n v="5.52"/>
    <d v="2010-04-01T00:00:00"/>
    <x v="4"/>
    <n v="0"/>
    <n v="1"/>
    <n v="7"/>
    <n v="6.0720000000000001"/>
    <n v="1.1528326745718049"/>
    <n v="0.1447620938389253"/>
  </r>
  <r>
    <n v="1488"/>
    <m/>
    <s v="Upfront"/>
    <x v="0"/>
    <n v="5.52"/>
    <d v="2010-04-01T00:00:00"/>
    <x v="0"/>
    <n v="0"/>
    <n v="1"/>
    <n v="7"/>
    <n v="6.0720000000000001"/>
    <n v="1.1528326745718049"/>
    <n v="0.1447620938389253"/>
  </r>
  <r>
    <n v="2218"/>
    <m/>
    <s v="Upfront"/>
    <x v="2"/>
    <n v="5.52"/>
    <d v="2011-03-01T00:00:00"/>
    <x v="2"/>
    <n v="0"/>
    <n v="1"/>
    <n v="7"/>
    <n v="6.0720000000000001"/>
    <n v="1.1528326745718049"/>
    <n v="0.1447620938389253"/>
  </r>
  <r>
    <n v="2218"/>
    <m/>
    <s v="Upfront"/>
    <x v="2"/>
    <n v="5.52"/>
    <d v="2011-03-01T00:00:00"/>
    <x v="0"/>
    <n v="0"/>
    <n v="1"/>
    <n v="7"/>
    <n v="6.0720000000000001"/>
    <n v="1.1528326745718049"/>
    <n v="0.1447620938389253"/>
  </r>
  <r>
    <n v="8377"/>
    <m/>
    <s v="Upfront"/>
    <x v="5"/>
    <n v="5.52"/>
    <d v="2012-08-01T00:00:00"/>
    <x v="4"/>
    <n v="0"/>
    <n v="1"/>
    <n v="7"/>
    <n v="6.0720000000000001"/>
    <n v="1.1528326745718049"/>
    <n v="0.1447620938389253"/>
  </r>
  <r>
    <n v="8392"/>
    <m/>
    <s v="Upfront"/>
    <x v="0"/>
    <n v="5.52"/>
    <d v="2012-10-01T00:00:00"/>
    <x v="4"/>
    <n v="0"/>
    <n v="1"/>
    <n v="7"/>
    <n v="6.0720000000000001"/>
    <n v="1.1528326745718049"/>
    <n v="0.1447620938389253"/>
  </r>
  <r>
    <n v="8392"/>
    <m/>
    <s v="Upfront"/>
    <x v="0"/>
    <n v="5.52"/>
    <d v="2012-10-01T00:00:00"/>
    <x v="0"/>
    <n v="0"/>
    <n v="1"/>
    <n v="7"/>
    <n v="6.0720000000000001"/>
    <n v="1.1528326745718049"/>
    <n v="0.1447620938389253"/>
  </r>
  <r>
    <n v="8412"/>
    <m/>
    <s v="Upfront"/>
    <x v="0"/>
    <n v="5.52"/>
    <d v="2012-09-01T00:00:00"/>
    <x v="4"/>
    <n v="0"/>
    <n v="1"/>
    <n v="7"/>
    <n v="6.0720000000000001"/>
    <n v="1.1528326745718049"/>
    <n v="0.1447620938389253"/>
  </r>
  <r>
    <n v="8412"/>
    <m/>
    <s v="Upfront"/>
    <x v="0"/>
    <n v="5.52"/>
    <d v="2012-09-01T00:00:00"/>
    <x v="0"/>
    <n v="0"/>
    <n v="1"/>
    <n v="7"/>
    <n v="6.0720000000000001"/>
    <n v="1.1528326745718049"/>
    <n v="0.1447620938389253"/>
  </r>
  <r>
    <n v="334"/>
    <m/>
    <s v="Upfront"/>
    <x v="1"/>
    <n v="4.7300000000000004"/>
    <d v="2009-08-01T00:00:00"/>
    <x v="1"/>
    <n v="0"/>
    <n v="1"/>
    <n v="6"/>
    <n v="5.2030000000000012"/>
    <n v="1.1531808571977702"/>
    <n v="0.14480581540154652"/>
  </r>
  <r>
    <n v="334"/>
    <m/>
    <s v="Upfront"/>
    <x v="1"/>
    <n v="4.7300000000000004"/>
    <d v="2009-08-01T00:00:00"/>
    <x v="3"/>
    <n v="0"/>
    <n v="1"/>
    <n v="6"/>
    <n v="5.2030000000000012"/>
    <n v="1.1531808571977702"/>
    <n v="0.14480581540154652"/>
  </r>
  <r>
    <n v="334"/>
    <m/>
    <s v="Upfront"/>
    <x v="1"/>
    <n v="4.7300000000000004"/>
    <d v="2009-08-01T00:00:00"/>
    <x v="2"/>
    <n v="0"/>
    <n v="1"/>
    <n v="6"/>
    <n v="5.2030000000000012"/>
    <n v="1.1531808571977702"/>
    <n v="0.14480581540154652"/>
  </r>
  <r>
    <n v="334"/>
    <m/>
    <s v="Upfront"/>
    <x v="1"/>
    <n v="4.7300000000000004"/>
    <d v="2009-08-01T00:00:00"/>
    <x v="4"/>
    <n v="0"/>
    <n v="1"/>
    <n v="6"/>
    <n v="5.2030000000000012"/>
    <n v="1.1531808571977702"/>
    <n v="0.14480581540154652"/>
  </r>
  <r>
    <n v="1153"/>
    <m/>
    <s v="Upfront"/>
    <x v="1"/>
    <n v="4.7300000000000004"/>
    <d v="2010-07-01T00:00:00"/>
    <x v="2"/>
    <n v="0"/>
    <n v="1"/>
    <n v="6"/>
    <n v="5.2030000000000012"/>
    <n v="1.1531808571977702"/>
    <n v="0.14480581540154652"/>
  </r>
  <r>
    <n v="1153"/>
    <m/>
    <s v="Upfront"/>
    <x v="1"/>
    <n v="4.7300000000000004"/>
    <d v="2010-07-01T00:00:00"/>
    <x v="0"/>
    <n v="0"/>
    <n v="1"/>
    <n v="6"/>
    <n v="5.2030000000000012"/>
    <n v="1.1531808571977702"/>
    <n v="0.14480581540154652"/>
  </r>
  <r>
    <n v="8416"/>
    <m/>
    <s v="Upfront"/>
    <x v="0"/>
    <n v="4.7300000000000004"/>
    <d v="2012-11-01T00:00:00"/>
    <x v="0"/>
    <n v="0"/>
    <n v="1"/>
    <n v="6"/>
    <n v="5.2030000000000012"/>
    <n v="1.1531808571977702"/>
    <n v="0.14480581540154652"/>
  </r>
  <r>
    <n v="1468"/>
    <m/>
    <s v="Upfront"/>
    <x v="7"/>
    <n v="3.15"/>
    <d v="2010-10-01T00:00:00"/>
    <x v="3"/>
    <n v="0"/>
    <n v="1"/>
    <n v="4"/>
    <n v="3.4650000000000003"/>
    <n v="1.1544011544011543"/>
    <n v="0.1449590490686381"/>
  </r>
  <r>
    <n v="1468"/>
    <m/>
    <s v="Upfront"/>
    <x v="7"/>
    <n v="3.15"/>
    <d v="2010-10-01T00:00:00"/>
    <x v="2"/>
    <n v="0"/>
    <n v="1"/>
    <n v="4"/>
    <n v="3.4650000000000003"/>
    <n v="1.1544011544011543"/>
    <n v="0.1449590490686381"/>
  </r>
  <r>
    <n v="1468"/>
    <m/>
    <s v="Upfront"/>
    <x v="7"/>
    <n v="3.15"/>
    <d v="2010-10-01T00:00:00"/>
    <x v="4"/>
    <n v="0"/>
    <n v="1"/>
    <n v="4"/>
    <n v="3.4650000000000003"/>
    <n v="1.1544011544011543"/>
    <n v="0.1449590490686381"/>
  </r>
  <r>
    <n v="1780"/>
    <m/>
    <s v="Upfront"/>
    <x v="1"/>
    <n v="6.3"/>
    <d v="2011-02-01T00:00:00"/>
    <x v="2"/>
    <n v="0"/>
    <n v="1"/>
    <n v="8"/>
    <n v="6.9300000000000006"/>
    <n v="1.1544011544011543"/>
    <n v="0.1449590490686381"/>
  </r>
  <r>
    <n v="1780"/>
    <m/>
    <s v="Upfront"/>
    <x v="1"/>
    <n v="6.3"/>
    <d v="2011-02-01T00:00:00"/>
    <x v="4"/>
    <n v="0"/>
    <n v="1"/>
    <n v="8"/>
    <n v="6.9300000000000006"/>
    <n v="1.1544011544011543"/>
    <n v="0.1449590490686381"/>
  </r>
  <r>
    <n v="1780"/>
    <m/>
    <s v="Upfront"/>
    <x v="1"/>
    <n v="6.3"/>
    <d v="2011-02-01T00:00:00"/>
    <x v="0"/>
    <n v="0"/>
    <n v="1"/>
    <n v="8"/>
    <n v="6.9300000000000006"/>
    <n v="1.1544011544011543"/>
    <n v="0.1449590490686381"/>
  </r>
  <r>
    <n v="197"/>
    <m/>
    <s v="Upfront"/>
    <x v="1"/>
    <n v="2.36"/>
    <d v="2009-10-01T00:00:00"/>
    <x v="3"/>
    <n v="0"/>
    <n v="1"/>
    <n v="3"/>
    <n v="2.5960000000000001"/>
    <n v="1.1556240369799691"/>
    <n v="0.14511260738332948"/>
  </r>
  <r>
    <n v="197"/>
    <m/>
    <s v="Upfront"/>
    <x v="1"/>
    <n v="2.36"/>
    <d v="2009-10-01T00:00:00"/>
    <x v="2"/>
    <n v="0"/>
    <n v="1"/>
    <n v="3"/>
    <n v="2.5960000000000001"/>
    <n v="1.1556240369799691"/>
    <n v="0.14511260738332948"/>
  </r>
  <r>
    <n v="197"/>
    <m/>
    <s v="Upfront"/>
    <x v="1"/>
    <n v="2.36"/>
    <d v="2009-10-01T00:00:00"/>
    <x v="4"/>
    <n v="0"/>
    <n v="1"/>
    <n v="3"/>
    <n v="2.5960000000000001"/>
    <n v="1.1556240369799691"/>
    <n v="0.14511260738332948"/>
  </r>
  <r>
    <n v="197"/>
    <m/>
    <s v="Upfront"/>
    <x v="1"/>
    <n v="2.36"/>
    <d v="2009-10-01T00:00:00"/>
    <x v="0"/>
    <n v="0"/>
    <n v="1"/>
    <n v="3"/>
    <n v="2.5960000000000001"/>
    <n v="1.1556240369799691"/>
    <n v="0.14511260738332948"/>
  </r>
  <r>
    <n v="3030"/>
    <m/>
    <s v="Upfront"/>
    <x v="0"/>
    <n v="7.8540000000000001"/>
    <d v="2011-07-01T00:00:00"/>
    <x v="2"/>
    <n v="0"/>
    <n v="1"/>
    <n v="10"/>
    <n v="8.6394000000000002"/>
    <n v="1.1574877885038313"/>
    <n v="0.14534664010892859"/>
  </r>
  <r>
    <n v="3030"/>
    <m/>
    <s v="Upfront"/>
    <x v="0"/>
    <n v="7.8540000000000001"/>
    <d v="2011-07-01T00:00:00"/>
    <x v="4"/>
    <n v="0"/>
    <n v="1"/>
    <n v="10"/>
    <n v="8.6394000000000002"/>
    <n v="1.1574877885038313"/>
    <n v="0.14534664010892859"/>
  </r>
  <r>
    <n v="3030"/>
    <m/>
    <s v="Upfront"/>
    <x v="0"/>
    <n v="7.8540000000000001"/>
    <d v="2011-07-01T00:00:00"/>
    <x v="0"/>
    <n v="0"/>
    <n v="1"/>
    <n v="10"/>
    <n v="8.6394000000000002"/>
    <n v="1.1574877885038313"/>
    <n v="0.14534664010892859"/>
  </r>
  <r>
    <n v="911"/>
    <m/>
    <s v="Upfront"/>
    <x v="1"/>
    <n v="4.7"/>
    <d v="2010-06-01T00:00:00"/>
    <x v="3"/>
    <n v="0"/>
    <n v="1"/>
    <n v="6"/>
    <n v="5.1700000000000008"/>
    <n v="1.1605415860735009"/>
    <n v="0.14573010784027979"/>
  </r>
  <r>
    <n v="911"/>
    <m/>
    <s v="Upfront"/>
    <x v="1"/>
    <n v="4.7"/>
    <d v="2010-06-01T00:00:00"/>
    <x v="2"/>
    <n v="0"/>
    <n v="1"/>
    <n v="6"/>
    <n v="5.1700000000000008"/>
    <n v="1.1605415860735009"/>
    <n v="0.14573010784027979"/>
  </r>
  <r>
    <n v="911"/>
    <m/>
    <s v="Upfront"/>
    <x v="1"/>
    <n v="4.7"/>
    <d v="2010-06-01T00:00:00"/>
    <x v="4"/>
    <n v="0"/>
    <n v="1"/>
    <n v="6"/>
    <n v="5.1700000000000008"/>
    <n v="1.1605415860735009"/>
    <n v="0.14573010784027979"/>
  </r>
  <r>
    <n v="911"/>
    <m/>
    <s v="Upfront"/>
    <x v="1"/>
    <n v="4.7"/>
    <d v="2010-06-01T00:00:00"/>
    <x v="0"/>
    <n v="0"/>
    <n v="1"/>
    <n v="6"/>
    <n v="5.1700000000000008"/>
    <n v="1.1605415860735009"/>
    <n v="0.14573010784027979"/>
  </r>
  <r>
    <n v="8381"/>
    <m/>
    <s v="Upfront"/>
    <x v="5"/>
    <n v="4.7"/>
    <d v="2012-08-01T00:00:00"/>
    <x v="4"/>
    <n v="0"/>
    <n v="1"/>
    <n v="6"/>
    <n v="5.1700000000000008"/>
    <n v="1.1605415860735009"/>
    <n v="0.14573010784027979"/>
  </r>
  <r>
    <n v="8385"/>
    <m/>
    <s v="Upfront"/>
    <x v="5"/>
    <n v="4.7"/>
    <d v="2012-08-01T00:00:00"/>
    <x v="4"/>
    <n v="0"/>
    <n v="1"/>
    <n v="6"/>
    <n v="5.1700000000000008"/>
    <n v="1.1605415860735009"/>
    <n v="0.14573010784027979"/>
  </r>
  <r>
    <n v="8385"/>
    <m/>
    <s v="Upfront"/>
    <x v="5"/>
    <n v="4.7"/>
    <d v="2012-08-01T00:00:00"/>
    <x v="0"/>
    <n v="0"/>
    <n v="1"/>
    <n v="6"/>
    <n v="5.1700000000000008"/>
    <n v="1.1605415860735009"/>
    <n v="0.14573010784027979"/>
  </r>
  <r>
    <n v="8387"/>
    <m/>
    <s v="Upfront"/>
    <x v="5"/>
    <n v="7.05"/>
    <d v="2012-08-01T00:00:00"/>
    <x v="0"/>
    <n v="0"/>
    <n v="1"/>
    <n v="9"/>
    <n v="7.7550000000000008"/>
    <n v="1.1605415860735009"/>
    <n v="0.14573010784027982"/>
  </r>
  <r>
    <n v="2174"/>
    <m/>
    <s v="Upfront"/>
    <x v="2"/>
    <n v="3.91"/>
    <d v="2011-05-01T00:00:00"/>
    <x v="2"/>
    <n v="0"/>
    <n v="1"/>
    <n v="5"/>
    <n v="4.3010000000000002"/>
    <n v="1.1625203441060219"/>
    <n v="0.14597858202244565"/>
  </r>
  <r>
    <n v="2174"/>
    <m/>
    <s v="Upfront"/>
    <x v="2"/>
    <n v="3.91"/>
    <d v="2011-05-01T00:00:00"/>
    <x v="4"/>
    <n v="0"/>
    <n v="1"/>
    <n v="5"/>
    <n v="4.3010000000000002"/>
    <n v="1.1625203441060219"/>
    <n v="0.14597858202244565"/>
  </r>
  <r>
    <n v="2174"/>
    <m/>
    <s v="Upfront"/>
    <x v="2"/>
    <n v="3.91"/>
    <d v="2011-05-01T00:00:00"/>
    <x v="0"/>
    <n v="0"/>
    <n v="1"/>
    <n v="5"/>
    <n v="4.3010000000000002"/>
    <n v="1.1625203441060219"/>
    <n v="0.14597858202244565"/>
  </r>
  <r>
    <n v="8391"/>
    <m/>
    <s v="Upfront"/>
    <x v="0"/>
    <n v="3.91"/>
    <d v="2012-10-01T00:00:00"/>
    <x v="4"/>
    <n v="0"/>
    <n v="1"/>
    <n v="5"/>
    <n v="4.3010000000000002"/>
    <n v="1.1625203441060219"/>
    <n v="0.14597858202244565"/>
  </r>
  <r>
    <n v="3425"/>
    <m/>
    <s v="Upfront"/>
    <x v="2"/>
    <n v="53.76"/>
    <d v="2011-11-01T00:00:00"/>
    <x v="4"/>
    <n v="0"/>
    <n v="1"/>
    <n v="69"/>
    <n v="59.136000000000003"/>
    <n v="1.166801948051948"/>
    <n v="0.14651622635355513"/>
  </r>
  <r>
    <n v="3425"/>
    <m/>
    <s v="Upfront"/>
    <x v="2"/>
    <n v="53.76"/>
    <d v="2011-11-01T00:00:00"/>
    <x v="0"/>
    <n v="0"/>
    <n v="1"/>
    <n v="69"/>
    <n v="59.136000000000003"/>
    <n v="1.166801948051948"/>
    <n v="0.14651622635355513"/>
  </r>
  <r>
    <n v="2159"/>
    <m/>
    <s v="Upfront"/>
    <x v="2"/>
    <n v="8.5500000000000007"/>
    <d v="2011-04-01T00:00:00"/>
    <x v="4"/>
    <n v="0"/>
    <n v="1"/>
    <n v="11"/>
    <n v="9.4050000000000011"/>
    <n v="1.1695906432748537"/>
    <n v="0.146866404977436"/>
  </r>
  <r>
    <n v="464"/>
    <m/>
    <s v="Upfront"/>
    <x v="8"/>
    <n v="3.87"/>
    <d v="2010-02-01T00:00:00"/>
    <x v="3"/>
    <n v="0"/>
    <n v="1"/>
    <n v="5"/>
    <n v="4.2570000000000006"/>
    <n v="1.1745360582569884"/>
    <n v="0.14748740457564924"/>
  </r>
  <r>
    <n v="464"/>
    <m/>
    <s v="Upfront"/>
    <x v="8"/>
    <n v="3.87"/>
    <d v="2010-02-01T00:00:00"/>
    <x v="2"/>
    <n v="0"/>
    <n v="1"/>
    <n v="5"/>
    <n v="4.2570000000000006"/>
    <n v="1.1745360582569884"/>
    <n v="0.14748740457564924"/>
  </r>
  <r>
    <n v="464"/>
    <m/>
    <s v="Upfront"/>
    <x v="8"/>
    <n v="3.87"/>
    <d v="2010-02-01T00:00:00"/>
    <x v="4"/>
    <n v="0"/>
    <n v="1"/>
    <n v="5"/>
    <n v="4.2570000000000006"/>
    <n v="1.1745360582569884"/>
    <n v="0.14748740457564924"/>
  </r>
  <r>
    <n v="464"/>
    <m/>
    <s v="Upfront"/>
    <x v="8"/>
    <n v="3.87"/>
    <d v="2010-02-01T00:00:00"/>
    <x v="0"/>
    <n v="0"/>
    <n v="1"/>
    <n v="5"/>
    <n v="4.2570000000000006"/>
    <n v="1.1745360582569884"/>
    <n v="0.14748740457564924"/>
  </r>
  <r>
    <n v="8363"/>
    <m/>
    <s v="Upfront"/>
    <x v="5"/>
    <n v="3.87"/>
    <d v="2012-09-01T00:00:00"/>
    <x v="0"/>
    <n v="0"/>
    <n v="1"/>
    <n v="5"/>
    <n v="4.2570000000000006"/>
    <n v="1.1745360582569884"/>
    <n v="0.14748740457564924"/>
  </r>
  <r>
    <n v="8373"/>
    <m/>
    <s v="Upfront"/>
    <x v="5"/>
    <n v="3.87"/>
    <d v="2012-09-01T00:00:00"/>
    <x v="0"/>
    <n v="0"/>
    <n v="1"/>
    <n v="5"/>
    <n v="4.2570000000000006"/>
    <n v="1.1745360582569884"/>
    <n v="0.14748740457564924"/>
  </r>
  <r>
    <n v="8347"/>
    <m/>
    <s v="Upfront"/>
    <x v="5"/>
    <n v="6.9"/>
    <d v="2012-08-01T00:00:00"/>
    <x v="4"/>
    <n v="0"/>
    <n v="1"/>
    <n v="9"/>
    <n v="7.5900000000000007"/>
    <n v="1.1857707509881421"/>
    <n v="0.14889815366289455"/>
  </r>
  <r>
    <n v="8364"/>
    <m/>
    <s v="Upfront"/>
    <x v="5"/>
    <n v="6.9"/>
    <d v="2012-08-01T00:00:00"/>
    <x v="4"/>
    <n v="0"/>
    <n v="1"/>
    <n v="9"/>
    <n v="7.5900000000000007"/>
    <n v="1.1857707509881421"/>
    <n v="0.14889815366289455"/>
  </r>
  <r>
    <n v="612"/>
    <m/>
    <s v="Upfront"/>
    <x v="2"/>
    <n v="4.5999999999999996"/>
    <d v="2010-04-01T00:00:00"/>
    <x v="3"/>
    <n v="0"/>
    <n v="1"/>
    <n v="6"/>
    <n v="5.0599999999999996"/>
    <n v="1.1857707509881423"/>
    <n v="0.14889815366289458"/>
  </r>
  <r>
    <n v="612"/>
    <m/>
    <s v="Upfront"/>
    <x v="2"/>
    <n v="4.5999999999999996"/>
    <d v="2010-04-01T00:00:00"/>
    <x v="4"/>
    <n v="0"/>
    <n v="1"/>
    <n v="6"/>
    <n v="5.0599999999999996"/>
    <n v="1.1857707509881423"/>
    <n v="0.14889815366289458"/>
  </r>
  <r>
    <n v="612"/>
    <m/>
    <s v="Upfront"/>
    <x v="2"/>
    <n v="4.5999999999999996"/>
    <d v="2010-04-01T00:00:00"/>
    <x v="0"/>
    <n v="0"/>
    <n v="1"/>
    <n v="6"/>
    <n v="5.0599999999999996"/>
    <n v="1.1857707509881423"/>
    <n v="0.14889815366289458"/>
  </r>
  <r>
    <n v="1664"/>
    <m/>
    <s v="Upfront"/>
    <x v="6"/>
    <n v="9.1999999999999993"/>
    <d v="2010-07-01T00:00:00"/>
    <x v="3"/>
    <n v="0"/>
    <n v="1"/>
    <n v="12"/>
    <n v="10.119999999999999"/>
    <n v="1.1857707509881423"/>
    <n v="0.14889815366289458"/>
  </r>
  <r>
    <n v="2270"/>
    <m/>
    <s v="Upfront"/>
    <x v="2"/>
    <n v="4.5999999999999996"/>
    <d v="2011-03-01T00:00:00"/>
    <x v="2"/>
    <n v="0"/>
    <n v="1"/>
    <n v="6"/>
    <n v="5.0599999999999996"/>
    <n v="1.1857707509881423"/>
    <n v="0.14889815366289458"/>
  </r>
  <r>
    <n v="2270"/>
    <m/>
    <s v="Upfront"/>
    <x v="2"/>
    <n v="4.5999999999999996"/>
    <d v="2011-03-01T00:00:00"/>
    <x v="4"/>
    <n v="0"/>
    <n v="1"/>
    <n v="6"/>
    <n v="5.0599999999999996"/>
    <n v="1.1857707509881423"/>
    <n v="0.14889815366289458"/>
  </r>
  <r>
    <n v="2270"/>
    <m/>
    <s v="Upfront"/>
    <x v="2"/>
    <n v="4.5999999999999996"/>
    <d v="2011-03-01T00:00:00"/>
    <x v="0"/>
    <n v="0"/>
    <n v="1"/>
    <n v="6"/>
    <n v="5.0599999999999996"/>
    <n v="1.1857707509881423"/>
    <n v="0.14889815366289458"/>
  </r>
  <r>
    <n v="8344"/>
    <m/>
    <s v="Upfront"/>
    <x v="5"/>
    <n v="4.5999999999999996"/>
    <d v="2012-08-01T00:00:00"/>
    <x v="4"/>
    <n v="0"/>
    <n v="1"/>
    <n v="6"/>
    <n v="5.0599999999999996"/>
    <n v="1.1857707509881423"/>
    <n v="0.14889815366289458"/>
  </r>
  <r>
    <n v="8344"/>
    <m/>
    <s v="Upfront"/>
    <x v="5"/>
    <n v="4.5999999999999996"/>
    <d v="2012-08-01T00:00:00"/>
    <x v="0"/>
    <n v="0"/>
    <n v="1"/>
    <n v="6"/>
    <n v="5.0599999999999996"/>
    <n v="1.1857707509881423"/>
    <n v="0.14889815366289458"/>
  </r>
  <r>
    <n v="8348"/>
    <m/>
    <s v="Upfront"/>
    <x v="5"/>
    <n v="4.5999999999999996"/>
    <d v="2012-08-01T00:00:00"/>
    <x v="4"/>
    <n v="0"/>
    <n v="1"/>
    <n v="6"/>
    <n v="5.0599999999999996"/>
    <n v="1.1857707509881423"/>
    <n v="0.14889815366289458"/>
  </r>
  <r>
    <n v="8366"/>
    <m/>
    <s v="Upfront"/>
    <x v="5"/>
    <n v="4.5999999999999996"/>
    <d v="2012-08-01T00:00:00"/>
    <x v="4"/>
    <n v="0"/>
    <n v="1"/>
    <n v="6"/>
    <n v="5.0599999999999996"/>
    <n v="1.1857707509881423"/>
    <n v="0.14889815366289458"/>
  </r>
  <r>
    <n v="8366"/>
    <m/>
    <s v="Upfront"/>
    <x v="5"/>
    <n v="4.5999999999999996"/>
    <d v="2012-08-01T00:00:00"/>
    <x v="0"/>
    <n v="0"/>
    <n v="1"/>
    <n v="6"/>
    <n v="5.0599999999999996"/>
    <n v="1.1857707509881423"/>
    <n v="0.14889815366289458"/>
  </r>
  <r>
    <n v="8394"/>
    <m/>
    <s v="Upfront"/>
    <x v="0"/>
    <n v="4.5999999999999996"/>
    <d v="2012-10-01T00:00:00"/>
    <x v="4"/>
    <n v="0"/>
    <n v="1"/>
    <n v="6"/>
    <n v="5.0599999999999996"/>
    <n v="1.1857707509881423"/>
    <n v="0.14889815366289458"/>
  </r>
  <r>
    <n v="8394"/>
    <m/>
    <s v="Upfront"/>
    <x v="0"/>
    <n v="4.5999999999999996"/>
    <d v="2012-10-01T00:00:00"/>
    <x v="0"/>
    <n v="0"/>
    <n v="1"/>
    <n v="6"/>
    <n v="5.0599999999999996"/>
    <n v="1.1857707509881423"/>
    <n v="0.14889815366289458"/>
  </r>
  <r>
    <n v="8399"/>
    <m/>
    <s v="Upfront"/>
    <x v="0"/>
    <n v="4.5999999999999996"/>
    <d v="2012-10-01T00:00:00"/>
    <x v="4"/>
    <n v="0"/>
    <n v="1"/>
    <n v="6"/>
    <n v="5.0599999999999996"/>
    <n v="1.1857707509881423"/>
    <n v="0.14889815366289458"/>
  </r>
  <r>
    <n v="8399"/>
    <m/>
    <s v="Upfront"/>
    <x v="0"/>
    <n v="4.5999999999999996"/>
    <d v="2012-10-01T00:00:00"/>
    <x v="0"/>
    <n v="0"/>
    <n v="1"/>
    <n v="6"/>
    <n v="5.0599999999999996"/>
    <n v="1.1857707509881423"/>
    <n v="0.14889815366289458"/>
  </r>
  <r>
    <n v="8410"/>
    <m/>
    <s v="Upfront"/>
    <x v="0"/>
    <n v="2.2999999999999998"/>
    <d v="2012-09-01T00:00:00"/>
    <x v="0"/>
    <n v="0"/>
    <n v="1"/>
    <n v="3"/>
    <n v="2.5299999999999998"/>
    <n v="1.1857707509881423"/>
    <n v="0.14889815366289458"/>
  </r>
  <r>
    <n v="8415"/>
    <m/>
    <s v="Upfront"/>
    <x v="0"/>
    <n v="11.5"/>
    <d v="2012-09-01T00:00:00"/>
    <x v="0"/>
    <n v="0"/>
    <n v="1"/>
    <n v="15"/>
    <n v="12.65"/>
    <n v="1.1857707509881423"/>
    <n v="0.14889815366289458"/>
  </r>
  <r>
    <n v="1822"/>
    <m/>
    <s v="Upfront"/>
    <x v="1"/>
    <n v="9.89"/>
    <d v="2010-04-01T00:00:00"/>
    <x v="3"/>
    <n v="0"/>
    <n v="1"/>
    <n v="13"/>
    <n v="10.879000000000001"/>
    <n v="1.1949627723136316"/>
    <n v="0.15005240291609528"/>
  </r>
  <r>
    <n v="1822"/>
    <m/>
    <s v="Upfront"/>
    <x v="1"/>
    <n v="9.89"/>
    <d v="2010-04-01T00:00:00"/>
    <x v="4"/>
    <n v="0"/>
    <n v="1"/>
    <n v="13"/>
    <n v="10.879000000000001"/>
    <n v="1.1949627723136316"/>
    <n v="0.15005240291609528"/>
  </r>
  <r>
    <n v="8420"/>
    <m/>
    <s v="Upfront"/>
    <x v="0"/>
    <n v="9.89"/>
    <d v="2012-09-01T00:00:00"/>
    <x v="4"/>
    <n v="0"/>
    <n v="1"/>
    <n v="13"/>
    <n v="10.879000000000001"/>
    <n v="1.1949627723136316"/>
    <n v="0.15005240291609528"/>
  </r>
  <r>
    <n v="8420"/>
    <m/>
    <s v="Upfront"/>
    <x v="0"/>
    <n v="9.89"/>
    <d v="2012-09-01T00:00:00"/>
    <x v="0"/>
    <n v="0"/>
    <n v="1"/>
    <n v="13"/>
    <n v="10.879000000000001"/>
    <n v="1.1949627723136316"/>
    <n v="0.15005240291609528"/>
  </r>
  <r>
    <n v="330"/>
    <m/>
    <s v="Upfront"/>
    <x v="8"/>
    <n v="9.8800000000000008"/>
    <d v="2009-12-01T00:00:00"/>
    <x v="1"/>
    <n v="0"/>
    <n v="1"/>
    <n v="13"/>
    <n v="10.868000000000002"/>
    <n v="1.1961722488038276"/>
    <n v="0.15020427781783222"/>
  </r>
  <r>
    <n v="330"/>
    <m/>
    <s v="Upfront"/>
    <x v="8"/>
    <n v="9.8800000000000008"/>
    <d v="2009-12-01T00:00:00"/>
    <x v="3"/>
    <n v="0"/>
    <n v="1"/>
    <n v="13"/>
    <n v="10.868000000000002"/>
    <n v="1.1961722488038276"/>
    <n v="0.15020427781783222"/>
  </r>
  <r>
    <n v="330"/>
    <m/>
    <s v="Upfront"/>
    <x v="8"/>
    <n v="9.8800000000000008"/>
    <d v="2009-12-01T00:00:00"/>
    <x v="2"/>
    <n v="0"/>
    <n v="1"/>
    <n v="13"/>
    <n v="10.868000000000002"/>
    <n v="1.1961722488038276"/>
    <n v="0.15020427781783222"/>
  </r>
  <r>
    <n v="330"/>
    <m/>
    <s v="Upfront"/>
    <x v="8"/>
    <n v="9.8800000000000008"/>
    <d v="2009-12-01T00:00:00"/>
    <x v="4"/>
    <n v="0"/>
    <n v="1"/>
    <n v="13"/>
    <n v="10.868000000000002"/>
    <n v="1.1961722488038276"/>
    <n v="0.15020427781783222"/>
  </r>
  <r>
    <n v="170"/>
    <m/>
    <s v="Upfront"/>
    <x v="1"/>
    <n v="3.024"/>
    <d v="2009-10-01T00:00:00"/>
    <x v="1"/>
    <n v="0"/>
    <n v="1"/>
    <n v="4"/>
    <n v="3.3264000000000005"/>
    <n v="1.2025012025012023"/>
    <n v="0.15099900944649802"/>
  </r>
  <r>
    <n v="170"/>
    <m/>
    <s v="Upfront"/>
    <x v="1"/>
    <n v="3.024"/>
    <d v="2009-10-01T00:00:00"/>
    <x v="3"/>
    <n v="0"/>
    <n v="1"/>
    <n v="4"/>
    <n v="3.3264000000000005"/>
    <n v="1.2025012025012023"/>
    <n v="0.15099900944649802"/>
  </r>
  <r>
    <n v="170"/>
    <m/>
    <s v="Upfront"/>
    <x v="1"/>
    <n v="3.024"/>
    <d v="2009-10-01T00:00:00"/>
    <x v="4"/>
    <n v="0"/>
    <n v="1"/>
    <n v="4"/>
    <n v="3.3264000000000005"/>
    <n v="1.2025012025012023"/>
    <n v="0.15099900944649802"/>
  </r>
  <r>
    <n v="170"/>
    <m/>
    <s v="Upfront"/>
    <x v="1"/>
    <n v="3.024"/>
    <d v="2009-10-01T00:00:00"/>
    <x v="0"/>
    <n v="0"/>
    <n v="1"/>
    <n v="4"/>
    <n v="3.3264000000000005"/>
    <n v="1.2025012025012023"/>
    <n v="0.15099900944649802"/>
  </r>
  <r>
    <n v="1434"/>
    <m/>
    <s v="Upfront"/>
    <x v="1"/>
    <n v="3.78"/>
    <d v="2010-08-01T00:00:00"/>
    <x v="3"/>
    <n v="0"/>
    <n v="1"/>
    <n v="5"/>
    <n v="4.1580000000000004"/>
    <n v="1.2025012025012023"/>
    <n v="0.15099900944649802"/>
  </r>
  <r>
    <n v="1434"/>
    <m/>
    <s v="Upfront"/>
    <x v="1"/>
    <n v="3.78"/>
    <d v="2010-08-01T00:00:00"/>
    <x v="4"/>
    <n v="0"/>
    <n v="1"/>
    <n v="5"/>
    <n v="4.1580000000000004"/>
    <n v="1.2025012025012023"/>
    <n v="0.15099900944649802"/>
  </r>
  <r>
    <n v="2297"/>
    <m/>
    <s v="Upfront"/>
    <x v="2"/>
    <n v="5.29"/>
    <d v="2011-03-01T00:00:00"/>
    <x v="2"/>
    <n v="0"/>
    <n v="1"/>
    <n v="7"/>
    <n v="5.8190000000000008"/>
    <n v="1.2029558343357964"/>
    <n v="0.15105609791887856"/>
  </r>
  <r>
    <n v="2297"/>
    <m/>
    <s v="Upfront"/>
    <x v="2"/>
    <n v="5.29"/>
    <d v="2011-03-01T00:00:00"/>
    <x v="0"/>
    <n v="0"/>
    <n v="1"/>
    <n v="7"/>
    <n v="5.8190000000000008"/>
    <n v="1.2029558343357964"/>
    <n v="0.15105609791887856"/>
  </r>
  <r>
    <n v="8376"/>
    <m/>
    <s v="Upfront"/>
    <x v="5"/>
    <n v="3.01"/>
    <d v="2012-09-01T00:00:00"/>
    <x v="4"/>
    <n v="0"/>
    <n v="1"/>
    <n v="4"/>
    <n v="3.3109999999999999"/>
    <n v="1.2080942313500453"/>
    <n v="0.1517013304206678"/>
  </r>
  <r>
    <n v="8376"/>
    <m/>
    <s v="Upfront"/>
    <x v="5"/>
    <n v="3.01"/>
    <d v="2012-09-01T00:00:00"/>
    <x v="0"/>
    <n v="0"/>
    <n v="1"/>
    <n v="4"/>
    <n v="3.3109999999999999"/>
    <n v="1.2080942313500453"/>
    <n v="0.1517013304206678"/>
  </r>
  <r>
    <n v="8393"/>
    <m/>
    <s v="Upfront"/>
    <x v="0"/>
    <n v="6.02"/>
    <d v="2012-09-01T00:00:00"/>
    <x v="4"/>
    <n v="0"/>
    <n v="1"/>
    <n v="8"/>
    <n v="6.6219999999999999"/>
    <n v="1.2080942313500453"/>
    <n v="0.1517013304206678"/>
  </r>
  <r>
    <n v="8393"/>
    <m/>
    <s v="Upfront"/>
    <x v="0"/>
    <n v="6.02"/>
    <d v="2012-09-01T00:00:00"/>
    <x v="0"/>
    <n v="0"/>
    <n v="1"/>
    <n v="8"/>
    <n v="6.6219999999999999"/>
    <n v="1.2080942313500453"/>
    <n v="0.1517013304206678"/>
  </r>
  <r>
    <n v="8397"/>
    <m/>
    <s v="Upfront"/>
    <x v="0"/>
    <n v="6.02"/>
    <d v="2012-09-01T00:00:00"/>
    <x v="4"/>
    <n v="0"/>
    <n v="1"/>
    <n v="8"/>
    <n v="6.6219999999999999"/>
    <n v="1.2080942313500453"/>
    <n v="0.1517013304206678"/>
  </r>
  <r>
    <n v="8397"/>
    <m/>
    <s v="Upfront"/>
    <x v="0"/>
    <n v="6.02"/>
    <d v="2012-09-01T00:00:00"/>
    <x v="0"/>
    <n v="0"/>
    <n v="1"/>
    <n v="8"/>
    <n v="6.6219999999999999"/>
    <n v="1.2080942313500453"/>
    <n v="0.1517013304206678"/>
  </r>
  <r>
    <n v="1064"/>
    <m/>
    <s v="Upfront"/>
    <x v="8"/>
    <n v="3.76"/>
    <d v="2010-09-01T00:00:00"/>
    <x v="3"/>
    <n v="0"/>
    <n v="1"/>
    <n v="5"/>
    <n v="4.1360000000000001"/>
    <n v="1.2088974854932302"/>
    <n v="0.15180219566695816"/>
  </r>
  <r>
    <n v="1064"/>
    <m/>
    <s v="Upfront"/>
    <x v="8"/>
    <n v="3.76"/>
    <d v="2010-09-01T00:00:00"/>
    <x v="4"/>
    <n v="0"/>
    <n v="1"/>
    <n v="5"/>
    <n v="4.1360000000000001"/>
    <n v="1.2088974854932302"/>
    <n v="0.15180219566695816"/>
  </r>
  <r>
    <n v="1064"/>
    <m/>
    <s v="Upfront"/>
    <x v="8"/>
    <n v="3.76"/>
    <d v="2010-09-01T00:00:00"/>
    <x v="0"/>
    <n v="0"/>
    <n v="1"/>
    <n v="5"/>
    <n v="4.1360000000000001"/>
    <n v="1.2088974854932302"/>
    <n v="0.15180219566695816"/>
  </r>
  <r>
    <n v="1723"/>
    <m/>
    <s v="Upfront"/>
    <x v="6"/>
    <n v="7.52"/>
    <d v="2010-10-01T00:00:00"/>
    <x v="4"/>
    <n v="0"/>
    <n v="1"/>
    <n v="10"/>
    <n v="8.2720000000000002"/>
    <n v="1.2088974854932302"/>
    <n v="0.15180219566695816"/>
  </r>
  <r>
    <n v="176"/>
    <m/>
    <s v="Upfront"/>
    <x v="1"/>
    <n v="3"/>
    <d v="2009-10-01T00:00:00"/>
    <x v="1"/>
    <n v="0"/>
    <n v="1"/>
    <n v="4"/>
    <n v="3.3000000000000003"/>
    <n v="1.2121212121212119"/>
    <n v="0.15220700152207001"/>
  </r>
  <r>
    <n v="176"/>
    <m/>
    <s v="Upfront"/>
    <x v="1"/>
    <n v="3"/>
    <d v="2009-10-01T00:00:00"/>
    <x v="3"/>
    <n v="0"/>
    <n v="1"/>
    <n v="4"/>
    <n v="3.3000000000000003"/>
    <n v="1.2121212121212119"/>
    <n v="0.15220700152207001"/>
  </r>
  <r>
    <n v="176"/>
    <m/>
    <s v="Upfront"/>
    <x v="1"/>
    <n v="3"/>
    <d v="2009-10-01T00:00:00"/>
    <x v="2"/>
    <n v="0"/>
    <n v="1"/>
    <n v="4"/>
    <n v="3.3000000000000003"/>
    <n v="1.2121212121212119"/>
    <n v="0.15220700152207001"/>
  </r>
  <r>
    <n v="176"/>
    <m/>
    <s v="Upfront"/>
    <x v="1"/>
    <n v="3"/>
    <d v="2009-10-01T00:00:00"/>
    <x v="0"/>
    <n v="0"/>
    <n v="1"/>
    <n v="4"/>
    <n v="3.3000000000000003"/>
    <n v="1.2121212121212119"/>
    <n v="0.15220700152207001"/>
  </r>
  <r>
    <n v="1646"/>
    <m/>
    <s v="Upfront"/>
    <x v="1"/>
    <n v="6"/>
    <d v="2010-06-01T00:00:00"/>
    <x v="2"/>
    <n v="0"/>
    <n v="1"/>
    <n v="8"/>
    <n v="6.6000000000000005"/>
    <n v="1.2121212121212119"/>
    <n v="0.15220700152207001"/>
  </r>
  <r>
    <n v="1646"/>
    <m/>
    <s v="Upfront"/>
    <x v="1"/>
    <n v="6"/>
    <d v="2010-06-01T00:00:00"/>
    <x v="0"/>
    <n v="0"/>
    <n v="1"/>
    <n v="8"/>
    <n v="6.6000000000000005"/>
    <n v="1.2121212121212119"/>
    <n v="0.15220700152207001"/>
  </r>
  <r>
    <n v="2237"/>
    <m/>
    <s v="Upfront"/>
    <x v="1"/>
    <n v="5.25"/>
    <d v="2011-01-01T00:00:00"/>
    <x v="3"/>
    <n v="0"/>
    <n v="0.99999999999999989"/>
    <n v="7"/>
    <n v="5.7749999999999995"/>
    <n v="1.2121212121212122"/>
    <n v="0.15220700152207001"/>
  </r>
  <r>
    <n v="2237"/>
    <m/>
    <s v="Upfront"/>
    <x v="1"/>
    <n v="5.25"/>
    <d v="2011-01-01T00:00:00"/>
    <x v="0"/>
    <n v="0"/>
    <n v="1"/>
    <n v="7"/>
    <n v="5.7750000000000004"/>
    <n v="1.2121212121212122"/>
    <n v="0.15220700152207001"/>
  </r>
  <r>
    <n v="226"/>
    <m/>
    <s v="Upfront"/>
    <x v="1"/>
    <n v="4.5"/>
    <d v="2009-10-01T00:00:00"/>
    <x v="1"/>
    <n v="0"/>
    <n v="1"/>
    <n v="6"/>
    <n v="4.95"/>
    <n v="1.2121212121212122"/>
    <n v="0.15220700152207003"/>
  </r>
  <r>
    <n v="226"/>
    <m/>
    <s v="Upfront"/>
    <x v="1"/>
    <n v="4.5"/>
    <d v="2009-10-01T00:00:00"/>
    <x v="3"/>
    <n v="0"/>
    <n v="1"/>
    <n v="6"/>
    <n v="4.95"/>
    <n v="1.2121212121212122"/>
    <n v="0.15220700152207003"/>
  </r>
  <r>
    <n v="226"/>
    <m/>
    <s v="Upfront"/>
    <x v="1"/>
    <n v="4.5"/>
    <d v="2009-10-01T00:00:00"/>
    <x v="2"/>
    <n v="0"/>
    <n v="1"/>
    <n v="6"/>
    <n v="4.95"/>
    <n v="1.2121212121212122"/>
    <n v="0.15220700152207003"/>
  </r>
  <r>
    <n v="226"/>
    <m/>
    <s v="Upfront"/>
    <x v="1"/>
    <n v="4.5"/>
    <d v="2009-10-01T00:00:00"/>
    <x v="4"/>
    <n v="0"/>
    <n v="1"/>
    <n v="6"/>
    <n v="4.95"/>
    <n v="1.2121212121212122"/>
    <n v="0.15220700152207003"/>
  </r>
  <r>
    <n v="226"/>
    <m/>
    <s v="Upfront"/>
    <x v="1"/>
    <n v="4.5"/>
    <d v="2009-10-01T00:00:00"/>
    <x v="0"/>
    <n v="0"/>
    <n v="1"/>
    <n v="6"/>
    <n v="4.95"/>
    <n v="1.2121212121212122"/>
    <n v="0.15220700152207003"/>
  </r>
  <r>
    <n v="1319"/>
    <m/>
    <s v="Upfront"/>
    <x v="2"/>
    <n v="2.99"/>
    <d v="2010-12-01T00:00:00"/>
    <x v="2"/>
    <n v="0"/>
    <n v="1"/>
    <n v="4"/>
    <n v="3.2890000000000006"/>
    <n v="1.2161751292186072"/>
    <n v="0.15271605503886623"/>
  </r>
  <r>
    <n v="1319"/>
    <m/>
    <s v="Upfront"/>
    <x v="2"/>
    <n v="2.99"/>
    <d v="2010-12-01T00:00:00"/>
    <x v="0"/>
    <n v="0"/>
    <n v="1"/>
    <n v="4"/>
    <n v="3.2890000000000006"/>
    <n v="1.2161751292186072"/>
    <n v="0.15271605503886623"/>
  </r>
  <r>
    <n v="1458"/>
    <m/>
    <s v="Upfront"/>
    <x v="2"/>
    <n v="2.99"/>
    <d v="2010-12-01T00:00:00"/>
    <x v="2"/>
    <n v="0"/>
    <n v="1"/>
    <n v="4"/>
    <n v="3.2890000000000006"/>
    <n v="1.2161751292186072"/>
    <n v="0.15271605503886623"/>
  </r>
  <r>
    <n v="1458"/>
    <m/>
    <s v="Upfront"/>
    <x v="2"/>
    <n v="2.99"/>
    <d v="2010-12-01T00:00:00"/>
    <x v="4"/>
    <n v="0"/>
    <n v="1"/>
    <n v="4"/>
    <n v="3.2890000000000006"/>
    <n v="1.2161751292186072"/>
    <n v="0.15271605503886623"/>
  </r>
  <r>
    <n v="8329"/>
    <m/>
    <s v="Upfront"/>
    <x v="2"/>
    <n v="2.99"/>
    <d v="2012-08-01T00:00:00"/>
    <x v="0"/>
    <n v="0"/>
    <n v="1"/>
    <n v="4"/>
    <n v="3.2890000000000006"/>
    <n v="1.2161751292186072"/>
    <n v="0.15271605503886623"/>
  </r>
  <r>
    <n v="2399"/>
    <m/>
    <s v="Upfront"/>
    <x v="0"/>
    <n v="8.9700000000000006"/>
    <d v="2011-02-01T00:00:00"/>
    <x v="2"/>
    <n v="0"/>
    <n v="1"/>
    <n v="12"/>
    <n v="9.8670000000000009"/>
    <n v="1.2161751292186074"/>
    <n v="0.15271605503886623"/>
  </r>
  <r>
    <n v="2399"/>
    <m/>
    <s v="Upfront"/>
    <x v="0"/>
    <n v="8.9700000000000006"/>
    <d v="2011-02-01T00:00:00"/>
    <x v="4"/>
    <n v="0"/>
    <n v="1"/>
    <n v="12"/>
    <n v="9.8670000000000009"/>
    <n v="1.2161751292186074"/>
    <n v="0.15271605503886623"/>
  </r>
  <r>
    <n v="8413"/>
    <m/>
    <s v="Upfront"/>
    <x v="0"/>
    <n v="8.9700000000000006"/>
    <d v="2012-09-01T00:00:00"/>
    <x v="0"/>
    <n v="0"/>
    <n v="1"/>
    <n v="12"/>
    <n v="9.8670000000000009"/>
    <n v="1.2161751292186074"/>
    <n v="0.15271605503886623"/>
  </r>
  <r>
    <n v="1464"/>
    <m/>
    <s v="Upfront"/>
    <x v="1"/>
    <n v="6.72"/>
    <d v="2010-10-01T00:00:00"/>
    <x v="3"/>
    <n v="0"/>
    <n v="1"/>
    <n v="9"/>
    <n v="7.3920000000000003"/>
    <n v="1.2175324675324675"/>
    <n v="0.15288649706457927"/>
  </r>
  <r>
    <n v="1464"/>
    <m/>
    <s v="Upfront"/>
    <x v="1"/>
    <n v="6.72"/>
    <d v="2010-10-01T00:00:00"/>
    <x v="4"/>
    <n v="0"/>
    <n v="1"/>
    <n v="9"/>
    <n v="7.3920000000000003"/>
    <n v="1.2175324675324675"/>
    <n v="0.15288649706457927"/>
  </r>
  <r>
    <n v="8367"/>
    <m/>
    <s v="Upfront"/>
    <x v="5"/>
    <n v="4.4649999999999999"/>
    <d v="2012-08-01T00:00:00"/>
    <x v="4"/>
    <n v="0"/>
    <n v="1"/>
    <n v="6"/>
    <n v="4.9115000000000002"/>
    <n v="1.2216227221826326"/>
    <n v="0.15340011351608401"/>
  </r>
  <r>
    <n v="685"/>
    <m/>
    <s v="Upfront"/>
    <x v="9"/>
    <n v="4.4400000000000004"/>
    <d v="2010-03-01T00:00:00"/>
    <x v="4"/>
    <n v="0"/>
    <n v="1"/>
    <n v="6"/>
    <n v="4.8840000000000012"/>
    <n v="1.2285012285012282"/>
    <n v="0.15426385289398986"/>
  </r>
  <r>
    <n v="2474"/>
    <m/>
    <s v="Upfront"/>
    <x v="8"/>
    <n v="5.17"/>
    <d v="2011-04-01T00:00:00"/>
    <x v="2"/>
    <n v="0"/>
    <n v="1"/>
    <n v="7"/>
    <n v="5.6870000000000003"/>
    <n v="1.2308774397749251"/>
    <n v="0.15456223558817556"/>
  </r>
  <r>
    <n v="2474"/>
    <m/>
    <s v="Upfront"/>
    <x v="8"/>
    <n v="5.17"/>
    <d v="2011-04-01T00:00:00"/>
    <x v="4"/>
    <n v="0"/>
    <n v="1"/>
    <n v="7"/>
    <n v="5.6870000000000003"/>
    <n v="1.2308774397749251"/>
    <n v="0.15456223558817556"/>
  </r>
  <r>
    <n v="8380"/>
    <m/>
    <s v="Upfront"/>
    <x v="5"/>
    <n v="5.17"/>
    <d v="2012-08-01T00:00:00"/>
    <x v="4"/>
    <n v="0"/>
    <n v="1"/>
    <n v="7"/>
    <n v="5.6870000000000003"/>
    <n v="1.2308774397749251"/>
    <n v="0.15456223558817556"/>
  </r>
  <r>
    <n v="8380"/>
    <m/>
    <s v="Upfront"/>
    <x v="5"/>
    <n v="5.17"/>
    <d v="2012-08-01T00:00:00"/>
    <x v="0"/>
    <n v="0"/>
    <n v="1"/>
    <n v="7"/>
    <n v="5.6870000000000003"/>
    <n v="1.2308774397749251"/>
    <n v="0.15456223558817556"/>
  </r>
  <r>
    <n v="8405"/>
    <m/>
    <s v="Upfront"/>
    <x v="0"/>
    <n v="5.16"/>
    <d v="2012-09-01T00:00:00"/>
    <x v="4"/>
    <n v="0"/>
    <n v="1"/>
    <n v="7"/>
    <n v="5.676000000000001"/>
    <n v="1.2332628611698377"/>
    <n v="0.15486177480443167"/>
  </r>
  <r>
    <n v="8405"/>
    <m/>
    <s v="Upfront"/>
    <x v="0"/>
    <n v="5.16"/>
    <d v="2012-09-01T00:00:00"/>
    <x v="0"/>
    <n v="0"/>
    <n v="1"/>
    <n v="7"/>
    <n v="5.676000000000001"/>
    <n v="1.2332628611698377"/>
    <n v="0.15486177480443167"/>
  </r>
  <r>
    <n v="8969"/>
    <m/>
    <s v="Upfront"/>
    <x v="2"/>
    <n v="8.84"/>
    <d v="2013-07-01T00:00:00"/>
    <x v="0"/>
    <n v="0"/>
    <n v="1"/>
    <n v="12"/>
    <n v="9.7240000000000002"/>
    <n v="1.2340600575894694"/>
    <n v="0.15496187937767308"/>
  </r>
  <r>
    <n v="3425"/>
    <m/>
    <s v="Upfront"/>
    <x v="2"/>
    <n v="53.76"/>
    <d v="2011-11-01T00:00:00"/>
    <x v="2"/>
    <n v="0"/>
    <n v="1"/>
    <n v="73"/>
    <n v="59.136000000000003"/>
    <n v="1.2344426406926405"/>
    <n v="0.15500992063492064"/>
  </r>
  <r>
    <n v="2103"/>
    <m/>
    <s v="Upfront"/>
    <x v="2"/>
    <n v="3.68"/>
    <d v="2011-03-01T00:00:00"/>
    <x v="2"/>
    <n v="0"/>
    <n v="1"/>
    <n v="5"/>
    <n v="4.0480000000000009"/>
    <n v="1.235177865612648"/>
    <n v="0.15510224339884851"/>
  </r>
  <r>
    <n v="2103"/>
    <m/>
    <s v="Upfront"/>
    <x v="2"/>
    <n v="3.68"/>
    <d v="2011-03-01T00:00:00"/>
    <x v="0"/>
    <n v="0"/>
    <n v="1"/>
    <n v="5"/>
    <n v="4.0480000000000009"/>
    <n v="1.235177865612648"/>
    <n v="0.15510224339884851"/>
  </r>
  <r>
    <n v="8360"/>
    <m/>
    <s v="Upfront"/>
    <x v="5"/>
    <n v="3.68"/>
    <d v="2012-09-01T00:00:00"/>
    <x v="4"/>
    <n v="0"/>
    <n v="1"/>
    <n v="5"/>
    <n v="4.0480000000000009"/>
    <n v="1.235177865612648"/>
    <n v="0.15510224339884851"/>
  </r>
  <r>
    <n v="8403"/>
    <m/>
    <s v="Upfront"/>
    <x v="0"/>
    <n v="3.68"/>
    <d v="2012-11-01T00:00:00"/>
    <x v="0"/>
    <n v="0"/>
    <n v="1"/>
    <n v="5"/>
    <n v="4.0480000000000009"/>
    <n v="1.235177865612648"/>
    <n v="0.15510224339884851"/>
  </r>
  <r>
    <n v="8407"/>
    <m/>
    <s v="Upfront"/>
    <x v="0"/>
    <n v="7.36"/>
    <d v="2012-09-01T00:00:00"/>
    <x v="4"/>
    <n v="0"/>
    <n v="1"/>
    <n v="10"/>
    <n v="8.0960000000000019"/>
    <n v="1.235177865612648"/>
    <n v="0.15510224339884851"/>
  </r>
  <r>
    <n v="243"/>
    <m/>
    <s v="Upfront"/>
    <x v="1"/>
    <n v="2.2000000000000002"/>
    <d v="2010-01-01T00:00:00"/>
    <x v="3"/>
    <n v="0"/>
    <n v="1"/>
    <n v="3"/>
    <n v="2.4200000000000004"/>
    <n v="1.2396694214876032"/>
    <n v="0.1556662515566625"/>
  </r>
  <r>
    <n v="243"/>
    <m/>
    <s v="Upfront"/>
    <x v="1"/>
    <n v="2.2000000000000002"/>
    <d v="2010-01-01T00:00:00"/>
    <x v="2"/>
    <n v="0"/>
    <n v="1"/>
    <n v="3"/>
    <n v="2.4200000000000004"/>
    <n v="1.2396694214876032"/>
    <n v="0.1556662515566625"/>
  </r>
  <r>
    <n v="243"/>
    <m/>
    <s v="Upfront"/>
    <x v="1"/>
    <n v="2.2000000000000002"/>
    <d v="2010-01-01T00:00:00"/>
    <x v="4"/>
    <n v="0"/>
    <n v="1"/>
    <n v="3"/>
    <n v="2.4200000000000004"/>
    <n v="1.2396694214876032"/>
    <n v="0.1556662515566625"/>
  </r>
  <r>
    <n v="243"/>
    <m/>
    <s v="Upfront"/>
    <x v="1"/>
    <n v="2.2000000000000002"/>
    <d v="2010-01-01T00:00:00"/>
    <x v="0"/>
    <n v="0"/>
    <n v="1"/>
    <n v="3"/>
    <n v="2.4200000000000004"/>
    <n v="1.2396694214876032"/>
    <n v="0.1556662515566625"/>
  </r>
  <r>
    <n v="243"/>
    <m/>
    <s v="Upfront"/>
    <x v="1"/>
    <n v="2.2000000000000002"/>
    <d v="2010-01-01T00:00:00"/>
    <x v="1"/>
    <n v="0"/>
    <n v="0.99999999999999989"/>
    <n v="3"/>
    <n v="2.42"/>
    <n v="1.2396694214876034"/>
    <n v="0.1556662515566625"/>
  </r>
  <r>
    <n v="8419"/>
    <m/>
    <s v="Upfront"/>
    <x v="0"/>
    <n v="8.0500000000000007"/>
    <d v="2012-09-01T00:00:00"/>
    <x v="4"/>
    <n v="0"/>
    <n v="1"/>
    <n v="11"/>
    <n v="8.8550000000000022"/>
    <n v="1.2422360248447202"/>
    <n v="0.15598854193255624"/>
  </r>
  <r>
    <n v="1307"/>
    <m/>
    <s v="Upfront"/>
    <x v="1"/>
    <n v="5.85"/>
    <d v="2010-06-01T00:00:00"/>
    <x v="2"/>
    <n v="0"/>
    <n v="1"/>
    <n v="8"/>
    <n v="6.4350000000000005"/>
    <n v="1.2432012432012431"/>
    <n v="0.15610974515084106"/>
  </r>
  <r>
    <n v="8339"/>
    <m/>
    <s v="Upfront"/>
    <x v="2"/>
    <n v="6.58"/>
    <d v="2012-09-01T00:00:00"/>
    <x v="4"/>
    <n v="0"/>
    <n v="1"/>
    <n v="9"/>
    <n v="7.2380000000000004"/>
    <n v="1.2434374136501796"/>
    <n v="0.15613940125744266"/>
  </r>
  <r>
    <n v="8339"/>
    <m/>
    <s v="Upfront"/>
    <x v="2"/>
    <n v="6.58"/>
    <d v="2012-09-01T00:00:00"/>
    <x v="0"/>
    <n v="0"/>
    <n v="1"/>
    <n v="9"/>
    <n v="7.2380000000000004"/>
    <n v="1.2434374136501796"/>
    <n v="0.15613940125744266"/>
  </r>
  <r>
    <n v="8341"/>
    <m/>
    <s v="Upfront"/>
    <x v="2"/>
    <n v="3.6549999999999998"/>
    <d v="2012-09-01T00:00:00"/>
    <x v="4"/>
    <n v="0"/>
    <n v="1"/>
    <n v="5"/>
    <n v="4.0205000000000002"/>
    <n v="1.2436264146250466"/>
    <n v="0.15616313425656977"/>
  </r>
  <r>
    <n v="8341"/>
    <m/>
    <s v="Upfront"/>
    <x v="2"/>
    <n v="3.6549999999999998"/>
    <d v="2012-09-01T00:00:00"/>
    <x v="0"/>
    <n v="0"/>
    <n v="1"/>
    <n v="5"/>
    <n v="4.0205000000000002"/>
    <n v="1.2436264146250466"/>
    <n v="0.15616313425656977"/>
  </r>
  <r>
    <n v="2824"/>
    <m/>
    <s v="Upfront"/>
    <x v="2"/>
    <n v="2.1760000000000002"/>
    <d v="2011-06-01T00:00:00"/>
    <x v="2"/>
    <n v="0"/>
    <n v="1"/>
    <n v="3"/>
    <n v="2.3936000000000002"/>
    <n v="1.2533422459893047"/>
    <n v="0.15738315874294923"/>
  </r>
  <r>
    <n v="2824"/>
    <m/>
    <s v="Upfront"/>
    <x v="2"/>
    <n v="2.1760000000000002"/>
    <d v="2011-06-01T00:00:00"/>
    <x v="0"/>
    <n v="0"/>
    <n v="1"/>
    <n v="3"/>
    <n v="2.3936000000000002"/>
    <n v="1.2533422459893047"/>
    <n v="0.15738315874294923"/>
  </r>
  <r>
    <n v="970"/>
    <m/>
    <s v="Upfront"/>
    <x v="2"/>
    <n v="5.0599999999999996"/>
    <d v="2010-07-01T00:00:00"/>
    <x v="3"/>
    <n v="0"/>
    <n v="1"/>
    <n v="7"/>
    <n v="5.5659999999999998"/>
    <n v="1.2576356449874238"/>
    <n v="0.15792228418791851"/>
  </r>
  <r>
    <n v="970"/>
    <m/>
    <s v="Upfront"/>
    <x v="2"/>
    <n v="5.0599999999999996"/>
    <d v="2010-07-01T00:00:00"/>
    <x v="0"/>
    <n v="0"/>
    <n v="1"/>
    <n v="7"/>
    <n v="5.5659999999999998"/>
    <n v="1.2576356449874238"/>
    <n v="0.15792228418791851"/>
  </r>
  <r>
    <n v="8389"/>
    <m/>
    <s v="Upfront"/>
    <x v="0"/>
    <n v="5.0599999999999996"/>
    <d v="2012-09-01T00:00:00"/>
    <x v="0"/>
    <n v="0"/>
    <n v="1"/>
    <n v="7"/>
    <n v="5.5659999999999998"/>
    <n v="1.2576356449874238"/>
    <n v="0.15792228418791851"/>
  </r>
  <r>
    <n v="937"/>
    <m/>
    <s v="Upfront"/>
    <x v="1"/>
    <n v="5.04"/>
    <d v="2010-05-01T00:00:00"/>
    <x v="3"/>
    <n v="0"/>
    <n v="1"/>
    <n v="7"/>
    <n v="5.5440000000000005"/>
    <n v="1.2626262626262625"/>
    <n v="0.15854895991882292"/>
  </r>
  <r>
    <n v="937"/>
    <m/>
    <s v="Upfront"/>
    <x v="1"/>
    <n v="5.04"/>
    <d v="2010-05-01T00:00:00"/>
    <x v="4"/>
    <n v="0"/>
    <n v="1"/>
    <n v="7"/>
    <n v="5.5440000000000005"/>
    <n v="1.2626262626262625"/>
    <n v="0.15854895991882292"/>
  </r>
  <r>
    <n v="937"/>
    <m/>
    <s v="Upfront"/>
    <x v="1"/>
    <n v="5.04"/>
    <d v="2010-05-01T00:00:00"/>
    <x v="0"/>
    <n v="0"/>
    <n v="1"/>
    <n v="7"/>
    <n v="5.5440000000000005"/>
    <n v="1.2626262626262625"/>
    <n v="0.15854895991882292"/>
  </r>
  <r>
    <n v="972"/>
    <m/>
    <s v="Upfront"/>
    <x v="2"/>
    <n v="3.6"/>
    <d v="2010-08-01T00:00:00"/>
    <x v="3"/>
    <n v="0"/>
    <n v="1"/>
    <n v="5"/>
    <n v="3.9600000000000004"/>
    <n v="1.2626262626262625"/>
    <n v="0.15854895991882295"/>
  </r>
  <r>
    <n v="972"/>
    <m/>
    <s v="Upfront"/>
    <x v="2"/>
    <n v="3.6"/>
    <d v="2010-08-01T00:00:00"/>
    <x v="4"/>
    <n v="0"/>
    <n v="1"/>
    <n v="5"/>
    <n v="3.9600000000000004"/>
    <n v="1.2626262626262625"/>
    <n v="0.15854895991882295"/>
  </r>
  <r>
    <n v="1134"/>
    <m/>
    <s v="Upfront"/>
    <x v="1"/>
    <n v="3.6"/>
    <d v="2010-08-01T00:00:00"/>
    <x v="3"/>
    <n v="0"/>
    <n v="1"/>
    <n v="5"/>
    <n v="3.9600000000000004"/>
    <n v="1.2626262626262625"/>
    <n v="0.15854895991882295"/>
  </r>
  <r>
    <n v="1134"/>
    <m/>
    <s v="Upfront"/>
    <x v="1"/>
    <n v="3.6"/>
    <d v="2010-08-01T00:00:00"/>
    <x v="2"/>
    <n v="0"/>
    <n v="1"/>
    <n v="5"/>
    <n v="3.9600000000000004"/>
    <n v="1.2626262626262625"/>
    <n v="0.15854895991882295"/>
  </r>
  <r>
    <n v="1134"/>
    <m/>
    <s v="Upfront"/>
    <x v="1"/>
    <n v="3.6"/>
    <d v="2010-08-01T00:00:00"/>
    <x v="4"/>
    <n v="0"/>
    <n v="1"/>
    <n v="5"/>
    <n v="3.9600000000000004"/>
    <n v="1.2626262626262625"/>
    <n v="0.15854895991882295"/>
  </r>
  <r>
    <n v="1134"/>
    <m/>
    <s v="Upfront"/>
    <x v="1"/>
    <n v="3.6"/>
    <d v="2010-08-01T00:00:00"/>
    <x v="0"/>
    <n v="0"/>
    <n v="1"/>
    <n v="5"/>
    <n v="3.9600000000000004"/>
    <n v="1.2626262626262625"/>
    <n v="0.15854895991882295"/>
  </r>
  <r>
    <n v="2029"/>
    <m/>
    <s v="Upfront"/>
    <x v="0"/>
    <n v="7.2"/>
    <d v="2010-10-01T00:00:00"/>
    <x v="2"/>
    <n v="0"/>
    <n v="1"/>
    <n v="10"/>
    <n v="7.9200000000000008"/>
    <n v="1.2626262626262625"/>
    <n v="0.15854895991882295"/>
  </r>
  <r>
    <n v="5880"/>
    <m/>
    <s v="Upfront"/>
    <x v="0"/>
    <n v="2.88"/>
    <d v="2012-07-01T00:00:00"/>
    <x v="4"/>
    <n v="0"/>
    <n v="1"/>
    <n v="4"/>
    <n v="3.1680000000000001"/>
    <n v="1.2626262626262625"/>
    <n v="0.15854895991882295"/>
  </r>
  <r>
    <n v="2104"/>
    <m/>
    <s v="Upfront"/>
    <x v="2"/>
    <n v="5.75"/>
    <d v="2011-02-01T00:00:00"/>
    <x v="4"/>
    <n v="0"/>
    <n v="1"/>
    <n v="8"/>
    <n v="6.3250000000000002"/>
    <n v="1.2648221343873518"/>
    <n v="0.15882469724042089"/>
  </r>
  <r>
    <n v="774"/>
    <m/>
    <s v="Upfront"/>
    <x v="1"/>
    <n v="5"/>
    <d v="2010-04-01T00:00:00"/>
    <x v="4"/>
    <n v="0"/>
    <n v="1"/>
    <n v="7"/>
    <n v="5.5"/>
    <n v="1.2727272727272727"/>
    <n v="0.15981735159817351"/>
  </r>
  <r>
    <n v="2361"/>
    <m/>
    <s v="Upfront"/>
    <x v="2"/>
    <n v="4.9950000000000001"/>
    <d v="2011-03-01T00:00:00"/>
    <x v="2"/>
    <n v="0"/>
    <n v="1"/>
    <n v="7"/>
    <n v="5.4945000000000004"/>
    <n v="1.2740012740012738"/>
    <n v="0.15997732892710062"/>
  </r>
  <r>
    <n v="330"/>
    <m/>
    <s v="Upfront"/>
    <x v="8"/>
    <n v="9.8800000000000008"/>
    <d v="2009-12-01T00:00:00"/>
    <x v="0"/>
    <n v="0"/>
    <n v="1"/>
    <n v="14"/>
    <n v="10.868000000000002"/>
    <n v="1.2881854987118142"/>
    <n v="0.16175845303458855"/>
  </r>
  <r>
    <n v="2746"/>
    <m/>
    <s v="Upfront"/>
    <x v="0"/>
    <n v="4.2300000000000004"/>
    <d v="2011-08-01T00:00:00"/>
    <x v="2"/>
    <n v="0"/>
    <n v="1"/>
    <n v="6"/>
    <n v="4.6530000000000005"/>
    <n v="1.2894906511927786"/>
    <n v="0.16192234204475534"/>
  </r>
  <r>
    <n v="2746"/>
    <m/>
    <s v="Upfront"/>
    <x v="0"/>
    <n v="4.2300000000000004"/>
    <d v="2011-08-01T00:00:00"/>
    <x v="0"/>
    <n v="0"/>
    <n v="1"/>
    <n v="6"/>
    <n v="4.6530000000000005"/>
    <n v="1.2894906511927786"/>
    <n v="0.16192234204475534"/>
  </r>
  <r>
    <n v="8387"/>
    <m/>
    <s v="Upfront"/>
    <x v="5"/>
    <n v="7.05"/>
    <d v="2012-08-01T00:00:00"/>
    <x v="4"/>
    <n v="0"/>
    <n v="1"/>
    <n v="10"/>
    <n v="7.7550000000000008"/>
    <n v="1.2894906511927786"/>
    <n v="0.16192234204475534"/>
  </r>
  <r>
    <n v="1060"/>
    <m/>
    <s v="Upfront"/>
    <x v="8"/>
    <n v="2.82"/>
    <d v="2010-10-01T00:00:00"/>
    <x v="3"/>
    <n v="0"/>
    <n v="1"/>
    <n v="4"/>
    <n v="3.1019999999999999"/>
    <n v="1.2894906511927788"/>
    <n v="0.16192234204475534"/>
  </r>
  <r>
    <n v="1060"/>
    <m/>
    <s v="Upfront"/>
    <x v="8"/>
    <n v="2.82"/>
    <d v="2010-10-01T00:00:00"/>
    <x v="2"/>
    <n v="0"/>
    <n v="1"/>
    <n v="4"/>
    <n v="3.1019999999999999"/>
    <n v="1.2894906511927788"/>
    <n v="0.16192234204475534"/>
  </r>
  <r>
    <n v="1060"/>
    <m/>
    <s v="Upfront"/>
    <x v="8"/>
    <n v="2.82"/>
    <d v="2010-10-01T00:00:00"/>
    <x v="4"/>
    <n v="0"/>
    <n v="1"/>
    <n v="4"/>
    <n v="3.1019999999999999"/>
    <n v="1.2894906511927788"/>
    <n v="0.16192234204475534"/>
  </r>
  <r>
    <n v="1083"/>
    <m/>
    <s v="Upfront"/>
    <x v="8"/>
    <n v="3.51"/>
    <d v="2010-07-01T00:00:00"/>
    <x v="3"/>
    <n v="0"/>
    <n v="1"/>
    <n v="5"/>
    <n v="3.8610000000000002"/>
    <n v="1.295001295001295"/>
    <n v="0.16261431786545943"/>
  </r>
  <r>
    <n v="1083"/>
    <m/>
    <s v="Upfront"/>
    <x v="8"/>
    <n v="3.51"/>
    <d v="2010-07-01T00:00:00"/>
    <x v="4"/>
    <n v="0"/>
    <n v="1"/>
    <n v="5"/>
    <n v="3.8610000000000002"/>
    <n v="1.295001295001295"/>
    <n v="0.16261431786545943"/>
  </r>
  <r>
    <n v="164"/>
    <m/>
    <s v="Upfront"/>
    <x v="1"/>
    <n v="2.8"/>
    <d v="2009-10-01T00:00:00"/>
    <x v="1"/>
    <n v="0"/>
    <n v="1"/>
    <n v="4"/>
    <n v="3.08"/>
    <n v="1.2987012987012987"/>
    <n v="0.16307893020221789"/>
  </r>
  <r>
    <n v="164"/>
    <m/>
    <s v="Upfront"/>
    <x v="1"/>
    <n v="2.8"/>
    <d v="2009-10-01T00:00:00"/>
    <x v="3"/>
    <n v="0"/>
    <n v="1"/>
    <n v="4"/>
    <n v="3.08"/>
    <n v="1.2987012987012987"/>
    <n v="0.16307893020221789"/>
  </r>
  <r>
    <n v="164"/>
    <m/>
    <s v="Upfront"/>
    <x v="1"/>
    <n v="2.8"/>
    <d v="2009-10-01T00:00:00"/>
    <x v="2"/>
    <n v="0"/>
    <n v="1"/>
    <n v="4"/>
    <n v="3.08"/>
    <n v="1.2987012987012987"/>
    <n v="0.16307893020221789"/>
  </r>
  <r>
    <n v="164"/>
    <m/>
    <s v="Upfront"/>
    <x v="1"/>
    <n v="2.8"/>
    <d v="2009-10-01T00:00:00"/>
    <x v="4"/>
    <n v="0"/>
    <n v="1"/>
    <n v="4"/>
    <n v="3.08"/>
    <n v="1.2987012987012987"/>
    <n v="0.16307893020221789"/>
  </r>
  <r>
    <n v="2774"/>
    <m/>
    <s v="Upfront"/>
    <x v="0"/>
    <n v="2.8"/>
    <d v="2011-07-01T00:00:00"/>
    <x v="4"/>
    <n v="0"/>
    <n v="1"/>
    <n v="4"/>
    <n v="3.08"/>
    <n v="1.2987012987012987"/>
    <n v="0.16307893020221789"/>
  </r>
  <r>
    <n v="2774"/>
    <m/>
    <s v="Upfront"/>
    <x v="0"/>
    <n v="2.8"/>
    <d v="2011-07-01T00:00:00"/>
    <x v="0"/>
    <n v="0"/>
    <n v="1"/>
    <n v="4"/>
    <n v="3.08"/>
    <n v="1.2987012987012987"/>
    <n v="0.16307893020221789"/>
  </r>
  <r>
    <n v="883"/>
    <m/>
    <s v="Upfront"/>
    <x v="0"/>
    <n v="3.45"/>
    <d v="2010-05-01T00:00:00"/>
    <x v="3"/>
    <n v="0"/>
    <n v="1"/>
    <n v="5"/>
    <n v="3.7950000000000004"/>
    <n v="1.3175230566534912"/>
    <n v="0.16544239295877172"/>
  </r>
  <r>
    <n v="883"/>
    <m/>
    <s v="Upfront"/>
    <x v="0"/>
    <n v="3.45"/>
    <d v="2010-05-01T00:00:00"/>
    <x v="0"/>
    <n v="0"/>
    <n v="1"/>
    <n v="5"/>
    <n v="3.7950000000000004"/>
    <n v="1.3175230566534912"/>
    <n v="0.16544239295877172"/>
  </r>
  <r>
    <n v="884"/>
    <m/>
    <s v="Upfront"/>
    <x v="0"/>
    <n v="3.45"/>
    <d v="2010-05-01T00:00:00"/>
    <x v="2"/>
    <n v="0"/>
    <n v="1"/>
    <n v="5"/>
    <n v="3.7950000000000004"/>
    <n v="1.3175230566534912"/>
    <n v="0.16544239295877172"/>
  </r>
  <r>
    <n v="2346"/>
    <m/>
    <s v="Upfront"/>
    <x v="2"/>
    <n v="3.45"/>
    <d v="2011-04-01T00:00:00"/>
    <x v="0"/>
    <n v="0"/>
    <n v="1"/>
    <n v="5"/>
    <n v="3.7950000000000004"/>
    <n v="1.3175230566534912"/>
    <n v="0.16544239295877172"/>
  </r>
  <r>
    <n v="8400"/>
    <m/>
    <s v="Upfront"/>
    <x v="0"/>
    <n v="8.9700000000000006"/>
    <d v="2012-09-01T00:00:00"/>
    <x v="0"/>
    <n v="0"/>
    <n v="1"/>
    <n v="13"/>
    <n v="9.8670000000000009"/>
    <n v="1.3175230566534912"/>
    <n v="0.16544239295877175"/>
  </r>
  <r>
    <n v="1488"/>
    <m/>
    <s v="Upfront"/>
    <x v="0"/>
    <n v="5.52"/>
    <d v="2010-04-01T00:00:00"/>
    <x v="3"/>
    <n v="0"/>
    <n v="1"/>
    <n v="8"/>
    <n v="6.0720000000000001"/>
    <n v="1.3175230566534915"/>
    <n v="0.16544239295877178"/>
  </r>
  <r>
    <n v="2167"/>
    <m/>
    <s v="Upfront"/>
    <x v="2"/>
    <n v="4.1399999999999997"/>
    <d v="2011-04-01T00:00:00"/>
    <x v="0"/>
    <n v="0"/>
    <n v="1"/>
    <n v="6"/>
    <n v="4.5540000000000003"/>
    <n v="1.3175230566534915"/>
    <n v="0.16544239295877178"/>
  </r>
  <r>
    <n v="8330"/>
    <m/>
    <s v="Upfront"/>
    <x v="2"/>
    <n v="2.76"/>
    <d v="2012-09-01T00:00:00"/>
    <x v="0"/>
    <n v="0"/>
    <n v="1"/>
    <n v="4"/>
    <n v="3.036"/>
    <n v="1.3175230566534915"/>
    <n v="0.16544239295877178"/>
  </r>
  <r>
    <n v="721"/>
    <m/>
    <s v="Upfront"/>
    <x v="0"/>
    <n v="3.4"/>
    <d v="2010-05-01T00:00:00"/>
    <x v="2"/>
    <n v="0"/>
    <n v="1"/>
    <n v="5"/>
    <n v="3.74"/>
    <n v="1.3368983957219251"/>
    <n v="0.16787536932581251"/>
  </r>
  <r>
    <n v="1568"/>
    <m/>
    <s v="Upfront"/>
    <x v="1"/>
    <n v="2.7"/>
    <d v="2010-10-01T00:00:00"/>
    <x v="3"/>
    <n v="0"/>
    <n v="1"/>
    <n v="4"/>
    <n v="2.9700000000000006"/>
    <n v="1.3468013468013464"/>
    <n v="0.16911889058007779"/>
  </r>
  <r>
    <n v="1568"/>
    <m/>
    <s v="Upfront"/>
    <x v="1"/>
    <n v="2.7"/>
    <d v="2010-10-01T00:00:00"/>
    <x v="4"/>
    <n v="0"/>
    <n v="1"/>
    <n v="4"/>
    <n v="2.9700000000000006"/>
    <n v="1.3468013468013464"/>
    <n v="0.16911889058007779"/>
  </r>
  <r>
    <n v="1568"/>
    <m/>
    <s v="Upfront"/>
    <x v="1"/>
    <n v="2.7"/>
    <d v="2010-10-01T00:00:00"/>
    <x v="0"/>
    <n v="0"/>
    <n v="1"/>
    <n v="4"/>
    <n v="2.9700000000000006"/>
    <n v="1.3468013468013464"/>
    <n v="0.16911889058007779"/>
  </r>
  <r>
    <n v="305"/>
    <m/>
    <s v="Upfront"/>
    <x v="8"/>
    <n v="4.05"/>
    <d v="2009-10-01T00:00:00"/>
    <x v="2"/>
    <n v="0"/>
    <n v="1"/>
    <n v="6"/>
    <n v="4.4550000000000001"/>
    <n v="1.3468013468013469"/>
    <n v="0.16911889058007779"/>
  </r>
  <r>
    <n v="305"/>
    <m/>
    <s v="Upfront"/>
    <x v="8"/>
    <n v="4.05"/>
    <d v="2009-10-01T00:00:00"/>
    <x v="0"/>
    <n v="0"/>
    <n v="1"/>
    <n v="6"/>
    <n v="4.4550000000000001"/>
    <n v="1.3468013468013469"/>
    <n v="0.16911889058007779"/>
  </r>
  <r>
    <n v="1758"/>
    <m/>
    <s v="Upfront"/>
    <x v="1"/>
    <n v="4.05"/>
    <d v="2011-01-01T00:00:00"/>
    <x v="2"/>
    <n v="0"/>
    <n v="1"/>
    <n v="6"/>
    <n v="4.4550000000000001"/>
    <n v="1.3468013468013469"/>
    <n v="0.16911889058007779"/>
  </r>
  <r>
    <n v="1531"/>
    <m/>
    <s v="Upfront"/>
    <x v="2"/>
    <n v="1.3440000000000001"/>
    <d v="2011-06-01T00:00:00"/>
    <x v="2"/>
    <n v="0"/>
    <n v="1"/>
    <n v="2"/>
    <n v="1.4784000000000002"/>
    <n v="1.3528138528138527"/>
    <n v="0.16987388562731026"/>
  </r>
  <r>
    <n v="1531"/>
    <m/>
    <s v="Upfront"/>
    <x v="2"/>
    <n v="1.3440000000000001"/>
    <d v="2011-06-01T00:00:00"/>
    <x v="0"/>
    <n v="0"/>
    <n v="1"/>
    <n v="2"/>
    <n v="1.4784000000000002"/>
    <n v="1.3528138528138527"/>
    <n v="0.16987388562731026"/>
  </r>
  <r>
    <n v="1532"/>
    <m/>
    <s v="Upfront"/>
    <x v="2"/>
    <n v="1.3440000000000001"/>
    <d v="2011-06-01T00:00:00"/>
    <x v="2"/>
    <n v="0"/>
    <n v="1"/>
    <n v="2"/>
    <n v="1.4784000000000002"/>
    <n v="1.3528138528138527"/>
    <n v="0.16987388562731026"/>
  </r>
  <r>
    <n v="1532"/>
    <m/>
    <s v="Upfront"/>
    <x v="2"/>
    <n v="1.3440000000000001"/>
    <d v="2011-06-01T00:00:00"/>
    <x v="0"/>
    <n v="0"/>
    <n v="1"/>
    <n v="2"/>
    <n v="1.4784000000000002"/>
    <n v="1.3528138528138527"/>
    <n v="0.16987388562731026"/>
  </r>
  <r>
    <n v="1533"/>
    <m/>
    <s v="Upfront"/>
    <x v="2"/>
    <n v="1.3440000000000001"/>
    <d v="2011-06-01T00:00:00"/>
    <x v="2"/>
    <n v="0"/>
    <n v="1"/>
    <n v="2"/>
    <n v="1.4784000000000002"/>
    <n v="1.3528138528138527"/>
    <n v="0.16987388562731026"/>
  </r>
  <r>
    <n v="1533"/>
    <m/>
    <s v="Upfront"/>
    <x v="2"/>
    <n v="1.3440000000000001"/>
    <d v="2011-06-01T00:00:00"/>
    <x v="0"/>
    <n v="0"/>
    <n v="1"/>
    <n v="2"/>
    <n v="1.4784000000000002"/>
    <n v="1.3528138528138527"/>
    <n v="0.16987388562731026"/>
  </r>
  <r>
    <n v="182"/>
    <m/>
    <s v="Upfront"/>
    <x v="1"/>
    <n v="4"/>
    <d v="2009-09-01T00:00:00"/>
    <x v="4"/>
    <n v="0"/>
    <n v="1"/>
    <n v="6"/>
    <n v="4.4000000000000004"/>
    <n v="1.3636363636363635"/>
    <n v="0.17123287671232876"/>
  </r>
  <r>
    <n v="971"/>
    <m/>
    <s v="Upfront"/>
    <x v="2"/>
    <n v="2.6"/>
    <d v="2010-09-01T00:00:00"/>
    <x v="3"/>
    <n v="0"/>
    <n v="1"/>
    <n v="4"/>
    <n v="2.8600000000000003"/>
    <n v="1.3986013986013985"/>
    <n v="0.17562346329469616"/>
  </r>
  <r>
    <n v="971"/>
    <m/>
    <s v="Upfront"/>
    <x v="2"/>
    <n v="2.6"/>
    <d v="2010-09-01T00:00:00"/>
    <x v="0"/>
    <n v="0"/>
    <n v="1"/>
    <n v="4"/>
    <n v="2.8600000000000003"/>
    <n v="1.3986013986013985"/>
    <n v="0.17562346329469616"/>
  </r>
  <r>
    <n v="8408"/>
    <m/>
    <s v="Upfront"/>
    <x v="0"/>
    <n v="5.8049999999999997"/>
    <d v="2012-09-01T00:00:00"/>
    <x v="0"/>
    <n v="0"/>
    <n v="1"/>
    <n v="9"/>
    <n v="6.3855000000000004"/>
    <n v="1.4094432699083861"/>
    <n v="0.17698488549077909"/>
  </r>
  <r>
    <n v="8400"/>
    <m/>
    <s v="Upfront"/>
    <x v="0"/>
    <n v="8.9700000000000006"/>
    <d v="2012-09-01T00:00:00"/>
    <x v="4"/>
    <n v="0"/>
    <n v="1"/>
    <n v="14"/>
    <n v="9.8670000000000009"/>
    <n v="1.4188709840883753"/>
    <n v="0.17816873087867727"/>
  </r>
  <r>
    <n v="989"/>
    <m/>
    <s v="Upfront"/>
    <x v="8"/>
    <n v="3.2"/>
    <d v="2010-07-01T00:00:00"/>
    <x v="3"/>
    <n v="0"/>
    <n v="1"/>
    <n v="5"/>
    <n v="3.5200000000000005"/>
    <n v="1.4204545454545452"/>
    <n v="0.1783675799086758"/>
  </r>
  <r>
    <n v="2356"/>
    <m/>
    <s v="Upfront"/>
    <x v="2"/>
    <n v="1.9139999999999999"/>
    <d v="2011-08-01T00:00:00"/>
    <x v="2"/>
    <n v="0"/>
    <n v="1"/>
    <n v="3"/>
    <n v="2.1053999999999999"/>
    <n v="1.4249073810202337"/>
    <n v="0.1789267259271983"/>
  </r>
  <r>
    <n v="2356"/>
    <m/>
    <s v="Upfront"/>
    <x v="2"/>
    <n v="1.9139999999999999"/>
    <d v="2011-08-01T00:00:00"/>
    <x v="0"/>
    <n v="0"/>
    <n v="1"/>
    <n v="3"/>
    <n v="2.1053999999999999"/>
    <n v="1.4249073810202337"/>
    <n v="0.1789267259271983"/>
  </r>
  <r>
    <n v="3306"/>
    <m/>
    <s v="Upfront"/>
    <x v="2"/>
    <n v="1.9039999999999999"/>
    <d v="2011-08-01T00:00:00"/>
    <x v="4"/>
    <n v="0"/>
    <n v="1"/>
    <n v="3"/>
    <n v="2.0944000000000003"/>
    <n v="1.4323911382734911"/>
    <n v="0.17986646713479912"/>
  </r>
  <r>
    <n v="2638"/>
    <m/>
    <s v="Upfront"/>
    <x v="0"/>
    <n v="1.175"/>
    <d v="2011-09-01T00:00:00"/>
    <x v="4"/>
    <n v="0"/>
    <n v="1"/>
    <n v="2"/>
    <n v="1.2925000000000002"/>
    <n v="1.5473887814313343"/>
    <n v="0.19430681045370637"/>
  </r>
  <r>
    <n v="8408"/>
    <m/>
    <s v="Upfront"/>
    <x v="0"/>
    <n v="5.8049999999999997"/>
    <d v="2012-09-01T00:00:00"/>
    <x v="4"/>
    <n v="0"/>
    <n v="1"/>
    <n v="10"/>
    <n v="6.3855000000000004"/>
    <n v="1.5660480776759846"/>
    <n v="0.19664987276753232"/>
  </r>
  <r>
    <n v="164"/>
    <m/>
    <s v="Upfront"/>
    <x v="1"/>
    <n v="2.8"/>
    <d v="2009-10-01T00:00:00"/>
    <x v="0"/>
    <n v="0"/>
    <n v="1"/>
    <n v="5"/>
    <n v="3.08"/>
    <n v="1.6233766233766234"/>
    <n v="0.203848662752772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showError="1" updatedVersion="4" minRefreshableVersion="3" useAutoFormatting="1" itemPrintTitles="1" createdVersion="4" indent="0" outline="1" outlineData="1" multipleFieldFilters="0" chartFormat="2">
  <location ref="A3:B11" firstHeaderRow="1" firstDataRow="1" firstDataCol="1" rowPageCount="1" colPageCount="1"/>
  <pivotFields count="11">
    <pivotField showAll="0"/>
    <pivotField showAll="0"/>
    <pivotField axis="axisPage" showAll="0">
      <items count="11">
        <item x="0"/>
        <item x="1"/>
        <item x="7"/>
        <item x="5"/>
        <item x="3"/>
        <item x="8"/>
        <item x="6"/>
        <item x="2"/>
        <item x="4"/>
        <item x="9"/>
        <item t="default"/>
      </items>
    </pivotField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 defaultSubtotal="0"/>
    <pivotField numFmtId="164" showAll="0" defaultSubtotal="0"/>
    <pivotField showAll="0"/>
    <pivotField showAll="0"/>
    <pivotField dataField="1" showAll="0" defaultSubtota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" hier="-1"/>
  </pageFields>
  <dataFields count="1">
    <dataField name="Average of Actual vs Estimate" fld="10" subtotal="average" baseField="2" baseItem="0"/>
  </dataFields>
  <formats count="1">
    <format dxfId="10">
      <pivotArea outline="0" collapsedLevelsAreSubtotals="1" fieldPosition="0"/>
    </format>
  </formats>
  <chartFormats count="1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26:B32" firstHeaderRow="1" firstDataRow="1" firstDataCol="1" rowPageCount="1" colPageCount="1"/>
  <pivotFields count="13">
    <pivotField showAll="0"/>
    <pivotField showAll="0"/>
    <pivotField showAll="0"/>
    <pivotField axis="axisPage" showAll="0">
      <items count="11">
        <item x="0"/>
        <item x="1"/>
        <item x="7"/>
        <item x="3"/>
        <item x="4"/>
        <item x="8"/>
        <item x="6"/>
        <item x="2"/>
        <item x="5"/>
        <item x="9"/>
        <item t="default"/>
      </items>
    </pivotField>
    <pivotField showAll="0"/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numFmtId="164" showAll="0"/>
    <pivotField showAll="0"/>
    <pivotField numFmtId="43" showAll="0"/>
    <pivotField dataField="1" numFmtId="9" showAll="0"/>
    <pivotField numFmtId="173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Actual vs Estimate" fld="11" subtotal="average" baseField="6" baseItem="0"/>
  </dataFields>
  <formats count="1">
    <format dxfId="8">
      <pivotArea collapsedLevelsAreSubtotals="1" fieldPosition="0">
        <references count="1">
          <reference field="6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9" firstHeaderRow="1" firstDataRow="1" firstDataCol="1" rowPageCount="1" colPageCount="1"/>
  <pivotFields count="13">
    <pivotField showAll="0"/>
    <pivotField showAll="0"/>
    <pivotField showAll="0"/>
    <pivotField axis="axisPage" showAll="0">
      <items count="11">
        <item x="0"/>
        <item x="1"/>
        <item x="7"/>
        <item x="3"/>
        <item x="4"/>
        <item x="8"/>
        <item x="6"/>
        <item x="2"/>
        <item x="5"/>
        <item x="9"/>
        <item t="default"/>
      </items>
    </pivotField>
    <pivotField showAll="0"/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numFmtId="164" showAll="0"/>
    <pivotField showAll="0"/>
    <pivotField numFmtId="43" showAll="0"/>
    <pivotField numFmtId="9" showAll="0"/>
    <pivotField dataField="1" numFmtId="173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Calculated Capacity Factor" fld="12" subtotal="average" baseField="6" baseItem="0"/>
  </dataFields>
  <formats count="1">
    <format dxfId="9">
      <pivotArea collapsedLevelsAreSubtotals="1" fieldPosition="0">
        <references count="1">
          <reference field="6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25:B31" firstHeaderRow="1" firstDataRow="1" firstDataCol="1" rowPageCount="1" colPageCount="1"/>
  <pivotFields count="13">
    <pivotField showAll="0"/>
    <pivotField showAll="0"/>
    <pivotField showAll="0"/>
    <pivotField axis="axisPage" showAll="0">
      <items count="11">
        <item x="0"/>
        <item x="1"/>
        <item x="5"/>
        <item x="6"/>
        <item x="3"/>
        <item x="8"/>
        <item x="4"/>
        <item x="2"/>
        <item x="7"/>
        <item x="9"/>
        <item t="default"/>
      </items>
    </pivotField>
    <pivotField showAll="0"/>
    <pivotField numFmtId="14" showAll="0"/>
    <pivotField axis="axisRow" showAll="0">
      <items count="7">
        <item x="0"/>
        <item x="1"/>
        <item x="2"/>
        <item x="3"/>
        <item x="4"/>
        <item m="1" x="5"/>
        <item t="default"/>
      </items>
    </pivotField>
    <pivotField showAll="0"/>
    <pivotField numFmtId="164" showAll="0"/>
    <pivotField showAll="0"/>
    <pivotField showAll="0"/>
    <pivotField dataField="1" numFmtId="9" showAll="0"/>
    <pivotField numFmtId="173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Actual vs Estimate" fld="11" subtotal="average" baseField="6" baseItem="1"/>
  </dataFields>
  <formats count="2">
    <format dxfId="7">
      <pivotArea collapsedLevelsAreSubtotals="1" fieldPosition="0">
        <references count="1">
          <reference field="6" count="0"/>
        </references>
      </pivotArea>
    </format>
    <format dxfId="6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9" firstHeaderRow="1" firstDataRow="1" firstDataCol="1" rowPageCount="1" colPageCount="1"/>
  <pivotFields count="13">
    <pivotField showAll="0"/>
    <pivotField showAll="0"/>
    <pivotField showAll="0"/>
    <pivotField axis="axisPage" showAll="0">
      <items count="11">
        <item x="0"/>
        <item x="1"/>
        <item x="5"/>
        <item x="6"/>
        <item x="3"/>
        <item x="8"/>
        <item x="4"/>
        <item x="2"/>
        <item x="7"/>
        <item x="9"/>
        <item t="default"/>
      </items>
    </pivotField>
    <pivotField showAll="0"/>
    <pivotField numFmtId="14" showAll="0"/>
    <pivotField axis="axisRow" showAll="0">
      <items count="7">
        <item x="0"/>
        <item x="1"/>
        <item x="2"/>
        <item x="3"/>
        <item x="4"/>
        <item m="1" x="5"/>
        <item t="default"/>
      </items>
    </pivotField>
    <pivotField showAll="0"/>
    <pivotField numFmtId="164" showAll="0"/>
    <pivotField showAll="0"/>
    <pivotField showAll="0"/>
    <pivotField numFmtId="9" showAll="0"/>
    <pivotField dataField="1" numFmtId="173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Calculated Capacity Factor" fld="12" subtotal="average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28:B34" firstHeaderRow="1" firstDataRow="1" firstDataCol="1" rowPageCount="1" colPageCount="1"/>
  <pivotFields count="13">
    <pivotField showAll="0"/>
    <pivotField showAll="0"/>
    <pivotField showAll="0"/>
    <pivotField axis="axisPage" showAll="0">
      <items count="11">
        <item x="1"/>
        <item x="4"/>
        <item x="9"/>
        <item x="6"/>
        <item x="0"/>
        <item x="3"/>
        <item x="2"/>
        <item x="8"/>
        <item x="7"/>
        <item x="5"/>
        <item t="default"/>
      </items>
    </pivotField>
    <pivotField showAll="0"/>
    <pivotField numFmtId="14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numFmtId="164" showAll="0"/>
    <pivotField showAll="0"/>
    <pivotField showAll="0"/>
    <pivotField dataField="1" numFmtId="9" showAll="0"/>
    <pivotField numFmtId="173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Actual vs Estimate" fld="11" subtotal="average" baseField="6" baseItem="0" numFmtId="9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9" firstHeaderRow="1" firstDataRow="1" firstDataCol="1" rowPageCount="1" colPageCount="1"/>
  <pivotFields count="13">
    <pivotField showAll="0"/>
    <pivotField showAll="0"/>
    <pivotField showAll="0"/>
    <pivotField axis="axisPage" showAll="0">
      <items count="11">
        <item x="1"/>
        <item x="4"/>
        <item x="9"/>
        <item x="6"/>
        <item x="0"/>
        <item x="3"/>
        <item x="2"/>
        <item x="8"/>
        <item x="7"/>
        <item x="5"/>
        <item t="default"/>
      </items>
    </pivotField>
    <pivotField showAll="0"/>
    <pivotField numFmtId="14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numFmtId="164" showAll="0"/>
    <pivotField showAll="0"/>
    <pivotField showAll="0"/>
    <pivotField numFmtId="9" showAll="0"/>
    <pivotField dataField="1" numFmtId="173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Calculated Capacity Factor" fld="12" subtotal="average" baseField="6" baseItem="3"/>
  </dataFields>
  <formats count="1">
    <format dxfId="1">
      <pivotArea collapsedLevelsAreSubtotals="1" fieldPosition="0">
        <references count="1">
          <reference field="6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workbookViewId="0">
      <selection activeCell="B3" sqref="B3"/>
    </sheetView>
  </sheetViews>
  <sheetFormatPr defaultRowHeight="15" x14ac:dyDescent="0.25"/>
  <cols>
    <col min="1" max="1" width="21.140625" customWidth="1"/>
  </cols>
  <sheetData>
    <row r="1" spans="1:13" x14ac:dyDescent="0.25">
      <c r="A1" t="s">
        <v>76</v>
      </c>
    </row>
    <row r="2" spans="1:13" x14ac:dyDescent="0.25">
      <c r="A2">
        <v>1.1000000000000001</v>
      </c>
    </row>
    <row r="3" spans="1:13" s="2" customFormat="1" x14ac:dyDescent="0.25">
      <c r="A3" s="2" t="s">
        <v>92</v>
      </c>
    </row>
    <row r="4" spans="1:13" x14ac:dyDescent="0.25">
      <c r="A4">
        <f ca="1">YEAR(TODAY())</f>
        <v>2015</v>
      </c>
    </row>
    <row r="5" spans="1:13" s="2" customFormat="1" x14ac:dyDescent="0.25">
      <c r="A5" s="2" t="s">
        <v>94</v>
      </c>
    </row>
    <row r="6" spans="1:13" s="2" customFormat="1" x14ac:dyDescent="0.25">
      <c r="A6" s="2">
        <f ca="1">MONTH(TODAY())</f>
        <v>9</v>
      </c>
    </row>
    <row r="7" spans="1:13" s="2" customFormat="1" x14ac:dyDescent="0.25">
      <c r="A7" s="2" t="s">
        <v>95</v>
      </c>
    </row>
    <row r="8" spans="1:13" s="2" customFormat="1" x14ac:dyDescent="0.25">
      <c r="A8" s="22">
        <f ca="1">SUMIF(B11:M11,"&lt;="&amp;A6,B12:M12)</f>
        <v>0.8813559322033897</v>
      </c>
    </row>
    <row r="9" spans="1:13" s="2" customFormat="1" x14ac:dyDescent="0.25"/>
    <row r="10" spans="1:13" x14ac:dyDescent="0.25">
      <c r="A10" t="s">
        <v>77</v>
      </c>
    </row>
    <row r="11" spans="1:13" x14ac:dyDescent="0.25">
      <c r="A11" t="s">
        <v>96</v>
      </c>
      <c r="B11" s="1">
        <v>1</v>
      </c>
      <c r="C11" s="1">
        <v>2</v>
      </c>
      <c r="D11" s="1">
        <v>3</v>
      </c>
      <c r="E11" s="1">
        <v>4</v>
      </c>
      <c r="F11" s="1">
        <v>5</v>
      </c>
      <c r="G11" s="1">
        <v>6</v>
      </c>
      <c r="H11" s="1">
        <v>7</v>
      </c>
      <c r="I11" s="1">
        <v>8</v>
      </c>
      <c r="J11" s="1">
        <v>9</v>
      </c>
      <c r="K11" s="1">
        <v>10</v>
      </c>
      <c r="L11" s="1">
        <v>11</v>
      </c>
      <c r="M11" s="1">
        <v>12</v>
      </c>
    </row>
    <row r="12" spans="1:13" x14ac:dyDescent="0.25">
      <c r="A12" t="s">
        <v>77</v>
      </c>
      <c r="B12" s="5">
        <v>2.7691573167820484E-2</v>
      </c>
      <c r="C12" s="3">
        <v>5.1563619002148481E-2</v>
      </c>
      <c r="D12" s="3">
        <v>7.7106708044879443E-2</v>
      </c>
      <c r="E12" s="3">
        <v>0.11124373358796849</v>
      </c>
      <c r="F12" s="3">
        <v>0.1375029840057293</v>
      </c>
      <c r="G12" s="3">
        <v>0.12867032704702794</v>
      </c>
      <c r="H12" s="3">
        <v>0.14752924325614705</v>
      </c>
      <c r="I12" s="3">
        <v>0.12103127238004296</v>
      </c>
      <c r="J12" s="3">
        <v>7.901647171162568E-2</v>
      </c>
      <c r="K12" s="3">
        <v>5.8247791835760322E-2</v>
      </c>
      <c r="L12" s="3">
        <v>3.5569348293148721E-2</v>
      </c>
      <c r="M12" s="8">
        <v>2.4826927667701122E-2</v>
      </c>
    </row>
    <row r="13" spans="1:13" x14ac:dyDescent="0.25">
      <c r="B13" s="6">
        <v>42736</v>
      </c>
      <c r="C13" s="4">
        <v>42767</v>
      </c>
      <c r="D13" s="4">
        <v>42795</v>
      </c>
      <c r="E13" s="4">
        <v>42826</v>
      </c>
      <c r="F13" s="4">
        <v>42856</v>
      </c>
      <c r="G13" s="4">
        <v>42887</v>
      </c>
      <c r="H13" s="4">
        <v>42917</v>
      </c>
      <c r="I13" s="4">
        <v>42948</v>
      </c>
      <c r="J13" s="4">
        <v>42979</v>
      </c>
      <c r="K13" s="4">
        <v>43009</v>
      </c>
      <c r="L13" s="4">
        <v>43040</v>
      </c>
      <c r="M13" s="7">
        <v>43070</v>
      </c>
    </row>
    <row r="14" spans="1:13" x14ac:dyDescent="0.25">
      <c r="A14" t="s">
        <v>97</v>
      </c>
      <c r="B14" s="21">
        <f>SUM(B12:$M12)</f>
        <v>0.99999999999999989</v>
      </c>
      <c r="C14" s="21">
        <f>SUM(C12:$M12)</f>
        <v>0.97230842683217944</v>
      </c>
      <c r="D14" s="21">
        <f>SUM(D12:$M12)</f>
        <v>0.92074480783003099</v>
      </c>
      <c r="E14" s="21">
        <f>SUM(E12:$M12)</f>
        <v>0.8436380997851517</v>
      </c>
      <c r="F14" s="21">
        <f>SUM(F12:$M12)</f>
        <v>0.73239436619718312</v>
      </c>
      <c r="G14" s="21">
        <f>SUM(G12:$M12)</f>
        <v>0.59489138219145377</v>
      </c>
      <c r="H14" s="21">
        <f>SUM(H12:$M12)</f>
        <v>0.46622105514442586</v>
      </c>
      <c r="I14" s="21">
        <f>SUM(I12:$M12)</f>
        <v>0.31869181188827883</v>
      </c>
      <c r="J14" s="21">
        <f>SUM(J12:$M12)</f>
        <v>0.19766053950823584</v>
      </c>
      <c r="K14" s="21">
        <f>SUM(K12:$M12)</f>
        <v>0.11864406779661016</v>
      </c>
      <c r="L14" s="21">
        <f>SUM(L12:$M12)</f>
        <v>6.0396275960849843E-2</v>
      </c>
      <c r="M14" s="21">
        <f>SUM(M12:$M12)</f>
        <v>2.4826927667701122E-2</v>
      </c>
    </row>
    <row r="15" spans="1:13" x14ac:dyDescent="0.25">
      <c r="A15" s="21" t="s">
        <v>98</v>
      </c>
      <c r="B15" s="21">
        <f>SUM(B12:$J12)</f>
        <v>0.8813559322033897</v>
      </c>
      <c r="C15" s="21">
        <f>SUM(C12:$J12)</f>
        <v>0.85366435903556925</v>
      </c>
      <c r="D15" s="21">
        <f>SUM(D12:$J12)</f>
        <v>0.8021007400334208</v>
      </c>
      <c r="E15" s="21">
        <f>SUM(E12:$J12)</f>
        <v>0.72499403198854151</v>
      </c>
      <c r="F15" s="21">
        <f>SUM(F12:$J12)</f>
        <v>0.61375029840057294</v>
      </c>
      <c r="G15" s="21">
        <f>SUM(G12:$J12)</f>
        <v>0.47624731439484363</v>
      </c>
      <c r="H15" s="21">
        <f>SUM(H12:$J12)</f>
        <v>0.34757698734781567</v>
      </c>
      <c r="I15" s="21">
        <f>SUM(I12:$J12)</f>
        <v>0.20004774409166864</v>
      </c>
      <c r="J15" s="21">
        <f>SUM(J12:$J12)</f>
        <v>7.901647171162568E-2</v>
      </c>
      <c r="K15" s="23">
        <v>0</v>
      </c>
      <c r="L15" s="23">
        <v>0</v>
      </c>
      <c r="M15" s="23">
        <v>0</v>
      </c>
    </row>
    <row r="16" spans="1:13" x14ac:dyDescent="0.25">
      <c r="I16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19"/>
  <sheetViews>
    <sheetView workbookViewId="0">
      <selection activeCell="B15" sqref="B15"/>
    </sheetView>
  </sheetViews>
  <sheetFormatPr defaultRowHeight="15" x14ac:dyDescent="0.25"/>
  <cols>
    <col min="1" max="1" width="10" bestFit="1" customWidth="1"/>
    <col min="2" max="2" width="17" bestFit="1" customWidth="1"/>
    <col min="3" max="3" width="19.5703125" bestFit="1" customWidth="1"/>
    <col min="4" max="4" width="26.42578125" bestFit="1" customWidth="1"/>
    <col min="5" max="5" width="8.7109375" bestFit="1" customWidth="1"/>
    <col min="6" max="6" width="15.7109375" bestFit="1" customWidth="1"/>
  </cols>
  <sheetData>
    <row r="1" spans="1:7" x14ac:dyDescent="0.25">
      <c r="A1" t="s">
        <v>79</v>
      </c>
      <c r="B1" t="s">
        <v>0</v>
      </c>
      <c r="C1" t="s">
        <v>2</v>
      </c>
      <c r="D1" t="s">
        <v>3</v>
      </c>
      <c r="E1" t="s">
        <v>4</v>
      </c>
      <c r="F1" t="s">
        <v>82</v>
      </c>
      <c r="G1" t="s">
        <v>83</v>
      </c>
    </row>
    <row r="2" spans="1:7" x14ac:dyDescent="0.25">
      <c r="A2">
        <v>161</v>
      </c>
      <c r="B2" t="s">
        <v>5</v>
      </c>
      <c r="C2">
        <v>22.12</v>
      </c>
      <c r="D2" t="s">
        <v>72</v>
      </c>
      <c r="E2">
        <v>1</v>
      </c>
      <c r="F2" s="12">
        <f t="shared" ref="F2:F65" si="0">DATE(VALUE(LEFT(D2,4)),VALUE(RIGHT(D2,2)),1)</f>
        <v>40057</v>
      </c>
      <c r="G2">
        <f>YEAR(F2)</f>
        <v>2009</v>
      </c>
    </row>
    <row r="3" spans="1:7" x14ac:dyDescent="0.25">
      <c r="A3">
        <v>161</v>
      </c>
      <c r="B3" t="s">
        <v>5</v>
      </c>
      <c r="C3">
        <v>22.12</v>
      </c>
      <c r="D3" t="s">
        <v>75</v>
      </c>
      <c r="E3">
        <v>1</v>
      </c>
      <c r="F3" s="12">
        <f t="shared" si="0"/>
        <v>40179</v>
      </c>
      <c r="G3" s="2">
        <f t="shared" ref="G3:G66" si="1">YEAR(F3)</f>
        <v>2010</v>
      </c>
    </row>
    <row r="4" spans="1:7" x14ac:dyDescent="0.25">
      <c r="A4">
        <v>161</v>
      </c>
      <c r="B4" t="s">
        <v>5</v>
      </c>
      <c r="C4">
        <v>22.12</v>
      </c>
      <c r="D4" t="s">
        <v>29</v>
      </c>
      <c r="E4">
        <v>2</v>
      </c>
      <c r="F4" s="12">
        <f t="shared" si="0"/>
        <v>40238</v>
      </c>
      <c r="G4" s="2">
        <f t="shared" si="1"/>
        <v>2010</v>
      </c>
    </row>
    <row r="5" spans="1:7" x14ac:dyDescent="0.25">
      <c r="A5">
        <v>161</v>
      </c>
      <c r="B5" t="s">
        <v>5</v>
      </c>
      <c r="C5">
        <v>22.12</v>
      </c>
      <c r="D5" t="s">
        <v>12</v>
      </c>
      <c r="E5">
        <v>1</v>
      </c>
      <c r="F5" s="12">
        <f t="shared" si="0"/>
        <v>40299</v>
      </c>
      <c r="G5" s="2">
        <f t="shared" si="1"/>
        <v>2010</v>
      </c>
    </row>
    <row r="6" spans="1:7" x14ac:dyDescent="0.25">
      <c r="A6">
        <v>161</v>
      </c>
      <c r="B6" t="s">
        <v>5</v>
      </c>
      <c r="C6">
        <v>22.12</v>
      </c>
      <c r="D6" t="s">
        <v>15</v>
      </c>
      <c r="E6">
        <v>1</v>
      </c>
      <c r="F6" s="12">
        <f t="shared" si="0"/>
        <v>40330</v>
      </c>
      <c r="G6" s="2">
        <f t="shared" si="1"/>
        <v>2010</v>
      </c>
    </row>
    <row r="7" spans="1:7" x14ac:dyDescent="0.25">
      <c r="A7">
        <v>161</v>
      </c>
      <c r="B7" t="s">
        <v>5</v>
      </c>
      <c r="C7">
        <v>22.12</v>
      </c>
      <c r="D7" t="s">
        <v>9</v>
      </c>
      <c r="E7">
        <v>1</v>
      </c>
      <c r="F7" s="12">
        <f t="shared" si="0"/>
        <v>40269</v>
      </c>
      <c r="G7" s="2">
        <f t="shared" si="1"/>
        <v>2010</v>
      </c>
    </row>
    <row r="8" spans="1:7" x14ac:dyDescent="0.25">
      <c r="A8">
        <v>161</v>
      </c>
      <c r="B8" t="s">
        <v>5</v>
      </c>
      <c r="C8">
        <v>22.12</v>
      </c>
      <c r="D8" t="s">
        <v>19</v>
      </c>
      <c r="E8">
        <v>1</v>
      </c>
      <c r="F8" s="12">
        <f t="shared" si="0"/>
        <v>40360</v>
      </c>
      <c r="G8" s="2">
        <v>2009</v>
      </c>
    </row>
    <row r="9" spans="1:7" x14ac:dyDescent="0.25">
      <c r="A9">
        <v>161</v>
      </c>
      <c r="B9" t="s">
        <v>5</v>
      </c>
      <c r="C9">
        <v>22.12</v>
      </c>
      <c r="D9" t="s">
        <v>22</v>
      </c>
      <c r="E9">
        <v>1</v>
      </c>
      <c r="F9" s="12">
        <f t="shared" si="0"/>
        <v>40391</v>
      </c>
      <c r="G9" s="2">
        <f t="shared" si="1"/>
        <v>2010</v>
      </c>
    </row>
    <row r="10" spans="1:7" x14ac:dyDescent="0.25">
      <c r="A10">
        <v>161</v>
      </c>
      <c r="B10" t="s">
        <v>5</v>
      </c>
      <c r="C10">
        <v>22.12</v>
      </c>
      <c r="D10" t="s">
        <v>26</v>
      </c>
      <c r="E10">
        <v>1</v>
      </c>
      <c r="F10" s="12">
        <f t="shared" si="0"/>
        <v>40422</v>
      </c>
      <c r="G10" s="2">
        <f t="shared" si="1"/>
        <v>2010</v>
      </c>
    </row>
    <row r="11" spans="1:7" x14ac:dyDescent="0.25">
      <c r="A11">
        <v>161</v>
      </c>
      <c r="B11" t="s">
        <v>5</v>
      </c>
      <c r="C11">
        <v>22.12</v>
      </c>
      <c r="D11" t="s">
        <v>28</v>
      </c>
      <c r="E11">
        <v>1</v>
      </c>
      <c r="F11" s="12">
        <f t="shared" si="0"/>
        <v>40452</v>
      </c>
      <c r="G11" s="2">
        <f t="shared" si="1"/>
        <v>2010</v>
      </c>
    </row>
    <row r="12" spans="1:7" x14ac:dyDescent="0.25">
      <c r="A12">
        <v>161</v>
      </c>
      <c r="B12" t="s">
        <v>5</v>
      </c>
      <c r="C12">
        <v>22.12</v>
      </c>
      <c r="D12" t="s">
        <v>30</v>
      </c>
      <c r="E12">
        <v>1</v>
      </c>
      <c r="F12" s="12">
        <f t="shared" si="0"/>
        <v>40483</v>
      </c>
      <c r="G12" s="2">
        <f t="shared" si="1"/>
        <v>2010</v>
      </c>
    </row>
    <row r="13" spans="1:7" x14ac:dyDescent="0.25">
      <c r="A13">
        <v>161</v>
      </c>
      <c r="B13" t="s">
        <v>5</v>
      </c>
      <c r="C13">
        <v>22.12</v>
      </c>
      <c r="D13" t="s">
        <v>31</v>
      </c>
      <c r="E13">
        <v>1</v>
      </c>
      <c r="F13" s="12">
        <f t="shared" si="0"/>
        <v>40513</v>
      </c>
      <c r="G13" s="2">
        <f t="shared" si="1"/>
        <v>2010</v>
      </c>
    </row>
    <row r="14" spans="1:7" x14ac:dyDescent="0.25">
      <c r="A14">
        <v>161</v>
      </c>
      <c r="B14" t="s">
        <v>5</v>
      </c>
      <c r="C14">
        <v>22.12</v>
      </c>
      <c r="D14" t="s">
        <v>33</v>
      </c>
      <c r="E14">
        <v>1</v>
      </c>
      <c r="F14" s="12">
        <f t="shared" si="0"/>
        <v>40544</v>
      </c>
      <c r="G14" s="2">
        <f t="shared" si="1"/>
        <v>2011</v>
      </c>
    </row>
    <row r="15" spans="1:7" x14ac:dyDescent="0.25">
      <c r="A15">
        <v>161</v>
      </c>
      <c r="B15" t="s">
        <v>5</v>
      </c>
      <c r="C15">
        <v>22.12</v>
      </c>
      <c r="D15" t="s">
        <v>34</v>
      </c>
      <c r="E15">
        <v>1</v>
      </c>
      <c r="F15" s="12">
        <f t="shared" si="0"/>
        <v>40575</v>
      </c>
      <c r="G15" s="2">
        <f t="shared" si="1"/>
        <v>2011</v>
      </c>
    </row>
    <row r="16" spans="1:7" x14ac:dyDescent="0.25">
      <c r="A16">
        <v>161</v>
      </c>
      <c r="B16" t="s">
        <v>5</v>
      </c>
      <c r="C16">
        <v>22.12</v>
      </c>
      <c r="D16" t="s">
        <v>35</v>
      </c>
      <c r="E16">
        <v>1</v>
      </c>
      <c r="F16" s="12">
        <f t="shared" si="0"/>
        <v>40603</v>
      </c>
      <c r="G16" s="2">
        <f t="shared" si="1"/>
        <v>2011</v>
      </c>
    </row>
    <row r="17" spans="1:7" x14ac:dyDescent="0.25">
      <c r="A17">
        <v>161</v>
      </c>
      <c r="B17" t="s">
        <v>5</v>
      </c>
      <c r="C17">
        <v>22.12</v>
      </c>
      <c r="D17" t="s">
        <v>36</v>
      </c>
      <c r="E17">
        <v>1</v>
      </c>
      <c r="F17" s="12">
        <f t="shared" si="0"/>
        <v>40634</v>
      </c>
      <c r="G17" s="2">
        <f t="shared" si="1"/>
        <v>2011</v>
      </c>
    </row>
    <row r="18" spans="1:7" x14ac:dyDescent="0.25">
      <c r="A18">
        <v>161</v>
      </c>
      <c r="B18" t="s">
        <v>5</v>
      </c>
      <c r="C18">
        <v>22.12</v>
      </c>
      <c r="D18" t="s">
        <v>37</v>
      </c>
      <c r="E18">
        <v>1</v>
      </c>
      <c r="F18" s="12">
        <f t="shared" si="0"/>
        <v>40664</v>
      </c>
      <c r="G18" s="2">
        <f t="shared" si="1"/>
        <v>2011</v>
      </c>
    </row>
    <row r="19" spans="1:7" x14ac:dyDescent="0.25">
      <c r="A19">
        <v>161</v>
      </c>
      <c r="B19" t="s">
        <v>5</v>
      </c>
      <c r="C19">
        <v>22.12</v>
      </c>
      <c r="D19" t="s">
        <v>38</v>
      </c>
      <c r="E19">
        <v>1</v>
      </c>
      <c r="F19" s="12">
        <f t="shared" si="0"/>
        <v>40695</v>
      </c>
      <c r="G19" s="2">
        <f t="shared" si="1"/>
        <v>2011</v>
      </c>
    </row>
    <row r="20" spans="1:7" x14ac:dyDescent="0.25">
      <c r="A20">
        <v>161</v>
      </c>
      <c r="B20" t="s">
        <v>5</v>
      </c>
      <c r="C20">
        <v>22.12</v>
      </c>
      <c r="D20" t="s">
        <v>39</v>
      </c>
      <c r="E20">
        <v>2</v>
      </c>
      <c r="F20" s="12">
        <f t="shared" si="0"/>
        <v>40725</v>
      </c>
      <c r="G20" s="2">
        <f t="shared" si="1"/>
        <v>2011</v>
      </c>
    </row>
    <row r="21" spans="1:7" x14ac:dyDescent="0.25">
      <c r="A21">
        <v>161</v>
      </c>
      <c r="B21" t="s">
        <v>5</v>
      </c>
      <c r="C21">
        <v>22.12</v>
      </c>
      <c r="D21" t="s">
        <v>40</v>
      </c>
      <c r="E21">
        <v>1</v>
      </c>
      <c r="F21" s="12">
        <f t="shared" si="0"/>
        <v>40756</v>
      </c>
      <c r="G21" s="2">
        <f t="shared" si="1"/>
        <v>2011</v>
      </c>
    </row>
    <row r="22" spans="1:7" x14ac:dyDescent="0.25">
      <c r="A22">
        <v>161</v>
      </c>
      <c r="B22" t="s">
        <v>5</v>
      </c>
      <c r="C22">
        <v>22.12</v>
      </c>
      <c r="D22" t="s">
        <v>41</v>
      </c>
      <c r="E22">
        <v>1</v>
      </c>
      <c r="F22" s="12">
        <f t="shared" si="0"/>
        <v>40787</v>
      </c>
      <c r="G22" s="2">
        <f t="shared" si="1"/>
        <v>2011</v>
      </c>
    </row>
    <row r="23" spans="1:7" x14ac:dyDescent="0.25">
      <c r="A23">
        <v>161</v>
      </c>
      <c r="B23" t="s">
        <v>5</v>
      </c>
      <c r="C23">
        <v>22.12</v>
      </c>
      <c r="D23" t="s">
        <v>42</v>
      </c>
      <c r="E23">
        <v>1</v>
      </c>
      <c r="F23" s="12">
        <f t="shared" si="0"/>
        <v>40817</v>
      </c>
      <c r="G23" s="2">
        <f t="shared" si="1"/>
        <v>2011</v>
      </c>
    </row>
    <row r="24" spans="1:7" x14ac:dyDescent="0.25">
      <c r="A24">
        <v>161</v>
      </c>
      <c r="B24" t="s">
        <v>5</v>
      </c>
      <c r="C24">
        <v>22.12</v>
      </c>
      <c r="D24" t="s">
        <v>43</v>
      </c>
      <c r="E24">
        <v>1</v>
      </c>
      <c r="F24" s="12">
        <f t="shared" si="0"/>
        <v>40848</v>
      </c>
      <c r="G24" s="2">
        <f t="shared" si="1"/>
        <v>2011</v>
      </c>
    </row>
    <row r="25" spans="1:7" x14ac:dyDescent="0.25">
      <c r="A25">
        <v>161</v>
      </c>
      <c r="B25" t="s">
        <v>5</v>
      </c>
      <c r="C25">
        <v>22.12</v>
      </c>
      <c r="D25" t="s">
        <v>45</v>
      </c>
      <c r="E25">
        <v>1</v>
      </c>
      <c r="F25" s="12">
        <f t="shared" si="0"/>
        <v>40909</v>
      </c>
      <c r="G25" s="2">
        <f t="shared" si="1"/>
        <v>2012</v>
      </c>
    </row>
    <row r="26" spans="1:7" x14ac:dyDescent="0.25">
      <c r="A26">
        <v>161</v>
      </c>
      <c r="B26" t="s">
        <v>5</v>
      </c>
      <c r="C26">
        <v>22.12</v>
      </c>
      <c r="D26" t="s">
        <v>47</v>
      </c>
      <c r="E26">
        <v>1</v>
      </c>
      <c r="F26" s="12">
        <f t="shared" si="0"/>
        <v>40940</v>
      </c>
      <c r="G26" s="2">
        <f t="shared" si="1"/>
        <v>2012</v>
      </c>
    </row>
    <row r="27" spans="1:7" x14ac:dyDescent="0.25">
      <c r="A27">
        <v>161</v>
      </c>
      <c r="B27" t="s">
        <v>5</v>
      </c>
      <c r="C27">
        <v>22.12</v>
      </c>
      <c r="D27" t="s">
        <v>46</v>
      </c>
      <c r="E27">
        <v>1</v>
      </c>
      <c r="F27" s="12">
        <f t="shared" si="0"/>
        <v>40969</v>
      </c>
      <c r="G27" s="2">
        <f t="shared" si="1"/>
        <v>2012</v>
      </c>
    </row>
    <row r="28" spans="1:7" x14ac:dyDescent="0.25">
      <c r="A28">
        <v>161</v>
      </c>
      <c r="B28" t="s">
        <v>5</v>
      </c>
      <c r="C28">
        <v>22.12</v>
      </c>
      <c r="D28" t="s">
        <v>49</v>
      </c>
      <c r="E28">
        <v>1</v>
      </c>
      <c r="F28" s="12">
        <f t="shared" si="0"/>
        <v>41000</v>
      </c>
      <c r="G28" s="2">
        <f t="shared" si="1"/>
        <v>2012</v>
      </c>
    </row>
    <row r="29" spans="1:7" x14ac:dyDescent="0.25">
      <c r="A29">
        <v>161</v>
      </c>
      <c r="B29" t="s">
        <v>5</v>
      </c>
      <c r="C29">
        <v>22.12</v>
      </c>
      <c r="D29" t="s">
        <v>48</v>
      </c>
      <c r="E29">
        <v>2</v>
      </c>
      <c r="F29" s="12">
        <f t="shared" si="0"/>
        <v>41030</v>
      </c>
      <c r="G29" s="2">
        <f t="shared" si="1"/>
        <v>2012</v>
      </c>
    </row>
    <row r="30" spans="1:7" x14ac:dyDescent="0.25">
      <c r="A30">
        <v>161</v>
      </c>
      <c r="B30" t="s">
        <v>5</v>
      </c>
      <c r="C30">
        <v>22.12</v>
      </c>
      <c r="D30" t="s">
        <v>50</v>
      </c>
      <c r="E30">
        <v>1</v>
      </c>
      <c r="F30" s="12">
        <f t="shared" si="0"/>
        <v>41061</v>
      </c>
      <c r="G30" s="2">
        <f t="shared" si="1"/>
        <v>2012</v>
      </c>
    </row>
    <row r="31" spans="1:7" x14ac:dyDescent="0.25">
      <c r="A31">
        <v>161</v>
      </c>
      <c r="B31" t="s">
        <v>5</v>
      </c>
      <c r="C31">
        <v>22.12</v>
      </c>
      <c r="D31" t="s">
        <v>51</v>
      </c>
      <c r="E31">
        <v>1</v>
      </c>
      <c r="F31" s="12">
        <f t="shared" si="0"/>
        <v>41091</v>
      </c>
      <c r="G31" s="2">
        <f t="shared" si="1"/>
        <v>2012</v>
      </c>
    </row>
    <row r="32" spans="1:7" x14ac:dyDescent="0.25">
      <c r="A32">
        <v>161</v>
      </c>
      <c r="B32" t="s">
        <v>5</v>
      </c>
      <c r="C32">
        <v>22.12</v>
      </c>
      <c r="D32" t="s">
        <v>53</v>
      </c>
      <c r="E32">
        <v>1</v>
      </c>
      <c r="F32" s="12">
        <f t="shared" si="0"/>
        <v>41122</v>
      </c>
      <c r="G32" s="2">
        <f t="shared" si="1"/>
        <v>2012</v>
      </c>
    </row>
    <row r="33" spans="1:7" x14ac:dyDescent="0.25">
      <c r="A33">
        <v>161</v>
      </c>
      <c r="B33" t="s">
        <v>5</v>
      </c>
      <c r="C33">
        <v>22.12</v>
      </c>
      <c r="D33" t="s">
        <v>52</v>
      </c>
      <c r="E33">
        <v>1</v>
      </c>
      <c r="F33" s="12">
        <f t="shared" si="0"/>
        <v>41153</v>
      </c>
      <c r="G33" s="2">
        <f t="shared" si="1"/>
        <v>2012</v>
      </c>
    </row>
    <row r="34" spans="1:7" x14ac:dyDescent="0.25">
      <c r="A34">
        <v>161</v>
      </c>
      <c r="B34" t="s">
        <v>5</v>
      </c>
      <c r="C34">
        <v>22.12</v>
      </c>
      <c r="D34" t="s">
        <v>55</v>
      </c>
      <c r="E34">
        <v>1</v>
      </c>
      <c r="F34" s="12">
        <f t="shared" si="0"/>
        <v>41183</v>
      </c>
      <c r="G34" s="2">
        <f t="shared" si="1"/>
        <v>2012</v>
      </c>
    </row>
    <row r="35" spans="1:7" x14ac:dyDescent="0.25">
      <c r="A35">
        <v>161</v>
      </c>
      <c r="B35" t="s">
        <v>5</v>
      </c>
      <c r="C35">
        <v>22.12</v>
      </c>
      <c r="D35" t="s">
        <v>56</v>
      </c>
      <c r="E35">
        <v>1</v>
      </c>
      <c r="F35" s="12">
        <f t="shared" si="0"/>
        <v>41214</v>
      </c>
      <c r="G35" s="2">
        <f t="shared" si="1"/>
        <v>2012</v>
      </c>
    </row>
    <row r="36" spans="1:7" x14ac:dyDescent="0.25">
      <c r="A36">
        <v>161</v>
      </c>
      <c r="B36" t="s">
        <v>5</v>
      </c>
      <c r="C36">
        <v>22.12</v>
      </c>
      <c r="D36" t="s">
        <v>54</v>
      </c>
      <c r="E36">
        <v>1</v>
      </c>
      <c r="F36" s="12">
        <f t="shared" si="0"/>
        <v>41244</v>
      </c>
      <c r="G36" s="2">
        <f t="shared" si="1"/>
        <v>2012</v>
      </c>
    </row>
    <row r="37" spans="1:7" x14ac:dyDescent="0.25">
      <c r="A37">
        <v>161</v>
      </c>
      <c r="B37" t="s">
        <v>5</v>
      </c>
      <c r="C37">
        <v>22.12</v>
      </c>
      <c r="D37" t="s">
        <v>59</v>
      </c>
      <c r="E37">
        <v>1</v>
      </c>
      <c r="F37" s="12">
        <f t="shared" si="0"/>
        <v>41275</v>
      </c>
      <c r="G37" s="2">
        <f t="shared" si="1"/>
        <v>2013</v>
      </c>
    </row>
    <row r="38" spans="1:7" x14ac:dyDescent="0.25">
      <c r="A38">
        <v>161</v>
      </c>
      <c r="B38" t="s">
        <v>5</v>
      </c>
      <c r="C38">
        <v>22.12</v>
      </c>
      <c r="D38" t="s">
        <v>57</v>
      </c>
      <c r="E38">
        <v>1</v>
      </c>
      <c r="F38" s="12">
        <f t="shared" si="0"/>
        <v>41334</v>
      </c>
      <c r="G38" s="2">
        <f t="shared" si="1"/>
        <v>2013</v>
      </c>
    </row>
    <row r="39" spans="1:7" x14ac:dyDescent="0.25">
      <c r="A39">
        <v>161</v>
      </c>
      <c r="B39" t="s">
        <v>5</v>
      </c>
      <c r="C39">
        <v>22.12</v>
      </c>
      <c r="D39" t="s">
        <v>62</v>
      </c>
      <c r="E39">
        <v>2</v>
      </c>
      <c r="F39" s="12">
        <f t="shared" si="0"/>
        <v>41365</v>
      </c>
      <c r="G39" s="2">
        <f t="shared" si="1"/>
        <v>2013</v>
      </c>
    </row>
    <row r="40" spans="1:7" x14ac:dyDescent="0.25">
      <c r="A40">
        <v>161</v>
      </c>
      <c r="B40" t="s">
        <v>5</v>
      </c>
      <c r="C40">
        <v>22.12</v>
      </c>
      <c r="D40" t="s">
        <v>60</v>
      </c>
      <c r="E40">
        <v>1</v>
      </c>
      <c r="F40" s="12">
        <f t="shared" si="0"/>
        <v>41395</v>
      </c>
      <c r="G40" s="2">
        <f t="shared" si="1"/>
        <v>2013</v>
      </c>
    </row>
    <row r="41" spans="1:7" x14ac:dyDescent="0.25">
      <c r="A41">
        <v>161</v>
      </c>
      <c r="B41" t="s">
        <v>5</v>
      </c>
      <c r="C41">
        <v>22.12</v>
      </c>
      <c r="D41" t="s">
        <v>61</v>
      </c>
      <c r="E41">
        <v>1</v>
      </c>
      <c r="F41" s="12">
        <f t="shared" si="0"/>
        <v>41426</v>
      </c>
      <c r="G41" s="2">
        <f t="shared" si="1"/>
        <v>2013</v>
      </c>
    </row>
    <row r="42" spans="1:7" x14ac:dyDescent="0.25">
      <c r="A42">
        <v>161</v>
      </c>
      <c r="B42" t="s">
        <v>5</v>
      </c>
      <c r="C42">
        <v>22.12</v>
      </c>
      <c r="D42" t="s">
        <v>63</v>
      </c>
      <c r="E42">
        <v>1</v>
      </c>
      <c r="F42" s="12">
        <f t="shared" si="0"/>
        <v>41456</v>
      </c>
      <c r="G42" s="2">
        <f t="shared" si="1"/>
        <v>2013</v>
      </c>
    </row>
    <row r="43" spans="1:7" x14ac:dyDescent="0.25">
      <c r="A43">
        <v>161</v>
      </c>
      <c r="B43" t="s">
        <v>5</v>
      </c>
      <c r="C43">
        <v>22.12</v>
      </c>
      <c r="D43" t="s">
        <v>65</v>
      </c>
      <c r="E43">
        <v>1</v>
      </c>
      <c r="F43" s="12">
        <f t="shared" si="0"/>
        <v>41487</v>
      </c>
      <c r="G43" s="2">
        <f t="shared" si="1"/>
        <v>2013</v>
      </c>
    </row>
    <row r="44" spans="1:7" x14ac:dyDescent="0.25">
      <c r="A44">
        <v>161</v>
      </c>
      <c r="B44" t="s">
        <v>5</v>
      </c>
      <c r="C44">
        <v>22.12</v>
      </c>
      <c r="D44" t="s">
        <v>64</v>
      </c>
      <c r="E44">
        <v>1</v>
      </c>
      <c r="F44" s="12">
        <f t="shared" si="0"/>
        <v>41518</v>
      </c>
      <c r="G44" s="2">
        <f t="shared" si="1"/>
        <v>2013</v>
      </c>
    </row>
    <row r="45" spans="1:7" x14ac:dyDescent="0.25">
      <c r="A45">
        <v>161</v>
      </c>
      <c r="B45" t="s">
        <v>5</v>
      </c>
      <c r="C45">
        <v>22.12</v>
      </c>
      <c r="D45" t="s">
        <v>68</v>
      </c>
      <c r="E45">
        <v>1</v>
      </c>
      <c r="F45" s="12">
        <f t="shared" si="0"/>
        <v>41548</v>
      </c>
      <c r="G45" s="2">
        <f t="shared" si="1"/>
        <v>2013</v>
      </c>
    </row>
    <row r="46" spans="1:7" x14ac:dyDescent="0.25">
      <c r="A46">
        <v>161</v>
      </c>
      <c r="B46" t="s">
        <v>5</v>
      </c>
      <c r="C46">
        <v>22.12</v>
      </c>
      <c r="D46" t="s">
        <v>67</v>
      </c>
      <c r="E46">
        <v>1</v>
      </c>
      <c r="F46" s="12">
        <f t="shared" si="0"/>
        <v>41579</v>
      </c>
      <c r="G46" s="2">
        <f t="shared" si="1"/>
        <v>2013</v>
      </c>
    </row>
    <row r="47" spans="1:7" x14ac:dyDescent="0.25">
      <c r="A47">
        <v>161</v>
      </c>
      <c r="B47" t="s">
        <v>5</v>
      </c>
      <c r="C47">
        <v>22.12</v>
      </c>
      <c r="D47" t="s">
        <v>66</v>
      </c>
      <c r="E47">
        <v>1</v>
      </c>
      <c r="F47" s="12">
        <f t="shared" si="0"/>
        <v>41609</v>
      </c>
      <c r="G47" s="2">
        <f t="shared" si="1"/>
        <v>2013</v>
      </c>
    </row>
    <row r="48" spans="1:7" x14ac:dyDescent="0.25">
      <c r="A48">
        <v>161</v>
      </c>
      <c r="B48" t="s">
        <v>5</v>
      </c>
      <c r="C48">
        <v>22.12</v>
      </c>
      <c r="D48" t="s">
        <v>69</v>
      </c>
      <c r="E48">
        <v>1</v>
      </c>
      <c r="F48" s="12">
        <f t="shared" si="0"/>
        <v>41640</v>
      </c>
      <c r="G48" s="2">
        <f t="shared" si="1"/>
        <v>2014</v>
      </c>
    </row>
    <row r="49" spans="1:7" x14ac:dyDescent="0.25">
      <c r="A49">
        <v>161</v>
      </c>
      <c r="B49" t="s">
        <v>5</v>
      </c>
      <c r="C49">
        <v>22.12</v>
      </c>
      <c r="D49" t="s">
        <v>70</v>
      </c>
      <c r="E49">
        <v>1</v>
      </c>
      <c r="F49" s="12">
        <f t="shared" si="0"/>
        <v>41671</v>
      </c>
      <c r="G49" s="2">
        <f t="shared" si="1"/>
        <v>2014</v>
      </c>
    </row>
    <row r="50" spans="1:7" x14ac:dyDescent="0.25">
      <c r="A50">
        <v>161</v>
      </c>
      <c r="B50" t="s">
        <v>5</v>
      </c>
      <c r="C50">
        <v>22.12</v>
      </c>
      <c r="D50" t="s">
        <v>7</v>
      </c>
      <c r="E50">
        <v>2</v>
      </c>
      <c r="F50" s="12">
        <f t="shared" si="0"/>
        <v>41699</v>
      </c>
      <c r="G50" s="2">
        <f t="shared" si="1"/>
        <v>2014</v>
      </c>
    </row>
    <row r="51" spans="1:7" x14ac:dyDescent="0.25">
      <c r="A51">
        <v>161</v>
      </c>
      <c r="B51" t="s">
        <v>5</v>
      </c>
      <c r="C51">
        <v>22.12</v>
      </c>
      <c r="D51" t="s">
        <v>6</v>
      </c>
      <c r="E51">
        <v>2</v>
      </c>
      <c r="F51" s="12">
        <f t="shared" si="0"/>
        <v>41730</v>
      </c>
      <c r="G51" s="2">
        <f t="shared" si="1"/>
        <v>2014</v>
      </c>
    </row>
    <row r="52" spans="1:7" x14ac:dyDescent="0.25">
      <c r="A52">
        <v>161</v>
      </c>
      <c r="B52" t="s">
        <v>5</v>
      </c>
      <c r="C52">
        <v>22.12</v>
      </c>
      <c r="D52" t="s">
        <v>8</v>
      </c>
      <c r="E52">
        <v>3</v>
      </c>
      <c r="F52" s="12">
        <f t="shared" si="0"/>
        <v>41760</v>
      </c>
      <c r="G52" s="2">
        <f t="shared" si="1"/>
        <v>2014</v>
      </c>
    </row>
    <row r="53" spans="1:7" x14ac:dyDescent="0.25">
      <c r="A53">
        <v>161</v>
      </c>
      <c r="B53" t="s">
        <v>5</v>
      </c>
      <c r="C53">
        <v>22.12</v>
      </c>
      <c r="D53" t="s">
        <v>10</v>
      </c>
      <c r="E53">
        <v>3</v>
      </c>
      <c r="F53" s="12">
        <f t="shared" si="0"/>
        <v>41791</v>
      </c>
      <c r="G53" s="2">
        <f t="shared" si="1"/>
        <v>2014</v>
      </c>
    </row>
    <row r="54" spans="1:7" x14ac:dyDescent="0.25">
      <c r="A54">
        <v>161</v>
      </c>
      <c r="B54" t="s">
        <v>5</v>
      </c>
      <c r="C54">
        <v>22.12</v>
      </c>
      <c r="D54" t="s">
        <v>11</v>
      </c>
      <c r="E54">
        <v>3</v>
      </c>
      <c r="F54" s="12">
        <f t="shared" si="0"/>
        <v>41821</v>
      </c>
      <c r="G54" s="2">
        <f t="shared" si="1"/>
        <v>2014</v>
      </c>
    </row>
    <row r="55" spans="1:7" x14ac:dyDescent="0.25">
      <c r="A55">
        <v>161</v>
      </c>
      <c r="B55" t="s">
        <v>5</v>
      </c>
      <c r="C55">
        <v>22.12</v>
      </c>
      <c r="D55" t="s">
        <v>13</v>
      </c>
      <c r="E55">
        <v>3</v>
      </c>
      <c r="F55" s="12">
        <f t="shared" si="0"/>
        <v>41852</v>
      </c>
      <c r="G55" s="2">
        <f t="shared" si="1"/>
        <v>2014</v>
      </c>
    </row>
    <row r="56" spans="1:7" x14ac:dyDescent="0.25">
      <c r="A56">
        <v>161</v>
      </c>
      <c r="B56" t="s">
        <v>5</v>
      </c>
      <c r="C56">
        <v>22.12</v>
      </c>
      <c r="D56" t="s">
        <v>14</v>
      </c>
      <c r="E56">
        <v>2</v>
      </c>
      <c r="F56" s="12">
        <f t="shared" si="0"/>
        <v>41883</v>
      </c>
      <c r="G56" s="2">
        <f t="shared" si="1"/>
        <v>2014</v>
      </c>
    </row>
    <row r="57" spans="1:7" x14ac:dyDescent="0.25">
      <c r="A57">
        <v>161</v>
      </c>
      <c r="B57" t="s">
        <v>5</v>
      </c>
      <c r="C57">
        <v>22.12</v>
      </c>
      <c r="D57" t="s">
        <v>16</v>
      </c>
      <c r="E57">
        <v>1</v>
      </c>
      <c r="F57" s="12">
        <f t="shared" si="0"/>
        <v>41913</v>
      </c>
      <c r="G57" s="2">
        <f t="shared" si="1"/>
        <v>2014</v>
      </c>
    </row>
    <row r="58" spans="1:7" x14ac:dyDescent="0.25">
      <c r="A58">
        <v>161</v>
      </c>
      <c r="B58" t="s">
        <v>5</v>
      </c>
      <c r="C58">
        <v>22.12</v>
      </c>
      <c r="D58" t="s">
        <v>17</v>
      </c>
      <c r="E58">
        <v>2</v>
      </c>
      <c r="F58" s="12">
        <f t="shared" si="0"/>
        <v>41944</v>
      </c>
      <c r="G58" s="2">
        <f t="shared" si="1"/>
        <v>2014</v>
      </c>
    </row>
    <row r="59" spans="1:7" x14ac:dyDescent="0.25">
      <c r="A59">
        <v>161</v>
      </c>
      <c r="B59" t="s">
        <v>5</v>
      </c>
      <c r="C59">
        <v>22.12</v>
      </c>
      <c r="D59" t="s">
        <v>18</v>
      </c>
      <c r="E59">
        <v>1</v>
      </c>
      <c r="F59" s="12">
        <f t="shared" si="0"/>
        <v>41974</v>
      </c>
      <c r="G59" s="2">
        <f t="shared" si="1"/>
        <v>2014</v>
      </c>
    </row>
    <row r="60" spans="1:7" x14ac:dyDescent="0.25">
      <c r="A60">
        <v>161</v>
      </c>
      <c r="B60" t="s">
        <v>5</v>
      </c>
      <c r="C60">
        <v>22.12</v>
      </c>
      <c r="D60" t="s">
        <v>27</v>
      </c>
      <c r="E60">
        <v>2</v>
      </c>
      <c r="F60" s="12">
        <f t="shared" si="0"/>
        <v>42156</v>
      </c>
      <c r="G60" s="2">
        <f t="shared" si="1"/>
        <v>2015</v>
      </c>
    </row>
    <row r="61" spans="1:7" x14ac:dyDescent="0.25">
      <c r="A61">
        <v>164</v>
      </c>
      <c r="B61" t="s">
        <v>5</v>
      </c>
      <c r="C61">
        <v>2.8</v>
      </c>
      <c r="D61" t="s">
        <v>73</v>
      </c>
      <c r="E61">
        <v>1</v>
      </c>
      <c r="F61" s="12">
        <f t="shared" si="0"/>
        <v>40087</v>
      </c>
      <c r="G61" s="2">
        <f t="shared" si="1"/>
        <v>2009</v>
      </c>
    </row>
    <row r="62" spans="1:7" x14ac:dyDescent="0.25">
      <c r="A62">
        <v>164</v>
      </c>
      <c r="B62" t="s">
        <v>5</v>
      </c>
      <c r="C62">
        <v>2.8</v>
      </c>
      <c r="D62" t="s">
        <v>32</v>
      </c>
      <c r="E62">
        <v>1</v>
      </c>
      <c r="F62" s="12">
        <f t="shared" si="0"/>
        <v>40210</v>
      </c>
      <c r="G62" s="2">
        <f t="shared" si="1"/>
        <v>2010</v>
      </c>
    </row>
    <row r="63" spans="1:7" x14ac:dyDescent="0.25">
      <c r="A63">
        <v>164</v>
      </c>
      <c r="B63" t="s">
        <v>5</v>
      </c>
      <c r="C63">
        <v>2.8</v>
      </c>
      <c r="D63" t="s">
        <v>12</v>
      </c>
      <c r="E63">
        <v>1</v>
      </c>
      <c r="F63" s="12">
        <f t="shared" si="0"/>
        <v>40299</v>
      </c>
      <c r="G63" s="2">
        <f t="shared" si="1"/>
        <v>2010</v>
      </c>
    </row>
    <row r="64" spans="1:7" x14ac:dyDescent="0.25">
      <c r="A64">
        <v>164</v>
      </c>
      <c r="B64" t="s">
        <v>5</v>
      </c>
      <c r="C64">
        <v>2.8</v>
      </c>
      <c r="D64" t="s">
        <v>22</v>
      </c>
      <c r="E64">
        <v>1</v>
      </c>
      <c r="F64" s="12">
        <f t="shared" si="0"/>
        <v>40391</v>
      </c>
      <c r="G64" s="2">
        <f t="shared" si="1"/>
        <v>2010</v>
      </c>
    </row>
    <row r="65" spans="1:7" x14ac:dyDescent="0.25">
      <c r="A65">
        <v>164</v>
      </c>
      <c r="B65" t="s">
        <v>5</v>
      </c>
      <c r="C65">
        <v>2.8</v>
      </c>
      <c r="D65" t="s">
        <v>30</v>
      </c>
      <c r="E65">
        <v>1</v>
      </c>
      <c r="F65" s="12">
        <f t="shared" si="0"/>
        <v>40483</v>
      </c>
      <c r="G65" s="2">
        <f t="shared" si="1"/>
        <v>2010</v>
      </c>
    </row>
    <row r="66" spans="1:7" x14ac:dyDescent="0.25">
      <c r="A66">
        <v>164</v>
      </c>
      <c r="B66" t="s">
        <v>5</v>
      </c>
      <c r="C66">
        <v>2.8</v>
      </c>
      <c r="D66" t="s">
        <v>34</v>
      </c>
      <c r="E66">
        <v>1</v>
      </c>
      <c r="F66" s="12">
        <f t="shared" ref="F66:F129" si="2">DATE(VALUE(LEFT(D66,4)),VALUE(RIGHT(D66,2)),1)</f>
        <v>40575</v>
      </c>
      <c r="G66" s="2">
        <f t="shared" si="1"/>
        <v>2011</v>
      </c>
    </row>
    <row r="67" spans="1:7" x14ac:dyDescent="0.25">
      <c r="A67">
        <v>164</v>
      </c>
      <c r="B67" t="s">
        <v>5</v>
      </c>
      <c r="C67">
        <v>2.8</v>
      </c>
      <c r="D67" t="s">
        <v>37</v>
      </c>
      <c r="E67">
        <v>1</v>
      </c>
      <c r="F67" s="12">
        <f t="shared" si="2"/>
        <v>40664</v>
      </c>
      <c r="G67" s="2">
        <f t="shared" ref="G67:G130" si="3">YEAR(F67)</f>
        <v>2011</v>
      </c>
    </row>
    <row r="68" spans="1:7" x14ac:dyDescent="0.25">
      <c r="A68">
        <v>164</v>
      </c>
      <c r="B68" t="s">
        <v>5</v>
      </c>
      <c r="C68">
        <v>2.8</v>
      </c>
      <c r="D68" t="s">
        <v>40</v>
      </c>
      <c r="E68">
        <v>1</v>
      </c>
      <c r="F68" s="12">
        <f t="shared" si="2"/>
        <v>40756</v>
      </c>
      <c r="G68" s="2">
        <f t="shared" si="3"/>
        <v>2011</v>
      </c>
    </row>
    <row r="69" spans="1:7" x14ac:dyDescent="0.25">
      <c r="A69">
        <v>164</v>
      </c>
      <c r="B69" t="s">
        <v>5</v>
      </c>
      <c r="C69">
        <v>2.8</v>
      </c>
      <c r="D69" t="s">
        <v>42</v>
      </c>
      <c r="E69">
        <v>1</v>
      </c>
      <c r="F69" s="12">
        <f t="shared" si="2"/>
        <v>40817</v>
      </c>
      <c r="G69" s="2">
        <f t="shared" si="3"/>
        <v>2011</v>
      </c>
    </row>
    <row r="70" spans="1:7" x14ac:dyDescent="0.25">
      <c r="A70">
        <v>164</v>
      </c>
      <c r="B70" t="s">
        <v>5</v>
      </c>
      <c r="C70">
        <v>2.8</v>
      </c>
      <c r="D70" t="s">
        <v>47</v>
      </c>
      <c r="E70">
        <v>1</v>
      </c>
      <c r="F70" s="12">
        <f t="shared" si="2"/>
        <v>40940</v>
      </c>
      <c r="G70" s="2">
        <f t="shared" si="3"/>
        <v>2012</v>
      </c>
    </row>
    <row r="71" spans="1:7" x14ac:dyDescent="0.25">
      <c r="A71">
        <v>164</v>
      </c>
      <c r="B71" t="s">
        <v>5</v>
      </c>
      <c r="C71">
        <v>2.8</v>
      </c>
      <c r="D71" t="s">
        <v>48</v>
      </c>
      <c r="E71">
        <v>1</v>
      </c>
      <c r="F71" s="12">
        <f t="shared" si="2"/>
        <v>41030</v>
      </c>
      <c r="G71" s="2">
        <f t="shared" si="3"/>
        <v>2012</v>
      </c>
    </row>
    <row r="72" spans="1:7" x14ac:dyDescent="0.25">
      <c r="A72">
        <v>164</v>
      </c>
      <c r="B72" t="s">
        <v>5</v>
      </c>
      <c r="C72">
        <v>2.8</v>
      </c>
      <c r="D72" t="s">
        <v>51</v>
      </c>
      <c r="E72">
        <v>1</v>
      </c>
      <c r="F72" s="12">
        <f t="shared" si="2"/>
        <v>41091</v>
      </c>
      <c r="G72" s="2">
        <f t="shared" si="3"/>
        <v>2012</v>
      </c>
    </row>
    <row r="73" spans="1:7" x14ac:dyDescent="0.25">
      <c r="A73">
        <v>164</v>
      </c>
      <c r="B73" t="s">
        <v>5</v>
      </c>
      <c r="C73">
        <v>2.8</v>
      </c>
      <c r="D73" t="s">
        <v>55</v>
      </c>
      <c r="E73">
        <v>1</v>
      </c>
      <c r="F73" s="12">
        <f t="shared" si="2"/>
        <v>41183</v>
      </c>
      <c r="G73" s="2">
        <f t="shared" si="3"/>
        <v>2012</v>
      </c>
    </row>
    <row r="74" spans="1:7" x14ac:dyDescent="0.25">
      <c r="A74">
        <v>164</v>
      </c>
      <c r="B74" t="s">
        <v>5</v>
      </c>
      <c r="C74">
        <v>2.8</v>
      </c>
      <c r="D74" t="s">
        <v>59</v>
      </c>
      <c r="E74">
        <v>1</v>
      </c>
      <c r="F74" s="12">
        <f t="shared" si="2"/>
        <v>41275</v>
      </c>
      <c r="G74" s="2">
        <f t="shared" si="3"/>
        <v>2013</v>
      </c>
    </row>
    <row r="75" spans="1:7" x14ac:dyDescent="0.25">
      <c r="A75">
        <v>164</v>
      </c>
      <c r="B75" t="s">
        <v>5</v>
      </c>
      <c r="C75">
        <v>2.8</v>
      </c>
      <c r="D75" t="s">
        <v>62</v>
      </c>
      <c r="E75">
        <v>1</v>
      </c>
      <c r="F75" s="12">
        <f t="shared" si="2"/>
        <v>41365</v>
      </c>
      <c r="G75" s="2">
        <f t="shared" si="3"/>
        <v>2013</v>
      </c>
    </row>
    <row r="76" spans="1:7" x14ac:dyDescent="0.25">
      <c r="A76">
        <v>164</v>
      </c>
      <c r="B76" t="s">
        <v>5</v>
      </c>
      <c r="C76">
        <v>2.8</v>
      </c>
      <c r="D76" t="s">
        <v>63</v>
      </c>
      <c r="E76">
        <v>1</v>
      </c>
      <c r="F76" s="12">
        <f t="shared" si="2"/>
        <v>41456</v>
      </c>
      <c r="G76" s="2">
        <f t="shared" si="3"/>
        <v>2013</v>
      </c>
    </row>
    <row r="77" spans="1:7" x14ac:dyDescent="0.25">
      <c r="A77">
        <v>164</v>
      </c>
      <c r="B77" t="s">
        <v>5</v>
      </c>
      <c r="C77">
        <v>2.8</v>
      </c>
      <c r="D77" t="s">
        <v>68</v>
      </c>
      <c r="E77">
        <v>1</v>
      </c>
      <c r="F77" s="12">
        <f t="shared" si="2"/>
        <v>41548</v>
      </c>
      <c r="G77" s="2">
        <f t="shared" si="3"/>
        <v>2013</v>
      </c>
    </row>
    <row r="78" spans="1:7" x14ac:dyDescent="0.25">
      <c r="A78">
        <v>164</v>
      </c>
      <c r="B78" t="s">
        <v>5</v>
      </c>
      <c r="C78">
        <v>2.8</v>
      </c>
      <c r="D78" t="s">
        <v>69</v>
      </c>
      <c r="E78">
        <v>1</v>
      </c>
      <c r="F78" s="12">
        <f t="shared" si="2"/>
        <v>41640</v>
      </c>
      <c r="G78" s="2">
        <f t="shared" si="3"/>
        <v>2014</v>
      </c>
    </row>
    <row r="79" spans="1:7" x14ac:dyDescent="0.25">
      <c r="A79">
        <v>164</v>
      </c>
      <c r="B79" t="s">
        <v>5</v>
      </c>
      <c r="C79">
        <v>2.8</v>
      </c>
      <c r="D79" t="s">
        <v>6</v>
      </c>
      <c r="E79">
        <v>1</v>
      </c>
      <c r="F79" s="12">
        <f t="shared" si="2"/>
        <v>41730</v>
      </c>
      <c r="G79" s="2">
        <f t="shared" si="3"/>
        <v>2014</v>
      </c>
    </row>
    <row r="80" spans="1:7" x14ac:dyDescent="0.25">
      <c r="A80">
        <v>164</v>
      </c>
      <c r="B80" t="s">
        <v>5</v>
      </c>
      <c r="C80">
        <v>2.8</v>
      </c>
      <c r="D80" t="s">
        <v>10</v>
      </c>
      <c r="E80">
        <v>1</v>
      </c>
      <c r="F80" s="12">
        <f t="shared" si="2"/>
        <v>41791</v>
      </c>
      <c r="G80" s="2">
        <f t="shared" si="3"/>
        <v>2014</v>
      </c>
    </row>
    <row r="81" spans="1:7" x14ac:dyDescent="0.25">
      <c r="A81">
        <v>164</v>
      </c>
      <c r="B81" t="s">
        <v>5</v>
      </c>
      <c r="C81">
        <v>2.8</v>
      </c>
      <c r="D81" t="s">
        <v>14</v>
      </c>
      <c r="E81">
        <v>1</v>
      </c>
      <c r="F81" s="12">
        <f t="shared" si="2"/>
        <v>41883</v>
      </c>
      <c r="G81" s="2">
        <f t="shared" si="3"/>
        <v>2014</v>
      </c>
    </row>
    <row r="82" spans="1:7" x14ac:dyDescent="0.25">
      <c r="A82">
        <v>164</v>
      </c>
      <c r="B82" t="s">
        <v>5</v>
      </c>
      <c r="C82">
        <v>2.8</v>
      </c>
      <c r="D82" t="s">
        <v>18</v>
      </c>
      <c r="E82">
        <v>1</v>
      </c>
      <c r="F82" s="12">
        <f t="shared" si="2"/>
        <v>41974</v>
      </c>
      <c r="G82" s="2">
        <f t="shared" si="3"/>
        <v>2014</v>
      </c>
    </row>
    <row r="83" spans="1:7" x14ac:dyDescent="0.25">
      <c r="A83">
        <v>164</v>
      </c>
      <c r="B83" t="s">
        <v>5</v>
      </c>
      <c r="C83">
        <v>2.8</v>
      </c>
      <c r="D83" t="s">
        <v>24</v>
      </c>
      <c r="E83">
        <v>1</v>
      </c>
      <c r="F83" s="12">
        <f t="shared" si="2"/>
        <v>42095</v>
      </c>
      <c r="G83" s="2">
        <f t="shared" si="3"/>
        <v>2015</v>
      </c>
    </row>
    <row r="84" spans="1:7" x14ac:dyDescent="0.25">
      <c r="A84">
        <v>164</v>
      </c>
      <c r="B84" t="s">
        <v>5</v>
      </c>
      <c r="C84">
        <v>2.8</v>
      </c>
      <c r="D84" t="s">
        <v>27</v>
      </c>
      <c r="E84">
        <v>1</v>
      </c>
      <c r="F84" s="12">
        <f t="shared" si="2"/>
        <v>42156</v>
      </c>
      <c r="G84" s="2">
        <f t="shared" si="3"/>
        <v>2015</v>
      </c>
    </row>
    <row r="85" spans="1:7" x14ac:dyDescent="0.25">
      <c r="A85">
        <v>170</v>
      </c>
      <c r="B85" t="s">
        <v>5</v>
      </c>
      <c r="C85">
        <v>3.024</v>
      </c>
      <c r="D85" t="s">
        <v>73</v>
      </c>
      <c r="E85">
        <v>1</v>
      </c>
      <c r="F85" s="12">
        <f t="shared" si="2"/>
        <v>40087</v>
      </c>
      <c r="G85" s="2">
        <f t="shared" si="3"/>
        <v>2009</v>
      </c>
    </row>
    <row r="86" spans="1:7" x14ac:dyDescent="0.25">
      <c r="A86">
        <v>170</v>
      </c>
      <c r="B86" t="s">
        <v>5</v>
      </c>
      <c r="C86">
        <v>3.024</v>
      </c>
      <c r="D86" t="s">
        <v>29</v>
      </c>
      <c r="E86">
        <v>1</v>
      </c>
      <c r="F86" s="12">
        <f t="shared" si="2"/>
        <v>40238</v>
      </c>
      <c r="G86" s="2">
        <f t="shared" si="3"/>
        <v>2010</v>
      </c>
    </row>
    <row r="87" spans="1:7" x14ac:dyDescent="0.25">
      <c r="A87">
        <v>170</v>
      </c>
      <c r="B87" t="s">
        <v>5</v>
      </c>
      <c r="C87">
        <v>3.024</v>
      </c>
      <c r="D87" t="s">
        <v>12</v>
      </c>
      <c r="E87">
        <v>1</v>
      </c>
      <c r="F87" s="12">
        <f t="shared" si="2"/>
        <v>40299</v>
      </c>
      <c r="G87" s="2">
        <f t="shared" si="3"/>
        <v>2010</v>
      </c>
    </row>
    <row r="88" spans="1:7" x14ac:dyDescent="0.25">
      <c r="A88">
        <v>170</v>
      </c>
      <c r="B88" t="s">
        <v>5</v>
      </c>
      <c r="C88">
        <v>3.024</v>
      </c>
      <c r="D88" t="s">
        <v>22</v>
      </c>
      <c r="E88">
        <v>1</v>
      </c>
      <c r="F88" s="12">
        <f t="shared" si="2"/>
        <v>40391</v>
      </c>
      <c r="G88" s="2">
        <f t="shared" si="3"/>
        <v>2010</v>
      </c>
    </row>
    <row r="89" spans="1:7" x14ac:dyDescent="0.25">
      <c r="A89">
        <v>170</v>
      </c>
      <c r="B89" t="s">
        <v>5</v>
      </c>
      <c r="C89">
        <v>3.024</v>
      </c>
      <c r="D89" t="s">
        <v>31</v>
      </c>
      <c r="E89">
        <v>1</v>
      </c>
      <c r="F89" s="12">
        <f t="shared" si="2"/>
        <v>40513</v>
      </c>
      <c r="G89" s="2">
        <f t="shared" si="3"/>
        <v>2010</v>
      </c>
    </row>
    <row r="90" spans="1:7" x14ac:dyDescent="0.25">
      <c r="A90">
        <v>170</v>
      </c>
      <c r="B90" t="s">
        <v>5</v>
      </c>
      <c r="C90">
        <v>3.024</v>
      </c>
      <c r="D90" t="s">
        <v>35</v>
      </c>
      <c r="E90">
        <v>1</v>
      </c>
      <c r="F90" s="12">
        <f t="shared" si="2"/>
        <v>40603</v>
      </c>
      <c r="G90" s="2">
        <f t="shared" si="3"/>
        <v>2011</v>
      </c>
    </row>
    <row r="91" spans="1:7" x14ac:dyDescent="0.25">
      <c r="A91">
        <v>170</v>
      </c>
      <c r="B91" t="s">
        <v>5</v>
      </c>
      <c r="C91">
        <v>3.024</v>
      </c>
      <c r="D91" t="s">
        <v>38</v>
      </c>
      <c r="E91">
        <v>1</v>
      </c>
      <c r="F91" s="12">
        <f t="shared" si="2"/>
        <v>40695</v>
      </c>
      <c r="G91" s="2">
        <f t="shared" si="3"/>
        <v>2011</v>
      </c>
    </row>
    <row r="92" spans="1:7" x14ac:dyDescent="0.25">
      <c r="A92">
        <v>170</v>
      </c>
      <c r="B92" t="s">
        <v>5</v>
      </c>
      <c r="C92">
        <v>3.024</v>
      </c>
      <c r="D92" t="s">
        <v>41</v>
      </c>
      <c r="E92">
        <v>1</v>
      </c>
      <c r="F92" s="12">
        <f t="shared" si="2"/>
        <v>40787</v>
      </c>
      <c r="G92" s="2">
        <f t="shared" si="3"/>
        <v>2011</v>
      </c>
    </row>
    <row r="93" spans="1:7" x14ac:dyDescent="0.25">
      <c r="A93">
        <v>170</v>
      </c>
      <c r="B93" t="s">
        <v>5</v>
      </c>
      <c r="C93">
        <v>3.024</v>
      </c>
      <c r="D93" t="s">
        <v>44</v>
      </c>
      <c r="E93">
        <v>1</v>
      </c>
      <c r="F93" s="12">
        <f t="shared" si="2"/>
        <v>40878</v>
      </c>
      <c r="G93" s="2">
        <f t="shared" si="3"/>
        <v>2011</v>
      </c>
    </row>
    <row r="94" spans="1:7" x14ac:dyDescent="0.25">
      <c r="A94">
        <v>170</v>
      </c>
      <c r="B94" t="s">
        <v>5</v>
      </c>
      <c r="C94">
        <v>3.024</v>
      </c>
      <c r="D94" t="s">
        <v>49</v>
      </c>
      <c r="E94">
        <v>1</v>
      </c>
      <c r="F94" s="12">
        <f t="shared" si="2"/>
        <v>41000</v>
      </c>
      <c r="G94" s="2">
        <f t="shared" si="3"/>
        <v>2012</v>
      </c>
    </row>
    <row r="95" spans="1:7" x14ac:dyDescent="0.25">
      <c r="A95">
        <v>170</v>
      </c>
      <c r="B95" t="s">
        <v>5</v>
      </c>
      <c r="C95">
        <v>3.024</v>
      </c>
      <c r="D95" t="s">
        <v>50</v>
      </c>
      <c r="E95">
        <v>1</v>
      </c>
      <c r="F95" s="12">
        <f t="shared" si="2"/>
        <v>41061</v>
      </c>
      <c r="G95" s="2">
        <f t="shared" si="3"/>
        <v>2012</v>
      </c>
    </row>
    <row r="96" spans="1:7" x14ac:dyDescent="0.25">
      <c r="A96">
        <v>170</v>
      </c>
      <c r="B96" t="s">
        <v>5</v>
      </c>
      <c r="C96">
        <v>3.024</v>
      </c>
      <c r="D96" t="s">
        <v>52</v>
      </c>
      <c r="E96">
        <v>1</v>
      </c>
      <c r="F96" s="12">
        <f t="shared" si="2"/>
        <v>41153</v>
      </c>
      <c r="G96" s="2">
        <f t="shared" si="3"/>
        <v>2012</v>
      </c>
    </row>
    <row r="97" spans="1:7" x14ac:dyDescent="0.25">
      <c r="A97">
        <v>170</v>
      </c>
      <c r="B97" t="s">
        <v>5</v>
      </c>
      <c r="C97">
        <v>3.024</v>
      </c>
      <c r="D97" t="s">
        <v>59</v>
      </c>
      <c r="E97">
        <v>1</v>
      </c>
      <c r="F97" s="12">
        <f t="shared" si="2"/>
        <v>41275</v>
      </c>
      <c r="G97" s="2">
        <f t="shared" si="3"/>
        <v>2013</v>
      </c>
    </row>
    <row r="98" spans="1:7" x14ac:dyDescent="0.25">
      <c r="A98">
        <v>170</v>
      </c>
      <c r="B98" t="s">
        <v>5</v>
      </c>
      <c r="C98">
        <v>3.024</v>
      </c>
      <c r="D98" t="s">
        <v>62</v>
      </c>
      <c r="E98">
        <v>1</v>
      </c>
      <c r="F98" s="12">
        <f t="shared" si="2"/>
        <v>41365</v>
      </c>
      <c r="G98" s="2">
        <f t="shared" si="3"/>
        <v>2013</v>
      </c>
    </row>
    <row r="99" spans="1:7" x14ac:dyDescent="0.25">
      <c r="A99">
        <v>170</v>
      </c>
      <c r="B99" t="s">
        <v>5</v>
      </c>
      <c r="C99">
        <v>3.024</v>
      </c>
      <c r="D99" t="s">
        <v>63</v>
      </c>
      <c r="E99">
        <v>1</v>
      </c>
      <c r="F99" s="12">
        <f t="shared" si="2"/>
        <v>41456</v>
      </c>
      <c r="G99" s="2">
        <f t="shared" si="3"/>
        <v>2013</v>
      </c>
    </row>
    <row r="100" spans="1:7" x14ac:dyDescent="0.25">
      <c r="A100">
        <v>170</v>
      </c>
      <c r="B100" t="s">
        <v>5</v>
      </c>
      <c r="C100">
        <v>3.024</v>
      </c>
      <c r="D100" t="s">
        <v>68</v>
      </c>
      <c r="E100">
        <v>1</v>
      </c>
      <c r="F100" s="12">
        <f t="shared" si="2"/>
        <v>41548</v>
      </c>
      <c r="G100" s="2">
        <f t="shared" si="3"/>
        <v>2013</v>
      </c>
    </row>
    <row r="101" spans="1:7" x14ac:dyDescent="0.25">
      <c r="A101">
        <v>170</v>
      </c>
      <c r="B101" t="s">
        <v>5</v>
      </c>
      <c r="C101">
        <v>3.024</v>
      </c>
      <c r="D101" t="s">
        <v>69</v>
      </c>
      <c r="E101">
        <v>1</v>
      </c>
      <c r="F101" s="12">
        <f t="shared" si="2"/>
        <v>41640</v>
      </c>
      <c r="G101" s="2">
        <f t="shared" si="3"/>
        <v>2014</v>
      </c>
    </row>
    <row r="102" spans="1:7" x14ac:dyDescent="0.25">
      <c r="A102">
        <v>170</v>
      </c>
      <c r="B102" t="s">
        <v>5</v>
      </c>
      <c r="C102">
        <v>3.024</v>
      </c>
      <c r="D102" t="s">
        <v>8</v>
      </c>
      <c r="E102">
        <v>1</v>
      </c>
      <c r="F102" s="12">
        <f t="shared" si="2"/>
        <v>41760</v>
      </c>
      <c r="G102" s="2">
        <f t="shared" si="3"/>
        <v>2014</v>
      </c>
    </row>
    <row r="103" spans="1:7" x14ac:dyDescent="0.25">
      <c r="A103">
        <v>170</v>
      </c>
      <c r="B103" t="s">
        <v>5</v>
      </c>
      <c r="C103">
        <v>3.024</v>
      </c>
      <c r="D103" t="s">
        <v>11</v>
      </c>
      <c r="E103">
        <v>1</v>
      </c>
      <c r="F103" s="12">
        <f t="shared" si="2"/>
        <v>41821</v>
      </c>
      <c r="G103" s="2">
        <f t="shared" si="3"/>
        <v>2014</v>
      </c>
    </row>
    <row r="104" spans="1:7" x14ac:dyDescent="0.25">
      <c r="A104">
        <v>170</v>
      </c>
      <c r="B104" t="s">
        <v>5</v>
      </c>
      <c r="C104">
        <v>3.024</v>
      </c>
      <c r="D104" t="s">
        <v>16</v>
      </c>
      <c r="E104">
        <v>1</v>
      </c>
      <c r="F104" s="12">
        <f t="shared" si="2"/>
        <v>41913</v>
      </c>
      <c r="G104" s="2">
        <f t="shared" si="3"/>
        <v>2014</v>
      </c>
    </row>
    <row r="105" spans="1:7" x14ac:dyDescent="0.25">
      <c r="A105">
        <v>170</v>
      </c>
      <c r="B105" t="s">
        <v>5</v>
      </c>
      <c r="C105">
        <v>3.024</v>
      </c>
      <c r="D105" t="s">
        <v>21</v>
      </c>
      <c r="E105">
        <v>1</v>
      </c>
      <c r="F105" s="12">
        <f t="shared" si="2"/>
        <v>42036</v>
      </c>
      <c r="G105" s="2">
        <f t="shared" si="3"/>
        <v>2015</v>
      </c>
    </row>
    <row r="106" spans="1:7" x14ac:dyDescent="0.25">
      <c r="A106">
        <v>170</v>
      </c>
      <c r="B106" t="s">
        <v>5</v>
      </c>
      <c r="C106">
        <v>3.024</v>
      </c>
      <c r="D106" t="s">
        <v>25</v>
      </c>
      <c r="E106">
        <v>1</v>
      </c>
      <c r="F106" s="12">
        <f t="shared" si="2"/>
        <v>42125</v>
      </c>
      <c r="G106" s="2">
        <f t="shared" si="3"/>
        <v>2015</v>
      </c>
    </row>
    <row r="107" spans="1:7" x14ac:dyDescent="0.25">
      <c r="A107">
        <v>176</v>
      </c>
      <c r="B107" t="s">
        <v>5</v>
      </c>
      <c r="C107">
        <v>3</v>
      </c>
      <c r="D107" t="s">
        <v>73</v>
      </c>
      <c r="E107">
        <v>1</v>
      </c>
      <c r="F107" s="12">
        <f t="shared" si="2"/>
        <v>40087</v>
      </c>
      <c r="G107" s="2">
        <f t="shared" si="3"/>
        <v>2009</v>
      </c>
    </row>
    <row r="108" spans="1:7" x14ac:dyDescent="0.25">
      <c r="A108">
        <v>176</v>
      </c>
      <c r="B108" t="s">
        <v>5</v>
      </c>
      <c r="C108">
        <v>3</v>
      </c>
      <c r="D108" t="s">
        <v>32</v>
      </c>
      <c r="E108">
        <v>1</v>
      </c>
      <c r="F108" s="12">
        <f t="shared" si="2"/>
        <v>40210</v>
      </c>
      <c r="G108" s="2">
        <f t="shared" si="3"/>
        <v>2010</v>
      </c>
    </row>
    <row r="109" spans="1:7" x14ac:dyDescent="0.25">
      <c r="A109">
        <v>176</v>
      </c>
      <c r="B109" t="s">
        <v>5</v>
      </c>
      <c r="C109">
        <v>3</v>
      </c>
      <c r="D109" t="s">
        <v>12</v>
      </c>
      <c r="E109">
        <v>1</v>
      </c>
      <c r="F109" s="12">
        <f t="shared" si="2"/>
        <v>40299</v>
      </c>
      <c r="G109" s="2">
        <f t="shared" si="3"/>
        <v>2010</v>
      </c>
    </row>
    <row r="110" spans="1:7" x14ac:dyDescent="0.25">
      <c r="A110">
        <v>176</v>
      </c>
      <c r="B110" t="s">
        <v>5</v>
      </c>
      <c r="C110">
        <v>3</v>
      </c>
      <c r="D110" t="s">
        <v>22</v>
      </c>
      <c r="E110">
        <v>1</v>
      </c>
      <c r="F110" s="12">
        <f t="shared" si="2"/>
        <v>40391</v>
      </c>
      <c r="G110" s="2">
        <f t="shared" si="3"/>
        <v>2010</v>
      </c>
    </row>
    <row r="111" spans="1:7" x14ac:dyDescent="0.25">
      <c r="A111">
        <v>176</v>
      </c>
      <c r="B111" t="s">
        <v>5</v>
      </c>
      <c r="C111">
        <v>3</v>
      </c>
      <c r="D111" t="s">
        <v>30</v>
      </c>
      <c r="E111">
        <v>1</v>
      </c>
      <c r="F111" s="12">
        <f t="shared" si="2"/>
        <v>40483</v>
      </c>
      <c r="G111" s="2">
        <f t="shared" si="3"/>
        <v>2010</v>
      </c>
    </row>
    <row r="112" spans="1:7" x14ac:dyDescent="0.25">
      <c r="A112">
        <v>176</v>
      </c>
      <c r="B112" t="s">
        <v>5</v>
      </c>
      <c r="C112">
        <v>3</v>
      </c>
      <c r="D112" t="s">
        <v>35</v>
      </c>
      <c r="E112">
        <v>1</v>
      </c>
      <c r="F112" s="12">
        <f t="shared" si="2"/>
        <v>40603</v>
      </c>
      <c r="G112" s="2">
        <f t="shared" si="3"/>
        <v>2011</v>
      </c>
    </row>
    <row r="113" spans="1:7" x14ac:dyDescent="0.25">
      <c r="A113">
        <v>176</v>
      </c>
      <c r="B113" t="s">
        <v>5</v>
      </c>
      <c r="C113">
        <v>3</v>
      </c>
      <c r="D113" t="s">
        <v>38</v>
      </c>
      <c r="E113">
        <v>1</v>
      </c>
      <c r="F113" s="12">
        <f t="shared" si="2"/>
        <v>40695</v>
      </c>
      <c r="G113" s="2">
        <f t="shared" si="3"/>
        <v>2011</v>
      </c>
    </row>
    <row r="114" spans="1:7" x14ac:dyDescent="0.25">
      <c r="A114">
        <v>176</v>
      </c>
      <c r="B114" t="s">
        <v>5</v>
      </c>
      <c r="C114">
        <v>3</v>
      </c>
      <c r="D114" t="s">
        <v>41</v>
      </c>
      <c r="E114">
        <v>1</v>
      </c>
      <c r="F114" s="12">
        <f t="shared" si="2"/>
        <v>40787</v>
      </c>
      <c r="G114" s="2">
        <f t="shared" si="3"/>
        <v>2011</v>
      </c>
    </row>
    <row r="115" spans="1:7" x14ac:dyDescent="0.25">
      <c r="A115">
        <v>176</v>
      </c>
      <c r="B115" t="s">
        <v>5</v>
      </c>
      <c r="C115">
        <v>3</v>
      </c>
      <c r="D115" t="s">
        <v>44</v>
      </c>
      <c r="E115">
        <v>1</v>
      </c>
      <c r="F115" s="12">
        <f t="shared" si="2"/>
        <v>40878</v>
      </c>
      <c r="G115" s="2">
        <f t="shared" si="3"/>
        <v>2011</v>
      </c>
    </row>
    <row r="116" spans="1:7" x14ac:dyDescent="0.25">
      <c r="A116">
        <v>176</v>
      </c>
      <c r="B116" t="s">
        <v>5</v>
      </c>
      <c r="C116">
        <v>3</v>
      </c>
      <c r="D116" t="s">
        <v>46</v>
      </c>
      <c r="E116">
        <v>1</v>
      </c>
      <c r="F116" s="12">
        <f t="shared" si="2"/>
        <v>40969</v>
      </c>
      <c r="G116" s="2">
        <f t="shared" si="3"/>
        <v>2012</v>
      </c>
    </row>
    <row r="117" spans="1:7" x14ac:dyDescent="0.25">
      <c r="A117">
        <v>176</v>
      </c>
      <c r="B117" t="s">
        <v>5</v>
      </c>
      <c r="C117">
        <v>3</v>
      </c>
      <c r="D117" t="s">
        <v>50</v>
      </c>
      <c r="E117">
        <v>1</v>
      </c>
      <c r="F117" s="12">
        <f t="shared" si="2"/>
        <v>41061</v>
      </c>
      <c r="G117" s="2">
        <f t="shared" si="3"/>
        <v>2012</v>
      </c>
    </row>
    <row r="118" spans="1:7" x14ac:dyDescent="0.25">
      <c r="A118">
        <v>176</v>
      </c>
      <c r="B118" t="s">
        <v>5</v>
      </c>
      <c r="C118">
        <v>3</v>
      </c>
      <c r="D118" t="s">
        <v>52</v>
      </c>
      <c r="E118">
        <v>1</v>
      </c>
      <c r="F118" s="12">
        <f t="shared" si="2"/>
        <v>41153</v>
      </c>
      <c r="G118" s="2">
        <f t="shared" si="3"/>
        <v>2012</v>
      </c>
    </row>
    <row r="119" spans="1:7" x14ac:dyDescent="0.25">
      <c r="A119">
        <v>176</v>
      </c>
      <c r="B119" t="s">
        <v>5</v>
      </c>
      <c r="C119">
        <v>3</v>
      </c>
      <c r="D119" t="s">
        <v>54</v>
      </c>
      <c r="E119">
        <v>1</v>
      </c>
      <c r="F119" s="12">
        <f t="shared" si="2"/>
        <v>41244</v>
      </c>
      <c r="G119" s="2">
        <f t="shared" si="3"/>
        <v>2012</v>
      </c>
    </row>
    <row r="120" spans="1:7" x14ac:dyDescent="0.25">
      <c r="A120">
        <v>176</v>
      </c>
      <c r="B120" t="s">
        <v>5</v>
      </c>
      <c r="C120">
        <v>3</v>
      </c>
      <c r="D120" t="s">
        <v>62</v>
      </c>
      <c r="E120">
        <v>1</v>
      </c>
      <c r="F120" s="12">
        <f t="shared" si="2"/>
        <v>41365</v>
      </c>
      <c r="G120" s="2">
        <f t="shared" si="3"/>
        <v>2013</v>
      </c>
    </row>
    <row r="121" spans="1:7" x14ac:dyDescent="0.25">
      <c r="A121">
        <v>176</v>
      </c>
      <c r="B121" t="s">
        <v>5</v>
      </c>
      <c r="C121">
        <v>3</v>
      </c>
      <c r="D121" t="s">
        <v>61</v>
      </c>
      <c r="E121">
        <v>1</v>
      </c>
      <c r="F121" s="12">
        <f t="shared" si="2"/>
        <v>41426</v>
      </c>
      <c r="G121" s="2">
        <f t="shared" si="3"/>
        <v>2013</v>
      </c>
    </row>
    <row r="122" spans="1:7" x14ac:dyDescent="0.25">
      <c r="A122">
        <v>176</v>
      </c>
      <c r="B122" t="s">
        <v>5</v>
      </c>
      <c r="C122">
        <v>3</v>
      </c>
      <c r="D122" t="s">
        <v>64</v>
      </c>
      <c r="E122">
        <v>1</v>
      </c>
      <c r="F122" s="12">
        <f t="shared" si="2"/>
        <v>41518</v>
      </c>
      <c r="G122" s="2">
        <f t="shared" si="3"/>
        <v>2013</v>
      </c>
    </row>
    <row r="123" spans="1:7" x14ac:dyDescent="0.25">
      <c r="A123">
        <v>176</v>
      </c>
      <c r="B123" t="s">
        <v>5</v>
      </c>
      <c r="C123">
        <v>3</v>
      </c>
      <c r="D123" t="s">
        <v>69</v>
      </c>
      <c r="E123">
        <v>1</v>
      </c>
      <c r="F123" s="12">
        <f t="shared" si="2"/>
        <v>41640</v>
      </c>
      <c r="G123" s="2">
        <f t="shared" si="3"/>
        <v>2014</v>
      </c>
    </row>
    <row r="124" spans="1:7" x14ac:dyDescent="0.25">
      <c r="A124">
        <v>176</v>
      </c>
      <c r="B124" t="s">
        <v>5</v>
      </c>
      <c r="C124">
        <v>3</v>
      </c>
      <c r="D124" t="s">
        <v>6</v>
      </c>
      <c r="E124">
        <v>1</v>
      </c>
      <c r="F124" s="12">
        <f t="shared" si="2"/>
        <v>41730</v>
      </c>
      <c r="G124" s="2">
        <f t="shared" si="3"/>
        <v>2014</v>
      </c>
    </row>
    <row r="125" spans="1:7" x14ac:dyDescent="0.25">
      <c r="A125">
        <v>176</v>
      </c>
      <c r="B125" t="s">
        <v>5</v>
      </c>
      <c r="C125">
        <v>3</v>
      </c>
      <c r="D125" t="s">
        <v>11</v>
      </c>
      <c r="E125">
        <v>1</v>
      </c>
      <c r="F125" s="12">
        <f t="shared" si="2"/>
        <v>41821</v>
      </c>
      <c r="G125" s="2">
        <f t="shared" si="3"/>
        <v>2014</v>
      </c>
    </row>
    <row r="126" spans="1:7" x14ac:dyDescent="0.25">
      <c r="A126">
        <v>176</v>
      </c>
      <c r="B126" t="s">
        <v>5</v>
      </c>
      <c r="C126">
        <v>3</v>
      </c>
      <c r="D126" t="s">
        <v>16</v>
      </c>
      <c r="E126">
        <v>1</v>
      </c>
      <c r="F126" s="12">
        <f t="shared" si="2"/>
        <v>41913</v>
      </c>
      <c r="G126" s="2">
        <f t="shared" si="3"/>
        <v>2014</v>
      </c>
    </row>
    <row r="127" spans="1:7" x14ac:dyDescent="0.25">
      <c r="A127">
        <v>176</v>
      </c>
      <c r="B127" t="s">
        <v>5</v>
      </c>
      <c r="C127">
        <v>3</v>
      </c>
      <c r="D127" t="s">
        <v>20</v>
      </c>
      <c r="E127">
        <v>1</v>
      </c>
      <c r="F127" s="12">
        <f t="shared" si="2"/>
        <v>42005</v>
      </c>
      <c r="G127" s="2">
        <f t="shared" si="3"/>
        <v>2015</v>
      </c>
    </row>
    <row r="128" spans="1:7" x14ac:dyDescent="0.25">
      <c r="A128">
        <v>176</v>
      </c>
      <c r="B128" t="s">
        <v>5</v>
      </c>
      <c r="C128">
        <v>3</v>
      </c>
      <c r="D128" t="s">
        <v>24</v>
      </c>
      <c r="E128">
        <v>1</v>
      </c>
      <c r="F128" s="12">
        <f t="shared" si="2"/>
        <v>42095</v>
      </c>
      <c r="G128" s="2">
        <f t="shared" si="3"/>
        <v>2015</v>
      </c>
    </row>
    <row r="129" spans="1:7" x14ac:dyDescent="0.25">
      <c r="A129">
        <v>181</v>
      </c>
      <c r="B129" t="s">
        <v>5</v>
      </c>
      <c r="C129">
        <v>3.44</v>
      </c>
      <c r="D129" t="s">
        <v>74</v>
      </c>
      <c r="E129">
        <v>1</v>
      </c>
      <c r="F129" s="12">
        <f t="shared" si="2"/>
        <v>40148</v>
      </c>
      <c r="G129" s="2">
        <f t="shared" si="3"/>
        <v>2009</v>
      </c>
    </row>
    <row r="130" spans="1:7" x14ac:dyDescent="0.25">
      <c r="A130">
        <v>181</v>
      </c>
      <c r="B130" t="s">
        <v>5</v>
      </c>
      <c r="C130">
        <v>3.44</v>
      </c>
      <c r="D130" t="s">
        <v>15</v>
      </c>
      <c r="E130">
        <v>1</v>
      </c>
      <c r="F130" s="12">
        <f t="shared" ref="F130:F193" si="4">DATE(VALUE(LEFT(D130,4)),VALUE(RIGHT(D130,2)),1)</f>
        <v>40330</v>
      </c>
      <c r="G130" s="2">
        <f t="shared" si="3"/>
        <v>2010</v>
      </c>
    </row>
    <row r="131" spans="1:7" x14ac:dyDescent="0.25">
      <c r="A131">
        <v>181</v>
      </c>
      <c r="B131" t="s">
        <v>5</v>
      </c>
      <c r="C131">
        <v>3.44</v>
      </c>
      <c r="D131" t="s">
        <v>26</v>
      </c>
      <c r="E131">
        <v>1</v>
      </c>
      <c r="F131" s="12">
        <f t="shared" si="4"/>
        <v>40422</v>
      </c>
      <c r="G131" s="2">
        <f t="shared" ref="G131:G194" si="5">YEAR(F131)</f>
        <v>2010</v>
      </c>
    </row>
    <row r="132" spans="1:7" x14ac:dyDescent="0.25">
      <c r="A132">
        <v>181</v>
      </c>
      <c r="B132" t="s">
        <v>5</v>
      </c>
      <c r="C132">
        <v>3.44</v>
      </c>
      <c r="D132" t="s">
        <v>33</v>
      </c>
      <c r="E132">
        <v>1</v>
      </c>
      <c r="F132" s="12">
        <f t="shared" si="4"/>
        <v>40544</v>
      </c>
      <c r="G132" s="2">
        <f t="shared" si="5"/>
        <v>2011</v>
      </c>
    </row>
    <row r="133" spans="1:7" x14ac:dyDescent="0.25">
      <c r="A133">
        <v>181</v>
      </c>
      <c r="B133" t="s">
        <v>5</v>
      </c>
      <c r="C133">
        <v>3.44</v>
      </c>
      <c r="D133" t="s">
        <v>36</v>
      </c>
      <c r="E133">
        <v>1</v>
      </c>
      <c r="F133" s="12">
        <f t="shared" si="4"/>
        <v>40634</v>
      </c>
      <c r="G133" s="2">
        <f t="shared" si="5"/>
        <v>2011</v>
      </c>
    </row>
    <row r="134" spans="1:7" x14ac:dyDescent="0.25">
      <c r="A134">
        <v>181</v>
      </c>
      <c r="B134" t="s">
        <v>5</v>
      </c>
      <c r="C134">
        <v>3.44</v>
      </c>
      <c r="D134" t="s">
        <v>39</v>
      </c>
      <c r="E134">
        <v>1</v>
      </c>
      <c r="F134" s="12">
        <f t="shared" si="4"/>
        <v>40725</v>
      </c>
      <c r="G134" s="2">
        <f t="shared" si="5"/>
        <v>2011</v>
      </c>
    </row>
    <row r="135" spans="1:7" x14ac:dyDescent="0.25">
      <c r="A135">
        <v>181</v>
      </c>
      <c r="B135" t="s">
        <v>5</v>
      </c>
      <c r="C135">
        <v>3.44</v>
      </c>
      <c r="D135" t="s">
        <v>41</v>
      </c>
      <c r="E135">
        <v>1</v>
      </c>
      <c r="F135" s="12">
        <f t="shared" si="4"/>
        <v>40787</v>
      </c>
      <c r="G135" s="2">
        <f t="shared" si="5"/>
        <v>2011</v>
      </c>
    </row>
    <row r="136" spans="1:7" x14ac:dyDescent="0.25">
      <c r="A136">
        <v>181</v>
      </c>
      <c r="B136" t="s">
        <v>5</v>
      </c>
      <c r="C136">
        <v>3.44</v>
      </c>
      <c r="D136" t="s">
        <v>47</v>
      </c>
      <c r="E136">
        <v>1</v>
      </c>
      <c r="F136" s="12">
        <f t="shared" si="4"/>
        <v>40940</v>
      </c>
      <c r="G136" s="2">
        <f t="shared" si="5"/>
        <v>2012</v>
      </c>
    </row>
    <row r="137" spans="1:7" x14ac:dyDescent="0.25">
      <c r="A137">
        <v>181</v>
      </c>
      <c r="B137" t="s">
        <v>5</v>
      </c>
      <c r="C137">
        <v>3.44</v>
      </c>
      <c r="D137" t="s">
        <v>49</v>
      </c>
      <c r="E137">
        <v>1</v>
      </c>
      <c r="F137" s="12">
        <f t="shared" si="4"/>
        <v>41000</v>
      </c>
      <c r="G137" s="2">
        <f t="shared" si="5"/>
        <v>2012</v>
      </c>
    </row>
    <row r="138" spans="1:7" x14ac:dyDescent="0.25">
      <c r="A138">
        <v>181</v>
      </c>
      <c r="B138" t="s">
        <v>5</v>
      </c>
      <c r="C138">
        <v>3.44</v>
      </c>
      <c r="D138" t="s">
        <v>51</v>
      </c>
      <c r="E138">
        <v>1</v>
      </c>
      <c r="F138" s="12">
        <f t="shared" si="4"/>
        <v>41091</v>
      </c>
      <c r="G138" s="2">
        <f t="shared" si="5"/>
        <v>2012</v>
      </c>
    </row>
    <row r="139" spans="1:7" x14ac:dyDescent="0.25">
      <c r="A139">
        <v>181</v>
      </c>
      <c r="B139" t="s">
        <v>5</v>
      </c>
      <c r="C139">
        <v>3.44</v>
      </c>
      <c r="D139" t="s">
        <v>55</v>
      </c>
      <c r="E139">
        <v>1</v>
      </c>
      <c r="F139" s="12">
        <f t="shared" si="4"/>
        <v>41183</v>
      </c>
      <c r="G139" s="2">
        <f t="shared" si="5"/>
        <v>2012</v>
      </c>
    </row>
    <row r="140" spans="1:7" x14ac:dyDescent="0.25">
      <c r="A140">
        <v>181</v>
      </c>
      <c r="B140" t="s">
        <v>5</v>
      </c>
      <c r="C140">
        <v>3.44</v>
      </c>
      <c r="D140" t="s">
        <v>58</v>
      </c>
      <c r="E140">
        <v>1</v>
      </c>
      <c r="F140" s="12">
        <f t="shared" si="4"/>
        <v>41306</v>
      </c>
      <c r="G140" s="2">
        <f t="shared" si="5"/>
        <v>2013</v>
      </c>
    </row>
    <row r="141" spans="1:7" x14ac:dyDescent="0.25">
      <c r="A141">
        <v>181</v>
      </c>
      <c r="B141" t="s">
        <v>5</v>
      </c>
      <c r="C141">
        <v>3.44</v>
      </c>
      <c r="D141" t="s">
        <v>60</v>
      </c>
      <c r="E141">
        <v>1</v>
      </c>
      <c r="F141" s="12">
        <f t="shared" si="4"/>
        <v>41395</v>
      </c>
      <c r="G141" s="2">
        <f t="shared" si="5"/>
        <v>2013</v>
      </c>
    </row>
    <row r="142" spans="1:7" x14ac:dyDescent="0.25">
      <c r="A142">
        <v>181</v>
      </c>
      <c r="B142" t="s">
        <v>5</v>
      </c>
      <c r="C142">
        <v>3.44</v>
      </c>
      <c r="D142" t="s">
        <v>63</v>
      </c>
      <c r="E142">
        <v>1</v>
      </c>
      <c r="F142" s="12">
        <f t="shared" si="4"/>
        <v>41456</v>
      </c>
      <c r="G142" s="2">
        <f t="shared" si="5"/>
        <v>2013</v>
      </c>
    </row>
    <row r="143" spans="1:7" x14ac:dyDescent="0.25">
      <c r="A143">
        <v>181</v>
      </c>
      <c r="B143" t="s">
        <v>5</v>
      </c>
      <c r="C143">
        <v>3.44</v>
      </c>
      <c r="D143" t="s">
        <v>68</v>
      </c>
      <c r="E143">
        <v>1</v>
      </c>
      <c r="F143" s="12">
        <f t="shared" si="4"/>
        <v>41548</v>
      </c>
      <c r="G143" s="2">
        <f t="shared" si="5"/>
        <v>2013</v>
      </c>
    </row>
    <row r="144" spans="1:7" x14ac:dyDescent="0.25">
      <c r="A144">
        <v>181</v>
      </c>
      <c r="B144" t="s">
        <v>5</v>
      </c>
      <c r="C144">
        <v>3.44</v>
      </c>
      <c r="D144" t="s">
        <v>70</v>
      </c>
      <c r="E144">
        <v>1</v>
      </c>
      <c r="F144" s="12">
        <f t="shared" si="4"/>
        <v>41671</v>
      </c>
      <c r="G144" s="2">
        <f t="shared" si="5"/>
        <v>2014</v>
      </c>
    </row>
    <row r="145" spans="1:7" x14ac:dyDescent="0.25">
      <c r="A145">
        <v>181</v>
      </c>
      <c r="B145" t="s">
        <v>5</v>
      </c>
      <c r="C145">
        <v>3.44</v>
      </c>
      <c r="D145" t="s">
        <v>8</v>
      </c>
      <c r="E145">
        <v>1</v>
      </c>
      <c r="F145" s="12">
        <f t="shared" si="4"/>
        <v>41760</v>
      </c>
      <c r="G145" s="2">
        <f t="shared" si="5"/>
        <v>2014</v>
      </c>
    </row>
    <row r="146" spans="1:7" x14ac:dyDescent="0.25">
      <c r="A146">
        <v>181</v>
      </c>
      <c r="B146" t="s">
        <v>5</v>
      </c>
      <c r="C146">
        <v>3.44</v>
      </c>
      <c r="D146" t="s">
        <v>11</v>
      </c>
      <c r="E146">
        <v>1</v>
      </c>
      <c r="F146" s="12">
        <f t="shared" si="4"/>
        <v>41821</v>
      </c>
      <c r="G146" s="2">
        <f t="shared" si="5"/>
        <v>2014</v>
      </c>
    </row>
    <row r="147" spans="1:7" x14ac:dyDescent="0.25">
      <c r="A147">
        <v>181</v>
      </c>
      <c r="B147" t="s">
        <v>5</v>
      </c>
      <c r="C147">
        <v>3.44</v>
      </c>
      <c r="D147" t="s">
        <v>16</v>
      </c>
      <c r="E147">
        <v>1</v>
      </c>
      <c r="F147" s="12">
        <f t="shared" si="4"/>
        <v>41913</v>
      </c>
      <c r="G147" s="2">
        <f t="shared" si="5"/>
        <v>2014</v>
      </c>
    </row>
    <row r="148" spans="1:7" x14ac:dyDescent="0.25">
      <c r="A148">
        <v>181</v>
      </c>
      <c r="B148" t="s">
        <v>5</v>
      </c>
      <c r="C148">
        <v>3.44</v>
      </c>
      <c r="D148" t="s">
        <v>21</v>
      </c>
      <c r="E148">
        <v>1</v>
      </c>
      <c r="F148" s="12">
        <f t="shared" si="4"/>
        <v>42036</v>
      </c>
      <c r="G148" s="2">
        <f t="shared" si="5"/>
        <v>2015</v>
      </c>
    </row>
    <row r="149" spans="1:7" x14ac:dyDescent="0.25">
      <c r="A149">
        <v>181</v>
      </c>
      <c r="B149" t="s">
        <v>5</v>
      </c>
      <c r="C149">
        <v>3.44</v>
      </c>
      <c r="D149" t="s">
        <v>25</v>
      </c>
      <c r="E149">
        <v>1</v>
      </c>
      <c r="F149" s="12">
        <f t="shared" si="4"/>
        <v>42125</v>
      </c>
      <c r="G149" s="2">
        <f t="shared" si="5"/>
        <v>2015</v>
      </c>
    </row>
    <row r="150" spans="1:7" x14ac:dyDescent="0.25">
      <c r="A150">
        <v>182</v>
      </c>
      <c r="B150" t="s">
        <v>5</v>
      </c>
      <c r="C150">
        <v>4</v>
      </c>
      <c r="D150" t="s">
        <v>72</v>
      </c>
      <c r="E150">
        <v>1</v>
      </c>
      <c r="F150" s="12">
        <f t="shared" si="4"/>
        <v>40057</v>
      </c>
      <c r="G150" s="2">
        <f t="shared" si="5"/>
        <v>2009</v>
      </c>
    </row>
    <row r="151" spans="1:7" x14ac:dyDescent="0.25">
      <c r="A151">
        <v>182</v>
      </c>
      <c r="B151" t="s">
        <v>5</v>
      </c>
      <c r="C151">
        <v>4</v>
      </c>
      <c r="D151" t="s">
        <v>74</v>
      </c>
      <c r="E151">
        <v>1</v>
      </c>
      <c r="F151" s="12">
        <f t="shared" si="4"/>
        <v>40148</v>
      </c>
      <c r="G151" s="2">
        <f t="shared" si="5"/>
        <v>2009</v>
      </c>
    </row>
    <row r="152" spans="1:7" x14ac:dyDescent="0.25">
      <c r="A152">
        <v>182</v>
      </c>
      <c r="B152" t="s">
        <v>5</v>
      </c>
      <c r="C152">
        <v>4</v>
      </c>
      <c r="D152" t="s">
        <v>29</v>
      </c>
      <c r="E152">
        <v>1</v>
      </c>
      <c r="F152" s="12">
        <f t="shared" si="4"/>
        <v>40238</v>
      </c>
      <c r="G152" s="2">
        <f t="shared" si="5"/>
        <v>2010</v>
      </c>
    </row>
    <row r="153" spans="1:7" x14ac:dyDescent="0.25">
      <c r="A153">
        <v>182</v>
      </c>
      <c r="B153" t="s">
        <v>5</v>
      </c>
      <c r="C153">
        <v>4</v>
      </c>
      <c r="D153" t="s">
        <v>12</v>
      </c>
      <c r="E153">
        <v>1</v>
      </c>
      <c r="F153" s="12">
        <f t="shared" si="4"/>
        <v>40299</v>
      </c>
      <c r="G153" s="2">
        <f t="shared" si="5"/>
        <v>2010</v>
      </c>
    </row>
    <row r="154" spans="1:7" x14ac:dyDescent="0.25">
      <c r="A154">
        <v>182</v>
      </c>
      <c r="B154" t="s">
        <v>5</v>
      </c>
      <c r="C154">
        <v>4</v>
      </c>
      <c r="D154" t="s">
        <v>19</v>
      </c>
      <c r="E154">
        <v>1</v>
      </c>
      <c r="F154" s="12">
        <f t="shared" si="4"/>
        <v>40360</v>
      </c>
      <c r="G154" s="2">
        <f t="shared" si="5"/>
        <v>2010</v>
      </c>
    </row>
    <row r="155" spans="1:7" x14ac:dyDescent="0.25">
      <c r="A155">
        <v>182</v>
      </c>
      <c r="B155" t="s">
        <v>5</v>
      </c>
      <c r="C155">
        <v>4</v>
      </c>
      <c r="D155" t="s">
        <v>26</v>
      </c>
      <c r="E155">
        <v>1</v>
      </c>
      <c r="F155" s="12">
        <f t="shared" si="4"/>
        <v>40422</v>
      </c>
      <c r="G155" s="2">
        <f t="shared" si="5"/>
        <v>2010</v>
      </c>
    </row>
    <row r="156" spans="1:7" x14ac:dyDescent="0.25">
      <c r="A156">
        <v>182</v>
      </c>
      <c r="B156" t="s">
        <v>5</v>
      </c>
      <c r="C156">
        <v>4</v>
      </c>
      <c r="D156" t="s">
        <v>31</v>
      </c>
      <c r="E156">
        <v>1</v>
      </c>
      <c r="F156" s="12">
        <f t="shared" si="4"/>
        <v>40513</v>
      </c>
      <c r="G156" s="2">
        <f t="shared" si="5"/>
        <v>2010</v>
      </c>
    </row>
    <row r="157" spans="1:7" x14ac:dyDescent="0.25">
      <c r="A157">
        <v>182</v>
      </c>
      <c r="B157" t="s">
        <v>5</v>
      </c>
      <c r="C157">
        <v>4</v>
      </c>
      <c r="D157" t="s">
        <v>34</v>
      </c>
      <c r="E157">
        <v>1</v>
      </c>
      <c r="F157" s="12">
        <f t="shared" si="4"/>
        <v>40575</v>
      </c>
      <c r="G157" s="2">
        <f t="shared" si="5"/>
        <v>2011</v>
      </c>
    </row>
    <row r="158" spans="1:7" x14ac:dyDescent="0.25">
      <c r="A158">
        <v>182</v>
      </c>
      <c r="B158" t="s">
        <v>5</v>
      </c>
      <c r="C158">
        <v>4</v>
      </c>
      <c r="D158" t="s">
        <v>36</v>
      </c>
      <c r="E158">
        <v>1</v>
      </c>
      <c r="F158" s="12">
        <f t="shared" si="4"/>
        <v>40634</v>
      </c>
      <c r="G158" s="2">
        <f t="shared" si="5"/>
        <v>2011</v>
      </c>
    </row>
    <row r="159" spans="1:7" x14ac:dyDescent="0.25">
      <c r="A159">
        <v>182</v>
      </c>
      <c r="B159" t="s">
        <v>5</v>
      </c>
      <c r="C159">
        <v>4</v>
      </c>
      <c r="D159" t="s">
        <v>38</v>
      </c>
      <c r="E159">
        <v>1</v>
      </c>
      <c r="F159" s="12">
        <f t="shared" si="4"/>
        <v>40695</v>
      </c>
      <c r="G159" s="2">
        <f t="shared" si="5"/>
        <v>2011</v>
      </c>
    </row>
    <row r="160" spans="1:7" x14ac:dyDescent="0.25">
      <c r="A160">
        <v>182</v>
      </c>
      <c r="B160" t="s">
        <v>5</v>
      </c>
      <c r="C160">
        <v>4</v>
      </c>
      <c r="D160" t="s">
        <v>43</v>
      </c>
      <c r="E160">
        <v>1</v>
      </c>
      <c r="F160" s="12">
        <f t="shared" si="4"/>
        <v>40848</v>
      </c>
      <c r="G160" s="2">
        <f t="shared" si="5"/>
        <v>2011</v>
      </c>
    </row>
    <row r="161" spans="1:7" x14ac:dyDescent="0.25">
      <c r="A161">
        <v>182</v>
      </c>
      <c r="B161" t="s">
        <v>5</v>
      </c>
      <c r="C161">
        <v>4</v>
      </c>
      <c r="D161" t="s">
        <v>47</v>
      </c>
      <c r="E161">
        <v>1</v>
      </c>
      <c r="F161" s="12">
        <f t="shared" si="4"/>
        <v>40940</v>
      </c>
      <c r="G161" s="2">
        <f t="shared" si="5"/>
        <v>2012</v>
      </c>
    </row>
    <row r="162" spans="1:7" x14ac:dyDescent="0.25">
      <c r="A162">
        <v>182</v>
      </c>
      <c r="B162" t="s">
        <v>5</v>
      </c>
      <c r="C162">
        <v>4</v>
      </c>
      <c r="D162" t="s">
        <v>49</v>
      </c>
      <c r="E162">
        <v>1</v>
      </c>
      <c r="F162" s="12">
        <f t="shared" si="4"/>
        <v>41000</v>
      </c>
      <c r="G162" s="2">
        <f t="shared" si="5"/>
        <v>2012</v>
      </c>
    </row>
    <row r="163" spans="1:7" x14ac:dyDescent="0.25">
      <c r="A163">
        <v>182</v>
      </c>
      <c r="B163" t="s">
        <v>5</v>
      </c>
      <c r="C163">
        <v>4</v>
      </c>
      <c r="D163" t="s">
        <v>50</v>
      </c>
      <c r="E163">
        <v>1</v>
      </c>
      <c r="F163" s="12">
        <f t="shared" si="4"/>
        <v>41061</v>
      </c>
      <c r="G163" s="2">
        <f t="shared" si="5"/>
        <v>2012</v>
      </c>
    </row>
    <row r="164" spans="1:7" x14ac:dyDescent="0.25">
      <c r="A164">
        <v>182</v>
      </c>
      <c r="B164" t="s">
        <v>5</v>
      </c>
      <c r="C164">
        <v>4</v>
      </c>
      <c r="D164" t="s">
        <v>53</v>
      </c>
      <c r="E164">
        <v>1</v>
      </c>
      <c r="F164" s="12">
        <f t="shared" si="4"/>
        <v>41122</v>
      </c>
      <c r="G164" s="2">
        <f t="shared" si="5"/>
        <v>2012</v>
      </c>
    </row>
    <row r="165" spans="1:7" x14ac:dyDescent="0.25">
      <c r="A165">
        <v>182</v>
      </c>
      <c r="B165" t="s">
        <v>5</v>
      </c>
      <c r="C165">
        <v>4</v>
      </c>
      <c r="D165" t="s">
        <v>55</v>
      </c>
      <c r="E165">
        <v>1</v>
      </c>
      <c r="F165" s="12">
        <f t="shared" si="4"/>
        <v>41183</v>
      </c>
      <c r="G165" s="2">
        <f t="shared" si="5"/>
        <v>2012</v>
      </c>
    </row>
    <row r="166" spans="1:7" x14ac:dyDescent="0.25">
      <c r="A166">
        <v>182</v>
      </c>
      <c r="B166" t="s">
        <v>5</v>
      </c>
      <c r="C166">
        <v>4</v>
      </c>
      <c r="D166" t="s">
        <v>59</v>
      </c>
      <c r="E166">
        <v>1</v>
      </c>
      <c r="F166" s="12">
        <f t="shared" si="4"/>
        <v>41275</v>
      </c>
      <c r="G166" s="2">
        <f t="shared" si="5"/>
        <v>2013</v>
      </c>
    </row>
    <row r="167" spans="1:7" x14ac:dyDescent="0.25">
      <c r="A167">
        <v>182</v>
      </c>
      <c r="B167" t="s">
        <v>5</v>
      </c>
      <c r="C167">
        <v>4</v>
      </c>
      <c r="D167" t="s">
        <v>57</v>
      </c>
      <c r="E167">
        <v>1</v>
      </c>
      <c r="F167" s="12">
        <f t="shared" si="4"/>
        <v>41334</v>
      </c>
      <c r="G167" s="2">
        <f t="shared" si="5"/>
        <v>2013</v>
      </c>
    </row>
    <row r="168" spans="1:7" x14ac:dyDescent="0.25">
      <c r="A168">
        <v>182</v>
      </c>
      <c r="B168" t="s">
        <v>5</v>
      </c>
      <c r="C168">
        <v>4</v>
      </c>
      <c r="D168" t="s">
        <v>60</v>
      </c>
      <c r="E168">
        <v>1</v>
      </c>
      <c r="F168" s="12">
        <f t="shared" si="4"/>
        <v>41395</v>
      </c>
      <c r="G168" s="2">
        <f t="shared" si="5"/>
        <v>2013</v>
      </c>
    </row>
    <row r="169" spans="1:7" x14ac:dyDescent="0.25">
      <c r="A169">
        <v>182</v>
      </c>
      <c r="B169" t="s">
        <v>5</v>
      </c>
      <c r="C169">
        <v>4</v>
      </c>
      <c r="D169" t="s">
        <v>63</v>
      </c>
      <c r="E169">
        <v>1</v>
      </c>
      <c r="F169" s="12">
        <f t="shared" si="4"/>
        <v>41456</v>
      </c>
      <c r="G169" s="2">
        <f t="shared" si="5"/>
        <v>2013</v>
      </c>
    </row>
    <row r="170" spans="1:7" x14ac:dyDescent="0.25">
      <c r="A170">
        <v>182</v>
      </c>
      <c r="B170" t="s">
        <v>5</v>
      </c>
      <c r="C170">
        <v>4</v>
      </c>
      <c r="D170" t="s">
        <v>64</v>
      </c>
      <c r="E170">
        <v>1</v>
      </c>
      <c r="F170" s="12">
        <f t="shared" si="4"/>
        <v>41518</v>
      </c>
      <c r="G170" s="2">
        <f t="shared" si="5"/>
        <v>2013</v>
      </c>
    </row>
    <row r="171" spans="1:7" x14ac:dyDescent="0.25">
      <c r="A171">
        <v>182</v>
      </c>
      <c r="B171" t="s">
        <v>5</v>
      </c>
      <c r="C171">
        <v>4</v>
      </c>
      <c r="D171" t="s">
        <v>66</v>
      </c>
      <c r="E171">
        <v>1</v>
      </c>
      <c r="F171" s="12">
        <f t="shared" si="4"/>
        <v>41609</v>
      </c>
      <c r="G171" s="2">
        <f t="shared" si="5"/>
        <v>2013</v>
      </c>
    </row>
    <row r="172" spans="1:7" x14ac:dyDescent="0.25">
      <c r="A172">
        <v>182</v>
      </c>
      <c r="B172" t="s">
        <v>5</v>
      </c>
      <c r="C172">
        <v>4</v>
      </c>
      <c r="D172" t="s">
        <v>7</v>
      </c>
      <c r="E172">
        <v>1</v>
      </c>
      <c r="F172" s="12">
        <f t="shared" si="4"/>
        <v>41699</v>
      </c>
      <c r="G172" s="2">
        <f t="shared" si="5"/>
        <v>2014</v>
      </c>
    </row>
    <row r="173" spans="1:7" x14ac:dyDescent="0.25">
      <c r="A173">
        <v>182</v>
      </c>
      <c r="B173" t="s">
        <v>5</v>
      </c>
      <c r="C173">
        <v>4</v>
      </c>
      <c r="D173" t="s">
        <v>8</v>
      </c>
      <c r="E173">
        <v>1</v>
      </c>
      <c r="F173" s="12">
        <f t="shared" si="4"/>
        <v>41760</v>
      </c>
      <c r="G173" s="2">
        <f t="shared" si="5"/>
        <v>2014</v>
      </c>
    </row>
    <row r="174" spans="1:7" x14ac:dyDescent="0.25">
      <c r="A174">
        <v>182</v>
      </c>
      <c r="B174" t="s">
        <v>5</v>
      </c>
      <c r="C174">
        <v>4</v>
      </c>
      <c r="D174" t="s">
        <v>11</v>
      </c>
      <c r="E174">
        <v>1</v>
      </c>
      <c r="F174" s="12">
        <f t="shared" si="4"/>
        <v>41821</v>
      </c>
      <c r="G174" s="2">
        <f t="shared" si="5"/>
        <v>2014</v>
      </c>
    </row>
    <row r="175" spans="1:7" x14ac:dyDescent="0.25">
      <c r="A175">
        <v>182</v>
      </c>
      <c r="B175" t="s">
        <v>5</v>
      </c>
      <c r="C175">
        <v>4</v>
      </c>
      <c r="D175" t="s">
        <v>14</v>
      </c>
      <c r="E175">
        <v>1</v>
      </c>
      <c r="F175" s="12">
        <f t="shared" si="4"/>
        <v>41883</v>
      </c>
      <c r="G175" s="2">
        <f t="shared" si="5"/>
        <v>2014</v>
      </c>
    </row>
    <row r="176" spans="1:7" x14ac:dyDescent="0.25">
      <c r="A176">
        <v>182</v>
      </c>
      <c r="B176" t="s">
        <v>5</v>
      </c>
      <c r="C176">
        <v>4</v>
      </c>
      <c r="D176" t="s">
        <v>17</v>
      </c>
      <c r="E176">
        <v>1</v>
      </c>
      <c r="F176" s="12">
        <f t="shared" si="4"/>
        <v>41944</v>
      </c>
      <c r="G176" s="2">
        <f t="shared" si="5"/>
        <v>2014</v>
      </c>
    </row>
    <row r="177" spans="1:7" x14ac:dyDescent="0.25">
      <c r="A177">
        <v>182</v>
      </c>
      <c r="B177" t="s">
        <v>5</v>
      </c>
      <c r="C177">
        <v>4</v>
      </c>
      <c r="D177" t="s">
        <v>21</v>
      </c>
      <c r="E177">
        <v>1</v>
      </c>
      <c r="F177" s="12">
        <f t="shared" si="4"/>
        <v>42036</v>
      </c>
      <c r="G177" s="2">
        <f t="shared" si="5"/>
        <v>2015</v>
      </c>
    </row>
    <row r="178" spans="1:7" x14ac:dyDescent="0.25">
      <c r="A178">
        <v>182</v>
      </c>
      <c r="B178" t="s">
        <v>5</v>
      </c>
      <c r="C178">
        <v>4</v>
      </c>
      <c r="D178" t="s">
        <v>24</v>
      </c>
      <c r="E178">
        <v>1</v>
      </c>
      <c r="F178" s="12">
        <f t="shared" si="4"/>
        <v>42095</v>
      </c>
      <c r="G178" s="2">
        <f t="shared" si="5"/>
        <v>2015</v>
      </c>
    </row>
    <row r="179" spans="1:7" x14ac:dyDescent="0.25">
      <c r="A179">
        <v>182</v>
      </c>
      <c r="B179" t="s">
        <v>5</v>
      </c>
      <c r="C179">
        <v>4</v>
      </c>
      <c r="D179" t="s">
        <v>27</v>
      </c>
      <c r="E179">
        <v>1</v>
      </c>
      <c r="F179" s="12">
        <f t="shared" si="4"/>
        <v>42156</v>
      </c>
      <c r="G179" s="2">
        <f t="shared" si="5"/>
        <v>2015</v>
      </c>
    </row>
    <row r="180" spans="1:7" x14ac:dyDescent="0.25">
      <c r="A180">
        <v>197</v>
      </c>
      <c r="B180" t="s">
        <v>5</v>
      </c>
      <c r="C180">
        <v>2.36</v>
      </c>
      <c r="D180" t="s">
        <v>73</v>
      </c>
      <c r="E180">
        <v>1</v>
      </c>
      <c r="F180" s="12">
        <f t="shared" si="4"/>
        <v>40087</v>
      </c>
      <c r="G180" s="2">
        <f t="shared" si="5"/>
        <v>2009</v>
      </c>
    </row>
    <row r="181" spans="1:7" x14ac:dyDescent="0.25">
      <c r="A181">
        <v>197</v>
      </c>
      <c r="B181" t="s">
        <v>5</v>
      </c>
      <c r="C181">
        <v>2.36</v>
      </c>
      <c r="D181" t="s">
        <v>12</v>
      </c>
      <c r="E181">
        <v>1</v>
      </c>
      <c r="F181" s="12">
        <f t="shared" si="4"/>
        <v>40299</v>
      </c>
      <c r="G181" s="2">
        <f t="shared" si="5"/>
        <v>2010</v>
      </c>
    </row>
    <row r="182" spans="1:7" x14ac:dyDescent="0.25">
      <c r="A182">
        <v>197</v>
      </c>
      <c r="B182" t="s">
        <v>5</v>
      </c>
      <c r="C182">
        <v>2.36</v>
      </c>
      <c r="D182" t="s">
        <v>28</v>
      </c>
      <c r="E182">
        <v>1</v>
      </c>
      <c r="F182" s="12">
        <f t="shared" si="4"/>
        <v>40452</v>
      </c>
      <c r="G182" s="2">
        <f t="shared" si="5"/>
        <v>2010</v>
      </c>
    </row>
    <row r="183" spans="1:7" x14ac:dyDescent="0.25">
      <c r="A183">
        <v>197</v>
      </c>
      <c r="B183" t="s">
        <v>5</v>
      </c>
      <c r="C183">
        <v>2.36</v>
      </c>
      <c r="D183" t="s">
        <v>36</v>
      </c>
      <c r="E183">
        <v>1</v>
      </c>
      <c r="F183" s="12">
        <f t="shared" si="4"/>
        <v>40634</v>
      </c>
      <c r="G183" s="2">
        <f t="shared" si="5"/>
        <v>2011</v>
      </c>
    </row>
    <row r="184" spans="1:7" x14ac:dyDescent="0.25">
      <c r="A184">
        <v>197</v>
      </c>
      <c r="B184" t="s">
        <v>5</v>
      </c>
      <c r="C184">
        <v>2.36</v>
      </c>
      <c r="D184" t="s">
        <v>39</v>
      </c>
      <c r="E184">
        <v>1</v>
      </c>
      <c r="F184" s="12">
        <f t="shared" si="4"/>
        <v>40725</v>
      </c>
      <c r="G184" s="2">
        <f t="shared" si="5"/>
        <v>2011</v>
      </c>
    </row>
    <row r="185" spans="1:7" x14ac:dyDescent="0.25">
      <c r="A185">
        <v>197</v>
      </c>
      <c r="B185" t="s">
        <v>5</v>
      </c>
      <c r="C185">
        <v>2.36</v>
      </c>
      <c r="D185" t="s">
        <v>42</v>
      </c>
      <c r="E185">
        <v>1</v>
      </c>
      <c r="F185" s="12">
        <f t="shared" si="4"/>
        <v>40817</v>
      </c>
      <c r="G185" s="2">
        <f t="shared" si="5"/>
        <v>2011</v>
      </c>
    </row>
    <row r="186" spans="1:7" x14ac:dyDescent="0.25">
      <c r="A186">
        <v>197</v>
      </c>
      <c r="B186" t="s">
        <v>5</v>
      </c>
      <c r="C186">
        <v>2.36</v>
      </c>
      <c r="D186" t="s">
        <v>46</v>
      </c>
      <c r="E186">
        <v>1</v>
      </c>
      <c r="F186" s="12">
        <f t="shared" si="4"/>
        <v>40969</v>
      </c>
      <c r="G186" s="2">
        <f t="shared" si="5"/>
        <v>2012</v>
      </c>
    </row>
    <row r="187" spans="1:7" x14ac:dyDescent="0.25">
      <c r="A187">
        <v>197</v>
      </c>
      <c r="B187" t="s">
        <v>5</v>
      </c>
      <c r="C187">
        <v>2.36</v>
      </c>
      <c r="D187" t="s">
        <v>50</v>
      </c>
      <c r="E187">
        <v>1</v>
      </c>
      <c r="F187" s="12">
        <f t="shared" si="4"/>
        <v>41061</v>
      </c>
      <c r="G187" s="2">
        <f t="shared" si="5"/>
        <v>2012</v>
      </c>
    </row>
    <row r="188" spans="1:7" x14ac:dyDescent="0.25">
      <c r="A188">
        <v>197</v>
      </c>
      <c r="B188" t="s">
        <v>5</v>
      </c>
      <c r="C188">
        <v>2.36</v>
      </c>
      <c r="D188" t="s">
        <v>55</v>
      </c>
      <c r="E188">
        <v>1</v>
      </c>
      <c r="F188" s="12">
        <f t="shared" si="4"/>
        <v>41183</v>
      </c>
      <c r="G188" s="2">
        <f t="shared" si="5"/>
        <v>2012</v>
      </c>
    </row>
    <row r="189" spans="1:7" x14ac:dyDescent="0.25">
      <c r="A189">
        <v>197</v>
      </c>
      <c r="B189" t="s">
        <v>5</v>
      </c>
      <c r="C189">
        <v>2.36</v>
      </c>
      <c r="D189" t="s">
        <v>58</v>
      </c>
      <c r="E189">
        <v>1</v>
      </c>
      <c r="F189" s="12">
        <f t="shared" si="4"/>
        <v>41306</v>
      </c>
      <c r="G189" s="2">
        <f t="shared" si="5"/>
        <v>2013</v>
      </c>
    </row>
    <row r="190" spans="1:7" x14ac:dyDescent="0.25">
      <c r="A190">
        <v>197</v>
      </c>
      <c r="B190" t="s">
        <v>5</v>
      </c>
      <c r="C190">
        <v>2.36</v>
      </c>
      <c r="D190" t="s">
        <v>61</v>
      </c>
      <c r="E190">
        <v>1</v>
      </c>
      <c r="F190" s="12">
        <f t="shared" si="4"/>
        <v>41426</v>
      </c>
      <c r="G190" s="2">
        <f t="shared" si="5"/>
        <v>2013</v>
      </c>
    </row>
    <row r="191" spans="1:7" x14ac:dyDescent="0.25">
      <c r="A191">
        <v>197</v>
      </c>
      <c r="B191" t="s">
        <v>5</v>
      </c>
      <c r="C191">
        <v>2.36</v>
      </c>
      <c r="D191" t="s">
        <v>64</v>
      </c>
      <c r="E191">
        <v>1</v>
      </c>
      <c r="F191" s="12">
        <f t="shared" si="4"/>
        <v>41518</v>
      </c>
      <c r="G191" s="2">
        <f t="shared" si="5"/>
        <v>2013</v>
      </c>
    </row>
    <row r="192" spans="1:7" x14ac:dyDescent="0.25">
      <c r="A192">
        <v>197</v>
      </c>
      <c r="B192" t="s">
        <v>5</v>
      </c>
      <c r="C192">
        <v>2.36</v>
      </c>
      <c r="D192" t="s">
        <v>70</v>
      </c>
      <c r="E192">
        <v>1</v>
      </c>
      <c r="F192" s="12">
        <f t="shared" si="4"/>
        <v>41671</v>
      </c>
      <c r="G192" s="2">
        <f t="shared" si="5"/>
        <v>2014</v>
      </c>
    </row>
    <row r="193" spans="1:7" x14ac:dyDescent="0.25">
      <c r="A193">
        <v>197</v>
      </c>
      <c r="B193" t="s">
        <v>5</v>
      </c>
      <c r="C193">
        <v>2.36</v>
      </c>
      <c r="D193" t="s">
        <v>8</v>
      </c>
      <c r="E193">
        <v>1</v>
      </c>
      <c r="F193" s="12">
        <f t="shared" si="4"/>
        <v>41760</v>
      </c>
      <c r="G193" s="2">
        <f t="shared" si="5"/>
        <v>2014</v>
      </c>
    </row>
    <row r="194" spans="1:7" x14ac:dyDescent="0.25">
      <c r="A194">
        <v>197</v>
      </c>
      <c r="B194" t="s">
        <v>5</v>
      </c>
      <c r="C194">
        <v>2.36</v>
      </c>
      <c r="D194" t="s">
        <v>14</v>
      </c>
      <c r="E194">
        <v>1</v>
      </c>
      <c r="F194" s="12">
        <f t="shared" ref="F194:F257" si="6">DATE(VALUE(LEFT(D194,4)),VALUE(RIGHT(D194,2)),1)</f>
        <v>41883</v>
      </c>
      <c r="G194" s="2">
        <f t="shared" si="5"/>
        <v>2014</v>
      </c>
    </row>
    <row r="195" spans="1:7" x14ac:dyDescent="0.25">
      <c r="A195">
        <v>197</v>
      </c>
      <c r="B195" t="s">
        <v>5</v>
      </c>
      <c r="C195">
        <v>2.36</v>
      </c>
      <c r="D195" t="s">
        <v>20</v>
      </c>
      <c r="E195">
        <v>1</v>
      </c>
      <c r="F195" s="12">
        <f t="shared" si="6"/>
        <v>42005</v>
      </c>
      <c r="G195" s="2">
        <f t="shared" ref="G195:G258" si="7">YEAR(F195)</f>
        <v>2015</v>
      </c>
    </row>
    <row r="196" spans="1:7" x14ac:dyDescent="0.25">
      <c r="A196">
        <v>197</v>
      </c>
      <c r="B196" t="s">
        <v>5</v>
      </c>
      <c r="C196">
        <v>2.36</v>
      </c>
      <c r="D196" t="s">
        <v>25</v>
      </c>
      <c r="E196">
        <v>1</v>
      </c>
      <c r="F196" s="12">
        <f t="shared" si="6"/>
        <v>42125</v>
      </c>
      <c r="G196" s="2">
        <f t="shared" si="7"/>
        <v>2015</v>
      </c>
    </row>
    <row r="197" spans="1:7" x14ac:dyDescent="0.25">
      <c r="A197">
        <v>226</v>
      </c>
      <c r="B197" t="s">
        <v>5</v>
      </c>
      <c r="C197">
        <v>4.5</v>
      </c>
      <c r="D197" t="s">
        <v>73</v>
      </c>
      <c r="E197">
        <v>1</v>
      </c>
      <c r="F197" s="12">
        <f t="shared" si="6"/>
        <v>40087</v>
      </c>
      <c r="G197" s="2">
        <f t="shared" si="7"/>
        <v>2009</v>
      </c>
    </row>
    <row r="198" spans="1:7" x14ac:dyDescent="0.25">
      <c r="A198">
        <v>226</v>
      </c>
      <c r="B198" t="s">
        <v>5</v>
      </c>
      <c r="C198">
        <v>4.5</v>
      </c>
      <c r="D198" t="s">
        <v>75</v>
      </c>
      <c r="E198">
        <v>1</v>
      </c>
      <c r="F198" s="12">
        <f t="shared" si="6"/>
        <v>40179</v>
      </c>
      <c r="G198" s="2">
        <f t="shared" si="7"/>
        <v>2010</v>
      </c>
    </row>
    <row r="199" spans="1:7" x14ac:dyDescent="0.25">
      <c r="A199">
        <v>226</v>
      </c>
      <c r="B199" t="s">
        <v>5</v>
      </c>
      <c r="C199">
        <v>4.5</v>
      </c>
      <c r="D199" t="s">
        <v>29</v>
      </c>
      <c r="E199">
        <v>1</v>
      </c>
      <c r="F199" s="12">
        <f t="shared" si="6"/>
        <v>40238</v>
      </c>
      <c r="G199" s="2">
        <f t="shared" si="7"/>
        <v>2010</v>
      </c>
    </row>
    <row r="200" spans="1:7" x14ac:dyDescent="0.25">
      <c r="A200">
        <v>226</v>
      </c>
      <c r="B200" t="s">
        <v>5</v>
      </c>
      <c r="C200">
        <v>4.5</v>
      </c>
      <c r="D200" t="s">
        <v>12</v>
      </c>
      <c r="E200">
        <v>1</v>
      </c>
      <c r="F200" s="12">
        <f t="shared" si="6"/>
        <v>40299</v>
      </c>
      <c r="G200" s="2">
        <f t="shared" si="7"/>
        <v>2010</v>
      </c>
    </row>
    <row r="201" spans="1:7" x14ac:dyDescent="0.25">
      <c r="A201">
        <v>226</v>
      </c>
      <c r="B201" t="s">
        <v>5</v>
      </c>
      <c r="C201">
        <v>4.5</v>
      </c>
      <c r="D201" t="s">
        <v>19</v>
      </c>
      <c r="E201">
        <v>1</v>
      </c>
      <c r="F201" s="12">
        <f t="shared" si="6"/>
        <v>40360</v>
      </c>
      <c r="G201" s="2">
        <f t="shared" si="7"/>
        <v>2010</v>
      </c>
    </row>
    <row r="202" spans="1:7" x14ac:dyDescent="0.25">
      <c r="A202">
        <v>226</v>
      </c>
      <c r="B202" t="s">
        <v>5</v>
      </c>
      <c r="C202">
        <v>4.5</v>
      </c>
      <c r="D202" t="s">
        <v>26</v>
      </c>
      <c r="E202">
        <v>1</v>
      </c>
      <c r="F202" s="12">
        <f t="shared" si="6"/>
        <v>40422</v>
      </c>
      <c r="G202" s="2">
        <f t="shared" si="7"/>
        <v>2010</v>
      </c>
    </row>
    <row r="203" spans="1:7" x14ac:dyDescent="0.25">
      <c r="A203">
        <v>226</v>
      </c>
      <c r="B203" t="s">
        <v>5</v>
      </c>
      <c r="C203">
        <v>4.5</v>
      </c>
      <c r="D203" t="s">
        <v>30</v>
      </c>
      <c r="E203">
        <v>1</v>
      </c>
      <c r="F203" s="12">
        <f t="shared" si="6"/>
        <v>40483</v>
      </c>
      <c r="G203" s="2">
        <f t="shared" si="7"/>
        <v>2010</v>
      </c>
    </row>
    <row r="204" spans="1:7" x14ac:dyDescent="0.25">
      <c r="A204">
        <v>226</v>
      </c>
      <c r="B204" t="s">
        <v>5</v>
      </c>
      <c r="C204">
        <v>4.5</v>
      </c>
      <c r="D204" t="s">
        <v>34</v>
      </c>
      <c r="E204">
        <v>1</v>
      </c>
      <c r="F204" s="12">
        <f t="shared" si="6"/>
        <v>40575</v>
      </c>
      <c r="G204" s="2">
        <f t="shared" si="7"/>
        <v>2011</v>
      </c>
    </row>
    <row r="205" spans="1:7" x14ac:dyDescent="0.25">
      <c r="A205">
        <v>226</v>
      </c>
      <c r="B205" t="s">
        <v>5</v>
      </c>
      <c r="C205">
        <v>4.5</v>
      </c>
      <c r="D205" t="s">
        <v>36</v>
      </c>
      <c r="E205">
        <v>1</v>
      </c>
      <c r="F205" s="12">
        <f t="shared" si="6"/>
        <v>40634</v>
      </c>
      <c r="G205" s="2">
        <f t="shared" si="7"/>
        <v>2011</v>
      </c>
    </row>
    <row r="206" spans="1:7" x14ac:dyDescent="0.25">
      <c r="A206">
        <v>226</v>
      </c>
      <c r="B206" t="s">
        <v>5</v>
      </c>
      <c r="C206">
        <v>4.5</v>
      </c>
      <c r="D206" t="s">
        <v>37</v>
      </c>
      <c r="E206">
        <v>1</v>
      </c>
      <c r="F206" s="12">
        <f t="shared" si="6"/>
        <v>40664</v>
      </c>
      <c r="G206" s="2">
        <f t="shared" si="7"/>
        <v>2011</v>
      </c>
    </row>
    <row r="207" spans="1:7" x14ac:dyDescent="0.25">
      <c r="A207">
        <v>226</v>
      </c>
      <c r="B207" t="s">
        <v>5</v>
      </c>
      <c r="C207">
        <v>4.5</v>
      </c>
      <c r="D207" t="s">
        <v>39</v>
      </c>
      <c r="E207">
        <v>1</v>
      </c>
      <c r="F207" s="12">
        <f t="shared" si="6"/>
        <v>40725</v>
      </c>
      <c r="G207" s="2">
        <f t="shared" si="7"/>
        <v>2011</v>
      </c>
    </row>
    <row r="208" spans="1:7" x14ac:dyDescent="0.25">
      <c r="A208">
        <v>226</v>
      </c>
      <c r="B208" t="s">
        <v>5</v>
      </c>
      <c r="C208">
        <v>4.5</v>
      </c>
      <c r="D208" t="s">
        <v>41</v>
      </c>
      <c r="E208">
        <v>1</v>
      </c>
      <c r="F208" s="12">
        <f t="shared" si="6"/>
        <v>40787</v>
      </c>
      <c r="G208" s="2">
        <f t="shared" si="7"/>
        <v>2011</v>
      </c>
    </row>
    <row r="209" spans="1:7" x14ac:dyDescent="0.25">
      <c r="A209">
        <v>226</v>
      </c>
      <c r="B209" t="s">
        <v>5</v>
      </c>
      <c r="C209">
        <v>4.5</v>
      </c>
      <c r="D209" t="s">
        <v>43</v>
      </c>
      <c r="E209">
        <v>1</v>
      </c>
      <c r="F209" s="12">
        <f t="shared" si="6"/>
        <v>40848</v>
      </c>
      <c r="G209" s="2">
        <f t="shared" si="7"/>
        <v>2011</v>
      </c>
    </row>
    <row r="210" spans="1:7" x14ac:dyDescent="0.25">
      <c r="A210">
        <v>226</v>
      </c>
      <c r="B210" t="s">
        <v>5</v>
      </c>
      <c r="C210">
        <v>4.5</v>
      </c>
      <c r="D210" t="s">
        <v>47</v>
      </c>
      <c r="E210">
        <v>1</v>
      </c>
      <c r="F210" s="12">
        <f t="shared" si="6"/>
        <v>40940</v>
      </c>
      <c r="G210" s="2">
        <f t="shared" si="7"/>
        <v>2012</v>
      </c>
    </row>
    <row r="211" spans="1:7" x14ac:dyDescent="0.25">
      <c r="A211">
        <v>226</v>
      </c>
      <c r="B211" t="s">
        <v>5</v>
      </c>
      <c r="C211">
        <v>4.5</v>
      </c>
      <c r="D211" t="s">
        <v>49</v>
      </c>
      <c r="E211">
        <v>1</v>
      </c>
      <c r="F211" s="12">
        <f t="shared" si="6"/>
        <v>41000</v>
      </c>
      <c r="G211" s="2">
        <f t="shared" si="7"/>
        <v>2012</v>
      </c>
    </row>
    <row r="212" spans="1:7" x14ac:dyDescent="0.25">
      <c r="A212">
        <v>226</v>
      </c>
      <c r="B212" t="s">
        <v>5</v>
      </c>
      <c r="C212">
        <v>4.5</v>
      </c>
      <c r="D212" t="s">
        <v>50</v>
      </c>
      <c r="E212">
        <v>1</v>
      </c>
      <c r="F212" s="12">
        <f t="shared" si="6"/>
        <v>41061</v>
      </c>
      <c r="G212" s="2">
        <f t="shared" si="7"/>
        <v>2012</v>
      </c>
    </row>
    <row r="213" spans="1:7" x14ac:dyDescent="0.25">
      <c r="A213">
        <v>226</v>
      </c>
      <c r="B213" t="s">
        <v>5</v>
      </c>
      <c r="C213">
        <v>4.5</v>
      </c>
      <c r="D213" t="s">
        <v>51</v>
      </c>
      <c r="E213">
        <v>1</v>
      </c>
      <c r="F213" s="12">
        <f t="shared" si="6"/>
        <v>41091</v>
      </c>
      <c r="G213" s="2">
        <f t="shared" si="7"/>
        <v>2012</v>
      </c>
    </row>
    <row r="214" spans="1:7" x14ac:dyDescent="0.25">
      <c r="A214">
        <v>226</v>
      </c>
      <c r="B214" t="s">
        <v>5</v>
      </c>
      <c r="C214">
        <v>4.5</v>
      </c>
      <c r="D214" t="s">
        <v>52</v>
      </c>
      <c r="E214">
        <v>1</v>
      </c>
      <c r="F214" s="12">
        <f t="shared" si="6"/>
        <v>41153</v>
      </c>
      <c r="G214" s="2">
        <f t="shared" si="7"/>
        <v>2012</v>
      </c>
    </row>
    <row r="215" spans="1:7" x14ac:dyDescent="0.25">
      <c r="A215">
        <v>226</v>
      </c>
      <c r="B215" t="s">
        <v>5</v>
      </c>
      <c r="C215">
        <v>4.5</v>
      </c>
      <c r="D215" t="s">
        <v>54</v>
      </c>
      <c r="E215">
        <v>1</v>
      </c>
      <c r="F215" s="12">
        <f t="shared" si="6"/>
        <v>41244</v>
      </c>
      <c r="G215" s="2">
        <f t="shared" si="7"/>
        <v>2012</v>
      </c>
    </row>
    <row r="216" spans="1:7" x14ac:dyDescent="0.25">
      <c r="A216">
        <v>226</v>
      </c>
      <c r="B216" t="s">
        <v>5</v>
      </c>
      <c r="C216">
        <v>4.5</v>
      </c>
      <c r="D216" t="s">
        <v>58</v>
      </c>
      <c r="E216">
        <v>1</v>
      </c>
      <c r="F216" s="12">
        <f t="shared" si="6"/>
        <v>41306</v>
      </c>
      <c r="G216" s="2">
        <f t="shared" si="7"/>
        <v>2013</v>
      </c>
    </row>
    <row r="217" spans="1:7" x14ac:dyDescent="0.25">
      <c r="A217">
        <v>226</v>
      </c>
      <c r="B217" t="s">
        <v>5</v>
      </c>
      <c r="C217">
        <v>4.5</v>
      </c>
      <c r="D217" t="s">
        <v>62</v>
      </c>
      <c r="E217">
        <v>1</v>
      </c>
      <c r="F217" s="12">
        <f t="shared" si="6"/>
        <v>41365</v>
      </c>
      <c r="G217" s="2">
        <f t="shared" si="7"/>
        <v>2013</v>
      </c>
    </row>
    <row r="218" spans="1:7" x14ac:dyDescent="0.25">
      <c r="A218">
        <v>226</v>
      </c>
      <c r="B218" t="s">
        <v>5</v>
      </c>
      <c r="C218">
        <v>4.5</v>
      </c>
      <c r="D218" t="s">
        <v>61</v>
      </c>
      <c r="E218">
        <v>1</v>
      </c>
      <c r="F218" s="12">
        <f t="shared" si="6"/>
        <v>41426</v>
      </c>
      <c r="G218" s="2">
        <f t="shared" si="7"/>
        <v>2013</v>
      </c>
    </row>
    <row r="219" spans="1:7" x14ac:dyDescent="0.25">
      <c r="A219">
        <v>226</v>
      </c>
      <c r="B219" t="s">
        <v>5</v>
      </c>
      <c r="C219">
        <v>4.5</v>
      </c>
      <c r="D219" t="s">
        <v>65</v>
      </c>
      <c r="E219">
        <v>1</v>
      </c>
      <c r="F219" s="12">
        <f t="shared" si="6"/>
        <v>41487</v>
      </c>
      <c r="G219" s="2">
        <f t="shared" si="7"/>
        <v>2013</v>
      </c>
    </row>
    <row r="220" spans="1:7" x14ac:dyDescent="0.25">
      <c r="A220">
        <v>226</v>
      </c>
      <c r="B220" t="s">
        <v>5</v>
      </c>
      <c r="C220">
        <v>4.5</v>
      </c>
      <c r="D220" t="s">
        <v>64</v>
      </c>
      <c r="E220">
        <v>1</v>
      </c>
      <c r="F220" s="12">
        <f t="shared" si="6"/>
        <v>41518</v>
      </c>
      <c r="G220" s="2">
        <f t="shared" si="7"/>
        <v>2013</v>
      </c>
    </row>
    <row r="221" spans="1:7" x14ac:dyDescent="0.25">
      <c r="A221">
        <v>226</v>
      </c>
      <c r="B221" t="s">
        <v>5</v>
      </c>
      <c r="C221">
        <v>4.5</v>
      </c>
      <c r="D221" t="s">
        <v>66</v>
      </c>
      <c r="E221">
        <v>1</v>
      </c>
      <c r="F221" s="12">
        <f t="shared" si="6"/>
        <v>41609</v>
      </c>
      <c r="G221" s="2">
        <f t="shared" si="7"/>
        <v>2013</v>
      </c>
    </row>
    <row r="222" spans="1:7" x14ac:dyDescent="0.25">
      <c r="A222">
        <v>226</v>
      </c>
      <c r="B222" t="s">
        <v>5</v>
      </c>
      <c r="C222">
        <v>4.5</v>
      </c>
      <c r="D222" t="s">
        <v>70</v>
      </c>
      <c r="E222">
        <v>1</v>
      </c>
      <c r="F222" s="12">
        <f t="shared" si="6"/>
        <v>41671</v>
      </c>
      <c r="G222" s="2">
        <f t="shared" si="7"/>
        <v>2014</v>
      </c>
    </row>
    <row r="223" spans="1:7" x14ac:dyDescent="0.25">
      <c r="A223">
        <v>226</v>
      </c>
      <c r="B223" t="s">
        <v>5</v>
      </c>
      <c r="C223">
        <v>4.5</v>
      </c>
      <c r="D223" t="s">
        <v>6</v>
      </c>
      <c r="E223">
        <v>1</v>
      </c>
      <c r="F223" s="12">
        <f t="shared" si="6"/>
        <v>41730</v>
      </c>
      <c r="G223" s="2">
        <f t="shared" si="7"/>
        <v>2014</v>
      </c>
    </row>
    <row r="224" spans="1:7" x14ac:dyDescent="0.25">
      <c r="A224">
        <v>226</v>
      </c>
      <c r="B224" t="s">
        <v>5</v>
      </c>
      <c r="C224">
        <v>4.5</v>
      </c>
      <c r="D224" t="s">
        <v>10</v>
      </c>
      <c r="E224">
        <v>1</v>
      </c>
      <c r="F224" s="12">
        <f t="shared" si="6"/>
        <v>41791</v>
      </c>
      <c r="G224" s="2">
        <f t="shared" si="7"/>
        <v>2014</v>
      </c>
    </row>
    <row r="225" spans="1:7" x14ac:dyDescent="0.25">
      <c r="A225">
        <v>226</v>
      </c>
      <c r="B225" t="s">
        <v>5</v>
      </c>
      <c r="C225">
        <v>4.5</v>
      </c>
      <c r="D225" t="s">
        <v>13</v>
      </c>
      <c r="E225">
        <v>1</v>
      </c>
      <c r="F225" s="12">
        <f t="shared" si="6"/>
        <v>41852</v>
      </c>
      <c r="G225" s="2">
        <f t="shared" si="7"/>
        <v>2014</v>
      </c>
    </row>
    <row r="226" spans="1:7" x14ac:dyDescent="0.25">
      <c r="A226">
        <v>226</v>
      </c>
      <c r="B226" t="s">
        <v>5</v>
      </c>
      <c r="C226">
        <v>4.5</v>
      </c>
      <c r="D226" t="s">
        <v>16</v>
      </c>
      <c r="E226">
        <v>1</v>
      </c>
      <c r="F226" s="12">
        <f t="shared" si="6"/>
        <v>41913</v>
      </c>
      <c r="G226" s="2">
        <f t="shared" si="7"/>
        <v>2014</v>
      </c>
    </row>
    <row r="227" spans="1:7" x14ac:dyDescent="0.25">
      <c r="A227">
        <v>226</v>
      </c>
      <c r="B227" t="s">
        <v>5</v>
      </c>
      <c r="C227">
        <v>4.5</v>
      </c>
      <c r="D227" t="s">
        <v>18</v>
      </c>
      <c r="E227">
        <v>1</v>
      </c>
      <c r="F227" s="12">
        <f t="shared" si="6"/>
        <v>41974</v>
      </c>
      <c r="G227" s="2">
        <f t="shared" si="7"/>
        <v>2014</v>
      </c>
    </row>
    <row r="228" spans="1:7" x14ac:dyDescent="0.25">
      <c r="A228">
        <v>226</v>
      </c>
      <c r="B228" t="s">
        <v>5</v>
      </c>
      <c r="C228">
        <v>4.5</v>
      </c>
      <c r="D228" t="s">
        <v>21</v>
      </c>
      <c r="E228">
        <v>1</v>
      </c>
      <c r="F228" s="12">
        <f t="shared" si="6"/>
        <v>42036</v>
      </c>
      <c r="G228" s="2">
        <f t="shared" si="7"/>
        <v>2015</v>
      </c>
    </row>
    <row r="229" spans="1:7" x14ac:dyDescent="0.25">
      <c r="A229">
        <v>226</v>
      </c>
      <c r="B229" t="s">
        <v>5</v>
      </c>
      <c r="C229">
        <v>4.5</v>
      </c>
      <c r="D229" t="s">
        <v>24</v>
      </c>
      <c r="E229">
        <v>1</v>
      </c>
      <c r="F229" s="12">
        <f t="shared" si="6"/>
        <v>42095</v>
      </c>
      <c r="G229" s="2">
        <f t="shared" si="7"/>
        <v>2015</v>
      </c>
    </row>
    <row r="230" spans="1:7" x14ac:dyDescent="0.25">
      <c r="A230">
        <v>226</v>
      </c>
      <c r="B230" t="s">
        <v>5</v>
      </c>
      <c r="C230">
        <v>4.5</v>
      </c>
      <c r="D230" t="s">
        <v>27</v>
      </c>
      <c r="E230">
        <v>1</v>
      </c>
      <c r="F230" s="12">
        <f t="shared" si="6"/>
        <v>42156</v>
      </c>
      <c r="G230" s="2">
        <f t="shared" si="7"/>
        <v>2015</v>
      </c>
    </row>
    <row r="231" spans="1:7" x14ac:dyDescent="0.25">
      <c r="A231">
        <v>243</v>
      </c>
      <c r="B231" t="s">
        <v>5</v>
      </c>
      <c r="C231">
        <v>2.2000000000000002</v>
      </c>
      <c r="D231" t="s">
        <v>75</v>
      </c>
      <c r="E231">
        <v>1</v>
      </c>
      <c r="F231" s="12">
        <f t="shared" si="6"/>
        <v>40179</v>
      </c>
      <c r="G231" s="2">
        <f t="shared" si="7"/>
        <v>2010</v>
      </c>
    </row>
    <row r="232" spans="1:7" x14ac:dyDescent="0.25">
      <c r="A232">
        <v>243</v>
      </c>
      <c r="B232" t="s">
        <v>5</v>
      </c>
      <c r="C232">
        <v>2.2000000000000002</v>
      </c>
      <c r="D232" t="s">
        <v>12</v>
      </c>
      <c r="E232">
        <v>1</v>
      </c>
      <c r="F232" s="12">
        <f t="shared" si="6"/>
        <v>40299</v>
      </c>
      <c r="G232" s="2">
        <f t="shared" si="7"/>
        <v>2010</v>
      </c>
    </row>
    <row r="233" spans="1:7" x14ac:dyDescent="0.25">
      <c r="A233">
        <v>243</v>
      </c>
      <c r="B233" t="s">
        <v>5</v>
      </c>
      <c r="C233">
        <v>2.2000000000000002</v>
      </c>
      <c r="D233" t="s">
        <v>26</v>
      </c>
      <c r="E233">
        <v>1</v>
      </c>
      <c r="F233" s="12">
        <f t="shared" si="6"/>
        <v>40422</v>
      </c>
      <c r="G233" s="2">
        <f t="shared" si="7"/>
        <v>2010</v>
      </c>
    </row>
    <row r="234" spans="1:7" x14ac:dyDescent="0.25">
      <c r="A234">
        <v>243</v>
      </c>
      <c r="B234" t="s">
        <v>5</v>
      </c>
      <c r="C234">
        <v>2.2000000000000002</v>
      </c>
      <c r="D234" t="s">
        <v>34</v>
      </c>
      <c r="E234">
        <v>1</v>
      </c>
      <c r="F234" s="12">
        <f t="shared" si="6"/>
        <v>40575</v>
      </c>
      <c r="G234" s="2">
        <f t="shared" si="7"/>
        <v>2011</v>
      </c>
    </row>
    <row r="235" spans="1:7" x14ac:dyDescent="0.25">
      <c r="A235">
        <v>243</v>
      </c>
      <c r="B235" t="s">
        <v>5</v>
      </c>
      <c r="C235">
        <v>2.2000000000000002</v>
      </c>
      <c r="D235" t="s">
        <v>38</v>
      </c>
      <c r="E235">
        <v>1</v>
      </c>
      <c r="F235" s="12">
        <f t="shared" si="6"/>
        <v>40695</v>
      </c>
      <c r="G235" s="2">
        <f t="shared" si="7"/>
        <v>2011</v>
      </c>
    </row>
    <row r="236" spans="1:7" x14ac:dyDescent="0.25">
      <c r="A236">
        <v>243</v>
      </c>
      <c r="B236" t="s">
        <v>5</v>
      </c>
      <c r="C236">
        <v>2.2000000000000002</v>
      </c>
      <c r="D236" t="s">
        <v>42</v>
      </c>
      <c r="E236">
        <v>1</v>
      </c>
      <c r="F236" s="12">
        <f t="shared" si="6"/>
        <v>40817</v>
      </c>
      <c r="G236" s="2">
        <f t="shared" si="7"/>
        <v>2011</v>
      </c>
    </row>
    <row r="237" spans="1:7" x14ac:dyDescent="0.25">
      <c r="A237">
        <v>243</v>
      </c>
      <c r="B237" t="s">
        <v>5</v>
      </c>
      <c r="C237">
        <v>2.2000000000000002</v>
      </c>
      <c r="D237" t="s">
        <v>47</v>
      </c>
      <c r="E237">
        <v>1</v>
      </c>
      <c r="F237" s="12">
        <f t="shared" si="6"/>
        <v>40940</v>
      </c>
      <c r="G237" s="2">
        <f t="shared" si="7"/>
        <v>2012</v>
      </c>
    </row>
    <row r="238" spans="1:7" x14ac:dyDescent="0.25">
      <c r="A238">
        <v>243</v>
      </c>
      <c r="B238" t="s">
        <v>5</v>
      </c>
      <c r="C238">
        <v>2.2000000000000002</v>
      </c>
      <c r="D238" t="s">
        <v>50</v>
      </c>
      <c r="E238">
        <v>1</v>
      </c>
      <c r="F238" s="12">
        <f t="shared" si="6"/>
        <v>41061</v>
      </c>
      <c r="G238" s="2">
        <f t="shared" si="7"/>
        <v>2012</v>
      </c>
    </row>
    <row r="239" spans="1:7" x14ac:dyDescent="0.25">
      <c r="A239">
        <v>243</v>
      </c>
      <c r="B239" t="s">
        <v>5</v>
      </c>
      <c r="C239">
        <v>2.2000000000000002</v>
      </c>
      <c r="D239" t="s">
        <v>55</v>
      </c>
      <c r="E239">
        <v>1</v>
      </c>
      <c r="F239" s="12">
        <f t="shared" si="6"/>
        <v>41183</v>
      </c>
      <c r="G239" s="2">
        <f t="shared" si="7"/>
        <v>2012</v>
      </c>
    </row>
    <row r="240" spans="1:7" x14ac:dyDescent="0.25">
      <c r="A240">
        <v>243</v>
      </c>
      <c r="B240" t="s">
        <v>5</v>
      </c>
      <c r="C240">
        <v>2.2000000000000002</v>
      </c>
      <c r="D240" t="s">
        <v>57</v>
      </c>
      <c r="E240">
        <v>1</v>
      </c>
      <c r="F240" s="12">
        <f t="shared" si="6"/>
        <v>41334</v>
      </c>
      <c r="G240" s="2">
        <f t="shared" si="7"/>
        <v>2013</v>
      </c>
    </row>
    <row r="241" spans="1:7" x14ac:dyDescent="0.25">
      <c r="A241">
        <v>243</v>
      </c>
      <c r="B241" t="s">
        <v>5</v>
      </c>
      <c r="C241">
        <v>2.2000000000000002</v>
      </c>
      <c r="D241" t="s">
        <v>61</v>
      </c>
      <c r="E241">
        <v>1</v>
      </c>
      <c r="F241" s="12">
        <f t="shared" si="6"/>
        <v>41426</v>
      </c>
      <c r="G241" s="2">
        <f t="shared" si="7"/>
        <v>2013</v>
      </c>
    </row>
    <row r="242" spans="1:7" x14ac:dyDescent="0.25">
      <c r="A242">
        <v>243</v>
      </c>
      <c r="B242" t="s">
        <v>5</v>
      </c>
      <c r="C242">
        <v>2.2000000000000002</v>
      </c>
      <c r="D242" t="s">
        <v>68</v>
      </c>
      <c r="E242">
        <v>1</v>
      </c>
      <c r="F242" s="12">
        <f t="shared" si="6"/>
        <v>41548</v>
      </c>
      <c r="G242" s="2">
        <f t="shared" si="7"/>
        <v>2013</v>
      </c>
    </row>
    <row r="243" spans="1:7" x14ac:dyDescent="0.25">
      <c r="A243">
        <v>243</v>
      </c>
      <c r="B243" t="s">
        <v>5</v>
      </c>
      <c r="C243">
        <v>2.2000000000000002</v>
      </c>
      <c r="D243" t="s">
        <v>7</v>
      </c>
      <c r="E243">
        <v>1</v>
      </c>
      <c r="F243" s="12">
        <f t="shared" si="6"/>
        <v>41699</v>
      </c>
      <c r="G243" s="2">
        <f t="shared" si="7"/>
        <v>2014</v>
      </c>
    </row>
    <row r="244" spans="1:7" x14ac:dyDescent="0.25">
      <c r="A244">
        <v>243</v>
      </c>
      <c r="B244" t="s">
        <v>5</v>
      </c>
      <c r="C244">
        <v>2.2000000000000002</v>
      </c>
      <c r="D244" t="s">
        <v>11</v>
      </c>
      <c r="E244">
        <v>1</v>
      </c>
      <c r="F244" s="12">
        <f t="shared" si="6"/>
        <v>41821</v>
      </c>
      <c r="G244" s="2">
        <f t="shared" si="7"/>
        <v>2014</v>
      </c>
    </row>
    <row r="245" spans="1:7" x14ac:dyDescent="0.25">
      <c r="A245">
        <v>243</v>
      </c>
      <c r="B245" t="s">
        <v>5</v>
      </c>
      <c r="C245">
        <v>2.2000000000000002</v>
      </c>
      <c r="D245" t="s">
        <v>17</v>
      </c>
      <c r="E245">
        <v>1</v>
      </c>
      <c r="F245" s="12">
        <f t="shared" si="6"/>
        <v>41944</v>
      </c>
      <c r="G245" s="2">
        <f t="shared" si="7"/>
        <v>2014</v>
      </c>
    </row>
    <row r="246" spans="1:7" x14ac:dyDescent="0.25">
      <c r="A246">
        <v>243</v>
      </c>
      <c r="B246" t="s">
        <v>5</v>
      </c>
      <c r="C246">
        <v>2.2000000000000002</v>
      </c>
      <c r="D246" t="s">
        <v>23</v>
      </c>
      <c r="E246">
        <v>1</v>
      </c>
      <c r="F246" s="12">
        <f t="shared" si="6"/>
        <v>42064</v>
      </c>
      <c r="G246" s="2">
        <f t="shared" si="7"/>
        <v>2015</v>
      </c>
    </row>
    <row r="247" spans="1:7" x14ac:dyDescent="0.25">
      <c r="A247">
        <v>266</v>
      </c>
      <c r="B247" t="s">
        <v>5</v>
      </c>
      <c r="C247">
        <v>1.08</v>
      </c>
      <c r="D247" t="s">
        <v>72</v>
      </c>
      <c r="E247">
        <v>1</v>
      </c>
      <c r="F247" s="12">
        <f t="shared" si="6"/>
        <v>40057</v>
      </c>
      <c r="G247" s="2">
        <f t="shared" si="7"/>
        <v>2009</v>
      </c>
    </row>
    <row r="248" spans="1:7" x14ac:dyDescent="0.25">
      <c r="A248">
        <v>266</v>
      </c>
      <c r="B248" t="s">
        <v>5</v>
      </c>
      <c r="C248">
        <v>1.08</v>
      </c>
      <c r="D248" t="s">
        <v>15</v>
      </c>
      <c r="E248">
        <v>1</v>
      </c>
      <c r="F248" s="12">
        <f t="shared" si="6"/>
        <v>40330</v>
      </c>
      <c r="G248" s="2">
        <f t="shared" si="7"/>
        <v>2010</v>
      </c>
    </row>
    <row r="249" spans="1:7" x14ac:dyDescent="0.25">
      <c r="A249">
        <v>266</v>
      </c>
      <c r="B249" t="s">
        <v>5</v>
      </c>
      <c r="C249">
        <v>1.08</v>
      </c>
      <c r="D249" t="s">
        <v>35</v>
      </c>
      <c r="E249">
        <v>1</v>
      </c>
      <c r="F249" s="12">
        <f t="shared" si="6"/>
        <v>40603</v>
      </c>
      <c r="G249" s="2">
        <f t="shared" si="7"/>
        <v>2011</v>
      </c>
    </row>
    <row r="250" spans="1:7" x14ac:dyDescent="0.25">
      <c r="A250">
        <v>266</v>
      </c>
      <c r="B250" t="s">
        <v>5</v>
      </c>
      <c r="C250">
        <v>1.08</v>
      </c>
      <c r="D250" t="s">
        <v>43</v>
      </c>
      <c r="E250">
        <v>1</v>
      </c>
      <c r="F250" s="12">
        <f t="shared" si="6"/>
        <v>40848</v>
      </c>
      <c r="G250" s="2">
        <f t="shared" si="7"/>
        <v>2011</v>
      </c>
    </row>
    <row r="251" spans="1:7" x14ac:dyDescent="0.25">
      <c r="A251">
        <v>266</v>
      </c>
      <c r="B251" t="s">
        <v>5</v>
      </c>
      <c r="C251">
        <v>1.08</v>
      </c>
      <c r="D251" t="s">
        <v>53</v>
      </c>
      <c r="E251">
        <v>1</v>
      </c>
      <c r="F251" s="12">
        <f t="shared" si="6"/>
        <v>41122</v>
      </c>
      <c r="G251" s="2">
        <f t="shared" si="7"/>
        <v>2012</v>
      </c>
    </row>
    <row r="252" spans="1:7" x14ac:dyDescent="0.25">
      <c r="A252">
        <v>266</v>
      </c>
      <c r="B252" t="s">
        <v>5</v>
      </c>
      <c r="C252">
        <v>1.08</v>
      </c>
      <c r="D252" t="s">
        <v>62</v>
      </c>
      <c r="E252">
        <v>1</v>
      </c>
      <c r="F252" s="12">
        <f t="shared" si="6"/>
        <v>41365</v>
      </c>
      <c r="G252" s="2">
        <f t="shared" si="7"/>
        <v>2013</v>
      </c>
    </row>
    <row r="253" spans="1:7" x14ac:dyDescent="0.25">
      <c r="A253">
        <v>266</v>
      </c>
      <c r="B253" t="s">
        <v>5</v>
      </c>
      <c r="C253">
        <v>1.08</v>
      </c>
      <c r="D253" t="s">
        <v>69</v>
      </c>
      <c r="E253">
        <v>1</v>
      </c>
      <c r="F253" s="12">
        <f t="shared" si="6"/>
        <v>41640</v>
      </c>
      <c r="G253" s="2">
        <f t="shared" si="7"/>
        <v>2014</v>
      </c>
    </row>
    <row r="254" spans="1:7" x14ac:dyDescent="0.25">
      <c r="A254">
        <v>266</v>
      </c>
      <c r="B254" t="s">
        <v>5</v>
      </c>
      <c r="C254">
        <v>1.08</v>
      </c>
      <c r="D254" t="s">
        <v>14</v>
      </c>
      <c r="E254">
        <v>1</v>
      </c>
      <c r="F254" s="12">
        <f t="shared" si="6"/>
        <v>41883</v>
      </c>
      <c r="G254" s="2">
        <f t="shared" si="7"/>
        <v>2014</v>
      </c>
    </row>
    <row r="255" spans="1:7" x14ac:dyDescent="0.25">
      <c r="A255">
        <v>266</v>
      </c>
      <c r="B255" t="s">
        <v>5</v>
      </c>
      <c r="C255">
        <v>1.08</v>
      </c>
      <c r="D255" t="s">
        <v>27</v>
      </c>
      <c r="E255">
        <v>1</v>
      </c>
      <c r="F255" s="12">
        <f t="shared" si="6"/>
        <v>42156</v>
      </c>
      <c r="G255" s="2">
        <f t="shared" si="7"/>
        <v>2015</v>
      </c>
    </row>
    <row r="256" spans="1:7" x14ac:dyDescent="0.25">
      <c r="A256">
        <v>277</v>
      </c>
      <c r="B256" t="s">
        <v>5</v>
      </c>
      <c r="C256">
        <v>6.3959999999999999</v>
      </c>
      <c r="D256" t="s">
        <v>71</v>
      </c>
      <c r="E256">
        <v>1</v>
      </c>
      <c r="F256" s="12">
        <f t="shared" si="6"/>
        <v>39934</v>
      </c>
      <c r="G256" s="2">
        <f t="shared" si="7"/>
        <v>2009</v>
      </c>
    </row>
    <row r="257" spans="1:7" x14ac:dyDescent="0.25">
      <c r="A257">
        <v>277</v>
      </c>
      <c r="B257" t="s">
        <v>5</v>
      </c>
      <c r="C257">
        <v>6.3959999999999999</v>
      </c>
      <c r="D257" t="s">
        <v>72</v>
      </c>
      <c r="E257">
        <v>1</v>
      </c>
      <c r="F257" s="12">
        <f t="shared" si="6"/>
        <v>40057</v>
      </c>
      <c r="G257" s="2">
        <f t="shared" si="7"/>
        <v>2009</v>
      </c>
    </row>
    <row r="258" spans="1:7" x14ac:dyDescent="0.25">
      <c r="A258">
        <v>277</v>
      </c>
      <c r="B258" t="s">
        <v>5</v>
      </c>
      <c r="C258">
        <v>6.3959999999999999</v>
      </c>
      <c r="D258" t="s">
        <v>9</v>
      </c>
      <c r="E258">
        <v>1</v>
      </c>
      <c r="F258" s="12">
        <f t="shared" ref="F258:F321" si="8">DATE(VALUE(LEFT(D258,4)),VALUE(RIGHT(D258,2)),1)</f>
        <v>40269</v>
      </c>
      <c r="G258" s="2">
        <f t="shared" si="7"/>
        <v>2010</v>
      </c>
    </row>
    <row r="259" spans="1:7" x14ac:dyDescent="0.25">
      <c r="A259">
        <v>277</v>
      </c>
      <c r="B259" t="s">
        <v>5</v>
      </c>
      <c r="C259">
        <v>6.3959999999999999</v>
      </c>
      <c r="D259" t="s">
        <v>22</v>
      </c>
      <c r="E259">
        <v>1</v>
      </c>
      <c r="F259" s="12">
        <f t="shared" si="8"/>
        <v>40391</v>
      </c>
      <c r="G259" s="2">
        <f t="shared" ref="G259:G322" si="9">YEAR(F259)</f>
        <v>2010</v>
      </c>
    </row>
    <row r="260" spans="1:7" x14ac:dyDescent="0.25">
      <c r="A260">
        <v>277</v>
      </c>
      <c r="B260" t="s">
        <v>5</v>
      </c>
      <c r="C260">
        <v>6.3959999999999999</v>
      </c>
      <c r="D260" t="s">
        <v>34</v>
      </c>
      <c r="E260">
        <v>1</v>
      </c>
      <c r="F260" s="12">
        <f t="shared" si="8"/>
        <v>40575</v>
      </c>
      <c r="G260" s="2">
        <f t="shared" si="9"/>
        <v>2011</v>
      </c>
    </row>
    <row r="261" spans="1:7" x14ac:dyDescent="0.25">
      <c r="A261">
        <v>277</v>
      </c>
      <c r="B261" t="s">
        <v>5</v>
      </c>
      <c r="C261">
        <v>6.3959999999999999</v>
      </c>
      <c r="D261" t="s">
        <v>38</v>
      </c>
      <c r="E261">
        <v>1</v>
      </c>
      <c r="F261" s="12">
        <f t="shared" si="8"/>
        <v>40695</v>
      </c>
      <c r="G261" s="2">
        <f t="shared" si="9"/>
        <v>2011</v>
      </c>
    </row>
    <row r="262" spans="1:7" x14ac:dyDescent="0.25">
      <c r="A262">
        <v>277</v>
      </c>
      <c r="B262" t="s">
        <v>5</v>
      </c>
      <c r="C262">
        <v>6.3959999999999999</v>
      </c>
      <c r="D262" t="s">
        <v>40</v>
      </c>
      <c r="E262">
        <v>1</v>
      </c>
      <c r="F262" s="12">
        <f t="shared" si="8"/>
        <v>40756</v>
      </c>
      <c r="G262" s="2">
        <f t="shared" si="9"/>
        <v>2011</v>
      </c>
    </row>
    <row r="263" spans="1:7" x14ac:dyDescent="0.25">
      <c r="A263">
        <v>277</v>
      </c>
      <c r="B263" t="s">
        <v>5</v>
      </c>
      <c r="C263">
        <v>6.3959999999999999</v>
      </c>
      <c r="D263" t="s">
        <v>42</v>
      </c>
      <c r="E263">
        <v>1</v>
      </c>
      <c r="F263" s="12">
        <f t="shared" si="8"/>
        <v>40817</v>
      </c>
      <c r="G263" s="2">
        <f t="shared" si="9"/>
        <v>2011</v>
      </c>
    </row>
    <row r="264" spans="1:7" x14ac:dyDescent="0.25">
      <c r="A264">
        <v>277</v>
      </c>
      <c r="B264" t="s">
        <v>5</v>
      </c>
      <c r="C264">
        <v>6.3959999999999999</v>
      </c>
      <c r="D264" t="s">
        <v>45</v>
      </c>
      <c r="E264">
        <v>1</v>
      </c>
      <c r="F264" s="12">
        <f t="shared" si="8"/>
        <v>40909</v>
      </c>
      <c r="G264" s="2">
        <f t="shared" si="9"/>
        <v>2012</v>
      </c>
    </row>
    <row r="265" spans="1:7" x14ac:dyDescent="0.25">
      <c r="A265">
        <v>277</v>
      </c>
      <c r="B265" t="s">
        <v>5</v>
      </c>
      <c r="C265">
        <v>6.3959999999999999</v>
      </c>
      <c r="D265" t="s">
        <v>46</v>
      </c>
      <c r="E265">
        <v>1</v>
      </c>
      <c r="F265" s="12">
        <f t="shared" si="8"/>
        <v>40969</v>
      </c>
      <c r="G265" s="2">
        <f t="shared" si="9"/>
        <v>2012</v>
      </c>
    </row>
    <row r="266" spans="1:7" x14ac:dyDescent="0.25">
      <c r="A266">
        <v>277</v>
      </c>
      <c r="B266" t="s">
        <v>5</v>
      </c>
      <c r="C266">
        <v>6.3959999999999999</v>
      </c>
      <c r="D266" t="s">
        <v>48</v>
      </c>
      <c r="E266">
        <v>1</v>
      </c>
      <c r="F266" s="12">
        <f t="shared" si="8"/>
        <v>41030</v>
      </c>
      <c r="G266" s="2">
        <f t="shared" si="9"/>
        <v>2012</v>
      </c>
    </row>
    <row r="267" spans="1:7" x14ac:dyDescent="0.25">
      <c r="A267">
        <v>277</v>
      </c>
      <c r="B267" t="s">
        <v>5</v>
      </c>
      <c r="C267">
        <v>6.3959999999999999</v>
      </c>
      <c r="D267" t="s">
        <v>51</v>
      </c>
      <c r="E267">
        <v>1</v>
      </c>
      <c r="F267" s="12">
        <f t="shared" si="8"/>
        <v>41091</v>
      </c>
      <c r="G267" s="2">
        <f t="shared" si="9"/>
        <v>2012</v>
      </c>
    </row>
    <row r="268" spans="1:7" x14ac:dyDescent="0.25">
      <c r="A268">
        <v>277</v>
      </c>
      <c r="B268" t="s">
        <v>5</v>
      </c>
      <c r="C268">
        <v>6.3959999999999999</v>
      </c>
      <c r="D268" t="s">
        <v>52</v>
      </c>
      <c r="E268">
        <v>1</v>
      </c>
      <c r="F268" s="12">
        <f t="shared" si="8"/>
        <v>41153</v>
      </c>
      <c r="G268" s="2">
        <f t="shared" si="9"/>
        <v>2012</v>
      </c>
    </row>
    <row r="269" spans="1:7" x14ac:dyDescent="0.25">
      <c r="A269">
        <v>277</v>
      </c>
      <c r="B269" t="s">
        <v>5</v>
      </c>
      <c r="C269">
        <v>6.3959999999999999</v>
      </c>
      <c r="D269" t="s">
        <v>53</v>
      </c>
      <c r="E269">
        <v>1</v>
      </c>
      <c r="F269" s="12">
        <f t="shared" si="8"/>
        <v>41122</v>
      </c>
      <c r="G269" s="2">
        <f t="shared" si="9"/>
        <v>2012</v>
      </c>
    </row>
    <row r="270" spans="1:7" x14ac:dyDescent="0.25">
      <c r="A270">
        <v>277</v>
      </c>
      <c r="B270" t="s">
        <v>5</v>
      </c>
      <c r="C270">
        <v>6.3959999999999999</v>
      </c>
      <c r="D270" t="s">
        <v>56</v>
      </c>
      <c r="E270">
        <v>1</v>
      </c>
      <c r="F270" s="12">
        <f t="shared" si="8"/>
        <v>41214</v>
      </c>
      <c r="G270" s="2">
        <f t="shared" si="9"/>
        <v>2012</v>
      </c>
    </row>
    <row r="271" spans="1:7" x14ac:dyDescent="0.25">
      <c r="A271">
        <v>277</v>
      </c>
      <c r="B271" t="s">
        <v>5</v>
      </c>
      <c r="C271">
        <v>6.3959999999999999</v>
      </c>
      <c r="D271" t="s">
        <v>59</v>
      </c>
      <c r="E271">
        <v>1</v>
      </c>
      <c r="F271" s="12">
        <f t="shared" si="8"/>
        <v>41275</v>
      </c>
      <c r="G271" s="2">
        <f t="shared" si="9"/>
        <v>2013</v>
      </c>
    </row>
    <row r="272" spans="1:7" x14ac:dyDescent="0.25">
      <c r="A272">
        <v>277</v>
      </c>
      <c r="B272" t="s">
        <v>5</v>
      </c>
      <c r="C272">
        <v>6.3959999999999999</v>
      </c>
      <c r="D272" t="s">
        <v>57</v>
      </c>
      <c r="E272">
        <v>1</v>
      </c>
      <c r="F272" s="12">
        <f t="shared" si="8"/>
        <v>41334</v>
      </c>
      <c r="G272" s="2">
        <f t="shared" si="9"/>
        <v>2013</v>
      </c>
    </row>
    <row r="273" spans="1:7" x14ac:dyDescent="0.25">
      <c r="A273">
        <v>277</v>
      </c>
      <c r="B273" t="s">
        <v>5</v>
      </c>
      <c r="C273">
        <v>6.3959999999999999</v>
      </c>
      <c r="D273" t="s">
        <v>60</v>
      </c>
      <c r="E273">
        <v>1</v>
      </c>
      <c r="F273" s="12">
        <f t="shared" si="8"/>
        <v>41395</v>
      </c>
      <c r="G273" s="2">
        <f t="shared" si="9"/>
        <v>2013</v>
      </c>
    </row>
    <row r="274" spans="1:7" x14ac:dyDescent="0.25">
      <c r="A274">
        <v>277</v>
      </c>
      <c r="B274" t="s">
        <v>5</v>
      </c>
      <c r="C274">
        <v>6.3959999999999999</v>
      </c>
      <c r="D274" t="s">
        <v>61</v>
      </c>
      <c r="E274">
        <v>1</v>
      </c>
      <c r="F274" s="12">
        <f t="shared" si="8"/>
        <v>41426</v>
      </c>
      <c r="G274" s="2">
        <f t="shared" si="9"/>
        <v>2013</v>
      </c>
    </row>
    <row r="275" spans="1:7" x14ac:dyDescent="0.25">
      <c r="A275">
        <v>277</v>
      </c>
      <c r="B275" t="s">
        <v>5</v>
      </c>
      <c r="C275">
        <v>6.3959999999999999</v>
      </c>
      <c r="D275" t="s">
        <v>63</v>
      </c>
      <c r="E275">
        <v>1</v>
      </c>
      <c r="F275" s="12">
        <f t="shared" si="8"/>
        <v>41456</v>
      </c>
      <c r="G275" s="2">
        <f t="shared" si="9"/>
        <v>2013</v>
      </c>
    </row>
    <row r="276" spans="1:7" x14ac:dyDescent="0.25">
      <c r="A276">
        <v>277</v>
      </c>
      <c r="B276" t="s">
        <v>5</v>
      </c>
      <c r="C276">
        <v>6.3959999999999999</v>
      </c>
      <c r="D276" t="s">
        <v>65</v>
      </c>
      <c r="E276">
        <v>1</v>
      </c>
      <c r="F276" s="12">
        <f t="shared" si="8"/>
        <v>41487</v>
      </c>
      <c r="G276" s="2">
        <f t="shared" si="9"/>
        <v>2013</v>
      </c>
    </row>
    <row r="277" spans="1:7" x14ac:dyDescent="0.25">
      <c r="A277">
        <v>277</v>
      </c>
      <c r="B277" t="s">
        <v>5</v>
      </c>
      <c r="C277">
        <v>6.3959999999999999</v>
      </c>
      <c r="D277" t="s">
        <v>64</v>
      </c>
      <c r="E277">
        <v>1</v>
      </c>
      <c r="F277" s="12">
        <f t="shared" si="8"/>
        <v>41518</v>
      </c>
      <c r="G277" s="2">
        <f t="shared" si="9"/>
        <v>2013</v>
      </c>
    </row>
    <row r="278" spans="1:7" x14ac:dyDescent="0.25">
      <c r="A278">
        <v>277</v>
      </c>
      <c r="B278" t="s">
        <v>5</v>
      </c>
      <c r="C278">
        <v>6.3959999999999999</v>
      </c>
      <c r="D278" t="s">
        <v>67</v>
      </c>
      <c r="E278">
        <v>1</v>
      </c>
      <c r="F278" s="12">
        <f t="shared" si="8"/>
        <v>41579</v>
      </c>
      <c r="G278" s="2">
        <f t="shared" si="9"/>
        <v>2013</v>
      </c>
    </row>
    <row r="279" spans="1:7" x14ac:dyDescent="0.25">
      <c r="A279">
        <v>277</v>
      </c>
      <c r="B279" t="s">
        <v>5</v>
      </c>
      <c r="C279">
        <v>6.3959999999999999</v>
      </c>
      <c r="D279" t="s">
        <v>70</v>
      </c>
      <c r="E279">
        <v>1</v>
      </c>
      <c r="F279" s="12">
        <f t="shared" si="8"/>
        <v>41671</v>
      </c>
      <c r="G279" s="2">
        <f t="shared" si="9"/>
        <v>2014</v>
      </c>
    </row>
    <row r="280" spans="1:7" x14ac:dyDescent="0.25">
      <c r="A280">
        <v>277</v>
      </c>
      <c r="B280" t="s">
        <v>5</v>
      </c>
      <c r="C280">
        <v>6.3959999999999999</v>
      </c>
      <c r="D280" t="s">
        <v>6</v>
      </c>
      <c r="E280">
        <v>1</v>
      </c>
      <c r="F280" s="12">
        <f t="shared" si="8"/>
        <v>41730</v>
      </c>
      <c r="G280" s="2">
        <f t="shared" si="9"/>
        <v>2014</v>
      </c>
    </row>
    <row r="281" spans="1:7" x14ac:dyDescent="0.25">
      <c r="A281">
        <v>277</v>
      </c>
      <c r="B281" t="s">
        <v>5</v>
      </c>
      <c r="C281">
        <v>6.3959999999999999</v>
      </c>
      <c r="D281" t="s">
        <v>8</v>
      </c>
      <c r="E281">
        <v>1</v>
      </c>
      <c r="F281" s="12">
        <f t="shared" si="8"/>
        <v>41760</v>
      </c>
      <c r="G281" s="2">
        <f t="shared" si="9"/>
        <v>2014</v>
      </c>
    </row>
    <row r="282" spans="1:7" x14ac:dyDescent="0.25">
      <c r="A282">
        <v>277</v>
      </c>
      <c r="B282" t="s">
        <v>5</v>
      </c>
      <c r="C282">
        <v>6.3959999999999999</v>
      </c>
      <c r="D282" t="s">
        <v>10</v>
      </c>
      <c r="E282">
        <v>1</v>
      </c>
      <c r="F282" s="12">
        <f t="shared" si="8"/>
        <v>41791</v>
      </c>
      <c r="G282" s="2">
        <f t="shared" si="9"/>
        <v>2014</v>
      </c>
    </row>
    <row r="283" spans="1:7" x14ac:dyDescent="0.25">
      <c r="A283">
        <v>277</v>
      </c>
      <c r="B283" t="s">
        <v>5</v>
      </c>
      <c r="C283">
        <v>6.3959999999999999</v>
      </c>
      <c r="D283" t="s">
        <v>11</v>
      </c>
      <c r="E283">
        <v>1</v>
      </c>
      <c r="F283" s="12">
        <f t="shared" si="8"/>
        <v>41821</v>
      </c>
      <c r="G283" s="2">
        <f t="shared" si="9"/>
        <v>2014</v>
      </c>
    </row>
    <row r="284" spans="1:7" x14ac:dyDescent="0.25">
      <c r="A284">
        <v>277</v>
      </c>
      <c r="B284" t="s">
        <v>5</v>
      </c>
      <c r="C284">
        <v>6.3959999999999999</v>
      </c>
      <c r="D284" t="s">
        <v>11</v>
      </c>
      <c r="E284">
        <v>1</v>
      </c>
      <c r="F284" s="12">
        <f t="shared" si="8"/>
        <v>41821</v>
      </c>
      <c r="G284" s="2">
        <f t="shared" si="9"/>
        <v>2014</v>
      </c>
    </row>
    <row r="285" spans="1:7" x14ac:dyDescent="0.25">
      <c r="A285">
        <v>277</v>
      </c>
      <c r="B285" t="s">
        <v>5</v>
      </c>
      <c r="C285">
        <v>6.3959999999999999</v>
      </c>
      <c r="D285" t="s">
        <v>13</v>
      </c>
      <c r="E285">
        <v>1</v>
      </c>
      <c r="F285" s="12">
        <f t="shared" si="8"/>
        <v>41852</v>
      </c>
      <c r="G285" s="2">
        <f t="shared" si="9"/>
        <v>2014</v>
      </c>
    </row>
    <row r="286" spans="1:7" x14ac:dyDescent="0.25">
      <c r="A286">
        <v>277</v>
      </c>
      <c r="B286" t="s">
        <v>5</v>
      </c>
      <c r="C286">
        <v>6.3959999999999999</v>
      </c>
      <c r="D286" t="s">
        <v>16</v>
      </c>
      <c r="E286">
        <v>1</v>
      </c>
      <c r="F286" s="12">
        <f t="shared" si="8"/>
        <v>41913</v>
      </c>
      <c r="G286" s="2">
        <f t="shared" si="9"/>
        <v>2014</v>
      </c>
    </row>
    <row r="287" spans="1:7" x14ac:dyDescent="0.25">
      <c r="A287">
        <v>277</v>
      </c>
      <c r="B287" t="s">
        <v>5</v>
      </c>
      <c r="C287">
        <v>6.3959999999999999</v>
      </c>
      <c r="D287" t="s">
        <v>20</v>
      </c>
      <c r="E287">
        <v>1</v>
      </c>
      <c r="F287" s="12">
        <f t="shared" si="8"/>
        <v>42005</v>
      </c>
      <c r="G287" s="2">
        <f t="shared" si="9"/>
        <v>2015</v>
      </c>
    </row>
    <row r="288" spans="1:7" x14ac:dyDescent="0.25">
      <c r="A288">
        <v>277</v>
      </c>
      <c r="B288" t="s">
        <v>5</v>
      </c>
      <c r="C288">
        <v>6.3959999999999999</v>
      </c>
      <c r="D288" t="s">
        <v>23</v>
      </c>
      <c r="E288">
        <v>1</v>
      </c>
      <c r="F288" s="12">
        <f t="shared" si="8"/>
        <v>42064</v>
      </c>
      <c r="G288" s="2">
        <f t="shared" si="9"/>
        <v>2015</v>
      </c>
    </row>
    <row r="289" spans="1:7" x14ac:dyDescent="0.25">
      <c r="A289">
        <v>277</v>
      </c>
      <c r="B289" t="s">
        <v>5</v>
      </c>
      <c r="C289">
        <v>6.3959999999999999</v>
      </c>
      <c r="D289" t="s">
        <v>24</v>
      </c>
      <c r="E289">
        <v>1</v>
      </c>
      <c r="F289" s="12">
        <f t="shared" si="8"/>
        <v>42095</v>
      </c>
      <c r="G289" s="2">
        <f t="shared" si="9"/>
        <v>2015</v>
      </c>
    </row>
    <row r="290" spans="1:7" x14ac:dyDescent="0.25">
      <c r="A290">
        <v>277</v>
      </c>
      <c r="B290" t="s">
        <v>5</v>
      </c>
      <c r="C290">
        <v>6.3959999999999999</v>
      </c>
      <c r="D290" t="s">
        <v>27</v>
      </c>
      <c r="E290">
        <v>1</v>
      </c>
      <c r="F290" s="12">
        <f t="shared" si="8"/>
        <v>42156</v>
      </c>
      <c r="G290" s="2">
        <f t="shared" si="9"/>
        <v>2015</v>
      </c>
    </row>
    <row r="291" spans="1:7" x14ac:dyDescent="0.25">
      <c r="A291">
        <v>305</v>
      </c>
      <c r="B291" t="s">
        <v>5</v>
      </c>
      <c r="C291">
        <v>4.05</v>
      </c>
      <c r="D291" t="s">
        <v>73</v>
      </c>
      <c r="E291">
        <v>1</v>
      </c>
      <c r="F291" s="12">
        <f t="shared" si="8"/>
        <v>40087</v>
      </c>
      <c r="G291" s="2">
        <f t="shared" si="9"/>
        <v>2009</v>
      </c>
    </row>
    <row r="292" spans="1:7" x14ac:dyDescent="0.25">
      <c r="A292">
        <v>305</v>
      </c>
      <c r="B292" t="s">
        <v>5</v>
      </c>
      <c r="C292">
        <v>4.05</v>
      </c>
      <c r="D292" t="s">
        <v>74</v>
      </c>
      <c r="E292">
        <v>1</v>
      </c>
      <c r="F292" s="12">
        <f t="shared" si="8"/>
        <v>40148</v>
      </c>
      <c r="G292" s="2">
        <f t="shared" si="9"/>
        <v>2009</v>
      </c>
    </row>
    <row r="293" spans="1:7" x14ac:dyDescent="0.25">
      <c r="A293">
        <v>305</v>
      </c>
      <c r="B293" t="s">
        <v>5</v>
      </c>
      <c r="C293">
        <v>4.05</v>
      </c>
      <c r="D293" t="s">
        <v>29</v>
      </c>
      <c r="E293">
        <v>1</v>
      </c>
      <c r="F293" s="12">
        <f t="shared" si="8"/>
        <v>40238</v>
      </c>
      <c r="G293" s="2">
        <f t="shared" si="9"/>
        <v>2010</v>
      </c>
    </row>
    <row r="294" spans="1:7" x14ac:dyDescent="0.25">
      <c r="A294">
        <v>305</v>
      </c>
      <c r="B294" t="s">
        <v>5</v>
      </c>
      <c r="C294">
        <v>4.05</v>
      </c>
      <c r="D294" t="s">
        <v>12</v>
      </c>
      <c r="E294">
        <v>1</v>
      </c>
      <c r="F294" s="12">
        <f t="shared" si="8"/>
        <v>40299</v>
      </c>
      <c r="G294" s="2">
        <f t="shared" si="9"/>
        <v>2010</v>
      </c>
    </row>
    <row r="295" spans="1:7" x14ac:dyDescent="0.25">
      <c r="A295">
        <v>305</v>
      </c>
      <c r="B295" t="s">
        <v>5</v>
      </c>
      <c r="C295">
        <v>4.05</v>
      </c>
      <c r="D295" t="s">
        <v>19</v>
      </c>
      <c r="E295">
        <v>1</v>
      </c>
      <c r="F295" s="12">
        <f t="shared" si="8"/>
        <v>40360</v>
      </c>
      <c r="G295" s="2">
        <f t="shared" si="9"/>
        <v>2010</v>
      </c>
    </row>
    <row r="296" spans="1:7" x14ac:dyDescent="0.25">
      <c r="A296">
        <v>305</v>
      </c>
      <c r="B296" t="s">
        <v>5</v>
      </c>
      <c r="C296">
        <v>4.05</v>
      </c>
      <c r="D296" t="s">
        <v>26</v>
      </c>
      <c r="E296">
        <v>1</v>
      </c>
      <c r="F296" s="12">
        <f t="shared" si="8"/>
        <v>40422</v>
      </c>
      <c r="G296" s="2">
        <f t="shared" si="9"/>
        <v>2010</v>
      </c>
    </row>
    <row r="297" spans="1:7" x14ac:dyDescent="0.25">
      <c r="A297">
        <v>305</v>
      </c>
      <c r="B297" t="s">
        <v>5</v>
      </c>
      <c r="C297">
        <v>4.05</v>
      </c>
      <c r="D297" t="s">
        <v>31</v>
      </c>
      <c r="E297">
        <v>1</v>
      </c>
      <c r="F297" s="12">
        <f t="shared" si="8"/>
        <v>40513</v>
      </c>
      <c r="G297" s="2">
        <f t="shared" si="9"/>
        <v>2010</v>
      </c>
    </row>
    <row r="298" spans="1:7" x14ac:dyDescent="0.25">
      <c r="A298">
        <v>305</v>
      </c>
      <c r="B298" t="s">
        <v>5</v>
      </c>
      <c r="C298">
        <v>4.05</v>
      </c>
      <c r="D298" t="s">
        <v>34</v>
      </c>
      <c r="E298">
        <v>1</v>
      </c>
      <c r="F298" s="12">
        <f t="shared" si="8"/>
        <v>40575</v>
      </c>
      <c r="G298" s="2">
        <f t="shared" si="9"/>
        <v>2011</v>
      </c>
    </row>
    <row r="299" spans="1:7" x14ac:dyDescent="0.25">
      <c r="A299">
        <v>305</v>
      </c>
      <c r="B299" t="s">
        <v>5</v>
      </c>
      <c r="C299">
        <v>4.05</v>
      </c>
      <c r="D299" t="s">
        <v>36</v>
      </c>
      <c r="E299">
        <v>1</v>
      </c>
      <c r="F299" s="12">
        <f t="shared" si="8"/>
        <v>40634</v>
      </c>
      <c r="G299" s="2">
        <f t="shared" si="9"/>
        <v>2011</v>
      </c>
    </row>
    <row r="300" spans="1:7" x14ac:dyDescent="0.25">
      <c r="A300">
        <v>305</v>
      </c>
      <c r="B300" t="s">
        <v>5</v>
      </c>
      <c r="C300">
        <v>4.05</v>
      </c>
      <c r="D300" t="s">
        <v>38</v>
      </c>
      <c r="E300">
        <v>1</v>
      </c>
      <c r="F300" s="12">
        <f t="shared" si="8"/>
        <v>40695</v>
      </c>
      <c r="G300" s="2">
        <f t="shared" si="9"/>
        <v>2011</v>
      </c>
    </row>
    <row r="301" spans="1:7" x14ac:dyDescent="0.25">
      <c r="A301">
        <v>305</v>
      </c>
      <c r="B301" t="s">
        <v>5</v>
      </c>
      <c r="C301">
        <v>4.05</v>
      </c>
      <c r="D301" t="s">
        <v>40</v>
      </c>
      <c r="E301">
        <v>1</v>
      </c>
      <c r="F301" s="12">
        <f t="shared" si="8"/>
        <v>40756</v>
      </c>
      <c r="G301" s="2">
        <f t="shared" si="9"/>
        <v>2011</v>
      </c>
    </row>
    <row r="302" spans="1:7" x14ac:dyDescent="0.25">
      <c r="A302">
        <v>305</v>
      </c>
      <c r="B302" t="s">
        <v>5</v>
      </c>
      <c r="C302">
        <v>4.05</v>
      </c>
      <c r="D302" t="s">
        <v>42</v>
      </c>
      <c r="E302">
        <v>1</v>
      </c>
      <c r="F302" s="12">
        <f t="shared" si="8"/>
        <v>40817</v>
      </c>
      <c r="G302" s="2">
        <f t="shared" si="9"/>
        <v>2011</v>
      </c>
    </row>
    <row r="303" spans="1:7" x14ac:dyDescent="0.25">
      <c r="A303">
        <v>305</v>
      </c>
      <c r="B303" t="s">
        <v>5</v>
      </c>
      <c r="C303">
        <v>4.05</v>
      </c>
      <c r="D303" t="s">
        <v>45</v>
      </c>
      <c r="E303">
        <v>1</v>
      </c>
      <c r="F303" s="12">
        <f t="shared" si="8"/>
        <v>40909</v>
      </c>
      <c r="G303" s="2">
        <f t="shared" si="9"/>
        <v>2012</v>
      </c>
    </row>
    <row r="304" spans="1:7" x14ac:dyDescent="0.25">
      <c r="A304">
        <v>305</v>
      </c>
      <c r="B304" t="s">
        <v>5</v>
      </c>
      <c r="C304">
        <v>4.05</v>
      </c>
      <c r="D304" t="s">
        <v>46</v>
      </c>
      <c r="E304">
        <v>1</v>
      </c>
      <c r="F304" s="12">
        <f t="shared" si="8"/>
        <v>40969</v>
      </c>
      <c r="G304" s="2">
        <f t="shared" si="9"/>
        <v>2012</v>
      </c>
    </row>
    <row r="305" spans="1:7" x14ac:dyDescent="0.25">
      <c r="A305">
        <v>305</v>
      </c>
      <c r="B305" t="s">
        <v>5</v>
      </c>
      <c r="C305">
        <v>4.05</v>
      </c>
      <c r="D305" t="s">
        <v>48</v>
      </c>
      <c r="E305">
        <v>1</v>
      </c>
      <c r="F305" s="12">
        <f t="shared" si="8"/>
        <v>41030</v>
      </c>
      <c r="G305" s="2">
        <f t="shared" si="9"/>
        <v>2012</v>
      </c>
    </row>
    <row r="306" spans="1:7" x14ac:dyDescent="0.25">
      <c r="A306">
        <v>305</v>
      </c>
      <c r="B306" t="s">
        <v>5</v>
      </c>
      <c r="C306">
        <v>4.05</v>
      </c>
      <c r="D306" t="s">
        <v>51</v>
      </c>
      <c r="E306">
        <v>1</v>
      </c>
      <c r="F306" s="12">
        <f t="shared" si="8"/>
        <v>41091</v>
      </c>
      <c r="G306" s="2">
        <f t="shared" si="9"/>
        <v>2012</v>
      </c>
    </row>
    <row r="307" spans="1:7" x14ac:dyDescent="0.25">
      <c r="A307">
        <v>305</v>
      </c>
      <c r="B307" t="s">
        <v>5</v>
      </c>
      <c r="C307">
        <v>4.05</v>
      </c>
      <c r="D307" t="s">
        <v>52</v>
      </c>
      <c r="E307">
        <v>1</v>
      </c>
      <c r="F307" s="12">
        <f t="shared" si="8"/>
        <v>41153</v>
      </c>
      <c r="G307" s="2">
        <f t="shared" si="9"/>
        <v>2012</v>
      </c>
    </row>
    <row r="308" spans="1:7" x14ac:dyDescent="0.25">
      <c r="A308">
        <v>305</v>
      </c>
      <c r="B308" t="s">
        <v>5</v>
      </c>
      <c r="C308">
        <v>4.05</v>
      </c>
      <c r="D308" t="s">
        <v>54</v>
      </c>
      <c r="E308">
        <v>1</v>
      </c>
      <c r="F308" s="12">
        <f t="shared" si="8"/>
        <v>41244</v>
      </c>
      <c r="G308" s="2">
        <f t="shared" si="9"/>
        <v>2012</v>
      </c>
    </row>
    <row r="309" spans="1:7" x14ac:dyDescent="0.25">
      <c r="A309">
        <v>305</v>
      </c>
      <c r="B309" t="s">
        <v>5</v>
      </c>
      <c r="C309">
        <v>4.05</v>
      </c>
      <c r="D309" t="s">
        <v>58</v>
      </c>
      <c r="E309">
        <v>1</v>
      </c>
      <c r="F309" s="12">
        <f t="shared" si="8"/>
        <v>41306</v>
      </c>
      <c r="G309" s="2">
        <f t="shared" si="9"/>
        <v>2013</v>
      </c>
    </row>
    <row r="310" spans="1:7" x14ac:dyDescent="0.25">
      <c r="A310">
        <v>305</v>
      </c>
      <c r="B310" t="s">
        <v>5</v>
      </c>
      <c r="C310">
        <v>4.05</v>
      </c>
      <c r="D310" t="s">
        <v>62</v>
      </c>
      <c r="E310">
        <v>1</v>
      </c>
      <c r="F310" s="12">
        <f t="shared" si="8"/>
        <v>41365</v>
      </c>
      <c r="G310" s="2">
        <f t="shared" si="9"/>
        <v>2013</v>
      </c>
    </row>
    <row r="311" spans="1:7" x14ac:dyDescent="0.25">
      <c r="A311">
        <v>305</v>
      </c>
      <c r="B311" t="s">
        <v>5</v>
      </c>
      <c r="C311">
        <v>4.05</v>
      </c>
      <c r="D311" t="s">
        <v>61</v>
      </c>
      <c r="E311">
        <v>1</v>
      </c>
      <c r="F311" s="12">
        <f t="shared" si="8"/>
        <v>41426</v>
      </c>
      <c r="G311" s="2">
        <f t="shared" si="9"/>
        <v>2013</v>
      </c>
    </row>
    <row r="312" spans="1:7" x14ac:dyDescent="0.25">
      <c r="A312">
        <v>305</v>
      </c>
      <c r="B312" t="s">
        <v>5</v>
      </c>
      <c r="C312">
        <v>4.05</v>
      </c>
      <c r="D312" t="s">
        <v>65</v>
      </c>
      <c r="E312">
        <v>1</v>
      </c>
      <c r="F312" s="12">
        <f t="shared" si="8"/>
        <v>41487</v>
      </c>
      <c r="G312" s="2">
        <f t="shared" si="9"/>
        <v>2013</v>
      </c>
    </row>
    <row r="313" spans="1:7" x14ac:dyDescent="0.25">
      <c r="A313">
        <v>305</v>
      </c>
      <c r="B313" t="s">
        <v>5</v>
      </c>
      <c r="C313">
        <v>4.05</v>
      </c>
      <c r="D313" t="s">
        <v>67</v>
      </c>
      <c r="E313">
        <v>1</v>
      </c>
      <c r="F313" s="12">
        <f t="shared" si="8"/>
        <v>41579</v>
      </c>
      <c r="G313" s="2">
        <f t="shared" si="9"/>
        <v>2013</v>
      </c>
    </row>
    <row r="314" spans="1:7" x14ac:dyDescent="0.25">
      <c r="A314">
        <v>305</v>
      </c>
      <c r="B314" t="s">
        <v>5</v>
      </c>
      <c r="C314">
        <v>4.05</v>
      </c>
      <c r="D314" t="s">
        <v>69</v>
      </c>
      <c r="E314">
        <v>1</v>
      </c>
      <c r="F314" s="12">
        <f t="shared" si="8"/>
        <v>41640</v>
      </c>
      <c r="G314" s="2">
        <f t="shared" si="9"/>
        <v>2014</v>
      </c>
    </row>
    <row r="315" spans="1:7" x14ac:dyDescent="0.25">
      <c r="A315">
        <v>305</v>
      </c>
      <c r="B315" t="s">
        <v>5</v>
      </c>
      <c r="C315">
        <v>4.05</v>
      </c>
      <c r="D315" t="s">
        <v>7</v>
      </c>
      <c r="E315">
        <v>1</v>
      </c>
      <c r="F315" s="12">
        <f t="shared" si="8"/>
        <v>41699</v>
      </c>
      <c r="G315" s="2">
        <f t="shared" si="9"/>
        <v>2014</v>
      </c>
    </row>
    <row r="316" spans="1:7" x14ac:dyDescent="0.25">
      <c r="A316">
        <v>305</v>
      </c>
      <c r="B316" t="s">
        <v>5</v>
      </c>
      <c r="C316">
        <v>4.05</v>
      </c>
      <c r="D316" t="s">
        <v>8</v>
      </c>
      <c r="E316">
        <v>1</v>
      </c>
      <c r="F316" s="12">
        <f t="shared" si="8"/>
        <v>41760</v>
      </c>
      <c r="G316" s="2">
        <f t="shared" si="9"/>
        <v>2014</v>
      </c>
    </row>
    <row r="317" spans="1:7" x14ac:dyDescent="0.25">
      <c r="A317">
        <v>305</v>
      </c>
      <c r="B317" t="s">
        <v>5</v>
      </c>
      <c r="C317">
        <v>4.05</v>
      </c>
      <c r="D317" t="s">
        <v>11</v>
      </c>
      <c r="E317">
        <v>1</v>
      </c>
      <c r="F317" s="12">
        <f t="shared" si="8"/>
        <v>41821</v>
      </c>
      <c r="G317" s="2">
        <f t="shared" si="9"/>
        <v>2014</v>
      </c>
    </row>
    <row r="318" spans="1:7" x14ac:dyDescent="0.25">
      <c r="A318">
        <v>305</v>
      </c>
      <c r="B318" t="s">
        <v>5</v>
      </c>
      <c r="C318">
        <v>4.05</v>
      </c>
      <c r="D318" t="s">
        <v>16</v>
      </c>
      <c r="E318">
        <v>1</v>
      </c>
      <c r="F318" s="12">
        <f t="shared" si="8"/>
        <v>41913</v>
      </c>
      <c r="G318" s="2">
        <f t="shared" si="9"/>
        <v>2014</v>
      </c>
    </row>
    <row r="319" spans="1:7" x14ac:dyDescent="0.25">
      <c r="A319">
        <v>305</v>
      </c>
      <c r="B319" t="s">
        <v>5</v>
      </c>
      <c r="C319">
        <v>4.05</v>
      </c>
      <c r="D319" t="s">
        <v>18</v>
      </c>
      <c r="E319">
        <v>1</v>
      </c>
      <c r="F319" s="12">
        <f t="shared" si="8"/>
        <v>41974</v>
      </c>
      <c r="G319" s="2">
        <f t="shared" si="9"/>
        <v>2014</v>
      </c>
    </row>
    <row r="320" spans="1:7" x14ac:dyDescent="0.25">
      <c r="A320">
        <v>305</v>
      </c>
      <c r="B320" t="s">
        <v>5</v>
      </c>
      <c r="C320">
        <v>4.05</v>
      </c>
      <c r="D320" t="s">
        <v>23</v>
      </c>
      <c r="E320">
        <v>1</v>
      </c>
      <c r="F320" s="12">
        <f t="shared" si="8"/>
        <v>42064</v>
      </c>
      <c r="G320" s="2">
        <f t="shared" si="9"/>
        <v>2015</v>
      </c>
    </row>
    <row r="321" spans="1:7" x14ac:dyDescent="0.25">
      <c r="A321">
        <v>305</v>
      </c>
      <c r="B321" t="s">
        <v>5</v>
      </c>
      <c r="C321">
        <v>4.05</v>
      </c>
      <c r="D321" t="s">
        <v>24</v>
      </c>
      <c r="E321">
        <v>1</v>
      </c>
      <c r="F321" s="12">
        <f t="shared" si="8"/>
        <v>42095</v>
      </c>
      <c r="G321" s="2">
        <f t="shared" si="9"/>
        <v>2015</v>
      </c>
    </row>
    <row r="322" spans="1:7" x14ac:dyDescent="0.25">
      <c r="A322">
        <v>305</v>
      </c>
      <c r="B322" t="s">
        <v>5</v>
      </c>
      <c r="C322">
        <v>4.05</v>
      </c>
      <c r="D322" t="s">
        <v>27</v>
      </c>
      <c r="E322">
        <v>1</v>
      </c>
      <c r="F322" s="12">
        <f t="shared" ref="F322:F385" si="10">DATE(VALUE(LEFT(D322,4)),VALUE(RIGHT(D322,2)),1)</f>
        <v>42156</v>
      </c>
      <c r="G322" s="2">
        <f t="shared" si="9"/>
        <v>2015</v>
      </c>
    </row>
    <row r="323" spans="1:7" x14ac:dyDescent="0.25">
      <c r="A323">
        <v>330</v>
      </c>
      <c r="B323" t="s">
        <v>5</v>
      </c>
      <c r="C323">
        <v>9.8800000000000008</v>
      </c>
      <c r="D323" t="s">
        <v>74</v>
      </c>
      <c r="E323">
        <v>1</v>
      </c>
      <c r="F323" s="12">
        <f t="shared" si="10"/>
        <v>40148</v>
      </c>
      <c r="G323" s="2">
        <f t="shared" ref="G323:G386" si="11">YEAR(F323)</f>
        <v>2009</v>
      </c>
    </row>
    <row r="324" spans="1:7" x14ac:dyDescent="0.25">
      <c r="A324">
        <v>330</v>
      </c>
      <c r="B324" t="s">
        <v>5</v>
      </c>
      <c r="C324">
        <v>9.8800000000000008</v>
      </c>
      <c r="D324" t="s">
        <v>75</v>
      </c>
      <c r="E324">
        <v>1</v>
      </c>
      <c r="F324" s="12">
        <f t="shared" si="10"/>
        <v>40179</v>
      </c>
      <c r="G324" s="2">
        <f t="shared" si="11"/>
        <v>2010</v>
      </c>
    </row>
    <row r="325" spans="1:7" x14ac:dyDescent="0.25">
      <c r="A325">
        <v>330</v>
      </c>
      <c r="B325" t="s">
        <v>5</v>
      </c>
      <c r="C325">
        <v>9.8800000000000008</v>
      </c>
      <c r="D325" t="s">
        <v>32</v>
      </c>
      <c r="E325">
        <v>1</v>
      </c>
      <c r="F325" s="12">
        <f t="shared" si="10"/>
        <v>40210</v>
      </c>
      <c r="G325" s="2">
        <f t="shared" si="11"/>
        <v>2010</v>
      </c>
    </row>
    <row r="326" spans="1:7" x14ac:dyDescent="0.25">
      <c r="A326">
        <v>330</v>
      </c>
      <c r="B326" t="s">
        <v>5</v>
      </c>
      <c r="C326">
        <v>9.8800000000000008</v>
      </c>
      <c r="D326" t="s">
        <v>29</v>
      </c>
      <c r="E326">
        <v>1</v>
      </c>
      <c r="F326" s="12">
        <f t="shared" si="10"/>
        <v>40238</v>
      </c>
      <c r="G326" s="2">
        <f t="shared" si="11"/>
        <v>2010</v>
      </c>
    </row>
    <row r="327" spans="1:7" x14ac:dyDescent="0.25">
      <c r="A327">
        <v>330</v>
      </c>
      <c r="B327" t="s">
        <v>5</v>
      </c>
      <c r="C327">
        <v>9.8800000000000008</v>
      </c>
      <c r="D327" t="s">
        <v>9</v>
      </c>
      <c r="E327">
        <v>1</v>
      </c>
      <c r="F327" s="12">
        <f t="shared" si="10"/>
        <v>40269</v>
      </c>
      <c r="G327" s="2">
        <f t="shared" si="11"/>
        <v>2010</v>
      </c>
    </row>
    <row r="328" spans="1:7" x14ac:dyDescent="0.25">
      <c r="A328">
        <v>330</v>
      </c>
      <c r="B328" t="s">
        <v>5</v>
      </c>
      <c r="C328">
        <v>9.8800000000000008</v>
      </c>
      <c r="D328" t="s">
        <v>12</v>
      </c>
      <c r="E328">
        <v>1</v>
      </c>
      <c r="F328" s="12">
        <f t="shared" si="10"/>
        <v>40299</v>
      </c>
      <c r="G328" s="2">
        <f t="shared" si="11"/>
        <v>2010</v>
      </c>
    </row>
    <row r="329" spans="1:7" x14ac:dyDescent="0.25">
      <c r="A329">
        <v>330</v>
      </c>
      <c r="B329" t="s">
        <v>5</v>
      </c>
      <c r="C329">
        <v>9.8800000000000008</v>
      </c>
      <c r="D329" t="s">
        <v>15</v>
      </c>
      <c r="E329">
        <v>2</v>
      </c>
      <c r="F329" s="12">
        <f t="shared" si="10"/>
        <v>40330</v>
      </c>
      <c r="G329" s="2">
        <f t="shared" si="11"/>
        <v>2010</v>
      </c>
    </row>
    <row r="330" spans="1:7" x14ac:dyDescent="0.25">
      <c r="A330">
        <v>330</v>
      </c>
      <c r="B330" t="s">
        <v>5</v>
      </c>
      <c r="C330">
        <v>9.8800000000000008</v>
      </c>
      <c r="D330" t="s">
        <v>19</v>
      </c>
      <c r="E330">
        <v>1</v>
      </c>
      <c r="F330" s="12">
        <f t="shared" si="10"/>
        <v>40360</v>
      </c>
      <c r="G330" s="2">
        <f t="shared" si="11"/>
        <v>2010</v>
      </c>
    </row>
    <row r="331" spans="1:7" x14ac:dyDescent="0.25">
      <c r="A331">
        <v>330</v>
      </c>
      <c r="B331" t="s">
        <v>5</v>
      </c>
      <c r="C331">
        <v>9.8800000000000008</v>
      </c>
      <c r="D331" t="s">
        <v>22</v>
      </c>
      <c r="E331">
        <v>1</v>
      </c>
      <c r="F331" s="12">
        <f t="shared" si="10"/>
        <v>40391</v>
      </c>
      <c r="G331" s="2">
        <f t="shared" si="11"/>
        <v>2010</v>
      </c>
    </row>
    <row r="332" spans="1:7" x14ac:dyDescent="0.25">
      <c r="A332">
        <v>330</v>
      </c>
      <c r="B332" t="s">
        <v>5</v>
      </c>
      <c r="C332">
        <v>9.8800000000000008</v>
      </c>
      <c r="D332" t="s">
        <v>26</v>
      </c>
      <c r="E332">
        <v>1</v>
      </c>
      <c r="F332" s="12">
        <f t="shared" si="10"/>
        <v>40422</v>
      </c>
      <c r="G332" s="2">
        <f t="shared" si="11"/>
        <v>2010</v>
      </c>
    </row>
    <row r="333" spans="1:7" x14ac:dyDescent="0.25">
      <c r="A333">
        <v>330</v>
      </c>
      <c r="B333" t="s">
        <v>5</v>
      </c>
      <c r="C333">
        <v>9.8800000000000008</v>
      </c>
      <c r="D333" t="s">
        <v>28</v>
      </c>
      <c r="E333">
        <v>1</v>
      </c>
      <c r="F333" s="12">
        <f t="shared" si="10"/>
        <v>40452</v>
      </c>
      <c r="G333" s="2">
        <f t="shared" si="11"/>
        <v>2010</v>
      </c>
    </row>
    <row r="334" spans="1:7" x14ac:dyDescent="0.25">
      <c r="A334">
        <v>330</v>
      </c>
      <c r="B334" t="s">
        <v>5</v>
      </c>
      <c r="C334">
        <v>9.8800000000000008</v>
      </c>
      <c r="D334" t="s">
        <v>30</v>
      </c>
      <c r="E334">
        <v>1</v>
      </c>
      <c r="F334" s="12">
        <f t="shared" si="10"/>
        <v>40483</v>
      </c>
      <c r="G334" s="2">
        <f t="shared" si="11"/>
        <v>2010</v>
      </c>
    </row>
    <row r="335" spans="1:7" x14ac:dyDescent="0.25">
      <c r="A335">
        <v>330</v>
      </c>
      <c r="B335" t="s">
        <v>5</v>
      </c>
      <c r="C335">
        <v>9.8800000000000008</v>
      </c>
      <c r="D335" t="s">
        <v>31</v>
      </c>
      <c r="E335">
        <v>1</v>
      </c>
      <c r="F335" s="12">
        <f t="shared" si="10"/>
        <v>40513</v>
      </c>
      <c r="G335" s="2">
        <f t="shared" si="11"/>
        <v>2010</v>
      </c>
    </row>
    <row r="336" spans="1:7" x14ac:dyDescent="0.25">
      <c r="A336">
        <v>330</v>
      </c>
      <c r="B336" t="s">
        <v>5</v>
      </c>
      <c r="C336">
        <v>9.8800000000000008</v>
      </c>
      <c r="D336" t="s">
        <v>34</v>
      </c>
      <c r="E336">
        <v>1</v>
      </c>
      <c r="F336" s="12">
        <f t="shared" si="10"/>
        <v>40575</v>
      </c>
      <c r="G336" s="2">
        <f t="shared" si="11"/>
        <v>2011</v>
      </c>
    </row>
    <row r="337" spans="1:7" x14ac:dyDescent="0.25">
      <c r="A337">
        <v>330</v>
      </c>
      <c r="B337" t="s">
        <v>5</v>
      </c>
      <c r="C337">
        <v>9.8800000000000008</v>
      </c>
      <c r="D337" t="s">
        <v>35</v>
      </c>
      <c r="E337">
        <v>2</v>
      </c>
      <c r="F337" s="12">
        <f t="shared" si="10"/>
        <v>40603</v>
      </c>
      <c r="G337" s="2">
        <f t="shared" si="11"/>
        <v>2011</v>
      </c>
    </row>
    <row r="338" spans="1:7" x14ac:dyDescent="0.25">
      <c r="A338">
        <v>330</v>
      </c>
      <c r="B338" t="s">
        <v>5</v>
      </c>
      <c r="C338">
        <v>9.8800000000000008</v>
      </c>
      <c r="D338" t="s">
        <v>36</v>
      </c>
      <c r="E338">
        <v>1</v>
      </c>
      <c r="F338" s="12">
        <f t="shared" si="10"/>
        <v>40634</v>
      </c>
      <c r="G338" s="2">
        <f t="shared" si="11"/>
        <v>2011</v>
      </c>
    </row>
    <row r="339" spans="1:7" x14ac:dyDescent="0.25">
      <c r="A339">
        <v>330</v>
      </c>
      <c r="B339" t="s">
        <v>5</v>
      </c>
      <c r="C339">
        <v>9.8800000000000008</v>
      </c>
      <c r="D339" t="s">
        <v>37</v>
      </c>
      <c r="E339">
        <v>1</v>
      </c>
      <c r="F339" s="12">
        <f t="shared" si="10"/>
        <v>40664</v>
      </c>
      <c r="G339" s="2">
        <f t="shared" si="11"/>
        <v>2011</v>
      </c>
    </row>
    <row r="340" spans="1:7" x14ac:dyDescent="0.25">
      <c r="A340">
        <v>330</v>
      </c>
      <c r="B340" t="s">
        <v>5</v>
      </c>
      <c r="C340">
        <v>9.8800000000000008</v>
      </c>
      <c r="D340" t="s">
        <v>38</v>
      </c>
      <c r="E340">
        <v>1</v>
      </c>
      <c r="F340" s="12">
        <f t="shared" si="10"/>
        <v>40695</v>
      </c>
      <c r="G340" s="2">
        <f t="shared" si="11"/>
        <v>2011</v>
      </c>
    </row>
    <row r="341" spans="1:7" x14ac:dyDescent="0.25">
      <c r="A341">
        <v>330</v>
      </c>
      <c r="B341" t="s">
        <v>5</v>
      </c>
      <c r="C341">
        <v>9.8800000000000008</v>
      </c>
      <c r="D341" t="s">
        <v>39</v>
      </c>
      <c r="E341">
        <v>2</v>
      </c>
      <c r="F341" s="12">
        <f t="shared" si="10"/>
        <v>40725</v>
      </c>
      <c r="G341" s="2">
        <f t="shared" si="11"/>
        <v>2011</v>
      </c>
    </row>
    <row r="342" spans="1:7" x14ac:dyDescent="0.25">
      <c r="A342">
        <v>330</v>
      </c>
      <c r="B342" t="s">
        <v>5</v>
      </c>
      <c r="C342">
        <v>9.8800000000000008</v>
      </c>
      <c r="D342" t="s">
        <v>40</v>
      </c>
      <c r="E342">
        <v>1</v>
      </c>
      <c r="F342" s="12">
        <f t="shared" si="10"/>
        <v>40756</v>
      </c>
      <c r="G342" s="2">
        <f t="shared" si="11"/>
        <v>2011</v>
      </c>
    </row>
    <row r="343" spans="1:7" x14ac:dyDescent="0.25">
      <c r="A343">
        <v>330</v>
      </c>
      <c r="B343" t="s">
        <v>5</v>
      </c>
      <c r="C343">
        <v>9.8800000000000008</v>
      </c>
      <c r="D343" t="s">
        <v>41</v>
      </c>
      <c r="E343">
        <v>1</v>
      </c>
      <c r="F343" s="12">
        <f t="shared" si="10"/>
        <v>40787</v>
      </c>
      <c r="G343" s="2">
        <f t="shared" si="11"/>
        <v>2011</v>
      </c>
    </row>
    <row r="344" spans="1:7" x14ac:dyDescent="0.25">
      <c r="A344">
        <v>330</v>
      </c>
      <c r="B344" t="s">
        <v>5</v>
      </c>
      <c r="C344">
        <v>9.8800000000000008</v>
      </c>
      <c r="D344" t="s">
        <v>42</v>
      </c>
      <c r="E344">
        <v>1</v>
      </c>
      <c r="F344" s="12">
        <f t="shared" si="10"/>
        <v>40817</v>
      </c>
      <c r="G344" s="2">
        <f t="shared" si="11"/>
        <v>2011</v>
      </c>
    </row>
    <row r="345" spans="1:7" x14ac:dyDescent="0.25">
      <c r="A345">
        <v>330</v>
      </c>
      <c r="B345" t="s">
        <v>5</v>
      </c>
      <c r="C345">
        <v>9.8800000000000008</v>
      </c>
      <c r="D345" t="s">
        <v>43</v>
      </c>
      <c r="E345">
        <v>1</v>
      </c>
      <c r="F345" s="12">
        <f t="shared" si="10"/>
        <v>40848</v>
      </c>
      <c r="G345" s="2">
        <f t="shared" si="11"/>
        <v>2011</v>
      </c>
    </row>
    <row r="346" spans="1:7" x14ac:dyDescent="0.25">
      <c r="A346">
        <v>330</v>
      </c>
      <c r="B346" t="s">
        <v>5</v>
      </c>
      <c r="C346">
        <v>9.8800000000000008</v>
      </c>
      <c r="D346" t="s">
        <v>44</v>
      </c>
      <c r="E346">
        <v>1</v>
      </c>
      <c r="F346" s="12">
        <f t="shared" si="10"/>
        <v>40878</v>
      </c>
      <c r="G346" s="2">
        <f t="shared" si="11"/>
        <v>2011</v>
      </c>
    </row>
    <row r="347" spans="1:7" x14ac:dyDescent="0.25">
      <c r="A347">
        <v>330</v>
      </c>
      <c r="B347" t="s">
        <v>5</v>
      </c>
      <c r="C347">
        <v>9.8800000000000008</v>
      </c>
      <c r="D347" t="s">
        <v>45</v>
      </c>
      <c r="E347">
        <v>1</v>
      </c>
      <c r="F347" s="12">
        <f t="shared" si="10"/>
        <v>40909</v>
      </c>
      <c r="G347" s="2">
        <f t="shared" si="11"/>
        <v>2012</v>
      </c>
    </row>
    <row r="348" spans="1:7" x14ac:dyDescent="0.25">
      <c r="A348">
        <v>330</v>
      </c>
      <c r="B348" t="s">
        <v>5</v>
      </c>
      <c r="C348">
        <v>9.8800000000000008</v>
      </c>
      <c r="D348" t="s">
        <v>47</v>
      </c>
      <c r="E348">
        <v>1</v>
      </c>
      <c r="F348" s="12">
        <f t="shared" si="10"/>
        <v>40940</v>
      </c>
      <c r="G348" s="2">
        <f t="shared" si="11"/>
        <v>2012</v>
      </c>
    </row>
    <row r="349" spans="1:7" x14ac:dyDescent="0.25">
      <c r="A349">
        <v>330</v>
      </c>
      <c r="B349" t="s">
        <v>5</v>
      </c>
      <c r="C349">
        <v>9.8800000000000008</v>
      </c>
      <c r="D349" t="s">
        <v>46</v>
      </c>
      <c r="E349">
        <v>1</v>
      </c>
      <c r="F349" s="12">
        <f t="shared" si="10"/>
        <v>40969</v>
      </c>
      <c r="G349" s="2">
        <f t="shared" si="11"/>
        <v>2012</v>
      </c>
    </row>
    <row r="350" spans="1:7" x14ac:dyDescent="0.25">
      <c r="A350">
        <v>330</v>
      </c>
      <c r="B350" t="s">
        <v>5</v>
      </c>
      <c r="C350">
        <v>9.8800000000000008</v>
      </c>
      <c r="D350" t="s">
        <v>49</v>
      </c>
      <c r="E350">
        <v>1</v>
      </c>
      <c r="F350" s="12">
        <f t="shared" si="10"/>
        <v>41000</v>
      </c>
      <c r="G350" s="2">
        <f t="shared" si="11"/>
        <v>2012</v>
      </c>
    </row>
    <row r="351" spans="1:7" x14ac:dyDescent="0.25">
      <c r="A351">
        <v>330</v>
      </c>
      <c r="B351" t="s">
        <v>5</v>
      </c>
      <c r="C351">
        <v>9.8800000000000008</v>
      </c>
      <c r="D351" t="s">
        <v>48</v>
      </c>
      <c r="E351">
        <v>1</v>
      </c>
      <c r="F351" s="12">
        <f t="shared" si="10"/>
        <v>41030</v>
      </c>
      <c r="G351" s="2">
        <f t="shared" si="11"/>
        <v>2012</v>
      </c>
    </row>
    <row r="352" spans="1:7" x14ac:dyDescent="0.25">
      <c r="A352">
        <v>330</v>
      </c>
      <c r="B352" t="s">
        <v>5</v>
      </c>
      <c r="C352">
        <v>9.8800000000000008</v>
      </c>
      <c r="D352" t="s">
        <v>50</v>
      </c>
      <c r="E352">
        <v>2</v>
      </c>
      <c r="F352" s="12">
        <f t="shared" si="10"/>
        <v>41061</v>
      </c>
      <c r="G352" s="2">
        <f t="shared" si="11"/>
        <v>2012</v>
      </c>
    </row>
    <row r="353" spans="1:7" x14ac:dyDescent="0.25">
      <c r="A353">
        <v>330</v>
      </c>
      <c r="B353" t="s">
        <v>5</v>
      </c>
      <c r="C353">
        <v>9.8800000000000008</v>
      </c>
      <c r="D353" t="s">
        <v>51</v>
      </c>
      <c r="E353">
        <v>1</v>
      </c>
      <c r="F353" s="12">
        <f t="shared" si="10"/>
        <v>41091</v>
      </c>
      <c r="G353" s="2">
        <f t="shared" si="11"/>
        <v>2012</v>
      </c>
    </row>
    <row r="354" spans="1:7" x14ac:dyDescent="0.25">
      <c r="A354">
        <v>330</v>
      </c>
      <c r="B354" t="s">
        <v>5</v>
      </c>
      <c r="C354">
        <v>9.8800000000000008</v>
      </c>
      <c r="D354" t="s">
        <v>53</v>
      </c>
      <c r="E354">
        <v>1</v>
      </c>
      <c r="F354" s="12">
        <f t="shared" si="10"/>
        <v>41122</v>
      </c>
      <c r="G354" s="2">
        <f t="shared" si="11"/>
        <v>2012</v>
      </c>
    </row>
    <row r="355" spans="1:7" x14ac:dyDescent="0.25">
      <c r="A355">
        <v>330</v>
      </c>
      <c r="B355" t="s">
        <v>5</v>
      </c>
      <c r="C355">
        <v>9.8800000000000008</v>
      </c>
      <c r="D355" t="s">
        <v>52</v>
      </c>
      <c r="E355">
        <v>1</v>
      </c>
      <c r="F355" s="12">
        <f t="shared" si="10"/>
        <v>41153</v>
      </c>
      <c r="G355" s="2">
        <f t="shared" si="11"/>
        <v>2012</v>
      </c>
    </row>
    <row r="356" spans="1:7" x14ac:dyDescent="0.25">
      <c r="A356">
        <v>330</v>
      </c>
      <c r="B356" t="s">
        <v>5</v>
      </c>
      <c r="C356">
        <v>9.8800000000000008</v>
      </c>
      <c r="D356" t="s">
        <v>55</v>
      </c>
      <c r="E356">
        <v>1</v>
      </c>
      <c r="F356" s="12">
        <f t="shared" si="10"/>
        <v>41183</v>
      </c>
      <c r="G356" s="2">
        <f t="shared" si="11"/>
        <v>2012</v>
      </c>
    </row>
    <row r="357" spans="1:7" x14ac:dyDescent="0.25">
      <c r="A357">
        <v>330</v>
      </c>
      <c r="B357" t="s">
        <v>5</v>
      </c>
      <c r="C357">
        <v>9.8800000000000008</v>
      </c>
      <c r="D357" t="s">
        <v>56</v>
      </c>
      <c r="E357">
        <v>1</v>
      </c>
      <c r="F357" s="12">
        <f t="shared" si="10"/>
        <v>41214</v>
      </c>
      <c r="G357" s="2">
        <f t="shared" si="11"/>
        <v>2012</v>
      </c>
    </row>
    <row r="358" spans="1:7" x14ac:dyDescent="0.25">
      <c r="A358">
        <v>330</v>
      </c>
      <c r="B358" t="s">
        <v>5</v>
      </c>
      <c r="C358">
        <v>9.8800000000000008</v>
      </c>
      <c r="D358" t="s">
        <v>54</v>
      </c>
      <c r="E358">
        <v>1</v>
      </c>
      <c r="F358" s="12">
        <f t="shared" si="10"/>
        <v>41244</v>
      </c>
      <c r="G358" s="2">
        <f t="shared" si="11"/>
        <v>2012</v>
      </c>
    </row>
    <row r="359" spans="1:7" x14ac:dyDescent="0.25">
      <c r="A359">
        <v>330</v>
      </c>
      <c r="B359" t="s">
        <v>5</v>
      </c>
      <c r="C359">
        <v>9.8800000000000008</v>
      </c>
      <c r="D359" t="s">
        <v>59</v>
      </c>
      <c r="E359">
        <v>1</v>
      </c>
      <c r="F359" s="12">
        <f t="shared" si="10"/>
        <v>41275</v>
      </c>
      <c r="G359" s="2">
        <f t="shared" si="11"/>
        <v>2013</v>
      </c>
    </row>
    <row r="360" spans="1:7" x14ac:dyDescent="0.25">
      <c r="A360">
        <v>330</v>
      </c>
      <c r="B360" t="s">
        <v>5</v>
      </c>
      <c r="C360">
        <v>9.8800000000000008</v>
      </c>
      <c r="D360" t="s">
        <v>58</v>
      </c>
      <c r="E360">
        <v>1</v>
      </c>
      <c r="F360" s="12">
        <f t="shared" si="10"/>
        <v>41306</v>
      </c>
      <c r="G360" s="2">
        <f t="shared" si="11"/>
        <v>2013</v>
      </c>
    </row>
    <row r="361" spans="1:7" x14ac:dyDescent="0.25">
      <c r="A361">
        <v>330</v>
      </c>
      <c r="B361" t="s">
        <v>5</v>
      </c>
      <c r="C361">
        <v>9.8800000000000008</v>
      </c>
      <c r="D361" t="s">
        <v>57</v>
      </c>
      <c r="E361">
        <v>1</v>
      </c>
      <c r="F361" s="12">
        <f t="shared" si="10"/>
        <v>41334</v>
      </c>
      <c r="G361" s="2">
        <f t="shared" si="11"/>
        <v>2013</v>
      </c>
    </row>
    <row r="362" spans="1:7" x14ac:dyDescent="0.25">
      <c r="A362">
        <v>330</v>
      </c>
      <c r="B362" t="s">
        <v>5</v>
      </c>
      <c r="C362">
        <v>9.8800000000000008</v>
      </c>
      <c r="D362" t="s">
        <v>62</v>
      </c>
      <c r="E362">
        <v>1</v>
      </c>
      <c r="F362" s="12">
        <f t="shared" si="10"/>
        <v>41365</v>
      </c>
      <c r="G362" s="2">
        <f t="shared" si="11"/>
        <v>2013</v>
      </c>
    </row>
    <row r="363" spans="1:7" x14ac:dyDescent="0.25">
      <c r="A363">
        <v>330</v>
      </c>
      <c r="B363" t="s">
        <v>5</v>
      </c>
      <c r="C363">
        <v>9.8800000000000008</v>
      </c>
      <c r="D363" t="s">
        <v>60</v>
      </c>
      <c r="E363">
        <v>2</v>
      </c>
      <c r="F363" s="12">
        <f t="shared" si="10"/>
        <v>41395</v>
      </c>
      <c r="G363" s="2">
        <f t="shared" si="11"/>
        <v>2013</v>
      </c>
    </row>
    <row r="364" spans="1:7" x14ac:dyDescent="0.25">
      <c r="A364">
        <v>330</v>
      </c>
      <c r="B364" t="s">
        <v>5</v>
      </c>
      <c r="C364">
        <v>9.8800000000000008</v>
      </c>
      <c r="D364" t="s">
        <v>61</v>
      </c>
      <c r="E364">
        <v>1</v>
      </c>
      <c r="F364" s="12">
        <f t="shared" si="10"/>
        <v>41426</v>
      </c>
      <c r="G364" s="2">
        <f t="shared" si="11"/>
        <v>2013</v>
      </c>
    </row>
    <row r="365" spans="1:7" x14ac:dyDescent="0.25">
      <c r="A365">
        <v>330</v>
      </c>
      <c r="B365" t="s">
        <v>5</v>
      </c>
      <c r="C365">
        <v>9.8800000000000008</v>
      </c>
      <c r="D365" t="s">
        <v>63</v>
      </c>
      <c r="E365">
        <v>1</v>
      </c>
      <c r="F365" s="12">
        <f t="shared" si="10"/>
        <v>41456</v>
      </c>
      <c r="G365" s="2">
        <f t="shared" si="11"/>
        <v>2013</v>
      </c>
    </row>
    <row r="366" spans="1:7" x14ac:dyDescent="0.25">
      <c r="A366">
        <v>330</v>
      </c>
      <c r="B366" t="s">
        <v>5</v>
      </c>
      <c r="C366">
        <v>9.8800000000000008</v>
      </c>
      <c r="D366" t="s">
        <v>65</v>
      </c>
      <c r="E366">
        <v>1</v>
      </c>
      <c r="F366" s="12">
        <f t="shared" si="10"/>
        <v>41487</v>
      </c>
      <c r="G366" s="2">
        <f t="shared" si="11"/>
        <v>2013</v>
      </c>
    </row>
    <row r="367" spans="1:7" x14ac:dyDescent="0.25">
      <c r="A367">
        <v>330</v>
      </c>
      <c r="B367" t="s">
        <v>5</v>
      </c>
      <c r="C367">
        <v>9.8800000000000008</v>
      </c>
      <c r="D367" t="s">
        <v>64</v>
      </c>
      <c r="E367">
        <v>1</v>
      </c>
      <c r="F367" s="12">
        <f t="shared" si="10"/>
        <v>41518</v>
      </c>
      <c r="G367" s="2">
        <f t="shared" si="11"/>
        <v>2013</v>
      </c>
    </row>
    <row r="368" spans="1:7" x14ac:dyDescent="0.25">
      <c r="A368">
        <v>330</v>
      </c>
      <c r="B368" t="s">
        <v>5</v>
      </c>
      <c r="C368">
        <v>9.8800000000000008</v>
      </c>
      <c r="D368" t="s">
        <v>68</v>
      </c>
      <c r="E368">
        <v>1</v>
      </c>
      <c r="F368" s="12">
        <f t="shared" si="10"/>
        <v>41548</v>
      </c>
      <c r="G368" s="2">
        <f t="shared" si="11"/>
        <v>2013</v>
      </c>
    </row>
    <row r="369" spans="1:7" x14ac:dyDescent="0.25">
      <c r="A369">
        <v>330</v>
      </c>
      <c r="B369" t="s">
        <v>5</v>
      </c>
      <c r="C369">
        <v>9.8800000000000008</v>
      </c>
      <c r="D369" t="s">
        <v>67</v>
      </c>
      <c r="E369">
        <v>1</v>
      </c>
      <c r="F369" s="12">
        <f t="shared" si="10"/>
        <v>41579</v>
      </c>
      <c r="G369" s="2">
        <f t="shared" si="11"/>
        <v>2013</v>
      </c>
    </row>
    <row r="370" spans="1:7" x14ac:dyDescent="0.25">
      <c r="A370">
        <v>330</v>
      </c>
      <c r="B370" t="s">
        <v>5</v>
      </c>
      <c r="C370">
        <v>9.8800000000000008</v>
      </c>
      <c r="D370" t="s">
        <v>66</v>
      </c>
      <c r="E370">
        <v>1</v>
      </c>
      <c r="F370" s="12">
        <f t="shared" si="10"/>
        <v>41609</v>
      </c>
      <c r="G370" s="2">
        <f t="shared" si="11"/>
        <v>2013</v>
      </c>
    </row>
    <row r="371" spans="1:7" x14ac:dyDescent="0.25">
      <c r="A371">
        <v>330</v>
      </c>
      <c r="B371" t="s">
        <v>5</v>
      </c>
      <c r="C371">
        <v>9.8800000000000008</v>
      </c>
      <c r="D371" t="s">
        <v>69</v>
      </c>
      <c r="E371">
        <v>1</v>
      </c>
      <c r="F371" s="12">
        <f t="shared" si="10"/>
        <v>41640</v>
      </c>
      <c r="G371" s="2">
        <f t="shared" si="11"/>
        <v>2014</v>
      </c>
    </row>
    <row r="372" spans="1:7" x14ac:dyDescent="0.25">
      <c r="A372">
        <v>330</v>
      </c>
      <c r="B372" t="s">
        <v>5</v>
      </c>
      <c r="C372">
        <v>9.8800000000000008</v>
      </c>
      <c r="D372" t="s">
        <v>70</v>
      </c>
      <c r="E372">
        <v>1</v>
      </c>
      <c r="F372" s="12">
        <f t="shared" si="10"/>
        <v>41671</v>
      </c>
      <c r="G372" s="2">
        <f t="shared" si="11"/>
        <v>2014</v>
      </c>
    </row>
    <row r="373" spans="1:7" x14ac:dyDescent="0.25">
      <c r="A373">
        <v>330</v>
      </c>
      <c r="B373" t="s">
        <v>5</v>
      </c>
      <c r="C373">
        <v>9.8800000000000008</v>
      </c>
      <c r="D373" t="s">
        <v>7</v>
      </c>
      <c r="E373">
        <v>1</v>
      </c>
      <c r="F373" s="12">
        <f t="shared" si="10"/>
        <v>41699</v>
      </c>
      <c r="G373" s="2">
        <f t="shared" si="11"/>
        <v>2014</v>
      </c>
    </row>
    <row r="374" spans="1:7" x14ac:dyDescent="0.25">
      <c r="A374">
        <v>330</v>
      </c>
      <c r="B374" t="s">
        <v>5</v>
      </c>
      <c r="C374">
        <v>9.8800000000000008</v>
      </c>
      <c r="D374" t="s">
        <v>6</v>
      </c>
      <c r="E374">
        <v>2</v>
      </c>
      <c r="F374" s="12">
        <f t="shared" si="10"/>
        <v>41730</v>
      </c>
      <c r="G374" s="2">
        <f t="shared" si="11"/>
        <v>2014</v>
      </c>
    </row>
    <row r="375" spans="1:7" x14ac:dyDescent="0.25">
      <c r="A375">
        <v>330</v>
      </c>
      <c r="B375" t="s">
        <v>5</v>
      </c>
      <c r="C375">
        <v>9.8800000000000008</v>
      </c>
      <c r="D375" t="s">
        <v>8</v>
      </c>
      <c r="E375">
        <v>1</v>
      </c>
      <c r="F375" s="12">
        <f t="shared" si="10"/>
        <v>41760</v>
      </c>
      <c r="G375" s="2">
        <f t="shared" si="11"/>
        <v>2014</v>
      </c>
    </row>
    <row r="376" spans="1:7" x14ac:dyDescent="0.25">
      <c r="A376">
        <v>330</v>
      </c>
      <c r="B376" t="s">
        <v>5</v>
      </c>
      <c r="C376">
        <v>9.8800000000000008</v>
      </c>
      <c r="D376" t="s">
        <v>10</v>
      </c>
      <c r="E376">
        <v>1</v>
      </c>
      <c r="F376" s="12">
        <f t="shared" si="10"/>
        <v>41791</v>
      </c>
      <c r="G376" s="2">
        <f t="shared" si="11"/>
        <v>2014</v>
      </c>
    </row>
    <row r="377" spans="1:7" x14ac:dyDescent="0.25">
      <c r="A377">
        <v>330</v>
      </c>
      <c r="B377" t="s">
        <v>5</v>
      </c>
      <c r="C377">
        <v>9.8800000000000008</v>
      </c>
      <c r="D377" t="s">
        <v>11</v>
      </c>
      <c r="E377">
        <v>1</v>
      </c>
      <c r="F377" s="12">
        <f t="shared" si="10"/>
        <v>41821</v>
      </c>
      <c r="G377" s="2">
        <f t="shared" si="11"/>
        <v>2014</v>
      </c>
    </row>
    <row r="378" spans="1:7" x14ac:dyDescent="0.25">
      <c r="A378">
        <v>330</v>
      </c>
      <c r="B378" t="s">
        <v>5</v>
      </c>
      <c r="C378">
        <v>9.8800000000000008</v>
      </c>
      <c r="D378" t="s">
        <v>13</v>
      </c>
      <c r="E378">
        <v>1</v>
      </c>
      <c r="F378" s="12">
        <f t="shared" si="10"/>
        <v>41852</v>
      </c>
      <c r="G378" s="2">
        <f t="shared" si="11"/>
        <v>2014</v>
      </c>
    </row>
    <row r="379" spans="1:7" x14ac:dyDescent="0.25">
      <c r="A379">
        <v>330</v>
      </c>
      <c r="B379" t="s">
        <v>5</v>
      </c>
      <c r="C379">
        <v>9.8800000000000008</v>
      </c>
      <c r="D379" t="s">
        <v>14</v>
      </c>
      <c r="E379">
        <v>2</v>
      </c>
      <c r="F379" s="12">
        <f t="shared" si="10"/>
        <v>41883</v>
      </c>
      <c r="G379" s="2">
        <f t="shared" si="11"/>
        <v>2014</v>
      </c>
    </row>
    <row r="380" spans="1:7" x14ac:dyDescent="0.25">
      <c r="A380">
        <v>330</v>
      </c>
      <c r="B380" t="s">
        <v>5</v>
      </c>
      <c r="C380">
        <v>9.8800000000000008</v>
      </c>
      <c r="D380" t="s">
        <v>16</v>
      </c>
      <c r="E380">
        <v>1</v>
      </c>
      <c r="F380" s="12">
        <f t="shared" si="10"/>
        <v>41913</v>
      </c>
      <c r="G380" s="2">
        <f t="shared" si="11"/>
        <v>2014</v>
      </c>
    </row>
    <row r="381" spans="1:7" x14ac:dyDescent="0.25">
      <c r="A381">
        <v>330</v>
      </c>
      <c r="B381" t="s">
        <v>5</v>
      </c>
      <c r="C381">
        <v>9.8800000000000008</v>
      </c>
      <c r="D381" t="s">
        <v>17</v>
      </c>
      <c r="E381">
        <v>1</v>
      </c>
      <c r="F381" s="12">
        <f t="shared" si="10"/>
        <v>41944</v>
      </c>
      <c r="G381" s="2">
        <f t="shared" si="11"/>
        <v>2014</v>
      </c>
    </row>
    <row r="382" spans="1:7" x14ac:dyDescent="0.25">
      <c r="A382">
        <v>330</v>
      </c>
      <c r="B382" t="s">
        <v>5</v>
      </c>
      <c r="C382">
        <v>9.8800000000000008</v>
      </c>
      <c r="D382" t="s">
        <v>18</v>
      </c>
      <c r="E382">
        <v>1</v>
      </c>
      <c r="F382" s="12">
        <f t="shared" si="10"/>
        <v>41974</v>
      </c>
      <c r="G382" s="2">
        <f t="shared" si="11"/>
        <v>2014</v>
      </c>
    </row>
    <row r="383" spans="1:7" x14ac:dyDescent="0.25">
      <c r="A383">
        <v>330</v>
      </c>
      <c r="B383" t="s">
        <v>5</v>
      </c>
      <c r="C383">
        <v>9.8800000000000008</v>
      </c>
      <c r="D383" t="s">
        <v>21</v>
      </c>
      <c r="E383">
        <v>1</v>
      </c>
      <c r="F383" s="12">
        <f t="shared" si="10"/>
        <v>42036</v>
      </c>
      <c r="G383" s="2">
        <f t="shared" si="11"/>
        <v>2015</v>
      </c>
    </row>
    <row r="384" spans="1:7" x14ac:dyDescent="0.25">
      <c r="A384">
        <v>330</v>
      </c>
      <c r="B384" t="s">
        <v>5</v>
      </c>
      <c r="C384">
        <v>9.8800000000000008</v>
      </c>
      <c r="D384" t="s">
        <v>23</v>
      </c>
      <c r="E384">
        <v>2</v>
      </c>
      <c r="F384" s="12">
        <f t="shared" si="10"/>
        <v>42064</v>
      </c>
      <c r="G384" s="2">
        <f t="shared" si="11"/>
        <v>2015</v>
      </c>
    </row>
    <row r="385" spans="1:7" x14ac:dyDescent="0.25">
      <c r="A385">
        <v>330</v>
      </c>
      <c r="B385" t="s">
        <v>5</v>
      </c>
      <c r="C385">
        <v>9.8800000000000008</v>
      </c>
      <c r="D385" t="s">
        <v>24</v>
      </c>
      <c r="E385">
        <v>1</v>
      </c>
      <c r="F385" s="12">
        <f t="shared" si="10"/>
        <v>42095</v>
      </c>
      <c r="G385" s="2">
        <f t="shared" si="11"/>
        <v>2015</v>
      </c>
    </row>
    <row r="386" spans="1:7" x14ac:dyDescent="0.25">
      <c r="A386">
        <v>330</v>
      </c>
      <c r="B386" t="s">
        <v>5</v>
      </c>
      <c r="C386">
        <v>9.8800000000000008</v>
      </c>
      <c r="D386" t="s">
        <v>25</v>
      </c>
      <c r="E386">
        <v>1</v>
      </c>
      <c r="F386" s="12">
        <f t="shared" ref="F386:F449" si="12">DATE(VALUE(LEFT(D386,4)),VALUE(RIGHT(D386,2)),1)</f>
        <v>42125</v>
      </c>
      <c r="G386" s="2">
        <f t="shared" si="11"/>
        <v>2015</v>
      </c>
    </row>
    <row r="387" spans="1:7" x14ac:dyDescent="0.25">
      <c r="A387">
        <v>330</v>
      </c>
      <c r="B387" t="s">
        <v>5</v>
      </c>
      <c r="C387">
        <v>9.8800000000000008</v>
      </c>
      <c r="D387" t="s">
        <v>27</v>
      </c>
      <c r="E387">
        <v>1</v>
      </c>
      <c r="F387" s="12">
        <f t="shared" si="12"/>
        <v>42156</v>
      </c>
      <c r="G387" s="2">
        <f t="shared" ref="G387:G450" si="13">YEAR(F387)</f>
        <v>2015</v>
      </c>
    </row>
    <row r="388" spans="1:7" x14ac:dyDescent="0.25">
      <c r="A388">
        <v>334</v>
      </c>
      <c r="B388" t="s">
        <v>5</v>
      </c>
      <c r="C388">
        <v>4.7300000000000004</v>
      </c>
      <c r="D388" t="s">
        <v>81</v>
      </c>
      <c r="E388">
        <v>1</v>
      </c>
      <c r="F388" s="12">
        <f t="shared" si="12"/>
        <v>40026</v>
      </c>
      <c r="G388" s="2">
        <f t="shared" si="13"/>
        <v>2009</v>
      </c>
    </row>
    <row r="389" spans="1:7" x14ac:dyDescent="0.25">
      <c r="A389">
        <v>334</v>
      </c>
      <c r="B389" t="s">
        <v>5</v>
      </c>
      <c r="C389">
        <v>4.7300000000000004</v>
      </c>
      <c r="D389" t="s">
        <v>73</v>
      </c>
      <c r="E389">
        <v>1</v>
      </c>
      <c r="F389" s="12">
        <f t="shared" si="12"/>
        <v>40087</v>
      </c>
      <c r="G389" s="2">
        <f t="shared" si="13"/>
        <v>2009</v>
      </c>
    </row>
    <row r="390" spans="1:7" x14ac:dyDescent="0.25">
      <c r="A390">
        <v>334</v>
      </c>
      <c r="B390" t="s">
        <v>5</v>
      </c>
      <c r="C390">
        <v>4.7300000000000004</v>
      </c>
      <c r="D390" t="s">
        <v>75</v>
      </c>
      <c r="E390">
        <v>1</v>
      </c>
      <c r="F390" s="12">
        <f t="shared" si="12"/>
        <v>40179</v>
      </c>
      <c r="G390" s="2">
        <f t="shared" si="13"/>
        <v>2010</v>
      </c>
    </row>
    <row r="391" spans="1:7" x14ac:dyDescent="0.25">
      <c r="A391">
        <v>334</v>
      </c>
      <c r="B391" t="s">
        <v>5</v>
      </c>
      <c r="C391">
        <v>4.7300000000000004</v>
      </c>
      <c r="D391" t="s">
        <v>29</v>
      </c>
      <c r="E391">
        <v>1</v>
      </c>
      <c r="F391" s="12">
        <f t="shared" si="12"/>
        <v>40238</v>
      </c>
      <c r="G391" s="2">
        <f t="shared" si="13"/>
        <v>2010</v>
      </c>
    </row>
    <row r="392" spans="1:7" x14ac:dyDescent="0.25">
      <c r="A392">
        <v>334</v>
      </c>
      <c r="B392" t="s">
        <v>5</v>
      </c>
      <c r="C392">
        <v>4.7300000000000004</v>
      </c>
      <c r="D392" t="s">
        <v>12</v>
      </c>
      <c r="E392">
        <v>1</v>
      </c>
      <c r="F392" s="12">
        <f t="shared" si="12"/>
        <v>40299</v>
      </c>
      <c r="G392" s="2">
        <f t="shared" si="13"/>
        <v>2010</v>
      </c>
    </row>
    <row r="393" spans="1:7" x14ac:dyDescent="0.25">
      <c r="A393">
        <v>334</v>
      </c>
      <c r="B393" t="s">
        <v>5</v>
      </c>
      <c r="C393">
        <v>4.7300000000000004</v>
      </c>
      <c r="D393" t="s">
        <v>19</v>
      </c>
      <c r="E393">
        <v>1</v>
      </c>
      <c r="F393" s="12">
        <f t="shared" si="12"/>
        <v>40360</v>
      </c>
      <c r="G393" s="2">
        <f t="shared" si="13"/>
        <v>2010</v>
      </c>
    </row>
    <row r="394" spans="1:7" x14ac:dyDescent="0.25">
      <c r="A394">
        <v>334</v>
      </c>
      <c r="B394" t="s">
        <v>5</v>
      </c>
      <c r="C394">
        <v>4.7300000000000004</v>
      </c>
      <c r="D394" t="s">
        <v>26</v>
      </c>
      <c r="E394">
        <v>1</v>
      </c>
      <c r="F394" s="12">
        <f t="shared" si="12"/>
        <v>40422</v>
      </c>
      <c r="G394" s="2">
        <f t="shared" si="13"/>
        <v>2010</v>
      </c>
    </row>
    <row r="395" spans="1:7" x14ac:dyDescent="0.25">
      <c r="A395">
        <v>334</v>
      </c>
      <c r="B395" t="s">
        <v>5</v>
      </c>
      <c r="C395">
        <v>4.7300000000000004</v>
      </c>
      <c r="D395" t="s">
        <v>30</v>
      </c>
      <c r="E395">
        <v>1</v>
      </c>
      <c r="F395" s="12">
        <f t="shared" si="12"/>
        <v>40483</v>
      </c>
      <c r="G395" s="2">
        <f t="shared" si="13"/>
        <v>2010</v>
      </c>
    </row>
    <row r="396" spans="1:7" x14ac:dyDescent="0.25">
      <c r="A396">
        <v>334</v>
      </c>
      <c r="B396" t="s">
        <v>5</v>
      </c>
      <c r="C396">
        <v>4.7300000000000004</v>
      </c>
      <c r="D396" t="s">
        <v>33</v>
      </c>
      <c r="E396">
        <v>1</v>
      </c>
      <c r="F396" s="12">
        <f t="shared" si="12"/>
        <v>40544</v>
      </c>
      <c r="G396" s="2">
        <f t="shared" si="13"/>
        <v>2011</v>
      </c>
    </row>
    <row r="397" spans="1:7" x14ac:dyDescent="0.25">
      <c r="A397">
        <v>334</v>
      </c>
      <c r="B397" t="s">
        <v>5</v>
      </c>
      <c r="C397">
        <v>4.7300000000000004</v>
      </c>
      <c r="D397" t="s">
        <v>35</v>
      </c>
      <c r="E397">
        <v>1</v>
      </c>
      <c r="F397" s="12">
        <f t="shared" si="12"/>
        <v>40603</v>
      </c>
      <c r="G397" s="2">
        <f t="shared" si="13"/>
        <v>2011</v>
      </c>
    </row>
    <row r="398" spans="1:7" x14ac:dyDescent="0.25">
      <c r="A398">
        <v>334</v>
      </c>
      <c r="B398" t="s">
        <v>5</v>
      </c>
      <c r="C398">
        <v>4.7300000000000004</v>
      </c>
      <c r="D398" t="s">
        <v>37</v>
      </c>
      <c r="E398">
        <v>1</v>
      </c>
      <c r="F398" s="12">
        <f t="shared" si="12"/>
        <v>40664</v>
      </c>
      <c r="G398" s="2">
        <f t="shared" si="13"/>
        <v>2011</v>
      </c>
    </row>
    <row r="399" spans="1:7" x14ac:dyDescent="0.25">
      <c r="A399">
        <v>334</v>
      </c>
      <c r="B399" t="s">
        <v>5</v>
      </c>
      <c r="C399">
        <v>4.7300000000000004</v>
      </c>
      <c r="D399" t="s">
        <v>39</v>
      </c>
      <c r="E399">
        <v>1</v>
      </c>
      <c r="F399" s="12">
        <f t="shared" si="12"/>
        <v>40725</v>
      </c>
      <c r="G399" s="2">
        <f t="shared" si="13"/>
        <v>2011</v>
      </c>
    </row>
    <row r="400" spans="1:7" x14ac:dyDescent="0.25">
      <c r="A400">
        <v>334</v>
      </c>
      <c r="B400" t="s">
        <v>5</v>
      </c>
      <c r="C400">
        <v>4.7300000000000004</v>
      </c>
      <c r="D400" t="s">
        <v>41</v>
      </c>
      <c r="E400">
        <v>1</v>
      </c>
      <c r="F400" s="12">
        <f t="shared" si="12"/>
        <v>40787</v>
      </c>
      <c r="G400" s="2">
        <f t="shared" si="13"/>
        <v>2011</v>
      </c>
    </row>
    <row r="401" spans="1:7" x14ac:dyDescent="0.25">
      <c r="A401">
        <v>334</v>
      </c>
      <c r="B401" t="s">
        <v>5</v>
      </c>
      <c r="C401">
        <v>4.7300000000000004</v>
      </c>
      <c r="D401" t="s">
        <v>43</v>
      </c>
      <c r="E401">
        <v>1</v>
      </c>
      <c r="F401" s="12">
        <f t="shared" si="12"/>
        <v>40848</v>
      </c>
      <c r="G401" s="2">
        <f t="shared" si="13"/>
        <v>2011</v>
      </c>
    </row>
    <row r="402" spans="1:7" x14ac:dyDescent="0.25">
      <c r="A402">
        <v>334</v>
      </c>
      <c r="B402" t="s">
        <v>5</v>
      </c>
      <c r="C402">
        <v>4.7300000000000004</v>
      </c>
      <c r="D402" t="s">
        <v>47</v>
      </c>
      <c r="E402">
        <v>1</v>
      </c>
      <c r="F402" s="12">
        <f t="shared" si="12"/>
        <v>40940</v>
      </c>
      <c r="G402" s="2">
        <f t="shared" si="13"/>
        <v>2012</v>
      </c>
    </row>
    <row r="403" spans="1:7" x14ac:dyDescent="0.25">
      <c r="A403">
        <v>334</v>
      </c>
      <c r="B403" t="s">
        <v>5</v>
      </c>
      <c r="C403">
        <v>4.7300000000000004</v>
      </c>
      <c r="D403" t="s">
        <v>49</v>
      </c>
      <c r="E403">
        <v>1</v>
      </c>
      <c r="F403" s="12">
        <f t="shared" si="12"/>
        <v>41000</v>
      </c>
      <c r="G403" s="2">
        <f t="shared" si="13"/>
        <v>2012</v>
      </c>
    </row>
    <row r="404" spans="1:7" x14ac:dyDescent="0.25">
      <c r="A404">
        <v>334</v>
      </c>
      <c r="B404" t="s">
        <v>5</v>
      </c>
      <c r="C404">
        <v>4.7300000000000004</v>
      </c>
      <c r="D404" t="s">
        <v>50</v>
      </c>
      <c r="E404">
        <v>1</v>
      </c>
      <c r="F404" s="12">
        <f t="shared" si="12"/>
        <v>41061</v>
      </c>
      <c r="G404" s="2">
        <f t="shared" si="13"/>
        <v>2012</v>
      </c>
    </row>
    <row r="405" spans="1:7" x14ac:dyDescent="0.25">
      <c r="A405">
        <v>334</v>
      </c>
      <c r="B405" t="s">
        <v>5</v>
      </c>
      <c r="C405">
        <v>4.7300000000000004</v>
      </c>
      <c r="D405" t="s">
        <v>53</v>
      </c>
      <c r="E405">
        <v>1</v>
      </c>
      <c r="F405" s="12">
        <f t="shared" si="12"/>
        <v>41122</v>
      </c>
      <c r="G405" s="2">
        <f t="shared" si="13"/>
        <v>2012</v>
      </c>
    </row>
    <row r="406" spans="1:7" x14ac:dyDescent="0.25">
      <c r="A406">
        <v>334</v>
      </c>
      <c r="B406" t="s">
        <v>5</v>
      </c>
      <c r="C406">
        <v>4.7300000000000004</v>
      </c>
      <c r="D406" t="s">
        <v>55</v>
      </c>
      <c r="E406">
        <v>1</v>
      </c>
      <c r="F406" s="12">
        <f t="shared" si="12"/>
        <v>41183</v>
      </c>
      <c r="G406" s="2">
        <f t="shared" si="13"/>
        <v>2012</v>
      </c>
    </row>
    <row r="407" spans="1:7" x14ac:dyDescent="0.25">
      <c r="A407">
        <v>334</v>
      </c>
      <c r="B407" t="s">
        <v>5</v>
      </c>
      <c r="C407">
        <v>4.7300000000000004</v>
      </c>
      <c r="D407" t="s">
        <v>54</v>
      </c>
      <c r="E407">
        <v>1</v>
      </c>
      <c r="F407" s="12">
        <f t="shared" si="12"/>
        <v>41244</v>
      </c>
      <c r="G407" s="2">
        <f t="shared" si="13"/>
        <v>2012</v>
      </c>
    </row>
    <row r="408" spans="1:7" x14ac:dyDescent="0.25">
      <c r="A408">
        <v>334</v>
      </c>
      <c r="B408" t="s">
        <v>5</v>
      </c>
      <c r="C408">
        <v>4.7300000000000004</v>
      </c>
      <c r="D408" t="s">
        <v>58</v>
      </c>
      <c r="E408">
        <v>1</v>
      </c>
      <c r="F408" s="12">
        <f t="shared" si="12"/>
        <v>41306</v>
      </c>
      <c r="G408" s="2">
        <f t="shared" si="13"/>
        <v>2013</v>
      </c>
    </row>
    <row r="409" spans="1:7" x14ac:dyDescent="0.25">
      <c r="A409">
        <v>334</v>
      </c>
      <c r="B409" t="s">
        <v>5</v>
      </c>
      <c r="C409">
        <v>4.7300000000000004</v>
      </c>
      <c r="D409" t="s">
        <v>62</v>
      </c>
      <c r="E409">
        <v>1</v>
      </c>
      <c r="F409" s="12">
        <f t="shared" si="12"/>
        <v>41365</v>
      </c>
      <c r="G409" s="2">
        <f t="shared" si="13"/>
        <v>2013</v>
      </c>
    </row>
    <row r="410" spans="1:7" x14ac:dyDescent="0.25">
      <c r="A410">
        <v>334</v>
      </c>
      <c r="B410" t="s">
        <v>5</v>
      </c>
      <c r="C410">
        <v>4.7300000000000004</v>
      </c>
      <c r="D410" t="s">
        <v>61</v>
      </c>
      <c r="E410">
        <v>1</v>
      </c>
      <c r="F410" s="12">
        <f t="shared" si="12"/>
        <v>41426</v>
      </c>
      <c r="G410" s="2">
        <f t="shared" si="13"/>
        <v>2013</v>
      </c>
    </row>
    <row r="411" spans="1:7" x14ac:dyDescent="0.25">
      <c r="A411">
        <v>334</v>
      </c>
      <c r="B411" t="s">
        <v>5</v>
      </c>
      <c r="C411">
        <v>4.7300000000000004</v>
      </c>
      <c r="D411" t="s">
        <v>65</v>
      </c>
      <c r="E411">
        <v>1</v>
      </c>
      <c r="F411" s="12">
        <f t="shared" si="12"/>
        <v>41487</v>
      </c>
      <c r="G411" s="2">
        <f t="shared" si="13"/>
        <v>2013</v>
      </c>
    </row>
    <row r="412" spans="1:7" x14ac:dyDescent="0.25">
      <c r="A412">
        <v>334</v>
      </c>
      <c r="B412" t="s">
        <v>5</v>
      </c>
      <c r="C412">
        <v>4.7300000000000004</v>
      </c>
      <c r="D412" t="s">
        <v>68</v>
      </c>
      <c r="E412">
        <v>1</v>
      </c>
      <c r="F412" s="12">
        <f t="shared" si="12"/>
        <v>41548</v>
      </c>
      <c r="G412" s="2">
        <f t="shared" si="13"/>
        <v>2013</v>
      </c>
    </row>
    <row r="413" spans="1:7" x14ac:dyDescent="0.25">
      <c r="A413">
        <v>334</v>
      </c>
      <c r="B413" t="s">
        <v>5</v>
      </c>
      <c r="C413">
        <v>4.7300000000000004</v>
      </c>
      <c r="D413" t="s">
        <v>66</v>
      </c>
      <c r="E413">
        <v>1</v>
      </c>
      <c r="F413" s="12">
        <f t="shared" si="12"/>
        <v>41609</v>
      </c>
      <c r="G413" s="2">
        <f t="shared" si="13"/>
        <v>2013</v>
      </c>
    </row>
    <row r="414" spans="1:7" x14ac:dyDescent="0.25">
      <c r="A414">
        <v>334</v>
      </c>
      <c r="B414" t="s">
        <v>5</v>
      </c>
      <c r="C414">
        <v>4.7300000000000004</v>
      </c>
      <c r="D414" t="s">
        <v>7</v>
      </c>
      <c r="E414">
        <v>1</v>
      </c>
      <c r="F414" s="12">
        <f t="shared" si="12"/>
        <v>41699</v>
      </c>
      <c r="G414" s="2">
        <f t="shared" si="13"/>
        <v>2014</v>
      </c>
    </row>
    <row r="415" spans="1:7" x14ac:dyDescent="0.25">
      <c r="A415">
        <v>334</v>
      </c>
      <c r="B415" t="s">
        <v>5</v>
      </c>
      <c r="C415">
        <v>4.7300000000000004</v>
      </c>
      <c r="D415" t="s">
        <v>6</v>
      </c>
      <c r="E415">
        <v>1</v>
      </c>
      <c r="F415" s="12">
        <f t="shared" si="12"/>
        <v>41730</v>
      </c>
      <c r="G415" s="2">
        <f t="shared" si="13"/>
        <v>2014</v>
      </c>
    </row>
    <row r="416" spans="1:7" x14ac:dyDescent="0.25">
      <c r="A416">
        <v>334</v>
      </c>
      <c r="B416" t="s">
        <v>5</v>
      </c>
      <c r="C416">
        <v>4.7300000000000004</v>
      </c>
      <c r="D416" t="s">
        <v>10</v>
      </c>
      <c r="E416">
        <v>1</v>
      </c>
      <c r="F416" s="12">
        <f t="shared" si="12"/>
        <v>41791</v>
      </c>
      <c r="G416" s="2">
        <f t="shared" si="13"/>
        <v>2014</v>
      </c>
    </row>
    <row r="417" spans="1:7" x14ac:dyDescent="0.25">
      <c r="A417">
        <v>334</v>
      </c>
      <c r="B417" t="s">
        <v>5</v>
      </c>
      <c r="C417">
        <v>4.7300000000000004</v>
      </c>
      <c r="D417" t="s">
        <v>13</v>
      </c>
      <c r="E417">
        <v>1</v>
      </c>
      <c r="F417" s="12">
        <f t="shared" si="12"/>
        <v>41852</v>
      </c>
      <c r="G417" s="2">
        <f t="shared" si="13"/>
        <v>2014</v>
      </c>
    </row>
    <row r="418" spans="1:7" x14ac:dyDescent="0.25">
      <c r="A418">
        <v>334</v>
      </c>
      <c r="B418" t="s">
        <v>5</v>
      </c>
      <c r="C418">
        <v>4.7300000000000004</v>
      </c>
      <c r="D418" t="s">
        <v>16</v>
      </c>
      <c r="E418">
        <v>1</v>
      </c>
      <c r="F418" s="12">
        <f t="shared" si="12"/>
        <v>41913</v>
      </c>
      <c r="G418" s="2">
        <f t="shared" si="13"/>
        <v>2014</v>
      </c>
    </row>
    <row r="419" spans="1:7" x14ac:dyDescent="0.25">
      <c r="A419">
        <v>334</v>
      </c>
      <c r="B419" t="s">
        <v>5</v>
      </c>
      <c r="C419">
        <v>4.7300000000000004</v>
      </c>
      <c r="D419" t="s">
        <v>20</v>
      </c>
      <c r="E419">
        <v>1</v>
      </c>
      <c r="F419" s="12">
        <f t="shared" si="12"/>
        <v>42005</v>
      </c>
      <c r="G419" s="2">
        <f t="shared" si="13"/>
        <v>2015</v>
      </c>
    </row>
    <row r="420" spans="1:7" x14ac:dyDescent="0.25">
      <c r="A420">
        <v>334</v>
      </c>
      <c r="B420" t="s">
        <v>5</v>
      </c>
      <c r="C420">
        <v>4.7300000000000004</v>
      </c>
      <c r="D420" t="s">
        <v>23</v>
      </c>
      <c r="E420">
        <v>1</v>
      </c>
      <c r="F420" s="12">
        <f t="shared" si="12"/>
        <v>42064</v>
      </c>
      <c r="G420" s="2">
        <f t="shared" si="13"/>
        <v>2015</v>
      </c>
    </row>
    <row r="421" spans="1:7" x14ac:dyDescent="0.25">
      <c r="A421">
        <v>334</v>
      </c>
      <c r="B421" t="s">
        <v>5</v>
      </c>
      <c r="C421">
        <v>4.7300000000000004</v>
      </c>
      <c r="D421" t="s">
        <v>25</v>
      </c>
      <c r="E421">
        <v>1</v>
      </c>
      <c r="F421" s="12">
        <f t="shared" si="12"/>
        <v>42125</v>
      </c>
      <c r="G421" s="2">
        <f t="shared" si="13"/>
        <v>2015</v>
      </c>
    </row>
    <row r="422" spans="1:7" x14ac:dyDescent="0.25">
      <c r="A422">
        <v>407</v>
      </c>
      <c r="B422" t="s">
        <v>5</v>
      </c>
      <c r="C422">
        <v>5.6</v>
      </c>
      <c r="D422" t="s">
        <v>32</v>
      </c>
      <c r="E422">
        <v>1</v>
      </c>
      <c r="F422" s="12">
        <f t="shared" si="12"/>
        <v>40210</v>
      </c>
      <c r="G422" s="2">
        <f t="shared" si="13"/>
        <v>2010</v>
      </c>
    </row>
    <row r="423" spans="1:7" x14ac:dyDescent="0.25">
      <c r="A423">
        <v>407</v>
      </c>
      <c r="B423" t="s">
        <v>5</v>
      </c>
      <c r="C423">
        <v>5.6</v>
      </c>
      <c r="D423" t="s">
        <v>12</v>
      </c>
      <c r="E423">
        <v>1</v>
      </c>
      <c r="F423" s="12">
        <f t="shared" si="12"/>
        <v>40299</v>
      </c>
      <c r="G423" s="2">
        <f t="shared" si="13"/>
        <v>2010</v>
      </c>
    </row>
    <row r="424" spans="1:7" x14ac:dyDescent="0.25">
      <c r="A424">
        <v>407</v>
      </c>
      <c r="B424" t="s">
        <v>5</v>
      </c>
      <c r="C424">
        <v>5.6</v>
      </c>
      <c r="D424" t="s">
        <v>9</v>
      </c>
      <c r="E424">
        <v>1</v>
      </c>
      <c r="F424" s="12">
        <f t="shared" si="12"/>
        <v>40269</v>
      </c>
      <c r="G424" s="2">
        <f t="shared" si="13"/>
        <v>2010</v>
      </c>
    </row>
    <row r="425" spans="1:7" x14ac:dyDescent="0.25">
      <c r="A425">
        <v>407</v>
      </c>
      <c r="B425" t="s">
        <v>5</v>
      </c>
      <c r="C425">
        <v>5.6</v>
      </c>
      <c r="D425" t="s">
        <v>19</v>
      </c>
      <c r="E425">
        <v>1</v>
      </c>
      <c r="F425" s="12">
        <f t="shared" si="12"/>
        <v>40360</v>
      </c>
      <c r="G425" s="2">
        <f t="shared" si="13"/>
        <v>2010</v>
      </c>
    </row>
    <row r="426" spans="1:7" x14ac:dyDescent="0.25">
      <c r="A426">
        <v>407</v>
      </c>
      <c r="B426" t="s">
        <v>5</v>
      </c>
      <c r="C426">
        <v>5.6</v>
      </c>
      <c r="D426" t="s">
        <v>22</v>
      </c>
      <c r="E426">
        <v>1</v>
      </c>
      <c r="F426" s="12">
        <f t="shared" si="12"/>
        <v>40391</v>
      </c>
      <c r="G426" s="2">
        <f t="shared" si="13"/>
        <v>2010</v>
      </c>
    </row>
    <row r="427" spans="1:7" x14ac:dyDescent="0.25">
      <c r="A427">
        <v>407</v>
      </c>
      <c r="B427" t="s">
        <v>5</v>
      </c>
      <c r="C427">
        <v>5.6</v>
      </c>
      <c r="D427" t="s">
        <v>28</v>
      </c>
      <c r="E427">
        <v>1</v>
      </c>
      <c r="F427" s="12">
        <f t="shared" si="12"/>
        <v>40452</v>
      </c>
      <c r="G427" s="2">
        <f t="shared" si="13"/>
        <v>2010</v>
      </c>
    </row>
    <row r="428" spans="1:7" x14ac:dyDescent="0.25">
      <c r="A428">
        <v>407</v>
      </c>
      <c r="B428" t="s">
        <v>5</v>
      </c>
      <c r="C428">
        <v>5.6</v>
      </c>
      <c r="D428" t="s">
        <v>31</v>
      </c>
      <c r="E428">
        <v>1</v>
      </c>
      <c r="F428" s="12">
        <f t="shared" si="12"/>
        <v>40513</v>
      </c>
      <c r="G428" s="2">
        <f t="shared" si="13"/>
        <v>2010</v>
      </c>
    </row>
    <row r="429" spans="1:7" x14ac:dyDescent="0.25">
      <c r="A429">
        <v>407</v>
      </c>
      <c r="B429" t="s">
        <v>5</v>
      </c>
      <c r="C429">
        <v>5.6</v>
      </c>
      <c r="D429" t="s">
        <v>34</v>
      </c>
      <c r="E429">
        <v>1</v>
      </c>
      <c r="F429" s="12">
        <f t="shared" si="12"/>
        <v>40575</v>
      </c>
      <c r="G429" s="2">
        <f t="shared" si="13"/>
        <v>2011</v>
      </c>
    </row>
    <row r="430" spans="1:7" x14ac:dyDescent="0.25">
      <c r="A430">
        <v>407</v>
      </c>
      <c r="B430" t="s">
        <v>5</v>
      </c>
      <c r="C430">
        <v>5.6</v>
      </c>
      <c r="D430" t="s">
        <v>36</v>
      </c>
      <c r="E430">
        <v>1</v>
      </c>
      <c r="F430" s="12">
        <f t="shared" si="12"/>
        <v>40634</v>
      </c>
      <c r="G430" s="2">
        <f t="shared" si="13"/>
        <v>2011</v>
      </c>
    </row>
    <row r="431" spans="1:7" x14ac:dyDescent="0.25">
      <c r="A431">
        <v>407</v>
      </c>
      <c r="B431" t="s">
        <v>5</v>
      </c>
      <c r="C431">
        <v>5.6</v>
      </c>
      <c r="D431" t="s">
        <v>37</v>
      </c>
      <c r="E431">
        <v>1</v>
      </c>
      <c r="F431" s="12">
        <f t="shared" si="12"/>
        <v>40664</v>
      </c>
      <c r="G431" s="2">
        <f t="shared" si="13"/>
        <v>2011</v>
      </c>
    </row>
    <row r="432" spans="1:7" x14ac:dyDescent="0.25">
      <c r="A432">
        <v>407</v>
      </c>
      <c r="B432" t="s">
        <v>5</v>
      </c>
      <c r="C432">
        <v>5.6</v>
      </c>
      <c r="D432" t="s">
        <v>39</v>
      </c>
      <c r="E432">
        <v>1</v>
      </c>
      <c r="F432" s="12">
        <f t="shared" si="12"/>
        <v>40725</v>
      </c>
      <c r="G432" s="2">
        <f t="shared" si="13"/>
        <v>2011</v>
      </c>
    </row>
    <row r="433" spans="1:7" x14ac:dyDescent="0.25">
      <c r="A433">
        <v>407</v>
      </c>
      <c r="B433" t="s">
        <v>5</v>
      </c>
      <c r="C433">
        <v>5.6</v>
      </c>
      <c r="D433" t="s">
        <v>41</v>
      </c>
      <c r="E433">
        <v>1</v>
      </c>
      <c r="F433" s="12">
        <f t="shared" si="12"/>
        <v>40787</v>
      </c>
      <c r="G433" s="2">
        <f t="shared" si="13"/>
        <v>2011</v>
      </c>
    </row>
    <row r="434" spans="1:7" x14ac:dyDescent="0.25">
      <c r="A434">
        <v>407</v>
      </c>
      <c r="B434" t="s">
        <v>5</v>
      </c>
      <c r="C434">
        <v>5.6</v>
      </c>
      <c r="D434" t="s">
        <v>42</v>
      </c>
      <c r="E434">
        <v>1</v>
      </c>
      <c r="F434" s="12">
        <f t="shared" si="12"/>
        <v>40817</v>
      </c>
      <c r="G434" s="2">
        <f t="shared" si="13"/>
        <v>2011</v>
      </c>
    </row>
    <row r="435" spans="1:7" x14ac:dyDescent="0.25">
      <c r="A435">
        <v>407</v>
      </c>
      <c r="B435" t="s">
        <v>5</v>
      </c>
      <c r="C435">
        <v>5.6</v>
      </c>
      <c r="D435" t="s">
        <v>44</v>
      </c>
      <c r="E435">
        <v>1</v>
      </c>
      <c r="F435" s="12">
        <f t="shared" si="12"/>
        <v>40878</v>
      </c>
      <c r="G435" s="2">
        <f t="shared" si="13"/>
        <v>2011</v>
      </c>
    </row>
    <row r="436" spans="1:7" x14ac:dyDescent="0.25">
      <c r="A436">
        <v>407</v>
      </c>
      <c r="B436" t="s">
        <v>5</v>
      </c>
      <c r="C436">
        <v>5.6</v>
      </c>
      <c r="D436" t="s">
        <v>47</v>
      </c>
      <c r="E436">
        <v>1</v>
      </c>
      <c r="F436" s="12">
        <f t="shared" si="12"/>
        <v>40940</v>
      </c>
      <c r="G436" s="2">
        <f t="shared" si="13"/>
        <v>2012</v>
      </c>
    </row>
    <row r="437" spans="1:7" x14ac:dyDescent="0.25">
      <c r="A437">
        <v>407</v>
      </c>
      <c r="B437" t="s">
        <v>5</v>
      </c>
      <c r="C437">
        <v>5.6</v>
      </c>
      <c r="D437" t="s">
        <v>49</v>
      </c>
      <c r="E437">
        <v>1</v>
      </c>
      <c r="F437" s="12">
        <f t="shared" si="12"/>
        <v>41000</v>
      </c>
      <c r="G437" s="2">
        <f t="shared" si="13"/>
        <v>2012</v>
      </c>
    </row>
    <row r="438" spans="1:7" x14ac:dyDescent="0.25">
      <c r="A438">
        <v>407</v>
      </c>
      <c r="B438" t="s">
        <v>5</v>
      </c>
      <c r="C438">
        <v>5.6</v>
      </c>
      <c r="D438" t="s">
        <v>48</v>
      </c>
      <c r="E438">
        <v>1</v>
      </c>
      <c r="F438" s="12">
        <f t="shared" si="12"/>
        <v>41030</v>
      </c>
      <c r="G438" s="2">
        <f t="shared" si="13"/>
        <v>2012</v>
      </c>
    </row>
    <row r="439" spans="1:7" x14ac:dyDescent="0.25">
      <c r="A439">
        <v>407</v>
      </c>
      <c r="B439" t="s">
        <v>5</v>
      </c>
      <c r="C439">
        <v>5.6</v>
      </c>
      <c r="D439" t="s">
        <v>51</v>
      </c>
      <c r="E439">
        <v>1</v>
      </c>
      <c r="F439" s="12">
        <f t="shared" si="12"/>
        <v>41091</v>
      </c>
      <c r="G439" s="2">
        <f t="shared" si="13"/>
        <v>2012</v>
      </c>
    </row>
    <row r="440" spans="1:7" x14ac:dyDescent="0.25">
      <c r="A440">
        <v>407</v>
      </c>
      <c r="B440" t="s">
        <v>5</v>
      </c>
      <c r="C440">
        <v>5.6</v>
      </c>
      <c r="D440" t="s">
        <v>53</v>
      </c>
      <c r="E440">
        <v>1</v>
      </c>
      <c r="F440" s="12">
        <f t="shared" si="12"/>
        <v>41122</v>
      </c>
      <c r="G440" s="2">
        <f t="shared" si="13"/>
        <v>2012</v>
      </c>
    </row>
    <row r="441" spans="1:7" x14ac:dyDescent="0.25">
      <c r="A441">
        <v>407</v>
      </c>
      <c r="B441" t="s">
        <v>5</v>
      </c>
      <c r="C441">
        <v>5.6</v>
      </c>
      <c r="D441" t="s">
        <v>55</v>
      </c>
      <c r="E441">
        <v>1</v>
      </c>
      <c r="F441" s="12">
        <f t="shared" si="12"/>
        <v>41183</v>
      </c>
      <c r="G441" s="2">
        <f t="shared" si="13"/>
        <v>2012</v>
      </c>
    </row>
    <row r="442" spans="1:7" x14ac:dyDescent="0.25">
      <c r="A442">
        <v>407</v>
      </c>
      <c r="B442" t="s">
        <v>5</v>
      </c>
      <c r="C442">
        <v>5.6</v>
      </c>
      <c r="D442" t="s">
        <v>54</v>
      </c>
      <c r="E442">
        <v>1</v>
      </c>
      <c r="F442" s="12">
        <f t="shared" si="12"/>
        <v>41244</v>
      </c>
      <c r="G442" s="2">
        <f t="shared" si="13"/>
        <v>2012</v>
      </c>
    </row>
    <row r="443" spans="1:7" x14ac:dyDescent="0.25">
      <c r="A443">
        <v>407</v>
      </c>
      <c r="B443" t="s">
        <v>5</v>
      </c>
      <c r="C443">
        <v>5.6</v>
      </c>
      <c r="D443" t="s">
        <v>58</v>
      </c>
      <c r="E443">
        <v>1</v>
      </c>
      <c r="F443" s="12">
        <f t="shared" si="12"/>
        <v>41306</v>
      </c>
      <c r="G443" s="2">
        <f t="shared" si="13"/>
        <v>2013</v>
      </c>
    </row>
    <row r="444" spans="1:7" x14ac:dyDescent="0.25">
      <c r="A444">
        <v>407</v>
      </c>
      <c r="B444" t="s">
        <v>5</v>
      </c>
      <c r="C444">
        <v>5.6</v>
      </c>
      <c r="D444" t="s">
        <v>62</v>
      </c>
      <c r="E444">
        <v>1</v>
      </c>
      <c r="F444" s="12">
        <f t="shared" si="12"/>
        <v>41365</v>
      </c>
      <c r="G444" s="2">
        <f t="shared" si="13"/>
        <v>2013</v>
      </c>
    </row>
    <row r="445" spans="1:7" x14ac:dyDescent="0.25">
      <c r="A445">
        <v>407</v>
      </c>
      <c r="B445" t="s">
        <v>5</v>
      </c>
      <c r="C445">
        <v>5.6</v>
      </c>
      <c r="D445" t="s">
        <v>60</v>
      </c>
      <c r="E445">
        <v>1</v>
      </c>
      <c r="F445" s="12">
        <f t="shared" si="12"/>
        <v>41395</v>
      </c>
      <c r="G445" s="2">
        <f t="shared" si="13"/>
        <v>2013</v>
      </c>
    </row>
    <row r="446" spans="1:7" x14ac:dyDescent="0.25">
      <c r="A446">
        <v>407</v>
      </c>
      <c r="B446" t="s">
        <v>5</v>
      </c>
      <c r="C446">
        <v>5.6</v>
      </c>
      <c r="D446" t="s">
        <v>63</v>
      </c>
      <c r="E446">
        <v>1</v>
      </c>
      <c r="F446" s="12">
        <f t="shared" si="12"/>
        <v>41456</v>
      </c>
      <c r="G446" s="2">
        <f t="shared" si="13"/>
        <v>2013</v>
      </c>
    </row>
    <row r="447" spans="1:7" x14ac:dyDescent="0.25">
      <c r="A447">
        <v>407</v>
      </c>
      <c r="B447" t="s">
        <v>5</v>
      </c>
      <c r="C447">
        <v>5.6</v>
      </c>
      <c r="D447" t="s">
        <v>65</v>
      </c>
      <c r="E447">
        <v>1</v>
      </c>
      <c r="F447" s="12">
        <f t="shared" si="12"/>
        <v>41487</v>
      </c>
      <c r="G447" s="2">
        <f t="shared" si="13"/>
        <v>2013</v>
      </c>
    </row>
    <row r="448" spans="1:7" x14ac:dyDescent="0.25">
      <c r="A448">
        <v>407</v>
      </c>
      <c r="B448" t="s">
        <v>5</v>
      </c>
      <c r="C448">
        <v>5.6</v>
      </c>
      <c r="D448" t="s">
        <v>68</v>
      </c>
      <c r="E448">
        <v>1</v>
      </c>
      <c r="F448" s="12">
        <f t="shared" si="12"/>
        <v>41548</v>
      </c>
      <c r="G448" s="2">
        <f t="shared" si="13"/>
        <v>2013</v>
      </c>
    </row>
    <row r="449" spans="1:7" x14ac:dyDescent="0.25">
      <c r="A449">
        <v>407</v>
      </c>
      <c r="B449" t="s">
        <v>5</v>
      </c>
      <c r="C449">
        <v>5.6</v>
      </c>
      <c r="D449" t="s">
        <v>66</v>
      </c>
      <c r="E449">
        <v>1</v>
      </c>
      <c r="F449" s="12">
        <f t="shared" si="12"/>
        <v>41609</v>
      </c>
      <c r="G449" s="2">
        <f t="shared" si="13"/>
        <v>2013</v>
      </c>
    </row>
    <row r="450" spans="1:7" x14ac:dyDescent="0.25">
      <c r="A450">
        <v>407</v>
      </c>
      <c r="B450" t="s">
        <v>5</v>
      </c>
      <c r="C450">
        <v>5.6</v>
      </c>
      <c r="D450" t="s">
        <v>70</v>
      </c>
      <c r="E450">
        <v>1</v>
      </c>
      <c r="F450" s="12">
        <f t="shared" ref="F450:F513" si="14">DATE(VALUE(LEFT(D450,4)),VALUE(RIGHT(D450,2)),1)</f>
        <v>41671</v>
      </c>
      <c r="G450" s="2">
        <f t="shared" si="13"/>
        <v>2014</v>
      </c>
    </row>
    <row r="451" spans="1:7" x14ac:dyDescent="0.25">
      <c r="A451">
        <v>407</v>
      </c>
      <c r="B451" t="s">
        <v>5</v>
      </c>
      <c r="C451">
        <v>5.6</v>
      </c>
      <c r="D451" t="s">
        <v>7</v>
      </c>
      <c r="E451">
        <v>1</v>
      </c>
      <c r="F451" s="12">
        <f t="shared" si="14"/>
        <v>41699</v>
      </c>
      <c r="G451" s="2">
        <f t="shared" ref="G451:G514" si="15">YEAR(F451)</f>
        <v>2014</v>
      </c>
    </row>
    <row r="452" spans="1:7" x14ac:dyDescent="0.25">
      <c r="A452">
        <v>407</v>
      </c>
      <c r="B452" t="s">
        <v>5</v>
      </c>
      <c r="C452">
        <v>5.6</v>
      </c>
      <c r="D452" t="s">
        <v>8</v>
      </c>
      <c r="E452">
        <v>1</v>
      </c>
      <c r="F452" s="12">
        <f t="shared" si="14"/>
        <v>41760</v>
      </c>
      <c r="G452" s="2">
        <f t="shared" si="15"/>
        <v>2014</v>
      </c>
    </row>
    <row r="453" spans="1:7" x14ac:dyDescent="0.25">
      <c r="A453">
        <v>407</v>
      </c>
      <c r="B453" t="s">
        <v>5</v>
      </c>
      <c r="C453">
        <v>5.6</v>
      </c>
      <c r="D453" t="s">
        <v>10</v>
      </c>
      <c r="E453">
        <v>1</v>
      </c>
      <c r="F453" s="12">
        <f t="shared" si="14"/>
        <v>41791</v>
      </c>
      <c r="G453" s="2">
        <f t="shared" si="15"/>
        <v>2014</v>
      </c>
    </row>
    <row r="454" spans="1:7" x14ac:dyDescent="0.25">
      <c r="A454">
        <v>407</v>
      </c>
      <c r="B454" t="s">
        <v>5</v>
      </c>
      <c r="C454">
        <v>5.6</v>
      </c>
      <c r="D454" t="s">
        <v>13</v>
      </c>
      <c r="E454">
        <v>1</v>
      </c>
      <c r="F454" s="12">
        <f t="shared" si="14"/>
        <v>41852</v>
      </c>
      <c r="G454" s="2">
        <f t="shared" si="15"/>
        <v>2014</v>
      </c>
    </row>
    <row r="455" spans="1:7" x14ac:dyDescent="0.25">
      <c r="A455">
        <v>407</v>
      </c>
      <c r="B455" t="s">
        <v>5</v>
      </c>
      <c r="C455">
        <v>5.6</v>
      </c>
      <c r="D455" t="s">
        <v>16</v>
      </c>
      <c r="E455">
        <v>1</v>
      </c>
      <c r="F455" s="12">
        <f t="shared" si="14"/>
        <v>41913</v>
      </c>
      <c r="G455" s="2">
        <f t="shared" si="15"/>
        <v>2014</v>
      </c>
    </row>
    <row r="456" spans="1:7" x14ac:dyDescent="0.25">
      <c r="A456">
        <v>407</v>
      </c>
      <c r="B456" t="s">
        <v>5</v>
      </c>
      <c r="C456">
        <v>5.6</v>
      </c>
      <c r="D456" t="s">
        <v>17</v>
      </c>
      <c r="E456">
        <v>1</v>
      </c>
      <c r="F456" s="12">
        <f t="shared" si="14"/>
        <v>41944</v>
      </c>
      <c r="G456" s="2">
        <f t="shared" si="15"/>
        <v>2014</v>
      </c>
    </row>
    <row r="457" spans="1:7" x14ac:dyDescent="0.25">
      <c r="A457">
        <v>407</v>
      </c>
      <c r="B457" t="s">
        <v>5</v>
      </c>
      <c r="C457">
        <v>5.6</v>
      </c>
      <c r="D457" t="s">
        <v>20</v>
      </c>
      <c r="E457">
        <v>1</v>
      </c>
      <c r="F457" s="12">
        <f t="shared" si="14"/>
        <v>42005</v>
      </c>
      <c r="G457" s="2">
        <f t="shared" si="15"/>
        <v>2015</v>
      </c>
    </row>
    <row r="458" spans="1:7" x14ac:dyDescent="0.25">
      <c r="A458">
        <v>407</v>
      </c>
      <c r="B458" t="s">
        <v>5</v>
      </c>
      <c r="C458">
        <v>5.6</v>
      </c>
      <c r="D458" t="s">
        <v>23</v>
      </c>
      <c r="E458">
        <v>1</v>
      </c>
      <c r="F458" s="12">
        <f t="shared" si="14"/>
        <v>42064</v>
      </c>
      <c r="G458" s="2">
        <f t="shared" si="15"/>
        <v>2015</v>
      </c>
    </row>
    <row r="459" spans="1:7" x14ac:dyDescent="0.25">
      <c r="A459">
        <v>407</v>
      </c>
      <c r="B459" t="s">
        <v>5</v>
      </c>
      <c r="C459">
        <v>5.6</v>
      </c>
      <c r="D459" t="s">
        <v>25</v>
      </c>
      <c r="E459">
        <v>1</v>
      </c>
      <c r="F459" s="12">
        <f t="shared" si="14"/>
        <v>42125</v>
      </c>
      <c r="G459" s="2">
        <f t="shared" si="15"/>
        <v>2015</v>
      </c>
    </row>
    <row r="460" spans="1:7" x14ac:dyDescent="0.25">
      <c r="A460">
        <v>407</v>
      </c>
      <c r="B460" t="s">
        <v>5</v>
      </c>
      <c r="C460">
        <v>5.6</v>
      </c>
      <c r="D460" t="s">
        <v>27</v>
      </c>
      <c r="E460">
        <v>1</v>
      </c>
      <c r="F460" s="12">
        <f t="shared" si="14"/>
        <v>42156</v>
      </c>
      <c r="G460" s="2">
        <f t="shared" si="15"/>
        <v>2015</v>
      </c>
    </row>
    <row r="461" spans="1:7" x14ac:dyDescent="0.25">
      <c r="A461">
        <v>411</v>
      </c>
      <c r="B461" t="s">
        <v>5</v>
      </c>
      <c r="C461">
        <v>4.032</v>
      </c>
      <c r="D461" t="s">
        <v>32</v>
      </c>
      <c r="E461">
        <v>1</v>
      </c>
      <c r="F461" s="12">
        <f t="shared" si="14"/>
        <v>40210</v>
      </c>
      <c r="G461" s="2">
        <f t="shared" si="15"/>
        <v>2010</v>
      </c>
    </row>
    <row r="462" spans="1:7" x14ac:dyDescent="0.25">
      <c r="A462">
        <v>411</v>
      </c>
      <c r="B462" t="s">
        <v>5</v>
      </c>
      <c r="C462">
        <v>4.032</v>
      </c>
      <c r="D462" t="s">
        <v>15</v>
      </c>
      <c r="E462">
        <v>1</v>
      </c>
      <c r="F462" s="12">
        <f t="shared" si="14"/>
        <v>40330</v>
      </c>
      <c r="G462" s="2">
        <f t="shared" si="15"/>
        <v>2010</v>
      </c>
    </row>
    <row r="463" spans="1:7" x14ac:dyDescent="0.25">
      <c r="A463">
        <v>411</v>
      </c>
      <c r="B463" t="s">
        <v>5</v>
      </c>
      <c r="C463">
        <v>4.032</v>
      </c>
      <c r="D463" t="s">
        <v>9</v>
      </c>
      <c r="E463">
        <v>1</v>
      </c>
      <c r="F463" s="12">
        <f t="shared" si="14"/>
        <v>40269</v>
      </c>
      <c r="G463" s="2">
        <f t="shared" si="15"/>
        <v>2010</v>
      </c>
    </row>
    <row r="464" spans="1:7" x14ac:dyDescent="0.25">
      <c r="A464">
        <v>411</v>
      </c>
      <c r="B464" t="s">
        <v>5</v>
      </c>
      <c r="C464">
        <v>4.032</v>
      </c>
      <c r="D464" t="s">
        <v>22</v>
      </c>
      <c r="E464">
        <v>1</v>
      </c>
      <c r="F464" s="12">
        <f t="shared" si="14"/>
        <v>40391</v>
      </c>
      <c r="G464" s="2">
        <f t="shared" si="15"/>
        <v>2010</v>
      </c>
    </row>
    <row r="465" spans="1:7" x14ac:dyDescent="0.25">
      <c r="A465">
        <v>411</v>
      </c>
      <c r="B465" t="s">
        <v>5</v>
      </c>
      <c r="C465">
        <v>4.032</v>
      </c>
      <c r="D465" t="s">
        <v>30</v>
      </c>
      <c r="E465">
        <v>1</v>
      </c>
      <c r="F465" s="12">
        <f t="shared" si="14"/>
        <v>40483</v>
      </c>
      <c r="G465" s="2">
        <f t="shared" si="15"/>
        <v>2010</v>
      </c>
    </row>
    <row r="466" spans="1:7" x14ac:dyDescent="0.25">
      <c r="A466">
        <v>411</v>
      </c>
      <c r="B466" t="s">
        <v>5</v>
      </c>
      <c r="C466">
        <v>4.032</v>
      </c>
      <c r="D466" t="s">
        <v>34</v>
      </c>
      <c r="E466">
        <v>1</v>
      </c>
      <c r="F466" s="12">
        <f t="shared" si="14"/>
        <v>40575</v>
      </c>
      <c r="G466" s="2">
        <f t="shared" si="15"/>
        <v>2011</v>
      </c>
    </row>
    <row r="467" spans="1:7" x14ac:dyDescent="0.25">
      <c r="A467">
        <v>411</v>
      </c>
      <c r="B467" t="s">
        <v>5</v>
      </c>
      <c r="C467">
        <v>4.032</v>
      </c>
      <c r="D467" t="s">
        <v>36</v>
      </c>
      <c r="E467">
        <v>1</v>
      </c>
      <c r="F467" s="12">
        <f t="shared" si="14"/>
        <v>40634</v>
      </c>
      <c r="G467" s="2">
        <f t="shared" si="15"/>
        <v>2011</v>
      </c>
    </row>
    <row r="468" spans="1:7" x14ac:dyDescent="0.25">
      <c r="A468">
        <v>411</v>
      </c>
      <c r="B468" t="s">
        <v>5</v>
      </c>
      <c r="C468">
        <v>4.032</v>
      </c>
      <c r="D468" t="s">
        <v>38</v>
      </c>
      <c r="E468">
        <v>1</v>
      </c>
      <c r="F468" s="12">
        <f t="shared" si="14"/>
        <v>40695</v>
      </c>
      <c r="G468" s="2">
        <f t="shared" si="15"/>
        <v>2011</v>
      </c>
    </row>
    <row r="469" spans="1:7" x14ac:dyDescent="0.25">
      <c r="A469">
        <v>411</v>
      </c>
      <c r="B469" t="s">
        <v>5</v>
      </c>
      <c r="C469">
        <v>4.032</v>
      </c>
      <c r="D469" t="s">
        <v>40</v>
      </c>
      <c r="E469">
        <v>1</v>
      </c>
      <c r="F469" s="12">
        <f t="shared" si="14"/>
        <v>40756</v>
      </c>
      <c r="G469" s="2">
        <f t="shared" si="15"/>
        <v>2011</v>
      </c>
    </row>
    <row r="470" spans="1:7" x14ac:dyDescent="0.25">
      <c r="A470">
        <v>411</v>
      </c>
      <c r="B470" t="s">
        <v>5</v>
      </c>
      <c r="C470">
        <v>4.032</v>
      </c>
      <c r="D470" t="s">
        <v>43</v>
      </c>
      <c r="E470">
        <v>1</v>
      </c>
      <c r="F470" s="12">
        <f t="shared" si="14"/>
        <v>40848</v>
      </c>
      <c r="G470" s="2">
        <f t="shared" si="15"/>
        <v>2011</v>
      </c>
    </row>
    <row r="471" spans="1:7" x14ac:dyDescent="0.25">
      <c r="A471">
        <v>411</v>
      </c>
      <c r="B471" t="s">
        <v>5</v>
      </c>
      <c r="C471">
        <v>4.032</v>
      </c>
      <c r="D471" t="s">
        <v>47</v>
      </c>
      <c r="E471">
        <v>1</v>
      </c>
      <c r="F471" s="12">
        <f t="shared" si="14"/>
        <v>40940</v>
      </c>
      <c r="G471" s="2">
        <f t="shared" si="15"/>
        <v>2012</v>
      </c>
    </row>
    <row r="472" spans="1:7" x14ac:dyDescent="0.25">
      <c r="A472">
        <v>411</v>
      </c>
      <c r="B472" t="s">
        <v>5</v>
      </c>
      <c r="C472">
        <v>4.032</v>
      </c>
      <c r="D472" t="s">
        <v>49</v>
      </c>
      <c r="E472">
        <v>1</v>
      </c>
      <c r="F472" s="12">
        <f t="shared" si="14"/>
        <v>41000</v>
      </c>
      <c r="G472" s="2">
        <f t="shared" si="15"/>
        <v>2012</v>
      </c>
    </row>
    <row r="473" spans="1:7" x14ac:dyDescent="0.25">
      <c r="A473">
        <v>411</v>
      </c>
      <c r="B473" t="s">
        <v>5</v>
      </c>
      <c r="C473">
        <v>4.032</v>
      </c>
      <c r="D473" t="s">
        <v>50</v>
      </c>
      <c r="E473">
        <v>1</v>
      </c>
      <c r="F473" s="12">
        <f t="shared" si="14"/>
        <v>41061</v>
      </c>
      <c r="G473" s="2">
        <f t="shared" si="15"/>
        <v>2012</v>
      </c>
    </row>
    <row r="474" spans="1:7" x14ac:dyDescent="0.25">
      <c r="A474">
        <v>411</v>
      </c>
      <c r="B474" t="s">
        <v>5</v>
      </c>
      <c r="C474">
        <v>4.032</v>
      </c>
      <c r="D474" t="s">
        <v>52</v>
      </c>
      <c r="E474">
        <v>1</v>
      </c>
      <c r="F474" s="12">
        <f t="shared" si="14"/>
        <v>41153</v>
      </c>
      <c r="G474" s="2">
        <f t="shared" si="15"/>
        <v>2012</v>
      </c>
    </row>
    <row r="475" spans="1:7" x14ac:dyDescent="0.25">
      <c r="A475">
        <v>411</v>
      </c>
      <c r="B475" t="s">
        <v>5</v>
      </c>
      <c r="C475">
        <v>4.032</v>
      </c>
      <c r="D475" t="s">
        <v>56</v>
      </c>
      <c r="E475">
        <v>1</v>
      </c>
      <c r="F475" s="12">
        <f t="shared" si="14"/>
        <v>41214</v>
      </c>
      <c r="G475" s="2">
        <f t="shared" si="15"/>
        <v>2012</v>
      </c>
    </row>
    <row r="476" spans="1:7" x14ac:dyDescent="0.25">
      <c r="A476">
        <v>411</v>
      </c>
      <c r="B476" t="s">
        <v>5</v>
      </c>
      <c r="C476">
        <v>4.032</v>
      </c>
      <c r="D476" t="s">
        <v>58</v>
      </c>
      <c r="E476">
        <v>1</v>
      </c>
      <c r="F476" s="12">
        <f t="shared" si="14"/>
        <v>41306</v>
      </c>
      <c r="G476" s="2">
        <f t="shared" si="15"/>
        <v>2013</v>
      </c>
    </row>
    <row r="477" spans="1:7" x14ac:dyDescent="0.25">
      <c r="A477">
        <v>411</v>
      </c>
      <c r="B477" t="s">
        <v>5</v>
      </c>
      <c r="C477">
        <v>4.032</v>
      </c>
      <c r="D477" t="s">
        <v>62</v>
      </c>
      <c r="E477">
        <v>1</v>
      </c>
      <c r="F477" s="12">
        <f t="shared" si="14"/>
        <v>41365</v>
      </c>
      <c r="G477" s="2">
        <f t="shared" si="15"/>
        <v>2013</v>
      </c>
    </row>
    <row r="478" spans="1:7" x14ac:dyDescent="0.25">
      <c r="A478">
        <v>411</v>
      </c>
      <c r="B478" t="s">
        <v>5</v>
      </c>
      <c r="C478">
        <v>4.032</v>
      </c>
      <c r="D478" t="s">
        <v>63</v>
      </c>
      <c r="E478">
        <v>1</v>
      </c>
      <c r="F478" s="12">
        <f t="shared" si="14"/>
        <v>41456</v>
      </c>
      <c r="G478" s="2">
        <f t="shared" si="15"/>
        <v>2013</v>
      </c>
    </row>
    <row r="479" spans="1:7" x14ac:dyDescent="0.25">
      <c r="A479">
        <v>411</v>
      </c>
      <c r="B479" t="s">
        <v>5</v>
      </c>
      <c r="C479">
        <v>4.032</v>
      </c>
      <c r="D479" t="s">
        <v>64</v>
      </c>
      <c r="E479">
        <v>1</v>
      </c>
      <c r="F479" s="12">
        <f t="shared" si="14"/>
        <v>41518</v>
      </c>
      <c r="G479" s="2">
        <f t="shared" si="15"/>
        <v>2013</v>
      </c>
    </row>
    <row r="480" spans="1:7" x14ac:dyDescent="0.25">
      <c r="A480">
        <v>411</v>
      </c>
      <c r="B480" t="s">
        <v>5</v>
      </c>
      <c r="C480">
        <v>4.032</v>
      </c>
      <c r="D480" t="s">
        <v>67</v>
      </c>
      <c r="E480">
        <v>1</v>
      </c>
      <c r="F480" s="12">
        <f t="shared" si="14"/>
        <v>41579</v>
      </c>
      <c r="G480" s="2">
        <f t="shared" si="15"/>
        <v>2013</v>
      </c>
    </row>
    <row r="481" spans="1:7" x14ac:dyDescent="0.25">
      <c r="A481">
        <v>411</v>
      </c>
      <c r="B481" t="s">
        <v>5</v>
      </c>
      <c r="C481">
        <v>4.032</v>
      </c>
      <c r="D481" t="s">
        <v>7</v>
      </c>
      <c r="E481">
        <v>1</v>
      </c>
      <c r="F481" s="12">
        <f t="shared" si="14"/>
        <v>41699</v>
      </c>
      <c r="G481" s="2">
        <f t="shared" si="15"/>
        <v>2014</v>
      </c>
    </row>
    <row r="482" spans="1:7" x14ac:dyDescent="0.25">
      <c r="A482">
        <v>411</v>
      </c>
      <c r="B482" t="s">
        <v>5</v>
      </c>
      <c r="C482">
        <v>4.032</v>
      </c>
      <c r="D482" t="s">
        <v>8</v>
      </c>
      <c r="E482">
        <v>1</v>
      </c>
      <c r="F482" s="12">
        <f t="shared" si="14"/>
        <v>41760</v>
      </c>
      <c r="G482" s="2">
        <f t="shared" si="15"/>
        <v>2014</v>
      </c>
    </row>
    <row r="483" spans="1:7" x14ac:dyDescent="0.25">
      <c r="A483">
        <v>411</v>
      </c>
      <c r="B483" t="s">
        <v>5</v>
      </c>
      <c r="C483">
        <v>4.032</v>
      </c>
      <c r="D483" t="s">
        <v>11</v>
      </c>
      <c r="E483">
        <v>1</v>
      </c>
      <c r="F483" s="12">
        <f t="shared" si="14"/>
        <v>41821</v>
      </c>
      <c r="G483" s="2">
        <f t="shared" si="15"/>
        <v>2014</v>
      </c>
    </row>
    <row r="484" spans="1:7" x14ac:dyDescent="0.25">
      <c r="A484">
        <v>411</v>
      </c>
      <c r="B484" t="s">
        <v>5</v>
      </c>
      <c r="C484">
        <v>4.032</v>
      </c>
      <c r="D484" t="s">
        <v>14</v>
      </c>
      <c r="E484">
        <v>1</v>
      </c>
      <c r="F484" s="12">
        <f t="shared" si="14"/>
        <v>41883</v>
      </c>
      <c r="G484" s="2">
        <f t="shared" si="15"/>
        <v>2014</v>
      </c>
    </row>
    <row r="485" spans="1:7" x14ac:dyDescent="0.25">
      <c r="A485">
        <v>411</v>
      </c>
      <c r="B485" t="s">
        <v>5</v>
      </c>
      <c r="C485">
        <v>4.032</v>
      </c>
      <c r="D485" t="s">
        <v>17</v>
      </c>
      <c r="E485">
        <v>1</v>
      </c>
      <c r="F485" s="12">
        <f t="shared" si="14"/>
        <v>41944</v>
      </c>
      <c r="G485" s="2">
        <f t="shared" si="15"/>
        <v>2014</v>
      </c>
    </row>
    <row r="486" spans="1:7" x14ac:dyDescent="0.25">
      <c r="A486">
        <v>411</v>
      </c>
      <c r="B486" t="s">
        <v>5</v>
      </c>
      <c r="C486">
        <v>4.032</v>
      </c>
      <c r="D486" t="s">
        <v>23</v>
      </c>
      <c r="E486">
        <v>1</v>
      </c>
      <c r="F486" s="12">
        <f t="shared" si="14"/>
        <v>42064</v>
      </c>
      <c r="G486" s="2">
        <f t="shared" si="15"/>
        <v>2015</v>
      </c>
    </row>
    <row r="487" spans="1:7" x14ac:dyDescent="0.25">
      <c r="A487">
        <v>411</v>
      </c>
      <c r="B487" t="s">
        <v>5</v>
      </c>
      <c r="C487">
        <v>4.032</v>
      </c>
      <c r="D487" t="s">
        <v>25</v>
      </c>
      <c r="E487">
        <v>1</v>
      </c>
      <c r="F487" s="12">
        <f t="shared" si="14"/>
        <v>42125</v>
      </c>
      <c r="G487" s="2">
        <f t="shared" si="15"/>
        <v>2015</v>
      </c>
    </row>
    <row r="488" spans="1:7" x14ac:dyDescent="0.25">
      <c r="A488">
        <v>438</v>
      </c>
      <c r="B488" t="s">
        <v>5</v>
      </c>
      <c r="C488">
        <v>2.5920000000000001</v>
      </c>
      <c r="D488" t="s">
        <v>75</v>
      </c>
      <c r="E488">
        <v>1</v>
      </c>
      <c r="F488" s="12">
        <f t="shared" si="14"/>
        <v>40179</v>
      </c>
      <c r="G488" s="2">
        <f t="shared" si="15"/>
        <v>2010</v>
      </c>
    </row>
    <row r="489" spans="1:7" x14ac:dyDescent="0.25">
      <c r="A489">
        <v>438</v>
      </c>
      <c r="B489" t="s">
        <v>5</v>
      </c>
      <c r="C489">
        <v>2.5920000000000001</v>
      </c>
      <c r="D489" t="s">
        <v>71</v>
      </c>
      <c r="E489">
        <v>1</v>
      </c>
      <c r="F489" s="12">
        <f t="shared" si="14"/>
        <v>39934</v>
      </c>
      <c r="G489" s="2">
        <f t="shared" si="15"/>
        <v>2009</v>
      </c>
    </row>
    <row r="490" spans="1:7" x14ac:dyDescent="0.25">
      <c r="A490">
        <v>438</v>
      </c>
      <c r="B490" t="s">
        <v>5</v>
      </c>
      <c r="C490">
        <v>2.5920000000000001</v>
      </c>
      <c r="D490" t="s">
        <v>81</v>
      </c>
      <c r="E490">
        <v>1</v>
      </c>
      <c r="F490" s="12">
        <f t="shared" si="14"/>
        <v>40026</v>
      </c>
      <c r="G490" s="2">
        <f t="shared" si="15"/>
        <v>2009</v>
      </c>
    </row>
    <row r="491" spans="1:7" x14ac:dyDescent="0.25">
      <c r="A491">
        <v>438</v>
      </c>
      <c r="B491" t="s">
        <v>5</v>
      </c>
      <c r="C491">
        <v>2.5920000000000001</v>
      </c>
      <c r="D491" t="s">
        <v>12</v>
      </c>
      <c r="E491">
        <v>1</v>
      </c>
      <c r="F491" s="12">
        <f t="shared" si="14"/>
        <v>40299</v>
      </c>
      <c r="G491" s="2">
        <f t="shared" si="15"/>
        <v>2010</v>
      </c>
    </row>
    <row r="492" spans="1:7" x14ac:dyDescent="0.25">
      <c r="A492">
        <v>438</v>
      </c>
      <c r="B492" t="s">
        <v>5</v>
      </c>
      <c r="C492">
        <v>2.5920000000000001</v>
      </c>
      <c r="D492" t="s">
        <v>26</v>
      </c>
      <c r="E492">
        <v>1</v>
      </c>
      <c r="F492" s="12">
        <f t="shared" si="14"/>
        <v>40422</v>
      </c>
      <c r="G492" s="2">
        <f t="shared" si="15"/>
        <v>2010</v>
      </c>
    </row>
    <row r="493" spans="1:7" x14ac:dyDescent="0.25">
      <c r="A493">
        <v>438</v>
      </c>
      <c r="B493" t="s">
        <v>5</v>
      </c>
      <c r="C493">
        <v>2.5920000000000001</v>
      </c>
      <c r="D493" t="s">
        <v>34</v>
      </c>
      <c r="E493">
        <v>1</v>
      </c>
      <c r="F493" s="12">
        <f t="shared" si="14"/>
        <v>40575</v>
      </c>
      <c r="G493" s="2">
        <f t="shared" si="15"/>
        <v>2011</v>
      </c>
    </row>
    <row r="494" spans="1:7" x14ac:dyDescent="0.25">
      <c r="A494">
        <v>438</v>
      </c>
      <c r="B494" t="s">
        <v>5</v>
      </c>
      <c r="C494">
        <v>2.5920000000000001</v>
      </c>
      <c r="D494" t="s">
        <v>38</v>
      </c>
      <c r="E494">
        <v>1</v>
      </c>
      <c r="F494" s="12">
        <f t="shared" si="14"/>
        <v>40695</v>
      </c>
      <c r="G494" s="2">
        <f t="shared" si="15"/>
        <v>2011</v>
      </c>
    </row>
    <row r="495" spans="1:7" x14ac:dyDescent="0.25">
      <c r="A495">
        <v>438</v>
      </c>
      <c r="B495" t="s">
        <v>5</v>
      </c>
      <c r="C495">
        <v>2.5920000000000001</v>
      </c>
      <c r="D495" t="s">
        <v>42</v>
      </c>
      <c r="E495">
        <v>1</v>
      </c>
      <c r="F495" s="12">
        <f t="shared" si="14"/>
        <v>40817</v>
      </c>
      <c r="G495" s="2">
        <f t="shared" si="15"/>
        <v>2011</v>
      </c>
    </row>
    <row r="496" spans="1:7" x14ac:dyDescent="0.25">
      <c r="A496">
        <v>438</v>
      </c>
      <c r="B496" t="s">
        <v>5</v>
      </c>
      <c r="C496">
        <v>2.5920000000000001</v>
      </c>
      <c r="D496" t="s">
        <v>49</v>
      </c>
      <c r="E496">
        <v>1</v>
      </c>
      <c r="F496" s="12">
        <f t="shared" si="14"/>
        <v>41000</v>
      </c>
      <c r="G496" s="2">
        <f t="shared" si="15"/>
        <v>2012</v>
      </c>
    </row>
    <row r="497" spans="1:7" x14ac:dyDescent="0.25">
      <c r="A497">
        <v>438</v>
      </c>
      <c r="B497" t="s">
        <v>5</v>
      </c>
      <c r="C497">
        <v>2.5920000000000001</v>
      </c>
      <c r="D497" t="s">
        <v>53</v>
      </c>
      <c r="E497">
        <v>1</v>
      </c>
      <c r="F497" s="12">
        <f t="shared" si="14"/>
        <v>41122</v>
      </c>
      <c r="G497" s="2">
        <f t="shared" si="15"/>
        <v>2012</v>
      </c>
    </row>
    <row r="498" spans="1:7" x14ac:dyDescent="0.25">
      <c r="A498">
        <v>438</v>
      </c>
      <c r="B498" t="s">
        <v>5</v>
      </c>
      <c r="C498">
        <v>2.5920000000000001</v>
      </c>
      <c r="D498" t="s">
        <v>57</v>
      </c>
      <c r="E498">
        <v>1</v>
      </c>
      <c r="F498" s="12">
        <f t="shared" si="14"/>
        <v>41334</v>
      </c>
      <c r="G498" s="2">
        <f t="shared" si="15"/>
        <v>2013</v>
      </c>
    </row>
    <row r="499" spans="1:7" x14ac:dyDescent="0.25">
      <c r="A499">
        <v>438</v>
      </c>
      <c r="B499" t="s">
        <v>5</v>
      </c>
      <c r="C499">
        <v>2.5920000000000001</v>
      </c>
      <c r="D499" t="s">
        <v>63</v>
      </c>
      <c r="E499">
        <v>1</v>
      </c>
      <c r="F499" s="12">
        <f t="shared" si="14"/>
        <v>41456</v>
      </c>
      <c r="G499" s="2">
        <f t="shared" si="15"/>
        <v>2013</v>
      </c>
    </row>
    <row r="500" spans="1:7" x14ac:dyDescent="0.25">
      <c r="A500">
        <v>438</v>
      </c>
      <c r="B500" t="s">
        <v>5</v>
      </c>
      <c r="C500">
        <v>2.5920000000000001</v>
      </c>
      <c r="D500" t="s">
        <v>66</v>
      </c>
      <c r="E500">
        <v>1</v>
      </c>
      <c r="F500" s="12">
        <f t="shared" si="14"/>
        <v>41609</v>
      </c>
      <c r="G500" s="2">
        <f t="shared" si="15"/>
        <v>2013</v>
      </c>
    </row>
    <row r="501" spans="1:7" x14ac:dyDescent="0.25">
      <c r="A501">
        <v>438</v>
      </c>
      <c r="B501" t="s">
        <v>5</v>
      </c>
      <c r="C501">
        <v>2.5920000000000001</v>
      </c>
      <c r="D501" t="s">
        <v>10</v>
      </c>
      <c r="E501">
        <v>1</v>
      </c>
      <c r="F501" s="12">
        <f t="shared" si="14"/>
        <v>41791</v>
      </c>
      <c r="G501" s="2">
        <f t="shared" si="15"/>
        <v>2014</v>
      </c>
    </row>
    <row r="502" spans="1:7" x14ac:dyDescent="0.25">
      <c r="A502">
        <v>438</v>
      </c>
      <c r="B502" t="s">
        <v>5</v>
      </c>
      <c r="C502">
        <v>2.5920000000000001</v>
      </c>
      <c r="D502" t="s">
        <v>16</v>
      </c>
      <c r="E502">
        <v>1</v>
      </c>
      <c r="F502" s="12">
        <f t="shared" si="14"/>
        <v>41913</v>
      </c>
      <c r="G502" s="2">
        <f t="shared" si="15"/>
        <v>2014</v>
      </c>
    </row>
    <row r="503" spans="1:7" x14ac:dyDescent="0.25">
      <c r="A503">
        <v>438</v>
      </c>
      <c r="B503" t="s">
        <v>5</v>
      </c>
      <c r="C503">
        <v>2.5920000000000001</v>
      </c>
      <c r="D503" t="s">
        <v>24</v>
      </c>
      <c r="E503">
        <v>1</v>
      </c>
      <c r="F503" s="12">
        <f t="shared" si="14"/>
        <v>42095</v>
      </c>
      <c r="G503" s="2">
        <f t="shared" si="15"/>
        <v>2015</v>
      </c>
    </row>
    <row r="504" spans="1:7" x14ac:dyDescent="0.25">
      <c r="A504">
        <v>458</v>
      </c>
      <c r="B504" t="s">
        <v>5</v>
      </c>
      <c r="C504">
        <v>4.032</v>
      </c>
      <c r="D504" t="s">
        <v>32</v>
      </c>
      <c r="E504">
        <v>1</v>
      </c>
      <c r="F504" s="12">
        <f t="shared" si="14"/>
        <v>40210</v>
      </c>
      <c r="G504" s="2">
        <f t="shared" si="15"/>
        <v>2010</v>
      </c>
    </row>
    <row r="505" spans="1:7" x14ac:dyDescent="0.25">
      <c r="A505">
        <v>458</v>
      </c>
      <c r="B505" t="s">
        <v>5</v>
      </c>
      <c r="C505">
        <v>4.032</v>
      </c>
      <c r="D505" t="s">
        <v>15</v>
      </c>
      <c r="E505">
        <v>1</v>
      </c>
      <c r="F505" s="12">
        <f t="shared" si="14"/>
        <v>40330</v>
      </c>
      <c r="G505" s="2">
        <f t="shared" si="15"/>
        <v>2010</v>
      </c>
    </row>
    <row r="506" spans="1:7" x14ac:dyDescent="0.25">
      <c r="A506">
        <v>458</v>
      </c>
      <c r="B506" t="s">
        <v>5</v>
      </c>
      <c r="C506">
        <v>4.032</v>
      </c>
      <c r="D506" t="s">
        <v>9</v>
      </c>
      <c r="E506">
        <v>1</v>
      </c>
      <c r="F506" s="12">
        <f t="shared" si="14"/>
        <v>40269</v>
      </c>
      <c r="G506" s="2">
        <f t="shared" si="15"/>
        <v>2010</v>
      </c>
    </row>
    <row r="507" spans="1:7" x14ac:dyDescent="0.25">
      <c r="A507">
        <v>458</v>
      </c>
      <c r="B507" t="s">
        <v>5</v>
      </c>
      <c r="C507">
        <v>4.032</v>
      </c>
      <c r="D507" t="s">
        <v>22</v>
      </c>
      <c r="E507">
        <v>1</v>
      </c>
      <c r="F507" s="12">
        <f t="shared" si="14"/>
        <v>40391</v>
      </c>
      <c r="G507" s="2">
        <f t="shared" si="15"/>
        <v>2010</v>
      </c>
    </row>
    <row r="508" spans="1:7" x14ac:dyDescent="0.25">
      <c r="A508">
        <v>458</v>
      </c>
      <c r="B508" t="s">
        <v>5</v>
      </c>
      <c r="C508">
        <v>4.032</v>
      </c>
      <c r="D508" t="s">
        <v>30</v>
      </c>
      <c r="E508">
        <v>1</v>
      </c>
      <c r="F508" s="12">
        <f t="shared" si="14"/>
        <v>40483</v>
      </c>
      <c r="G508" s="2">
        <f t="shared" si="15"/>
        <v>2010</v>
      </c>
    </row>
    <row r="509" spans="1:7" x14ac:dyDescent="0.25">
      <c r="A509">
        <v>458</v>
      </c>
      <c r="B509" t="s">
        <v>5</v>
      </c>
      <c r="C509">
        <v>4.032</v>
      </c>
      <c r="D509" t="s">
        <v>35</v>
      </c>
      <c r="E509">
        <v>1</v>
      </c>
      <c r="F509" s="12">
        <f t="shared" si="14"/>
        <v>40603</v>
      </c>
      <c r="G509" s="2">
        <f t="shared" si="15"/>
        <v>2011</v>
      </c>
    </row>
    <row r="510" spans="1:7" x14ac:dyDescent="0.25">
      <c r="A510">
        <v>458</v>
      </c>
      <c r="B510" t="s">
        <v>5</v>
      </c>
      <c r="C510">
        <v>4.032</v>
      </c>
      <c r="D510" t="s">
        <v>37</v>
      </c>
      <c r="E510">
        <v>1</v>
      </c>
      <c r="F510" s="12">
        <f t="shared" si="14"/>
        <v>40664</v>
      </c>
      <c r="G510" s="2">
        <f t="shared" si="15"/>
        <v>2011</v>
      </c>
    </row>
    <row r="511" spans="1:7" x14ac:dyDescent="0.25">
      <c r="A511">
        <v>458</v>
      </c>
      <c r="B511" t="s">
        <v>5</v>
      </c>
      <c r="C511">
        <v>4.032</v>
      </c>
      <c r="D511" t="s">
        <v>39</v>
      </c>
      <c r="E511">
        <v>1</v>
      </c>
      <c r="F511" s="12">
        <f t="shared" si="14"/>
        <v>40725</v>
      </c>
      <c r="G511" s="2">
        <f t="shared" si="15"/>
        <v>2011</v>
      </c>
    </row>
    <row r="512" spans="1:7" x14ac:dyDescent="0.25">
      <c r="A512">
        <v>458</v>
      </c>
      <c r="B512" t="s">
        <v>5</v>
      </c>
      <c r="C512">
        <v>4.032</v>
      </c>
      <c r="D512" t="s">
        <v>41</v>
      </c>
      <c r="E512">
        <v>1</v>
      </c>
      <c r="F512" s="12">
        <f t="shared" si="14"/>
        <v>40787</v>
      </c>
      <c r="G512" s="2">
        <f t="shared" si="15"/>
        <v>2011</v>
      </c>
    </row>
    <row r="513" spans="1:7" x14ac:dyDescent="0.25">
      <c r="A513">
        <v>458</v>
      </c>
      <c r="B513" t="s">
        <v>5</v>
      </c>
      <c r="C513">
        <v>4.032</v>
      </c>
      <c r="D513" t="s">
        <v>44</v>
      </c>
      <c r="E513">
        <v>1</v>
      </c>
      <c r="F513" s="12">
        <f t="shared" si="14"/>
        <v>40878</v>
      </c>
      <c r="G513" s="2">
        <f t="shared" si="15"/>
        <v>2011</v>
      </c>
    </row>
    <row r="514" spans="1:7" x14ac:dyDescent="0.25">
      <c r="A514">
        <v>458</v>
      </c>
      <c r="B514" t="s">
        <v>5</v>
      </c>
      <c r="C514">
        <v>4.032</v>
      </c>
      <c r="D514" t="s">
        <v>46</v>
      </c>
      <c r="E514">
        <v>1</v>
      </c>
      <c r="F514" s="12">
        <f t="shared" ref="F514:F577" si="16">DATE(VALUE(LEFT(D514,4)),VALUE(RIGHT(D514,2)),1)</f>
        <v>40969</v>
      </c>
      <c r="G514" s="2">
        <f t="shared" si="15"/>
        <v>2012</v>
      </c>
    </row>
    <row r="515" spans="1:7" x14ac:dyDescent="0.25">
      <c r="A515">
        <v>458</v>
      </c>
      <c r="B515" t="s">
        <v>5</v>
      </c>
      <c r="C515">
        <v>4.032</v>
      </c>
      <c r="D515" t="s">
        <v>48</v>
      </c>
      <c r="E515">
        <v>1</v>
      </c>
      <c r="F515" s="12">
        <f t="shared" si="16"/>
        <v>41030</v>
      </c>
      <c r="G515" s="2">
        <f t="shared" ref="G515:G578" si="17">YEAR(F515)</f>
        <v>2012</v>
      </c>
    </row>
    <row r="516" spans="1:7" x14ac:dyDescent="0.25">
      <c r="A516">
        <v>458</v>
      </c>
      <c r="B516" t="s">
        <v>5</v>
      </c>
      <c r="C516">
        <v>4.032</v>
      </c>
      <c r="D516" t="s">
        <v>51</v>
      </c>
      <c r="E516">
        <v>1</v>
      </c>
      <c r="F516" s="12">
        <f t="shared" si="16"/>
        <v>41091</v>
      </c>
      <c r="G516" s="2">
        <f t="shared" si="17"/>
        <v>2012</v>
      </c>
    </row>
    <row r="517" spans="1:7" x14ac:dyDescent="0.25">
      <c r="A517">
        <v>458</v>
      </c>
      <c r="B517" t="s">
        <v>5</v>
      </c>
      <c r="C517">
        <v>4.032</v>
      </c>
      <c r="D517" t="s">
        <v>52</v>
      </c>
      <c r="E517">
        <v>1</v>
      </c>
      <c r="F517" s="12">
        <f t="shared" si="16"/>
        <v>41153</v>
      </c>
      <c r="G517" s="2">
        <f t="shared" si="17"/>
        <v>2012</v>
      </c>
    </row>
    <row r="518" spans="1:7" x14ac:dyDescent="0.25">
      <c r="A518">
        <v>458</v>
      </c>
      <c r="B518" t="s">
        <v>5</v>
      </c>
      <c r="C518">
        <v>4.032</v>
      </c>
      <c r="D518" t="s">
        <v>54</v>
      </c>
      <c r="E518">
        <v>1</v>
      </c>
      <c r="F518" s="12">
        <f t="shared" si="16"/>
        <v>41244</v>
      </c>
      <c r="G518" s="2">
        <f t="shared" si="17"/>
        <v>2012</v>
      </c>
    </row>
    <row r="519" spans="1:7" x14ac:dyDescent="0.25">
      <c r="A519">
        <v>458</v>
      </c>
      <c r="B519" t="s">
        <v>5</v>
      </c>
      <c r="C519">
        <v>4.032</v>
      </c>
      <c r="D519" t="s">
        <v>57</v>
      </c>
      <c r="E519">
        <v>1</v>
      </c>
      <c r="F519" s="12">
        <f t="shared" si="16"/>
        <v>41334</v>
      </c>
      <c r="G519" s="2">
        <f t="shared" si="17"/>
        <v>2013</v>
      </c>
    </row>
    <row r="520" spans="1:7" x14ac:dyDescent="0.25">
      <c r="A520">
        <v>458</v>
      </c>
      <c r="B520" t="s">
        <v>5</v>
      </c>
      <c r="C520">
        <v>4.032</v>
      </c>
      <c r="D520" t="s">
        <v>60</v>
      </c>
      <c r="E520">
        <v>1</v>
      </c>
      <c r="F520" s="12">
        <f t="shared" si="16"/>
        <v>41395</v>
      </c>
      <c r="G520" s="2">
        <f t="shared" si="17"/>
        <v>2013</v>
      </c>
    </row>
    <row r="521" spans="1:7" x14ac:dyDescent="0.25">
      <c r="A521">
        <v>458</v>
      </c>
      <c r="B521" t="s">
        <v>5</v>
      </c>
      <c r="C521">
        <v>4.032</v>
      </c>
      <c r="D521" t="s">
        <v>63</v>
      </c>
      <c r="E521">
        <v>1</v>
      </c>
      <c r="F521" s="12">
        <f t="shared" si="16"/>
        <v>41456</v>
      </c>
      <c r="G521" s="2">
        <f t="shared" si="17"/>
        <v>2013</v>
      </c>
    </row>
    <row r="522" spans="1:7" x14ac:dyDescent="0.25">
      <c r="A522">
        <v>458</v>
      </c>
      <c r="B522" t="s">
        <v>5</v>
      </c>
      <c r="C522">
        <v>4.032</v>
      </c>
      <c r="D522" t="s">
        <v>64</v>
      </c>
      <c r="E522">
        <v>1</v>
      </c>
      <c r="F522" s="12">
        <f t="shared" si="16"/>
        <v>41518</v>
      </c>
      <c r="G522" s="2">
        <f t="shared" si="17"/>
        <v>2013</v>
      </c>
    </row>
    <row r="523" spans="1:7" x14ac:dyDescent="0.25">
      <c r="A523">
        <v>458</v>
      </c>
      <c r="B523" t="s">
        <v>5</v>
      </c>
      <c r="C523">
        <v>4.032</v>
      </c>
      <c r="D523" t="s">
        <v>69</v>
      </c>
      <c r="E523">
        <v>1</v>
      </c>
      <c r="F523" s="12">
        <f t="shared" si="16"/>
        <v>41640</v>
      </c>
      <c r="G523" s="2">
        <f t="shared" si="17"/>
        <v>2014</v>
      </c>
    </row>
    <row r="524" spans="1:7" x14ac:dyDescent="0.25">
      <c r="A524">
        <v>458</v>
      </c>
      <c r="B524" t="s">
        <v>5</v>
      </c>
      <c r="C524">
        <v>4.032</v>
      </c>
      <c r="D524" t="s">
        <v>6</v>
      </c>
      <c r="E524">
        <v>1</v>
      </c>
      <c r="F524" s="12">
        <f t="shared" si="16"/>
        <v>41730</v>
      </c>
      <c r="G524" s="2">
        <f t="shared" si="17"/>
        <v>2014</v>
      </c>
    </row>
    <row r="525" spans="1:7" x14ac:dyDescent="0.25">
      <c r="A525">
        <v>458</v>
      </c>
      <c r="B525" t="s">
        <v>5</v>
      </c>
      <c r="C525">
        <v>4.032</v>
      </c>
      <c r="D525" t="s">
        <v>10</v>
      </c>
      <c r="E525">
        <v>1</v>
      </c>
      <c r="F525" s="12">
        <f t="shared" si="16"/>
        <v>41791</v>
      </c>
      <c r="G525" s="2">
        <f t="shared" si="17"/>
        <v>2014</v>
      </c>
    </row>
    <row r="526" spans="1:7" x14ac:dyDescent="0.25">
      <c r="A526">
        <v>458</v>
      </c>
      <c r="B526" t="s">
        <v>5</v>
      </c>
      <c r="C526">
        <v>4.032</v>
      </c>
      <c r="D526" t="s">
        <v>13</v>
      </c>
      <c r="E526">
        <v>1</v>
      </c>
      <c r="F526" s="12">
        <f t="shared" si="16"/>
        <v>41852</v>
      </c>
      <c r="G526" s="2">
        <f t="shared" si="17"/>
        <v>2014</v>
      </c>
    </row>
    <row r="527" spans="1:7" x14ac:dyDescent="0.25">
      <c r="A527">
        <v>458</v>
      </c>
      <c r="B527" t="s">
        <v>5</v>
      </c>
      <c r="C527">
        <v>4.032</v>
      </c>
      <c r="D527" t="s">
        <v>16</v>
      </c>
      <c r="E527">
        <v>1</v>
      </c>
      <c r="F527" s="12">
        <f t="shared" si="16"/>
        <v>41913</v>
      </c>
      <c r="G527" s="2">
        <f t="shared" si="17"/>
        <v>2014</v>
      </c>
    </row>
    <row r="528" spans="1:7" x14ac:dyDescent="0.25">
      <c r="A528">
        <v>458</v>
      </c>
      <c r="B528" t="s">
        <v>5</v>
      </c>
      <c r="C528">
        <v>4.032</v>
      </c>
      <c r="D528" t="s">
        <v>20</v>
      </c>
      <c r="E528">
        <v>1</v>
      </c>
      <c r="F528" s="12">
        <f t="shared" si="16"/>
        <v>42005</v>
      </c>
      <c r="G528" s="2">
        <f t="shared" si="17"/>
        <v>2015</v>
      </c>
    </row>
    <row r="529" spans="1:7" x14ac:dyDescent="0.25">
      <c r="A529">
        <v>458</v>
      </c>
      <c r="B529" t="s">
        <v>5</v>
      </c>
      <c r="C529">
        <v>4.032</v>
      </c>
      <c r="D529" t="s">
        <v>24</v>
      </c>
      <c r="E529">
        <v>1</v>
      </c>
      <c r="F529" s="12">
        <f t="shared" si="16"/>
        <v>42095</v>
      </c>
      <c r="G529" s="2">
        <f t="shared" si="17"/>
        <v>2015</v>
      </c>
    </row>
    <row r="530" spans="1:7" x14ac:dyDescent="0.25">
      <c r="A530">
        <v>458</v>
      </c>
      <c r="B530" t="s">
        <v>5</v>
      </c>
      <c r="C530">
        <v>4.032</v>
      </c>
      <c r="D530" t="s">
        <v>27</v>
      </c>
      <c r="E530">
        <v>1</v>
      </c>
      <c r="F530" s="12">
        <f t="shared" si="16"/>
        <v>42156</v>
      </c>
      <c r="G530" s="2">
        <f t="shared" si="17"/>
        <v>2015</v>
      </c>
    </row>
    <row r="531" spans="1:7" x14ac:dyDescent="0.25">
      <c r="A531">
        <v>464</v>
      </c>
      <c r="B531" t="s">
        <v>5</v>
      </c>
      <c r="C531">
        <v>3.87</v>
      </c>
      <c r="D531" t="s">
        <v>32</v>
      </c>
      <c r="E531">
        <v>1</v>
      </c>
      <c r="F531" s="12">
        <f t="shared" si="16"/>
        <v>40210</v>
      </c>
      <c r="G531" s="2">
        <f t="shared" si="17"/>
        <v>2010</v>
      </c>
    </row>
    <row r="532" spans="1:7" x14ac:dyDescent="0.25">
      <c r="A532">
        <v>464</v>
      </c>
      <c r="B532" t="s">
        <v>5</v>
      </c>
      <c r="C532">
        <v>3.87</v>
      </c>
      <c r="D532" t="s">
        <v>9</v>
      </c>
      <c r="E532">
        <v>1</v>
      </c>
      <c r="F532" s="12">
        <f t="shared" si="16"/>
        <v>40269</v>
      </c>
      <c r="G532" s="2">
        <f t="shared" si="17"/>
        <v>2010</v>
      </c>
    </row>
    <row r="533" spans="1:7" x14ac:dyDescent="0.25">
      <c r="A533">
        <v>464</v>
      </c>
      <c r="B533" t="s">
        <v>5</v>
      </c>
      <c r="C533">
        <v>3.87</v>
      </c>
      <c r="D533" t="s">
        <v>19</v>
      </c>
      <c r="E533">
        <v>1</v>
      </c>
      <c r="F533" s="12">
        <f t="shared" si="16"/>
        <v>40360</v>
      </c>
      <c r="G533" s="2">
        <f t="shared" si="17"/>
        <v>2010</v>
      </c>
    </row>
    <row r="534" spans="1:7" x14ac:dyDescent="0.25">
      <c r="A534">
        <v>464</v>
      </c>
      <c r="B534" t="s">
        <v>5</v>
      </c>
      <c r="C534">
        <v>3.87</v>
      </c>
      <c r="D534" t="s">
        <v>26</v>
      </c>
      <c r="E534">
        <v>1</v>
      </c>
      <c r="F534" s="12">
        <f t="shared" si="16"/>
        <v>40422</v>
      </c>
      <c r="G534" s="2">
        <f t="shared" si="17"/>
        <v>2010</v>
      </c>
    </row>
    <row r="535" spans="1:7" x14ac:dyDescent="0.25">
      <c r="A535">
        <v>464</v>
      </c>
      <c r="B535" t="s">
        <v>5</v>
      </c>
      <c r="C535">
        <v>3.87</v>
      </c>
      <c r="D535" t="s">
        <v>30</v>
      </c>
      <c r="E535">
        <v>1</v>
      </c>
      <c r="F535" s="12">
        <f t="shared" si="16"/>
        <v>40483</v>
      </c>
      <c r="G535" s="2">
        <f t="shared" si="17"/>
        <v>2010</v>
      </c>
    </row>
    <row r="536" spans="1:7" x14ac:dyDescent="0.25">
      <c r="A536">
        <v>464</v>
      </c>
      <c r="B536" t="s">
        <v>5</v>
      </c>
      <c r="C536">
        <v>3.87</v>
      </c>
      <c r="D536" t="s">
        <v>34</v>
      </c>
      <c r="E536">
        <v>1</v>
      </c>
      <c r="F536" s="12">
        <f t="shared" si="16"/>
        <v>40575</v>
      </c>
      <c r="G536" s="2">
        <f t="shared" si="17"/>
        <v>2011</v>
      </c>
    </row>
    <row r="537" spans="1:7" x14ac:dyDescent="0.25">
      <c r="A537">
        <v>464</v>
      </c>
      <c r="B537" t="s">
        <v>5</v>
      </c>
      <c r="C537">
        <v>3.87</v>
      </c>
      <c r="D537" t="s">
        <v>36</v>
      </c>
      <c r="E537">
        <v>1</v>
      </c>
      <c r="F537" s="12">
        <f t="shared" si="16"/>
        <v>40634</v>
      </c>
      <c r="G537" s="2">
        <f t="shared" si="17"/>
        <v>2011</v>
      </c>
    </row>
    <row r="538" spans="1:7" x14ac:dyDescent="0.25">
      <c r="A538">
        <v>464</v>
      </c>
      <c r="B538" t="s">
        <v>5</v>
      </c>
      <c r="C538">
        <v>3.87</v>
      </c>
      <c r="D538" t="s">
        <v>38</v>
      </c>
      <c r="E538">
        <v>1</v>
      </c>
      <c r="F538" s="12">
        <f t="shared" si="16"/>
        <v>40695</v>
      </c>
      <c r="G538" s="2">
        <f t="shared" si="17"/>
        <v>2011</v>
      </c>
    </row>
    <row r="539" spans="1:7" x14ac:dyDescent="0.25">
      <c r="A539">
        <v>464</v>
      </c>
      <c r="B539" t="s">
        <v>5</v>
      </c>
      <c r="C539">
        <v>3.87</v>
      </c>
      <c r="D539" t="s">
        <v>41</v>
      </c>
      <c r="E539">
        <v>1</v>
      </c>
      <c r="F539" s="12">
        <f t="shared" si="16"/>
        <v>40787</v>
      </c>
      <c r="G539" s="2">
        <f t="shared" si="17"/>
        <v>2011</v>
      </c>
    </row>
    <row r="540" spans="1:7" x14ac:dyDescent="0.25">
      <c r="A540">
        <v>464</v>
      </c>
      <c r="B540" t="s">
        <v>5</v>
      </c>
      <c r="C540">
        <v>3.87</v>
      </c>
      <c r="D540" t="s">
        <v>43</v>
      </c>
      <c r="E540">
        <v>1</v>
      </c>
      <c r="F540" s="12">
        <f t="shared" si="16"/>
        <v>40848</v>
      </c>
      <c r="G540" s="2">
        <f t="shared" si="17"/>
        <v>2011</v>
      </c>
    </row>
    <row r="541" spans="1:7" x14ac:dyDescent="0.25">
      <c r="A541">
        <v>464</v>
      </c>
      <c r="B541" t="s">
        <v>5</v>
      </c>
      <c r="C541">
        <v>3.87</v>
      </c>
      <c r="D541" t="s">
        <v>47</v>
      </c>
      <c r="E541">
        <v>1</v>
      </c>
      <c r="F541" s="12">
        <f t="shared" si="16"/>
        <v>40940</v>
      </c>
      <c r="G541" s="2">
        <f t="shared" si="17"/>
        <v>2012</v>
      </c>
    </row>
    <row r="542" spans="1:7" x14ac:dyDescent="0.25">
      <c r="A542">
        <v>464</v>
      </c>
      <c r="B542" t="s">
        <v>5</v>
      </c>
      <c r="C542">
        <v>3.87</v>
      </c>
      <c r="D542" t="s">
        <v>49</v>
      </c>
      <c r="E542">
        <v>1</v>
      </c>
      <c r="F542" s="12">
        <f t="shared" si="16"/>
        <v>41000</v>
      </c>
      <c r="G542" s="2">
        <f t="shared" si="17"/>
        <v>2012</v>
      </c>
    </row>
    <row r="543" spans="1:7" x14ac:dyDescent="0.25">
      <c r="A543">
        <v>464</v>
      </c>
      <c r="B543" t="s">
        <v>5</v>
      </c>
      <c r="C543">
        <v>3.87</v>
      </c>
      <c r="D543" t="s">
        <v>50</v>
      </c>
      <c r="E543">
        <v>1</v>
      </c>
      <c r="F543" s="12">
        <f t="shared" si="16"/>
        <v>41061</v>
      </c>
      <c r="G543" s="2">
        <f t="shared" si="17"/>
        <v>2012</v>
      </c>
    </row>
    <row r="544" spans="1:7" x14ac:dyDescent="0.25">
      <c r="A544">
        <v>464</v>
      </c>
      <c r="B544" t="s">
        <v>5</v>
      </c>
      <c r="C544">
        <v>3.87</v>
      </c>
      <c r="D544" t="s">
        <v>52</v>
      </c>
      <c r="E544">
        <v>1</v>
      </c>
      <c r="F544" s="12">
        <f t="shared" si="16"/>
        <v>41153</v>
      </c>
      <c r="G544" s="2">
        <f t="shared" si="17"/>
        <v>2012</v>
      </c>
    </row>
    <row r="545" spans="1:7" x14ac:dyDescent="0.25">
      <c r="A545">
        <v>464</v>
      </c>
      <c r="B545" t="s">
        <v>5</v>
      </c>
      <c r="C545">
        <v>3.87</v>
      </c>
      <c r="D545" t="s">
        <v>56</v>
      </c>
      <c r="E545">
        <v>1</v>
      </c>
      <c r="F545" s="12">
        <f t="shared" si="16"/>
        <v>41214</v>
      </c>
      <c r="G545" s="2">
        <f t="shared" si="17"/>
        <v>2012</v>
      </c>
    </row>
    <row r="546" spans="1:7" x14ac:dyDescent="0.25">
      <c r="A546">
        <v>464</v>
      </c>
      <c r="B546" t="s">
        <v>5</v>
      </c>
      <c r="C546">
        <v>3.87</v>
      </c>
      <c r="D546" t="s">
        <v>58</v>
      </c>
      <c r="E546">
        <v>1</v>
      </c>
      <c r="F546" s="12">
        <f t="shared" si="16"/>
        <v>41306</v>
      </c>
      <c r="G546" s="2">
        <f t="shared" si="17"/>
        <v>2013</v>
      </c>
    </row>
    <row r="547" spans="1:7" x14ac:dyDescent="0.25">
      <c r="A547">
        <v>464</v>
      </c>
      <c r="B547" t="s">
        <v>5</v>
      </c>
      <c r="C547">
        <v>3.87</v>
      </c>
      <c r="D547" t="s">
        <v>62</v>
      </c>
      <c r="E547">
        <v>1</v>
      </c>
      <c r="F547" s="12">
        <f t="shared" si="16"/>
        <v>41365</v>
      </c>
      <c r="G547" s="2">
        <f t="shared" si="17"/>
        <v>2013</v>
      </c>
    </row>
    <row r="548" spans="1:7" x14ac:dyDescent="0.25">
      <c r="A548">
        <v>464</v>
      </c>
      <c r="B548" t="s">
        <v>5</v>
      </c>
      <c r="C548">
        <v>3.87</v>
      </c>
      <c r="D548" t="s">
        <v>61</v>
      </c>
      <c r="E548">
        <v>1</v>
      </c>
      <c r="F548" s="12">
        <f t="shared" si="16"/>
        <v>41426</v>
      </c>
      <c r="G548" s="2">
        <f t="shared" si="17"/>
        <v>2013</v>
      </c>
    </row>
    <row r="549" spans="1:7" x14ac:dyDescent="0.25">
      <c r="A549">
        <v>464</v>
      </c>
      <c r="B549" t="s">
        <v>5</v>
      </c>
      <c r="C549">
        <v>3.87</v>
      </c>
      <c r="D549" t="s">
        <v>65</v>
      </c>
      <c r="E549">
        <v>1</v>
      </c>
      <c r="F549" s="12">
        <f t="shared" si="16"/>
        <v>41487</v>
      </c>
      <c r="G549" s="2">
        <f t="shared" si="17"/>
        <v>2013</v>
      </c>
    </row>
    <row r="550" spans="1:7" x14ac:dyDescent="0.25">
      <c r="A550">
        <v>464</v>
      </c>
      <c r="B550" t="s">
        <v>5</v>
      </c>
      <c r="C550">
        <v>3.87</v>
      </c>
      <c r="D550" t="s">
        <v>67</v>
      </c>
      <c r="E550">
        <v>1</v>
      </c>
      <c r="F550" s="12">
        <f t="shared" si="16"/>
        <v>41579</v>
      </c>
      <c r="G550" s="2">
        <f t="shared" si="17"/>
        <v>2013</v>
      </c>
    </row>
    <row r="551" spans="1:7" x14ac:dyDescent="0.25">
      <c r="A551">
        <v>464</v>
      </c>
      <c r="B551" t="s">
        <v>5</v>
      </c>
      <c r="C551">
        <v>3.87</v>
      </c>
      <c r="D551" t="s">
        <v>69</v>
      </c>
      <c r="E551">
        <v>1</v>
      </c>
      <c r="F551" s="12">
        <f t="shared" si="16"/>
        <v>41640</v>
      </c>
      <c r="G551" s="2">
        <f t="shared" si="17"/>
        <v>2014</v>
      </c>
    </row>
    <row r="552" spans="1:7" x14ac:dyDescent="0.25">
      <c r="A552">
        <v>464</v>
      </c>
      <c r="B552" t="s">
        <v>5</v>
      </c>
      <c r="C552">
        <v>3.87</v>
      </c>
      <c r="D552" t="s">
        <v>6</v>
      </c>
      <c r="E552">
        <v>1</v>
      </c>
      <c r="F552" s="12">
        <f t="shared" si="16"/>
        <v>41730</v>
      </c>
      <c r="G552" s="2">
        <f t="shared" si="17"/>
        <v>2014</v>
      </c>
    </row>
    <row r="553" spans="1:7" x14ac:dyDescent="0.25">
      <c r="A553">
        <v>464</v>
      </c>
      <c r="B553" t="s">
        <v>5</v>
      </c>
      <c r="C553">
        <v>3.87</v>
      </c>
      <c r="D553" t="s">
        <v>10</v>
      </c>
      <c r="E553">
        <v>1</v>
      </c>
      <c r="F553" s="12">
        <f t="shared" si="16"/>
        <v>41791</v>
      </c>
      <c r="G553" s="2">
        <f t="shared" si="17"/>
        <v>2014</v>
      </c>
    </row>
    <row r="554" spans="1:7" x14ac:dyDescent="0.25">
      <c r="A554">
        <v>464</v>
      </c>
      <c r="B554" t="s">
        <v>5</v>
      </c>
      <c r="C554">
        <v>3.87</v>
      </c>
      <c r="D554" t="s">
        <v>13</v>
      </c>
      <c r="E554">
        <v>1</v>
      </c>
      <c r="F554" s="12">
        <f t="shared" si="16"/>
        <v>41852</v>
      </c>
      <c r="G554" s="2">
        <f t="shared" si="17"/>
        <v>2014</v>
      </c>
    </row>
    <row r="555" spans="1:7" x14ac:dyDescent="0.25">
      <c r="A555">
        <v>464</v>
      </c>
      <c r="B555" t="s">
        <v>5</v>
      </c>
      <c r="C555">
        <v>3.87</v>
      </c>
      <c r="D555" t="s">
        <v>16</v>
      </c>
      <c r="E555">
        <v>1</v>
      </c>
      <c r="F555" s="12">
        <f t="shared" si="16"/>
        <v>41913</v>
      </c>
      <c r="G555" s="2">
        <f t="shared" si="17"/>
        <v>2014</v>
      </c>
    </row>
    <row r="556" spans="1:7" x14ac:dyDescent="0.25">
      <c r="A556">
        <v>464</v>
      </c>
      <c r="B556" t="s">
        <v>5</v>
      </c>
      <c r="C556">
        <v>3.87</v>
      </c>
      <c r="D556" t="s">
        <v>20</v>
      </c>
      <c r="E556">
        <v>1</v>
      </c>
      <c r="F556" s="12">
        <f t="shared" si="16"/>
        <v>42005</v>
      </c>
      <c r="G556" s="2">
        <f t="shared" si="17"/>
        <v>2015</v>
      </c>
    </row>
    <row r="557" spans="1:7" x14ac:dyDescent="0.25">
      <c r="A557">
        <v>464</v>
      </c>
      <c r="B557" t="s">
        <v>5</v>
      </c>
      <c r="C557">
        <v>3.87</v>
      </c>
      <c r="D557" t="s">
        <v>24</v>
      </c>
      <c r="E557">
        <v>1</v>
      </c>
      <c r="F557" s="12">
        <f t="shared" si="16"/>
        <v>42095</v>
      </c>
      <c r="G557" s="2">
        <f t="shared" si="17"/>
        <v>2015</v>
      </c>
    </row>
    <row r="558" spans="1:7" x14ac:dyDescent="0.25">
      <c r="A558">
        <v>464</v>
      </c>
      <c r="B558" t="s">
        <v>5</v>
      </c>
      <c r="C558">
        <v>3.87</v>
      </c>
      <c r="D558" t="s">
        <v>27</v>
      </c>
      <c r="E558">
        <v>1</v>
      </c>
      <c r="F558" s="12">
        <f t="shared" si="16"/>
        <v>42156</v>
      </c>
      <c r="G558" s="2">
        <f t="shared" si="17"/>
        <v>2015</v>
      </c>
    </row>
    <row r="559" spans="1:7" x14ac:dyDescent="0.25">
      <c r="A559">
        <v>502</v>
      </c>
      <c r="B559" t="s">
        <v>5</v>
      </c>
      <c r="C559">
        <v>5.4</v>
      </c>
      <c r="D559" t="s">
        <v>74</v>
      </c>
      <c r="E559">
        <v>1</v>
      </c>
      <c r="F559" s="12">
        <f t="shared" si="16"/>
        <v>40148</v>
      </c>
      <c r="G559" s="2">
        <f t="shared" si="17"/>
        <v>2009</v>
      </c>
    </row>
    <row r="560" spans="1:7" x14ac:dyDescent="0.25">
      <c r="A560">
        <v>502</v>
      </c>
      <c r="B560" t="s">
        <v>5</v>
      </c>
      <c r="C560">
        <v>5.4</v>
      </c>
      <c r="D560" t="s">
        <v>29</v>
      </c>
      <c r="E560">
        <v>1</v>
      </c>
      <c r="F560" s="12">
        <f t="shared" si="16"/>
        <v>40238</v>
      </c>
      <c r="G560" s="2">
        <f t="shared" si="17"/>
        <v>2010</v>
      </c>
    </row>
    <row r="561" spans="1:7" x14ac:dyDescent="0.25">
      <c r="A561">
        <v>502</v>
      </c>
      <c r="B561" t="s">
        <v>5</v>
      </c>
      <c r="C561">
        <v>5.4</v>
      </c>
      <c r="D561" t="s">
        <v>12</v>
      </c>
      <c r="E561">
        <v>1</v>
      </c>
      <c r="F561" s="12">
        <f t="shared" si="16"/>
        <v>40299</v>
      </c>
      <c r="G561" s="2">
        <f t="shared" si="17"/>
        <v>2010</v>
      </c>
    </row>
    <row r="562" spans="1:7" x14ac:dyDescent="0.25">
      <c r="A562">
        <v>502</v>
      </c>
      <c r="B562" t="s">
        <v>5</v>
      </c>
      <c r="C562">
        <v>5.4</v>
      </c>
      <c r="D562" t="s">
        <v>19</v>
      </c>
      <c r="E562">
        <v>1</v>
      </c>
      <c r="F562" s="12">
        <f t="shared" si="16"/>
        <v>40360</v>
      </c>
      <c r="G562" s="2">
        <f t="shared" si="17"/>
        <v>2010</v>
      </c>
    </row>
    <row r="563" spans="1:7" x14ac:dyDescent="0.25">
      <c r="A563">
        <v>502</v>
      </c>
      <c r="B563" t="s">
        <v>5</v>
      </c>
      <c r="C563">
        <v>5.4</v>
      </c>
      <c r="D563" t="s">
        <v>26</v>
      </c>
      <c r="E563">
        <v>1</v>
      </c>
      <c r="F563" s="12">
        <f t="shared" si="16"/>
        <v>40422</v>
      </c>
      <c r="G563" s="2">
        <f t="shared" si="17"/>
        <v>2010</v>
      </c>
    </row>
    <row r="564" spans="1:7" x14ac:dyDescent="0.25">
      <c r="A564">
        <v>502</v>
      </c>
      <c r="B564" t="s">
        <v>5</v>
      </c>
      <c r="C564">
        <v>5.4</v>
      </c>
      <c r="D564" t="s">
        <v>31</v>
      </c>
      <c r="E564">
        <v>1</v>
      </c>
      <c r="F564" s="12">
        <f t="shared" si="16"/>
        <v>40513</v>
      </c>
      <c r="G564" s="2">
        <f t="shared" si="17"/>
        <v>2010</v>
      </c>
    </row>
    <row r="565" spans="1:7" x14ac:dyDescent="0.25">
      <c r="A565">
        <v>502</v>
      </c>
      <c r="B565" t="s">
        <v>5</v>
      </c>
      <c r="C565">
        <v>5.4</v>
      </c>
      <c r="D565" t="s">
        <v>35</v>
      </c>
      <c r="E565">
        <v>1</v>
      </c>
      <c r="F565" s="12">
        <f t="shared" si="16"/>
        <v>40603</v>
      </c>
      <c r="G565" s="2">
        <f t="shared" si="17"/>
        <v>2011</v>
      </c>
    </row>
    <row r="566" spans="1:7" x14ac:dyDescent="0.25">
      <c r="A566">
        <v>502</v>
      </c>
      <c r="B566" t="s">
        <v>5</v>
      </c>
      <c r="C566">
        <v>5.4</v>
      </c>
      <c r="D566" t="s">
        <v>37</v>
      </c>
      <c r="E566">
        <v>1</v>
      </c>
      <c r="F566" s="12">
        <f t="shared" si="16"/>
        <v>40664</v>
      </c>
      <c r="G566" s="2">
        <f t="shared" si="17"/>
        <v>2011</v>
      </c>
    </row>
    <row r="567" spans="1:7" x14ac:dyDescent="0.25">
      <c r="A567">
        <v>502</v>
      </c>
      <c r="B567" t="s">
        <v>5</v>
      </c>
      <c r="C567">
        <v>5.4</v>
      </c>
      <c r="D567" t="s">
        <v>39</v>
      </c>
      <c r="E567">
        <v>1</v>
      </c>
      <c r="F567" s="12">
        <f t="shared" si="16"/>
        <v>40725</v>
      </c>
      <c r="G567" s="2">
        <f t="shared" si="17"/>
        <v>2011</v>
      </c>
    </row>
    <row r="568" spans="1:7" x14ac:dyDescent="0.25">
      <c r="A568">
        <v>502</v>
      </c>
      <c r="B568" t="s">
        <v>5</v>
      </c>
      <c r="C568">
        <v>5.4</v>
      </c>
      <c r="D568" t="s">
        <v>41</v>
      </c>
      <c r="E568">
        <v>1</v>
      </c>
      <c r="F568" s="12">
        <f t="shared" si="16"/>
        <v>40787</v>
      </c>
      <c r="G568" s="2">
        <f t="shared" si="17"/>
        <v>2011</v>
      </c>
    </row>
    <row r="569" spans="1:7" x14ac:dyDescent="0.25">
      <c r="A569">
        <v>502</v>
      </c>
      <c r="B569" t="s">
        <v>5</v>
      </c>
      <c r="C569">
        <v>5.4</v>
      </c>
      <c r="D569" t="s">
        <v>44</v>
      </c>
      <c r="E569">
        <v>1</v>
      </c>
      <c r="F569" s="12">
        <f t="shared" si="16"/>
        <v>40878</v>
      </c>
      <c r="G569" s="2">
        <f t="shared" si="17"/>
        <v>2011</v>
      </c>
    </row>
    <row r="570" spans="1:7" x14ac:dyDescent="0.25">
      <c r="A570">
        <v>502</v>
      </c>
      <c r="B570" t="s">
        <v>5</v>
      </c>
      <c r="C570">
        <v>5.4</v>
      </c>
      <c r="D570" t="s">
        <v>47</v>
      </c>
      <c r="E570">
        <v>1</v>
      </c>
      <c r="F570" s="12">
        <f t="shared" si="16"/>
        <v>40940</v>
      </c>
      <c r="G570" s="2">
        <f t="shared" si="17"/>
        <v>2012</v>
      </c>
    </row>
    <row r="571" spans="1:7" x14ac:dyDescent="0.25">
      <c r="A571">
        <v>502</v>
      </c>
      <c r="B571" t="s">
        <v>5</v>
      </c>
      <c r="C571">
        <v>5.4</v>
      </c>
      <c r="D571" t="s">
        <v>48</v>
      </c>
      <c r="E571">
        <v>1</v>
      </c>
      <c r="F571" s="12">
        <f t="shared" si="16"/>
        <v>41030</v>
      </c>
      <c r="G571" s="2">
        <f t="shared" si="17"/>
        <v>2012</v>
      </c>
    </row>
    <row r="572" spans="1:7" x14ac:dyDescent="0.25">
      <c r="A572">
        <v>502</v>
      </c>
      <c r="B572" t="s">
        <v>5</v>
      </c>
      <c r="C572">
        <v>5.4</v>
      </c>
      <c r="D572" t="s">
        <v>51</v>
      </c>
      <c r="E572">
        <v>1</v>
      </c>
      <c r="F572" s="12">
        <f t="shared" si="16"/>
        <v>41091</v>
      </c>
      <c r="G572" s="2">
        <f t="shared" si="17"/>
        <v>2012</v>
      </c>
    </row>
    <row r="573" spans="1:7" x14ac:dyDescent="0.25">
      <c r="A573">
        <v>502</v>
      </c>
      <c r="B573" t="s">
        <v>5</v>
      </c>
      <c r="C573">
        <v>5.4</v>
      </c>
      <c r="D573" t="s">
        <v>52</v>
      </c>
      <c r="E573">
        <v>1</v>
      </c>
      <c r="F573" s="12">
        <f t="shared" si="16"/>
        <v>41153</v>
      </c>
      <c r="G573" s="2">
        <f t="shared" si="17"/>
        <v>2012</v>
      </c>
    </row>
    <row r="574" spans="1:7" x14ac:dyDescent="0.25">
      <c r="A574">
        <v>502</v>
      </c>
      <c r="B574" t="s">
        <v>5</v>
      </c>
      <c r="C574">
        <v>5.4</v>
      </c>
      <c r="D574" t="s">
        <v>56</v>
      </c>
      <c r="E574">
        <v>1</v>
      </c>
      <c r="F574" s="12">
        <f t="shared" si="16"/>
        <v>41214</v>
      </c>
      <c r="G574" s="2">
        <f t="shared" si="17"/>
        <v>2012</v>
      </c>
    </row>
    <row r="575" spans="1:7" x14ac:dyDescent="0.25">
      <c r="A575">
        <v>502</v>
      </c>
      <c r="B575" t="s">
        <v>5</v>
      </c>
      <c r="C575">
        <v>5.4</v>
      </c>
      <c r="D575" t="s">
        <v>58</v>
      </c>
      <c r="E575">
        <v>1</v>
      </c>
      <c r="F575" s="12">
        <f t="shared" si="16"/>
        <v>41306</v>
      </c>
      <c r="G575" s="2">
        <f t="shared" si="17"/>
        <v>2013</v>
      </c>
    </row>
    <row r="576" spans="1:7" x14ac:dyDescent="0.25">
      <c r="A576">
        <v>502</v>
      </c>
      <c r="B576" t="s">
        <v>5</v>
      </c>
      <c r="C576">
        <v>5.4</v>
      </c>
      <c r="D576" t="s">
        <v>62</v>
      </c>
      <c r="E576">
        <v>1</v>
      </c>
      <c r="F576" s="12">
        <f t="shared" si="16"/>
        <v>41365</v>
      </c>
      <c r="G576" s="2">
        <f t="shared" si="17"/>
        <v>2013</v>
      </c>
    </row>
    <row r="577" spans="1:7" x14ac:dyDescent="0.25">
      <c r="A577">
        <v>502</v>
      </c>
      <c r="B577" t="s">
        <v>5</v>
      </c>
      <c r="C577">
        <v>5.4</v>
      </c>
      <c r="D577" t="s">
        <v>63</v>
      </c>
      <c r="E577">
        <v>1</v>
      </c>
      <c r="F577" s="12">
        <f t="shared" si="16"/>
        <v>41456</v>
      </c>
      <c r="G577" s="2">
        <f t="shared" si="17"/>
        <v>2013</v>
      </c>
    </row>
    <row r="578" spans="1:7" x14ac:dyDescent="0.25">
      <c r="A578">
        <v>502</v>
      </c>
      <c r="B578" t="s">
        <v>5</v>
      </c>
      <c r="C578">
        <v>5.4</v>
      </c>
      <c r="D578" t="s">
        <v>64</v>
      </c>
      <c r="E578">
        <v>1</v>
      </c>
      <c r="F578" s="12">
        <f t="shared" ref="F578:F641" si="18">DATE(VALUE(LEFT(D578,4)),VALUE(RIGHT(D578,2)),1)</f>
        <v>41518</v>
      </c>
      <c r="G578" s="2">
        <f t="shared" si="17"/>
        <v>2013</v>
      </c>
    </row>
    <row r="579" spans="1:7" x14ac:dyDescent="0.25">
      <c r="A579">
        <v>502</v>
      </c>
      <c r="B579" t="s">
        <v>5</v>
      </c>
      <c r="C579">
        <v>5.4</v>
      </c>
      <c r="D579" t="s">
        <v>67</v>
      </c>
      <c r="E579">
        <v>1</v>
      </c>
      <c r="F579" s="12">
        <f t="shared" si="18"/>
        <v>41579</v>
      </c>
      <c r="G579" s="2">
        <f t="shared" ref="G579:G642" si="19">YEAR(F579)</f>
        <v>2013</v>
      </c>
    </row>
    <row r="580" spans="1:7" x14ac:dyDescent="0.25">
      <c r="A580">
        <v>502</v>
      </c>
      <c r="B580" t="s">
        <v>5</v>
      </c>
      <c r="C580">
        <v>5.4</v>
      </c>
      <c r="D580" t="s">
        <v>70</v>
      </c>
      <c r="E580">
        <v>1</v>
      </c>
      <c r="F580" s="12">
        <f t="shared" si="18"/>
        <v>41671</v>
      </c>
      <c r="G580" s="2">
        <f t="shared" si="19"/>
        <v>2014</v>
      </c>
    </row>
    <row r="581" spans="1:7" x14ac:dyDescent="0.25">
      <c r="A581">
        <v>502</v>
      </c>
      <c r="B581" t="s">
        <v>5</v>
      </c>
      <c r="C581">
        <v>5.4</v>
      </c>
      <c r="D581" t="s">
        <v>6</v>
      </c>
      <c r="E581">
        <v>1</v>
      </c>
      <c r="F581" s="12">
        <f t="shared" si="18"/>
        <v>41730</v>
      </c>
      <c r="G581" s="2">
        <f t="shared" si="19"/>
        <v>2014</v>
      </c>
    </row>
    <row r="582" spans="1:7" x14ac:dyDescent="0.25">
      <c r="A582">
        <v>502</v>
      </c>
      <c r="B582" t="s">
        <v>5</v>
      </c>
      <c r="C582">
        <v>5.4</v>
      </c>
      <c r="D582" t="s">
        <v>10</v>
      </c>
      <c r="E582">
        <v>1</v>
      </c>
      <c r="F582" s="12">
        <f t="shared" si="18"/>
        <v>41791</v>
      </c>
      <c r="G582" s="2">
        <f t="shared" si="19"/>
        <v>2014</v>
      </c>
    </row>
    <row r="583" spans="1:7" x14ac:dyDescent="0.25">
      <c r="A583">
        <v>502</v>
      </c>
      <c r="B583" t="s">
        <v>5</v>
      </c>
      <c r="C583">
        <v>5.4</v>
      </c>
      <c r="D583" t="s">
        <v>14</v>
      </c>
      <c r="E583">
        <v>1</v>
      </c>
      <c r="F583" s="12">
        <f t="shared" si="18"/>
        <v>41883</v>
      </c>
      <c r="G583" s="2">
        <f t="shared" si="19"/>
        <v>2014</v>
      </c>
    </row>
    <row r="584" spans="1:7" x14ac:dyDescent="0.25">
      <c r="A584">
        <v>502</v>
      </c>
      <c r="B584" t="s">
        <v>5</v>
      </c>
      <c r="C584">
        <v>5.4</v>
      </c>
      <c r="D584" t="s">
        <v>17</v>
      </c>
      <c r="E584">
        <v>1</v>
      </c>
      <c r="F584" s="12">
        <f t="shared" si="18"/>
        <v>41944</v>
      </c>
      <c r="G584" s="2">
        <f t="shared" si="19"/>
        <v>2014</v>
      </c>
    </row>
    <row r="585" spans="1:7" x14ac:dyDescent="0.25">
      <c r="A585">
        <v>502</v>
      </c>
      <c r="B585" t="s">
        <v>5</v>
      </c>
      <c r="C585">
        <v>5.4</v>
      </c>
      <c r="D585" t="s">
        <v>21</v>
      </c>
      <c r="E585">
        <v>1</v>
      </c>
      <c r="F585" s="12">
        <f t="shared" si="18"/>
        <v>42036</v>
      </c>
      <c r="G585" s="2">
        <f t="shared" si="19"/>
        <v>2015</v>
      </c>
    </row>
    <row r="586" spans="1:7" x14ac:dyDescent="0.25">
      <c r="A586">
        <v>502</v>
      </c>
      <c r="B586" t="s">
        <v>5</v>
      </c>
      <c r="C586">
        <v>5.4</v>
      </c>
      <c r="D586" t="s">
        <v>24</v>
      </c>
      <c r="E586">
        <v>1</v>
      </c>
      <c r="F586" s="12">
        <f t="shared" si="18"/>
        <v>42095</v>
      </c>
      <c r="G586" s="2">
        <f t="shared" si="19"/>
        <v>2015</v>
      </c>
    </row>
    <row r="587" spans="1:7" x14ac:dyDescent="0.25">
      <c r="A587">
        <v>502</v>
      </c>
      <c r="B587" t="s">
        <v>5</v>
      </c>
      <c r="C587">
        <v>5.4</v>
      </c>
      <c r="D587" t="s">
        <v>27</v>
      </c>
      <c r="E587">
        <v>1</v>
      </c>
      <c r="F587" s="12">
        <f t="shared" si="18"/>
        <v>42156</v>
      </c>
      <c r="G587" s="2">
        <f t="shared" si="19"/>
        <v>2015</v>
      </c>
    </row>
    <row r="588" spans="1:7" x14ac:dyDescent="0.25">
      <c r="A588">
        <v>612</v>
      </c>
      <c r="B588" t="s">
        <v>5</v>
      </c>
      <c r="C588">
        <v>4.5999999999999996</v>
      </c>
      <c r="D588" t="s">
        <v>15</v>
      </c>
      <c r="E588">
        <v>1</v>
      </c>
      <c r="F588" s="12">
        <f t="shared" si="18"/>
        <v>40330</v>
      </c>
      <c r="G588" s="2">
        <f t="shared" si="19"/>
        <v>2010</v>
      </c>
    </row>
    <row r="589" spans="1:7" x14ac:dyDescent="0.25">
      <c r="A589">
        <v>612</v>
      </c>
      <c r="B589" t="s">
        <v>5</v>
      </c>
      <c r="C589">
        <v>4.5999999999999996</v>
      </c>
      <c r="D589" t="s">
        <v>9</v>
      </c>
      <c r="E589">
        <v>1</v>
      </c>
      <c r="F589" s="12">
        <f t="shared" si="18"/>
        <v>40269</v>
      </c>
      <c r="G589" s="2">
        <f t="shared" si="19"/>
        <v>2010</v>
      </c>
    </row>
    <row r="590" spans="1:7" x14ac:dyDescent="0.25">
      <c r="A590">
        <v>612</v>
      </c>
      <c r="B590" t="s">
        <v>5</v>
      </c>
      <c r="C590">
        <v>4.5999999999999996</v>
      </c>
      <c r="D590" t="s">
        <v>22</v>
      </c>
      <c r="E590">
        <v>1</v>
      </c>
      <c r="F590" s="12">
        <f t="shared" si="18"/>
        <v>40391</v>
      </c>
      <c r="G590" s="2">
        <f t="shared" si="19"/>
        <v>2010</v>
      </c>
    </row>
    <row r="591" spans="1:7" x14ac:dyDescent="0.25">
      <c r="A591">
        <v>612</v>
      </c>
      <c r="B591" t="s">
        <v>5</v>
      </c>
      <c r="C591">
        <v>4.5999999999999996</v>
      </c>
      <c r="D591" t="s">
        <v>28</v>
      </c>
      <c r="E591">
        <v>1</v>
      </c>
      <c r="F591" s="12">
        <f t="shared" si="18"/>
        <v>40452</v>
      </c>
      <c r="G591" s="2">
        <f t="shared" si="19"/>
        <v>2010</v>
      </c>
    </row>
    <row r="592" spans="1:7" x14ac:dyDescent="0.25">
      <c r="A592">
        <v>612</v>
      </c>
      <c r="B592" t="s">
        <v>5</v>
      </c>
      <c r="C592">
        <v>4.5999999999999996</v>
      </c>
      <c r="D592" t="s">
        <v>33</v>
      </c>
      <c r="E592">
        <v>1</v>
      </c>
      <c r="F592" s="12">
        <f t="shared" si="18"/>
        <v>40544</v>
      </c>
      <c r="G592" s="2">
        <f t="shared" si="19"/>
        <v>2011</v>
      </c>
    </row>
    <row r="593" spans="1:7" x14ac:dyDescent="0.25">
      <c r="A593">
        <v>612</v>
      </c>
      <c r="B593" t="s">
        <v>5</v>
      </c>
      <c r="C593">
        <v>4.5999999999999996</v>
      </c>
      <c r="D593" t="s">
        <v>35</v>
      </c>
      <c r="E593">
        <v>1</v>
      </c>
      <c r="F593" s="12">
        <f t="shared" si="18"/>
        <v>40603</v>
      </c>
      <c r="G593" s="2">
        <f t="shared" si="19"/>
        <v>2011</v>
      </c>
    </row>
    <row r="594" spans="1:7" x14ac:dyDescent="0.25">
      <c r="A594">
        <v>612</v>
      </c>
      <c r="B594" t="s">
        <v>5</v>
      </c>
      <c r="C594">
        <v>4.5999999999999996</v>
      </c>
      <c r="D594" t="s">
        <v>37</v>
      </c>
      <c r="E594">
        <v>1</v>
      </c>
      <c r="F594" s="12">
        <f t="shared" si="18"/>
        <v>40664</v>
      </c>
      <c r="G594" s="2">
        <f t="shared" si="19"/>
        <v>2011</v>
      </c>
    </row>
    <row r="595" spans="1:7" x14ac:dyDescent="0.25">
      <c r="A595">
        <v>612</v>
      </c>
      <c r="B595" t="s">
        <v>5</v>
      </c>
      <c r="C595">
        <v>4.5999999999999996</v>
      </c>
      <c r="D595" t="s">
        <v>39</v>
      </c>
      <c r="E595">
        <v>1</v>
      </c>
      <c r="F595" s="12">
        <f t="shared" si="18"/>
        <v>40725</v>
      </c>
      <c r="G595" s="2">
        <f t="shared" si="19"/>
        <v>2011</v>
      </c>
    </row>
    <row r="596" spans="1:7" x14ac:dyDescent="0.25">
      <c r="A596">
        <v>612</v>
      </c>
      <c r="B596" t="s">
        <v>5</v>
      </c>
      <c r="C596">
        <v>4.5999999999999996</v>
      </c>
      <c r="D596" t="s">
        <v>41</v>
      </c>
      <c r="E596">
        <v>1</v>
      </c>
      <c r="F596" s="12">
        <f t="shared" si="18"/>
        <v>40787</v>
      </c>
      <c r="G596" s="2">
        <f t="shared" si="19"/>
        <v>2011</v>
      </c>
    </row>
    <row r="597" spans="1:7" x14ac:dyDescent="0.25">
      <c r="A597">
        <v>612</v>
      </c>
      <c r="B597" t="s">
        <v>5</v>
      </c>
      <c r="C597">
        <v>4.5999999999999996</v>
      </c>
      <c r="D597" t="s">
        <v>43</v>
      </c>
      <c r="E597">
        <v>1</v>
      </c>
      <c r="F597" s="12">
        <f t="shared" si="18"/>
        <v>40848</v>
      </c>
      <c r="G597" s="2">
        <f t="shared" si="19"/>
        <v>2011</v>
      </c>
    </row>
    <row r="598" spans="1:7" x14ac:dyDescent="0.25">
      <c r="A598">
        <v>612</v>
      </c>
      <c r="B598" t="s">
        <v>5</v>
      </c>
      <c r="C598">
        <v>4.5999999999999996</v>
      </c>
      <c r="D598" t="s">
        <v>47</v>
      </c>
      <c r="E598">
        <v>1</v>
      </c>
      <c r="F598" s="12">
        <f t="shared" si="18"/>
        <v>40940</v>
      </c>
      <c r="G598" s="2">
        <f t="shared" si="19"/>
        <v>2012</v>
      </c>
    </row>
    <row r="599" spans="1:7" x14ac:dyDescent="0.25">
      <c r="A599">
        <v>612</v>
      </c>
      <c r="B599" t="s">
        <v>5</v>
      </c>
      <c r="C599">
        <v>4.5999999999999996</v>
      </c>
      <c r="D599" t="s">
        <v>49</v>
      </c>
      <c r="E599">
        <v>1</v>
      </c>
      <c r="F599" s="12">
        <f t="shared" si="18"/>
        <v>41000</v>
      </c>
      <c r="G599" s="2">
        <f t="shared" si="19"/>
        <v>2012</v>
      </c>
    </row>
    <row r="600" spans="1:7" x14ac:dyDescent="0.25">
      <c r="A600">
        <v>612</v>
      </c>
      <c r="B600" t="s">
        <v>5</v>
      </c>
      <c r="C600">
        <v>4.5999999999999996</v>
      </c>
      <c r="D600" t="s">
        <v>50</v>
      </c>
      <c r="E600">
        <v>1</v>
      </c>
      <c r="F600" s="12">
        <f t="shared" si="18"/>
        <v>41061</v>
      </c>
      <c r="G600" s="2">
        <f t="shared" si="19"/>
        <v>2012</v>
      </c>
    </row>
    <row r="601" spans="1:7" x14ac:dyDescent="0.25">
      <c r="A601">
        <v>612</v>
      </c>
      <c r="B601" t="s">
        <v>5</v>
      </c>
      <c r="C601">
        <v>4.5999999999999996</v>
      </c>
      <c r="D601" t="s">
        <v>53</v>
      </c>
      <c r="E601">
        <v>1</v>
      </c>
      <c r="F601" s="12">
        <f t="shared" si="18"/>
        <v>41122</v>
      </c>
      <c r="G601" s="2">
        <f t="shared" si="19"/>
        <v>2012</v>
      </c>
    </row>
    <row r="602" spans="1:7" x14ac:dyDescent="0.25">
      <c r="A602">
        <v>612</v>
      </c>
      <c r="B602" t="s">
        <v>5</v>
      </c>
      <c r="C602">
        <v>4.5999999999999996</v>
      </c>
      <c r="D602" t="s">
        <v>55</v>
      </c>
      <c r="E602">
        <v>1</v>
      </c>
      <c r="F602" s="12">
        <f t="shared" si="18"/>
        <v>41183</v>
      </c>
      <c r="G602" s="2">
        <f t="shared" si="19"/>
        <v>2012</v>
      </c>
    </row>
    <row r="603" spans="1:7" x14ac:dyDescent="0.25">
      <c r="A603">
        <v>612</v>
      </c>
      <c r="B603" t="s">
        <v>5</v>
      </c>
      <c r="C603">
        <v>4.5999999999999996</v>
      </c>
      <c r="D603" t="s">
        <v>59</v>
      </c>
      <c r="E603">
        <v>1</v>
      </c>
      <c r="F603" s="12">
        <f t="shared" si="18"/>
        <v>41275</v>
      </c>
      <c r="G603" s="2">
        <f t="shared" si="19"/>
        <v>2013</v>
      </c>
    </row>
    <row r="604" spans="1:7" x14ac:dyDescent="0.25">
      <c r="A604">
        <v>612</v>
      </c>
      <c r="B604" t="s">
        <v>5</v>
      </c>
      <c r="C604">
        <v>4.5999999999999996</v>
      </c>
      <c r="D604" t="s">
        <v>57</v>
      </c>
      <c r="E604">
        <v>1</v>
      </c>
      <c r="F604" s="12">
        <f t="shared" si="18"/>
        <v>41334</v>
      </c>
      <c r="G604" s="2">
        <f t="shared" si="19"/>
        <v>2013</v>
      </c>
    </row>
    <row r="605" spans="1:7" x14ac:dyDescent="0.25">
      <c r="A605">
        <v>612</v>
      </c>
      <c r="B605" t="s">
        <v>5</v>
      </c>
      <c r="C605">
        <v>4.5999999999999996</v>
      </c>
      <c r="D605" t="s">
        <v>60</v>
      </c>
      <c r="E605">
        <v>1</v>
      </c>
      <c r="F605" s="12">
        <f t="shared" si="18"/>
        <v>41395</v>
      </c>
      <c r="G605" s="2">
        <f t="shared" si="19"/>
        <v>2013</v>
      </c>
    </row>
    <row r="606" spans="1:7" x14ac:dyDescent="0.25">
      <c r="A606">
        <v>612</v>
      </c>
      <c r="B606" t="s">
        <v>5</v>
      </c>
      <c r="C606">
        <v>4.5999999999999996</v>
      </c>
      <c r="D606" t="s">
        <v>63</v>
      </c>
      <c r="E606">
        <v>1</v>
      </c>
      <c r="F606" s="12">
        <f t="shared" si="18"/>
        <v>41456</v>
      </c>
      <c r="G606" s="2">
        <f t="shared" si="19"/>
        <v>2013</v>
      </c>
    </row>
    <row r="607" spans="1:7" x14ac:dyDescent="0.25">
      <c r="A607">
        <v>612</v>
      </c>
      <c r="B607" t="s">
        <v>5</v>
      </c>
      <c r="C607">
        <v>4.5999999999999996</v>
      </c>
      <c r="D607" t="s">
        <v>64</v>
      </c>
      <c r="E607">
        <v>1</v>
      </c>
      <c r="F607" s="12">
        <f t="shared" si="18"/>
        <v>41518</v>
      </c>
      <c r="G607" s="2">
        <f t="shared" si="19"/>
        <v>2013</v>
      </c>
    </row>
    <row r="608" spans="1:7" x14ac:dyDescent="0.25">
      <c r="A608">
        <v>612</v>
      </c>
      <c r="B608" t="s">
        <v>5</v>
      </c>
      <c r="C608">
        <v>4.5999999999999996</v>
      </c>
      <c r="D608" t="s">
        <v>67</v>
      </c>
      <c r="E608">
        <v>1</v>
      </c>
      <c r="F608" s="12">
        <f t="shared" si="18"/>
        <v>41579</v>
      </c>
      <c r="G608" s="2">
        <f t="shared" si="19"/>
        <v>2013</v>
      </c>
    </row>
    <row r="609" spans="1:7" x14ac:dyDescent="0.25">
      <c r="A609">
        <v>612</v>
      </c>
      <c r="B609" t="s">
        <v>5</v>
      </c>
      <c r="C609">
        <v>4.5999999999999996</v>
      </c>
      <c r="D609" t="s">
        <v>70</v>
      </c>
      <c r="E609">
        <v>1</v>
      </c>
      <c r="F609" s="12">
        <f t="shared" si="18"/>
        <v>41671</v>
      </c>
      <c r="G609" s="2">
        <f t="shared" si="19"/>
        <v>2014</v>
      </c>
    </row>
    <row r="610" spans="1:7" x14ac:dyDescent="0.25">
      <c r="A610">
        <v>612</v>
      </c>
      <c r="B610" t="s">
        <v>5</v>
      </c>
      <c r="C610">
        <v>4.5999999999999996</v>
      </c>
      <c r="D610" t="s">
        <v>6</v>
      </c>
      <c r="E610">
        <v>1</v>
      </c>
      <c r="F610" s="12">
        <f t="shared" si="18"/>
        <v>41730</v>
      </c>
      <c r="G610" s="2">
        <f t="shared" si="19"/>
        <v>2014</v>
      </c>
    </row>
    <row r="611" spans="1:7" x14ac:dyDescent="0.25">
      <c r="A611">
        <v>612</v>
      </c>
      <c r="B611" t="s">
        <v>5</v>
      </c>
      <c r="C611">
        <v>4.5999999999999996</v>
      </c>
      <c r="D611" t="s">
        <v>10</v>
      </c>
      <c r="E611">
        <v>1</v>
      </c>
      <c r="F611" s="12">
        <f t="shared" si="18"/>
        <v>41791</v>
      </c>
      <c r="G611" s="2">
        <f t="shared" si="19"/>
        <v>2014</v>
      </c>
    </row>
    <row r="612" spans="1:7" x14ac:dyDescent="0.25">
      <c r="A612">
        <v>612</v>
      </c>
      <c r="B612" t="s">
        <v>5</v>
      </c>
      <c r="C612">
        <v>4.5999999999999996</v>
      </c>
      <c r="D612" t="s">
        <v>11</v>
      </c>
      <c r="E612">
        <v>1</v>
      </c>
      <c r="F612" s="12">
        <f t="shared" si="18"/>
        <v>41821</v>
      </c>
      <c r="G612" s="2">
        <f t="shared" si="19"/>
        <v>2014</v>
      </c>
    </row>
    <row r="613" spans="1:7" x14ac:dyDescent="0.25">
      <c r="A613">
        <v>612</v>
      </c>
      <c r="B613" t="s">
        <v>5</v>
      </c>
      <c r="C613">
        <v>4.5999999999999996</v>
      </c>
      <c r="D613" t="s">
        <v>14</v>
      </c>
      <c r="E613">
        <v>1</v>
      </c>
      <c r="F613" s="12">
        <f t="shared" si="18"/>
        <v>41883</v>
      </c>
      <c r="G613" s="2">
        <f t="shared" si="19"/>
        <v>2014</v>
      </c>
    </row>
    <row r="614" spans="1:7" x14ac:dyDescent="0.25">
      <c r="A614">
        <v>612</v>
      </c>
      <c r="B614" t="s">
        <v>5</v>
      </c>
      <c r="C614">
        <v>4.5999999999999996</v>
      </c>
      <c r="D614" t="s">
        <v>18</v>
      </c>
      <c r="E614">
        <v>1</v>
      </c>
      <c r="F614" s="12">
        <f t="shared" si="18"/>
        <v>41974</v>
      </c>
      <c r="G614" s="2">
        <f t="shared" si="19"/>
        <v>2014</v>
      </c>
    </row>
    <row r="615" spans="1:7" x14ac:dyDescent="0.25">
      <c r="A615">
        <v>612</v>
      </c>
      <c r="B615" t="s">
        <v>5</v>
      </c>
      <c r="C615">
        <v>4.5999999999999996</v>
      </c>
      <c r="D615" t="s">
        <v>23</v>
      </c>
      <c r="E615">
        <v>1</v>
      </c>
      <c r="F615" s="12">
        <f t="shared" si="18"/>
        <v>42064</v>
      </c>
      <c r="G615" s="2">
        <f t="shared" si="19"/>
        <v>2015</v>
      </c>
    </row>
    <row r="616" spans="1:7" x14ac:dyDescent="0.25">
      <c r="A616">
        <v>612</v>
      </c>
      <c r="B616" t="s">
        <v>5</v>
      </c>
      <c r="C616">
        <v>4.5999999999999996</v>
      </c>
      <c r="D616" t="s">
        <v>25</v>
      </c>
      <c r="E616">
        <v>1</v>
      </c>
      <c r="F616" s="12">
        <f t="shared" si="18"/>
        <v>42125</v>
      </c>
      <c r="G616" s="2">
        <f t="shared" si="19"/>
        <v>2015</v>
      </c>
    </row>
    <row r="617" spans="1:7" x14ac:dyDescent="0.25">
      <c r="A617">
        <v>612</v>
      </c>
      <c r="B617" t="s">
        <v>5</v>
      </c>
      <c r="C617">
        <v>4.5999999999999996</v>
      </c>
      <c r="D617" t="s">
        <v>27</v>
      </c>
      <c r="E617">
        <v>1</v>
      </c>
      <c r="F617" s="12">
        <f t="shared" si="18"/>
        <v>42156</v>
      </c>
      <c r="G617" s="2">
        <f t="shared" si="19"/>
        <v>2015</v>
      </c>
    </row>
    <row r="618" spans="1:7" x14ac:dyDescent="0.25">
      <c r="A618">
        <v>685</v>
      </c>
      <c r="B618" t="s">
        <v>5</v>
      </c>
      <c r="C618">
        <v>4.4400000000000004</v>
      </c>
      <c r="D618" t="s">
        <v>12</v>
      </c>
      <c r="E618">
        <v>1</v>
      </c>
      <c r="F618" s="12">
        <f t="shared" si="18"/>
        <v>40299</v>
      </c>
      <c r="G618" s="2">
        <f t="shared" si="19"/>
        <v>2010</v>
      </c>
    </row>
    <row r="619" spans="1:7" x14ac:dyDescent="0.25">
      <c r="A619">
        <v>685</v>
      </c>
      <c r="B619" t="s">
        <v>5</v>
      </c>
      <c r="C619">
        <v>4.4400000000000004</v>
      </c>
      <c r="D619" t="s">
        <v>29</v>
      </c>
      <c r="E619">
        <v>1</v>
      </c>
      <c r="F619" s="12">
        <f t="shared" si="18"/>
        <v>40238</v>
      </c>
      <c r="G619" s="2">
        <f t="shared" si="19"/>
        <v>2010</v>
      </c>
    </row>
    <row r="620" spans="1:7" x14ac:dyDescent="0.25">
      <c r="A620">
        <v>685</v>
      </c>
      <c r="B620" t="s">
        <v>5</v>
      </c>
      <c r="C620">
        <v>4.4400000000000004</v>
      </c>
      <c r="D620" t="s">
        <v>19</v>
      </c>
      <c r="E620">
        <v>1</v>
      </c>
      <c r="F620" s="12">
        <f t="shared" si="18"/>
        <v>40360</v>
      </c>
      <c r="G620" s="2">
        <f t="shared" si="19"/>
        <v>2010</v>
      </c>
    </row>
    <row r="621" spans="1:7" x14ac:dyDescent="0.25">
      <c r="A621">
        <v>685</v>
      </c>
      <c r="B621" t="s">
        <v>5</v>
      </c>
      <c r="C621">
        <v>4.4400000000000004</v>
      </c>
      <c r="D621" t="s">
        <v>26</v>
      </c>
      <c r="E621">
        <v>1</v>
      </c>
      <c r="F621" s="12">
        <f t="shared" si="18"/>
        <v>40422</v>
      </c>
      <c r="G621" s="2">
        <f t="shared" si="19"/>
        <v>2010</v>
      </c>
    </row>
    <row r="622" spans="1:7" x14ac:dyDescent="0.25">
      <c r="A622">
        <v>685</v>
      </c>
      <c r="B622" t="s">
        <v>5</v>
      </c>
      <c r="C622">
        <v>4.4400000000000004</v>
      </c>
      <c r="D622" t="s">
        <v>31</v>
      </c>
      <c r="E622">
        <v>1</v>
      </c>
      <c r="F622" s="12">
        <f t="shared" si="18"/>
        <v>40513</v>
      </c>
      <c r="G622" s="2">
        <f t="shared" si="19"/>
        <v>2010</v>
      </c>
    </row>
    <row r="623" spans="1:7" x14ac:dyDescent="0.25">
      <c r="A623">
        <v>685</v>
      </c>
      <c r="B623" t="s">
        <v>5</v>
      </c>
      <c r="C623">
        <v>4.4400000000000004</v>
      </c>
      <c r="D623" t="s">
        <v>35</v>
      </c>
      <c r="E623">
        <v>1</v>
      </c>
      <c r="F623" s="12">
        <f t="shared" si="18"/>
        <v>40603</v>
      </c>
      <c r="G623" s="2">
        <f t="shared" si="19"/>
        <v>2011</v>
      </c>
    </row>
    <row r="624" spans="1:7" x14ac:dyDescent="0.25">
      <c r="A624">
        <v>685</v>
      </c>
      <c r="B624" t="s">
        <v>5</v>
      </c>
      <c r="C624">
        <v>4.4400000000000004</v>
      </c>
      <c r="D624" t="s">
        <v>37</v>
      </c>
      <c r="E624">
        <v>1</v>
      </c>
      <c r="F624" s="12">
        <f t="shared" si="18"/>
        <v>40664</v>
      </c>
      <c r="G624" s="2">
        <f t="shared" si="19"/>
        <v>2011</v>
      </c>
    </row>
    <row r="625" spans="1:7" x14ac:dyDescent="0.25">
      <c r="A625">
        <v>685</v>
      </c>
      <c r="B625" t="s">
        <v>5</v>
      </c>
      <c r="C625">
        <v>4.4400000000000004</v>
      </c>
      <c r="D625" t="s">
        <v>38</v>
      </c>
      <c r="E625">
        <v>1</v>
      </c>
      <c r="F625" s="12">
        <f t="shared" si="18"/>
        <v>40695</v>
      </c>
      <c r="G625" s="2">
        <f t="shared" si="19"/>
        <v>2011</v>
      </c>
    </row>
    <row r="626" spans="1:7" x14ac:dyDescent="0.25">
      <c r="A626">
        <v>685</v>
      </c>
      <c r="B626" t="s">
        <v>5</v>
      </c>
      <c r="C626">
        <v>4.4400000000000004</v>
      </c>
      <c r="D626" t="s">
        <v>40</v>
      </c>
      <c r="E626">
        <v>1</v>
      </c>
      <c r="F626" s="12">
        <f t="shared" si="18"/>
        <v>40756</v>
      </c>
      <c r="G626" s="2">
        <f t="shared" si="19"/>
        <v>2011</v>
      </c>
    </row>
    <row r="627" spans="1:7" x14ac:dyDescent="0.25">
      <c r="A627">
        <v>685</v>
      </c>
      <c r="B627" t="s">
        <v>5</v>
      </c>
      <c r="C627">
        <v>4.4400000000000004</v>
      </c>
      <c r="D627" t="s">
        <v>43</v>
      </c>
      <c r="E627">
        <v>1</v>
      </c>
      <c r="F627" s="12">
        <f t="shared" si="18"/>
        <v>40848</v>
      </c>
      <c r="G627" s="2">
        <f t="shared" si="19"/>
        <v>2011</v>
      </c>
    </row>
    <row r="628" spans="1:7" x14ac:dyDescent="0.25">
      <c r="A628">
        <v>685</v>
      </c>
      <c r="B628" t="s">
        <v>5</v>
      </c>
      <c r="C628">
        <v>4.4400000000000004</v>
      </c>
      <c r="D628" t="s">
        <v>47</v>
      </c>
      <c r="E628">
        <v>1</v>
      </c>
      <c r="F628" s="12">
        <f t="shared" si="18"/>
        <v>40940</v>
      </c>
      <c r="G628" s="2">
        <f t="shared" si="19"/>
        <v>2012</v>
      </c>
    </row>
    <row r="629" spans="1:7" x14ac:dyDescent="0.25">
      <c r="A629">
        <v>685</v>
      </c>
      <c r="B629" t="s">
        <v>5</v>
      </c>
      <c r="C629">
        <v>4.4400000000000004</v>
      </c>
      <c r="D629" t="s">
        <v>49</v>
      </c>
      <c r="E629">
        <v>1</v>
      </c>
      <c r="F629" s="12">
        <f t="shared" si="18"/>
        <v>41000</v>
      </c>
      <c r="G629" s="2">
        <f t="shared" si="19"/>
        <v>2012</v>
      </c>
    </row>
    <row r="630" spans="1:7" x14ac:dyDescent="0.25">
      <c r="A630">
        <v>685</v>
      </c>
      <c r="B630" t="s">
        <v>5</v>
      </c>
      <c r="C630">
        <v>4.4400000000000004</v>
      </c>
      <c r="D630" t="s">
        <v>50</v>
      </c>
      <c r="E630">
        <v>1</v>
      </c>
      <c r="F630" s="12">
        <f t="shared" si="18"/>
        <v>41061</v>
      </c>
      <c r="G630" s="2">
        <f t="shared" si="19"/>
        <v>2012</v>
      </c>
    </row>
    <row r="631" spans="1:7" x14ac:dyDescent="0.25">
      <c r="A631">
        <v>685</v>
      </c>
      <c r="B631" t="s">
        <v>5</v>
      </c>
      <c r="C631">
        <v>4.4400000000000004</v>
      </c>
      <c r="D631" t="s">
        <v>53</v>
      </c>
      <c r="E631">
        <v>1</v>
      </c>
      <c r="F631" s="12">
        <f t="shared" si="18"/>
        <v>41122</v>
      </c>
      <c r="G631" s="2">
        <f t="shared" si="19"/>
        <v>2012</v>
      </c>
    </row>
    <row r="632" spans="1:7" x14ac:dyDescent="0.25">
      <c r="A632">
        <v>685</v>
      </c>
      <c r="B632" t="s">
        <v>5</v>
      </c>
      <c r="C632">
        <v>4.4400000000000004</v>
      </c>
      <c r="D632" t="s">
        <v>55</v>
      </c>
      <c r="E632">
        <v>1</v>
      </c>
      <c r="F632" s="12">
        <f t="shared" si="18"/>
        <v>41183</v>
      </c>
      <c r="G632" s="2">
        <f t="shared" si="19"/>
        <v>2012</v>
      </c>
    </row>
    <row r="633" spans="1:7" x14ac:dyDescent="0.25">
      <c r="A633">
        <v>685</v>
      </c>
      <c r="B633" t="s">
        <v>5</v>
      </c>
      <c r="C633">
        <v>4.4400000000000004</v>
      </c>
      <c r="D633" t="s">
        <v>59</v>
      </c>
      <c r="E633">
        <v>1</v>
      </c>
      <c r="F633" s="12">
        <f t="shared" si="18"/>
        <v>41275</v>
      </c>
      <c r="G633" s="2">
        <f t="shared" si="19"/>
        <v>2013</v>
      </c>
    </row>
    <row r="634" spans="1:7" x14ac:dyDescent="0.25">
      <c r="A634">
        <v>685</v>
      </c>
      <c r="B634" t="s">
        <v>5</v>
      </c>
      <c r="C634">
        <v>4.4400000000000004</v>
      </c>
      <c r="D634" t="s">
        <v>57</v>
      </c>
      <c r="E634">
        <v>1</v>
      </c>
      <c r="F634" s="12">
        <f t="shared" si="18"/>
        <v>41334</v>
      </c>
      <c r="G634" s="2">
        <f t="shared" si="19"/>
        <v>2013</v>
      </c>
    </row>
    <row r="635" spans="1:7" x14ac:dyDescent="0.25">
      <c r="A635">
        <v>685</v>
      </c>
      <c r="B635" t="s">
        <v>5</v>
      </c>
      <c r="C635">
        <v>4.4400000000000004</v>
      </c>
      <c r="D635" t="s">
        <v>60</v>
      </c>
      <c r="E635">
        <v>1</v>
      </c>
      <c r="F635" s="12">
        <f t="shared" si="18"/>
        <v>41395</v>
      </c>
      <c r="G635" s="2">
        <f t="shared" si="19"/>
        <v>2013</v>
      </c>
    </row>
    <row r="636" spans="1:7" x14ac:dyDescent="0.25">
      <c r="A636">
        <v>685</v>
      </c>
      <c r="B636" t="s">
        <v>5</v>
      </c>
      <c r="C636">
        <v>4.4400000000000004</v>
      </c>
      <c r="D636" t="s">
        <v>63</v>
      </c>
      <c r="E636">
        <v>1</v>
      </c>
      <c r="F636" s="12">
        <f t="shared" si="18"/>
        <v>41456</v>
      </c>
      <c r="G636" s="2">
        <f t="shared" si="19"/>
        <v>2013</v>
      </c>
    </row>
    <row r="637" spans="1:7" x14ac:dyDescent="0.25">
      <c r="A637">
        <v>685</v>
      </c>
      <c r="B637" t="s">
        <v>5</v>
      </c>
      <c r="C637">
        <v>4.4400000000000004</v>
      </c>
      <c r="D637" t="s">
        <v>64</v>
      </c>
      <c r="E637">
        <v>1</v>
      </c>
      <c r="F637" s="12">
        <f t="shared" si="18"/>
        <v>41518</v>
      </c>
      <c r="G637" s="2">
        <f t="shared" si="19"/>
        <v>2013</v>
      </c>
    </row>
    <row r="638" spans="1:7" x14ac:dyDescent="0.25">
      <c r="A638">
        <v>685</v>
      </c>
      <c r="B638" t="s">
        <v>5</v>
      </c>
      <c r="C638">
        <v>4.4400000000000004</v>
      </c>
      <c r="D638" t="s">
        <v>66</v>
      </c>
      <c r="E638">
        <v>1</v>
      </c>
      <c r="F638" s="12">
        <f t="shared" si="18"/>
        <v>41609</v>
      </c>
      <c r="G638" s="2">
        <f t="shared" si="19"/>
        <v>2013</v>
      </c>
    </row>
    <row r="639" spans="1:7" x14ac:dyDescent="0.25">
      <c r="A639">
        <v>685</v>
      </c>
      <c r="B639" t="s">
        <v>5</v>
      </c>
      <c r="C639">
        <v>4.4400000000000004</v>
      </c>
      <c r="D639" t="s">
        <v>7</v>
      </c>
      <c r="E639">
        <v>1</v>
      </c>
      <c r="F639" s="12">
        <f t="shared" si="18"/>
        <v>41699</v>
      </c>
      <c r="G639" s="2">
        <f t="shared" si="19"/>
        <v>2014</v>
      </c>
    </row>
    <row r="640" spans="1:7" x14ac:dyDescent="0.25">
      <c r="A640">
        <v>685</v>
      </c>
      <c r="B640" t="s">
        <v>5</v>
      </c>
      <c r="C640">
        <v>4.4400000000000004</v>
      </c>
      <c r="D640" t="s">
        <v>8</v>
      </c>
      <c r="E640">
        <v>1</v>
      </c>
      <c r="F640" s="12">
        <f t="shared" si="18"/>
        <v>41760</v>
      </c>
      <c r="G640" s="2">
        <f t="shared" si="19"/>
        <v>2014</v>
      </c>
    </row>
    <row r="641" spans="1:7" x14ac:dyDescent="0.25">
      <c r="A641">
        <v>685</v>
      </c>
      <c r="B641" t="s">
        <v>5</v>
      </c>
      <c r="C641">
        <v>4.4400000000000004</v>
      </c>
      <c r="D641" t="s">
        <v>10</v>
      </c>
      <c r="E641">
        <v>1</v>
      </c>
      <c r="F641" s="12">
        <f t="shared" si="18"/>
        <v>41791</v>
      </c>
      <c r="G641" s="2">
        <f t="shared" si="19"/>
        <v>2014</v>
      </c>
    </row>
    <row r="642" spans="1:7" x14ac:dyDescent="0.25">
      <c r="A642">
        <v>685</v>
      </c>
      <c r="B642" t="s">
        <v>5</v>
      </c>
      <c r="C642">
        <v>4.4400000000000004</v>
      </c>
      <c r="D642" t="s">
        <v>13</v>
      </c>
      <c r="E642">
        <v>1</v>
      </c>
      <c r="F642" s="12">
        <f t="shared" ref="F642:F705" si="20">DATE(VALUE(LEFT(D642,4)),VALUE(RIGHT(D642,2)),1)</f>
        <v>41852</v>
      </c>
      <c r="G642" s="2">
        <f t="shared" si="19"/>
        <v>2014</v>
      </c>
    </row>
    <row r="643" spans="1:7" x14ac:dyDescent="0.25">
      <c r="A643">
        <v>685</v>
      </c>
      <c r="B643" t="s">
        <v>5</v>
      </c>
      <c r="C643">
        <v>4.4400000000000004</v>
      </c>
      <c r="D643" t="s">
        <v>17</v>
      </c>
      <c r="E643">
        <v>1</v>
      </c>
      <c r="F643" s="12">
        <f t="shared" si="20"/>
        <v>41944</v>
      </c>
      <c r="G643" s="2">
        <f t="shared" ref="G643:G706" si="21">YEAR(F643)</f>
        <v>2014</v>
      </c>
    </row>
    <row r="644" spans="1:7" x14ac:dyDescent="0.25">
      <c r="A644">
        <v>685</v>
      </c>
      <c r="B644" t="s">
        <v>5</v>
      </c>
      <c r="C644">
        <v>4.4400000000000004</v>
      </c>
      <c r="D644" t="s">
        <v>21</v>
      </c>
      <c r="E644">
        <v>1</v>
      </c>
      <c r="F644" s="12">
        <f t="shared" si="20"/>
        <v>42036</v>
      </c>
      <c r="G644" s="2">
        <f t="shared" si="21"/>
        <v>2015</v>
      </c>
    </row>
    <row r="645" spans="1:7" x14ac:dyDescent="0.25">
      <c r="A645">
        <v>685</v>
      </c>
      <c r="B645" t="s">
        <v>5</v>
      </c>
      <c r="C645">
        <v>4.4400000000000004</v>
      </c>
      <c r="D645" t="s">
        <v>24</v>
      </c>
      <c r="E645">
        <v>1</v>
      </c>
      <c r="F645" s="12">
        <f t="shared" si="20"/>
        <v>42095</v>
      </c>
      <c r="G645" s="2">
        <f t="shared" si="21"/>
        <v>2015</v>
      </c>
    </row>
    <row r="646" spans="1:7" x14ac:dyDescent="0.25">
      <c r="A646">
        <v>685</v>
      </c>
      <c r="B646" t="s">
        <v>5</v>
      </c>
      <c r="C646">
        <v>4.4400000000000004</v>
      </c>
      <c r="D646" t="s">
        <v>27</v>
      </c>
      <c r="E646">
        <v>1</v>
      </c>
      <c r="F646" s="12">
        <f t="shared" si="20"/>
        <v>42156</v>
      </c>
      <c r="G646" s="2">
        <f t="shared" si="21"/>
        <v>2015</v>
      </c>
    </row>
    <row r="647" spans="1:7" x14ac:dyDescent="0.25">
      <c r="A647">
        <v>721</v>
      </c>
      <c r="B647" t="s">
        <v>5</v>
      </c>
      <c r="C647">
        <v>3.4</v>
      </c>
      <c r="D647" t="s">
        <v>12</v>
      </c>
      <c r="E647">
        <v>1</v>
      </c>
      <c r="F647" s="12">
        <f t="shared" si="20"/>
        <v>40299</v>
      </c>
      <c r="G647" s="2">
        <f t="shared" si="21"/>
        <v>2010</v>
      </c>
    </row>
    <row r="648" spans="1:7" x14ac:dyDescent="0.25">
      <c r="A648">
        <v>721</v>
      </c>
      <c r="B648" t="s">
        <v>5</v>
      </c>
      <c r="C648">
        <v>3.4</v>
      </c>
      <c r="D648" t="s">
        <v>19</v>
      </c>
      <c r="E648">
        <v>1</v>
      </c>
      <c r="F648" s="12">
        <f t="shared" si="20"/>
        <v>40360</v>
      </c>
      <c r="G648" s="2">
        <f t="shared" si="21"/>
        <v>2010</v>
      </c>
    </row>
    <row r="649" spans="1:7" x14ac:dyDescent="0.25">
      <c r="A649">
        <v>721</v>
      </c>
      <c r="B649" t="s">
        <v>5</v>
      </c>
      <c r="C649">
        <v>3.4</v>
      </c>
      <c r="D649" t="s">
        <v>28</v>
      </c>
      <c r="E649">
        <v>1</v>
      </c>
      <c r="F649" s="12">
        <f t="shared" si="20"/>
        <v>40452</v>
      </c>
      <c r="G649" s="2">
        <f t="shared" si="21"/>
        <v>2010</v>
      </c>
    </row>
    <row r="650" spans="1:7" x14ac:dyDescent="0.25">
      <c r="A650">
        <v>721</v>
      </c>
      <c r="B650" t="s">
        <v>5</v>
      </c>
      <c r="C650">
        <v>3.4</v>
      </c>
      <c r="D650" t="s">
        <v>34</v>
      </c>
      <c r="E650">
        <v>1</v>
      </c>
      <c r="F650" s="12">
        <f t="shared" si="20"/>
        <v>40575</v>
      </c>
      <c r="G650" s="2">
        <f t="shared" si="21"/>
        <v>2011</v>
      </c>
    </row>
    <row r="651" spans="1:7" x14ac:dyDescent="0.25">
      <c r="A651">
        <v>721</v>
      </c>
      <c r="B651" t="s">
        <v>5</v>
      </c>
      <c r="C651">
        <v>3.4</v>
      </c>
      <c r="D651" t="s">
        <v>37</v>
      </c>
      <c r="E651">
        <v>1</v>
      </c>
      <c r="F651" s="12">
        <f t="shared" si="20"/>
        <v>40664</v>
      </c>
      <c r="G651" s="2">
        <f t="shared" si="21"/>
        <v>2011</v>
      </c>
    </row>
    <row r="652" spans="1:7" x14ac:dyDescent="0.25">
      <c r="A652">
        <v>721</v>
      </c>
      <c r="B652" t="s">
        <v>5</v>
      </c>
      <c r="C652">
        <v>3.4</v>
      </c>
      <c r="D652" t="s">
        <v>39</v>
      </c>
      <c r="E652">
        <v>1</v>
      </c>
      <c r="F652" s="12">
        <f t="shared" si="20"/>
        <v>40725</v>
      </c>
      <c r="G652" s="2">
        <f t="shared" si="21"/>
        <v>2011</v>
      </c>
    </row>
    <row r="653" spans="1:7" x14ac:dyDescent="0.25">
      <c r="A653">
        <v>721</v>
      </c>
      <c r="B653" t="s">
        <v>5</v>
      </c>
      <c r="C653">
        <v>3.4</v>
      </c>
      <c r="D653" t="s">
        <v>42</v>
      </c>
      <c r="E653">
        <v>1</v>
      </c>
      <c r="F653" s="12">
        <f t="shared" si="20"/>
        <v>40817</v>
      </c>
      <c r="G653" s="2">
        <f t="shared" si="21"/>
        <v>2011</v>
      </c>
    </row>
    <row r="654" spans="1:7" x14ac:dyDescent="0.25">
      <c r="A654">
        <v>721</v>
      </c>
      <c r="B654" t="s">
        <v>5</v>
      </c>
      <c r="C654">
        <v>3.4</v>
      </c>
      <c r="D654" t="s">
        <v>45</v>
      </c>
      <c r="E654">
        <v>1</v>
      </c>
      <c r="F654" s="12">
        <f t="shared" si="20"/>
        <v>40909</v>
      </c>
      <c r="G654" s="2">
        <f t="shared" si="21"/>
        <v>2012</v>
      </c>
    </row>
    <row r="655" spans="1:7" x14ac:dyDescent="0.25">
      <c r="A655">
        <v>721</v>
      </c>
      <c r="B655" t="s">
        <v>5</v>
      </c>
      <c r="C655">
        <v>3.4</v>
      </c>
      <c r="D655" t="s">
        <v>49</v>
      </c>
      <c r="E655">
        <v>1</v>
      </c>
      <c r="F655" s="12">
        <f t="shared" si="20"/>
        <v>41000</v>
      </c>
      <c r="G655" s="2">
        <f t="shared" si="21"/>
        <v>2012</v>
      </c>
    </row>
    <row r="656" spans="1:7" x14ac:dyDescent="0.25">
      <c r="A656">
        <v>721</v>
      </c>
      <c r="B656" t="s">
        <v>5</v>
      </c>
      <c r="C656">
        <v>3.4</v>
      </c>
      <c r="D656" t="s">
        <v>50</v>
      </c>
      <c r="E656">
        <v>1</v>
      </c>
      <c r="F656" s="12">
        <f t="shared" si="20"/>
        <v>41061</v>
      </c>
      <c r="G656" s="2">
        <f t="shared" si="21"/>
        <v>2012</v>
      </c>
    </row>
    <row r="657" spans="1:7" x14ac:dyDescent="0.25">
      <c r="A657">
        <v>721</v>
      </c>
      <c r="B657" t="s">
        <v>5</v>
      </c>
      <c r="C657">
        <v>3.4</v>
      </c>
      <c r="D657" t="s">
        <v>52</v>
      </c>
      <c r="E657">
        <v>1</v>
      </c>
      <c r="F657" s="12">
        <f t="shared" si="20"/>
        <v>41153</v>
      </c>
      <c r="G657" s="2">
        <f t="shared" si="21"/>
        <v>2012</v>
      </c>
    </row>
    <row r="658" spans="1:7" x14ac:dyDescent="0.25">
      <c r="A658">
        <v>721</v>
      </c>
      <c r="B658" t="s">
        <v>5</v>
      </c>
      <c r="C658">
        <v>3.4</v>
      </c>
      <c r="D658" t="s">
        <v>54</v>
      </c>
      <c r="E658">
        <v>1</v>
      </c>
      <c r="F658" s="12">
        <f t="shared" si="20"/>
        <v>41244</v>
      </c>
      <c r="G658" s="2">
        <f t="shared" si="21"/>
        <v>2012</v>
      </c>
    </row>
    <row r="659" spans="1:7" x14ac:dyDescent="0.25">
      <c r="A659">
        <v>721</v>
      </c>
      <c r="B659" t="s">
        <v>5</v>
      </c>
      <c r="C659">
        <v>3.4</v>
      </c>
      <c r="D659" t="s">
        <v>57</v>
      </c>
      <c r="E659">
        <v>1</v>
      </c>
      <c r="F659" s="12">
        <f t="shared" si="20"/>
        <v>41334</v>
      </c>
      <c r="G659" s="2">
        <f t="shared" si="21"/>
        <v>2013</v>
      </c>
    </row>
    <row r="660" spans="1:7" x14ac:dyDescent="0.25">
      <c r="A660">
        <v>721</v>
      </c>
      <c r="B660" t="s">
        <v>5</v>
      </c>
      <c r="C660">
        <v>3.4</v>
      </c>
      <c r="D660" t="s">
        <v>61</v>
      </c>
      <c r="E660">
        <v>1</v>
      </c>
      <c r="F660" s="12">
        <f t="shared" si="20"/>
        <v>41426</v>
      </c>
      <c r="G660" s="2">
        <f t="shared" si="21"/>
        <v>2013</v>
      </c>
    </row>
    <row r="661" spans="1:7" x14ac:dyDescent="0.25">
      <c r="A661">
        <v>721</v>
      </c>
      <c r="B661" t="s">
        <v>5</v>
      </c>
      <c r="C661">
        <v>3.4</v>
      </c>
      <c r="D661" t="s">
        <v>65</v>
      </c>
      <c r="E661">
        <v>1</v>
      </c>
      <c r="F661" s="12">
        <f t="shared" si="20"/>
        <v>41487</v>
      </c>
      <c r="G661" s="2">
        <f t="shared" si="21"/>
        <v>2013</v>
      </c>
    </row>
    <row r="662" spans="1:7" x14ac:dyDescent="0.25">
      <c r="A662">
        <v>721</v>
      </c>
      <c r="B662" t="s">
        <v>5</v>
      </c>
      <c r="C662">
        <v>3.4</v>
      </c>
      <c r="D662" t="s">
        <v>67</v>
      </c>
      <c r="E662">
        <v>1</v>
      </c>
      <c r="F662" s="12">
        <f t="shared" si="20"/>
        <v>41579</v>
      </c>
      <c r="G662" s="2">
        <f t="shared" si="21"/>
        <v>2013</v>
      </c>
    </row>
    <row r="663" spans="1:7" x14ac:dyDescent="0.25">
      <c r="A663">
        <v>721</v>
      </c>
      <c r="B663" t="s">
        <v>5</v>
      </c>
      <c r="C663">
        <v>3.4</v>
      </c>
      <c r="D663" t="s">
        <v>7</v>
      </c>
      <c r="E663">
        <v>1</v>
      </c>
      <c r="F663" s="12">
        <f t="shared" si="20"/>
        <v>41699</v>
      </c>
      <c r="G663" s="2">
        <f t="shared" si="21"/>
        <v>2014</v>
      </c>
    </row>
    <row r="664" spans="1:7" x14ac:dyDescent="0.25">
      <c r="A664">
        <v>721</v>
      </c>
      <c r="B664" t="s">
        <v>5</v>
      </c>
      <c r="C664">
        <v>3.4</v>
      </c>
      <c r="D664" t="s">
        <v>8</v>
      </c>
      <c r="E664">
        <v>1</v>
      </c>
      <c r="F664" s="12">
        <f t="shared" si="20"/>
        <v>41760</v>
      </c>
      <c r="G664" s="2">
        <f t="shared" si="21"/>
        <v>2014</v>
      </c>
    </row>
    <row r="665" spans="1:7" x14ac:dyDescent="0.25">
      <c r="A665">
        <v>721</v>
      </c>
      <c r="B665" t="s">
        <v>5</v>
      </c>
      <c r="C665">
        <v>3.4</v>
      </c>
      <c r="D665" t="s">
        <v>13</v>
      </c>
      <c r="E665">
        <v>1</v>
      </c>
      <c r="F665" s="12">
        <f t="shared" si="20"/>
        <v>41852</v>
      </c>
      <c r="G665" s="2">
        <f t="shared" si="21"/>
        <v>2014</v>
      </c>
    </row>
    <row r="666" spans="1:7" x14ac:dyDescent="0.25">
      <c r="A666">
        <v>721</v>
      </c>
      <c r="B666" t="s">
        <v>5</v>
      </c>
      <c r="C666">
        <v>3.4</v>
      </c>
      <c r="D666" t="s">
        <v>16</v>
      </c>
      <c r="E666">
        <v>1</v>
      </c>
      <c r="F666" s="12">
        <f t="shared" si="20"/>
        <v>41913</v>
      </c>
      <c r="G666" s="2">
        <f t="shared" si="21"/>
        <v>2014</v>
      </c>
    </row>
    <row r="667" spans="1:7" x14ac:dyDescent="0.25">
      <c r="A667">
        <v>721</v>
      </c>
      <c r="B667" t="s">
        <v>5</v>
      </c>
      <c r="C667">
        <v>3.4</v>
      </c>
      <c r="D667" t="s">
        <v>21</v>
      </c>
      <c r="E667">
        <v>1</v>
      </c>
      <c r="F667" s="12">
        <f t="shared" si="20"/>
        <v>42036</v>
      </c>
      <c r="G667" s="2">
        <f t="shared" si="21"/>
        <v>2015</v>
      </c>
    </row>
    <row r="668" spans="1:7" x14ac:dyDescent="0.25">
      <c r="A668">
        <v>721</v>
      </c>
      <c r="B668" t="s">
        <v>5</v>
      </c>
      <c r="C668">
        <v>3.4</v>
      </c>
      <c r="D668" t="s">
        <v>24</v>
      </c>
      <c r="E668">
        <v>1</v>
      </c>
      <c r="F668" s="12">
        <f t="shared" si="20"/>
        <v>42095</v>
      </c>
      <c r="G668" s="2">
        <f t="shared" si="21"/>
        <v>2015</v>
      </c>
    </row>
    <row r="669" spans="1:7" x14ac:dyDescent="0.25">
      <c r="A669">
        <v>760</v>
      </c>
      <c r="B669" t="s">
        <v>5</v>
      </c>
      <c r="C669">
        <v>8.75</v>
      </c>
      <c r="D669" t="s">
        <v>9</v>
      </c>
      <c r="E669">
        <v>1</v>
      </c>
      <c r="F669" s="12">
        <f t="shared" si="20"/>
        <v>40269</v>
      </c>
      <c r="G669" s="2">
        <f t="shared" si="21"/>
        <v>2010</v>
      </c>
    </row>
    <row r="670" spans="1:7" x14ac:dyDescent="0.25">
      <c r="A670">
        <v>760</v>
      </c>
      <c r="B670" t="s">
        <v>5</v>
      </c>
      <c r="C670">
        <v>8.75</v>
      </c>
      <c r="D670" t="s">
        <v>12</v>
      </c>
      <c r="E670">
        <v>1</v>
      </c>
      <c r="F670" s="12">
        <f t="shared" si="20"/>
        <v>40299</v>
      </c>
      <c r="G670" s="2">
        <f t="shared" si="21"/>
        <v>2010</v>
      </c>
    </row>
    <row r="671" spans="1:7" x14ac:dyDescent="0.25">
      <c r="A671">
        <v>760</v>
      </c>
      <c r="B671" t="s">
        <v>5</v>
      </c>
      <c r="C671">
        <v>8.75</v>
      </c>
      <c r="D671" t="s">
        <v>15</v>
      </c>
      <c r="E671">
        <v>1</v>
      </c>
      <c r="F671" s="12">
        <f t="shared" si="20"/>
        <v>40330</v>
      </c>
      <c r="G671" s="2">
        <f t="shared" si="21"/>
        <v>2010</v>
      </c>
    </row>
    <row r="672" spans="1:7" x14ac:dyDescent="0.25">
      <c r="A672">
        <v>760</v>
      </c>
      <c r="B672" t="s">
        <v>5</v>
      </c>
      <c r="C672">
        <v>8.75</v>
      </c>
      <c r="D672" t="s">
        <v>19</v>
      </c>
      <c r="E672">
        <v>1</v>
      </c>
      <c r="F672" s="12">
        <f t="shared" si="20"/>
        <v>40360</v>
      </c>
      <c r="G672" s="2">
        <f t="shared" si="21"/>
        <v>2010</v>
      </c>
    </row>
    <row r="673" spans="1:7" x14ac:dyDescent="0.25">
      <c r="A673">
        <v>760</v>
      </c>
      <c r="B673" t="s">
        <v>5</v>
      </c>
      <c r="C673">
        <v>8.75</v>
      </c>
      <c r="D673" t="s">
        <v>22</v>
      </c>
      <c r="E673">
        <v>1</v>
      </c>
      <c r="F673" s="12">
        <f t="shared" si="20"/>
        <v>40391</v>
      </c>
      <c r="G673" s="2">
        <f t="shared" si="21"/>
        <v>2010</v>
      </c>
    </row>
    <row r="674" spans="1:7" x14ac:dyDescent="0.25">
      <c r="A674">
        <v>760</v>
      </c>
      <c r="B674" t="s">
        <v>5</v>
      </c>
      <c r="C674">
        <v>8.75</v>
      </c>
      <c r="D674" t="s">
        <v>26</v>
      </c>
      <c r="E674">
        <v>1</v>
      </c>
      <c r="F674" s="12">
        <f t="shared" si="20"/>
        <v>40422</v>
      </c>
      <c r="G674" s="2">
        <f t="shared" si="21"/>
        <v>2010</v>
      </c>
    </row>
    <row r="675" spans="1:7" x14ac:dyDescent="0.25">
      <c r="A675">
        <v>760</v>
      </c>
      <c r="B675" t="s">
        <v>5</v>
      </c>
      <c r="C675">
        <v>8.75</v>
      </c>
      <c r="D675" t="s">
        <v>28</v>
      </c>
      <c r="E675">
        <v>1</v>
      </c>
      <c r="F675" s="12">
        <f t="shared" si="20"/>
        <v>40452</v>
      </c>
      <c r="G675" s="2">
        <f t="shared" si="21"/>
        <v>2010</v>
      </c>
    </row>
    <row r="676" spans="1:7" x14ac:dyDescent="0.25">
      <c r="A676">
        <v>760</v>
      </c>
      <c r="B676" t="s">
        <v>5</v>
      </c>
      <c r="C676">
        <v>8.75</v>
      </c>
      <c r="D676" t="s">
        <v>31</v>
      </c>
      <c r="E676">
        <v>1</v>
      </c>
      <c r="F676" s="12">
        <f t="shared" si="20"/>
        <v>40513</v>
      </c>
      <c r="G676" s="2">
        <f t="shared" si="21"/>
        <v>2010</v>
      </c>
    </row>
    <row r="677" spans="1:7" x14ac:dyDescent="0.25">
      <c r="A677">
        <v>760</v>
      </c>
      <c r="B677" t="s">
        <v>5</v>
      </c>
      <c r="C677">
        <v>8.75</v>
      </c>
      <c r="D677" t="s">
        <v>34</v>
      </c>
      <c r="E677">
        <v>1</v>
      </c>
      <c r="F677" s="12">
        <f t="shared" si="20"/>
        <v>40575</v>
      </c>
      <c r="G677" s="2">
        <f t="shared" si="21"/>
        <v>2011</v>
      </c>
    </row>
    <row r="678" spans="1:7" x14ac:dyDescent="0.25">
      <c r="A678">
        <v>760</v>
      </c>
      <c r="B678" t="s">
        <v>5</v>
      </c>
      <c r="C678">
        <v>8.75</v>
      </c>
      <c r="D678" t="s">
        <v>35</v>
      </c>
      <c r="E678">
        <v>1</v>
      </c>
      <c r="F678" s="12">
        <f t="shared" si="20"/>
        <v>40603</v>
      </c>
      <c r="G678" s="2">
        <f t="shared" si="21"/>
        <v>2011</v>
      </c>
    </row>
    <row r="679" spans="1:7" x14ac:dyDescent="0.25">
      <c r="A679">
        <v>760</v>
      </c>
      <c r="B679" t="s">
        <v>5</v>
      </c>
      <c r="C679">
        <v>8.75</v>
      </c>
      <c r="D679" t="s">
        <v>36</v>
      </c>
      <c r="E679">
        <v>1</v>
      </c>
      <c r="F679" s="12">
        <f t="shared" si="20"/>
        <v>40634</v>
      </c>
      <c r="G679" s="2">
        <f t="shared" si="21"/>
        <v>2011</v>
      </c>
    </row>
    <row r="680" spans="1:7" x14ac:dyDescent="0.25">
      <c r="A680">
        <v>760</v>
      </c>
      <c r="B680" t="s">
        <v>5</v>
      </c>
      <c r="C680">
        <v>8.75</v>
      </c>
      <c r="D680" t="s">
        <v>37</v>
      </c>
      <c r="E680">
        <v>1</v>
      </c>
      <c r="F680" s="12">
        <f t="shared" si="20"/>
        <v>40664</v>
      </c>
      <c r="G680" s="2">
        <f t="shared" si="21"/>
        <v>2011</v>
      </c>
    </row>
    <row r="681" spans="1:7" x14ac:dyDescent="0.25">
      <c r="A681">
        <v>760</v>
      </c>
      <c r="B681" t="s">
        <v>5</v>
      </c>
      <c r="C681">
        <v>8.75</v>
      </c>
      <c r="D681" t="s">
        <v>38</v>
      </c>
      <c r="E681">
        <v>1</v>
      </c>
      <c r="F681" s="12">
        <f t="shared" si="20"/>
        <v>40695</v>
      </c>
      <c r="G681" s="2">
        <f t="shared" si="21"/>
        <v>2011</v>
      </c>
    </row>
    <row r="682" spans="1:7" x14ac:dyDescent="0.25">
      <c r="A682">
        <v>760</v>
      </c>
      <c r="B682" t="s">
        <v>5</v>
      </c>
      <c r="C682">
        <v>8.75</v>
      </c>
      <c r="D682" t="s">
        <v>39</v>
      </c>
      <c r="E682">
        <v>1</v>
      </c>
      <c r="F682" s="12">
        <f t="shared" si="20"/>
        <v>40725</v>
      </c>
      <c r="G682" s="2">
        <f t="shared" si="21"/>
        <v>2011</v>
      </c>
    </row>
    <row r="683" spans="1:7" x14ac:dyDescent="0.25">
      <c r="A683">
        <v>760</v>
      </c>
      <c r="B683" t="s">
        <v>5</v>
      </c>
      <c r="C683">
        <v>8.75</v>
      </c>
      <c r="D683" t="s">
        <v>40</v>
      </c>
      <c r="E683">
        <v>2</v>
      </c>
      <c r="F683" s="12">
        <f t="shared" si="20"/>
        <v>40756</v>
      </c>
      <c r="G683" s="2">
        <f t="shared" si="21"/>
        <v>2011</v>
      </c>
    </row>
    <row r="684" spans="1:7" x14ac:dyDescent="0.25">
      <c r="A684">
        <v>760</v>
      </c>
      <c r="B684" t="s">
        <v>5</v>
      </c>
      <c r="C684">
        <v>8.75</v>
      </c>
      <c r="D684" t="s">
        <v>42</v>
      </c>
      <c r="E684">
        <v>1</v>
      </c>
      <c r="F684" s="12">
        <f t="shared" si="20"/>
        <v>40817</v>
      </c>
      <c r="G684" s="2">
        <f t="shared" si="21"/>
        <v>2011</v>
      </c>
    </row>
    <row r="685" spans="1:7" x14ac:dyDescent="0.25">
      <c r="A685">
        <v>760</v>
      </c>
      <c r="B685" t="s">
        <v>5</v>
      </c>
      <c r="C685">
        <v>8.75</v>
      </c>
      <c r="D685" t="s">
        <v>43</v>
      </c>
      <c r="E685">
        <v>1</v>
      </c>
      <c r="F685" s="12">
        <f t="shared" si="20"/>
        <v>40848</v>
      </c>
      <c r="G685" s="2">
        <f t="shared" si="21"/>
        <v>2011</v>
      </c>
    </row>
    <row r="686" spans="1:7" x14ac:dyDescent="0.25">
      <c r="A686">
        <v>760</v>
      </c>
      <c r="B686" t="s">
        <v>5</v>
      </c>
      <c r="C686">
        <v>8.75</v>
      </c>
      <c r="D686" t="s">
        <v>45</v>
      </c>
      <c r="E686">
        <v>1</v>
      </c>
      <c r="F686" s="12">
        <f t="shared" si="20"/>
        <v>40909</v>
      </c>
      <c r="G686" s="2">
        <f t="shared" si="21"/>
        <v>2012</v>
      </c>
    </row>
    <row r="687" spans="1:7" x14ac:dyDescent="0.25">
      <c r="A687">
        <v>760</v>
      </c>
      <c r="B687" t="s">
        <v>5</v>
      </c>
      <c r="C687">
        <v>8.75</v>
      </c>
      <c r="D687" t="s">
        <v>46</v>
      </c>
      <c r="E687">
        <v>1</v>
      </c>
      <c r="F687" s="12">
        <f t="shared" si="20"/>
        <v>40969</v>
      </c>
      <c r="G687" s="2">
        <f t="shared" si="21"/>
        <v>2012</v>
      </c>
    </row>
    <row r="688" spans="1:7" x14ac:dyDescent="0.25">
      <c r="A688">
        <v>760</v>
      </c>
      <c r="B688" t="s">
        <v>5</v>
      </c>
      <c r="C688">
        <v>8.75</v>
      </c>
      <c r="D688" t="s">
        <v>49</v>
      </c>
      <c r="E688">
        <v>1</v>
      </c>
      <c r="F688" s="12">
        <f t="shared" si="20"/>
        <v>41000</v>
      </c>
      <c r="G688" s="2">
        <f t="shared" si="21"/>
        <v>2012</v>
      </c>
    </row>
    <row r="689" spans="1:7" x14ac:dyDescent="0.25">
      <c r="A689">
        <v>760</v>
      </c>
      <c r="B689" t="s">
        <v>5</v>
      </c>
      <c r="C689">
        <v>8.75</v>
      </c>
      <c r="D689" t="s">
        <v>48</v>
      </c>
      <c r="E689">
        <v>2</v>
      </c>
      <c r="F689" s="12">
        <f t="shared" si="20"/>
        <v>41030</v>
      </c>
      <c r="G689" s="2">
        <f t="shared" si="21"/>
        <v>2012</v>
      </c>
    </row>
    <row r="690" spans="1:7" x14ac:dyDescent="0.25">
      <c r="A690">
        <v>760</v>
      </c>
      <c r="B690" t="s">
        <v>5</v>
      </c>
      <c r="C690">
        <v>8.75</v>
      </c>
      <c r="D690" t="s">
        <v>50</v>
      </c>
      <c r="E690">
        <v>1</v>
      </c>
      <c r="F690" s="12">
        <f t="shared" si="20"/>
        <v>41061</v>
      </c>
      <c r="G690" s="2">
        <f t="shared" si="21"/>
        <v>2012</v>
      </c>
    </row>
    <row r="691" spans="1:7" x14ac:dyDescent="0.25">
      <c r="A691">
        <v>760</v>
      </c>
      <c r="B691" t="s">
        <v>5</v>
      </c>
      <c r="C691">
        <v>8.75</v>
      </c>
      <c r="D691" t="s">
        <v>51</v>
      </c>
      <c r="E691">
        <v>1</v>
      </c>
      <c r="F691" s="12">
        <f t="shared" si="20"/>
        <v>41091</v>
      </c>
      <c r="G691" s="2">
        <f t="shared" si="21"/>
        <v>2012</v>
      </c>
    </row>
    <row r="692" spans="1:7" x14ac:dyDescent="0.25">
      <c r="A692">
        <v>760</v>
      </c>
      <c r="B692" t="s">
        <v>5</v>
      </c>
      <c r="C692">
        <v>8.75</v>
      </c>
      <c r="D692" t="s">
        <v>53</v>
      </c>
      <c r="E692">
        <v>1</v>
      </c>
      <c r="F692" s="12">
        <f t="shared" si="20"/>
        <v>41122</v>
      </c>
      <c r="G692" s="2">
        <f t="shared" si="21"/>
        <v>2012</v>
      </c>
    </row>
    <row r="693" spans="1:7" x14ac:dyDescent="0.25">
      <c r="A693">
        <v>760</v>
      </c>
      <c r="B693" t="s">
        <v>5</v>
      </c>
      <c r="C693">
        <v>8.75</v>
      </c>
      <c r="D693" t="s">
        <v>52</v>
      </c>
      <c r="E693">
        <v>1</v>
      </c>
      <c r="F693" s="12">
        <f t="shared" si="20"/>
        <v>41153</v>
      </c>
      <c r="G693" s="2">
        <f t="shared" si="21"/>
        <v>2012</v>
      </c>
    </row>
    <row r="694" spans="1:7" x14ac:dyDescent="0.25">
      <c r="A694">
        <v>760</v>
      </c>
      <c r="B694" t="s">
        <v>5</v>
      </c>
      <c r="C694">
        <v>8.75</v>
      </c>
      <c r="D694" t="s">
        <v>55</v>
      </c>
      <c r="E694">
        <v>1</v>
      </c>
      <c r="F694" s="12">
        <f t="shared" si="20"/>
        <v>41183</v>
      </c>
      <c r="G694" s="2">
        <f t="shared" si="21"/>
        <v>2012</v>
      </c>
    </row>
    <row r="695" spans="1:7" x14ac:dyDescent="0.25">
      <c r="A695">
        <v>760</v>
      </c>
      <c r="B695" t="s">
        <v>5</v>
      </c>
      <c r="C695">
        <v>8.75</v>
      </c>
      <c r="D695" t="s">
        <v>54</v>
      </c>
      <c r="E695">
        <v>1</v>
      </c>
      <c r="F695" s="12">
        <f t="shared" si="20"/>
        <v>41244</v>
      </c>
      <c r="G695" s="2">
        <f t="shared" si="21"/>
        <v>2012</v>
      </c>
    </row>
    <row r="696" spans="1:7" x14ac:dyDescent="0.25">
      <c r="A696">
        <v>760</v>
      </c>
      <c r="B696" t="s">
        <v>5</v>
      </c>
      <c r="C696">
        <v>8.75</v>
      </c>
      <c r="D696" t="s">
        <v>58</v>
      </c>
      <c r="E696">
        <v>1</v>
      </c>
      <c r="F696" s="12">
        <f t="shared" si="20"/>
        <v>41306</v>
      </c>
      <c r="G696" s="2">
        <f t="shared" si="21"/>
        <v>2013</v>
      </c>
    </row>
    <row r="697" spans="1:7" x14ac:dyDescent="0.25">
      <c r="A697">
        <v>760</v>
      </c>
      <c r="B697" t="s">
        <v>5</v>
      </c>
      <c r="C697">
        <v>8.75</v>
      </c>
      <c r="D697" t="s">
        <v>57</v>
      </c>
      <c r="E697">
        <v>1</v>
      </c>
      <c r="F697" s="12">
        <f t="shared" si="20"/>
        <v>41334</v>
      </c>
      <c r="G697" s="2">
        <f t="shared" si="21"/>
        <v>2013</v>
      </c>
    </row>
    <row r="698" spans="1:7" x14ac:dyDescent="0.25">
      <c r="A698">
        <v>760</v>
      </c>
      <c r="B698" t="s">
        <v>5</v>
      </c>
      <c r="C698">
        <v>8.75</v>
      </c>
      <c r="D698" t="s">
        <v>62</v>
      </c>
      <c r="E698">
        <v>1</v>
      </c>
      <c r="F698" s="12">
        <f t="shared" si="20"/>
        <v>41365</v>
      </c>
      <c r="G698" s="2">
        <f t="shared" si="21"/>
        <v>2013</v>
      </c>
    </row>
    <row r="699" spans="1:7" x14ac:dyDescent="0.25">
      <c r="A699">
        <v>760</v>
      </c>
      <c r="B699" t="s">
        <v>5</v>
      </c>
      <c r="C699">
        <v>8.75</v>
      </c>
      <c r="D699" t="s">
        <v>60</v>
      </c>
      <c r="E699">
        <v>1</v>
      </c>
      <c r="F699" s="12">
        <f t="shared" si="20"/>
        <v>41395</v>
      </c>
      <c r="G699" s="2">
        <f t="shared" si="21"/>
        <v>2013</v>
      </c>
    </row>
    <row r="700" spans="1:7" x14ac:dyDescent="0.25">
      <c r="A700">
        <v>760</v>
      </c>
      <c r="B700" t="s">
        <v>5</v>
      </c>
      <c r="C700">
        <v>8.75</v>
      </c>
      <c r="D700" t="s">
        <v>61</v>
      </c>
      <c r="E700">
        <v>1</v>
      </c>
      <c r="F700" s="12">
        <f t="shared" si="20"/>
        <v>41426</v>
      </c>
      <c r="G700" s="2">
        <f t="shared" si="21"/>
        <v>2013</v>
      </c>
    </row>
    <row r="701" spans="1:7" x14ac:dyDescent="0.25">
      <c r="A701">
        <v>760</v>
      </c>
      <c r="B701" t="s">
        <v>5</v>
      </c>
      <c r="C701">
        <v>8.75</v>
      </c>
      <c r="D701" t="s">
        <v>63</v>
      </c>
      <c r="E701">
        <v>1</v>
      </c>
      <c r="F701" s="12">
        <f t="shared" si="20"/>
        <v>41456</v>
      </c>
      <c r="G701" s="2">
        <f t="shared" si="21"/>
        <v>2013</v>
      </c>
    </row>
    <row r="702" spans="1:7" x14ac:dyDescent="0.25">
      <c r="A702">
        <v>760</v>
      </c>
      <c r="B702" t="s">
        <v>5</v>
      </c>
      <c r="C702">
        <v>8.75</v>
      </c>
      <c r="D702" t="s">
        <v>65</v>
      </c>
      <c r="E702">
        <v>1</v>
      </c>
      <c r="F702" s="12">
        <f t="shared" si="20"/>
        <v>41487</v>
      </c>
      <c r="G702" s="2">
        <f t="shared" si="21"/>
        <v>2013</v>
      </c>
    </row>
    <row r="703" spans="1:7" x14ac:dyDescent="0.25">
      <c r="A703">
        <v>760</v>
      </c>
      <c r="B703" t="s">
        <v>5</v>
      </c>
      <c r="C703">
        <v>8.75</v>
      </c>
      <c r="D703" t="s">
        <v>64</v>
      </c>
      <c r="E703">
        <v>1</v>
      </c>
      <c r="F703" s="12">
        <f t="shared" si="20"/>
        <v>41518</v>
      </c>
      <c r="G703" s="2">
        <f t="shared" si="21"/>
        <v>2013</v>
      </c>
    </row>
    <row r="704" spans="1:7" x14ac:dyDescent="0.25">
      <c r="A704">
        <v>760</v>
      </c>
      <c r="B704" t="s">
        <v>5</v>
      </c>
      <c r="C704">
        <v>8.75</v>
      </c>
      <c r="D704" t="s">
        <v>68</v>
      </c>
      <c r="E704">
        <v>1</v>
      </c>
      <c r="F704" s="12">
        <f t="shared" si="20"/>
        <v>41548</v>
      </c>
      <c r="G704" s="2">
        <f t="shared" si="21"/>
        <v>2013</v>
      </c>
    </row>
    <row r="705" spans="1:7" x14ac:dyDescent="0.25">
      <c r="A705">
        <v>760</v>
      </c>
      <c r="B705" t="s">
        <v>5</v>
      </c>
      <c r="C705">
        <v>8.75</v>
      </c>
      <c r="D705" t="s">
        <v>67</v>
      </c>
      <c r="E705">
        <v>1</v>
      </c>
      <c r="F705" s="12">
        <f t="shared" si="20"/>
        <v>41579</v>
      </c>
      <c r="G705" s="2">
        <f t="shared" si="21"/>
        <v>2013</v>
      </c>
    </row>
    <row r="706" spans="1:7" x14ac:dyDescent="0.25">
      <c r="A706">
        <v>760</v>
      </c>
      <c r="B706" t="s">
        <v>5</v>
      </c>
      <c r="C706">
        <v>8.75</v>
      </c>
      <c r="D706" t="s">
        <v>69</v>
      </c>
      <c r="E706">
        <v>1</v>
      </c>
      <c r="F706" s="12">
        <f t="shared" ref="F706:F769" si="22">DATE(VALUE(LEFT(D706,4)),VALUE(RIGHT(D706,2)),1)</f>
        <v>41640</v>
      </c>
      <c r="G706" s="2">
        <f t="shared" si="21"/>
        <v>2014</v>
      </c>
    </row>
    <row r="707" spans="1:7" x14ac:dyDescent="0.25">
      <c r="A707">
        <v>760</v>
      </c>
      <c r="B707" t="s">
        <v>5</v>
      </c>
      <c r="C707">
        <v>8.75</v>
      </c>
      <c r="D707" t="s">
        <v>7</v>
      </c>
      <c r="E707">
        <v>1</v>
      </c>
      <c r="F707" s="12">
        <f t="shared" si="22"/>
        <v>41699</v>
      </c>
      <c r="G707" s="2">
        <f t="shared" ref="G707:G770" si="23">YEAR(F707)</f>
        <v>2014</v>
      </c>
    </row>
    <row r="708" spans="1:7" x14ac:dyDescent="0.25">
      <c r="A708">
        <v>760</v>
      </c>
      <c r="B708" t="s">
        <v>5</v>
      </c>
      <c r="C708">
        <v>8.75</v>
      </c>
      <c r="D708" t="s">
        <v>6</v>
      </c>
      <c r="E708">
        <v>1</v>
      </c>
      <c r="F708" s="12">
        <f t="shared" si="22"/>
        <v>41730</v>
      </c>
      <c r="G708" s="2">
        <f t="shared" si="23"/>
        <v>2014</v>
      </c>
    </row>
    <row r="709" spans="1:7" x14ac:dyDescent="0.25">
      <c r="A709">
        <v>760</v>
      </c>
      <c r="B709" t="s">
        <v>5</v>
      </c>
      <c r="C709">
        <v>8.75</v>
      </c>
      <c r="D709" t="s">
        <v>8</v>
      </c>
      <c r="E709">
        <v>1</v>
      </c>
      <c r="F709" s="12">
        <f t="shared" si="22"/>
        <v>41760</v>
      </c>
      <c r="G709" s="2">
        <f t="shared" si="23"/>
        <v>2014</v>
      </c>
    </row>
    <row r="710" spans="1:7" x14ac:dyDescent="0.25">
      <c r="A710">
        <v>760</v>
      </c>
      <c r="B710" t="s">
        <v>5</v>
      </c>
      <c r="C710">
        <v>8.75</v>
      </c>
      <c r="D710" t="s">
        <v>10</v>
      </c>
      <c r="E710">
        <v>2</v>
      </c>
      <c r="F710" s="12">
        <f t="shared" si="22"/>
        <v>41791</v>
      </c>
      <c r="G710" s="2">
        <f t="shared" si="23"/>
        <v>2014</v>
      </c>
    </row>
    <row r="711" spans="1:7" x14ac:dyDescent="0.25">
      <c r="A711">
        <v>760</v>
      </c>
      <c r="B711" t="s">
        <v>5</v>
      </c>
      <c r="C711">
        <v>8.75</v>
      </c>
      <c r="D711" t="s">
        <v>11</v>
      </c>
      <c r="E711">
        <v>1</v>
      </c>
      <c r="F711" s="12">
        <f t="shared" si="22"/>
        <v>41821</v>
      </c>
      <c r="G711" s="2">
        <f t="shared" si="23"/>
        <v>2014</v>
      </c>
    </row>
    <row r="712" spans="1:7" x14ac:dyDescent="0.25">
      <c r="A712">
        <v>760</v>
      </c>
      <c r="B712" t="s">
        <v>5</v>
      </c>
      <c r="C712">
        <v>8.75</v>
      </c>
      <c r="D712" t="s">
        <v>13</v>
      </c>
      <c r="E712">
        <v>1</v>
      </c>
      <c r="F712" s="12">
        <f t="shared" si="22"/>
        <v>41852</v>
      </c>
      <c r="G712" s="2">
        <f t="shared" si="23"/>
        <v>2014</v>
      </c>
    </row>
    <row r="713" spans="1:7" x14ac:dyDescent="0.25">
      <c r="A713">
        <v>760</v>
      </c>
      <c r="B713" t="s">
        <v>5</v>
      </c>
      <c r="C713">
        <v>8.75</v>
      </c>
      <c r="D713" t="s">
        <v>14</v>
      </c>
      <c r="E713">
        <v>1</v>
      </c>
      <c r="F713" s="12">
        <f t="shared" si="22"/>
        <v>41883</v>
      </c>
      <c r="G713" s="2">
        <f t="shared" si="23"/>
        <v>2014</v>
      </c>
    </row>
    <row r="714" spans="1:7" x14ac:dyDescent="0.25">
      <c r="A714">
        <v>760</v>
      </c>
      <c r="B714" t="s">
        <v>5</v>
      </c>
      <c r="C714">
        <v>8.75</v>
      </c>
      <c r="D714" t="s">
        <v>17</v>
      </c>
      <c r="E714">
        <v>1</v>
      </c>
      <c r="F714" s="12">
        <f t="shared" si="22"/>
        <v>41944</v>
      </c>
      <c r="G714" s="2">
        <f t="shared" si="23"/>
        <v>2014</v>
      </c>
    </row>
    <row r="715" spans="1:7" x14ac:dyDescent="0.25">
      <c r="A715">
        <v>760</v>
      </c>
      <c r="B715" t="s">
        <v>5</v>
      </c>
      <c r="C715">
        <v>8.75</v>
      </c>
      <c r="D715" t="s">
        <v>18</v>
      </c>
      <c r="E715">
        <v>1</v>
      </c>
      <c r="F715" s="12">
        <f t="shared" si="22"/>
        <v>41974</v>
      </c>
      <c r="G715" s="2">
        <f t="shared" si="23"/>
        <v>2014</v>
      </c>
    </row>
    <row r="716" spans="1:7" x14ac:dyDescent="0.25">
      <c r="A716">
        <v>760</v>
      </c>
      <c r="B716" t="s">
        <v>5</v>
      </c>
      <c r="C716">
        <v>8.75</v>
      </c>
      <c r="D716" t="s">
        <v>21</v>
      </c>
      <c r="E716">
        <v>1</v>
      </c>
      <c r="F716" s="12">
        <f t="shared" si="22"/>
        <v>42036</v>
      </c>
      <c r="G716" s="2">
        <f t="shared" si="23"/>
        <v>2015</v>
      </c>
    </row>
    <row r="717" spans="1:7" x14ac:dyDescent="0.25">
      <c r="A717">
        <v>760</v>
      </c>
      <c r="B717" t="s">
        <v>5</v>
      </c>
      <c r="C717">
        <v>8.75</v>
      </c>
      <c r="D717" t="s">
        <v>23</v>
      </c>
      <c r="E717">
        <v>1</v>
      </c>
      <c r="F717" s="12">
        <f t="shared" si="22"/>
        <v>42064</v>
      </c>
      <c r="G717" s="2">
        <f t="shared" si="23"/>
        <v>2015</v>
      </c>
    </row>
    <row r="718" spans="1:7" x14ac:dyDescent="0.25">
      <c r="A718">
        <v>760</v>
      </c>
      <c r="B718" t="s">
        <v>5</v>
      </c>
      <c r="C718">
        <v>8.75</v>
      </c>
      <c r="D718" t="s">
        <v>24</v>
      </c>
      <c r="E718">
        <v>1</v>
      </c>
      <c r="F718" s="12">
        <f t="shared" si="22"/>
        <v>42095</v>
      </c>
      <c r="G718" s="2">
        <f t="shared" si="23"/>
        <v>2015</v>
      </c>
    </row>
    <row r="719" spans="1:7" x14ac:dyDescent="0.25">
      <c r="A719">
        <v>760</v>
      </c>
      <c r="B719" t="s">
        <v>5</v>
      </c>
      <c r="C719">
        <v>8.75</v>
      </c>
      <c r="D719" t="s">
        <v>25</v>
      </c>
      <c r="E719">
        <v>1</v>
      </c>
      <c r="F719" s="12">
        <f t="shared" si="22"/>
        <v>42125</v>
      </c>
      <c r="G719" s="2">
        <f t="shared" si="23"/>
        <v>2015</v>
      </c>
    </row>
    <row r="720" spans="1:7" x14ac:dyDescent="0.25">
      <c r="A720">
        <v>760</v>
      </c>
      <c r="B720" t="s">
        <v>5</v>
      </c>
      <c r="C720">
        <v>8.75</v>
      </c>
      <c r="D720" t="s">
        <v>27</v>
      </c>
      <c r="E720">
        <v>1</v>
      </c>
      <c r="F720" s="12">
        <f t="shared" si="22"/>
        <v>42156</v>
      </c>
      <c r="G720" s="2">
        <f t="shared" si="23"/>
        <v>2015</v>
      </c>
    </row>
    <row r="721" spans="1:7" x14ac:dyDescent="0.25">
      <c r="A721">
        <v>774</v>
      </c>
      <c r="B721" t="s">
        <v>5</v>
      </c>
      <c r="C721">
        <v>5</v>
      </c>
      <c r="D721" t="s">
        <v>15</v>
      </c>
      <c r="E721">
        <v>1</v>
      </c>
      <c r="F721" s="12">
        <f t="shared" si="22"/>
        <v>40330</v>
      </c>
      <c r="G721" s="2">
        <f t="shared" si="23"/>
        <v>2010</v>
      </c>
    </row>
    <row r="722" spans="1:7" x14ac:dyDescent="0.25">
      <c r="A722">
        <v>774</v>
      </c>
      <c r="B722" t="s">
        <v>5</v>
      </c>
      <c r="C722">
        <v>5</v>
      </c>
      <c r="D722" t="s">
        <v>9</v>
      </c>
      <c r="E722">
        <v>1</v>
      </c>
      <c r="F722" s="12">
        <f t="shared" si="22"/>
        <v>40269</v>
      </c>
      <c r="G722" s="2">
        <f t="shared" si="23"/>
        <v>2010</v>
      </c>
    </row>
    <row r="723" spans="1:7" x14ac:dyDescent="0.25">
      <c r="A723">
        <v>774</v>
      </c>
      <c r="B723" t="s">
        <v>5</v>
      </c>
      <c r="C723">
        <v>5</v>
      </c>
      <c r="D723" t="s">
        <v>19</v>
      </c>
      <c r="E723">
        <v>1</v>
      </c>
      <c r="F723" s="12">
        <f t="shared" si="22"/>
        <v>40360</v>
      </c>
      <c r="G723" s="2">
        <f t="shared" si="23"/>
        <v>2010</v>
      </c>
    </row>
    <row r="724" spans="1:7" x14ac:dyDescent="0.25">
      <c r="A724">
        <v>774</v>
      </c>
      <c r="B724" t="s">
        <v>5</v>
      </c>
      <c r="C724">
        <v>5</v>
      </c>
      <c r="D724" t="s">
        <v>26</v>
      </c>
      <c r="E724">
        <v>1</v>
      </c>
      <c r="F724" s="12">
        <f t="shared" si="22"/>
        <v>40422</v>
      </c>
      <c r="G724" s="2">
        <f t="shared" si="23"/>
        <v>2010</v>
      </c>
    </row>
    <row r="725" spans="1:7" x14ac:dyDescent="0.25">
      <c r="A725">
        <v>774</v>
      </c>
      <c r="B725" t="s">
        <v>5</v>
      </c>
      <c r="C725">
        <v>5</v>
      </c>
      <c r="D725" t="s">
        <v>30</v>
      </c>
      <c r="E725">
        <v>1</v>
      </c>
      <c r="F725" s="12">
        <f t="shared" si="22"/>
        <v>40483</v>
      </c>
      <c r="G725" s="2">
        <f t="shared" si="23"/>
        <v>2010</v>
      </c>
    </row>
    <row r="726" spans="1:7" x14ac:dyDescent="0.25">
      <c r="A726">
        <v>774</v>
      </c>
      <c r="B726" t="s">
        <v>5</v>
      </c>
      <c r="C726">
        <v>5</v>
      </c>
      <c r="D726" t="s">
        <v>34</v>
      </c>
      <c r="E726">
        <v>1</v>
      </c>
      <c r="F726" s="12">
        <f t="shared" si="22"/>
        <v>40575</v>
      </c>
      <c r="G726" s="2">
        <f t="shared" si="23"/>
        <v>2011</v>
      </c>
    </row>
    <row r="727" spans="1:7" x14ac:dyDescent="0.25">
      <c r="A727">
        <v>774</v>
      </c>
      <c r="B727" t="s">
        <v>5</v>
      </c>
      <c r="C727">
        <v>5</v>
      </c>
      <c r="D727" t="s">
        <v>36</v>
      </c>
      <c r="E727">
        <v>1</v>
      </c>
      <c r="F727" s="12">
        <f t="shared" si="22"/>
        <v>40634</v>
      </c>
      <c r="G727" s="2">
        <f t="shared" si="23"/>
        <v>2011</v>
      </c>
    </row>
    <row r="728" spans="1:7" x14ac:dyDescent="0.25">
      <c r="A728">
        <v>774</v>
      </c>
      <c r="B728" t="s">
        <v>5</v>
      </c>
      <c r="C728">
        <v>5</v>
      </c>
      <c r="D728" t="s">
        <v>37</v>
      </c>
      <c r="E728">
        <v>1</v>
      </c>
      <c r="F728" s="12">
        <f t="shared" si="22"/>
        <v>40664</v>
      </c>
      <c r="G728" s="2">
        <f t="shared" si="23"/>
        <v>2011</v>
      </c>
    </row>
    <row r="729" spans="1:7" x14ac:dyDescent="0.25">
      <c r="A729">
        <v>774</v>
      </c>
      <c r="B729" t="s">
        <v>5</v>
      </c>
      <c r="C729">
        <v>5</v>
      </c>
      <c r="D729" t="s">
        <v>39</v>
      </c>
      <c r="E729">
        <v>1</v>
      </c>
      <c r="F729" s="12">
        <f t="shared" si="22"/>
        <v>40725</v>
      </c>
      <c r="G729" s="2">
        <f t="shared" si="23"/>
        <v>2011</v>
      </c>
    </row>
    <row r="730" spans="1:7" x14ac:dyDescent="0.25">
      <c r="A730">
        <v>774</v>
      </c>
      <c r="B730" t="s">
        <v>5</v>
      </c>
      <c r="C730">
        <v>5</v>
      </c>
      <c r="D730" t="s">
        <v>41</v>
      </c>
      <c r="E730">
        <v>1</v>
      </c>
      <c r="F730" s="12">
        <f t="shared" si="22"/>
        <v>40787</v>
      </c>
      <c r="G730" s="2">
        <f t="shared" si="23"/>
        <v>2011</v>
      </c>
    </row>
    <row r="731" spans="1:7" x14ac:dyDescent="0.25">
      <c r="A731">
        <v>774</v>
      </c>
      <c r="B731" t="s">
        <v>5</v>
      </c>
      <c r="C731">
        <v>5</v>
      </c>
      <c r="D731" t="s">
        <v>43</v>
      </c>
      <c r="E731">
        <v>1</v>
      </c>
      <c r="F731" s="12">
        <f t="shared" si="22"/>
        <v>40848</v>
      </c>
      <c r="G731" s="2">
        <f t="shared" si="23"/>
        <v>2011</v>
      </c>
    </row>
    <row r="732" spans="1:7" x14ac:dyDescent="0.25">
      <c r="A732">
        <v>774</v>
      </c>
      <c r="B732" t="s">
        <v>5</v>
      </c>
      <c r="C732">
        <v>5</v>
      </c>
      <c r="D732" t="s">
        <v>45</v>
      </c>
      <c r="E732">
        <v>1</v>
      </c>
      <c r="F732" s="12">
        <f t="shared" si="22"/>
        <v>40909</v>
      </c>
      <c r="G732" s="2">
        <f t="shared" si="23"/>
        <v>2012</v>
      </c>
    </row>
    <row r="733" spans="1:7" x14ac:dyDescent="0.25">
      <c r="A733">
        <v>774</v>
      </c>
      <c r="B733" t="s">
        <v>5</v>
      </c>
      <c r="C733">
        <v>5</v>
      </c>
      <c r="D733" t="s">
        <v>46</v>
      </c>
      <c r="E733">
        <v>1</v>
      </c>
      <c r="F733" s="12">
        <f t="shared" si="22"/>
        <v>40969</v>
      </c>
      <c r="G733" s="2">
        <f t="shared" si="23"/>
        <v>2012</v>
      </c>
    </row>
    <row r="734" spans="1:7" x14ac:dyDescent="0.25">
      <c r="A734">
        <v>774</v>
      </c>
      <c r="B734" t="s">
        <v>5</v>
      </c>
      <c r="C734">
        <v>5</v>
      </c>
      <c r="D734" t="s">
        <v>48</v>
      </c>
      <c r="E734">
        <v>1</v>
      </c>
      <c r="F734" s="12">
        <f t="shared" si="22"/>
        <v>41030</v>
      </c>
      <c r="G734" s="2">
        <f t="shared" si="23"/>
        <v>2012</v>
      </c>
    </row>
    <row r="735" spans="1:7" x14ac:dyDescent="0.25">
      <c r="A735">
        <v>774</v>
      </c>
      <c r="B735" t="s">
        <v>5</v>
      </c>
      <c r="C735">
        <v>5</v>
      </c>
      <c r="D735" t="s">
        <v>51</v>
      </c>
      <c r="E735">
        <v>1</v>
      </c>
      <c r="F735" s="12">
        <f t="shared" si="22"/>
        <v>41091</v>
      </c>
      <c r="G735" s="2">
        <f t="shared" si="23"/>
        <v>2012</v>
      </c>
    </row>
    <row r="736" spans="1:7" x14ac:dyDescent="0.25">
      <c r="A736">
        <v>774</v>
      </c>
      <c r="B736" t="s">
        <v>5</v>
      </c>
      <c r="C736">
        <v>5</v>
      </c>
      <c r="D736" t="s">
        <v>53</v>
      </c>
      <c r="E736">
        <v>1</v>
      </c>
      <c r="F736" s="12">
        <f t="shared" si="22"/>
        <v>41122</v>
      </c>
      <c r="G736" s="2">
        <f t="shared" si="23"/>
        <v>2012</v>
      </c>
    </row>
    <row r="737" spans="1:7" x14ac:dyDescent="0.25">
      <c r="A737">
        <v>774</v>
      </c>
      <c r="B737" t="s">
        <v>5</v>
      </c>
      <c r="C737">
        <v>5</v>
      </c>
      <c r="D737" t="s">
        <v>55</v>
      </c>
      <c r="E737">
        <v>1</v>
      </c>
      <c r="F737" s="12">
        <f t="shared" si="22"/>
        <v>41183</v>
      </c>
      <c r="G737" s="2">
        <f t="shared" si="23"/>
        <v>2012</v>
      </c>
    </row>
    <row r="738" spans="1:7" x14ac:dyDescent="0.25">
      <c r="A738">
        <v>774</v>
      </c>
      <c r="B738" t="s">
        <v>5</v>
      </c>
      <c r="C738">
        <v>5</v>
      </c>
      <c r="D738" t="s">
        <v>59</v>
      </c>
      <c r="E738">
        <v>1</v>
      </c>
      <c r="F738" s="12">
        <f t="shared" si="22"/>
        <v>41275</v>
      </c>
      <c r="G738" s="2">
        <f t="shared" si="23"/>
        <v>2013</v>
      </c>
    </row>
    <row r="739" spans="1:7" x14ac:dyDescent="0.25">
      <c r="A739">
        <v>774</v>
      </c>
      <c r="B739" t="s">
        <v>5</v>
      </c>
      <c r="C739">
        <v>5</v>
      </c>
      <c r="D739" t="s">
        <v>57</v>
      </c>
      <c r="E739">
        <v>1</v>
      </c>
      <c r="F739" s="12">
        <f t="shared" si="22"/>
        <v>41334</v>
      </c>
      <c r="G739" s="2">
        <f t="shared" si="23"/>
        <v>2013</v>
      </c>
    </row>
    <row r="740" spans="1:7" x14ac:dyDescent="0.25">
      <c r="A740">
        <v>774</v>
      </c>
      <c r="B740" t="s">
        <v>5</v>
      </c>
      <c r="C740">
        <v>5</v>
      </c>
      <c r="D740" t="s">
        <v>60</v>
      </c>
      <c r="E740">
        <v>1</v>
      </c>
      <c r="F740" s="12">
        <f t="shared" si="22"/>
        <v>41395</v>
      </c>
      <c r="G740" s="2">
        <f t="shared" si="23"/>
        <v>2013</v>
      </c>
    </row>
    <row r="741" spans="1:7" x14ac:dyDescent="0.25">
      <c r="A741">
        <v>774</v>
      </c>
      <c r="B741" t="s">
        <v>5</v>
      </c>
      <c r="C741">
        <v>5</v>
      </c>
      <c r="D741" t="s">
        <v>61</v>
      </c>
      <c r="E741">
        <v>1</v>
      </c>
      <c r="F741" s="12">
        <f t="shared" si="22"/>
        <v>41426</v>
      </c>
      <c r="G741" s="2">
        <f t="shared" si="23"/>
        <v>2013</v>
      </c>
    </row>
    <row r="742" spans="1:7" x14ac:dyDescent="0.25">
      <c r="A742">
        <v>774</v>
      </c>
      <c r="B742" t="s">
        <v>5</v>
      </c>
      <c r="C742">
        <v>5</v>
      </c>
      <c r="D742" t="s">
        <v>65</v>
      </c>
      <c r="E742">
        <v>1</v>
      </c>
      <c r="F742" s="12">
        <f t="shared" si="22"/>
        <v>41487</v>
      </c>
      <c r="G742" s="2">
        <f t="shared" si="23"/>
        <v>2013</v>
      </c>
    </row>
    <row r="743" spans="1:7" x14ac:dyDescent="0.25">
      <c r="A743">
        <v>774</v>
      </c>
      <c r="B743" t="s">
        <v>5</v>
      </c>
      <c r="C743">
        <v>5</v>
      </c>
      <c r="D743" t="s">
        <v>68</v>
      </c>
      <c r="E743">
        <v>1</v>
      </c>
      <c r="F743" s="12">
        <f t="shared" si="22"/>
        <v>41548</v>
      </c>
      <c r="G743" s="2">
        <f t="shared" si="23"/>
        <v>2013</v>
      </c>
    </row>
    <row r="744" spans="1:7" x14ac:dyDescent="0.25">
      <c r="A744">
        <v>774</v>
      </c>
      <c r="B744" t="s">
        <v>5</v>
      </c>
      <c r="C744">
        <v>5</v>
      </c>
      <c r="D744" t="s">
        <v>66</v>
      </c>
      <c r="E744">
        <v>1</v>
      </c>
      <c r="F744" s="12">
        <f t="shared" si="22"/>
        <v>41609</v>
      </c>
      <c r="G744" s="2">
        <f t="shared" si="23"/>
        <v>2013</v>
      </c>
    </row>
    <row r="745" spans="1:7" x14ac:dyDescent="0.25">
      <c r="A745">
        <v>774</v>
      </c>
      <c r="B745" t="s">
        <v>5</v>
      </c>
      <c r="C745">
        <v>5</v>
      </c>
      <c r="D745" t="s">
        <v>7</v>
      </c>
      <c r="E745">
        <v>1</v>
      </c>
      <c r="F745" s="12">
        <f t="shared" si="22"/>
        <v>41699</v>
      </c>
      <c r="G745" s="2">
        <f t="shared" si="23"/>
        <v>2014</v>
      </c>
    </row>
    <row r="746" spans="1:7" x14ac:dyDescent="0.25">
      <c r="A746">
        <v>774</v>
      </c>
      <c r="B746" t="s">
        <v>5</v>
      </c>
      <c r="C746">
        <v>5</v>
      </c>
      <c r="D746" t="s">
        <v>6</v>
      </c>
      <c r="E746">
        <v>1</v>
      </c>
      <c r="F746" s="12">
        <f t="shared" si="22"/>
        <v>41730</v>
      </c>
      <c r="G746" s="2">
        <f t="shared" si="23"/>
        <v>2014</v>
      </c>
    </row>
    <row r="747" spans="1:7" x14ac:dyDescent="0.25">
      <c r="A747">
        <v>774</v>
      </c>
      <c r="B747" t="s">
        <v>5</v>
      </c>
      <c r="C747">
        <v>5</v>
      </c>
      <c r="D747" t="s">
        <v>10</v>
      </c>
      <c r="E747">
        <v>1</v>
      </c>
      <c r="F747" s="12">
        <f t="shared" si="22"/>
        <v>41791</v>
      </c>
      <c r="G747" s="2">
        <f t="shared" si="23"/>
        <v>2014</v>
      </c>
    </row>
    <row r="748" spans="1:7" x14ac:dyDescent="0.25">
      <c r="A748">
        <v>774</v>
      </c>
      <c r="B748" t="s">
        <v>5</v>
      </c>
      <c r="C748">
        <v>5</v>
      </c>
      <c r="D748" t="s">
        <v>13</v>
      </c>
      <c r="E748">
        <v>1</v>
      </c>
      <c r="F748" s="12">
        <f t="shared" si="22"/>
        <v>41852</v>
      </c>
      <c r="G748" s="2">
        <f t="shared" si="23"/>
        <v>2014</v>
      </c>
    </row>
    <row r="749" spans="1:7" x14ac:dyDescent="0.25">
      <c r="A749">
        <v>774</v>
      </c>
      <c r="B749" t="s">
        <v>5</v>
      </c>
      <c r="C749">
        <v>5</v>
      </c>
      <c r="D749" t="s">
        <v>14</v>
      </c>
      <c r="E749">
        <v>1</v>
      </c>
      <c r="F749" s="12">
        <f t="shared" si="22"/>
        <v>41883</v>
      </c>
      <c r="G749" s="2">
        <f t="shared" si="23"/>
        <v>2014</v>
      </c>
    </row>
    <row r="750" spans="1:7" x14ac:dyDescent="0.25">
      <c r="A750">
        <v>774</v>
      </c>
      <c r="B750" t="s">
        <v>5</v>
      </c>
      <c r="C750">
        <v>5</v>
      </c>
      <c r="D750" t="s">
        <v>18</v>
      </c>
      <c r="E750">
        <v>1</v>
      </c>
      <c r="F750" s="12">
        <f t="shared" si="22"/>
        <v>41974</v>
      </c>
      <c r="G750" s="2">
        <f t="shared" si="23"/>
        <v>2014</v>
      </c>
    </row>
    <row r="751" spans="1:7" x14ac:dyDescent="0.25">
      <c r="A751">
        <v>774</v>
      </c>
      <c r="B751" t="s">
        <v>5</v>
      </c>
      <c r="C751">
        <v>5</v>
      </c>
      <c r="D751" t="s">
        <v>21</v>
      </c>
      <c r="E751">
        <v>1</v>
      </c>
      <c r="F751" s="12">
        <f t="shared" si="22"/>
        <v>42036</v>
      </c>
      <c r="G751" s="2">
        <f t="shared" si="23"/>
        <v>2015</v>
      </c>
    </row>
    <row r="752" spans="1:7" x14ac:dyDescent="0.25">
      <c r="A752">
        <v>774</v>
      </c>
      <c r="B752" t="s">
        <v>5</v>
      </c>
      <c r="C752">
        <v>5</v>
      </c>
      <c r="D752" t="s">
        <v>24</v>
      </c>
      <c r="E752">
        <v>1</v>
      </c>
      <c r="F752" s="12">
        <f t="shared" si="22"/>
        <v>42095</v>
      </c>
      <c r="G752" s="2">
        <f t="shared" si="23"/>
        <v>2015</v>
      </c>
    </row>
    <row r="753" spans="1:7" x14ac:dyDescent="0.25">
      <c r="A753">
        <v>774</v>
      </c>
      <c r="B753" t="s">
        <v>5</v>
      </c>
      <c r="C753">
        <v>5</v>
      </c>
      <c r="D753" t="s">
        <v>27</v>
      </c>
      <c r="E753">
        <v>1</v>
      </c>
      <c r="F753" s="12">
        <f t="shared" si="22"/>
        <v>42156</v>
      </c>
      <c r="G753" s="2">
        <f t="shared" si="23"/>
        <v>2015</v>
      </c>
    </row>
    <row r="754" spans="1:7" x14ac:dyDescent="0.25">
      <c r="A754">
        <v>775</v>
      </c>
      <c r="B754" t="s">
        <v>5</v>
      </c>
      <c r="C754">
        <v>4.8</v>
      </c>
      <c r="D754" t="s">
        <v>12</v>
      </c>
      <c r="E754">
        <v>1</v>
      </c>
      <c r="F754" s="12">
        <f t="shared" si="22"/>
        <v>40299</v>
      </c>
      <c r="G754" s="2">
        <f t="shared" si="23"/>
        <v>2010</v>
      </c>
    </row>
    <row r="755" spans="1:7" x14ac:dyDescent="0.25">
      <c r="A755">
        <v>775</v>
      </c>
      <c r="B755" t="s">
        <v>5</v>
      </c>
      <c r="C755">
        <v>4.8</v>
      </c>
      <c r="D755" t="s">
        <v>19</v>
      </c>
      <c r="E755">
        <v>1</v>
      </c>
      <c r="F755" s="12">
        <f t="shared" si="22"/>
        <v>40360</v>
      </c>
      <c r="G755" s="2">
        <f t="shared" si="23"/>
        <v>2010</v>
      </c>
    </row>
    <row r="756" spans="1:7" x14ac:dyDescent="0.25">
      <c r="A756">
        <v>775</v>
      </c>
      <c r="B756" t="s">
        <v>5</v>
      </c>
      <c r="C756">
        <v>4.8</v>
      </c>
      <c r="D756" t="s">
        <v>26</v>
      </c>
      <c r="E756">
        <v>1</v>
      </c>
      <c r="F756" s="12">
        <f t="shared" si="22"/>
        <v>40422</v>
      </c>
      <c r="G756" s="2">
        <f t="shared" si="23"/>
        <v>2010</v>
      </c>
    </row>
    <row r="757" spans="1:7" x14ac:dyDescent="0.25">
      <c r="A757">
        <v>775</v>
      </c>
      <c r="B757" t="s">
        <v>5</v>
      </c>
      <c r="C757">
        <v>4.8</v>
      </c>
      <c r="D757" t="s">
        <v>30</v>
      </c>
      <c r="E757">
        <v>1</v>
      </c>
      <c r="F757" s="12">
        <f t="shared" si="22"/>
        <v>40483</v>
      </c>
      <c r="G757" s="2">
        <f t="shared" si="23"/>
        <v>2010</v>
      </c>
    </row>
    <row r="758" spans="1:7" x14ac:dyDescent="0.25">
      <c r="A758">
        <v>775</v>
      </c>
      <c r="B758" t="s">
        <v>5</v>
      </c>
      <c r="C758">
        <v>4.8</v>
      </c>
      <c r="D758" t="s">
        <v>33</v>
      </c>
      <c r="E758">
        <v>1</v>
      </c>
      <c r="F758" s="12">
        <f t="shared" si="22"/>
        <v>40544</v>
      </c>
      <c r="G758" s="2">
        <f t="shared" si="23"/>
        <v>2011</v>
      </c>
    </row>
    <row r="759" spans="1:7" x14ac:dyDescent="0.25">
      <c r="A759">
        <v>775</v>
      </c>
      <c r="B759" t="s">
        <v>5</v>
      </c>
      <c r="C759">
        <v>4.8</v>
      </c>
      <c r="D759" t="s">
        <v>35</v>
      </c>
      <c r="E759">
        <v>1</v>
      </c>
      <c r="F759" s="12">
        <f t="shared" si="22"/>
        <v>40603</v>
      </c>
      <c r="G759" s="2">
        <f t="shared" si="23"/>
        <v>2011</v>
      </c>
    </row>
    <row r="760" spans="1:7" x14ac:dyDescent="0.25">
      <c r="A760">
        <v>775</v>
      </c>
      <c r="B760" t="s">
        <v>5</v>
      </c>
      <c r="C760">
        <v>4.8</v>
      </c>
      <c r="D760" t="s">
        <v>37</v>
      </c>
      <c r="E760">
        <v>1</v>
      </c>
      <c r="F760" s="12">
        <f t="shared" si="22"/>
        <v>40664</v>
      </c>
      <c r="G760" s="2">
        <f t="shared" si="23"/>
        <v>2011</v>
      </c>
    </row>
    <row r="761" spans="1:7" x14ac:dyDescent="0.25">
      <c r="A761">
        <v>775</v>
      </c>
      <c r="B761" t="s">
        <v>5</v>
      </c>
      <c r="C761">
        <v>4.8</v>
      </c>
      <c r="D761" t="s">
        <v>39</v>
      </c>
      <c r="E761">
        <v>1</v>
      </c>
      <c r="F761" s="12">
        <f t="shared" si="22"/>
        <v>40725</v>
      </c>
      <c r="G761" s="2">
        <f t="shared" si="23"/>
        <v>2011</v>
      </c>
    </row>
    <row r="762" spans="1:7" x14ac:dyDescent="0.25">
      <c r="A762">
        <v>775</v>
      </c>
      <c r="B762" t="s">
        <v>5</v>
      </c>
      <c r="C762">
        <v>4.8</v>
      </c>
      <c r="D762" t="s">
        <v>41</v>
      </c>
      <c r="E762">
        <v>1</v>
      </c>
      <c r="F762" s="12">
        <f t="shared" si="22"/>
        <v>40787</v>
      </c>
      <c r="G762" s="2">
        <f t="shared" si="23"/>
        <v>2011</v>
      </c>
    </row>
    <row r="763" spans="1:7" x14ac:dyDescent="0.25">
      <c r="A763">
        <v>775</v>
      </c>
      <c r="B763" t="s">
        <v>5</v>
      </c>
      <c r="C763">
        <v>4.8</v>
      </c>
      <c r="D763" t="s">
        <v>42</v>
      </c>
      <c r="E763">
        <v>1</v>
      </c>
      <c r="F763" s="12">
        <f t="shared" si="22"/>
        <v>40817</v>
      </c>
      <c r="G763" s="2">
        <f t="shared" si="23"/>
        <v>2011</v>
      </c>
    </row>
    <row r="764" spans="1:7" x14ac:dyDescent="0.25">
      <c r="A764">
        <v>775</v>
      </c>
      <c r="B764" t="s">
        <v>5</v>
      </c>
      <c r="C764">
        <v>4.8</v>
      </c>
      <c r="D764" t="s">
        <v>45</v>
      </c>
      <c r="E764">
        <v>1</v>
      </c>
      <c r="F764" s="12">
        <f t="shared" si="22"/>
        <v>40909</v>
      </c>
      <c r="G764" s="2">
        <f t="shared" si="23"/>
        <v>2012</v>
      </c>
    </row>
    <row r="765" spans="1:7" x14ac:dyDescent="0.25">
      <c r="A765">
        <v>775</v>
      </c>
      <c r="B765" t="s">
        <v>5</v>
      </c>
      <c r="C765">
        <v>4.8</v>
      </c>
      <c r="D765" t="s">
        <v>46</v>
      </c>
      <c r="E765">
        <v>1</v>
      </c>
      <c r="F765" s="12">
        <f t="shared" si="22"/>
        <v>40969</v>
      </c>
      <c r="G765" s="2">
        <f t="shared" si="23"/>
        <v>2012</v>
      </c>
    </row>
    <row r="766" spans="1:7" x14ac:dyDescent="0.25">
      <c r="A766">
        <v>775</v>
      </c>
      <c r="B766" t="s">
        <v>5</v>
      </c>
      <c r="C766">
        <v>4.8</v>
      </c>
      <c r="D766" t="s">
        <v>48</v>
      </c>
      <c r="E766">
        <v>1</v>
      </c>
      <c r="F766" s="12">
        <f t="shared" si="22"/>
        <v>41030</v>
      </c>
      <c r="G766" s="2">
        <f t="shared" si="23"/>
        <v>2012</v>
      </c>
    </row>
    <row r="767" spans="1:7" x14ac:dyDescent="0.25">
      <c r="A767">
        <v>775</v>
      </c>
      <c r="B767" t="s">
        <v>5</v>
      </c>
      <c r="C767">
        <v>4.8</v>
      </c>
      <c r="D767" t="s">
        <v>51</v>
      </c>
      <c r="E767">
        <v>1</v>
      </c>
      <c r="F767" s="12">
        <f t="shared" si="22"/>
        <v>41091</v>
      </c>
      <c r="G767" s="2">
        <f t="shared" si="23"/>
        <v>2012</v>
      </c>
    </row>
    <row r="768" spans="1:7" x14ac:dyDescent="0.25">
      <c r="A768">
        <v>775</v>
      </c>
      <c r="B768" t="s">
        <v>5</v>
      </c>
      <c r="C768">
        <v>4.8</v>
      </c>
      <c r="D768" t="s">
        <v>53</v>
      </c>
      <c r="E768">
        <v>1</v>
      </c>
      <c r="F768" s="12">
        <f t="shared" si="22"/>
        <v>41122</v>
      </c>
      <c r="G768" s="2">
        <f t="shared" si="23"/>
        <v>2012</v>
      </c>
    </row>
    <row r="769" spans="1:7" x14ac:dyDescent="0.25">
      <c r="A769">
        <v>775</v>
      </c>
      <c r="B769" t="s">
        <v>5</v>
      </c>
      <c r="C769">
        <v>4.8</v>
      </c>
      <c r="D769" t="s">
        <v>55</v>
      </c>
      <c r="E769">
        <v>1</v>
      </c>
      <c r="F769" s="12">
        <f t="shared" si="22"/>
        <v>41183</v>
      </c>
      <c r="G769" s="2">
        <f t="shared" si="23"/>
        <v>2012</v>
      </c>
    </row>
    <row r="770" spans="1:7" x14ac:dyDescent="0.25">
      <c r="A770">
        <v>775</v>
      </c>
      <c r="B770" t="s">
        <v>5</v>
      </c>
      <c r="C770">
        <v>4.8</v>
      </c>
      <c r="D770" t="s">
        <v>59</v>
      </c>
      <c r="E770">
        <v>1</v>
      </c>
      <c r="F770" s="12">
        <f t="shared" ref="F770:F833" si="24">DATE(VALUE(LEFT(D770,4)),VALUE(RIGHT(D770,2)),1)</f>
        <v>41275</v>
      </c>
      <c r="G770" s="2">
        <f t="shared" si="23"/>
        <v>2013</v>
      </c>
    </row>
    <row r="771" spans="1:7" x14ac:dyDescent="0.25">
      <c r="A771">
        <v>775</v>
      </c>
      <c r="B771" t="s">
        <v>5</v>
      </c>
      <c r="C771">
        <v>4.8</v>
      </c>
      <c r="D771" t="s">
        <v>57</v>
      </c>
      <c r="E771">
        <v>1</v>
      </c>
      <c r="F771" s="12">
        <f t="shared" si="24"/>
        <v>41334</v>
      </c>
      <c r="G771" s="2">
        <f t="shared" ref="G771:G834" si="25">YEAR(F771)</f>
        <v>2013</v>
      </c>
    </row>
    <row r="772" spans="1:7" x14ac:dyDescent="0.25">
      <c r="A772">
        <v>775</v>
      </c>
      <c r="B772" t="s">
        <v>5</v>
      </c>
      <c r="C772">
        <v>4.8</v>
      </c>
      <c r="D772" t="s">
        <v>60</v>
      </c>
      <c r="E772">
        <v>1</v>
      </c>
      <c r="F772" s="12">
        <f t="shared" si="24"/>
        <v>41395</v>
      </c>
      <c r="G772" s="2">
        <f t="shared" si="25"/>
        <v>2013</v>
      </c>
    </row>
    <row r="773" spans="1:7" x14ac:dyDescent="0.25">
      <c r="A773">
        <v>775</v>
      </c>
      <c r="B773" t="s">
        <v>5</v>
      </c>
      <c r="C773">
        <v>4.8</v>
      </c>
      <c r="D773" t="s">
        <v>63</v>
      </c>
      <c r="E773">
        <v>1</v>
      </c>
      <c r="F773" s="12">
        <f t="shared" si="24"/>
        <v>41456</v>
      </c>
      <c r="G773" s="2">
        <f t="shared" si="25"/>
        <v>2013</v>
      </c>
    </row>
    <row r="774" spans="1:7" x14ac:dyDescent="0.25">
      <c r="A774">
        <v>775</v>
      </c>
      <c r="B774" t="s">
        <v>5</v>
      </c>
      <c r="C774">
        <v>4.8</v>
      </c>
      <c r="D774" t="s">
        <v>65</v>
      </c>
      <c r="E774">
        <v>1</v>
      </c>
      <c r="F774" s="12">
        <f t="shared" si="24"/>
        <v>41487</v>
      </c>
      <c r="G774" s="2">
        <f t="shared" si="25"/>
        <v>2013</v>
      </c>
    </row>
    <row r="775" spans="1:7" x14ac:dyDescent="0.25">
      <c r="A775">
        <v>775</v>
      </c>
      <c r="B775" t="s">
        <v>5</v>
      </c>
      <c r="C775">
        <v>4.8</v>
      </c>
      <c r="D775" t="s">
        <v>68</v>
      </c>
      <c r="E775">
        <v>1</v>
      </c>
      <c r="F775" s="12">
        <f t="shared" si="24"/>
        <v>41548</v>
      </c>
      <c r="G775" s="2">
        <f t="shared" si="25"/>
        <v>2013</v>
      </c>
    </row>
    <row r="776" spans="1:7" x14ac:dyDescent="0.25">
      <c r="A776">
        <v>775</v>
      </c>
      <c r="B776" t="s">
        <v>5</v>
      </c>
      <c r="C776">
        <v>4.8</v>
      </c>
      <c r="D776" t="s">
        <v>69</v>
      </c>
      <c r="E776">
        <v>1</v>
      </c>
      <c r="F776" s="12">
        <f t="shared" si="24"/>
        <v>41640</v>
      </c>
      <c r="G776" s="2">
        <f t="shared" si="25"/>
        <v>2014</v>
      </c>
    </row>
    <row r="777" spans="1:7" x14ac:dyDescent="0.25">
      <c r="A777">
        <v>775</v>
      </c>
      <c r="B777" t="s">
        <v>5</v>
      </c>
      <c r="C777">
        <v>4.8</v>
      </c>
      <c r="D777" t="s">
        <v>7</v>
      </c>
      <c r="E777">
        <v>1</v>
      </c>
      <c r="F777" s="12">
        <f t="shared" si="24"/>
        <v>41699</v>
      </c>
      <c r="G777" s="2">
        <f t="shared" si="25"/>
        <v>2014</v>
      </c>
    </row>
    <row r="778" spans="1:7" x14ac:dyDescent="0.25">
      <c r="A778">
        <v>775</v>
      </c>
      <c r="B778" t="s">
        <v>5</v>
      </c>
      <c r="C778">
        <v>4.8</v>
      </c>
      <c r="D778" t="s">
        <v>8</v>
      </c>
      <c r="E778">
        <v>1</v>
      </c>
      <c r="F778" s="12">
        <f t="shared" si="24"/>
        <v>41760</v>
      </c>
      <c r="G778" s="2">
        <f t="shared" si="25"/>
        <v>2014</v>
      </c>
    </row>
    <row r="779" spans="1:7" x14ac:dyDescent="0.25">
      <c r="A779">
        <v>775</v>
      </c>
      <c r="B779" t="s">
        <v>5</v>
      </c>
      <c r="C779">
        <v>4.8</v>
      </c>
      <c r="D779" t="s">
        <v>10</v>
      </c>
      <c r="E779">
        <v>1</v>
      </c>
      <c r="F779" s="12">
        <f t="shared" si="24"/>
        <v>41791</v>
      </c>
      <c r="G779" s="2">
        <f t="shared" si="25"/>
        <v>2014</v>
      </c>
    </row>
    <row r="780" spans="1:7" x14ac:dyDescent="0.25">
      <c r="A780">
        <v>775</v>
      </c>
      <c r="B780" t="s">
        <v>5</v>
      </c>
      <c r="C780">
        <v>4.8</v>
      </c>
      <c r="D780" t="s">
        <v>13</v>
      </c>
      <c r="E780">
        <v>1</v>
      </c>
      <c r="F780" s="12">
        <f t="shared" si="24"/>
        <v>41852</v>
      </c>
      <c r="G780" s="2">
        <f t="shared" si="25"/>
        <v>2014</v>
      </c>
    </row>
    <row r="781" spans="1:7" x14ac:dyDescent="0.25">
      <c r="A781">
        <v>775</v>
      </c>
      <c r="B781" t="s">
        <v>5</v>
      </c>
      <c r="C781">
        <v>4.8</v>
      </c>
      <c r="D781" t="s">
        <v>16</v>
      </c>
      <c r="E781">
        <v>1</v>
      </c>
      <c r="F781" s="12">
        <f t="shared" si="24"/>
        <v>41913</v>
      </c>
      <c r="G781" s="2">
        <f t="shared" si="25"/>
        <v>2014</v>
      </c>
    </row>
    <row r="782" spans="1:7" x14ac:dyDescent="0.25">
      <c r="A782">
        <v>775</v>
      </c>
      <c r="B782" t="s">
        <v>5</v>
      </c>
      <c r="C782">
        <v>4.8</v>
      </c>
      <c r="D782" t="s">
        <v>20</v>
      </c>
      <c r="E782">
        <v>1</v>
      </c>
      <c r="F782" s="12">
        <f t="shared" si="24"/>
        <v>42005</v>
      </c>
      <c r="G782" s="2">
        <f t="shared" si="25"/>
        <v>2015</v>
      </c>
    </row>
    <row r="783" spans="1:7" x14ac:dyDescent="0.25">
      <c r="A783">
        <v>775</v>
      </c>
      <c r="B783" t="s">
        <v>5</v>
      </c>
      <c r="C783">
        <v>4.8</v>
      </c>
      <c r="D783" t="s">
        <v>23</v>
      </c>
      <c r="E783">
        <v>1</v>
      </c>
      <c r="F783" s="12">
        <f t="shared" si="24"/>
        <v>42064</v>
      </c>
      <c r="G783" s="2">
        <f t="shared" si="25"/>
        <v>2015</v>
      </c>
    </row>
    <row r="784" spans="1:7" x14ac:dyDescent="0.25">
      <c r="A784">
        <v>775</v>
      </c>
      <c r="B784" t="s">
        <v>5</v>
      </c>
      <c r="C784">
        <v>4.8</v>
      </c>
      <c r="D784" t="s">
        <v>25</v>
      </c>
      <c r="E784">
        <v>1</v>
      </c>
      <c r="F784" s="12">
        <f t="shared" si="24"/>
        <v>42125</v>
      </c>
      <c r="G784" s="2">
        <f t="shared" si="25"/>
        <v>2015</v>
      </c>
    </row>
    <row r="785" spans="1:7" x14ac:dyDescent="0.25">
      <c r="A785">
        <v>775</v>
      </c>
      <c r="B785" t="s">
        <v>5</v>
      </c>
      <c r="C785">
        <v>4.8</v>
      </c>
      <c r="D785" t="s">
        <v>27</v>
      </c>
      <c r="E785">
        <v>1</v>
      </c>
      <c r="F785" s="12">
        <f t="shared" si="24"/>
        <v>42156</v>
      </c>
      <c r="G785" s="2">
        <f t="shared" si="25"/>
        <v>2015</v>
      </c>
    </row>
    <row r="786" spans="1:7" x14ac:dyDescent="0.25">
      <c r="A786">
        <v>825</v>
      </c>
      <c r="B786" t="s">
        <v>5</v>
      </c>
      <c r="C786">
        <v>27.6</v>
      </c>
      <c r="D786" t="s">
        <v>29</v>
      </c>
      <c r="E786">
        <v>1</v>
      </c>
      <c r="F786" s="12">
        <f t="shared" si="24"/>
        <v>40238</v>
      </c>
      <c r="G786" s="2">
        <f t="shared" si="25"/>
        <v>2010</v>
      </c>
    </row>
    <row r="787" spans="1:7" x14ac:dyDescent="0.25">
      <c r="A787">
        <v>825</v>
      </c>
      <c r="B787" t="s">
        <v>5</v>
      </c>
      <c r="C787">
        <v>27.6</v>
      </c>
      <c r="D787" t="s">
        <v>9</v>
      </c>
      <c r="E787">
        <v>4</v>
      </c>
      <c r="F787" s="12">
        <f t="shared" si="24"/>
        <v>40269</v>
      </c>
      <c r="G787" s="2">
        <f t="shared" si="25"/>
        <v>2010</v>
      </c>
    </row>
    <row r="788" spans="1:7" x14ac:dyDescent="0.25">
      <c r="A788">
        <v>825</v>
      </c>
      <c r="B788" t="s">
        <v>5</v>
      </c>
      <c r="C788">
        <v>27.6</v>
      </c>
      <c r="D788" t="s">
        <v>12</v>
      </c>
      <c r="E788">
        <v>4</v>
      </c>
      <c r="F788" s="12">
        <f t="shared" si="24"/>
        <v>40299</v>
      </c>
      <c r="G788" s="2">
        <f t="shared" si="25"/>
        <v>2010</v>
      </c>
    </row>
    <row r="789" spans="1:7" x14ac:dyDescent="0.25">
      <c r="A789">
        <v>825</v>
      </c>
      <c r="B789" t="s">
        <v>5</v>
      </c>
      <c r="C789">
        <v>27.6</v>
      </c>
      <c r="D789" t="s">
        <v>15</v>
      </c>
      <c r="E789">
        <v>4</v>
      </c>
      <c r="F789" s="12">
        <f t="shared" si="24"/>
        <v>40330</v>
      </c>
      <c r="G789" s="2">
        <f t="shared" si="25"/>
        <v>2010</v>
      </c>
    </row>
    <row r="790" spans="1:7" x14ac:dyDescent="0.25">
      <c r="A790">
        <v>825</v>
      </c>
      <c r="B790" t="s">
        <v>5</v>
      </c>
      <c r="C790">
        <v>27.6</v>
      </c>
      <c r="D790" t="s">
        <v>19</v>
      </c>
      <c r="E790">
        <v>4</v>
      </c>
      <c r="F790" s="12">
        <f t="shared" si="24"/>
        <v>40360</v>
      </c>
      <c r="G790" s="2">
        <f t="shared" si="25"/>
        <v>2010</v>
      </c>
    </row>
    <row r="791" spans="1:7" x14ac:dyDescent="0.25">
      <c r="A791">
        <v>825</v>
      </c>
      <c r="B791" t="s">
        <v>5</v>
      </c>
      <c r="C791">
        <v>27.6</v>
      </c>
      <c r="D791" t="s">
        <v>22</v>
      </c>
      <c r="E791">
        <v>4</v>
      </c>
      <c r="F791" s="12">
        <f t="shared" si="24"/>
        <v>40391</v>
      </c>
      <c r="G791" s="2">
        <f t="shared" si="25"/>
        <v>2010</v>
      </c>
    </row>
    <row r="792" spans="1:7" x14ac:dyDescent="0.25">
      <c r="A792">
        <v>825</v>
      </c>
      <c r="B792" t="s">
        <v>5</v>
      </c>
      <c r="C792">
        <v>27.6</v>
      </c>
      <c r="D792" t="s">
        <v>26</v>
      </c>
      <c r="E792">
        <v>4</v>
      </c>
      <c r="F792" s="12">
        <f t="shared" si="24"/>
        <v>40422</v>
      </c>
      <c r="G792" s="2">
        <f t="shared" si="25"/>
        <v>2010</v>
      </c>
    </row>
    <row r="793" spans="1:7" x14ac:dyDescent="0.25">
      <c r="A793">
        <v>825</v>
      </c>
      <c r="B793" t="s">
        <v>5</v>
      </c>
      <c r="C793">
        <v>27.6</v>
      </c>
      <c r="D793" t="s">
        <v>28</v>
      </c>
      <c r="E793">
        <v>2</v>
      </c>
      <c r="F793" s="12">
        <f t="shared" si="24"/>
        <v>40452</v>
      </c>
      <c r="G793" s="2">
        <f t="shared" si="25"/>
        <v>2010</v>
      </c>
    </row>
    <row r="794" spans="1:7" x14ac:dyDescent="0.25">
      <c r="A794">
        <v>825</v>
      </c>
      <c r="B794" t="s">
        <v>5</v>
      </c>
      <c r="C794">
        <v>27.6</v>
      </c>
      <c r="D794" t="s">
        <v>30</v>
      </c>
      <c r="E794">
        <v>2</v>
      </c>
      <c r="F794" s="12">
        <f t="shared" si="24"/>
        <v>40483</v>
      </c>
      <c r="G794" s="2">
        <f t="shared" si="25"/>
        <v>2010</v>
      </c>
    </row>
    <row r="795" spans="1:7" x14ac:dyDescent="0.25">
      <c r="A795">
        <v>825</v>
      </c>
      <c r="B795" t="s">
        <v>5</v>
      </c>
      <c r="C795">
        <v>27.6</v>
      </c>
      <c r="D795" t="s">
        <v>33</v>
      </c>
      <c r="E795">
        <v>1</v>
      </c>
      <c r="F795" s="12">
        <f t="shared" si="24"/>
        <v>40544</v>
      </c>
      <c r="G795" s="2">
        <f t="shared" si="25"/>
        <v>2011</v>
      </c>
    </row>
    <row r="796" spans="1:7" x14ac:dyDescent="0.25">
      <c r="A796">
        <v>825</v>
      </c>
      <c r="B796" t="s">
        <v>5</v>
      </c>
      <c r="C796">
        <v>27.6</v>
      </c>
      <c r="D796" t="s">
        <v>34</v>
      </c>
      <c r="E796">
        <v>1</v>
      </c>
      <c r="F796" s="12">
        <f t="shared" si="24"/>
        <v>40575</v>
      </c>
      <c r="G796" s="2">
        <f t="shared" si="25"/>
        <v>2011</v>
      </c>
    </row>
    <row r="797" spans="1:7" x14ac:dyDescent="0.25">
      <c r="A797">
        <v>825</v>
      </c>
      <c r="B797" t="s">
        <v>5</v>
      </c>
      <c r="C797">
        <v>27.6</v>
      </c>
      <c r="D797" t="s">
        <v>35</v>
      </c>
      <c r="E797">
        <v>3</v>
      </c>
      <c r="F797" s="12">
        <f t="shared" si="24"/>
        <v>40603</v>
      </c>
      <c r="G797" s="2">
        <f t="shared" si="25"/>
        <v>2011</v>
      </c>
    </row>
    <row r="798" spans="1:7" x14ac:dyDescent="0.25">
      <c r="A798">
        <v>825</v>
      </c>
      <c r="B798" t="s">
        <v>5</v>
      </c>
      <c r="C798">
        <v>27.6</v>
      </c>
      <c r="D798" t="s">
        <v>36</v>
      </c>
      <c r="E798">
        <v>3</v>
      </c>
      <c r="F798" s="12">
        <f t="shared" si="24"/>
        <v>40634</v>
      </c>
      <c r="G798" s="2">
        <f t="shared" si="25"/>
        <v>2011</v>
      </c>
    </row>
    <row r="799" spans="1:7" x14ac:dyDescent="0.25">
      <c r="A799">
        <v>825</v>
      </c>
      <c r="B799" t="s">
        <v>5</v>
      </c>
      <c r="C799">
        <v>27.6</v>
      </c>
      <c r="D799" t="s">
        <v>37</v>
      </c>
      <c r="E799">
        <v>3</v>
      </c>
      <c r="F799" s="12">
        <f t="shared" si="24"/>
        <v>40664</v>
      </c>
      <c r="G799" s="2">
        <f t="shared" si="25"/>
        <v>2011</v>
      </c>
    </row>
    <row r="800" spans="1:7" x14ac:dyDescent="0.25">
      <c r="A800">
        <v>825</v>
      </c>
      <c r="B800" t="s">
        <v>5</v>
      </c>
      <c r="C800">
        <v>27.6</v>
      </c>
      <c r="D800" t="s">
        <v>38</v>
      </c>
      <c r="E800">
        <v>4</v>
      </c>
      <c r="F800" s="12">
        <f t="shared" si="24"/>
        <v>40695</v>
      </c>
      <c r="G800" s="2">
        <f t="shared" si="25"/>
        <v>2011</v>
      </c>
    </row>
    <row r="801" spans="1:7" x14ac:dyDescent="0.25">
      <c r="A801">
        <v>825</v>
      </c>
      <c r="B801" t="s">
        <v>5</v>
      </c>
      <c r="C801">
        <v>27.6</v>
      </c>
      <c r="D801" t="s">
        <v>39</v>
      </c>
      <c r="E801">
        <v>4</v>
      </c>
      <c r="F801" s="12">
        <f t="shared" si="24"/>
        <v>40725</v>
      </c>
      <c r="G801" s="2">
        <f t="shared" si="25"/>
        <v>2011</v>
      </c>
    </row>
    <row r="802" spans="1:7" x14ac:dyDescent="0.25">
      <c r="A802">
        <v>825</v>
      </c>
      <c r="B802" t="s">
        <v>5</v>
      </c>
      <c r="C802">
        <v>27.6</v>
      </c>
      <c r="D802" t="s">
        <v>40</v>
      </c>
      <c r="E802">
        <v>4</v>
      </c>
      <c r="F802" s="12">
        <f t="shared" si="24"/>
        <v>40756</v>
      </c>
      <c r="G802" s="2">
        <f t="shared" si="25"/>
        <v>2011</v>
      </c>
    </row>
    <row r="803" spans="1:7" x14ac:dyDescent="0.25">
      <c r="A803">
        <v>825</v>
      </c>
      <c r="B803" t="s">
        <v>5</v>
      </c>
      <c r="C803">
        <v>27.6</v>
      </c>
      <c r="D803" t="s">
        <v>41</v>
      </c>
      <c r="E803">
        <v>3</v>
      </c>
      <c r="F803" s="12">
        <f t="shared" si="24"/>
        <v>40787</v>
      </c>
      <c r="G803" s="2">
        <f t="shared" si="25"/>
        <v>2011</v>
      </c>
    </row>
    <row r="804" spans="1:7" x14ac:dyDescent="0.25">
      <c r="A804">
        <v>825</v>
      </c>
      <c r="B804" t="s">
        <v>5</v>
      </c>
      <c r="C804">
        <v>27.6</v>
      </c>
      <c r="D804" t="s">
        <v>42</v>
      </c>
      <c r="E804">
        <v>2</v>
      </c>
      <c r="F804" s="12">
        <f t="shared" si="24"/>
        <v>40817</v>
      </c>
      <c r="G804" s="2">
        <f t="shared" si="25"/>
        <v>2011</v>
      </c>
    </row>
    <row r="805" spans="1:7" x14ac:dyDescent="0.25">
      <c r="A805">
        <v>825</v>
      </c>
      <c r="B805" t="s">
        <v>5</v>
      </c>
      <c r="C805">
        <v>27.6</v>
      </c>
      <c r="D805" t="s">
        <v>43</v>
      </c>
      <c r="E805">
        <v>1</v>
      </c>
      <c r="F805" s="12">
        <f t="shared" si="24"/>
        <v>40848</v>
      </c>
      <c r="G805" s="2">
        <f t="shared" si="25"/>
        <v>2011</v>
      </c>
    </row>
    <row r="806" spans="1:7" x14ac:dyDescent="0.25">
      <c r="A806">
        <v>825</v>
      </c>
      <c r="B806" t="s">
        <v>5</v>
      </c>
      <c r="C806">
        <v>27.6</v>
      </c>
      <c r="D806" t="s">
        <v>44</v>
      </c>
      <c r="E806">
        <v>1</v>
      </c>
      <c r="F806" s="12">
        <f t="shared" si="24"/>
        <v>40878</v>
      </c>
      <c r="G806" s="2">
        <f t="shared" si="25"/>
        <v>2011</v>
      </c>
    </row>
    <row r="807" spans="1:7" x14ac:dyDescent="0.25">
      <c r="A807">
        <v>825</v>
      </c>
      <c r="B807" t="s">
        <v>5</v>
      </c>
      <c r="C807">
        <v>27.6</v>
      </c>
      <c r="D807" t="s">
        <v>45</v>
      </c>
      <c r="E807">
        <v>1</v>
      </c>
      <c r="F807" s="12">
        <f t="shared" si="24"/>
        <v>40909</v>
      </c>
      <c r="G807" s="2">
        <f t="shared" si="25"/>
        <v>2012</v>
      </c>
    </row>
    <row r="808" spans="1:7" x14ac:dyDescent="0.25">
      <c r="A808">
        <v>825</v>
      </c>
      <c r="B808" t="s">
        <v>5</v>
      </c>
      <c r="C808">
        <v>27.6</v>
      </c>
      <c r="D808" t="s">
        <v>47</v>
      </c>
      <c r="E808">
        <v>2</v>
      </c>
      <c r="F808" s="12">
        <f t="shared" si="24"/>
        <v>40940</v>
      </c>
      <c r="G808" s="2">
        <f t="shared" si="25"/>
        <v>2012</v>
      </c>
    </row>
    <row r="809" spans="1:7" x14ac:dyDescent="0.25">
      <c r="A809">
        <v>825</v>
      </c>
      <c r="B809" t="s">
        <v>5</v>
      </c>
      <c r="C809">
        <v>27.6</v>
      </c>
      <c r="D809" t="s">
        <v>46</v>
      </c>
      <c r="E809">
        <v>3</v>
      </c>
      <c r="F809" s="12">
        <f t="shared" si="24"/>
        <v>40969</v>
      </c>
      <c r="G809" s="2">
        <f t="shared" si="25"/>
        <v>2012</v>
      </c>
    </row>
    <row r="810" spans="1:7" x14ac:dyDescent="0.25">
      <c r="A810">
        <v>825</v>
      </c>
      <c r="B810" t="s">
        <v>5</v>
      </c>
      <c r="C810">
        <v>27.6</v>
      </c>
      <c r="D810" t="s">
        <v>49</v>
      </c>
      <c r="E810">
        <v>4</v>
      </c>
      <c r="F810" s="12">
        <f t="shared" si="24"/>
        <v>41000</v>
      </c>
      <c r="G810" s="2">
        <f t="shared" si="25"/>
        <v>2012</v>
      </c>
    </row>
    <row r="811" spans="1:7" x14ac:dyDescent="0.25">
      <c r="A811">
        <v>825</v>
      </c>
      <c r="B811" t="s">
        <v>5</v>
      </c>
      <c r="C811">
        <v>27.6</v>
      </c>
      <c r="D811" t="s">
        <v>48</v>
      </c>
      <c r="E811">
        <v>4</v>
      </c>
      <c r="F811" s="12">
        <f t="shared" si="24"/>
        <v>41030</v>
      </c>
      <c r="G811" s="2">
        <f t="shared" si="25"/>
        <v>2012</v>
      </c>
    </row>
    <row r="812" spans="1:7" x14ac:dyDescent="0.25">
      <c r="A812">
        <v>825</v>
      </c>
      <c r="B812" t="s">
        <v>5</v>
      </c>
      <c r="C812">
        <v>27.6</v>
      </c>
      <c r="D812" t="s">
        <v>50</v>
      </c>
      <c r="E812">
        <v>4</v>
      </c>
      <c r="F812" s="12">
        <f t="shared" si="24"/>
        <v>41061</v>
      </c>
      <c r="G812" s="2">
        <f t="shared" si="25"/>
        <v>2012</v>
      </c>
    </row>
    <row r="813" spans="1:7" x14ac:dyDescent="0.25">
      <c r="A813">
        <v>825</v>
      </c>
      <c r="B813" t="s">
        <v>5</v>
      </c>
      <c r="C813">
        <v>27.6</v>
      </c>
      <c r="D813" t="s">
        <v>51</v>
      </c>
      <c r="E813">
        <v>4</v>
      </c>
      <c r="F813" s="12">
        <f t="shared" si="24"/>
        <v>41091</v>
      </c>
      <c r="G813" s="2">
        <f t="shared" si="25"/>
        <v>2012</v>
      </c>
    </row>
    <row r="814" spans="1:7" x14ac:dyDescent="0.25">
      <c r="A814">
        <v>825</v>
      </c>
      <c r="B814" t="s">
        <v>5</v>
      </c>
      <c r="C814">
        <v>27.6</v>
      </c>
      <c r="D814" t="s">
        <v>53</v>
      </c>
      <c r="E814">
        <v>4</v>
      </c>
      <c r="F814" s="12">
        <f t="shared" si="24"/>
        <v>41122</v>
      </c>
      <c r="G814" s="2">
        <f t="shared" si="25"/>
        <v>2012</v>
      </c>
    </row>
    <row r="815" spans="1:7" x14ac:dyDescent="0.25">
      <c r="A815">
        <v>825</v>
      </c>
      <c r="B815" t="s">
        <v>5</v>
      </c>
      <c r="C815">
        <v>27.6</v>
      </c>
      <c r="D815" t="s">
        <v>52</v>
      </c>
      <c r="E815">
        <v>3</v>
      </c>
      <c r="F815" s="12">
        <f t="shared" si="24"/>
        <v>41153</v>
      </c>
      <c r="G815" s="2">
        <f t="shared" si="25"/>
        <v>2012</v>
      </c>
    </row>
    <row r="816" spans="1:7" x14ac:dyDescent="0.25">
      <c r="A816">
        <v>825</v>
      </c>
      <c r="B816" t="s">
        <v>5</v>
      </c>
      <c r="C816">
        <v>27.6</v>
      </c>
      <c r="D816" t="s">
        <v>55</v>
      </c>
      <c r="E816">
        <v>2</v>
      </c>
      <c r="F816" s="12">
        <f t="shared" si="24"/>
        <v>41183</v>
      </c>
      <c r="G816" s="2">
        <f t="shared" si="25"/>
        <v>2012</v>
      </c>
    </row>
    <row r="817" spans="1:7" x14ac:dyDescent="0.25">
      <c r="A817">
        <v>825</v>
      </c>
      <c r="B817" t="s">
        <v>5</v>
      </c>
      <c r="C817">
        <v>27.6</v>
      </c>
      <c r="D817" t="s">
        <v>56</v>
      </c>
      <c r="E817">
        <v>2</v>
      </c>
      <c r="F817" s="12">
        <f t="shared" si="24"/>
        <v>41214</v>
      </c>
      <c r="G817" s="2">
        <f t="shared" si="25"/>
        <v>2012</v>
      </c>
    </row>
    <row r="818" spans="1:7" x14ac:dyDescent="0.25">
      <c r="A818">
        <v>825</v>
      </c>
      <c r="B818" t="s">
        <v>5</v>
      </c>
      <c r="C818">
        <v>27.6</v>
      </c>
      <c r="D818" t="s">
        <v>54</v>
      </c>
      <c r="E818">
        <v>1</v>
      </c>
      <c r="F818" s="12">
        <f t="shared" si="24"/>
        <v>41244</v>
      </c>
      <c r="G818" s="2">
        <f t="shared" si="25"/>
        <v>2012</v>
      </c>
    </row>
    <row r="819" spans="1:7" x14ac:dyDescent="0.25">
      <c r="A819">
        <v>825</v>
      </c>
      <c r="B819" t="s">
        <v>5</v>
      </c>
      <c r="C819">
        <v>27.6</v>
      </c>
      <c r="D819" t="s">
        <v>58</v>
      </c>
      <c r="E819">
        <v>2</v>
      </c>
      <c r="F819" s="12">
        <f t="shared" si="24"/>
        <v>41306</v>
      </c>
      <c r="G819" s="2">
        <f t="shared" si="25"/>
        <v>2013</v>
      </c>
    </row>
    <row r="820" spans="1:7" x14ac:dyDescent="0.25">
      <c r="A820">
        <v>825</v>
      </c>
      <c r="B820" t="s">
        <v>5</v>
      </c>
      <c r="C820">
        <v>27.6</v>
      </c>
      <c r="D820" t="s">
        <v>57</v>
      </c>
      <c r="E820">
        <v>2</v>
      </c>
      <c r="F820" s="12">
        <f t="shared" si="24"/>
        <v>41334</v>
      </c>
      <c r="G820" s="2">
        <f t="shared" si="25"/>
        <v>2013</v>
      </c>
    </row>
    <row r="821" spans="1:7" x14ac:dyDescent="0.25">
      <c r="A821">
        <v>825</v>
      </c>
      <c r="B821" t="s">
        <v>5</v>
      </c>
      <c r="C821">
        <v>27.6</v>
      </c>
      <c r="D821" t="s">
        <v>62</v>
      </c>
      <c r="E821">
        <v>4</v>
      </c>
      <c r="F821" s="12">
        <f t="shared" si="24"/>
        <v>41365</v>
      </c>
      <c r="G821" s="2">
        <f t="shared" si="25"/>
        <v>2013</v>
      </c>
    </row>
    <row r="822" spans="1:7" x14ac:dyDescent="0.25">
      <c r="A822">
        <v>825</v>
      </c>
      <c r="B822" t="s">
        <v>5</v>
      </c>
      <c r="C822">
        <v>27.6</v>
      </c>
      <c r="D822" t="s">
        <v>60</v>
      </c>
      <c r="E822">
        <v>4</v>
      </c>
      <c r="F822" s="12">
        <f t="shared" si="24"/>
        <v>41395</v>
      </c>
      <c r="G822" s="2">
        <f t="shared" si="25"/>
        <v>2013</v>
      </c>
    </row>
    <row r="823" spans="1:7" x14ac:dyDescent="0.25">
      <c r="A823">
        <v>825</v>
      </c>
      <c r="B823" t="s">
        <v>5</v>
      </c>
      <c r="C823">
        <v>27.6</v>
      </c>
      <c r="D823" t="s">
        <v>61</v>
      </c>
      <c r="E823">
        <v>4</v>
      </c>
      <c r="F823" s="12">
        <f t="shared" si="24"/>
        <v>41426</v>
      </c>
      <c r="G823" s="2">
        <f t="shared" si="25"/>
        <v>2013</v>
      </c>
    </row>
    <row r="824" spans="1:7" x14ac:dyDescent="0.25">
      <c r="A824">
        <v>825</v>
      </c>
      <c r="B824" t="s">
        <v>5</v>
      </c>
      <c r="C824">
        <v>27.6</v>
      </c>
      <c r="D824" t="s">
        <v>63</v>
      </c>
      <c r="E824">
        <v>3</v>
      </c>
      <c r="F824" s="12">
        <f t="shared" si="24"/>
        <v>41456</v>
      </c>
      <c r="G824" s="2">
        <f t="shared" si="25"/>
        <v>2013</v>
      </c>
    </row>
    <row r="825" spans="1:7" x14ac:dyDescent="0.25">
      <c r="A825">
        <v>825</v>
      </c>
      <c r="B825" t="s">
        <v>5</v>
      </c>
      <c r="C825">
        <v>27.6</v>
      </c>
      <c r="D825" t="s">
        <v>65</v>
      </c>
      <c r="E825">
        <v>4</v>
      </c>
      <c r="F825" s="12">
        <f t="shared" si="24"/>
        <v>41487</v>
      </c>
      <c r="G825" s="2">
        <f t="shared" si="25"/>
        <v>2013</v>
      </c>
    </row>
    <row r="826" spans="1:7" x14ac:dyDescent="0.25">
      <c r="A826">
        <v>825</v>
      </c>
      <c r="B826" t="s">
        <v>5</v>
      </c>
      <c r="C826">
        <v>27.6</v>
      </c>
      <c r="D826" t="s">
        <v>64</v>
      </c>
      <c r="E826">
        <v>3</v>
      </c>
      <c r="F826" s="12">
        <f t="shared" si="24"/>
        <v>41518</v>
      </c>
      <c r="G826" s="2">
        <f t="shared" si="25"/>
        <v>2013</v>
      </c>
    </row>
    <row r="827" spans="1:7" x14ac:dyDescent="0.25">
      <c r="A827">
        <v>825</v>
      </c>
      <c r="B827" t="s">
        <v>5</v>
      </c>
      <c r="C827">
        <v>27.6</v>
      </c>
      <c r="D827" t="s">
        <v>68</v>
      </c>
      <c r="E827">
        <v>2</v>
      </c>
      <c r="F827" s="12">
        <f t="shared" si="24"/>
        <v>41548</v>
      </c>
      <c r="G827" s="2">
        <f t="shared" si="25"/>
        <v>2013</v>
      </c>
    </row>
    <row r="828" spans="1:7" x14ac:dyDescent="0.25">
      <c r="A828">
        <v>825</v>
      </c>
      <c r="B828" t="s">
        <v>5</v>
      </c>
      <c r="C828">
        <v>27.6</v>
      </c>
      <c r="D828" t="s">
        <v>67</v>
      </c>
      <c r="E828">
        <v>1</v>
      </c>
      <c r="F828" s="12">
        <f t="shared" si="24"/>
        <v>41579</v>
      </c>
      <c r="G828" s="2">
        <f t="shared" si="25"/>
        <v>2013</v>
      </c>
    </row>
    <row r="829" spans="1:7" x14ac:dyDescent="0.25">
      <c r="A829">
        <v>825</v>
      </c>
      <c r="B829" t="s">
        <v>5</v>
      </c>
      <c r="C829">
        <v>27.6</v>
      </c>
      <c r="D829" t="s">
        <v>66</v>
      </c>
      <c r="E829">
        <v>1</v>
      </c>
      <c r="F829" s="12">
        <f t="shared" si="24"/>
        <v>41609</v>
      </c>
      <c r="G829" s="2">
        <f t="shared" si="25"/>
        <v>2013</v>
      </c>
    </row>
    <row r="830" spans="1:7" x14ac:dyDescent="0.25">
      <c r="A830">
        <v>825</v>
      </c>
      <c r="B830" t="s">
        <v>5</v>
      </c>
      <c r="C830">
        <v>27.6</v>
      </c>
      <c r="D830" t="s">
        <v>69</v>
      </c>
      <c r="E830">
        <v>1</v>
      </c>
      <c r="F830" s="12">
        <f t="shared" si="24"/>
        <v>41640</v>
      </c>
      <c r="G830" s="2">
        <f t="shared" si="25"/>
        <v>2014</v>
      </c>
    </row>
    <row r="831" spans="1:7" x14ac:dyDescent="0.25">
      <c r="A831">
        <v>825</v>
      </c>
      <c r="B831" t="s">
        <v>5</v>
      </c>
      <c r="C831">
        <v>27.6</v>
      </c>
      <c r="D831" t="s">
        <v>70</v>
      </c>
      <c r="E831">
        <v>1</v>
      </c>
      <c r="F831" s="12">
        <f t="shared" si="24"/>
        <v>41671</v>
      </c>
      <c r="G831" s="2">
        <f t="shared" si="25"/>
        <v>2014</v>
      </c>
    </row>
    <row r="832" spans="1:7" x14ac:dyDescent="0.25">
      <c r="A832">
        <v>825</v>
      </c>
      <c r="B832" t="s">
        <v>5</v>
      </c>
      <c r="C832">
        <v>27.6</v>
      </c>
      <c r="D832" t="s">
        <v>7</v>
      </c>
      <c r="E832">
        <v>2</v>
      </c>
      <c r="F832" s="12">
        <f t="shared" si="24"/>
        <v>41699</v>
      </c>
      <c r="G832" s="2">
        <f t="shared" si="25"/>
        <v>2014</v>
      </c>
    </row>
    <row r="833" spans="1:7" x14ac:dyDescent="0.25">
      <c r="A833">
        <v>825</v>
      </c>
      <c r="B833" t="s">
        <v>5</v>
      </c>
      <c r="C833">
        <v>27.6</v>
      </c>
      <c r="D833" t="s">
        <v>6</v>
      </c>
      <c r="E833">
        <v>4</v>
      </c>
      <c r="F833" s="12">
        <f t="shared" si="24"/>
        <v>41730</v>
      </c>
      <c r="G833" s="2">
        <f t="shared" si="25"/>
        <v>2014</v>
      </c>
    </row>
    <row r="834" spans="1:7" x14ac:dyDescent="0.25">
      <c r="A834">
        <v>825</v>
      </c>
      <c r="B834" t="s">
        <v>5</v>
      </c>
      <c r="C834">
        <v>27.6</v>
      </c>
      <c r="D834" t="s">
        <v>8</v>
      </c>
      <c r="E834">
        <v>4</v>
      </c>
      <c r="F834" s="12">
        <f t="shared" ref="F834:F897" si="26">DATE(VALUE(LEFT(D834,4)),VALUE(RIGHT(D834,2)),1)</f>
        <v>41760</v>
      </c>
      <c r="G834" s="2">
        <f t="shared" si="25"/>
        <v>2014</v>
      </c>
    </row>
    <row r="835" spans="1:7" x14ac:dyDescent="0.25">
      <c r="A835">
        <v>825</v>
      </c>
      <c r="B835" t="s">
        <v>5</v>
      </c>
      <c r="C835">
        <v>27.6</v>
      </c>
      <c r="D835" t="s">
        <v>10</v>
      </c>
      <c r="E835">
        <v>4</v>
      </c>
      <c r="F835" s="12">
        <f t="shared" si="26"/>
        <v>41791</v>
      </c>
      <c r="G835" s="2">
        <f t="shared" ref="G835:G898" si="27">YEAR(F835)</f>
        <v>2014</v>
      </c>
    </row>
    <row r="836" spans="1:7" x14ac:dyDescent="0.25">
      <c r="A836">
        <v>825</v>
      </c>
      <c r="B836" t="s">
        <v>5</v>
      </c>
      <c r="C836">
        <v>27.6</v>
      </c>
      <c r="D836" t="s">
        <v>11</v>
      </c>
      <c r="E836">
        <v>4</v>
      </c>
      <c r="F836" s="12">
        <f t="shared" si="26"/>
        <v>41821</v>
      </c>
      <c r="G836" s="2">
        <f t="shared" si="27"/>
        <v>2014</v>
      </c>
    </row>
    <row r="837" spans="1:7" x14ac:dyDescent="0.25">
      <c r="A837">
        <v>825</v>
      </c>
      <c r="B837" t="s">
        <v>5</v>
      </c>
      <c r="C837">
        <v>27.6</v>
      </c>
      <c r="D837" t="s">
        <v>13</v>
      </c>
      <c r="E837">
        <v>4</v>
      </c>
      <c r="F837" s="12">
        <f t="shared" si="26"/>
        <v>41852</v>
      </c>
      <c r="G837" s="2">
        <f t="shared" si="27"/>
        <v>2014</v>
      </c>
    </row>
    <row r="838" spans="1:7" x14ac:dyDescent="0.25">
      <c r="A838">
        <v>825</v>
      </c>
      <c r="B838" t="s">
        <v>5</v>
      </c>
      <c r="C838">
        <v>27.6</v>
      </c>
      <c r="D838" t="s">
        <v>14</v>
      </c>
      <c r="E838">
        <v>3</v>
      </c>
      <c r="F838" s="12">
        <f t="shared" si="26"/>
        <v>41883</v>
      </c>
      <c r="G838" s="2">
        <f t="shared" si="27"/>
        <v>2014</v>
      </c>
    </row>
    <row r="839" spans="1:7" x14ac:dyDescent="0.25">
      <c r="A839">
        <v>825</v>
      </c>
      <c r="B839" t="s">
        <v>5</v>
      </c>
      <c r="C839">
        <v>27.6</v>
      </c>
      <c r="D839" t="s">
        <v>16</v>
      </c>
      <c r="E839">
        <v>1</v>
      </c>
      <c r="F839" s="12">
        <f t="shared" si="26"/>
        <v>41913</v>
      </c>
      <c r="G839" s="2">
        <f t="shared" si="27"/>
        <v>2014</v>
      </c>
    </row>
    <row r="840" spans="1:7" x14ac:dyDescent="0.25">
      <c r="A840">
        <v>825</v>
      </c>
      <c r="B840" t="s">
        <v>5</v>
      </c>
      <c r="C840">
        <v>27.6</v>
      </c>
      <c r="D840" t="s">
        <v>17</v>
      </c>
      <c r="E840">
        <v>2</v>
      </c>
      <c r="F840" s="12">
        <f t="shared" si="26"/>
        <v>41944</v>
      </c>
      <c r="G840" s="2">
        <f t="shared" si="27"/>
        <v>2014</v>
      </c>
    </row>
    <row r="841" spans="1:7" x14ac:dyDescent="0.25">
      <c r="A841">
        <v>825</v>
      </c>
      <c r="B841" t="s">
        <v>5</v>
      </c>
      <c r="C841">
        <v>27.6</v>
      </c>
      <c r="D841" t="s">
        <v>18</v>
      </c>
      <c r="E841">
        <v>1</v>
      </c>
      <c r="F841" s="12">
        <f t="shared" si="26"/>
        <v>41974</v>
      </c>
      <c r="G841" s="2">
        <f t="shared" si="27"/>
        <v>2014</v>
      </c>
    </row>
    <row r="842" spans="1:7" x14ac:dyDescent="0.25">
      <c r="A842">
        <v>825</v>
      </c>
      <c r="B842" t="s">
        <v>5</v>
      </c>
      <c r="C842">
        <v>27.6</v>
      </c>
      <c r="D842" t="s">
        <v>20</v>
      </c>
      <c r="E842">
        <v>1</v>
      </c>
      <c r="F842" s="12">
        <f t="shared" si="26"/>
        <v>42005</v>
      </c>
      <c r="G842" s="2">
        <f t="shared" si="27"/>
        <v>2015</v>
      </c>
    </row>
    <row r="843" spans="1:7" x14ac:dyDescent="0.25">
      <c r="A843">
        <v>825</v>
      </c>
      <c r="B843" t="s">
        <v>5</v>
      </c>
      <c r="C843">
        <v>27.6</v>
      </c>
      <c r="D843" t="s">
        <v>21</v>
      </c>
      <c r="E843">
        <v>1</v>
      </c>
      <c r="F843" s="12">
        <f t="shared" si="26"/>
        <v>42036</v>
      </c>
      <c r="G843" s="2">
        <f t="shared" si="27"/>
        <v>2015</v>
      </c>
    </row>
    <row r="844" spans="1:7" x14ac:dyDescent="0.25">
      <c r="A844">
        <v>825</v>
      </c>
      <c r="B844" t="s">
        <v>5</v>
      </c>
      <c r="C844">
        <v>27.6</v>
      </c>
      <c r="D844" t="s">
        <v>23</v>
      </c>
      <c r="E844">
        <v>2</v>
      </c>
      <c r="F844" s="12">
        <f t="shared" si="26"/>
        <v>42064</v>
      </c>
      <c r="G844" s="2">
        <f t="shared" si="27"/>
        <v>2015</v>
      </c>
    </row>
    <row r="845" spans="1:7" x14ac:dyDescent="0.25">
      <c r="A845">
        <v>825</v>
      </c>
      <c r="B845" t="s">
        <v>5</v>
      </c>
      <c r="C845">
        <v>27.6</v>
      </c>
      <c r="D845" t="s">
        <v>24</v>
      </c>
      <c r="E845">
        <v>3</v>
      </c>
      <c r="F845" s="12">
        <f t="shared" si="26"/>
        <v>42095</v>
      </c>
      <c r="G845" s="2">
        <f t="shared" si="27"/>
        <v>2015</v>
      </c>
    </row>
    <row r="846" spans="1:7" x14ac:dyDescent="0.25">
      <c r="A846">
        <v>825</v>
      </c>
      <c r="B846" t="s">
        <v>5</v>
      </c>
      <c r="C846">
        <v>27.6</v>
      </c>
      <c r="D846" t="s">
        <v>25</v>
      </c>
      <c r="E846">
        <v>4</v>
      </c>
      <c r="F846" s="12">
        <f t="shared" si="26"/>
        <v>42125</v>
      </c>
      <c r="G846" s="2">
        <f t="shared" si="27"/>
        <v>2015</v>
      </c>
    </row>
    <row r="847" spans="1:7" x14ac:dyDescent="0.25">
      <c r="A847">
        <v>847</v>
      </c>
      <c r="B847" t="s">
        <v>5</v>
      </c>
      <c r="C847">
        <v>3.96</v>
      </c>
      <c r="D847" t="s">
        <v>15</v>
      </c>
      <c r="E847">
        <v>1</v>
      </c>
      <c r="F847" s="12">
        <f t="shared" si="26"/>
        <v>40330</v>
      </c>
      <c r="G847" s="2">
        <f t="shared" si="27"/>
        <v>2010</v>
      </c>
    </row>
    <row r="848" spans="1:7" x14ac:dyDescent="0.25">
      <c r="A848">
        <v>847</v>
      </c>
      <c r="B848" t="s">
        <v>5</v>
      </c>
      <c r="C848">
        <v>3.96</v>
      </c>
      <c r="D848" t="s">
        <v>22</v>
      </c>
      <c r="E848">
        <v>1</v>
      </c>
      <c r="F848" s="12">
        <f t="shared" si="26"/>
        <v>40391</v>
      </c>
      <c r="G848" s="2">
        <f t="shared" si="27"/>
        <v>2010</v>
      </c>
    </row>
    <row r="849" spans="1:7" x14ac:dyDescent="0.25">
      <c r="A849">
        <v>847</v>
      </c>
      <c r="B849" t="s">
        <v>5</v>
      </c>
      <c r="C849">
        <v>3.96</v>
      </c>
      <c r="D849" t="s">
        <v>28</v>
      </c>
      <c r="E849">
        <v>1</v>
      </c>
      <c r="F849" s="12">
        <f t="shared" si="26"/>
        <v>40452</v>
      </c>
      <c r="G849" s="2">
        <f t="shared" si="27"/>
        <v>2010</v>
      </c>
    </row>
    <row r="850" spans="1:7" x14ac:dyDescent="0.25">
      <c r="A850">
        <v>847</v>
      </c>
      <c r="B850" t="s">
        <v>5</v>
      </c>
      <c r="C850">
        <v>3.96</v>
      </c>
      <c r="D850" t="s">
        <v>33</v>
      </c>
      <c r="E850">
        <v>1</v>
      </c>
      <c r="F850" s="12">
        <f t="shared" si="26"/>
        <v>40544</v>
      </c>
      <c r="G850" s="2">
        <f t="shared" si="27"/>
        <v>2011</v>
      </c>
    </row>
    <row r="851" spans="1:7" x14ac:dyDescent="0.25">
      <c r="A851">
        <v>847</v>
      </c>
      <c r="B851" t="s">
        <v>5</v>
      </c>
      <c r="C851">
        <v>3.96</v>
      </c>
      <c r="D851" t="s">
        <v>36</v>
      </c>
      <c r="E851">
        <v>1</v>
      </c>
      <c r="F851" s="12">
        <f t="shared" si="26"/>
        <v>40634</v>
      </c>
      <c r="G851" s="2">
        <f t="shared" si="27"/>
        <v>2011</v>
      </c>
    </row>
    <row r="852" spans="1:7" x14ac:dyDescent="0.25">
      <c r="A852">
        <v>847</v>
      </c>
      <c r="B852" t="s">
        <v>5</v>
      </c>
      <c r="C852">
        <v>3.96</v>
      </c>
      <c r="D852" t="s">
        <v>38</v>
      </c>
      <c r="E852">
        <v>1</v>
      </c>
      <c r="F852" s="12">
        <f t="shared" si="26"/>
        <v>40695</v>
      </c>
      <c r="G852" s="2">
        <f t="shared" si="27"/>
        <v>2011</v>
      </c>
    </row>
    <row r="853" spans="1:7" x14ac:dyDescent="0.25">
      <c r="A853">
        <v>847</v>
      </c>
      <c r="B853" t="s">
        <v>5</v>
      </c>
      <c r="C853">
        <v>3.96</v>
      </c>
      <c r="D853" t="s">
        <v>40</v>
      </c>
      <c r="E853">
        <v>1</v>
      </c>
      <c r="F853" s="12">
        <f t="shared" si="26"/>
        <v>40756</v>
      </c>
      <c r="G853" s="2">
        <f t="shared" si="27"/>
        <v>2011</v>
      </c>
    </row>
    <row r="854" spans="1:7" x14ac:dyDescent="0.25">
      <c r="A854">
        <v>847</v>
      </c>
      <c r="B854" t="s">
        <v>5</v>
      </c>
      <c r="C854">
        <v>3.96</v>
      </c>
      <c r="D854" t="s">
        <v>42</v>
      </c>
      <c r="E854">
        <v>1</v>
      </c>
      <c r="F854" s="12">
        <f t="shared" si="26"/>
        <v>40817</v>
      </c>
      <c r="G854" s="2">
        <f t="shared" si="27"/>
        <v>2011</v>
      </c>
    </row>
    <row r="855" spans="1:7" x14ac:dyDescent="0.25">
      <c r="A855">
        <v>847</v>
      </c>
      <c r="B855" t="s">
        <v>5</v>
      </c>
      <c r="C855">
        <v>3.96</v>
      </c>
      <c r="D855" t="s">
        <v>45</v>
      </c>
      <c r="E855">
        <v>1</v>
      </c>
      <c r="F855" s="12">
        <f t="shared" si="26"/>
        <v>40909</v>
      </c>
      <c r="G855" s="2">
        <f t="shared" si="27"/>
        <v>2012</v>
      </c>
    </row>
    <row r="856" spans="1:7" x14ac:dyDescent="0.25">
      <c r="A856">
        <v>847</v>
      </c>
      <c r="B856" t="s">
        <v>5</v>
      </c>
      <c r="C856">
        <v>3.96</v>
      </c>
      <c r="D856" t="s">
        <v>49</v>
      </c>
      <c r="E856">
        <v>1</v>
      </c>
      <c r="F856" s="12">
        <f t="shared" si="26"/>
        <v>41000</v>
      </c>
      <c r="G856" s="2">
        <f t="shared" si="27"/>
        <v>2012</v>
      </c>
    </row>
    <row r="857" spans="1:7" x14ac:dyDescent="0.25">
      <c r="A857">
        <v>847</v>
      </c>
      <c r="B857" t="s">
        <v>5</v>
      </c>
      <c r="C857">
        <v>3.96</v>
      </c>
      <c r="D857" t="s">
        <v>50</v>
      </c>
      <c r="E857">
        <v>1</v>
      </c>
      <c r="F857" s="12">
        <f t="shared" si="26"/>
        <v>41061</v>
      </c>
      <c r="G857" s="2">
        <f t="shared" si="27"/>
        <v>2012</v>
      </c>
    </row>
    <row r="858" spans="1:7" x14ac:dyDescent="0.25">
      <c r="A858">
        <v>847</v>
      </c>
      <c r="B858" t="s">
        <v>5</v>
      </c>
      <c r="C858">
        <v>3.96</v>
      </c>
      <c r="D858" t="s">
        <v>53</v>
      </c>
      <c r="E858">
        <v>1</v>
      </c>
      <c r="F858" s="12">
        <f t="shared" si="26"/>
        <v>41122</v>
      </c>
      <c r="G858" s="2">
        <f t="shared" si="27"/>
        <v>2012</v>
      </c>
    </row>
    <row r="859" spans="1:7" x14ac:dyDescent="0.25">
      <c r="A859">
        <v>847</v>
      </c>
      <c r="B859" t="s">
        <v>5</v>
      </c>
      <c r="C859">
        <v>3.96</v>
      </c>
      <c r="D859" t="s">
        <v>55</v>
      </c>
      <c r="E859">
        <v>1</v>
      </c>
      <c r="F859" s="12">
        <f t="shared" si="26"/>
        <v>41183</v>
      </c>
      <c r="G859" s="2">
        <f t="shared" si="27"/>
        <v>2012</v>
      </c>
    </row>
    <row r="860" spans="1:7" x14ac:dyDescent="0.25">
      <c r="A860">
        <v>847</v>
      </c>
      <c r="B860" t="s">
        <v>5</v>
      </c>
      <c r="C860">
        <v>3.96</v>
      </c>
      <c r="D860" t="s">
        <v>59</v>
      </c>
      <c r="E860">
        <v>1</v>
      </c>
      <c r="F860" s="12">
        <f t="shared" si="26"/>
        <v>41275</v>
      </c>
      <c r="G860" s="2">
        <f t="shared" si="27"/>
        <v>2013</v>
      </c>
    </row>
    <row r="861" spans="1:7" x14ac:dyDescent="0.25">
      <c r="A861">
        <v>847</v>
      </c>
      <c r="B861" t="s">
        <v>5</v>
      </c>
      <c r="C861">
        <v>3.96</v>
      </c>
      <c r="D861" t="s">
        <v>62</v>
      </c>
      <c r="E861">
        <v>1</v>
      </c>
      <c r="F861" s="12">
        <f t="shared" si="26"/>
        <v>41365</v>
      </c>
      <c r="G861" s="2">
        <f t="shared" si="27"/>
        <v>2013</v>
      </c>
    </row>
    <row r="862" spans="1:7" x14ac:dyDescent="0.25">
      <c r="A862">
        <v>847</v>
      </c>
      <c r="B862" t="s">
        <v>5</v>
      </c>
      <c r="C862">
        <v>3.96</v>
      </c>
      <c r="D862" t="s">
        <v>61</v>
      </c>
      <c r="E862">
        <v>1</v>
      </c>
      <c r="F862" s="12">
        <f t="shared" si="26"/>
        <v>41426</v>
      </c>
      <c r="G862" s="2">
        <f t="shared" si="27"/>
        <v>2013</v>
      </c>
    </row>
    <row r="863" spans="1:7" x14ac:dyDescent="0.25">
      <c r="A863">
        <v>847</v>
      </c>
      <c r="B863" t="s">
        <v>5</v>
      </c>
      <c r="C863">
        <v>3.96</v>
      </c>
      <c r="D863" t="s">
        <v>65</v>
      </c>
      <c r="E863">
        <v>1</v>
      </c>
      <c r="F863" s="12">
        <f t="shared" si="26"/>
        <v>41487</v>
      </c>
      <c r="G863" s="2">
        <f t="shared" si="27"/>
        <v>2013</v>
      </c>
    </row>
    <row r="864" spans="1:7" x14ac:dyDescent="0.25">
      <c r="A864">
        <v>847</v>
      </c>
      <c r="B864" t="s">
        <v>5</v>
      </c>
      <c r="C864">
        <v>3.96</v>
      </c>
      <c r="D864" t="s">
        <v>68</v>
      </c>
      <c r="E864">
        <v>1</v>
      </c>
      <c r="F864" s="12">
        <f t="shared" si="26"/>
        <v>41548</v>
      </c>
      <c r="G864" s="2">
        <f t="shared" si="27"/>
        <v>2013</v>
      </c>
    </row>
    <row r="865" spans="1:7" x14ac:dyDescent="0.25">
      <c r="A865">
        <v>847</v>
      </c>
      <c r="B865" t="s">
        <v>5</v>
      </c>
      <c r="C865">
        <v>3.96</v>
      </c>
      <c r="D865" t="s">
        <v>69</v>
      </c>
      <c r="E865">
        <v>1</v>
      </c>
      <c r="F865" s="12">
        <f t="shared" si="26"/>
        <v>41640</v>
      </c>
      <c r="G865" s="2">
        <f t="shared" si="27"/>
        <v>2014</v>
      </c>
    </row>
    <row r="866" spans="1:7" x14ac:dyDescent="0.25">
      <c r="A866">
        <v>847</v>
      </c>
      <c r="B866" t="s">
        <v>5</v>
      </c>
      <c r="C866">
        <v>3.96</v>
      </c>
      <c r="D866" t="s">
        <v>6</v>
      </c>
      <c r="E866">
        <v>1</v>
      </c>
      <c r="F866" s="12">
        <f t="shared" si="26"/>
        <v>41730</v>
      </c>
      <c r="G866" s="2">
        <f t="shared" si="27"/>
        <v>2014</v>
      </c>
    </row>
    <row r="867" spans="1:7" x14ac:dyDescent="0.25">
      <c r="A867">
        <v>847</v>
      </c>
      <c r="B867" t="s">
        <v>5</v>
      </c>
      <c r="C867">
        <v>3.96</v>
      </c>
      <c r="D867" t="s">
        <v>10</v>
      </c>
      <c r="E867">
        <v>1</v>
      </c>
      <c r="F867" s="12">
        <f t="shared" si="26"/>
        <v>41791</v>
      </c>
      <c r="G867" s="2">
        <f t="shared" si="27"/>
        <v>2014</v>
      </c>
    </row>
    <row r="868" spans="1:7" x14ac:dyDescent="0.25">
      <c r="A868">
        <v>847</v>
      </c>
      <c r="B868" t="s">
        <v>5</v>
      </c>
      <c r="C868">
        <v>3.96</v>
      </c>
      <c r="D868" t="s">
        <v>13</v>
      </c>
      <c r="E868">
        <v>1</v>
      </c>
      <c r="F868" s="12">
        <f t="shared" si="26"/>
        <v>41852</v>
      </c>
      <c r="G868" s="2">
        <f t="shared" si="27"/>
        <v>2014</v>
      </c>
    </row>
    <row r="869" spans="1:7" x14ac:dyDescent="0.25">
      <c r="A869">
        <v>847</v>
      </c>
      <c r="B869" t="s">
        <v>5</v>
      </c>
      <c r="C869">
        <v>3.96</v>
      </c>
      <c r="D869" t="s">
        <v>16</v>
      </c>
      <c r="E869">
        <v>1</v>
      </c>
      <c r="F869" s="12">
        <f t="shared" si="26"/>
        <v>41913</v>
      </c>
      <c r="G869" s="2">
        <f t="shared" si="27"/>
        <v>2014</v>
      </c>
    </row>
    <row r="870" spans="1:7" x14ac:dyDescent="0.25">
      <c r="A870">
        <v>847</v>
      </c>
      <c r="B870" t="s">
        <v>5</v>
      </c>
      <c r="C870">
        <v>3.96</v>
      </c>
      <c r="D870" t="s">
        <v>20</v>
      </c>
      <c r="E870">
        <v>1</v>
      </c>
      <c r="F870" s="12">
        <f t="shared" si="26"/>
        <v>42005</v>
      </c>
      <c r="G870" s="2">
        <f t="shared" si="27"/>
        <v>2015</v>
      </c>
    </row>
    <row r="871" spans="1:7" x14ac:dyDescent="0.25">
      <c r="A871">
        <v>847</v>
      </c>
      <c r="B871" t="s">
        <v>5</v>
      </c>
      <c r="C871">
        <v>3.96</v>
      </c>
      <c r="D871" t="s">
        <v>24</v>
      </c>
      <c r="E871">
        <v>1</v>
      </c>
      <c r="F871" s="12">
        <f t="shared" si="26"/>
        <v>42095</v>
      </c>
      <c r="G871" s="2">
        <f t="shared" si="27"/>
        <v>2015</v>
      </c>
    </row>
    <row r="872" spans="1:7" x14ac:dyDescent="0.25">
      <c r="A872">
        <v>847</v>
      </c>
      <c r="B872" t="s">
        <v>5</v>
      </c>
      <c r="C872">
        <v>3.96</v>
      </c>
      <c r="D872" t="s">
        <v>27</v>
      </c>
      <c r="E872">
        <v>1</v>
      </c>
      <c r="F872" s="12">
        <f t="shared" si="26"/>
        <v>42156</v>
      </c>
      <c r="G872" s="2">
        <f t="shared" si="27"/>
        <v>2015</v>
      </c>
    </row>
    <row r="873" spans="1:7" x14ac:dyDescent="0.25">
      <c r="A873">
        <v>883</v>
      </c>
      <c r="B873" t="s">
        <v>5</v>
      </c>
      <c r="C873">
        <v>3.45</v>
      </c>
      <c r="D873" t="s">
        <v>12</v>
      </c>
      <c r="E873">
        <v>1</v>
      </c>
      <c r="F873" s="12">
        <f t="shared" si="26"/>
        <v>40299</v>
      </c>
      <c r="G873" s="2">
        <f t="shared" si="27"/>
        <v>2010</v>
      </c>
    </row>
    <row r="874" spans="1:7" x14ac:dyDescent="0.25">
      <c r="A874">
        <v>883</v>
      </c>
      <c r="B874" t="s">
        <v>5</v>
      </c>
      <c r="C874">
        <v>3.45</v>
      </c>
      <c r="D874" t="s">
        <v>19</v>
      </c>
      <c r="E874">
        <v>1</v>
      </c>
      <c r="F874" s="12">
        <f t="shared" si="26"/>
        <v>40360</v>
      </c>
      <c r="G874" s="2">
        <f t="shared" si="27"/>
        <v>2010</v>
      </c>
    </row>
    <row r="875" spans="1:7" x14ac:dyDescent="0.25">
      <c r="A875">
        <v>883</v>
      </c>
      <c r="B875" t="s">
        <v>5</v>
      </c>
      <c r="C875">
        <v>3.45</v>
      </c>
      <c r="D875" t="s">
        <v>28</v>
      </c>
      <c r="E875">
        <v>1</v>
      </c>
      <c r="F875" s="12">
        <f t="shared" si="26"/>
        <v>40452</v>
      </c>
      <c r="G875" s="2">
        <f t="shared" si="27"/>
        <v>2010</v>
      </c>
    </row>
    <row r="876" spans="1:7" x14ac:dyDescent="0.25">
      <c r="A876">
        <v>883</v>
      </c>
      <c r="B876" t="s">
        <v>5</v>
      </c>
      <c r="C876">
        <v>3.45</v>
      </c>
      <c r="D876" t="s">
        <v>33</v>
      </c>
      <c r="E876">
        <v>1</v>
      </c>
      <c r="F876" s="12">
        <f t="shared" si="26"/>
        <v>40544</v>
      </c>
      <c r="G876" s="2">
        <f t="shared" si="27"/>
        <v>2011</v>
      </c>
    </row>
    <row r="877" spans="1:7" x14ac:dyDescent="0.25">
      <c r="A877">
        <v>883</v>
      </c>
      <c r="B877" t="s">
        <v>5</v>
      </c>
      <c r="C877">
        <v>3.45</v>
      </c>
      <c r="D877" t="s">
        <v>36</v>
      </c>
      <c r="E877">
        <v>1</v>
      </c>
      <c r="F877" s="12">
        <f t="shared" si="26"/>
        <v>40634</v>
      </c>
      <c r="G877" s="2">
        <f t="shared" si="27"/>
        <v>2011</v>
      </c>
    </row>
    <row r="878" spans="1:7" x14ac:dyDescent="0.25">
      <c r="A878">
        <v>883</v>
      </c>
      <c r="B878" t="s">
        <v>5</v>
      </c>
      <c r="C878">
        <v>3.45</v>
      </c>
      <c r="D878" t="s">
        <v>38</v>
      </c>
      <c r="E878">
        <v>1</v>
      </c>
      <c r="F878" s="12">
        <f t="shared" si="26"/>
        <v>40695</v>
      </c>
      <c r="G878" s="2">
        <f t="shared" si="27"/>
        <v>2011</v>
      </c>
    </row>
    <row r="879" spans="1:7" x14ac:dyDescent="0.25">
      <c r="A879">
        <v>883</v>
      </c>
      <c r="B879" t="s">
        <v>5</v>
      </c>
      <c r="C879">
        <v>3.45</v>
      </c>
      <c r="D879" t="s">
        <v>41</v>
      </c>
      <c r="E879">
        <v>1</v>
      </c>
      <c r="F879" s="12">
        <f t="shared" si="26"/>
        <v>40787</v>
      </c>
      <c r="G879" s="2">
        <f t="shared" si="27"/>
        <v>2011</v>
      </c>
    </row>
    <row r="880" spans="1:7" x14ac:dyDescent="0.25">
      <c r="A880">
        <v>883</v>
      </c>
      <c r="B880" t="s">
        <v>5</v>
      </c>
      <c r="C880">
        <v>3.45</v>
      </c>
      <c r="D880" t="s">
        <v>44</v>
      </c>
      <c r="E880">
        <v>1</v>
      </c>
      <c r="F880" s="12">
        <f t="shared" si="26"/>
        <v>40878</v>
      </c>
      <c r="G880" s="2">
        <f t="shared" si="27"/>
        <v>2011</v>
      </c>
    </row>
    <row r="881" spans="1:7" x14ac:dyDescent="0.25">
      <c r="A881">
        <v>883</v>
      </c>
      <c r="B881" t="s">
        <v>5</v>
      </c>
      <c r="C881">
        <v>3.45</v>
      </c>
      <c r="D881" t="s">
        <v>46</v>
      </c>
      <c r="E881">
        <v>1</v>
      </c>
      <c r="F881" s="12">
        <f t="shared" si="26"/>
        <v>40969</v>
      </c>
      <c r="G881" s="2">
        <f t="shared" si="27"/>
        <v>2012</v>
      </c>
    </row>
    <row r="882" spans="1:7" x14ac:dyDescent="0.25">
      <c r="A882">
        <v>883</v>
      </c>
      <c r="B882" t="s">
        <v>5</v>
      </c>
      <c r="C882">
        <v>3.45</v>
      </c>
      <c r="D882" t="s">
        <v>50</v>
      </c>
      <c r="E882">
        <v>1</v>
      </c>
      <c r="F882" s="12">
        <f t="shared" si="26"/>
        <v>41061</v>
      </c>
      <c r="G882" s="2">
        <f t="shared" si="27"/>
        <v>2012</v>
      </c>
    </row>
    <row r="883" spans="1:7" x14ac:dyDescent="0.25">
      <c r="A883">
        <v>883</v>
      </c>
      <c r="B883" t="s">
        <v>5</v>
      </c>
      <c r="C883">
        <v>3.45</v>
      </c>
      <c r="D883" t="s">
        <v>53</v>
      </c>
      <c r="E883">
        <v>1</v>
      </c>
      <c r="F883" s="12">
        <f t="shared" si="26"/>
        <v>41122</v>
      </c>
      <c r="G883" s="2">
        <f t="shared" si="27"/>
        <v>2012</v>
      </c>
    </row>
    <row r="884" spans="1:7" x14ac:dyDescent="0.25">
      <c r="A884">
        <v>883</v>
      </c>
      <c r="B884" t="s">
        <v>5</v>
      </c>
      <c r="C884">
        <v>3.45</v>
      </c>
      <c r="D884" t="s">
        <v>56</v>
      </c>
      <c r="E884">
        <v>1</v>
      </c>
      <c r="F884" s="12">
        <f t="shared" si="26"/>
        <v>41214</v>
      </c>
      <c r="G884" s="2">
        <f t="shared" si="27"/>
        <v>2012</v>
      </c>
    </row>
    <row r="885" spans="1:7" x14ac:dyDescent="0.25">
      <c r="A885">
        <v>883</v>
      </c>
      <c r="B885" t="s">
        <v>5</v>
      </c>
      <c r="C885">
        <v>3.45</v>
      </c>
      <c r="D885" t="s">
        <v>58</v>
      </c>
      <c r="E885">
        <v>1</v>
      </c>
      <c r="F885" s="12">
        <f t="shared" si="26"/>
        <v>41306</v>
      </c>
      <c r="G885" s="2">
        <f t="shared" si="27"/>
        <v>2013</v>
      </c>
    </row>
    <row r="886" spans="1:7" x14ac:dyDescent="0.25">
      <c r="A886">
        <v>883</v>
      </c>
      <c r="B886" t="s">
        <v>5</v>
      </c>
      <c r="C886">
        <v>3.45</v>
      </c>
      <c r="D886" t="s">
        <v>60</v>
      </c>
      <c r="E886">
        <v>1</v>
      </c>
      <c r="F886" s="12">
        <f t="shared" si="26"/>
        <v>41395</v>
      </c>
      <c r="G886" s="2">
        <f t="shared" si="27"/>
        <v>2013</v>
      </c>
    </row>
    <row r="887" spans="1:7" x14ac:dyDescent="0.25">
      <c r="A887">
        <v>883</v>
      </c>
      <c r="B887" t="s">
        <v>5</v>
      </c>
      <c r="C887">
        <v>3.45</v>
      </c>
      <c r="D887" t="s">
        <v>63</v>
      </c>
      <c r="E887">
        <v>1</v>
      </c>
      <c r="F887" s="12">
        <f t="shared" si="26"/>
        <v>41456</v>
      </c>
      <c r="G887" s="2">
        <f t="shared" si="27"/>
        <v>2013</v>
      </c>
    </row>
    <row r="888" spans="1:7" x14ac:dyDescent="0.25">
      <c r="A888">
        <v>883</v>
      </c>
      <c r="B888" t="s">
        <v>5</v>
      </c>
      <c r="C888">
        <v>3.45</v>
      </c>
      <c r="D888" t="s">
        <v>68</v>
      </c>
      <c r="E888">
        <v>1</v>
      </c>
      <c r="F888" s="12">
        <f t="shared" si="26"/>
        <v>41548</v>
      </c>
      <c r="G888" s="2">
        <f t="shared" si="27"/>
        <v>2013</v>
      </c>
    </row>
    <row r="889" spans="1:7" x14ac:dyDescent="0.25">
      <c r="A889">
        <v>883</v>
      </c>
      <c r="B889" t="s">
        <v>5</v>
      </c>
      <c r="C889">
        <v>3.45</v>
      </c>
      <c r="D889" t="s">
        <v>69</v>
      </c>
      <c r="E889">
        <v>1</v>
      </c>
      <c r="F889" s="12">
        <f t="shared" si="26"/>
        <v>41640</v>
      </c>
      <c r="G889" s="2">
        <f t="shared" si="27"/>
        <v>2014</v>
      </c>
    </row>
    <row r="890" spans="1:7" x14ac:dyDescent="0.25">
      <c r="A890">
        <v>883</v>
      </c>
      <c r="B890" t="s">
        <v>5</v>
      </c>
      <c r="C890">
        <v>3.45</v>
      </c>
      <c r="D890" t="s">
        <v>6</v>
      </c>
      <c r="E890">
        <v>1</v>
      </c>
      <c r="F890" s="12">
        <f t="shared" si="26"/>
        <v>41730</v>
      </c>
      <c r="G890" s="2">
        <f t="shared" si="27"/>
        <v>2014</v>
      </c>
    </row>
    <row r="891" spans="1:7" x14ac:dyDescent="0.25">
      <c r="A891">
        <v>883</v>
      </c>
      <c r="B891" t="s">
        <v>5</v>
      </c>
      <c r="C891">
        <v>3.45</v>
      </c>
      <c r="D891" t="s">
        <v>10</v>
      </c>
      <c r="E891">
        <v>1</v>
      </c>
      <c r="F891" s="12">
        <f t="shared" si="26"/>
        <v>41791</v>
      </c>
      <c r="G891" s="2">
        <f t="shared" si="27"/>
        <v>2014</v>
      </c>
    </row>
    <row r="892" spans="1:7" x14ac:dyDescent="0.25">
      <c r="A892">
        <v>883</v>
      </c>
      <c r="B892" t="s">
        <v>5</v>
      </c>
      <c r="C892">
        <v>3.45</v>
      </c>
      <c r="D892" t="s">
        <v>14</v>
      </c>
      <c r="E892">
        <v>1</v>
      </c>
      <c r="F892" s="12">
        <f t="shared" si="26"/>
        <v>41883</v>
      </c>
      <c r="G892" s="2">
        <f t="shared" si="27"/>
        <v>2014</v>
      </c>
    </row>
    <row r="893" spans="1:7" x14ac:dyDescent="0.25">
      <c r="A893">
        <v>883</v>
      </c>
      <c r="B893" t="s">
        <v>5</v>
      </c>
      <c r="C893">
        <v>3.45</v>
      </c>
      <c r="D893" t="s">
        <v>18</v>
      </c>
      <c r="E893">
        <v>1</v>
      </c>
      <c r="F893" s="12">
        <f t="shared" si="26"/>
        <v>41974</v>
      </c>
      <c r="G893" s="2">
        <f t="shared" si="27"/>
        <v>2014</v>
      </c>
    </row>
    <row r="894" spans="1:7" x14ac:dyDescent="0.25">
      <c r="A894">
        <v>883</v>
      </c>
      <c r="B894" t="s">
        <v>5</v>
      </c>
      <c r="C894">
        <v>3.45</v>
      </c>
      <c r="D894" t="s">
        <v>23</v>
      </c>
      <c r="E894">
        <v>1</v>
      </c>
      <c r="F894" s="12">
        <f t="shared" si="26"/>
        <v>42064</v>
      </c>
      <c r="G894" s="2">
        <f t="shared" si="27"/>
        <v>2015</v>
      </c>
    </row>
    <row r="895" spans="1:7" x14ac:dyDescent="0.25">
      <c r="A895">
        <v>883</v>
      </c>
      <c r="B895" t="s">
        <v>5</v>
      </c>
      <c r="C895">
        <v>3.45</v>
      </c>
      <c r="D895" t="s">
        <v>25</v>
      </c>
      <c r="E895">
        <v>1</v>
      </c>
      <c r="F895" s="12">
        <f t="shared" si="26"/>
        <v>42125</v>
      </c>
      <c r="G895" s="2">
        <f t="shared" si="27"/>
        <v>2015</v>
      </c>
    </row>
    <row r="896" spans="1:7" x14ac:dyDescent="0.25">
      <c r="A896">
        <v>884</v>
      </c>
      <c r="B896" t="s">
        <v>5</v>
      </c>
      <c r="C896">
        <v>3.45</v>
      </c>
      <c r="D896" t="s">
        <v>12</v>
      </c>
      <c r="E896">
        <v>1</v>
      </c>
      <c r="F896" s="12">
        <f t="shared" si="26"/>
        <v>40299</v>
      </c>
      <c r="G896" s="2">
        <f t="shared" si="27"/>
        <v>2010</v>
      </c>
    </row>
    <row r="897" spans="1:7" x14ac:dyDescent="0.25">
      <c r="A897">
        <v>884</v>
      </c>
      <c r="B897" t="s">
        <v>5</v>
      </c>
      <c r="C897">
        <v>3.45</v>
      </c>
      <c r="D897" t="s">
        <v>19</v>
      </c>
      <c r="E897">
        <v>1</v>
      </c>
      <c r="F897" s="12">
        <f t="shared" si="26"/>
        <v>40360</v>
      </c>
      <c r="G897" s="2">
        <f t="shared" si="27"/>
        <v>2010</v>
      </c>
    </row>
    <row r="898" spans="1:7" x14ac:dyDescent="0.25">
      <c r="A898">
        <v>884</v>
      </c>
      <c r="B898" t="s">
        <v>5</v>
      </c>
      <c r="C898">
        <v>3.45</v>
      </c>
      <c r="D898" t="s">
        <v>28</v>
      </c>
      <c r="E898">
        <v>1</v>
      </c>
      <c r="F898" s="12">
        <f t="shared" ref="F898:F961" si="28">DATE(VALUE(LEFT(D898,4)),VALUE(RIGHT(D898,2)),1)</f>
        <v>40452</v>
      </c>
      <c r="G898" s="2">
        <f t="shared" si="27"/>
        <v>2010</v>
      </c>
    </row>
    <row r="899" spans="1:7" x14ac:dyDescent="0.25">
      <c r="A899">
        <v>884</v>
      </c>
      <c r="B899" t="s">
        <v>5</v>
      </c>
      <c r="C899">
        <v>3.45</v>
      </c>
      <c r="D899" t="s">
        <v>34</v>
      </c>
      <c r="E899">
        <v>1</v>
      </c>
      <c r="F899" s="12">
        <f t="shared" si="28"/>
        <v>40575</v>
      </c>
      <c r="G899" s="2">
        <f t="shared" ref="G899:G962" si="29">YEAR(F899)</f>
        <v>2011</v>
      </c>
    </row>
    <row r="900" spans="1:7" x14ac:dyDescent="0.25">
      <c r="A900">
        <v>884</v>
      </c>
      <c r="B900" t="s">
        <v>5</v>
      </c>
      <c r="C900">
        <v>3.45</v>
      </c>
      <c r="D900" t="s">
        <v>37</v>
      </c>
      <c r="E900">
        <v>1</v>
      </c>
      <c r="F900" s="12">
        <f t="shared" si="28"/>
        <v>40664</v>
      </c>
      <c r="G900" s="2">
        <f t="shared" si="29"/>
        <v>2011</v>
      </c>
    </row>
    <row r="901" spans="1:7" x14ac:dyDescent="0.25">
      <c r="A901">
        <v>884</v>
      </c>
      <c r="B901" t="s">
        <v>5</v>
      </c>
      <c r="C901">
        <v>3.45</v>
      </c>
      <c r="D901" t="s">
        <v>39</v>
      </c>
      <c r="E901">
        <v>1</v>
      </c>
      <c r="F901" s="12">
        <f t="shared" si="28"/>
        <v>40725</v>
      </c>
      <c r="G901" s="2">
        <f t="shared" si="29"/>
        <v>2011</v>
      </c>
    </row>
    <row r="902" spans="1:7" x14ac:dyDescent="0.25">
      <c r="A902">
        <v>884</v>
      </c>
      <c r="B902" t="s">
        <v>5</v>
      </c>
      <c r="C902">
        <v>3.45</v>
      </c>
      <c r="D902" t="s">
        <v>41</v>
      </c>
      <c r="E902">
        <v>1</v>
      </c>
      <c r="F902" s="12">
        <f t="shared" si="28"/>
        <v>40787</v>
      </c>
      <c r="G902" s="2">
        <f t="shared" si="29"/>
        <v>2011</v>
      </c>
    </row>
    <row r="903" spans="1:7" x14ac:dyDescent="0.25">
      <c r="A903">
        <v>884</v>
      </c>
      <c r="B903" t="s">
        <v>5</v>
      </c>
      <c r="C903">
        <v>3.45</v>
      </c>
      <c r="D903" t="s">
        <v>45</v>
      </c>
      <c r="E903">
        <v>1</v>
      </c>
      <c r="F903" s="12">
        <f t="shared" si="28"/>
        <v>40909</v>
      </c>
      <c r="G903" s="2">
        <f t="shared" si="29"/>
        <v>2012</v>
      </c>
    </row>
    <row r="904" spans="1:7" x14ac:dyDescent="0.25">
      <c r="A904">
        <v>884</v>
      </c>
      <c r="B904" t="s">
        <v>5</v>
      </c>
      <c r="C904">
        <v>3.45</v>
      </c>
      <c r="D904" t="s">
        <v>49</v>
      </c>
      <c r="E904">
        <v>1</v>
      </c>
      <c r="F904" s="12">
        <f t="shared" si="28"/>
        <v>41000</v>
      </c>
      <c r="G904" s="2">
        <f t="shared" si="29"/>
        <v>2012</v>
      </c>
    </row>
    <row r="905" spans="1:7" x14ac:dyDescent="0.25">
      <c r="A905">
        <v>884</v>
      </c>
      <c r="B905" t="s">
        <v>5</v>
      </c>
      <c r="C905">
        <v>3.45</v>
      </c>
      <c r="D905" t="s">
        <v>50</v>
      </c>
      <c r="E905">
        <v>1</v>
      </c>
      <c r="F905" s="12">
        <f t="shared" si="28"/>
        <v>41061</v>
      </c>
      <c r="G905" s="2">
        <f t="shared" si="29"/>
        <v>2012</v>
      </c>
    </row>
    <row r="906" spans="1:7" x14ac:dyDescent="0.25">
      <c r="A906">
        <v>884</v>
      </c>
      <c r="B906" t="s">
        <v>5</v>
      </c>
      <c r="C906">
        <v>3.45</v>
      </c>
      <c r="D906" t="s">
        <v>53</v>
      </c>
      <c r="E906">
        <v>1</v>
      </c>
      <c r="F906" s="12">
        <f t="shared" si="28"/>
        <v>41122</v>
      </c>
      <c r="G906" s="2">
        <f t="shared" si="29"/>
        <v>2012</v>
      </c>
    </row>
    <row r="907" spans="1:7" x14ac:dyDescent="0.25">
      <c r="A907">
        <v>884</v>
      </c>
      <c r="B907" t="s">
        <v>5</v>
      </c>
      <c r="C907">
        <v>3.45</v>
      </c>
      <c r="D907" t="s">
        <v>54</v>
      </c>
      <c r="E907">
        <v>1</v>
      </c>
      <c r="F907" s="12">
        <f t="shared" si="28"/>
        <v>41244</v>
      </c>
      <c r="G907" s="2">
        <f t="shared" si="29"/>
        <v>2012</v>
      </c>
    </row>
    <row r="908" spans="1:7" x14ac:dyDescent="0.25">
      <c r="A908">
        <v>884</v>
      </c>
      <c r="B908" t="s">
        <v>5</v>
      </c>
      <c r="C908">
        <v>3.45</v>
      </c>
      <c r="D908" t="s">
        <v>62</v>
      </c>
      <c r="E908">
        <v>1</v>
      </c>
      <c r="F908" s="12">
        <f t="shared" si="28"/>
        <v>41365</v>
      </c>
      <c r="G908" s="2">
        <f t="shared" si="29"/>
        <v>2013</v>
      </c>
    </row>
    <row r="909" spans="1:7" x14ac:dyDescent="0.25">
      <c r="A909">
        <v>884</v>
      </c>
      <c r="B909" t="s">
        <v>5</v>
      </c>
      <c r="C909">
        <v>3.45</v>
      </c>
      <c r="D909" t="s">
        <v>61</v>
      </c>
      <c r="E909">
        <v>1</v>
      </c>
      <c r="F909" s="12">
        <f t="shared" si="28"/>
        <v>41426</v>
      </c>
      <c r="G909" s="2">
        <f t="shared" si="29"/>
        <v>2013</v>
      </c>
    </row>
    <row r="910" spans="1:7" x14ac:dyDescent="0.25">
      <c r="A910">
        <v>884</v>
      </c>
      <c r="B910" t="s">
        <v>5</v>
      </c>
      <c r="C910">
        <v>3.45</v>
      </c>
      <c r="D910" t="s">
        <v>65</v>
      </c>
      <c r="E910">
        <v>1</v>
      </c>
      <c r="F910" s="12">
        <f t="shared" si="28"/>
        <v>41487</v>
      </c>
      <c r="G910" s="2">
        <f t="shared" si="29"/>
        <v>2013</v>
      </c>
    </row>
    <row r="911" spans="1:7" x14ac:dyDescent="0.25">
      <c r="A911">
        <v>884</v>
      </c>
      <c r="B911" t="s">
        <v>5</v>
      </c>
      <c r="C911">
        <v>3.45</v>
      </c>
      <c r="D911" t="s">
        <v>67</v>
      </c>
      <c r="E911">
        <v>1</v>
      </c>
      <c r="F911" s="12">
        <f t="shared" si="28"/>
        <v>41579</v>
      </c>
      <c r="G911" s="2">
        <f t="shared" si="29"/>
        <v>2013</v>
      </c>
    </row>
    <row r="912" spans="1:7" x14ac:dyDescent="0.25">
      <c r="A912">
        <v>884</v>
      </c>
      <c r="B912" t="s">
        <v>5</v>
      </c>
      <c r="C912">
        <v>3.45</v>
      </c>
      <c r="D912" t="s">
        <v>7</v>
      </c>
      <c r="E912">
        <v>1</v>
      </c>
      <c r="F912" s="12">
        <f t="shared" si="28"/>
        <v>41699</v>
      </c>
      <c r="G912" s="2">
        <f t="shared" si="29"/>
        <v>2014</v>
      </c>
    </row>
    <row r="913" spans="1:7" x14ac:dyDescent="0.25">
      <c r="A913">
        <v>884</v>
      </c>
      <c r="B913" t="s">
        <v>5</v>
      </c>
      <c r="C913">
        <v>3.45</v>
      </c>
      <c r="D913" t="s">
        <v>8</v>
      </c>
      <c r="E913">
        <v>1</v>
      </c>
      <c r="F913" s="12">
        <f t="shared" si="28"/>
        <v>41760</v>
      </c>
      <c r="G913" s="2">
        <f t="shared" si="29"/>
        <v>2014</v>
      </c>
    </row>
    <row r="914" spans="1:7" x14ac:dyDescent="0.25">
      <c r="A914">
        <v>884</v>
      </c>
      <c r="B914" t="s">
        <v>5</v>
      </c>
      <c r="C914">
        <v>3.45</v>
      </c>
      <c r="D914" t="s">
        <v>11</v>
      </c>
      <c r="E914">
        <v>1</v>
      </c>
      <c r="F914" s="12">
        <f t="shared" si="28"/>
        <v>41821</v>
      </c>
      <c r="G914" s="2">
        <f t="shared" si="29"/>
        <v>2014</v>
      </c>
    </row>
    <row r="915" spans="1:7" x14ac:dyDescent="0.25">
      <c r="A915">
        <v>884</v>
      </c>
      <c r="B915" t="s">
        <v>5</v>
      </c>
      <c r="C915">
        <v>3.45</v>
      </c>
      <c r="D915" t="s">
        <v>16</v>
      </c>
      <c r="E915">
        <v>1</v>
      </c>
      <c r="F915" s="12">
        <f t="shared" si="28"/>
        <v>41913</v>
      </c>
      <c r="G915" s="2">
        <f t="shared" si="29"/>
        <v>2014</v>
      </c>
    </row>
    <row r="916" spans="1:7" x14ac:dyDescent="0.25">
      <c r="A916">
        <v>884</v>
      </c>
      <c r="B916" t="s">
        <v>5</v>
      </c>
      <c r="C916">
        <v>3.45</v>
      </c>
      <c r="D916" t="s">
        <v>21</v>
      </c>
      <c r="E916">
        <v>1</v>
      </c>
      <c r="F916" s="12">
        <f t="shared" si="28"/>
        <v>42036</v>
      </c>
      <c r="G916" s="2">
        <f t="shared" si="29"/>
        <v>2015</v>
      </c>
    </row>
    <row r="917" spans="1:7" x14ac:dyDescent="0.25">
      <c r="A917">
        <v>884</v>
      </c>
      <c r="B917" t="s">
        <v>5</v>
      </c>
      <c r="C917">
        <v>3.45</v>
      </c>
      <c r="D917" t="s">
        <v>25</v>
      </c>
      <c r="E917">
        <v>1</v>
      </c>
      <c r="F917" s="12">
        <f t="shared" si="28"/>
        <v>42125</v>
      </c>
      <c r="G917" s="2">
        <f t="shared" si="29"/>
        <v>2015</v>
      </c>
    </row>
    <row r="918" spans="1:7" x14ac:dyDescent="0.25">
      <c r="A918">
        <v>911</v>
      </c>
      <c r="B918" t="s">
        <v>5</v>
      </c>
      <c r="C918">
        <v>4.7</v>
      </c>
      <c r="D918" t="s">
        <v>15</v>
      </c>
      <c r="E918">
        <v>1</v>
      </c>
      <c r="F918" s="12">
        <f t="shared" si="28"/>
        <v>40330</v>
      </c>
      <c r="G918" s="2">
        <f t="shared" si="29"/>
        <v>2010</v>
      </c>
    </row>
    <row r="919" spans="1:7" x14ac:dyDescent="0.25">
      <c r="A919">
        <v>911</v>
      </c>
      <c r="B919" t="s">
        <v>5</v>
      </c>
      <c r="C919">
        <v>4.7</v>
      </c>
      <c r="D919" t="s">
        <v>26</v>
      </c>
      <c r="E919">
        <v>1</v>
      </c>
      <c r="F919" s="12">
        <f t="shared" si="28"/>
        <v>40422</v>
      </c>
      <c r="G919" s="2">
        <f t="shared" si="29"/>
        <v>2010</v>
      </c>
    </row>
    <row r="920" spans="1:7" x14ac:dyDescent="0.25">
      <c r="A920">
        <v>911</v>
      </c>
      <c r="B920" t="s">
        <v>5</v>
      </c>
      <c r="C920">
        <v>4.7</v>
      </c>
      <c r="D920" t="s">
        <v>30</v>
      </c>
      <c r="E920">
        <v>1</v>
      </c>
      <c r="F920" s="12">
        <f t="shared" si="28"/>
        <v>40483</v>
      </c>
      <c r="G920" s="2">
        <f t="shared" si="29"/>
        <v>2010</v>
      </c>
    </row>
    <row r="921" spans="1:7" x14ac:dyDescent="0.25">
      <c r="A921">
        <v>911</v>
      </c>
      <c r="B921" t="s">
        <v>5</v>
      </c>
      <c r="C921">
        <v>4.7</v>
      </c>
      <c r="D921" t="s">
        <v>33</v>
      </c>
      <c r="E921">
        <v>1</v>
      </c>
      <c r="F921" s="12">
        <f t="shared" si="28"/>
        <v>40544</v>
      </c>
      <c r="G921" s="2">
        <f t="shared" si="29"/>
        <v>2011</v>
      </c>
    </row>
    <row r="922" spans="1:7" x14ac:dyDescent="0.25">
      <c r="A922">
        <v>911</v>
      </c>
      <c r="B922" t="s">
        <v>5</v>
      </c>
      <c r="C922">
        <v>4.7</v>
      </c>
      <c r="D922" t="s">
        <v>35</v>
      </c>
      <c r="E922">
        <v>1</v>
      </c>
      <c r="F922" s="12">
        <f t="shared" si="28"/>
        <v>40603</v>
      </c>
      <c r="G922" s="2">
        <f t="shared" si="29"/>
        <v>2011</v>
      </c>
    </row>
    <row r="923" spans="1:7" x14ac:dyDescent="0.25">
      <c r="A923">
        <v>911</v>
      </c>
      <c r="B923" t="s">
        <v>5</v>
      </c>
      <c r="C923">
        <v>4.7</v>
      </c>
      <c r="D923" t="s">
        <v>37</v>
      </c>
      <c r="E923">
        <v>1</v>
      </c>
      <c r="F923" s="12">
        <f t="shared" si="28"/>
        <v>40664</v>
      </c>
      <c r="G923" s="2">
        <f t="shared" si="29"/>
        <v>2011</v>
      </c>
    </row>
    <row r="924" spans="1:7" x14ac:dyDescent="0.25">
      <c r="A924">
        <v>911</v>
      </c>
      <c r="B924" t="s">
        <v>5</v>
      </c>
      <c r="C924">
        <v>4.7</v>
      </c>
      <c r="D924" t="s">
        <v>39</v>
      </c>
      <c r="E924">
        <v>1</v>
      </c>
      <c r="F924" s="12">
        <f t="shared" si="28"/>
        <v>40725</v>
      </c>
      <c r="G924" s="2">
        <f t="shared" si="29"/>
        <v>2011</v>
      </c>
    </row>
    <row r="925" spans="1:7" x14ac:dyDescent="0.25">
      <c r="A925">
        <v>911</v>
      </c>
      <c r="B925" t="s">
        <v>5</v>
      </c>
      <c r="C925">
        <v>4.7</v>
      </c>
      <c r="D925" t="s">
        <v>41</v>
      </c>
      <c r="E925">
        <v>1</v>
      </c>
      <c r="F925" s="12">
        <f t="shared" si="28"/>
        <v>40787</v>
      </c>
      <c r="G925" s="2">
        <f t="shared" si="29"/>
        <v>2011</v>
      </c>
    </row>
    <row r="926" spans="1:7" x14ac:dyDescent="0.25">
      <c r="A926">
        <v>911</v>
      </c>
      <c r="B926" t="s">
        <v>5</v>
      </c>
      <c r="C926">
        <v>4.7</v>
      </c>
      <c r="D926" t="s">
        <v>43</v>
      </c>
      <c r="E926">
        <v>1</v>
      </c>
      <c r="F926" s="12">
        <f t="shared" si="28"/>
        <v>40848</v>
      </c>
      <c r="G926" s="2">
        <f t="shared" si="29"/>
        <v>2011</v>
      </c>
    </row>
    <row r="927" spans="1:7" x14ac:dyDescent="0.25">
      <c r="A927">
        <v>911</v>
      </c>
      <c r="B927" t="s">
        <v>5</v>
      </c>
      <c r="C927">
        <v>4.7</v>
      </c>
      <c r="D927" t="s">
        <v>45</v>
      </c>
      <c r="E927">
        <v>1</v>
      </c>
      <c r="F927" s="12">
        <f t="shared" si="28"/>
        <v>40909</v>
      </c>
      <c r="G927" s="2">
        <f t="shared" si="29"/>
        <v>2012</v>
      </c>
    </row>
    <row r="928" spans="1:7" x14ac:dyDescent="0.25">
      <c r="A928">
        <v>911</v>
      </c>
      <c r="B928" t="s">
        <v>5</v>
      </c>
      <c r="C928">
        <v>4.7</v>
      </c>
      <c r="D928" t="s">
        <v>46</v>
      </c>
      <c r="E928">
        <v>1</v>
      </c>
      <c r="F928" s="12">
        <f t="shared" si="28"/>
        <v>40969</v>
      </c>
      <c r="G928" s="2">
        <f t="shared" si="29"/>
        <v>2012</v>
      </c>
    </row>
    <row r="929" spans="1:7" x14ac:dyDescent="0.25">
      <c r="A929">
        <v>911</v>
      </c>
      <c r="B929" t="s">
        <v>5</v>
      </c>
      <c r="C929">
        <v>4.7</v>
      </c>
      <c r="D929" t="s">
        <v>48</v>
      </c>
      <c r="E929">
        <v>1</v>
      </c>
      <c r="F929" s="12">
        <f t="shared" si="28"/>
        <v>41030</v>
      </c>
      <c r="G929" s="2">
        <f t="shared" si="29"/>
        <v>2012</v>
      </c>
    </row>
    <row r="930" spans="1:7" x14ac:dyDescent="0.25">
      <c r="A930">
        <v>911</v>
      </c>
      <c r="B930" t="s">
        <v>5</v>
      </c>
      <c r="C930">
        <v>4.7</v>
      </c>
      <c r="D930" t="s">
        <v>51</v>
      </c>
      <c r="E930">
        <v>1</v>
      </c>
      <c r="F930" s="12">
        <f t="shared" si="28"/>
        <v>41091</v>
      </c>
      <c r="G930" s="2">
        <f t="shared" si="29"/>
        <v>2012</v>
      </c>
    </row>
    <row r="931" spans="1:7" x14ac:dyDescent="0.25">
      <c r="A931">
        <v>911</v>
      </c>
      <c r="B931" t="s">
        <v>5</v>
      </c>
      <c r="C931">
        <v>4.7</v>
      </c>
      <c r="D931" t="s">
        <v>52</v>
      </c>
      <c r="E931">
        <v>1</v>
      </c>
      <c r="F931" s="12">
        <f t="shared" si="28"/>
        <v>41153</v>
      </c>
      <c r="G931" s="2">
        <f t="shared" si="29"/>
        <v>2012</v>
      </c>
    </row>
    <row r="932" spans="1:7" x14ac:dyDescent="0.25">
      <c r="A932">
        <v>911</v>
      </c>
      <c r="B932" t="s">
        <v>5</v>
      </c>
      <c r="C932">
        <v>4.7</v>
      </c>
      <c r="D932" t="s">
        <v>56</v>
      </c>
      <c r="E932">
        <v>1</v>
      </c>
      <c r="F932" s="12">
        <f t="shared" si="28"/>
        <v>41214</v>
      </c>
      <c r="G932" s="2">
        <f t="shared" si="29"/>
        <v>2012</v>
      </c>
    </row>
    <row r="933" spans="1:7" x14ac:dyDescent="0.25">
      <c r="A933">
        <v>911</v>
      </c>
      <c r="B933" t="s">
        <v>5</v>
      </c>
      <c r="C933">
        <v>4.7</v>
      </c>
      <c r="D933" t="s">
        <v>58</v>
      </c>
      <c r="E933">
        <v>1</v>
      </c>
      <c r="F933" s="12">
        <f t="shared" si="28"/>
        <v>41306</v>
      </c>
      <c r="G933" s="2">
        <f t="shared" si="29"/>
        <v>2013</v>
      </c>
    </row>
    <row r="934" spans="1:7" x14ac:dyDescent="0.25">
      <c r="A934">
        <v>911</v>
      </c>
      <c r="B934" t="s">
        <v>5</v>
      </c>
      <c r="C934">
        <v>4.7</v>
      </c>
      <c r="D934" t="s">
        <v>62</v>
      </c>
      <c r="E934">
        <v>1</v>
      </c>
      <c r="F934" s="12">
        <f t="shared" si="28"/>
        <v>41365</v>
      </c>
      <c r="G934" s="2">
        <f t="shared" si="29"/>
        <v>2013</v>
      </c>
    </row>
    <row r="935" spans="1:7" x14ac:dyDescent="0.25">
      <c r="A935">
        <v>911</v>
      </c>
      <c r="B935" t="s">
        <v>5</v>
      </c>
      <c r="C935">
        <v>4.7</v>
      </c>
      <c r="D935" t="s">
        <v>60</v>
      </c>
      <c r="E935">
        <v>1</v>
      </c>
      <c r="F935" s="12">
        <f t="shared" si="28"/>
        <v>41395</v>
      </c>
      <c r="G935" s="2">
        <f t="shared" si="29"/>
        <v>2013</v>
      </c>
    </row>
    <row r="936" spans="1:7" x14ac:dyDescent="0.25">
      <c r="A936">
        <v>911</v>
      </c>
      <c r="B936" t="s">
        <v>5</v>
      </c>
      <c r="C936">
        <v>4.7</v>
      </c>
      <c r="D936" t="s">
        <v>63</v>
      </c>
      <c r="E936">
        <v>1</v>
      </c>
      <c r="F936" s="12">
        <f t="shared" si="28"/>
        <v>41456</v>
      </c>
      <c r="G936" s="2">
        <f t="shared" si="29"/>
        <v>2013</v>
      </c>
    </row>
    <row r="937" spans="1:7" x14ac:dyDescent="0.25">
      <c r="A937">
        <v>911</v>
      </c>
      <c r="B937" t="s">
        <v>5</v>
      </c>
      <c r="C937">
        <v>4.7</v>
      </c>
      <c r="D937" t="s">
        <v>64</v>
      </c>
      <c r="E937">
        <v>1</v>
      </c>
      <c r="F937" s="12">
        <f t="shared" si="28"/>
        <v>41518</v>
      </c>
      <c r="G937" s="2">
        <f t="shared" si="29"/>
        <v>2013</v>
      </c>
    </row>
    <row r="938" spans="1:7" x14ac:dyDescent="0.25">
      <c r="A938">
        <v>911</v>
      </c>
      <c r="B938" t="s">
        <v>5</v>
      </c>
      <c r="C938">
        <v>4.7</v>
      </c>
      <c r="D938" t="s">
        <v>67</v>
      </c>
      <c r="E938">
        <v>1</v>
      </c>
      <c r="F938" s="12">
        <f t="shared" si="28"/>
        <v>41579</v>
      </c>
      <c r="G938" s="2">
        <f t="shared" si="29"/>
        <v>2013</v>
      </c>
    </row>
    <row r="939" spans="1:7" x14ac:dyDescent="0.25">
      <c r="A939">
        <v>911</v>
      </c>
      <c r="B939" t="s">
        <v>5</v>
      </c>
      <c r="C939">
        <v>4.7</v>
      </c>
      <c r="D939" t="s">
        <v>70</v>
      </c>
      <c r="E939">
        <v>1</v>
      </c>
      <c r="F939" s="12">
        <f t="shared" si="28"/>
        <v>41671</v>
      </c>
      <c r="G939" s="2">
        <f t="shared" si="29"/>
        <v>2014</v>
      </c>
    </row>
    <row r="940" spans="1:7" x14ac:dyDescent="0.25">
      <c r="A940">
        <v>911</v>
      </c>
      <c r="B940" t="s">
        <v>5</v>
      </c>
      <c r="C940">
        <v>4.7</v>
      </c>
      <c r="D940" t="s">
        <v>6</v>
      </c>
      <c r="E940">
        <v>1</v>
      </c>
      <c r="F940" s="12">
        <f t="shared" si="28"/>
        <v>41730</v>
      </c>
      <c r="G940" s="2">
        <f t="shared" si="29"/>
        <v>2014</v>
      </c>
    </row>
    <row r="941" spans="1:7" x14ac:dyDescent="0.25">
      <c r="A941">
        <v>911</v>
      </c>
      <c r="B941" t="s">
        <v>5</v>
      </c>
      <c r="C941">
        <v>4.7</v>
      </c>
      <c r="D941" t="s">
        <v>8</v>
      </c>
      <c r="E941">
        <v>1</v>
      </c>
      <c r="F941" s="12">
        <f t="shared" si="28"/>
        <v>41760</v>
      </c>
      <c r="G941" s="2">
        <f t="shared" si="29"/>
        <v>2014</v>
      </c>
    </row>
    <row r="942" spans="1:7" x14ac:dyDescent="0.25">
      <c r="A942">
        <v>911</v>
      </c>
      <c r="B942" t="s">
        <v>5</v>
      </c>
      <c r="C942">
        <v>4.7</v>
      </c>
      <c r="D942" t="s">
        <v>11</v>
      </c>
      <c r="E942">
        <v>1</v>
      </c>
      <c r="F942" s="12">
        <f t="shared" si="28"/>
        <v>41821</v>
      </c>
      <c r="G942" s="2">
        <f t="shared" si="29"/>
        <v>2014</v>
      </c>
    </row>
    <row r="943" spans="1:7" x14ac:dyDescent="0.25">
      <c r="A943">
        <v>911</v>
      </c>
      <c r="B943" t="s">
        <v>5</v>
      </c>
      <c r="C943">
        <v>4.7</v>
      </c>
      <c r="D943" t="s">
        <v>14</v>
      </c>
      <c r="E943">
        <v>1</v>
      </c>
      <c r="F943" s="12">
        <f t="shared" si="28"/>
        <v>41883</v>
      </c>
      <c r="G943" s="2">
        <f t="shared" si="29"/>
        <v>2014</v>
      </c>
    </row>
    <row r="944" spans="1:7" x14ac:dyDescent="0.25">
      <c r="A944">
        <v>911</v>
      </c>
      <c r="B944" t="s">
        <v>5</v>
      </c>
      <c r="C944">
        <v>4.7</v>
      </c>
      <c r="D944" t="s">
        <v>17</v>
      </c>
      <c r="E944">
        <v>1</v>
      </c>
      <c r="F944" s="12">
        <f t="shared" si="28"/>
        <v>41944</v>
      </c>
      <c r="G944" s="2">
        <f t="shared" si="29"/>
        <v>2014</v>
      </c>
    </row>
    <row r="945" spans="1:7" x14ac:dyDescent="0.25">
      <c r="A945">
        <v>911</v>
      </c>
      <c r="B945" t="s">
        <v>5</v>
      </c>
      <c r="C945">
        <v>4.7</v>
      </c>
      <c r="D945" t="s">
        <v>21</v>
      </c>
      <c r="E945">
        <v>1</v>
      </c>
      <c r="F945" s="12">
        <f t="shared" si="28"/>
        <v>42036</v>
      </c>
      <c r="G945" s="2">
        <f t="shared" si="29"/>
        <v>2015</v>
      </c>
    </row>
    <row r="946" spans="1:7" x14ac:dyDescent="0.25">
      <c r="A946">
        <v>911</v>
      </c>
      <c r="B946" t="s">
        <v>5</v>
      </c>
      <c r="C946">
        <v>4.7</v>
      </c>
      <c r="D946" t="s">
        <v>24</v>
      </c>
      <c r="E946">
        <v>1</v>
      </c>
      <c r="F946" s="12">
        <f t="shared" si="28"/>
        <v>42095</v>
      </c>
      <c r="G946" s="2">
        <f t="shared" si="29"/>
        <v>2015</v>
      </c>
    </row>
    <row r="947" spans="1:7" x14ac:dyDescent="0.25">
      <c r="A947">
        <v>911</v>
      </c>
      <c r="B947" t="s">
        <v>5</v>
      </c>
      <c r="C947">
        <v>4.7</v>
      </c>
      <c r="D947" t="s">
        <v>25</v>
      </c>
      <c r="E947">
        <v>1</v>
      </c>
      <c r="F947" s="12">
        <f t="shared" si="28"/>
        <v>42125</v>
      </c>
      <c r="G947" s="2">
        <f t="shared" si="29"/>
        <v>2015</v>
      </c>
    </row>
    <row r="948" spans="1:7" x14ac:dyDescent="0.25">
      <c r="A948">
        <v>937</v>
      </c>
      <c r="B948" t="s">
        <v>5</v>
      </c>
      <c r="C948">
        <v>5.04</v>
      </c>
      <c r="D948" t="s">
        <v>12</v>
      </c>
      <c r="E948">
        <v>1</v>
      </c>
      <c r="F948" s="12">
        <f t="shared" si="28"/>
        <v>40299</v>
      </c>
      <c r="G948" s="2">
        <f t="shared" si="29"/>
        <v>2010</v>
      </c>
    </row>
    <row r="949" spans="1:7" x14ac:dyDescent="0.25">
      <c r="A949">
        <v>937</v>
      </c>
      <c r="B949" t="s">
        <v>5</v>
      </c>
      <c r="C949">
        <v>5.04</v>
      </c>
      <c r="D949" t="s">
        <v>19</v>
      </c>
      <c r="E949">
        <v>1</v>
      </c>
      <c r="F949" s="12">
        <f t="shared" si="28"/>
        <v>40360</v>
      </c>
      <c r="G949" s="2">
        <f t="shared" si="29"/>
        <v>2010</v>
      </c>
    </row>
    <row r="950" spans="1:7" x14ac:dyDescent="0.25">
      <c r="A950">
        <v>937</v>
      </c>
      <c r="B950" t="s">
        <v>5</v>
      </c>
      <c r="C950">
        <v>5.04</v>
      </c>
      <c r="D950" t="s">
        <v>22</v>
      </c>
      <c r="E950">
        <v>1</v>
      </c>
      <c r="F950" s="12">
        <f t="shared" si="28"/>
        <v>40391</v>
      </c>
      <c r="G950" s="2">
        <f t="shared" si="29"/>
        <v>2010</v>
      </c>
    </row>
    <row r="951" spans="1:7" x14ac:dyDescent="0.25">
      <c r="A951">
        <v>937</v>
      </c>
      <c r="B951" t="s">
        <v>5</v>
      </c>
      <c r="C951">
        <v>5.04</v>
      </c>
      <c r="D951" t="s">
        <v>28</v>
      </c>
      <c r="E951">
        <v>1</v>
      </c>
      <c r="F951" s="12">
        <f t="shared" si="28"/>
        <v>40452</v>
      </c>
      <c r="G951" s="2">
        <f t="shared" si="29"/>
        <v>2010</v>
      </c>
    </row>
    <row r="952" spans="1:7" x14ac:dyDescent="0.25">
      <c r="A952">
        <v>937</v>
      </c>
      <c r="B952" t="s">
        <v>5</v>
      </c>
      <c r="C952">
        <v>5.04</v>
      </c>
      <c r="D952" t="s">
        <v>31</v>
      </c>
      <c r="E952">
        <v>1</v>
      </c>
      <c r="F952" s="12">
        <f t="shared" si="28"/>
        <v>40513</v>
      </c>
      <c r="G952" s="2">
        <f t="shared" si="29"/>
        <v>2010</v>
      </c>
    </row>
    <row r="953" spans="1:7" x14ac:dyDescent="0.25">
      <c r="A953">
        <v>937</v>
      </c>
      <c r="B953" t="s">
        <v>5</v>
      </c>
      <c r="C953">
        <v>5.04</v>
      </c>
      <c r="D953" t="s">
        <v>34</v>
      </c>
      <c r="E953">
        <v>1</v>
      </c>
      <c r="F953" s="12">
        <f t="shared" si="28"/>
        <v>40575</v>
      </c>
      <c r="G953" s="2">
        <f t="shared" si="29"/>
        <v>2011</v>
      </c>
    </row>
    <row r="954" spans="1:7" x14ac:dyDescent="0.25">
      <c r="A954">
        <v>937</v>
      </c>
      <c r="B954" t="s">
        <v>5</v>
      </c>
      <c r="C954">
        <v>5.04</v>
      </c>
      <c r="D954" t="s">
        <v>36</v>
      </c>
      <c r="E954">
        <v>1</v>
      </c>
      <c r="F954" s="12">
        <f t="shared" si="28"/>
        <v>40634</v>
      </c>
      <c r="G954" s="2">
        <f t="shared" si="29"/>
        <v>2011</v>
      </c>
    </row>
    <row r="955" spans="1:7" x14ac:dyDescent="0.25">
      <c r="A955">
        <v>937</v>
      </c>
      <c r="B955" t="s">
        <v>5</v>
      </c>
      <c r="C955">
        <v>5.04</v>
      </c>
      <c r="D955" t="s">
        <v>37</v>
      </c>
      <c r="E955">
        <v>1</v>
      </c>
      <c r="F955" s="12">
        <f t="shared" si="28"/>
        <v>40664</v>
      </c>
      <c r="G955" s="2">
        <f t="shared" si="29"/>
        <v>2011</v>
      </c>
    </row>
    <row r="956" spans="1:7" x14ac:dyDescent="0.25">
      <c r="A956">
        <v>937</v>
      </c>
      <c r="B956" t="s">
        <v>5</v>
      </c>
      <c r="C956">
        <v>5.04</v>
      </c>
      <c r="D956" t="s">
        <v>39</v>
      </c>
      <c r="E956">
        <v>1</v>
      </c>
      <c r="F956" s="12">
        <f t="shared" si="28"/>
        <v>40725</v>
      </c>
      <c r="G956" s="2">
        <f t="shared" si="29"/>
        <v>2011</v>
      </c>
    </row>
    <row r="957" spans="1:7" x14ac:dyDescent="0.25">
      <c r="A957">
        <v>937</v>
      </c>
      <c r="B957" t="s">
        <v>5</v>
      </c>
      <c r="C957">
        <v>5.04</v>
      </c>
      <c r="D957" t="s">
        <v>41</v>
      </c>
      <c r="E957">
        <v>1</v>
      </c>
      <c r="F957" s="12">
        <f t="shared" si="28"/>
        <v>40787</v>
      </c>
      <c r="G957" s="2">
        <f t="shared" si="29"/>
        <v>2011</v>
      </c>
    </row>
    <row r="958" spans="1:7" x14ac:dyDescent="0.25">
      <c r="A958">
        <v>937</v>
      </c>
      <c r="B958" t="s">
        <v>5</v>
      </c>
      <c r="C958">
        <v>5.04</v>
      </c>
      <c r="D958" t="s">
        <v>42</v>
      </c>
      <c r="E958">
        <v>1</v>
      </c>
      <c r="F958" s="12">
        <f t="shared" si="28"/>
        <v>40817</v>
      </c>
      <c r="G958" s="2">
        <f t="shared" si="29"/>
        <v>2011</v>
      </c>
    </row>
    <row r="959" spans="1:7" x14ac:dyDescent="0.25">
      <c r="A959">
        <v>937</v>
      </c>
      <c r="B959" t="s">
        <v>5</v>
      </c>
      <c r="C959">
        <v>5.04</v>
      </c>
      <c r="D959" t="s">
        <v>44</v>
      </c>
      <c r="E959">
        <v>1</v>
      </c>
      <c r="F959" s="12">
        <f t="shared" si="28"/>
        <v>40878</v>
      </c>
      <c r="G959" s="2">
        <f t="shared" si="29"/>
        <v>2011</v>
      </c>
    </row>
    <row r="960" spans="1:7" x14ac:dyDescent="0.25">
      <c r="A960">
        <v>937</v>
      </c>
      <c r="B960" t="s">
        <v>5</v>
      </c>
      <c r="C960">
        <v>5.04</v>
      </c>
      <c r="D960" t="s">
        <v>47</v>
      </c>
      <c r="E960">
        <v>1</v>
      </c>
      <c r="F960" s="12">
        <f t="shared" si="28"/>
        <v>40940</v>
      </c>
      <c r="G960" s="2">
        <f t="shared" si="29"/>
        <v>2012</v>
      </c>
    </row>
    <row r="961" spans="1:7" x14ac:dyDescent="0.25">
      <c r="A961">
        <v>937</v>
      </c>
      <c r="B961" t="s">
        <v>5</v>
      </c>
      <c r="C961">
        <v>5.04</v>
      </c>
      <c r="D961" t="s">
        <v>49</v>
      </c>
      <c r="E961">
        <v>1</v>
      </c>
      <c r="F961" s="12">
        <f t="shared" si="28"/>
        <v>41000</v>
      </c>
      <c r="G961" s="2">
        <f t="shared" si="29"/>
        <v>2012</v>
      </c>
    </row>
    <row r="962" spans="1:7" x14ac:dyDescent="0.25">
      <c r="A962">
        <v>937</v>
      </c>
      <c r="B962" t="s">
        <v>5</v>
      </c>
      <c r="C962">
        <v>5.04</v>
      </c>
      <c r="D962" t="s">
        <v>50</v>
      </c>
      <c r="E962">
        <v>1</v>
      </c>
      <c r="F962" s="12">
        <f t="shared" ref="F962:F1025" si="30">DATE(VALUE(LEFT(D962,4)),VALUE(RIGHT(D962,2)),1)</f>
        <v>41061</v>
      </c>
      <c r="G962" s="2">
        <f t="shared" si="29"/>
        <v>2012</v>
      </c>
    </row>
    <row r="963" spans="1:7" x14ac:dyDescent="0.25">
      <c r="A963">
        <v>937</v>
      </c>
      <c r="B963" t="s">
        <v>5</v>
      </c>
      <c r="C963">
        <v>5.04</v>
      </c>
      <c r="D963" t="s">
        <v>51</v>
      </c>
      <c r="E963">
        <v>1</v>
      </c>
      <c r="F963" s="12">
        <f t="shared" si="30"/>
        <v>41091</v>
      </c>
      <c r="G963" s="2">
        <f t="shared" ref="G963:G1026" si="31">YEAR(F963)</f>
        <v>2012</v>
      </c>
    </row>
    <row r="964" spans="1:7" x14ac:dyDescent="0.25">
      <c r="A964">
        <v>937</v>
      </c>
      <c r="B964" t="s">
        <v>5</v>
      </c>
      <c r="C964">
        <v>5.04</v>
      </c>
      <c r="D964" t="s">
        <v>52</v>
      </c>
      <c r="E964">
        <v>1</v>
      </c>
      <c r="F964" s="12">
        <f t="shared" si="30"/>
        <v>41153</v>
      </c>
      <c r="G964" s="2">
        <f t="shared" si="31"/>
        <v>2012</v>
      </c>
    </row>
    <row r="965" spans="1:7" x14ac:dyDescent="0.25">
      <c r="A965">
        <v>937</v>
      </c>
      <c r="B965" t="s">
        <v>5</v>
      </c>
      <c r="C965">
        <v>5.04</v>
      </c>
      <c r="D965" t="s">
        <v>56</v>
      </c>
      <c r="E965">
        <v>1</v>
      </c>
      <c r="F965" s="12">
        <f t="shared" si="30"/>
        <v>41214</v>
      </c>
      <c r="G965" s="2">
        <f t="shared" si="31"/>
        <v>2012</v>
      </c>
    </row>
    <row r="966" spans="1:7" x14ac:dyDescent="0.25">
      <c r="A966">
        <v>937</v>
      </c>
      <c r="B966" t="s">
        <v>5</v>
      </c>
      <c r="C966">
        <v>5.04</v>
      </c>
      <c r="D966" t="s">
        <v>59</v>
      </c>
      <c r="E966">
        <v>1</v>
      </c>
      <c r="F966" s="12">
        <f t="shared" si="30"/>
        <v>41275</v>
      </c>
      <c r="G966" s="2">
        <f t="shared" si="31"/>
        <v>2013</v>
      </c>
    </row>
    <row r="967" spans="1:7" x14ac:dyDescent="0.25">
      <c r="A967">
        <v>937</v>
      </c>
      <c r="B967" t="s">
        <v>5</v>
      </c>
      <c r="C967">
        <v>5.04</v>
      </c>
      <c r="D967" t="s">
        <v>57</v>
      </c>
      <c r="E967">
        <v>1</v>
      </c>
      <c r="F967" s="12">
        <f t="shared" si="30"/>
        <v>41334</v>
      </c>
      <c r="G967" s="2">
        <f t="shared" si="31"/>
        <v>2013</v>
      </c>
    </row>
    <row r="968" spans="1:7" x14ac:dyDescent="0.25">
      <c r="A968">
        <v>937</v>
      </c>
      <c r="B968" t="s">
        <v>5</v>
      </c>
      <c r="C968">
        <v>5.04</v>
      </c>
      <c r="D968" t="s">
        <v>62</v>
      </c>
      <c r="E968">
        <v>1</v>
      </c>
      <c r="F968" s="12">
        <f t="shared" si="30"/>
        <v>41365</v>
      </c>
      <c r="G968" s="2">
        <f t="shared" si="31"/>
        <v>2013</v>
      </c>
    </row>
    <row r="969" spans="1:7" x14ac:dyDescent="0.25">
      <c r="A969">
        <v>937</v>
      </c>
      <c r="B969" t="s">
        <v>5</v>
      </c>
      <c r="C969">
        <v>5.04</v>
      </c>
      <c r="D969" t="s">
        <v>61</v>
      </c>
      <c r="E969">
        <v>1</v>
      </c>
      <c r="F969" s="12">
        <f t="shared" si="30"/>
        <v>41426</v>
      </c>
      <c r="G969" s="2">
        <f t="shared" si="31"/>
        <v>2013</v>
      </c>
    </row>
    <row r="970" spans="1:7" x14ac:dyDescent="0.25">
      <c r="A970">
        <v>937</v>
      </c>
      <c r="B970" t="s">
        <v>5</v>
      </c>
      <c r="C970">
        <v>5.04</v>
      </c>
      <c r="D970" t="s">
        <v>63</v>
      </c>
      <c r="E970">
        <v>1</v>
      </c>
      <c r="F970" s="12">
        <f t="shared" si="30"/>
        <v>41456</v>
      </c>
      <c r="G970" s="2">
        <f t="shared" si="31"/>
        <v>2013</v>
      </c>
    </row>
    <row r="971" spans="1:7" x14ac:dyDescent="0.25">
      <c r="A971">
        <v>937</v>
      </c>
      <c r="B971" t="s">
        <v>5</v>
      </c>
      <c r="C971">
        <v>5.04</v>
      </c>
      <c r="D971" t="s">
        <v>64</v>
      </c>
      <c r="E971">
        <v>1</v>
      </c>
      <c r="F971" s="12">
        <f t="shared" si="30"/>
        <v>41518</v>
      </c>
      <c r="G971" s="2">
        <f t="shared" si="31"/>
        <v>2013</v>
      </c>
    </row>
    <row r="972" spans="1:7" x14ac:dyDescent="0.25">
      <c r="A972">
        <v>937</v>
      </c>
      <c r="B972" t="s">
        <v>5</v>
      </c>
      <c r="C972">
        <v>5.04</v>
      </c>
      <c r="D972" t="s">
        <v>67</v>
      </c>
      <c r="E972">
        <v>1</v>
      </c>
      <c r="F972" s="12">
        <f t="shared" si="30"/>
        <v>41579</v>
      </c>
      <c r="G972" s="2">
        <f t="shared" si="31"/>
        <v>2013</v>
      </c>
    </row>
    <row r="973" spans="1:7" x14ac:dyDescent="0.25">
      <c r="A973">
        <v>937</v>
      </c>
      <c r="B973" t="s">
        <v>5</v>
      </c>
      <c r="C973">
        <v>5.04</v>
      </c>
      <c r="D973" t="s">
        <v>69</v>
      </c>
      <c r="E973">
        <v>1</v>
      </c>
      <c r="F973" s="12">
        <f t="shared" si="30"/>
        <v>41640</v>
      </c>
      <c r="G973" s="2">
        <f t="shared" si="31"/>
        <v>2014</v>
      </c>
    </row>
    <row r="974" spans="1:7" x14ac:dyDescent="0.25">
      <c r="A974">
        <v>937</v>
      </c>
      <c r="B974" t="s">
        <v>5</v>
      </c>
      <c r="C974">
        <v>5.04</v>
      </c>
      <c r="D974" t="s">
        <v>7</v>
      </c>
      <c r="E974">
        <v>1</v>
      </c>
      <c r="F974" s="12">
        <f t="shared" si="30"/>
        <v>41699</v>
      </c>
      <c r="G974" s="2">
        <f t="shared" si="31"/>
        <v>2014</v>
      </c>
    </row>
    <row r="975" spans="1:7" x14ac:dyDescent="0.25">
      <c r="A975">
        <v>937</v>
      </c>
      <c r="B975" t="s">
        <v>5</v>
      </c>
      <c r="C975">
        <v>5.04</v>
      </c>
      <c r="D975" t="s">
        <v>8</v>
      </c>
      <c r="E975">
        <v>1</v>
      </c>
      <c r="F975" s="12">
        <f t="shared" si="30"/>
        <v>41760</v>
      </c>
      <c r="G975" s="2">
        <f t="shared" si="31"/>
        <v>2014</v>
      </c>
    </row>
    <row r="976" spans="1:7" x14ac:dyDescent="0.25">
      <c r="A976">
        <v>937</v>
      </c>
      <c r="B976" t="s">
        <v>5</v>
      </c>
      <c r="C976">
        <v>5.04</v>
      </c>
      <c r="D976" t="s">
        <v>10</v>
      </c>
      <c r="E976">
        <v>1</v>
      </c>
      <c r="F976" s="12">
        <f t="shared" si="30"/>
        <v>41791</v>
      </c>
      <c r="G976" s="2">
        <f t="shared" si="31"/>
        <v>2014</v>
      </c>
    </row>
    <row r="977" spans="1:7" x14ac:dyDescent="0.25">
      <c r="A977">
        <v>937</v>
      </c>
      <c r="B977" t="s">
        <v>5</v>
      </c>
      <c r="C977">
        <v>5.04</v>
      </c>
      <c r="D977" t="s">
        <v>13</v>
      </c>
      <c r="E977">
        <v>1</v>
      </c>
      <c r="F977" s="12">
        <f t="shared" si="30"/>
        <v>41852</v>
      </c>
      <c r="G977" s="2">
        <f t="shared" si="31"/>
        <v>2014</v>
      </c>
    </row>
    <row r="978" spans="1:7" x14ac:dyDescent="0.25">
      <c r="A978">
        <v>937</v>
      </c>
      <c r="B978" t="s">
        <v>5</v>
      </c>
      <c r="C978">
        <v>5.04</v>
      </c>
      <c r="D978" t="s">
        <v>14</v>
      </c>
      <c r="E978">
        <v>1</v>
      </c>
      <c r="F978" s="12">
        <f t="shared" si="30"/>
        <v>41883</v>
      </c>
      <c r="G978" s="2">
        <f t="shared" si="31"/>
        <v>2014</v>
      </c>
    </row>
    <row r="979" spans="1:7" x14ac:dyDescent="0.25">
      <c r="A979">
        <v>937</v>
      </c>
      <c r="B979" t="s">
        <v>5</v>
      </c>
      <c r="C979">
        <v>5.04</v>
      </c>
      <c r="D979" t="s">
        <v>17</v>
      </c>
      <c r="E979">
        <v>1</v>
      </c>
      <c r="F979" s="12">
        <f t="shared" si="30"/>
        <v>41944</v>
      </c>
      <c r="G979" s="2">
        <f t="shared" si="31"/>
        <v>2014</v>
      </c>
    </row>
    <row r="980" spans="1:7" x14ac:dyDescent="0.25">
      <c r="A980">
        <v>937</v>
      </c>
      <c r="B980" t="s">
        <v>5</v>
      </c>
      <c r="C980">
        <v>5.04</v>
      </c>
      <c r="D980" t="s">
        <v>20</v>
      </c>
      <c r="E980">
        <v>1</v>
      </c>
      <c r="F980" s="12">
        <f t="shared" si="30"/>
        <v>42005</v>
      </c>
      <c r="G980" s="2">
        <f t="shared" si="31"/>
        <v>2015</v>
      </c>
    </row>
    <row r="981" spans="1:7" x14ac:dyDescent="0.25">
      <c r="A981">
        <v>937</v>
      </c>
      <c r="B981" t="s">
        <v>5</v>
      </c>
      <c r="C981">
        <v>5.04</v>
      </c>
      <c r="D981" t="s">
        <v>23</v>
      </c>
      <c r="E981">
        <v>1</v>
      </c>
      <c r="F981" s="12">
        <f t="shared" si="30"/>
        <v>42064</v>
      </c>
      <c r="G981" s="2">
        <f t="shared" si="31"/>
        <v>2015</v>
      </c>
    </row>
    <row r="982" spans="1:7" x14ac:dyDescent="0.25">
      <c r="A982">
        <v>937</v>
      </c>
      <c r="B982" t="s">
        <v>5</v>
      </c>
      <c r="C982">
        <v>5.04</v>
      </c>
      <c r="D982" t="s">
        <v>25</v>
      </c>
      <c r="E982">
        <v>1</v>
      </c>
      <c r="F982" s="12">
        <f t="shared" si="30"/>
        <v>42125</v>
      </c>
      <c r="G982" s="2">
        <f t="shared" si="31"/>
        <v>2015</v>
      </c>
    </row>
    <row r="983" spans="1:7" x14ac:dyDescent="0.25">
      <c r="A983">
        <v>937</v>
      </c>
      <c r="B983" t="s">
        <v>5</v>
      </c>
      <c r="C983">
        <v>5.04</v>
      </c>
      <c r="D983" t="s">
        <v>27</v>
      </c>
      <c r="E983">
        <v>1</v>
      </c>
      <c r="F983" s="12">
        <f t="shared" si="30"/>
        <v>42156</v>
      </c>
      <c r="G983" s="2">
        <f t="shared" si="31"/>
        <v>2015</v>
      </c>
    </row>
    <row r="984" spans="1:7" x14ac:dyDescent="0.25">
      <c r="A984">
        <v>970</v>
      </c>
      <c r="B984" t="s">
        <v>5</v>
      </c>
      <c r="C984">
        <v>5.0599999999999996</v>
      </c>
      <c r="D984" t="s">
        <v>19</v>
      </c>
      <c r="E984">
        <v>1</v>
      </c>
      <c r="F984" s="12">
        <f t="shared" si="30"/>
        <v>40360</v>
      </c>
      <c r="G984" s="2">
        <f t="shared" si="31"/>
        <v>2010</v>
      </c>
    </row>
    <row r="985" spans="1:7" x14ac:dyDescent="0.25">
      <c r="A985">
        <v>970</v>
      </c>
      <c r="B985" t="s">
        <v>5</v>
      </c>
      <c r="C985">
        <v>5.0599999999999996</v>
      </c>
      <c r="D985" t="s">
        <v>26</v>
      </c>
      <c r="E985">
        <v>1</v>
      </c>
      <c r="F985" s="12">
        <f t="shared" si="30"/>
        <v>40422</v>
      </c>
      <c r="G985" s="2">
        <f t="shared" si="31"/>
        <v>2010</v>
      </c>
    </row>
    <row r="986" spans="1:7" x14ac:dyDescent="0.25">
      <c r="A986">
        <v>970</v>
      </c>
      <c r="B986" t="s">
        <v>5</v>
      </c>
      <c r="C986">
        <v>5.0599999999999996</v>
      </c>
      <c r="D986" t="s">
        <v>30</v>
      </c>
      <c r="E986">
        <v>1</v>
      </c>
      <c r="F986" s="12">
        <f t="shared" si="30"/>
        <v>40483</v>
      </c>
      <c r="G986" s="2">
        <f t="shared" si="31"/>
        <v>2010</v>
      </c>
    </row>
    <row r="987" spans="1:7" x14ac:dyDescent="0.25">
      <c r="A987">
        <v>970</v>
      </c>
      <c r="B987" t="s">
        <v>5</v>
      </c>
      <c r="C987">
        <v>5.0599999999999996</v>
      </c>
      <c r="D987" t="s">
        <v>33</v>
      </c>
      <c r="E987">
        <v>1</v>
      </c>
      <c r="F987" s="12">
        <f t="shared" si="30"/>
        <v>40544</v>
      </c>
      <c r="G987" s="2">
        <f t="shared" si="31"/>
        <v>2011</v>
      </c>
    </row>
    <row r="988" spans="1:7" x14ac:dyDescent="0.25">
      <c r="A988">
        <v>970</v>
      </c>
      <c r="B988" t="s">
        <v>5</v>
      </c>
      <c r="C988">
        <v>5.0599999999999996</v>
      </c>
      <c r="D988" t="s">
        <v>35</v>
      </c>
      <c r="E988">
        <v>1</v>
      </c>
      <c r="F988" s="12">
        <f t="shared" si="30"/>
        <v>40603</v>
      </c>
      <c r="G988" s="2">
        <f t="shared" si="31"/>
        <v>2011</v>
      </c>
    </row>
    <row r="989" spans="1:7" x14ac:dyDescent="0.25">
      <c r="A989">
        <v>970</v>
      </c>
      <c r="B989" t="s">
        <v>5</v>
      </c>
      <c r="C989">
        <v>5.0599999999999996</v>
      </c>
      <c r="D989" t="s">
        <v>37</v>
      </c>
      <c r="E989">
        <v>1</v>
      </c>
      <c r="F989" s="12">
        <f t="shared" si="30"/>
        <v>40664</v>
      </c>
      <c r="G989" s="2">
        <f t="shared" si="31"/>
        <v>2011</v>
      </c>
    </row>
    <row r="990" spans="1:7" x14ac:dyDescent="0.25">
      <c r="A990">
        <v>970</v>
      </c>
      <c r="B990" t="s">
        <v>5</v>
      </c>
      <c r="C990">
        <v>5.0599999999999996</v>
      </c>
      <c r="D990" t="s">
        <v>38</v>
      </c>
      <c r="E990">
        <v>1</v>
      </c>
      <c r="F990" s="12">
        <f t="shared" si="30"/>
        <v>40695</v>
      </c>
      <c r="G990" s="2">
        <f t="shared" si="31"/>
        <v>2011</v>
      </c>
    </row>
    <row r="991" spans="1:7" x14ac:dyDescent="0.25">
      <c r="A991">
        <v>970</v>
      </c>
      <c r="B991" t="s">
        <v>5</v>
      </c>
      <c r="C991">
        <v>5.0599999999999996</v>
      </c>
      <c r="D991" t="s">
        <v>40</v>
      </c>
      <c r="E991">
        <v>1</v>
      </c>
      <c r="F991" s="12">
        <f t="shared" si="30"/>
        <v>40756</v>
      </c>
      <c r="G991" s="2">
        <f t="shared" si="31"/>
        <v>2011</v>
      </c>
    </row>
    <row r="992" spans="1:7" x14ac:dyDescent="0.25">
      <c r="A992">
        <v>970</v>
      </c>
      <c r="B992" t="s">
        <v>5</v>
      </c>
      <c r="C992">
        <v>5.0599999999999996</v>
      </c>
      <c r="D992" t="s">
        <v>42</v>
      </c>
      <c r="E992">
        <v>1</v>
      </c>
      <c r="F992" s="12">
        <f t="shared" si="30"/>
        <v>40817</v>
      </c>
      <c r="G992" s="2">
        <f t="shared" si="31"/>
        <v>2011</v>
      </c>
    </row>
    <row r="993" spans="1:7" x14ac:dyDescent="0.25">
      <c r="A993">
        <v>970</v>
      </c>
      <c r="B993" t="s">
        <v>5</v>
      </c>
      <c r="C993">
        <v>5.0599999999999996</v>
      </c>
      <c r="D993" t="s">
        <v>44</v>
      </c>
      <c r="E993">
        <v>1</v>
      </c>
      <c r="F993" s="12">
        <f t="shared" si="30"/>
        <v>40878</v>
      </c>
      <c r="G993" s="2">
        <f t="shared" si="31"/>
        <v>2011</v>
      </c>
    </row>
    <row r="994" spans="1:7" x14ac:dyDescent="0.25">
      <c r="A994">
        <v>970</v>
      </c>
      <c r="B994" t="s">
        <v>5</v>
      </c>
      <c r="C994">
        <v>5.0599999999999996</v>
      </c>
      <c r="D994" t="s">
        <v>46</v>
      </c>
      <c r="E994">
        <v>1</v>
      </c>
      <c r="F994" s="12">
        <f t="shared" si="30"/>
        <v>40969</v>
      </c>
      <c r="G994" s="2">
        <f t="shared" si="31"/>
        <v>2012</v>
      </c>
    </row>
    <row r="995" spans="1:7" x14ac:dyDescent="0.25">
      <c r="A995">
        <v>970</v>
      </c>
      <c r="B995" t="s">
        <v>5</v>
      </c>
      <c r="C995">
        <v>5.0599999999999996</v>
      </c>
      <c r="D995" t="s">
        <v>49</v>
      </c>
      <c r="E995">
        <v>1</v>
      </c>
      <c r="F995" s="12">
        <f t="shared" si="30"/>
        <v>41000</v>
      </c>
      <c r="G995" s="2">
        <f t="shared" si="31"/>
        <v>2012</v>
      </c>
    </row>
    <row r="996" spans="1:7" x14ac:dyDescent="0.25">
      <c r="A996">
        <v>970</v>
      </c>
      <c r="B996" t="s">
        <v>5</v>
      </c>
      <c r="C996">
        <v>5.0599999999999996</v>
      </c>
      <c r="D996" t="s">
        <v>50</v>
      </c>
      <c r="E996">
        <v>1</v>
      </c>
      <c r="F996" s="12">
        <f t="shared" si="30"/>
        <v>41061</v>
      </c>
      <c r="G996" s="2">
        <f t="shared" si="31"/>
        <v>2012</v>
      </c>
    </row>
    <row r="997" spans="1:7" x14ac:dyDescent="0.25">
      <c r="A997">
        <v>970</v>
      </c>
      <c r="B997" t="s">
        <v>5</v>
      </c>
      <c r="C997">
        <v>5.0599999999999996</v>
      </c>
      <c r="D997" t="s">
        <v>53</v>
      </c>
      <c r="E997">
        <v>1</v>
      </c>
      <c r="F997" s="12">
        <f t="shared" si="30"/>
        <v>41122</v>
      </c>
      <c r="G997" s="2">
        <f t="shared" si="31"/>
        <v>2012</v>
      </c>
    </row>
    <row r="998" spans="1:7" x14ac:dyDescent="0.25">
      <c r="A998">
        <v>970</v>
      </c>
      <c r="B998" t="s">
        <v>5</v>
      </c>
      <c r="C998">
        <v>5.0599999999999996</v>
      </c>
      <c r="D998" t="s">
        <v>52</v>
      </c>
      <c r="E998">
        <v>1</v>
      </c>
      <c r="F998" s="12">
        <f t="shared" si="30"/>
        <v>41153</v>
      </c>
      <c r="G998" s="2">
        <f t="shared" si="31"/>
        <v>2012</v>
      </c>
    </row>
    <row r="999" spans="1:7" x14ac:dyDescent="0.25">
      <c r="A999">
        <v>970</v>
      </c>
      <c r="B999" t="s">
        <v>5</v>
      </c>
      <c r="C999">
        <v>5.0599999999999996</v>
      </c>
      <c r="D999" t="s">
        <v>56</v>
      </c>
      <c r="E999">
        <v>1</v>
      </c>
      <c r="F999" s="12">
        <f t="shared" si="30"/>
        <v>41214</v>
      </c>
      <c r="G999" s="2">
        <f t="shared" si="31"/>
        <v>2012</v>
      </c>
    </row>
    <row r="1000" spans="1:7" x14ac:dyDescent="0.25">
      <c r="A1000">
        <v>970</v>
      </c>
      <c r="B1000" t="s">
        <v>5</v>
      </c>
      <c r="C1000">
        <v>5.0599999999999996</v>
      </c>
      <c r="D1000" t="s">
        <v>58</v>
      </c>
      <c r="E1000">
        <v>1</v>
      </c>
      <c r="F1000" s="12">
        <f t="shared" si="30"/>
        <v>41306</v>
      </c>
      <c r="G1000" s="2">
        <f t="shared" si="31"/>
        <v>2013</v>
      </c>
    </row>
    <row r="1001" spans="1:7" x14ac:dyDescent="0.25">
      <c r="A1001">
        <v>970</v>
      </c>
      <c r="B1001" t="s">
        <v>5</v>
      </c>
      <c r="C1001">
        <v>5.0599999999999996</v>
      </c>
      <c r="D1001" t="s">
        <v>62</v>
      </c>
      <c r="E1001">
        <v>1</v>
      </c>
      <c r="F1001" s="12">
        <f t="shared" si="30"/>
        <v>41365</v>
      </c>
      <c r="G1001" s="2">
        <f t="shared" si="31"/>
        <v>2013</v>
      </c>
    </row>
    <row r="1002" spans="1:7" x14ac:dyDescent="0.25">
      <c r="A1002">
        <v>970</v>
      </c>
      <c r="B1002" t="s">
        <v>5</v>
      </c>
      <c r="C1002">
        <v>5.0599999999999996</v>
      </c>
      <c r="D1002" t="s">
        <v>60</v>
      </c>
      <c r="E1002">
        <v>1</v>
      </c>
      <c r="F1002" s="12">
        <f t="shared" si="30"/>
        <v>41395</v>
      </c>
      <c r="G1002" s="2">
        <f t="shared" si="31"/>
        <v>2013</v>
      </c>
    </row>
    <row r="1003" spans="1:7" x14ac:dyDescent="0.25">
      <c r="A1003">
        <v>970</v>
      </c>
      <c r="B1003" t="s">
        <v>5</v>
      </c>
      <c r="C1003">
        <v>5.0599999999999996</v>
      </c>
      <c r="D1003" t="s">
        <v>63</v>
      </c>
      <c r="E1003">
        <v>1</v>
      </c>
      <c r="F1003" s="12">
        <f t="shared" si="30"/>
        <v>41456</v>
      </c>
      <c r="G1003" s="2">
        <f t="shared" si="31"/>
        <v>2013</v>
      </c>
    </row>
    <row r="1004" spans="1:7" x14ac:dyDescent="0.25">
      <c r="A1004">
        <v>970</v>
      </c>
      <c r="B1004" t="s">
        <v>5</v>
      </c>
      <c r="C1004">
        <v>5.0599999999999996</v>
      </c>
      <c r="D1004" t="s">
        <v>64</v>
      </c>
      <c r="E1004">
        <v>1</v>
      </c>
      <c r="F1004" s="12">
        <f t="shared" si="30"/>
        <v>41518</v>
      </c>
      <c r="G1004" s="2">
        <f t="shared" si="31"/>
        <v>2013</v>
      </c>
    </row>
    <row r="1005" spans="1:7" x14ac:dyDescent="0.25">
      <c r="A1005">
        <v>970</v>
      </c>
      <c r="B1005" t="s">
        <v>5</v>
      </c>
      <c r="C1005">
        <v>5.0599999999999996</v>
      </c>
      <c r="D1005" t="s">
        <v>68</v>
      </c>
      <c r="E1005">
        <v>1</v>
      </c>
      <c r="F1005" s="12">
        <f t="shared" si="30"/>
        <v>41548</v>
      </c>
      <c r="G1005" s="2">
        <f t="shared" si="31"/>
        <v>2013</v>
      </c>
    </row>
    <row r="1006" spans="1:7" x14ac:dyDescent="0.25">
      <c r="A1006">
        <v>970</v>
      </c>
      <c r="B1006" t="s">
        <v>5</v>
      </c>
      <c r="C1006">
        <v>5.0599999999999996</v>
      </c>
      <c r="D1006" t="s">
        <v>69</v>
      </c>
      <c r="E1006">
        <v>1</v>
      </c>
      <c r="F1006" s="12">
        <f t="shared" si="30"/>
        <v>41640</v>
      </c>
      <c r="G1006" s="2">
        <f t="shared" si="31"/>
        <v>2014</v>
      </c>
    </row>
    <row r="1007" spans="1:7" x14ac:dyDescent="0.25">
      <c r="A1007">
        <v>970</v>
      </c>
      <c r="B1007" t="s">
        <v>5</v>
      </c>
      <c r="C1007">
        <v>5.0599999999999996</v>
      </c>
      <c r="D1007" t="s">
        <v>7</v>
      </c>
      <c r="E1007">
        <v>1</v>
      </c>
      <c r="F1007" s="12">
        <f t="shared" si="30"/>
        <v>41699</v>
      </c>
      <c r="G1007" s="2">
        <f t="shared" si="31"/>
        <v>2014</v>
      </c>
    </row>
    <row r="1008" spans="1:7" x14ac:dyDescent="0.25">
      <c r="A1008">
        <v>970</v>
      </c>
      <c r="B1008" t="s">
        <v>5</v>
      </c>
      <c r="C1008">
        <v>5.0599999999999996</v>
      </c>
      <c r="D1008" t="s">
        <v>8</v>
      </c>
      <c r="E1008">
        <v>1</v>
      </c>
      <c r="F1008" s="12">
        <f t="shared" si="30"/>
        <v>41760</v>
      </c>
      <c r="G1008" s="2">
        <f t="shared" si="31"/>
        <v>2014</v>
      </c>
    </row>
    <row r="1009" spans="1:7" x14ac:dyDescent="0.25">
      <c r="A1009">
        <v>970</v>
      </c>
      <c r="B1009" t="s">
        <v>5</v>
      </c>
      <c r="C1009">
        <v>5.0599999999999996</v>
      </c>
      <c r="D1009" t="s">
        <v>10</v>
      </c>
      <c r="E1009">
        <v>1</v>
      </c>
      <c r="F1009" s="12">
        <f t="shared" si="30"/>
        <v>41791</v>
      </c>
      <c r="G1009" s="2">
        <f t="shared" si="31"/>
        <v>2014</v>
      </c>
    </row>
    <row r="1010" spans="1:7" x14ac:dyDescent="0.25">
      <c r="A1010">
        <v>970</v>
      </c>
      <c r="B1010" t="s">
        <v>5</v>
      </c>
      <c r="C1010">
        <v>5.0599999999999996</v>
      </c>
      <c r="D1010" t="s">
        <v>13</v>
      </c>
      <c r="E1010">
        <v>1</v>
      </c>
      <c r="F1010" s="12">
        <f t="shared" si="30"/>
        <v>41852</v>
      </c>
      <c r="G1010" s="2">
        <f t="shared" si="31"/>
        <v>2014</v>
      </c>
    </row>
    <row r="1011" spans="1:7" x14ac:dyDescent="0.25">
      <c r="A1011">
        <v>970</v>
      </c>
      <c r="B1011" t="s">
        <v>5</v>
      </c>
      <c r="C1011">
        <v>5.0599999999999996</v>
      </c>
      <c r="D1011" t="s">
        <v>16</v>
      </c>
      <c r="E1011">
        <v>1</v>
      </c>
      <c r="F1011" s="12">
        <f t="shared" si="30"/>
        <v>41913</v>
      </c>
      <c r="G1011" s="2">
        <f t="shared" si="31"/>
        <v>2014</v>
      </c>
    </row>
    <row r="1012" spans="1:7" x14ac:dyDescent="0.25">
      <c r="A1012">
        <v>970</v>
      </c>
      <c r="B1012" t="s">
        <v>5</v>
      </c>
      <c r="C1012">
        <v>5.0599999999999996</v>
      </c>
      <c r="D1012" t="s">
        <v>18</v>
      </c>
      <c r="E1012">
        <v>1</v>
      </c>
      <c r="F1012" s="12">
        <f t="shared" si="30"/>
        <v>41974</v>
      </c>
      <c r="G1012" s="2">
        <f t="shared" si="31"/>
        <v>2014</v>
      </c>
    </row>
    <row r="1013" spans="1:7" x14ac:dyDescent="0.25">
      <c r="A1013">
        <v>970</v>
      </c>
      <c r="B1013" t="s">
        <v>5</v>
      </c>
      <c r="C1013">
        <v>5.0599999999999996</v>
      </c>
      <c r="D1013" t="s">
        <v>21</v>
      </c>
      <c r="E1013">
        <v>1</v>
      </c>
      <c r="F1013" s="12">
        <f t="shared" si="30"/>
        <v>42036</v>
      </c>
      <c r="G1013" s="2">
        <f t="shared" si="31"/>
        <v>2015</v>
      </c>
    </row>
    <row r="1014" spans="1:7" x14ac:dyDescent="0.25">
      <c r="A1014">
        <v>970</v>
      </c>
      <c r="B1014" t="s">
        <v>5</v>
      </c>
      <c r="C1014">
        <v>5.0599999999999996</v>
      </c>
      <c r="D1014" t="s">
        <v>24</v>
      </c>
      <c r="E1014">
        <v>1</v>
      </c>
      <c r="F1014" s="12">
        <f t="shared" si="30"/>
        <v>42095</v>
      </c>
      <c r="G1014" s="2">
        <f t="shared" si="31"/>
        <v>2015</v>
      </c>
    </row>
    <row r="1015" spans="1:7" x14ac:dyDescent="0.25">
      <c r="A1015">
        <v>970</v>
      </c>
      <c r="B1015" t="s">
        <v>5</v>
      </c>
      <c r="C1015">
        <v>5.0599999999999996</v>
      </c>
      <c r="D1015" t="s">
        <v>27</v>
      </c>
      <c r="E1015">
        <v>1</v>
      </c>
      <c r="F1015" s="12">
        <f t="shared" si="30"/>
        <v>42156</v>
      </c>
      <c r="G1015" s="2">
        <f t="shared" si="31"/>
        <v>2015</v>
      </c>
    </row>
    <row r="1016" spans="1:7" x14ac:dyDescent="0.25">
      <c r="A1016">
        <v>971</v>
      </c>
      <c r="B1016" t="s">
        <v>5</v>
      </c>
      <c r="C1016">
        <v>2.6</v>
      </c>
      <c r="D1016" t="s">
        <v>26</v>
      </c>
      <c r="E1016">
        <v>1</v>
      </c>
      <c r="F1016" s="12">
        <f t="shared" si="30"/>
        <v>40422</v>
      </c>
      <c r="G1016" s="2">
        <f t="shared" si="31"/>
        <v>2010</v>
      </c>
    </row>
    <row r="1017" spans="1:7" x14ac:dyDescent="0.25">
      <c r="A1017">
        <v>971</v>
      </c>
      <c r="B1017" t="s">
        <v>5</v>
      </c>
      <c r="C1017">
        <v>2.6</v>
      </c>
      <c r="D1017" t="s">
        <v>33</v>
      </c>
      <c r="E1017">
        <v>1</v>
      </c>
      <c r="F1017" s="12">
        <f t="shared" si="30"/>
        <v>40544</v>
      </c>
      <c r="G1017" s="2">
        <f t="shared" si="31"/>
        <v>2011</v>
      </c>
    </row>
    <row r="1018" spans="1:7" x14ac:dyDescent="0.25">
      <c r="A1018">
        <v>971</v>
      </c>
      <c r="B1018" t="s">
        <v>5</v>
      </c>
      <c r="C1018">
        <v>2.6</v>
      </c>
      <c r="D1018" t="s">
        <v>36</v>
      </c>
      <c r="E1018">
        <v>1</v>
      </c>
      <c r="F1018" s="12">
        <f t="shared" si="30"/>
        <v>40634</v>
      </c>
      <c r="G1018" s="2">
        <f t="shared" si="31"/>
        <v>2011</v>
      </c>
    </row>
    <row r="1019" spans="1:7" x14ac:dyDescent="0.25">
      <c r="A1019">
        <v>971</v>
      </c>
      <c r="B1019" t="s">
        <v>5</v>
      </c>
      <c r="C1019">
        <v>2.6</v>
      </c>
      <c r="D1019" t="s">
        <v>40</v>
      </c>
      <c r="E1019">
        <v>1</v>
      </c>
      <c r="F1019" s="12">
        <f t="shared" si="30"/>
        <v>40756</v>
      </c>
      <c r="G1019" s="2">
        <f t="shared" si="31"/>
        <v>2011</v>
      </c>
    </row>
    <row r="1020" spans="1:7" x14ac:dyDescent="0.25">
      <c r="A1020">
        <v>971</v>
      </c>
      <c r="B1020" t="s">
        <v>5</v>
      </c>
      <c r="C1020">
        <v>2.6</v>
      </c>
      <c r="D1020" t="s">
        <v>43</v>
      </c>
      <c r="E1020">
        <v>1</v>
      </c>
      <c r="F1020" s="12">
        <f t="shared" si="30"/>
        <v>40848</v>
      </c>
      <c r="G1020" s="2">
        <f t="shared" si="31"/>
        <v>2011</v>
      </c>
    </row>
    <row r="1021" spans="1:7" x14ac:dyDescent="0.25">
      <c r="A1021">
        <v>971</v>
      </c>
      <c r="B1021" t="s">
        <v>5</v>
      </c>
      <c r="C1021">
        <v>2.6</v>
      </c>
      <c r="D1021" t="s">
        <v>46</v>
      </c>
      <c r="E1021">
        <v>1</v>
      </c>
      <c r="F1021" s="12">
        <f t="shared" si="30"/>
        <v>40969</v>
      </c>
      <c r="G1021" s="2">
        <f t="shared" si="31"/>
        <v>2012</v>
      </c>
    </row>
    <row r="1022" spans="1:7" x14ac:dyDescent="0.25">
      <c r="A1022">
        <v>971</v>
      </c>
      <c r="B1022" t="s">
        <v>5</v>
      </c>
      <c r="C1022">
        <v>2.6</v>
      </c>
      <c r="D1022" t="s">
        <v>50</v>
      </c>
      <c r="E1022">
        <v>1</v>
      </c>
      <c r="F1022" s="12">
        <f t="shared" si="30"/>
        <v>41061</v>
      </c>
      <c r="G1022" s="2">
        <f t="shared" si="31"/>
        <v>2012</v>
      </c>
    </row>
    <row r="1023" spans="1:7" x14ac:dyDescent="0.25">
      <c r="A1023">
        <v>971</v>
      </c>
      <c r="B1023" t="s">
        <v>5</v>
      </c>
      <c r="C1023">
        <v>2.6</v>
      </c>
      <c r="D1023" t="s">
        <v>55</v>
      </c>
      <c r="E1023">
        <v>1</v>
      </c>
      <c r="F1023" s="12">
        <f t="shared" si="30"/>
        <v>41183</v>
      </c>
      <c r="G1023" s="2">
        <f t="shared" si="31"/>
        <v>2012</v>
      </c>
    </row>
    <row r="1024" spans="1:7" x14ac:dyDescent="0.25">
      <c r="A1024">
        <v>971</v>
      </c>
      <c r="B1024" t="s">
        <v>5</v>
      </c>
      <c r="C1024">
        <v>2.6</v>
      </c>
      <c r="D1024" t="s">
        <v>58</v>
      </c>
      <c r="E1024">
        <v>1</v>
      </c>
      <c r="F1024" s="12">
        <f t="shared" si="30"/>
        <v>41306</v>
      </c>
      <c r="G1024" s="2">
        <f t="shared" si="31"/>
        <v>2013</v>
      </c>
    </row>
    <row r="1025" spans="1:7" x14ac:dyDescent="0.25">
      <c r="A1025">
        <v>971</v>
      </c>
      <c r="B1025" t="s">
        <v>5</v>
      </c>
      <c r="C1025">
        <v>2.6</v>
      </c>
      <c r="D1025" t="s">
        <v>60</v>
      </c>
      <c r="E1025">
        <v>1</v>
      </c>
      <c r="F1025" s="12">
        <f t="shared" si="30"/>
        <v>41395</v>
      </c>
      <c r="G1025" s="2">
        <f t="shared" si="31"/>
        <v>2013</v>
      </c>
    </row>
    <row r="1026" spans="1:7" x14ac:dyDescent="0.25">
      <c r="A1026">
        <v>971</v>
      </c>
      <c r="B1026" t="s">
        <v>5</v>
      </c>
      <c r="C1026">
        <v>2.6</v>
      </c>
      <c r="D1026" t="s">
        <v>64</v>
      </c>
      <c r="E1026">
        <v>1</v>
      </c>
      <c r="F1026" s="12">
        <f t="shared" ref="F1026:F1089" si="32">DATE(VALUE(LEFT(D1026,4)),VALUE(RIGHT(D1026,2)),1)</f>
        <v>41518</v>
      </c>
      <c r="G1026" s="2">
        <f t="shared" si="31"/>
        <v>2013</v>
      </c>
    </row>
    <row r="1027" spans="1:7" x14ac:dyDescent="0.25">
      <c r="A1027">
        <v>971</v>
      </c>
      <c r="B1027" t="s">
        <v>5</v>
      </c>
      <c r="C1027">
        <v>2.6</v>
      </c>
      <c r="D1027" t="s">
        <v>69</v>
      </c>
      <c r="E1027">
        <v>1</v>
      </c>
      <c r="F1027" s="12">
        <f t="shared" si="32"/>
        <v>41640</v>
      </c>
      <c r="G1027" s="2">
        <f t="shared" ref="G1027:G1090" si="33">YEAR(F1027)</f>
        <v>2014</v>
      </c>
    </row>
    <row r="1028" spans="1:7" x14ac:dyDescent="0.25">
      <c r="A1028">
        <v>971</v>
      </c>
      <c r="B1028" t="s">
        <v>5</v>
      </c>
      <c r="C1028">
        <v>2.6</v>
      </c>
      <c r="D1028" t="s">
        <v>6</v>
      </c>
      <c r="E1028">
        <v>1</v>
      </c>
      <c r="F1028" s="12">
        <f t="shared" si="32"/>
        <v>41730</v>
      </c>
      <c r="G1028" s="2">
        <f t="shared" si="33"/>
        <v>2014</v>
      </c>
    </row>
    <row r="1029" spans="1:7" x14ac:dyDescent="0.25">
      <c r="A1029">
        <v>971</v>
      </c>
      <c r="B1029" t="s">
        <v>5</v>
      </c>
      <c r="C1029">
        <v>2.6</v>
      </c>
      <c r="D1029" t="s">
        <v>11</v>
      </c>
      <c r="E1029">
        <v>1</v>
      </c>
      <c r="F1029" s="12">
        <f t="shared" si="32"/>
        <v>41821</v>
      </c>
      <c r="G1029" s="2">
        <f t="shared" si="33"/>
        <v>2014</v>
      </c>
    </row>
    <row r="1030" spans="1:7" x14ac:dyDescent="0.25">
      <c r="A1030">
        <v>971</v>
      </c>
      <c r="B1030" t="s">
        <v>5</v>
      </c>
      <c r="C1030">
        <v>2.6</v>
      </c>
      <c r="D1030" t="s">
        <v>17</v>
      </c>
      <c r="E1030">
        <v>1</v>
      </c>
      <c r="F1030" s="12">
        <f t="shared" si="32"/>
        <v>41944</v>
      </c>
      <c r="G1030" s="2">
        <f t="shared" si="33"/>
        <v>2014</v>
      </c>
    </row>
    <row r="1031" spans="1:7" x14ac:dyDescent="0.25">
      <c r="A1031">
        <v>971</v>
      </c>
      <c r="B1031" t="s">
        <v>5</v>
      </c>
      <c r="C1031">
        <v>2.6</v>
      </c>
      <c r="D1031" t="s">
        <v>23</v>
      </c>
      <c r="E1031">
        <v>1</v>
      </c>
      <c r="F1031" s="12">
        <f t="shared" si="32"/>
        <v>42064</v>
      </c>
      <c r="G1031" s="2">
        <f t="shared" si="33"/>
        <v>2015</v>
      </c>
    </row>
    <row r="1032" spans="1:7" x14ac:dyDescent="0.25">
      <c r="A1032">
        <v>971</v>
      </c>
      <c r="B1032" t="s">
        <v>5</v>
      </c>
      <c r="C1032">
        <v>2.6</v>
      </c>
      <c r="D1032" t="s">
        <v>27</v>
      </c>
      <c r="E1032">
        <v>1</v>
      </c>
      <c r="F1032" s="12">
        <f t="shared" si="32"/>
        <v>42156</v>
      </c>
      <c r="G1032" s="2">
        <f t="shared" si="33"/>
        <v>2015</v>
      </c>
    </row>
    <row r="1033" spans="1:7" x14ac:dyDescent="0.25">
      <c r="A1033">
        <v>972</v>
      </c>
      <c r="B1033" t="s">
        <v>5</v>
      </c>
      <c r="C1033">
        <v>3.6</v>
      </c>
      <c r="D1033" t="s">
        <v>22</v>
      </c>
      <c r="E1033">
        <v>1</v>
      </c>
      <c r="F1033" s="12">
        <f t="shared" si="32"/>
        <v>40391</v>
      </c>
      <c r="G1033" s="2">
        <f t="shared" si="33"/>
        <v>2010</v>
      </c>
    </row>
    <row r="1034" spans="1:7" x14ac:dyDescent="0.25">
      <c r="A1034">
        <v>972</v>
      </c>
      <c r="B1034" t="s">
        <v>5</v>
      </c>
      <c r="C1034">
        <v>3.6</v>
      </c>
      <c r="D1034" t="s">
        <v>28</v>
      </c>
      <c r="E1034">
        <v>1</v>
      </c>
      <c r="F1034" s="12">
        <f t="shared" si="32"/>
        <v>40452</v>
      </c>
      <c r="G1034" s="2">
        <f t="shared" si="33"/>
        <v>2010</v>
      </c>
    </row>
    <row r="1035" spans="1:7" x14ac:dyDescent="0.25">
      <c r="A1035">
        <v>972</v>
      </c>
      <c r="B1035" t="s">
        <v>5</v>
      </c>
      <c r="C1035">
        <v>3.6</v>
      </c>
      <c r="D1035" t="s">
        <v>34</v>
      </c>
      <c r="E1035">
        <v>1</v>
      </c>
      <c r="F1035" s="12">
        <f t="shared" si="32"/>
        <v>40575</v>
      </c>
      <c r="G1035" s="2">
        <f t="shared" si="33"/>
        <v>2011</v>
      </c>
    </row>
    <row r="1036" spans="1:7" x14ac:dyDescent="0.25">
      <c r="A1036">
        <v>972</v>
      </c>
      <c r="B1036" t="s">
        <v>5</v>
      </c>
      <c r="C1036">
        <v>3.6</v>
      </c>
      <c r="D1036" t="s">
        <v>36</v>
      </c>
      <c r="E1036">
        <v>1</v>
      </c>
      <c r="F1036" s="12">
        <f t="shared" si="32"/>
        <v>40634</v>
      </c>
      <c r="G1036" s="2">
        <f t="shared" si="33"/>
        <v>2011</v>
      </c>
    </row>
    <row r="1037" spans="1:7" x14ac:dyDescent="0.25">
      <c r="A1037">
        <v>972</v>
      </c>
      <c r="B1037" t="s">
        <v>5</v>
      </c>
      <c r="C1037">
        <v>3.6</v>
      </c>
      <c r="D1037" t="s">
        <v>39</v>
      </c>
      <c r="E1037">
        <v>1</v>
      </c>
      <c r="F1037" s="12">
        <f t="shared" si="32"/>
        <v>40725</v>
      </c>
      <c r="G1037" s="2">
        <f t="shared" si="33"/>
        <v>2011</v>
      </c>
    </row>
    <row r="1038" spans="1:7" x14ac:dyDescent="0.25">
      <c r="A1038">
        <v>972</v>
      </c>
      <c r="B1038" t="s">
        <v>5</v>
      </c>
      <c r="C1038">
        <v>3.6</v>
      </c>
      <c r="D1038" t="s">
        <v>41</v>
      </c>
      <c r="E1038">
        <v>1</v>
      </c>
      <c r="F1038" s="12">
        <f t="shared" si="32"/>
        <v>40787</v>
      </c>
      <c r="G1038" s="2">
        <f t="shared" si="33"/>
        <v>2011</v>
      </c>
    </row>
    <row r="1039" spans="1:7" x14ac:dyDescent="0.25">
      <c r="A1039">
        <v>972</v>
      </c>
      <c r="B1039" t="s">
        <v>5</v>
      </c>
      <c r="C1039">
        <v>3.6</v>
      </c>
      <c r="D1039" t="s">
        <v>44</v>
      </c>
      <c r="E1039">
        <v>1</v>
      </c>
      <c r="F1039" s="12">
        <f t="shared" si="32"/>
        <v>40878</v>
      </c>
      <c r="G1039" s="2">
        <f t="shared" si="33"/>
        <v>2011</v>
      </c>
    </row>
    <row r="1040" spans="1:7" x14ac:dyDescent="0.25">
      <c r="A1040">
        <v>972</v>
      </c>
      <c r="B1040" t="s">
        <v>5</v>
      </c>
      <c r="C1040">
        <v>3.6</v>
      </c>
      <c r="D1040" t="s">
        <v>46</v>
      </c>
      <c r="E1040">
        <v>1</v>
      </c>
      <c r="F1040" s="12">
        <f t="shared" si="32"/>
        <v>40969</v>
      </c>
      <c r="G1040" s="2">
        <f t="shared" si="33"/>
        <v>2012</v>
      </c>
    </row>
    <row r="1041" spans="1:7" x14ac:dyDescent="0.25">
      <c r="A1041">
        <v>972</v>
      </c>
      <c r="B1041" t="s">
        <v>5</v>
      </c>
      <c r="C1041">
        <v>3.6</v>
      </c>
      <c r="D1041" t="s">
        <v>48</v>
      </c>
      <c r="E1041">
        <v>1</v>
      </c>
      <c r="F1041" s="12">
        <f t="shared" si="32"/>
        <v>41030</v>
      </c>
      <c r="G1041" s="2">
        <f t="shared" si="33"/>
        <v>2012</v>
      </c>
    </row>
    <row r="1042" spans="1:7" x14ac:dyDescent="0.25">
      <c r="A1042">
        <v>972</v>
      </c>
      <c r="B1042" t="s">
        <v>5</v>
      </c>
      <c r="C1042">
        <v>3.6</v>
      </c>
      <c r="D1042" t="s">
        <v>53</v>
      </c>
      <c r="E1042">
        <v>1</v>
      </c>
      <c r="F1042" s="12">
        <f t="shared" si="32"/>
        <v>41122</v>
      </c>
      <c r="G1042" s="2">
        <f t="shared" si="33"/>
        <v>2012</v>
      </c>
    </row>
    <row r="1043" spans="1:7" x14ac:dyDescent="0.25">
      <c r="A1043">
        <v>972</v>
      </c>
      <c r="B1043" t="s">
        <v>5</v>
      </c>
      <c r="C1043">
        <v>3.6</v>
      </c>
      <c r="D1043" t="s">
        <v>55</v>
      </c>
      <c r="E1043">
        <v>1</v>
      </c>
      <c r="F1043" s="12">
        <f t="shared" si="32"/>
        <v>41183</v>
      </c>
      <c r="G1043" s="2">
        <f t="shared" si="33"/>
        <v>2012</v>
      </c>
    </row>
    <row r="1044" spans="1:7" x14ac:dyDescent="0.25">
      <c r="A1044">
        <v>972</v>
      </c>
      <c r="B1044" t="s">
        <v>5</v>
      </c>
      <c r="C1044">
        <v>3.6</v>
      </c>
      <c r="D1044" t="s">
        <v>59</v>
      </c>
      <c r="E1044">
        <v>1</v>
      </c>
      <c r="F1044" s="12">
        <f t="shared" si="32"/>
        <v>41275</v>
      </c>
      <c r="G1044" s="2">
        <f t="shared" si="33"/>
        <v>2013</v>
      </c>
    </row>
    <row r="1045" spans="1:7" x14ac:dyDescent="0.25">
      <c r="A1045">
        <v>972</v>
      </c>
      <c r="B1045" t="s">
        <v>5</v>
      </c>
      <c r="C1045">
        <v>3.6</v>
      </c>
      <c r="D1045" t="s">
        <v>62</v>
      </c>
      <c r="E1045">
        <v>1</v>
      </c>
      <c r="F1045" s="12">
        <f t="shared" si="32"/>
        <v>41365</v>
      </c>
      <c r="G1045" s="2">
        <f t="shared" si="33"/>
        <v>2013</v>
      </c>
    </row>
    <row r="1046" spans="1:7" x14ac:dyDescent="0.25">
      <c r="A1046">
        <v>972</v>
      </c>
      <c r="B1046" t="s">
        <v>5</v>
      </c>
      <c r="C1046">
        <v>3.6</v>
      </c>
      <c r="D1046" t="s">
        <v>61</v>
      </c>
      <c r="E1046">
        <v>1</v>
      </c>
      <c r="F1046" s="12">
        <f t="shared" si="32"/>
        <v>41426</v>
      </c>
      <c r="G1046" s="2">
        <f t="shared" si="33"/>
        <v>2013</v>
      </c>
    </row>
    <row r="1047" spans="1:7" x14ac:dyDescent="0.25">
      <c r="A1047">
        <v>972</v>
      </c>
      <c r="B1047" t="s">
        <v>5</v>
      </c>
      <c r="C1047">
        <v>3.6</v>
      </c>
      <c r="D1047" t="s">
        <v>64</v>
      </c>
      <c r="E1047">
        <v>1</v>
      </c>
      <c r="F1047" s="12">
        <f t="shared" si="32"/>
        <v>41518</v>
      </c>
      <c r="G1047" s="2">
        <f t="shared" si="33"/>
        <v>2013</v>
      </c>
    </row>
    <row r="1048" spans="1:7" x14ac:dyDescent="0.25">
      <c r="A1048">
        <v>972</v>
      </c>
      <c r="B1048" t="s">
        <v>5</v>
      </c>
      <c r="C1048">
        <v>3.6</v>
      </c>
      <c r="D1048" t="s">
        <v>67</v>
      </c>
      <c r="E1048">
        <v>1</v>
      </c>
      <c r="F1048" s="12">
        <f t="shared" si="32"/>
        <v>41579</v>
      </c>
      <c r="G1048" s="2">
        <f t="shared" si="33"/>
        <v>2013</v>
      </c>
    </row>
    <row r="1049" spans="1:7" x14ac:dyDescent="0.25">
      <c r="A1049">
        <v>972</v>
      </c>
      <c r="B1049" t="s">
        <v>5</v>
      </c>
      <c r="C1049">
        <v>3.6</v>
      </c>
      <c r="D1049" t="s">
        <v>7</v>
      </c>
      <c r="E1049">
        <v>1</v>
      </c>
      <c r="F1049" s="12">
        <f t="shared" si="32"/>
        <v>41699</v>
      </c>
      <c r="G1049" s="2">
        <f t="shared" si="33"/>
        <v>2014</v>
      </c>
    </row>
    <row r="1050" spans="1:7" x14ac:dyDescent="0.25">
      <c r="A1050">
        <v>972</v>
      </c>
      <c r="B1050" t="s">
        <v>5</v>
      </c>
      <c r="C1050">
        <v>3.6</v>
      </c>
      <c r="D1050" t="s">
        <v>8</v>
      </c>
      <c r="E1050">
        <v>1</v>
      </c>
      <c r="F1050" s="12">
        <f t="shared" si="32"/>
        <v>41760</v>
      </c>
      <c r="G1050" s="2">
        <f t="shared" si="33"/>
        <v>2014</v>
      </c>
    </row>
    <row r="1051" spans="1:7" x14ac:dyDescent="0.25">
      <c r="A1051">
        <v>972</v>
      </c>
      <c r="B1051" t="s">
        <v>5</v>
      </c>
      <c r="C1051">
        <v>3.6</v>
      </c>
      <c r="D1051" t="s">
        <v>11</v>
      </c>
      <c r="E1051">
        <v>1</v>
      </c>
      <c r="F1051" s="12">
        <f t="shared" si="32"/>
        <v>41821</v>
      </c>
      <c r="G1051" s="2">
        <f t="shared" si="33"/>
        <v>2014</v>
      </c>
    </row>
    <row r="1052" spans="1:7" x14ac:dyDescent="0.25">
      <c r="A1052">
        <v>972</v>
      </c>
      <c r="B1052" t="s">
        <v>5</v>
      </c>
      <c r="C1052">
        <v>3.6</v>
      </c>
      <c r="D1052" t="s">
        <v>16</v>
      </c>
      <c r="E1052">
        <v>1</v>
      </c>
      <c r="F1052" s="12">
        <f t="shared" si="32"/>
        <v>41913</v>
      </c>
      <c r="G1052" s="2">
        <f t="shared" si="33"/>
        <v>2014</v>
      </c>
    </row>
    <row r="1053" spans="1:7" x14ac:dyDescent="0.25">
      <c r="A1053">
        <v>972</v>
      </c>
      <c r="B1053" t="s">
        <v>5</v>
      </c>
      <c r="C1053">
        <v>3.6</v>
      </c>
      <c r="D1053" t="s">
        <v>20</v>
      </c>
      <c r="E1053">
        <v>1</v>
      </c>
      <c r="F1053" s="12">
        <f t="shared" si="32"/>
        <v>42005</v>
      </c>
      <c r="G1053" s="2">
        <f t="shared" si="33"/>
        <v>2015</v>
      </c>
    </row>
    <row r="1054" spans="1:7" x14ac:dyDescent="0.25">
      <c r="A1054">
        <v>972</v>
      </c>
      <c r="B1054" t="s">
        <v>5</v>
      </c>
      <c r="C1054">
        <v>3.6</v>
      </c>
      <c r="D1054" t="s">
        <v>24</v>
      </c>
      <c r="E1054">
        <v>1</v>
      </c>
      <c r="F1054" s="12">
        <f t="shared" si="32"/>
        <v>42095</v>
      </c>
      <c r="G1054" s="2">
        <f t="shared" si="33"/>
        <v>2015</v>
      </c>
    </row>
    <row r="1055" spans="1:7" x14ac:dyDescent="0.25">
      <c r="A1055">
        <v>972</v>
      </c>
      <c r="B1055" t="s">
        <v>5</v>
      </c>
      <c r="C1055">
        <v>3.6</v>
      </c>
      <c r="D1055" t="s">
        <v>27</v>
      </c>
      <c r="E1055">
        <v>1</v>
      </c>
      <c r="F1055" s="12">
        <f t="shared" si="32"/>
        <v>42156</v>
      </c>
      <c r="G1055" s="2">
        <f t="shared" si="33"/>
        <v>2015</v>
      </c>
    </row>
    <row r="1056" spans="1:7" x14ac:dyDescent="0.25">
      <c r="A1056">
        <v>989</v>
      </c>
      <c r="B1056" t="s">
        <v>5</v>
      </c>
      <c r="C1056">
        <v>3.2</v>
      </c>
      <c r="D1056" t="s">
        <v>19</v>
      </c>
      <c r="E1056">
        <v>1</v>
      </c>
      <c r="F1056" s="12">
        <f t="shared" si="32"/>
        <v>40360</v>
      </c>
      <c r="G1056" s="2">
        <f t="shared" si="33"/>
        <v>2010</v>
      </c>
    </row>
    <row r="1057" spans="1:7" x14ac:dyDescent="0.25">
      <c r="A1057">
        <v>989</v>
      </c>
      <c r="B1057" t="s">
        <v>5</v>
      </c>
      <c r="C1057">
        <v>3.2</v>
      </c>
      <c r="D1057" t="s">
        <v>28</v>
      </c>
      <c r="E1057">
        <v>1</v>
      </c>
      <c r="F1057" s="12">
        <f t="shared" si="32"/>
        <v>40452</v>
      </c>
      <c r="G1057" s="2">
        <f t="shared" si="33"/>
        <v>2010</v>
      </c>
    </row>
    <row r="1058" spans="1:7" x14ac:dyDescent="0.25">
      <c r="A1058">
        <v>989</v>
      </c>
      <c r="B1058" t="s">
        <v>5</v>
      </c>
      <c r="C1058">
        <v>3.2</v>
      </c>
      <c r="D1058" t="s">
        <v>33</v>
      </c>
      <c r="E1058">
        <v>1</v>
      </c>
      <c r="F1058" s="12">
        <f t="shared" si="32"/>
        <v>40544</v>
      </c>
      <c r="G1058" s="2">
        <f t="shared" si="33"/>
        <v>2011</v>
      </c>
    </row>
    <row r="1059" spans="1:7" x14ac:dyDescent="0.25">
      <c r="A1059">
        <v>989</v>
      </c>
      <c r="B1059" t="s">
        <v>5</v>
      </c>
      <c r="C1059">
        <v>3.2</v>
      </c>
      <c r="D1059" t="s">
        <v>36</v>
      </c>
      <c r="E1059">
        <v>1</v>
      </c>
      <c r="F1059" s="12">
        <f t="shared" si="32"/>
        <v>40634</v>
      </c>
      <c r="G1059" s="2">
        <f t="shared" si="33"/>
        <v>2011</v>
      </c>
    </row>
    <row r="1060" spans="1:7" x14ac:dyDescent="0.25">
      <c r="A1060">
        <v>989</v>
      </c>
      <c r="B1060" t="s">
        <v>5</v>
      </c>
      <c r="C1060">
        <v>3.2</v>
      </c>
      <c r="D1060" t="s">
        <v>39</v>
      </c>
      <c r="E1060">
        <v>1</v>
      </c>
      <c r="F1060" s="12">
        <f t="shared" si="32"/>
        <v>40725</v>
      </c>
      <c r="G1060" s="2">
        <f t="shared" si="33"/>
        <v>2011</v>
      </c>
    </row>
    <row r="1061" spans="1:7" x14ac:dyDescent="0.25">
      <c r="A1061">
        <v>989</v>
      </c>
      <c r="B1061" t="s">
        <v>5</v>
      </c>
      <c r="C1061">
        <v>3.2</v>
      </c>
      <c r="D1061" t="s">
        <v>41</v>
      </c>
      <c r="E1061">
        <v>1</v>
      </c>
      <c r="F1061" s="12">
        <f t="shared" si="32"/>
        <v>40787</v>
      </c>
      <c r="G1061" s="2">
        <f t="shared" si="33"/>
        <v>2011</v>
      </c>
    </row>
    <row r="1062" spans="1:7" x14ac:dyDescent="0.25">
      <c r="A1062">
        <v>989</v>
      </c>
      <c r="B1062" t="s">
        <v>5</v>
      </c>
      <c r="C1062">
        <v>3.2</v>
      </c>
      <c r="D1062" t="s">
        <v>44</v>
      </c>
      <c r="E1062">
        <v>1</v>
      </c>
      <c r="F1062" s="12">
        <f t="shared" si="32"/>
        <v>40878</v>
      </c>
      <c r="G1062" s="2">
        <f t="shared" si="33"/>
        <v>2011</v>
      </c>
    </row>
    <row r="1063" spans="1:7" x14ac:dyDescent="0.25">
      <c r="A1063">
        <v>989</v>
      </c>
      <c r="B1063" t="s">
        <v>5</v>
      </c>
      <c r="C1063">
        <v>3.2</v>
      </c>
      <c r="D1063" t="s">
        <v>49</v>
      </c>
      <c r="E1063">
        <v>1</v>
      </c>
      <c r="F1063" s="12">
        <f t="shared" si="32"/>
        <v>41000</v>
      </c>
      <c r="G1063" s="2">
        <f t="shared" si="33"/>
        <v>2012</v>
      </c>
    </row>
    <row r="1064" spans="1:7" x14ac:dyDescent="0.25">
      <c r="A1064">
        <v>989</v>
      </c>
      <c r="B1064" t="s">
        <v>5</v>
      </c>
      <c r="C1064">
        <v>3.2</v>
      </c>
      <c r="D1064" t="s">
        <v>50</v>
      </c>
      <c r="E1064">
        <v>1</v>
      </c>
      <c r="F1064" s="12">
        <f t="shared" si="32"/>
        <v>41061</v>
      </c>
      <c r="G1064" s="2">
        <f t="shared" si="33"/>
        <v>2012</v>
      </c>
    </row>
    <row r="1065" spans="1:7" x14ac:dyDescent="0.25">
      <c r="A1065">
        <v>989</v>
      </c>
      <c r="B1065" t="s">
        <v>5</v>
      </c>
      <c r="C1065">
        <v>3.2</v>
      </c>
      <c r="D1065" t="s">
        <v>52</v>
      </c>
      <c r="E1065">
        <v>1</v>
      </c>
      <c r="F1065" s="12">
        <f t="shared" si="32"/>
        <v>41153</v>
      </c>
      <c r="G1065" s="2">
        <f t="shared" si="33"/>
        <v>2012</v>
      </c>
    </row>
    <row r="1066" spans="1:7" x14ac:dyDescent="0.25">
      <c r="A1066">
        <v>989</v>
      </c>
      <c r="B1066" t="s">
        <v>5</v>
      </c>
      <c r="C1066">
        <v>3.2</v>
      </c>
      <c r="D1066" t="s">
        <v>54</v>
      </c>
      <c r="E1066">
        <v>1</v>
      </c>
      <c r="F1066" s="12">
        <f t="shared" si="32"/>
        <v>41244</v>
      </c>
      <c r="G1066" s="2">
        <f t="shared" si="33"/>
        <v>2012</v>
      </c>
    </row>
    <row r="1067" spans="1:7" x14ac:dyDescent="0.25">
      <c r="A1067">
        <v>989</v>
      </c>
      <c r="B1067" t="s">
        <v>5</v>
      </c>
      <c r="C1067">
        <v>3.2</v>
      </c>
      <c r="D1067" t="s">
        <v>57</v>
      </c>
      <c r="E1067">
        <v>1</v>
      </c>
      <c r="F1067" s="12">
        <f t="shared" si="32"/>
        <v>41334</v>
      </c>
      <c r="G1067" s="2">
        <f t="shared" si="33"/>
        <v>2013</v>
      </c>
    </row>
    <row r="1068" spans="1:7" x14ac:dyDescent="0.25">
      <c r="A1068">
        <v>989</v>
      </c>
      <c r="B1068" t="s">
        <v>5</v>
      </c>
      <c r="C1068">
        <v>3.2</v>
      </c>
      <c r="D1068" t="s">
        <v>60</v>
      </c>
      <c r="E1068">
        <v>1</v>
      </c>
      <c r="F1068" s="12">
        <f t="shared" si="32"/>
        <v>41395</v>
      </c>
      <c r="G1068" s="2">
        <f t="shared" si="33"/>
        <v>2013</v>
      </c>
    </row>
    <row r="1069" spans="1:7" x14ac:dyDescent="0.25">
      <c r="A1069">
        <v>989</v>
      </c>
      <c r="B1069" t="s">
        <v>5</v>
      </c>
      <c r="C1069">
        <v>3.2</v>
      </c>
      <c r="D1069" t="s">
        <v>65</v>
      </c>
      <c r="E1069">
        <v>1</v>
      </c>
      <c r="F1069" s="12">
        <f t="shared" si="32"/>
        <v>41487</v>
      </c>
      <c r="G1069" s="2">
        <f t="shared" si="33"/>
        <v>2013</v>
      </c>
    </row>
    <row r="1070" spans="1:7" x14ac:dyDescent="0.25">
      <c r="A1070">
        <v>989</v>
      </c>
      <c r="B1070" t="s">
        <v>5</v>
      </c>
      <c r="C1070">
        <v>3.2</v>
      </c>
      <c r="D1070" t="s">
        <v>67</v>
      </c>
      <c r="E1070">
        <v>1</v>
      </c>
      <c r="F1070" s="12">
        <f t="shared" si="32"/>
        <v>41579</v>
      </c>
      <c r="G1070" s="2">
        <f t="shared" si="33"/>
        <v>2013</v>
      </c>
    </row>
    <row r="1071" spans="1:7" x14ac:dyDescent="0.25">
      <c r="A1071">
        <v>989</v>
      </c>
      <c r="B1071" t="s">
        <v>5</v>
      </c>
      <c r="C1071">
        <v>3.2</v>
      </c>
      <c r="D1071" t="s">
        <v>70</v>
      </c>
      <c r="E1071">
        <v>1</v>
      </c>
      <c r="F1071" s="12">
        <f t="shared" si="32"/>
        <v>41671</v>
      </c>
      <c r="G1071" s="2">
        <f t="shared" si="33"/>
        <v>2014</v>
      </c>
    </row>
    <row r="1072" spans="1:7" x14ac:dyDescent="0.25">
      <c r="A1072">
        <v>989</v>
      </c>
      <c r="B1072" t="s">
        <v>5</v>
      </c>
      <c r="C1072">
        <v>3.2</v>
      </c>
      <c r="D1072" t="s">
        <v>8</v>
      </c>
      <c r="E1072">
        <v>1</v>
      </c>
      <c r="F1072" s="12">
        <f t="shared" si="32"/>
        <v>41760</v>
      </c>
      <c r="G1072" s="2">
        <f t="shared" si="33"/>
        <v>2014</v>
      </c>
    </row>
    <row r="1073" spans="1:7" x14ac:dyDescent="0.25">
      <c r="A1073">
        <v>989</v>
      </c>
      <c r="B1073" t="s">
        <v>5</v>
      </c>
      <c r="C1073">
        <v>3.2</v>
      </c>
      <c r="D1073" t="s">
        <v>11</v>
      </c>
      <c r="E1073">
        <v>1</v>
      </c>
      <c r="F1073" s="12">
        <f t="shared" si="32"/>
        <v>41821</v>
      </c>
      <c r="G1073" s="2">
        <f t="shared" si="33"/>
        <v>2014</v>
      </c>
    </row>
    <row r="1074" spans="1:7" x14ac:dyDescent="0.25">
      <c r="A1074">
        <v>989</v>
      </c>
      <c r="B1074" t="s">
        <v>5</v>
      </c>
      <c r="C1074">
        <v>3.2</v>
      </c>
      <c r="D1074" t="s">
        <v>16</v>
      </c>
      <c r="E1074">
        <v>1</v>
      </c>
      <c r="F1074" s="12">
        <f t="shared" si="32"/>
        <v>41913</v>
      </c>
      <c r="G1074" s="2">
        <f t="shared" si="33"/>
        <v>2014</v>
      </c>
    </row>
    <row r="1075" spans="1:7" x14ac:dyDescent="0.25">
      <c r="A1075">
        <v>989</v>
      </c>
      <c r="B1075" t="s">
        <v>5</v>
      </c>
      <c r="C1075">
        <v>3.2</v>
      </c>
      <c r="D1075" t="s">
        <v>20</v>
      </c>
      <c r="E1075">
        <v>1</v>
      </c>
      <c r="F1075" s="12">
        <f t="shared" si="32"/>
        <v>42005</v>
      </c>
      <c r="G1075" s="2">
        <f t="shared" si="33"/>
        <v>2015</v>
      </c>
    </row>
    <row r="1076" spans="1:7" x14ac:dyDescent="0.25">
      <c r="A1076">
        <v>989</v>
      </c>
      <c r="B1076" t="s">
        <v>5</v>
      </c>
      <c r="C1076">
        <v>3.2</v>
      </c>
      <c r="D1076" t="s">
        <v>24</v>
      </c>
      <c r="E1076">
        <v>1</v>
      </c>
      <c r="F1076" s="12">
        <f t="shared" si="32"/>
        <v>42095</v>
      </c>
      <c r="G1076" s="2">
        <f t="shared" si="33"/>
        <v>2015</v>
      </c>
    </row>
    <row r="1077" spans="1:7" x14ac:dyDescent="0.25">
      <c r="A1077">
        <v>999</v>
      </c>
      <c r="B1077" t="s">
        <v>5</v>
      </c>
      <c r="C1077">
        <v>2.4849999999999999</v>
      </c>
      <c r="D1077" t="s">
        <v>22</v>
      </c>
      <c r="E1077">
        <v>1</v>
      </c>
      <c r="F1077" s="12">
        <f t="shared" si="32"/>
        <v>40391</v>
      </c>
      <c r="G1077" s="2">
        <f t="shared" si="33"/>
        <v>2010</v>
      </c>
    </row>
    <row r="1078" spans="1:7" x14ac:dyDescent="0.25">
      <c r="A1078">
        <v>999</v>
      </c>
      <c r="B1078" t="s">
        <v>5</v>
      </c>
      <c r="C1078">
        <v>2.4849999999999999</v>
      </c>
      <c r="D1078" t="s">
        <v>31</v>
      </c>
      <c r="E1078">
        <v>1</v>
      </c>
      <c r="F1078" s="12">
        <f t="shared" si="32"/>
        <v>40513</v>
      </c>
      <c r="G1078" s="2">
        <f t="shared" si="33"/>
        <v>2010</v>
      </c>
    </row>
    <row r="1079" spans="1:7" x14ac:dyDescent="0.25">
      <c r="A1079">
        <v>999</v>
      </c>
      <c r="B1079" t="s">
        <v>5</v>
      </c>
      <c r="C1079">
        <v>2.4849999999999999</v>
      </c>
      <c r="D1079" t="s">
        <v>36</v>
      </c>
      <c r="E1079">
        <v>1</v>
      </c>
      <c r="F1079" s="12">
        <f t="shared" si="32"/>
        <v>40634</v>
      </c>
      <c r="G1079" s="2">
        <f t="shared" si="33"/>
        <v>2011</v>
      </c>
    </row>
    <row r="1080" spans="1:7" x14ac:dyDescent="0.25">
      <c r="A1080">
        <v>999</v>
      </c>
      <c r="B1080" t="s">
        <v>5</v>
      </c>
      <c r="C1080">
        <v>2.4849999999999999</v>
      </c>
      <c r="D1080" t="s">
        <v>39</v>
      </c>
      <c r="E1080">
        <v>1</v>
      </c>
      <c r="F1080" s="12">
        <f t="shared" si="32"/>
        <v>40725</v>
      </c>
      <c r="G1080" s="2">
        <f t="shared" si="33"/>
        <v>2011</v>
      </c>
    </row>
    <row r="1081" spans="1:7" x14ac:dyDescent="0.25">
      <c r="A1081">
        <v>999</v>
      </c>
      <c r="B1081" t="s">
        <v>5</v>
      </c>
      <c r="C1081">
        <v>2.4849999999999999</v>
      </c>
      <c r="D1081" t="s">
        <v>43</v>
      </c>
      <c r="E1081">
        <v>1</v>
      </c>
      <c r="F1081" s="12">
        <f t="shared" si="32"/>
        <v>40848</v>
      </c>
      <c r="G1081" s="2">
        <f t="shared" si="33"/>
        <v>2011</v>
      </c>
    </row>
    <row r="1082" spans="1:7" x14ac:dyDescent="0.25">
      <c r="A1082">
        <v>999</v>
      </c>
      <c r="B1082" t="s">
        <v>5</v>
      </c>
      <c r="C1082">
        <v>2.4849999999999999</v>
      </c>
      <c r="D1082" t="s">
        <v>49</v>
      </c>
      <c r="E1082">
        <v>1</v>
      </c>
      <c r="F1082" s="12">
        <f t="shared" si="32"/>
        <v>41000</v>
      </c>
      <c r="G1082" s="2">
        <f t="shared" si="33"/>
        <v>2012</v>
      </c>
    </row>
    <row r="1083" spans="1:7" x14ac:dyDescent="0.25">
      <c r="A1083">
        <v>999</v>
      </c>
      <c r="B1083" t="s">
        <v>5</v>
      </c>
      <c r="C1083">
        <v>2.4849999999999999</v>
      </c>
      <c r="D1083" t="s">
        <v>51</v>
      </c>
      <c r="E1083">
        <v>1</v>
      </c>
      <c r="F1083" s="12">
        <f t="shared" si="32"/>
        <v>41091</v>
      </c>
      <c r="G1083" s="2">
        <f t="shared" si="33"/>
        <v>2012</v>
      </c>
    </row>
    <row r="1084" spans="1:7" x14ac:dyDescent="0.25">
      <c r="A1084">
        <v>999</v>
      </c>
      <c r="B1084" t="s">
        <v>5</v>
      </c>
      <c r="C1084">
        <v>2.4849999999999999</v>
      </c>
      <c r="D1084" t="s">
        <v>56</v>
      </c>
      <c r="E1084">
        <v>1</v>
      </c>
      <c r="F1084" s="12">
        <f t="shared" si="32"/>
        <v>41214</v>
      </c>
      <c r="G1084" s="2">
        <f t="shared" si="33"/>
        <v>2012</v>
      </c>
    </row>
    <row r="1085" spans="1:7" x14ac:dyDescent="0.25">
      <c r="A1085">
        <v>999</v>
      </c>
      <c r="B1085" t="s">
        <v>5</v>
      </c>
      <c r="C1085">
        <v>2.4849999999999999</v>
      </c>
      <c r="D1085" t="s">
        <v>62</v>
      </c>
      <c r="E1085">
        <v>1</v>
      </c>
      <c r="F1085" s="12">
        <f t="shared" si="32"/>
        <v>41365</v>
      </c>
      <c r="G1085" s="2">
        <f t="shared" si="33"/>
        <v>2013</v>
      </c>
    </row>
    <row r="1086" spans="1:7" x14ac:dyDescent="0.25">
      <c r="A1086">
        <v>999</v>
      </c>
      <c r="B1086" t="s">
        <v>5</v>
      </c>
      <c r="C1086">
        <v>2.4849999999999999</v>
      </c>
      <c r="D1086" t="s">
        <v>63</v>
      </c>
      <c r="E1086">
        <v>1</v>
      </c>
      <c r="F1086" s="12">
        <f t="shared" si="32"/>
        <v>41456</v>
      </c>
      <c r="G1086" s="2">
        <f t="shared" si="33"/>
        <v>2013</v>
      </c>
    </row>
    <row r="1087" spans="1:7" x14ac:dyDescent="0.25">
      <c r="A1087">
        <v>999</v>
      </c>
      <c r="B1087" t="s">
        <v>5</v>
      </c>
      <c r="C1087">
        <v>2.4849999999999999</v>
      </c>
      <c r="D1087" t="s">
        <v>68</v>
      </c>
      <c r="E1087">
        <v>1</v>
      </c>
      <c r="F1087" s="12">
        <f t="shared" si="32"/>
        <v>41548</v>
      </c>
      <c r="G1087" s="2">
        <f t="shared" si="33"/>
        <v>2013</v>
      </c>
    </row>
    <row r="1088" spans="1:7" x14ac:dyDescent="0.25">
      <c r="A1088">
        <v>999</v>
      </c>
      <c r="B1088" t="s">
        <v>5</v>
      </c>
      <c r="C1088">
        <v>2.4849999999999999</v>
      </c>
      <c r="D1088" t="s">
        <v>7</v>
      </c>
      <c r="E1088">
        <v>1</v>
      </c>
      <c r="F1088" s="12">
        <f t="shared" si="32"/>
        <v>41699</v>
      </c>
      <c r="G1088" s="2">
        <f t="shared" si="33"/>
        <v>2014</v>
      </c>
    </row>
    <row r="1089" spans="1:7" x14ac:dyDescent="0.25">
      <c r="A1089">
        <v>999</v>
      </c>
      <c r="B1089" t="s">
        <v>5</v>
      </c>
      <c r="C1089">
        <v>2.4849999999999999</v>
      </c>
      <c r="D1089" t="s">
        <v>10</v>
      </c>
      <c r="E1089">
        <v>1</v>
      </c>
      <c r="F1089" s="12">
        <f t="shared" si="32"/>
        <v>41791</v>
      </c>
      <c r="G1089" s="2">
        <f t="shared" si="33"/>
        <v>2014</v>
      </c>
    </row>
    <row r="1090" spans="1:7" x14ac:dyDescent="0.25">
      <c r="A1090">
        <v>999</v>
      </c>
      <c r="B1090" t="s">
        <v>5</v>
      </c>
      <c r="C1090">
        <v>2.4849999999999999</v>
      </c>
      <c r="D1090" t="s">
        <v>16</v>
      </c>
      <c r="E1090">
        <v>1</v>
      </c>
      <c r="F1090" s="12">
        <f t="shared" ref="F1090:F1153" si="34">DATE(VALUE(LEFT(D1090,4)),VALUE(RIGHT(D1090,2)),1)</f>
        <v>41913</v>
      </c>
      <c r="G1090" s="2">
        <f t="shared" si="33"/>
        <v>2014</v>
      </c>
    </row>
    <row r="1091" spans="1:7" x14ac:dyDescent="0.25">
      <c r="A1091">
        <v>999</v>
      </c>
      <c r="B1091" t="s">
        <v>5</v>
      </c>
      <c r="C1091">
        <v>2.4849999999999999</v>
      </c>
      <c r="D1091" t="s">
        <v>23</v>
      </c>
      <c r="E1091">
        <v>1</v>
      </c>
      <c r="F1091" s="12">
        <f t="shared" si="34"/>
        <v>42064</v>
      </c>
      <c r="G1091" s="2">
        <f t="shared" ref="G1091:G1154" si="35">YEAR(F1091)</f>
        <v>2015</v>
      </c>
    </row>
    <row r="1092" spans="1:7" x14ac:dyDescent="0.25">
      <c r="A1092">
        <v>999</v>
      </c>
      <c r="B1092" t="s">
        <v>5</v>
      </c>
      <c r="C1092">
        <v>2.4849999999999999</v>
      </c>
      <c r="D1092" t="s">
        <v>27</v>
      </c>
      <c r="E1092">
        <v>1</v>
      </c>
      <c r="F1092" s="12">
        <f t="shared" si="34"/>
        <v>42156</v>
      </c>
      <c r="G1092" s="2">
        <f t="shared" si="35"/>
        <v>2015</v>
      </c>
    </row>
    <row r="1093" spans="1:7" x14ac:dyDescent="0.25">
      <c r="A1093">
        <v>1060</v>
      </c>
      <c r="B1093" t="s">
        <v>5</v>
      </c>
      <c r="C1093">
        <v>2.82</v>
      </c>
      <c r="D1093" t="s">
        <v>28</v>
      </c>
      <c r="E1093">
        <v>1</v>
      </c>
      <c r="F1093" s="12">
        <f t="shared" si="34"/>
        <v>40452</v>
      </c>
      <c r="G1093" s="2">
        <f t="shared" si="35"/>
        <v>2010</v>
      </c>
    </row>
    <row r="1094" spans="1:7" x14ac:dyDescent="0.25">
      <c r="A1094">
        <v>1060</v>
      </c>
      <c r="B1094" t="s">
        <v>5</v>
      </c>
      <c r="C1094">
        <v>2.82</v>
      </c>
      <c r="D1094" t="s">
        <v>33</v>
      </c>
      <c r="E1094">
        <v>1</v>
      </c>
      <c r="F1094" s="12">
        <f t="shared" si="34"/>
        <v>40544</v>
      </c>
      <c r="G1094" s="2">
        <f t="shared" si="35"/>
        <v>2011</v>
      </c>
    </row>
    <row r="1095" spans="1:7" x14ac:dyDescent="0.25">
      <c r="A1095">
        <v>1060</v>
      </c>
      <c r="B1095" t="s">
        <v>5</v>
      </c>
      <c r="C1095">
        <v>2.82</v>
      </c>
      <c r="D1095" t="s">
        <v>36</v>
      </c>
      <c r="E1095">
        <v>1</v>
      </c>
      <c r="F1095" s="12">
        <f t="shared" si="34"/>
        <v>40634</v>
      </c>
      <c r="G1095" s="2">
        <f t="shared" si="35"/>
        <v>2011</v>
      </c>
    </row>
    <row r="1096" spans="1:7" x14ac:dyDescent="0.25">
      <c r="A1096">
        <v>1060</v>
      </c>
      <c r="B1096" t="s">
        <v>5</v>
      </c>
      <c r="C1096">
        <v>2.82</v>
      </c>
      <c r="D1096" t="s">
        <v>39</v>
      </c>
      <c r="E1096">
        <v>1</v>
      </c>
      <c r="F1096" s="12">
        <f t="shared" si="34"/>
        <v>40725</v>
      </c>
      <c r="G1096" s="2">
        <f t="shared" si="35"/>
        <v>2011</v>
      </c>
    </row>
    <row r="1097" spans="1:7" x14ac:dyDescent="0.25">
      <c r="A1097">
        <v>1060</v>
      </c>
      <c r="B1097" t="s">
        <v>5</v>
      </c>
      <c r="C1097">
        <v>2.82</v>
      </c>
      <c r="D1097" t="s">
        <v>42</v>
      </c>
      <c r="E1097">
        <v>1</v>
      </c>
      <c r="F1097" s="12">
        <f t="shared" si="34"/>
        <v>40817</v>
      </c>
      <c r="G1097" s="2">
        <f t="shared" si="35"/>
        <v>2011</v>
      </c>
    </row>
    <row r="1098" spans="1:7" x14ac:dyDescent="0.25">
      <c r="A1098">
        <v>1060</v>
      </c>
      <c r="B1098" t="s">
        <v>5</v>
      </c>
      <c r="C1098">
        <v>2.82</v>
      </c>
      <c r="D1098" t="s">
        <v>47</v>
      </c>
      <c r="E1098">
        <v>1</v>
      </c>
      <c r="F1098" s="12">
        <f t="shared" si="34"/>
        <v>40940</v>
      </c>
      <c r="G1098" s="2">
        <f t="shared" si="35"/>
        <v>2012</v>
      </c>
    </row>
    <row r="1099" spans="1:7" x14ac:dyDescent="0.25">
      <c r="A1099">
        <v>1060</v>
      </c>
      <c r="B1099" t="s">
        <v>5</v>
      </c>
      <c r="C1099">
        <v>2.82</v>
      </c>
      <c r="D1099" t="s">
        <v>48</v>
      </c>
      <c r="E1099">
        <v>1</v>
      </c>
      <c r="F1099" s="12">
        <f t="shared" si="34"/>
        <v>41030</v>
      </c>
      <c r="G1099" s="2">
        <f t="shared" si="35"/>
        <v>2012</v>
      </c>
    </row>
    <row r="1100" spans="1:7" x14ac:dyDescent="0.25">
      <c r="A1100">
        <v>1060</v>
      </c>
      <c r="B1100" t="s">
        <v>5</v>
      </c>
      <c r="C1100">
        <v>2.82</v>
      </c>
      <c r="D1100" t="s">
        <v>53</v>
      </c>
      <c r="E1100">
        <v>1</v>
      </c>
      <c r="F1100" s="12">
        <f t="shared" si="34"/>
        <v>41122</v>
      </c>
      <c r="G1100" s="2">
        <f t="shared" si="35"/>
        <v>2012</v>
      </c>
    </row>
    <row r="1101" spans="1:7" x14ac:dyDescent="0.25">
      <c r="A1101">
        <v>1060</v>
      </c>
      <c r="B1101" t="s">
        <v>5</v>
      </c>
      <c r="C1101">
        <v>2.82</v>
      </c>
      <c r="D1101" t="s">
        <v>56</v>
      </c>
      <c r="E1101">
        <v>1</v>
      </c>
      <c r="F1101" s="12">
        <f t="shared" si="34"/>
        <v>41214</v>
      </c>
      <c r="G1101" s="2">
        <f t="shared" si="35"/>
        <v>2012</v>
      </c>
    </row>
    <row r="1102" spans="1:7" x14ac:dyDescent="0.25">
      <c r="A1102">
        <v>1060</v>
      </c>
      <c r="B1102" t="s">
        <v>5</v>
      </c>
      <c r="C1102">
        <v>2.82</v>
      </c>
      <c r="D1102" t="s">
        <v>57</v>
      </c>
      <c r="E1102">
        <v>1</v>
      </c>
      <c r="F1102" s="12">
        <f t="shared" si="34"/>
        <v>41334</v>
      </c>
      <c r="G1102" s="2">
        <f t="shared" si="35"/>
        <v>2013</v>
      </c>
    </row>
    <row r="1103" spans="1:7" x14ac:dyDescent="0.25">
      <c r="A1103">
        <v>1060</v>
      </c>
      <c r="B1103" t="s">
        <v>5</v>
      </c>
      <c r="C1103">
        <v>2.82</v>
      </c>
      <c r="D1103" t="s">
        <v>61</v>
      </c>
      <c r="E1103">
        <v>1</v>
      </c>
      <c r="F1103" s="12">
        <f t="shared" si="34"/>
        <v>41426</v>
      </c>
      <c r="G1103" s="2">
        <f t="shared" si="35"/>
        <v>2013</v>
      </c>
    </row>
    <row r="1104" spans="1:7" x14ac:dyDescent="0.25">
      <c r="A1104">
        <v>1060</v>
      </c>
      <c r="B1104" t="s">
        <v>5</v>
      </c>
      <c r="C1104">
        <v>2.82</v>
      </c>
      <c r="D1104" t="s">
        <v>64</v>
      </c>
      <c r="E1104">
        <v>1</v>
      </c>
      <c r="F1104" s="12">
        <f t="shared" si="34"/>
        <v>41518</v>
      </c>
      <c r="G1104" s="2">
        <f t="shared" si="35"/>
        <v>2013</v>
      </c>
    </row>
    <row r="1105" spans="1:7" x14ac:dyDescent="0.25">
      <c r="A1105">
        <v>1060</v>
      </c>
      <c r="B1105" t="s">
        <v>5</v>
      </c>
      <c r="C1105">
        <v>2.82</v>
      </c>
      <c r="D1105" t="s">
        <v>66</v>
      </c>
      <c r="E1105">
        <v>1</v>
      </c>
      <c r="F1105" s="12">
        <f t="shared" si="34"/>
        <v>41609</v>
      </c>
      <c r="G1105" s="2">
        <f t="shared" si="35"/>
        <v>2013</v>
      </c>
    </row>
    <row r="1106" spans="1:7" x14ac:dyDescent="0.25">
      <c r="A1106">
        <v>1060</v>
      </c>
      <c r="B1106" t="s">
        <v>5</v>
      </c>
      <c r="C1106">
        <v>2.82</v>
      </c>
      <c r="D1106" t="s">
        <v>7</v>
      </c>
      <c r="E1106">
        <v>1</v>
      </c>
      <c r="F1106" s="12">
        <f t="shared" si="34"/>
        <v>41699</v>
      </c>
      <c r="G1106" s="2">
        <f t="shared" si="35"/>
        <v>2014</v>
      </c>
    </row>
    <row r="1107" spans="1:7" x14ac:dyDescent="0.25">
      <c r="A1107">
        <v>1060</v>
      </c>
      <c r="B1107" t="s">
        <v>5</v>
      </c>
      <c r="C1107">
        <v>2.82</v>
      </c>
      <c r="D1107" t="s">
        <v>10</v>
      </c>
      <c r="E1107">
        <v>1</v>
      </c>
      <c r="F1107" s="12">
        <f t="shared" si="34"/>
        <v>41791</v>
      </c>
      <c r="G1107" s="2">
        <f t="shared" si="35"/>
        <v>2014</v>
      </c>
    </row>
    <row r="1108" spans="1:7" x14ac:dyDescent="0.25">
      <c r="A1108">
        <v>1060</v>
      </c>
      <c r="B1108" t="s">
        <v>5</v>
      </c>
      <c r="C1108">
        <v>2.82</v>
      </c>
      <c r="D1108" t="s">
        <v>14</v>
      </c>
      <c r="E1108">
        <v>1</v>
      </c>
      <c r="F1108" s="12">
        <f t="shared" si="34"/>
        <v>41883</v>
      </c>
      <c r="G1108" s="2">
        <f t="shared" si="35"/>
        <v>2014</v>
      </c>
    </row>
    <row r="1109" spans="1:7" x14ac:dyDescent="0.25">
      <c r="A1109">
        <v>1060</v>
      </c>
      <c r="B1109" t="s">
        <v>5</v>
      </c>
      <c r="C1109">
        <v>2.82</v>
      </c>
      <c r="D1109" t="s">
        <v>20</v>
      </c>
      <c r="E1109">
        <v>1</v>
      </c>
      <c r="F1109" s="12">
        <f t="shared" si="34"/>
        <v>42005</v>
      </c>
      <c r="G1109" s="2">
        <f t="shared" si="35"/>
        <v>2015</v>
      </c>
    </row>
    <row r="1110" spans="1:7" x14ac:dyDescent="0.25">
      <c r="A1110">
        <v>1060</v>
      </c>
      <c r="B1110" t="s">
        <v>5</v>
      </c>
      <c r="C1110">
        <v>2.82</v>
      </c>
      <c r="D1110" t="s">
        <v>24</v>
      </c>
      <c r="E1110">
        <v>1</v>
      </c>
      <c r="F1110" s="12">
        <f t="shared" si="34"/>
        <v>42095</v>
      </c>
      <c r="G1110" s="2">
        <f t="shared" si="35"/>
        <v>2015</v>
      </c>
    </row>
    <row r="1111" spans="1:7" x14ac:dyDescent="0.25">
      <c r="A1111">
        <v>1064</v>
      </c>
      <c r="B1111" t="s">
        <v>5</v>
      </c>
      <c r="C1111">
        <v>3.76</v>
      </c>
      <c r="D1111" t="s">
        <v>26</v>
      </c>
      <c r="E1111">
        <v>1</v>
      </c>
      <c r="F1111" s="12">
        <f t="shared" si="34"/>
        <v>40422</v>
      </c>
      <c r="G1111" s="2">
        <f t="shared" si="35"/>
        <v>2010</v>
      </c>
    </row>
    <row r="1112" spans="1:7" x14ac:dyDescent="0.25">
      <c r="A1112">
        <v>1064</v>
      </c>
      <c r="B1112" t="s">
        <v>5</v>
      </c>
      <c r="C1112">
        <v>3.76</v>
      </c>
      <c r="D1112" t="s">
        <v>31</v>
      </c>
      <c r="E1112">
        <v>1</v>
      </c>
      <c r="F1112" s="12">
        <f t="shared" si="34"/>
        <v>40513</v>
      </c>
      <c r="G1112" s="2">
        <f t="shared" si="35"/>
        <v>2010</v>
      </c>
    </row>
    <row r="1113" spans="1:7" x14ac:dyDescent="0.25">
      <c r="A1113">
        <v>1064</v>
      </c>
      <c r="B1113" t="s">
        <v>5</v>
      </c>
      <c r="C1113">
        <v>3.76</v>
      </c>
      <c r="D1113" t="s">
        <v>35</v>
      </c>
      <c r="E1113">
        <v>1</v>
      </c>
      <c r="F1113" s="12">
        <f t="shared" si="34"/>
        <v>40603</v>
      </c>
      <c r="G1113" s="2">
        <f t="shared" si="35"/>
        <v>2011</v>
      </c>
    </row>
    <row r="1114" spans="1:7" x14ac:dyDescent="0.25">
      <c r="A1114">
        <v>1064</v>
      </c>
      <c r="B1114" t="s">
        <v>5</v>
      </c>
      <c r="C1114">
        <v>3.76</v>
      </c>
      <c r="D1114" t="s">
        <v>37</v>
      </c>
      <c r="E1114">
        <v>1</v>
      </c>
      <c r="F1114" s="12">
        <f t="shared" si="34"/>
        <v>40664</v>
      </c>
      <c r="G1114" s="2">
        <f t="shared" si="35"/>
        <v>2011</v>
      </c>
    </row>
    <row r="1115" spans="1:7" x14ac:dyDescent="0.25">
      <c r="A1115">
        <v>1064</v>
      </c>
      <c r="B1115" t="s">
        <v>5</v>
      </c>
      <c r="C1115">
        <v>3.76</v>
      </c>
      <c r="D1115" t="s">
        <v>39</v>
      </c>
      <c r="E1115">
        <v>1</v>
      </c>
      <c r="F1115" s="12">
        <f t="shared" si="34"/>
        <v>40725</v>
      </c>
      <c r="G1115" s="2">
        <f t="shared" si="35"/>
        <v>2011</v>
      </c>
    </row>
    <row r="1116" spans="1:7" x14ac:dyDescent="0.25">
      <c r="A1116">
        <v>1064</v>
      </c>
      <c r="B1116" t="s">
        <v>5</v>
      </c>
      <c r="C1116">
        <v>3.76</v>
      </c>
      <c r="D1116" t="s">
        <v>41</v>
      </c>
      <c r="E1116">
        <v>1</v>
      </c>
      <c r="F1116" s="12">
        <f t="shared" si="34"/>
        <v>40787</v>
      </c>
      <c r="G1116" s="2">
        <f t="shared" si="35"/>
        <v>2011</v>
      </c>
    </row>
    <row r="1117" spans="1:7" x14ac:dyDescent="0.25">
      <c r="A1117">
        <v>1064</v>
      </c>
      <c r="B1117" t="s">
        <v>5</v>
      </c>
      <c r="C1117">
        <v>3.76</v>
      </c>
      <c r="D1117" t="s">
        <v>44</v>
      </c>
      <c r="E1117">
        <v>1</v>
      </c>
      <c r="F1117" s="12">
        <f t="shared" si="34"/>
        <v>40878</v>
      </c>
      <c r="G1117" s="2">
        <f t="shared" si="35"/>
        <v>2011</v>
      </c>
    </row>
    <row r="1118" spans="1:7" x14ac:dyDescent="0.25">
      <c r="A1118">
        <v>1064</v>
      </c>
      <c r="B1118" t="s">
        <v>5</v>
      </c>
      <c r="C1118">
        <v>3.76</v>
      </c>
      <c r="D1118" t="s">
        <v>46</v>
      </c>
      <c r="E1118">
        <v>1</v>
      </c>
      <c r="F1118" s="12">
        <f t="shared" si="34"/>
        <v>40969</v>
      </c>
      <c r="G1118" s="2">
        <f t="shared" si="35"/>
        <v>2012</v>
      </c>
    </row>
    <row r="1119" spans="1:7" x14ac:dyDescent="0.25">
      <c r="A1119">
        <v>1064</v>
      </c>
      <c r="B1119" t="s">
        <v>5</v>
      </c>
      <c r="C1119">
        <v>3.76</v>
      </c>
      <c r="D1119" t="s">
        <v>48</v>
      </c>
      <c r="E1119">
        <v>1</v>
      </c>
      <c r="F1119" s="12">
        <f t="shared" si="34"/>
        <v>41030</v>
      </c>
      <c r="G1119" s="2">
        <f t="shared" si="35"/>
        <v>2012</v>
      </c>
    </row>
    <row r="1120" spans="1:7" x14ac:dyDescent="0.25">
      <c r="A1120">
        <v>1064</v>
      </c>
      <c r="B1120" t="s">
        <v>5</v>
      </c>
      <c r="C1120">
        <v>3.76</v>
      </c>
      <c r="D1120" t="s">
        <v>51</v>
      </c>
      <c r="E1120">
        <v>1</v>
      </c>
      <c r="F1120" s="12">
        <f t="shared" si="34"/>
        <v>41091</v>
      </c>
      <c r="G1120" s="2">
        <f t="shared" si="35"/>
        <v>2012</v>
      </c>
    </row>
    <row r="1121" spans="1:7" x14ac:dyDescent="0.25">
      <c r="A1121">
        <v>1064</v>
      </c>
      <c r="B1121" t="s">
        <v>5</v>
      </c>
      <c r="C1121">
        <v>3.76</v>
      </c>
      <c r="D1121" t="s">
        <v>55</v>
      </c>
      <c r="E1121">
        <v>1</v>
      </c>
      <c r="F1121" s="12">
        <f t="shared" si="34"/>
        <v>41183</v>
      </c>
      <c r="G1121" s="2">
        <f t="shared" si="35"/>
        <v>2012</v>
      </c>
    </row>
    <row r="1122" spans="1:7" x14ac:dyDescent="0.25">
      <c r="A1122">
        <v>1064</v>
      </c>
      <c r="B1122" t="s">
        <v>5</v>
      </c>
      <c r="C1122">
        <v>3.76</v>
      </c>
      <c r="D1122" t="s">
        <v>59</v>
      </c>
      <c r="E1122">
        <v>1</v>
      </c>
      <c r="F1122" s="12">
        <f t="shared" si="34"/>
        <v>41275</v>
      </c>
      <c r="G1122" s="2">
        <f t="shared" si="35"/>
        <v>2013</v>
      </c>
    </row>
    <row r="1123" spans="1:7" x14ac:dyDescent="0.25">
      <c r="A1123">
        <v>1064</v>
      </c>
      <c r="B1123" t="s">
        <v>5</v>
      </c>
      <c r="C1123">
        <v>3.76</v>
      </c>
      <c r="D1123" t="s">
        <v>57</v>
      </c>
      <c r="E1123">
        <v>1</v>
      </c>
      <c r="F1123" s="12">
        <f t="shared" si="34"/>
        <v>41334</v>
      </c>
      <c r="G1123" s="2">
        <f t="shared" si="35"/>
        <v>2013</v>
      </c>
    </row>
    <row r="1124" spans="1:7" x14ac:dyDescent="0.25">
      <c r="A1124">
        <v>1064</v>
      </c>
      <c r="B1124" t="s">
        <v>5</v>
      </c>
      <c r="C1124">
        <v>3.76</v>
      </c>
      <c r="D1124" t="s">
        <v>60</v>
      </c>
      <c r="E1124">
        <v>1</v>
      </c>
      <c r="F1124" s="12">
        <f t="shared" si="34"/>
        <v>41395</v>
      </c>
      <c r="G1124" s="2">
        <f t="shared" si="35"/>
        <v>2013</v>
      </c>
    </row>
    <row r="1125" spans="1:7" x14ac:dyDescent="0.25">
      <c r="A1125">
        <v>1064</v>
      </c>
      <c r="B1125" t="s">
        <v>5</v>
      </c>
      <c r="C1125">
        <v>3.76</v>
      </c>
      <c r="D1125" t="s">
        <v>63</v>
      </c>
      <c r="E1125">
        <v>1</v>
      </c>
      <c r="F1125" s="12">
        <f t="shared" si="34"/>
        <v>41456</v>
      </c>
      <c r="G1125" s="2">
        <f t="shared" si="35"/>
        <v>2013</v>
      </c>
    </row>
    <row r="1126" spans="1:7" x14ac:dyDescent="0.25">
      <c r="A1126">
        <v>1064</v>
      </c>
      <c r="B1126" t="s">
        <v>5</v>
      </c>
      <c r="C1126">
        <v>3.76</v>
      </c>
      <c r="D1126" t="s">
        <v>68</v>
      </c>
      <c r="E1126">
        <v>1</v>
      </c>
      <c r="F1126" s="12">
        <f t="shared" si="34"/>
        <v>41548</v>
      </c>
      <c r="G1126" s="2">
        <f t="shared" si="35"/>
        <v>2013</v>
      </c>
    </row>
    <row r="1127" spans="1:7" x14ac:dyDescent="0.25">
      <c r="A1127">
        <v>1064</v>
      </c>
      <c r="B1127" t="s">
        <v>5</v>
      </c>
      <c r="C1127">
        <v>3.76</v>
      </c>
      <c r="D1127" t="s">
        <v>69</v>
      </c>
      <c r="E1127">
        <v>1</v>
      </c>
      <c r="F1127" s="12">
        <f t="shared" si="34"/>
        <v>41640</v>
      </c>
      <c r="G1127" s="2">
        <f t="shared" si="35"/>
        <v>2014</v>
      </c>
    </row>
    <row r="1128" spans="1:7" x14ac:dyDescent="0.25">
      <c r="A1128">
        <v>1064</v>
      </c>
      <c r="B1128" t="s">
        <v>5</v>
      </c>
      <c r="C1128">
        <v>3.76</v>
      </c>
      <c r="D1128" t="s">
        <v>6</v>
      </c>
      <c r="E1128">
        <v>1</v>
      </c>
      <c r="F1128" s="12">
        <f t="shared" si="34"/>
        <v>41730</v>
      </c>
      <c r="G1128" s="2">
        <f t="shared" si="35"/>
        <v>2014</v>
      </c>
    </row>
    <row r="1129" spans="1:7" x14ac:dyDescent="0.25">
      <c r="A1129">
        <v>1064</v>
      </c>
      <c r="B1129" t="s">
        <v>5</v>
      </c>
      <c r="C1129">
        <v>3.76</v>
      </c>
      <c r="D1129" t="s">
        <v>10</v>
      </c>
      <c r="E1129">
        <v>1</v>
      </c>
      <c r="F1129" s="12">
        <f t="shared" si="34"/>
        <v>41791</v>
      </c>
      <c r="G1129" s="2">
        <f t="shared" si="35"/>
        <v>2014</v>
      </c>
    </row>
    <row r="1130" spans="1:7" x14ac:dyDescent="0.25">
      <c r="A1130">
        <v>1064</v>
      </c>
      <c r="B1130" t="s">
        <v>5</v>
      </c>
      <c r="C1130">
        <v>3.76</v>
      </c>
      <c r="D1130" t="s">
        <v>13</v>
      </c>
      <c r="E1130">
        <v>1</v>
      </c>
      <c r="F1130" s="12">
        <f t="shared" si="34"/>
        <v>41852</v>
      </c>
      <c r="G1130" s="2">
        <f t="shared" si="35"/>
        <v>2014</v>
      </c>
    </row>
    <row r="1131" spans="1:7" x14ac:dyDescent="0.25">
      <c r="A1131">
        <v>1064</v>
      </c>
      <c r="B1131" t="s">
        <v>5</v>
      </c>
      <c r="C1131">
        <v>3.76</v>
      </c>
      <c r="D1131" t="s">
        <v>16</v>
      </c>
      <c r="E1131">
        <v>1</v>
      </c>
      <c r="F1131" s="12">
        <f t="shared" si="34"/>
        <v>41913</v>
      </c>
      <c r="G1131" s="2">
        <f t="shared" si="35"/>
        <v>2014</v>
      </c>
    </row>
    <row r="1132" spans="1:7" x14ac:dyDescent="0.25">
      <c r="A1132">
        <v>1064</v>
      </c>
      <c r="B1132" t="s">
        <v>5</v>
      </c>
      <c r="C1132">
        <v>3.76</v>
      </c>
      <c r="D1132" t="s">
        <v>20</v>
      </c>
      <c r="E1132">
        <v>1</v>
      </c>
      <c r="F1132" s="12">
        <f t="shared" si="34"/>
        <v>42005</v>
      </c>
      <c r="G1132" s="2">
        <f t="shared" si="35"/>
        <v>2015</v>
      </c>
    </row>
    <row r="1133" spans="1:7" x14ac:dyDescent="0.25">
      <c r="A1133">
        <v>1064</v>
      </c>
      <c r="B1133" t="s">
        <v>5</v>
      </c>
      <c r="C1133">
        <v>3.76</v>
      </c>
      <c r="D1133" t="s">
        <v>24</v>
      </c>
      <c r="E1133">
        <v>1</v>
      </c>
      <c r="F1133" s="12">
        <f t="shared" si="34"/>
        <v>42095</v>
      </c>
      <c r="G1133" s="2">
        <f t="shared" si="35"/>
        <v>2015</v>
      </c>
    </row>
    <row r="1134" spans="1:7" x14ac:dyDescent="0.25">
      <c r="A1134">
        <v>1064</v>
      </c>
      <c r="B1134" t="s">
        <v>5</v>
      </c>
      <c r="C1134">
        <v>3.76</v>
      </c>
      <c r="D1134" t="s">
        <v>27</v>
      </c>
      <c r="E1134">
        <v>1</v>
      </c>
      <c r="F1134" s="12">
        <f t="shared" si="34"/>
        <v>42156</v>
      </c>
      <c r="G1134" s="2">
        <f t="shared" si="35"/>
        <v>2015</v>
      </c>
    </row>
    <row r="1135" spans="1:7" x14ac:dyDescent="0.25">
      <c r="A1135">
        <v>1083</v>
      </c>
      <c r="B1135" t="s">
        <v>5</v>
      </c>
      <c r="C1135">
        <v>3.51</v>
      </c>
      <c r="D1135" t="s">
        <v>19</v>
      </c>
      <c r="E1135">
        <v>1</v>
      </c>
      <c r="F1135" s="12">
        <f t="shared" si="34"/>
        <v>40360</v>
      </c>
      <c r="G1135" s="2">
        <f t="shared" si="35"/>
        <v>2010</v>
      </c>
    </row>
    <row r="1136" spans="1:7" x14ac:dyDescent="0.25">
      <c r="A1136">
        <v>1083</v>
      </c>
      <c r="B1136" t="s">
        <v>5</v>
      </c>
      <c r="C1136">
        <v>3.51</v>
      </c>
      <c r="D1136" t="s">
        <v>26</v>
      </c>
      <c r="E1136">
        <v>1</v>
      </c>
      <c r="F1136" s="12">
        <f t="shared" si="34"/>
        <v>40422</v>
      </c>
      <c r="G1136" s="2">
        <f t="shared" si="35"/>
        <v>2010</v>
      </c>
    </row>
    <row r="1137" spans="1:7" x14ac:dyDescent="0.25">
      <c r="A1137">
        <v>1083</v>
      </c>
      <c r="B1137" t="s">
        <v>5</v>
      </c>
      <c r="C1137">
        <v>3.51</v>
      </c>
      <c r="D1137" t="s">
        <v>33</v>
      </c>
      <c r="E1137">
        <v>1</v>
      </c>
      <c r="F1137" s="12">
        <f t="shared" si="34"/>
        <v>40544</v>
      </c>
      <c r="G1137" s="2">
        <f t="shared" si="35"/>
        <v>2011</v>
      </c>
    </row>
    <row r="1138" spans="1:7" x14ac:dyDescent="0.25">
      <c r="A1138">
        <v>1083</v>
      </c>
      <c r="B1138" t="s">
        <v>5</v>
      </c>
      <c r="C1138">
        <v>3.51</v>
      </c>
      <c r="D1138" t="s">
        <v>36</v>
      </c>
      <c r="E1138">
        <v>1</v>
      </c>
      <c r="F1138" s="12">
        <f t="shared" si="34"/>
        <v>40634</v>
      </c>
      <c r="G1138" s="2">
        <f t="shared" si="35"/>
        <v>2011</v>
      </c>
    </row>
    <row r="1139" spans="1:7" x14ac:dyDescent="0.25">
      <c r="A1139">
        <v>1083</v>
      </c>
      <c r="B1139" t="s">
        <v>5</v>
      </c>
      <c r="C1139">
        <v>3.51</v>
      </c>
      <c r="D1139" t="s">
        <v>38</v>
      </c>
      <c r="E1139">
        <v>1</v>
      </c>
      <c r="F1139" s="12">
        <f t="shared" si="34"/>
        <v>40695</v>
      </c>
      <c r="G1139" s="2">
        <f t="shared" si="35"/>
        <v>2011</v>
      </c>
    </row>
    <row r="1140" spans="1:7" x14ac:dyDescent="0.25">
      <c r="A1140">
        <v>1083</v>
      </c>
      <c r="B1140" t="s">
        <v>5</v>
      </c>
      <c r="C1140">
        <v>3.51</v>
      </c>
      <c r="D1140" t="s">
        <v>40</v>
      </c>
      <c r="E1140">
        <v>1</v>
      </c>
      <c r="F1140" s="12">
        <f t="shared" si="34"/>
        <v>40756</v>
      </c>
      <c r="G1140" s="2">
        <f t="shared" si="35"/>
        <v>2011</v>
      </c>
    </row>
    <row r="1141" spans="1:7" x14ac:dyDescent="0.25">
      <c r="A1141">
        <v>1083</v>
      </c>
      <c r="B1141" t="s">
        <v>5</v>
      </c>
      <c r="C1141">
        <v>3.51</v>
      </c>
      <c r="D1141" t="s">
        <v>43</v>
      </c>
      <c r="E1141">
        <v>1</v>
      </c>
      <c r="F1141" s="12">
        <f t="shared" si="34"/>
        <v>40848</v>
      </c>
      <c r="G1141" s="2">
        <f t="shared" si="35"/>
        <v>2011</v>
      </c>
    </row>
    <row r="1142" spans="1:7" x14ac:dyDescent="0.25">
      <c r="A1142">
        <v>1083</v>
      </c>
      <c r="B1142" t="s">
        <v>5</v>
      </c>
      <c r="C1142">
        <v>3.51</v>
      </c>
      <c r="D1142" t="s">
        <v>46</v>
      </c>
      <c r="E1142">
        <v>1</v>
      </c>
      <c r="F1142" s="12">
        <f t="shared" si="34"/>
        <v>40969</v>
      </c>
      <c r="G1142" s="2">
        <f t="shared" si="35"/>
        <v>2012</v>
      </c>
    </row>
    <row r="1143" spans="1:7" x14ac:dyDescent="0.25">
      <c r="A1143">
        <v>1083</v>
      </c>
      <c r="B1143" t="s">
        <v>5</v>
      </c>
      <c r="C1143">
        <v>3.51</v>
      </c>
      <c r="D1143" t="s">
        <v>48</v>
      </c>
      <c r="E1143">
        <v>1</v>
      </c>
      <c r="F1143" s="12">
        <f t="shared" si="34"/>
        <v>41030</v>
      </c>
      <c r="G1143" s="2">
        <f t="shared" si="35"/>
        <v>2012</v>
      </c>
    </row>
    <row r="1144" spans="1:7" x14ac:dyDescent="0.25">
      <c r="A1144">
        <v>1083</v>
      </c>
      <c r="B1144" t="s">
        <v>5</v>
      </c>
      <c r="C1144">
        <v>3.51</v>
      </c>
      <c r="D1144" t="s">
        <v>51</v>
      </c>
      <c r="E1144">
        <v>1</v>
      </c>
      <c r="F1144" s="12">
        <f t="shared" si="34"/>
        <v>41091</v>
      </c>
      <c r="G1144" s="2">
        <f t="shared" si="35"/>
        <v>2012</v>
      </c>
    </row>
    <row r="1145" spans="1:7" x14ac:dyDescent="0.25">
      <c r="A1145">
        <v>1083</v>
      </c>
      <c r="B1145" t="s">
        <v>5</v>
      </c>
      <c r="C1145">
        <v>3.51</v>
      </c>
      <c r="D1145" t="s">
        <v>55</v>
      </c>
      <c r="E1145">
        <v>1</v>
      </c>
      <c r="F1145" s="12">
        <f t="shared" si="34"/>
        <v>41183</v>
      </c>
      <c r="G1145" s="2">
        <f t="shared" si="35"/>
        <v>2012</v>
      </c>
    </row>
    <row r="1146" spans="1:7" x14ac:dyDescent="0.25">
      <c r="A1146">
        <v>1083</v>
      </c>
      <c r="B1146" t="s">
        <v>5</v>
      </c>
      <c r="C1146">
        <v>3.51</v>
      </c>
      <c r="D1146" t="s">
        <v>58</v>
      </c>
      <c r="E1146">
        <v>1</v>
      </c>
      <c r="F1146" s="12">
        <f t="shared" si="34"/>
        <v>41306</v>
      </c>
      <c r="G1146" s="2">
        <f t="shared" si="35"/>
        <v>2013</v>
      </c>
    </row>
    <row r="1147" spans="1:7" x14ac:dyDescent="0.25">
      <c r="A1147">
        <v>1083</v>
      </c>
      <c r="B1147" t="s">
        <v>5</v>
      </c>
      <c r="C1147">
        <v>3.51</v>
      </c>
      <c r="D1147" t="s">
        <v>62</v>
      </c>
      <c r="E1147">
        <v>1</v>
      </c>
      <c r="F1147" s="12">
        <f t="shared" si="34"/>
        <v>41365</v>
      </c>
      <c r="G1147" s="2">
        <f t="shared" si="35"/>
        <v>2013</v>
      </c>
    </row>
    <row r="1148" spans="1:7" x14ac:dyDescent="0.25">
      <c r="A1148">
        <v>1083</v>
      </c>
      <c r="B1148" t="s">
        <v>5</v>
      </c>
      <c r="C1148">
        <v>3.51</v>
      </c>
      <c r="D1148" t="s">
        <v>63</v>
      </c>
      <c r="E1148">
        <v>1</v>
      </c>
      <c r="F1148" s="12">
        <f t="shared" si="34"/>
        <v>41456</v>
      </c>
      <c r="G1148" s="2">
        <f t="shared" si="35"/>
        <v>2013</v>
      </c>
    </row>
    <row r="1149" spans="1:7" x14ac:dyDescent="0.25">
      <c r="A1149">
        <v>1083</v>
      </c>
      <c r="B1149" t="s">
        <v>5</v>
      </c>
      <c r="C1149">
        <v>3.51</v>
      </c>
      <c r="D1149" t="s">
        <v>64</v>
      </c>
      <c r="E1149">
        <v>1</v>
      </c>
      <c r="F1149" s="12">
        <f t="shared" si="34"/>
        <v>41518</v>
      </c>
      <c r="G1149" s="2">
        <f t="shared" si="35"/>
        <v>2013</v>
      </c>
    </row>
    <row r="1150" spans="1:7" x14ac:dyDescent="0.25">
      <c r="A1150">
        <v>1083</v>
      </c>
      <c r="B1150" t="s">
        <v>5</v>
      </c>
      <c r="C1150">
        <v>3.51</v>
      </c>
      <c r="D1150" t="s">
        <v>66</v>
      </c>
      <c r="E1150">
        <v>1</v>
      </c>
      <c r="F1150" s="12">
        <f t="shared" si="34"/>
        <v>41609</v>
      </c>
      <c r="G1150" s="2">
        <f t="shared" si="35"/>
        <v>2013</v>
      </c>
    </row>
    <row r="1151" spans="1:7" x14ac:dyDescent="0.25">
      <c r="A1151">
        <v>1083</v>
      </c>
      <c r="B1151" t="s">
        <v>5</v>
      </c>
      <c r="C1151">
        <v>3.51</v>
      </c>
      <c r="D1151" t="s">
        <v>7</v>
      </c>
      <c r="E1151">
        <v>1</v>
      </c>
      <c r="F1151" s="12">
        <f t="shared" si="34"/>
        <v>41699</v>
      </c>
      <c r="G1151" s="2">
        <f t="shared" si="35"/>
        <v>2014</v>
      </c>
    </row>
    <row r="1152" spans="1:7" x14ac:dyDescent="0.25">
      <c r="A1152">
        <v>1083</v>
      </c>
      <c r="B1152" t="s">
        <v>5</v>
      </c>
      <c r="C1152">
        <v>3.51</v>
      </c>
      <c r="D1152" t="s">
        <v>10</v>
      </c>
      <c r="E1152">
        <v>1</v>
      </c>
      <c r="F1152" s="12">
        <f t="shared" si="34"/>
        <v>41791</v>
      </c>
      <c r="G1152" s="2">
        <f t="shared" si="35"/>
        <v>2014</v>
      </c>
    </row>
    <row r="1153" spans="1:7" x14ac:dyDescent="0.25">
      <c r="A1153">
        <v>1083</v>
      </c>
      <c r="B1153" t="s">
        <v>5</v>
      </c>
      <c r="C1153">
        <v>3.51</v>
      </c>
      <c r="D1153" t="s">
        <v>13</v>
      </c>
      <c r="E1153">
        <v>1</v>
      </c>
      <c r="F1153" s="12">
        <f t="shared" si="34"/>
        <v>41852</v>
      </c>
      <c r="G1153" s="2">
        <f t="shared" si="35"/>
        <v>2014</v>
      </c>
    </row>
    <row r="1154" spans="1:7" x14ac:dyDescent="0.25">
      <c r="A1154">
        <v>1083</v>
      </c>
      <c r="B1154" t="s">
        <v>5</v>
      </c>
      <c r="C1154">
        <v>3.51</v>
      </c>
      <c r="D1154" t="s">
        <v>17</v>
      </c>
      <c r="E1154">
        <v>1</v>
      </c>
      <c r="F1154" s="12">
        <f t="shared" ref="F1154:F1217" si="36">DATE(VALUE(LEFT(D1154,4)),VALUE(RIGHT(D1154,2)),1)</f>
        <v>41944</v>
      </c>
      <c r="G1154" s="2">
        <f t="shared" si="35"/>
        <v>2014</v>
      </c>
    </row>
    <row r="1155" spans="1:7" x14ac:dyDescent="0.25">
      <c r="A1155">
        <v>1083</v>
      </c>
      <c r="B1155" t="s">
        <v>5</v>
      </c>
      <c r="C1155">
        <v>3.51</v>
      </c>
      <c r="D1155" t="s">
        <v>21</v>
      </c>
      <c r="E1155">
        <v>1</v>
      </c>
      <c r="F1155" s="12">
        <f t="shared" si="36"/>
        <v>42036</v>
      </c>
      <c r="G1155" s="2">
        <f t="shared" ref="G1155:G1218" si="37">YEAR(F1155)</f>
        <v>2015</v>
      </c>
    </row>
    <row r="1156" spans="1:7" x14ac:dyDescent="0.25">
      <c r="A1156">
        <v>1083</v>
      </c>
      <c r="B1156" t="s">
        <v>5</v>
      </c>
      <c r="C1156">
        <v>3.51</v>
      </c>
      <c r="D1156" t="s">
        <v>25</v>
      </c>
      <c r="E1156">
        <v>1</v>
      </c>
      <c r="F1156" s="12">
        <f t="shared" si="36"/>
        <v>42125</v>
      </c>
      <c r="G1156" s="2">
        <f t="shared" si="37"/>
        <v>2015</v>
      </c>
    </row>
    <row r="1157" spans="1:7" x14ac:dyDescent="0.25">
      <c r="A1157">
        <v>1134</v>
      </c>
      <c r="B1157" t="s">
        <v>5</v>
      </c>
      <c r="C1157">
        <v>3.6</v>
      </c>
      <c r="D1157" t="s">
        <v>22</v>
      </c>
      <c r="E1157">
        <v>1</v>
      </c>
      <c r="F1157" s="12">
        <f t="shared" si="36"/>
        <v>40391</v>
      </c>
      <c r="G1157" s="2">
        <f t="shared" si="37"/>
        <v>2010</v>
      </c>
    </row>
    <row r="1158" spans="1:7" x14ac:dyDescent="0.25">
      <c r="A1158">
        <v>1134</v>
      </c>
      <c r="B1158" t="s">
        <v>5</v>
      </c>
      <c r="C1158">
        <v>3.6</v>
      </c>
      <c r="D1158" t="s">
        <v>30</v>
      </c>
      <c r="E1158">
        <v>1</v>
      </c>
      <c r="F1158" s="12">
        <f t="shared" si="36"/>
        <v>40483</v>
      </c>
      <c r="G1158" s="2">
        <f t="shared" si="37"/>
        <v>2010</v>
      </c>
    </row>
    <row r="1159" spans="1:7" x14ac:dyDescent="0.25">
      <c r="A1159">
        <v>1134</v>
      </c>
      <c r="B1159" t="s">
        <v>5</v>
      </c>
      <c r="C1159">
        <v>3.6</v>
      </c>
      <c r="D1159" t="s">
        <v>34</v>
      </c>
      <c r="E1159">
        <v>1</v>
      </c>
      <c r="F1159" s="12">
        <f t="shared" si="36"/>
        <v>40575</v>
      </c>
      <c r="G1159" s="2">
        <f t="shared" si="37"/>
        <v>2011</v>
      </c>
    </row>
    <row r="1160" spans="1:7" x14ac:dyDescent="0.25">
      <c r="A1160">
        <v>1134</v>
      </c>
      <c r="B1160" t="s">
        <v>5</v>
      </c>
      <c r="C1160">
        <v>3.6</v>
      </c>
      <c r="D1160" t="s">
        <v>36</v>
      </c>
      <c r="E1160">
        <v>1</v>
      </c>
      <c r="F1160" s="12">
        <f t="shared" si="36"/>
        <v>40634</v>
      </c>
      <c r="G1160" s="2">
        <f t="shared" si="37"/>
        <v>2011</v>
      </c>
    </row>
    <row r="1161" spans="1:7" x14ac:dyDescent="0.25">
      <c r="A1161">
        <v>1134</v>
      </c>
      <c r="B1161" t="s">
        <v>5</v>
      </c>
      <c r="C1161">
        <v>3.6</v>
      </c>
      <c r="D1161" t="s">
        <v>38</v>
      </c>
      <c r="E1161">
        <v>1</v>
      </c>
      <c r="F1161" s="12">
        <f t="shared" si="36"/>
        <v>40695</v>
      </c>
      <c r="G1161" s="2">
        <f t="shared" si="37"/>
        <v>2011</v>
      </c>
    </row>
    <row r="1162" spans="1:7" x14ac:dyDescent="0.25">
      <c r="A1162">
        <v>1134</v>
      </c>
      <c r="B1162" t="s">
        <v>5</v>
      </c>
      <c r="C1162">
        <v>3.6</v>
      </c>
      <c r="D1162" t="s">
        <v>40</v>
      </c>
      <c r="E1162">
        <v>1</v>
      </c>
      <c r="F1162" s="12">
        <f t="shared" si="36"/>
        <v>40756</v>
      </c>
      <c r="G1162" s="2">
        <f t="shared" si="37"/>
        <v>2011</v>
      </c>
    </row>
    <row r="1163" spans="1:7" x14ac:dyDescent="0.25">
      <c r="A1163">
        <v>1134</v>
      </c>
      <c r="B1163" t="s">
        <v>5</v>
      </c>
      <c r="C1163">
        <v>3.6</v>
      </c>
      <c r="D1163" t="s">
        <v>43</v>
      </c>
      <c r="E1163">
        <v>1</v>
      </c>
      <c r="F1163" s="12">
        <f t="shared" si="36"/>
        <v>40848</v>
      </c>
      <c r="G1163" s="2">
        <f t="shared" si="37"/>
        <v>2011</v>
      </c>
    </row>
    <row r="1164" spans="1:7" x14ac:dyDescent="0.25">
      <c r="A1164">
        <v>1134</v>
      </c>
      <c r="B1164" t="s">
        <v>5</v>
      </c>
      <c r="C1164">
        <v>3.6</v>
      </c>
      <c r="D1164" t="s">
        <v>47</v>
      </c>
      <c r="E1164">
        <v>1</v>
      </c>
      <c r="F1164" s="12">
        <f t="shared" si="36"/>
        <v>40940</v>
      </c>
      <c r="G1164" s="2">
        <f t="shared" si="37"/>
        <v>2012</v>
      </c>
    </row>
    <row r="1165" spans="1:7" x14ac:dyDescent="0.25">
      <c r="A1165">
        <v>1134</v>
      </c>
      <c r="B1165" t="s">
        <v>5</v>
      </c>
      <c r="C1165">
        <v>3.6</v>
      </c>
      <c r="D1165" t="s">
        <v>49</v>
      </c>
      <c r="E1165">
        <v>1</v>
      </c>
      <c r="F1165" s="12">
        <f t="shared" si="36"/>
        <v>41000</v>
      </c>
      <c r="G1165" s="2">
        <f t="shared" si="37"/>
        <v>2012</v>
      </c>
    </row>
    <row r="1166" spans="1:7" x14ac:dyDescent="0.25">
      <c r="A1166">
        <v>1134</v>
      </c>
      <c r="B1166" t="s">
        <v>5</v>
      </c>
      <c r="C1166">
        <v>3.6</v>
      </c>
      <c r="D1166" t="s">
        <v>50</v>
      </c>
      <c r="E1166">
        <v>1</v>
      </c>
      <c r="F1166" s="12">
        <f t="shared" si="36"/>
        <v>41061</v>
      </c>
      <c r="G1166" s="2">
        <f t="shared" si="37"/>
        <v>2012</v>
      </c>
    </row>
    <row r="1167" spans="1:7" x14ac:dyDescent="0.25">
      <c r="A1167">
        <v>1134</v>
      </c>
      <c r="B1167" t="s">
        <v>5</v>
      </c>
      <c r="C1167">
        <v>3.6</v>
      </c>
      <c r="D1167" t="s">
        <v>53</v>
      </c>
      <c r="E1167">
        <v>1</v>
      </c>
      <c r="F1167" s="12">
        <f t="shared" si="36"/>
        <v>41122</v>
      </c>
      <c r="G1167" s="2">
        <f t="shared" si="37"/>
        <v>2012</v>
      </c>
    </row>
    <row r="1168" spans="1:7" x14ac:dyDescent="0.25">
      <c r="A1168">
        <v>1134</v>
      </c>
      <c r="B1168" t="s">
        <v>5</v>
      </c>
      <c r="C1168">
        <v>3.6</v>
      </c>
      <c r="D1168" t="s">
        <v>56</v>
      </c>
      <c r="E1168">
        <v>1</v>
      </c>
      <c r="F1168" s="12">
        <f t="shared" si="36"/>
        <v>41214</v>
      </c>
      <c r="G1168" s="2">
        <f t="shared" si="37"/>
        <v>2012</v>
      </c>
    </row>
    <row r="1169" spans="1:7" x14ac:dyDescent="0.25">
      <c r="A1169">
        <v>1134</v>
      </c>
      <c r="B1169" t="s">
        <v>5</v>
      </c>
      <c r="C1169">
        <v>3.6</v>
      </c>
      <c r="D1169" t="s">
        <v>58</v>
      </c>
      <c r="E1169">
        <v>1</v>
      </c>
      <c r="F1169" s="12">
        <f t="shared" si="36"/>
        <v>41306</v>
      </c>
      <c r="G1169" s="2">
        <f t="shared" si="37"/>
        <v>2013</v>
      </c>
    </row>
    <row r="1170" spans="1:7" x14ac:dyDescent="0.25">
      <c r="A1170">
        <v>1134</v>
      </c>
      <c r="B1170" t="s">
        <v>5</v>
      </c>
      <c r="C1170">
        <v>3.6</v>
      </c>
      <c r="D1170" t="s">
        <v>62</v>
      </c>
      <c r="E1170">
        <v>1</v>
      </c>
      <c r="F1170" s="12">
        <f t="shared" si="36"/>
        <v>41365</v>
      </c>
      <c r="G1170" s="2">
        <f t="shared" si="37"/>
        <v>2013</v>
      </c>
    </row>
    <row r="1171" spans="1:7" x14ac:dyDescent="0.25">
      <c r="A1171">
        <v>1134</v>
      </c>
      <c r="B1171" t="s">
        <v>5</v>
      </c>
      <c r="C1171">
        <v>3.6</v>
      </c>
      <c r="D1171" t="s">
        <v>61</v>
      </c>
      <c r="E1171">
        <v>1</v>
      </c>
      <c r="F1171" s="12">
        <f t="shared" si="36"/>
        <v>41426</v>
      </c>
      <c r="G1171" s="2">
        <f t="shared" si="37"/>
        <v>2013</v>
      </c>
    </row>
    <row r="1172" spans="1:7" x14ac:dyDescent="0.25">
      <c r="A1172">
        <v>1134</v>
      </c>
      <c r="B1172" t="s">
        <v>5</v>
      </c>
      <c r="C1172">
        <v>3.6</v>
      </c>
      <c r="D1172" t="s">
        <v>65</v>
      </c>
      <c r="E1172">
        <v>1</v>
      </c>
      <c r="F1172" s="12">
        <f t="shared" si="36"/>
        <v>41487</v>
      </c>
      <c r="G1172" s="2">
        <f t="shared" si="37"/>
        <v>2013</v>
      </c>
    </row>
    <row r="1173" spans="1:7" x14ac:dyDescent="0.25">
      <c r="A1173">
        <v>1134</v>
      </c>
      <c r="B1173" t="s">
        <v>5</v>
      </c>
      <c r="C1173">
        <v>3.6</v>
      </c>
      <c r="D1173" t="s">
        <v>67</v>
      </c>
      <c r="E1173">
        <v>1</v>
      </c>
      <c r="F1173" s="12">
        <f t="shared" si="36"/>
        <v>41579</v>
      </c>
      <c r="G1173" s="2">
        <f t="shared" si="37"/>
        <v>2013</v>
      </c>
    </row>
    <row r="1174" spans="1:7" x14ac:dyDescent="0.25">
      <c r="A1174">
        <v>1134</v>
      </c>
      <c r="B1174" t="s">
        <v>5</v>
      </c>
      <c r="C1174">
        <v>3.6</v>
      </c>
      <c r="D1174" t="s">
        <v>70</v>
      </c>
      <c r="E1174">
        <v>1</v>
      </c>
      <c r="F1174" s="12">
        <f t="shared" si="36"/>
        <v>41671</v>
      </c>
      <c r="G1174" s="2">
        <f t="shared" si="37"/>
        <v>2014</v>
      </c>
    </row>
    <row r="1175" spans="1:7" x14ac:dyDescent="0.25">
      <c r="A1175">
        <v>1134</v>
      </c>
      <c r="B1175" t="s">
        <v>5</v>
      </c>
      <c r="C1175">
        <v>3.6</v>
      </c>
      <c r="D1175" t="s">
        <v>6</v>
      </c>
      <c r="E1175">
        <v>1</v>
      </c>
      <c r="F1175" s="12">
        <f t="shared" si="36"/>
        <v>41730</v>
      </c>
      <c r="G1175" s="2">
        <f t="shared" si="37"/>
        <v>2014</v>
      </c>
    </row>
    <row r="1176" spans="1:7" x14ac:dyDescent="0.25">
      <c r="A1176">
        <v>1134</v>
      </c>
      <c r="B1176" t="s">
        <v>5</v>
      </c>
      <c r="C1176">
        <v>3.6</v>
      </c>
      <c r="D1176" t="s">
        <v>10</v>
      </c>
      <c r="E1176">
        <v>1</v>
      </c>
      <c r="F1176" s="12">
        <f t="shared" si="36"/>
        <v>41791</v>
      </c>
      <c r="G1176" s="2">
        <f t="shared" si="37"/>
        <v>2014</v>
      </c>
    </row>
    <row r="1177" spans="1:7" x14ac:dyDescent="0.25">
      <c r="A1177">
        <v>1134</v>
      </c>
      <c r="B1177" t="s">
        <v>5</v>
      </c>
      <c r="C1177">
        <v>3.6</v>
      </c>
      <c r="D1177" t="s">
        <v>13</v>
      </c>
      <c r="E1177">
        <v>1</v>
      </c>
      <c r="F1177" s="12">
        <f t="shared" si="36"/>
        <v>41852</v>
      </c>
      <c r="G1177" s="2">
        <f t="shared" si="37"/>
        <v>2014</v>
      </c>
    </row>
    <row r="1178" spans="1:7" x14ac:dyDescent="0.25">
      <c r="A1178">
        <v>1134</v>
      </c>
      <c r="B1178" t="s">
        <v>5</v>
      </c>
      <c r="C1178">
        <v>3.6</v>
      </c>
      <c r="D1178" t="s">
        <v>17</v>
      </c>
      <c r="E1178">
        <v>1</v>
      </c>
      <c r="F1178" s="12">
        <f t="shared" si="36"/>
        <v>41944</v>
      </c>
      <c r="G1178" s="2">
        <f t="shared" si="37"/>
        <v>2014</v>
      </c>
    </row>
    <row r="1179" spans="1:7" x14ac:dyDescent="0.25">
      <c r="A1179">
        <v>1134</v>
      </c>
      <c r="B1179" t="s">
        <v>5</v>
      </c>
      <c r="C1179">
        <v>3.6</v>
      </c>
      <c r="D1179" t="s">
        <v>21</v>
      </c>
      <c r="E1179">
        <v>1</v>
      </c>
      <c r="F1179" s="12">
        <f t="shared" si="36"/>
        <v>42036</v>
      </c>
      <c r="G1179" s="2">
        <f t="shared" si="37"/>
        <v>2015</v>
      </c>
    </row>
    <row r="1180" spans="1:7" x14ac:dyDescent="0.25">
      <c r="A1180">
        <v>1134</v>
      </c>
      <c r="B1180" t="s">
        <v>5</v>
      </c>
      <c r="C1180">
        <v>3.6</v>
      </c>
      <c r="D1180" t="s">
        <v>24</v>
      </c>
      <c r="E1180">
        <v>1</v>
      </c>
      <c r="F1180" s="12">
        <f t="shared" si="36"/>
        <v>42095</v>
      </c>
      <c r="G1180" s="2">
        <f t="shared" si="37"/>
        <v>2015</v>
      </c>
    </row>
    <row r="1181" spans="1:7" x14ac:dyDescent="0.25">
      <c r="A1181">
        <v>1134</v>
      </c>
      <c r="B1181" t="s">
        <v>5</v>
      </c>
      <c r="C1181">
        <v>3.6</v>
      </c>
      <c r="D1181" t="s">
        <v>27</v>
      </c>
      <c r="E1181">
        <v>1</v>
      </c>
      <c r="F1181" s="12">
        <f t="shared" si="36"/>
        <v>42156</v>
      </c>
      <c r="G1181" s="2">
        <f t="shared" si="37"/>
        <v>2015</v>
      </c>
    </row>
    <row r="1182" spans="1:7" x14ac:dyDescent="0.25">
      <c r="A1182">
        <v>1153</v>
      </c>
      <c r="B1182" t="s">
        <v>5</v>
      </c>
      <c r="C1182">
        <v>4.7300000000000004</v>
      </c>
      <c r="D1182" t="s">
        <v>19</v>
      </c>
      <c r="E1182">
        <v>1</v>
      </c>
      <c r="F1182" s="12">
        <f t="shared" si="36"/>
        <v>40360</v>
      </c>
      <c r="G1182" s="2">
        <f t="shared" si="37"/>
        <v>2010</v>
      </c>
    </row>
    <row r="1183" spans="1:7" x14ac:dyDescent="0.25">
      <c r="A1183">
        <v>1153</v>
      </c>
      <c r="B1183" t="s">
        <v>5</v>
      </c>
      <c r="C1183">
        <v>4.7300000000000004</v>
      </c>
      <c r="D1183" t="s">
        <v>26</v>
      </c>
      <c r="E1183">
        <v>1</v>
      </c>
      <c r="F1183" s="12">
        <f t="shared" si="36"/>
        <v>40422</v>
      </c>
      <c r="G1183" s="2">
        <f t="shared" si="37"/>
        <v>2010</v>
      </c>
    </row>
    <row r="1184" spans="1:7" x14ac:dyDescent="0.25">
      <c r="A1184">
        <v>1153</v>
      </c>
      <c r="B1184" t="s">
        <v>5</v>
      </c>
      <c r="C1184">
        <v>4.7300000000000004</v>
      </c>
      <c r="D1184" t="s">
        <v>31</v>
      </c>
      <c r="E1184">
        <v>1</v>
      </c>
      <c r="F1184" s="12">
        <f t="shared" si="36"/>
        <v>40513</v>
      </c>
      <c r="G1184" s="2">
        <f t="shared" si="37"/>
        <v>2010</v>
      </c>
    </row>
    <row r="1185" spans="1:7" x14ac:dyDescent="0.25">
      <c r="A1185">
        <v>1153</v>
      </c>
      <c r="B1185" t="s">
        <v>5</v>
      </c>
      <c r="C1185">
        <v>4.7300000000000004</v>
      </c>
      <c r="D1185" t="s">
        <v>35</v>
      </c>
      <c r="E1185">
        <v>1</v>
      </c>
      <c r="F1185" s="12">
        <f t="shared" si="36"/>
        <v>40603</v>
      </c>
      <c r="G1185" s="2">
        <f t="shared" si="37"/>
        <v>2011</v>
      </c>
    </row>
    <row r="1186" spans="1:7" x14ac:dyDescent="0.25">
      <c r="A1186">
        <v>1153</v>
      </c>
      <c r="B1186" t="s">
        <v>5</v>
      </c>
      <c r="C1186">
        <v>4.7300000000000004</v>
      </c>
      <c r="D1186" t="s">
        <v>37</v>
      </c>
      <c r="E1186">
        <v>1</v>
      </c>
      <c r="F1186" s="12">
        <f t="shared" si="36"/>
        <v>40664</v>
      </c>
      <c r="G1186" s="2">
        <f t="shared" si="37"/>
        <v>2011</v>
      </c>
    </row>
    <row r="1187" spans="1:7" x14ac:dyDescent="0.25">
      <c r="A1187">
        <v>1153</v>
      </c>
      <c r="B1187" t="s">
        <v>5</v>
      </c>
      <c r="C1187">
        <v>4.7300000000000004</v>
      </c>
      <c r="D1187" t="s">
        <v>38</v>
      </c>
      <c r="E1187">
        <v>1</v>
      </c>
      <c r="F1187" s="12">
        <f t="shared" si="36"/>
        <v>40695</v>
      </c>
      <c r="G1187" s="2">
        <f t="shared" si="37"/>
        <v>2011</v>
      </c>
    </row>
    <row r="1188" spans="1:7" x14ac:dyDescent="0.25">
      <c r="A1188">
        <v>1153</v>
      </c>
      <c r="B1188" t="s">
        <v>5</v>
      </c>
      <c r="C1188">
        <v>4.7300000000000004</v>
      </c>
      <c r="D1188" t="s">
        <v>40</v>
      </c>
      <c r="E1188">
        <v>1</v>
      </c>
      <c r="F1188" s="12">
        <f t="shared" si="36"/>
        <v>40756</v>
      </c>
      <c r="G1188" s="2">
        <f t="shared" si="37"/>
        <v>2011</v>
      </c>
    </row>
    <row r="1189" spans="1:7" x14ac:dyDescent="0.25">
      <c r="A1189">
        <v>1153</v>
      </c>
      <c r="B1189" t="s">
        <v>5</v>
      </c>
      <c r="C1189">
        <v>4.7300000000000004</v>
      </c>
      <c r="D1189" t="s">
        <v>42</v>
      </c>
      <c r="E1189">
        <v>1</v>
      </c>
      <c r="F1189" s="12">
        <f t="shared" si="36"/>
        <v>40817</v>
      </c>
      <c r="G1189" s="2">
        <f t="shared" si="37"/>
        <v>2011</v>
      </c>
    </row>
    <row r="1190" spans="1:7" x14ac:dyDescent="0.25">
      <c r="A1190">
        <v>1153</v>
      </c>
      <c r="B1190" t="s">
        <v>5</v>
      </c>
      <c r="C1190">
        <v>4.7300000000000004</v>
      </c>
      <c r="D1190" t="s">
        <v>45</v>
      </c>
      <c r="E1190">
        <v>1</v>
      </c>
      <c r="F1190" s="12">
        <f t="shared" si="36"/>
        <v>40909</v>
      </c>
      <c r="G1190" s="2">
        <f t="shared" si="37"/>
        <v>2012</v>
      </c>
    </row>
    <row r="1191" spans="1:7" x14ac:dyDescent="0.25">
      <c r="A1191">
        <v>1153</v>
      </c>
      <c r="B1191" t="s">
        <v>5</v>
      </c>
      <c r="C1191">
        <v>4.7300000000000004</v>
      </c>
      <c r="D1191" t="s">
        <v>49</v>
      </c>
      <c r="E1191">
        <v>1</v>
      </c>
      <c r="F1191" s="12">
        <f t="shared" si="36"/>
        <v>41000</v>
      </c>
      <c r="G1191" s="2">
        <f t="shared" si="37"/>
        <v>2012</v>
      </c>
    </row>
    <row r="1192" spans="1:7" x14ac:dyDescent="0.25">
      <c r="A1192">
        <v>1153</v>
      </c>
      <c r="B1192" t="s">
        <v>5</v>
      </c>
      <c r="C1192">
        <v>4.7300000000000004</v>
      </c>
      <c r="D1192" t="s">
        <v>48</v>
      </c>
      <c r="E1192">
        <v>1</v>
      </c>
      <c r="F1192" s="12">
        <f t="shared" si="36"/>
        <v>41030</v>
      </c>
      <c r="G1192" s="2">
        <f t="shared" si="37"/>
        <v>2012</v>
      </c>
    </row>
    <row r="1193" spans="1:7" x14ac:dyDescent="0.25">
      <c r="A1193">
        <v>1153</v>
      </c>
      <c r="B1193" t="s">
        <v>5</v>
      </c>
      <c r="C1193">
        <v>4.7300000000000004</v>
      </c>
      <c r="D1193" t="s">
        <v>51</v>
      </c>
      <c r="E1193">
        <v>1</v>
      </c>
      <c r="F1193" s="12">
        <f t="shared" si="36"/>
        <v>41091</v>
      </c>
      <c r="G1193" s="2">
        <f t="shared" si="37"/>
        <v>2012</v>
      </c>
    </row>
    <row r="1194" spans="1:7" x14ac:dyDescent="0.25">
      <c r="A1194">
        <v>1153</v>
      </c>
      <c r="B1194" t="s">
        <v>5</v>
      </c>
      <c r="C1194">
        <v>4.7300000000000004</v>
      </c>
      <c r="D1194" t="s">
        <v>52</v>
      </c>
      <c r="E1194">
        <v>1</v>
      </c>
      <c r="F1194" s="12">
        <f t="shared" si="36"/>
        <v>41153</v>
      </c>
      <c r="G1194" s="2">
        <f t="shared" si="37"/>
        <v>2012</v>
      </c>
    </row>
    <row r="1195" spans="1:7" x14ac:dyDescent="0.25">
      <c r="A1195">
        <v>1153</v>
      </c>
      <c r="B1195" t="s">
        <v>5</v>
      </c>
      <c r="C1195">
        <v>4.7300000000000004</v>
      </c>
      <c r="D1195" t="s">
        <v>56</v>
      </c>
      <c r="E1195">
        <v>1</v>
      </c>
      <c r="F1195" s="12">
        <f t="shared" si="36"/>
        <v>41214</v>
      </c>
      <c r="G1195" s="2">
        <f t="shared" si="37"/>
        <v>2012</v>
      </c>
    </row>
    <row r="1196" spans="1:7" x14ac:dyDescent="0.25">
      <c r="A1196">
        <v>1153</v>
      </c>
      <c r="B1196" t="s">
        <v>5</v>
      </c>
      <c r="C1196">
        <v>4.7300000000000004</v>
      </c>
      <c r="D1196" t="s">
        <v>57</v>
      </c>
      <c r="E1196">
        <v>1</v>
      </c>
      <c r="F1196" s="12">
        <f t="shared" si="36"/>
        <v>41334</v>
      </c>
      <c r="G1196" s="2">
        <f t="shared" si="37"/>
        <v>2013</v>
      </c>
    </row>
    <row r="1197" spans="1:7" x14ac:dyDescent="0.25">
      <c r="A1197">
        <v>1153</v>
      </c>
      <c r="B1197" t="s">
        <v>5</v>
      </c>
      <c r="C1197">
        <v>4.7300000000000004</v>
      </c>
      <c r="D1197" t="s">
        <v>62</v>
      </c>
      <c r="E1197">
        <v>1</v>
      </c>
      <c r="F1197" s="12">
        <f t="shared" si="36"/>
        <v>41365</v>
      </c>
      <c r="G1197" s="2">
        <f t="shared" si="37"/>
        <v>2013</v>
      </c>
    </row>
    <row r="1198" spans="1:7" x14ac:dyDescent="0.25">
      <c r="A1198">
        <v>1153</v>
      </c>
      <c r="B1198" t="s">
        <v>5</v>
      </c>
      <c r="C1198">
        <v>4.7300000000000004</v>
      </c>
      <c r="D1198" t="s">
        <v>61</v>
      </c>
      <c r="E1198">
        <v>1</v>
      </c>
      <c r="F1198" s="12">
        <f t="shared" si="36"/>
        <v>41426</v>
      </c>
      <c r="G1198" s="2">
        <f t="shared" si="37"/>
        <v>2013</v>
      </c>
    </row>
    <row r="1199" spans="1:7" x14ac:dyDescent="0.25">
      <c r="A1199">
        <v>1153</v>
      </c>
      <c r="B1199" t="s">
        <v>5</v>
      </c>
      <c r="C1199">
        <v>4.7300000000000004</v>
      </c>
      <c r="D1199" t="s">
        <v>65</v>
      </c>
      <c r="E1199">
        <v>1</v>
      </c>
      <c r="F1199" s="12">
        <f t="shared" si="36"/>
        <v>41487</v>
      </c>
      <c r="G1199" s="2">
        <f t="shared" si="37"/>
        <v>2013</v>
      </c>
    </row>
    <row r="1200" spans="1:7" x14ac:dyDescent="0.25">
      <c r="A1200">
        <v>1153</v>
      </c>
      <c r="B1200" t="s">
        <v>5</v>
      </c>
      <c r="C1200">
        <v>4.7300000000000004</v>
      </c>
      <c r="D1200" t="s">
        <v>68</v>
      </c>
      <c r="E1200">
        <v>1</v>
      </c>
      <c r="F1200" s="12">
        <f t="shared" si="36"/>
        <v>41548</v>
      </c>
      <c r="G1200" s="2">
        <f t="shared" si="37"/>
        <v>2013</v>
      </c>
    </row>
    <row r="1201" spans="1:7" x14ac:dyDescent="0.25">
      <c r="A1201">
        <v>1153</v>
      </c>
      <c r="B1201" t="s">
        <v>5</v>
      </c>
      <c r="C1201">
        <v>4.7300000000000004</v>
      </c>
      <c r="D1201" t="s">
        <v>69</v>
      </c>
      <c r="E1201">
        <v>1</v>
      </c>
      <c r="F1201" s="12">
        <f t="shared" si="36"/>
        <v>41640</v>
      </c>
      <c r="G1201" s="2">
        <f t="shared" si="37"/>
        <v>2014</v>
      </c>
    </row>
    <row r="1202" spans="1:7" x14ac:dyDescent="0.25">
      <c r="A1202">
        <v>1153</v>
      </c>
      <c r="B1202" t="s">
        <v>5</v>
      </c>
      <c r="C1202">
        <v>4.7300000000000004</v>
      </c>
      <c r="D1202" t="s">
        <v>7</v>
      </c>
      <c r="E1202">
        <v>1</v>
      </c>
      <c r="F1202" s="12">
        <f t="shared" si="36"/>
        <v>41699</v>
      </c>
      <c r="G1202" s="2">
        <f t="shared" si="37"/>
        <v>2014</v>
      </c>
    </row>
    <row r="1203" spans="1:7" x14ac:dyDescent="0.25">
      <c r="A1203">
        <v>1153</v>
      </c>
      <c r="B1203" t="s">
        <v>5</v>
      </c>
      <c r="C1203">
        <v>4.7300000000000004</v>
      </c>
      <c r="D1203" t="s">
        <v>8</v>
      </c>
      <c r="E1203">
        <v>1</v>
      </c>
      <c r="F1203" s="12">
        <f t="shared" si="36"/>
        <v>41760</v>
      </c>
      <c r="G1203" s="2">
        <f t="shared" si="37"/>
        <v>2014</v>
      </c>
    </row>
    <row r="1204" spans="1:7" x14ac:dyDescent="0.25">
      <c r="A1204">
        <v>1153</v>
      </c>
      <c r="B1204" t="s">
        <v>5</v>
      </c>
      <c r="C1204">
        <v>4.7300000000000004</v>
      </c>
      <c r="D1204" t="s">
        <v>11</v>
      </c>
      <c r="E1204">
        <v>1</v>
      </c>
      <c r="F1204" s="12">
        <f t="shared" si="36"/>
        <v>41821</v>
      </c>
      <c r="G1204" s="2">
        <f t="shared" si="37"/>
        <v>2014</v>
      </c>
    </row>
    <row r="1205" spans="1:7" x14ac:dyDescent="0.25">
      <c r="A1205">
        <v>1153</v>
      </c>
      <c r="B1205" t="s">
        <v>5</v>
      </c>
      <c r="C1205">
        <v>4.7300000000000004</v>
      </c>
      <c r="D1205" t="s">
        <v>14</v>
      </c>
      <c r="E1205">
        <v>1</v>
      </c>
      <c r="F1205" s="12">
        <f t="shared" si="36"/>
        <v>41883</v>
      </c>
      <c r="G1205" s="2">
        <f t="shared" si="37"/>
        <v>2014</v>
      </c>
    </row>
    <row r="1206" spans="1:7" x14ac:dyDescent="0.25">
      <c r="A1206">
        <v>1153</v>
      </c>
      <c r="B1206" t="s">
        <v>5</v>
      </c>
      <c r="C1206">
        <v>4.7300000000000004</v>
      </c>
      <c r="D1206" t="s">
        <v>17</v>
      </c>
      <c r="E1206">
        <v>1</v>
      </c>
      <c r="F1206" s="12">
        <f t="shared" si="36"/>
        <v>41944</v>
      </c>
      <c r="G1206" s="2">
        <f t="shared" si="37"/>
        <v>2014</v>
      </c>
    </row>
    <row r="1207" spans="1:7" x14ac:dyDescent="0.25">
      <c r="A1207">
        <v>1153</v>
      </c>
      <c r="B1207" t="s">
        <v>5</v>
      </c>
      <c r="C1207">
        <v>4.7300000000000004</v>
      </c>
      <c r="D1207" t="s">
        <v>21</v>
      </c>
      <c r="E1207">
        <v>1</v>
      </c>
      <c r="F1207" s="12">
        <f t="shared" si="36"/>
        <v>42036</v>
      </c>
      <c r="G1207" s="2">
        <f t="shared" si="37"/>
        <v>2015</v>
      </c>
    </row>
    <row r="1208" spans="1:7" x14ac:dyDescent="0.25">
      <c r="A1208">
        <v>1153</v>
      </c>
      <c r="B1208" t="s">
        <v>5</v>
      </c>
      <c r="C1208">
        <v>4.7300000000000004</v>
      </c>
      <c r="D1208" t="s">
        <v>24</v>
      </c>
      <c r="E1208">
        <v>1</v>
      </c>
      <c r="F1208" s="12">
        <f t="shared" si="36"/>
        <v>42095</v>
      </c>
      <c r="G1208" s="2">
        <f t="shared" si="37"/>
        <v>2015</v>
      </c>
    </row>
    <row r="1209" spans="1:7" x14ac:dyDescent="0.25">
      <c r="A1209">
        <v>1153</v>
      </c>
      <c r="B1209" t="s">
        <v>5</v>
      </c>
      <c r="C1209">
        <v>4.7300000000000004</v>
      </c>
      <c r="D1209" t="s">
        <v>27</v>
      </c>
      <c r="E1209">
        <v>1</v>
      </c>
      <c r="F1209" s="12">
        <f t="shared" si="36"/>
        <v>42156</v>
      </c>
      <c r="G1209" s="2">
        <f t="shared" si="37"/>
        <v>2015</v>
      </c>
    </row>
    <row r="1210" spans="1:7" x14ac:dyDescent="0.25">
      <c r="A1210">
        <v>1195</v>
      </c>
      <c r="B1210" t="s">
        <v>5</v>
      </c>
      <c r="C1210">
        <v>5.64</v>
      </c>
      <c r="D1210" t="s">
        <v>19</v>
      </c>
      <c r="E1210">
        <v>1</v>
      </c>
      <c r="F1210" s="12">
        <f t="shared" si="36"/>
        <v>40360</v>
      </c>
      <c r="G1210" s="2">
        <f t="shared" si="37"/>
        <v>2010</v>
      </c>
    </row>
    <row r="1211" spans="1:7" x14ac:dyDescent="0.25">
      <c r="A1211">
        <v>1195</v>
      </c>
      <c r="B1211" t="s">
        <v>5</v>
      </c>
      <c r="C1211">
        <v>5.64</v>
      </c>
      <c r="D1211" t="s">
        <v>28</v>
      </c>
      <c r="E1211">
        <v>1</v>
      </c>
      <c r="F1211" s="12">
        <f t="shared" si="36"/>
        <v>40452</v>
      </c>
      <c r="G1211" s="2">
        <f t="shared" si="37"/>
        <v>2010</v>
      </c>
    </row>
    <row r="1212" spans="1:7" x14ac:dyDescent="0.25">
      <c r="A1212">
        <v>1195</v>
      </c>
      <c r="B1212" t="s">
        <v>5</v>
      </c>
      <c r="C1212">
        <v>5.64</v>
      </c>
      <c r="D1212" t="s">
        <v>22</v>
      </c>
      <c r="E1212">
        <v>1</v>
      </c>
      <c r="F1212" s="12">
        <f t="shared" si="36"/>
        <v>40391</v>
      </c>
      <c r="G1212" s="2">
        <f t="shared" si="37"/>
        <v>2010</v>
      </c>
    </row>
    <row r="1213" spans="1:7" x14ac:dyDescent="0.25">
      <c r="A1213">
        <v>1195</v>
      </c>
      <c r="B1213" t="s">
        <v>5</v>
      </c>
      <c r="C1213">
        <v>5.64</v>
      </c>
      <c r="D1213" t="s">
        <v>33</v>
      </c>
      <c r="E1213">
        <v>1</v>
      </c>
      <c r="F1213" s="12">
        <f t="shared" si="36"/>
        <v>40544</v>
      </c>
      <c r="G1213" s="2">
        <f t="shared" si="37"/>
        <v>2011</v>
      </c>
    </row>
    <row r="1214" spans="1:7" x14ac:dyDescent="0.25">
      <c r="A1214">
        <v>1195</v>
      </c>
      <c r="B1214" t="s">
        <v>5</v>
      </c>
      <c r="C1214">
        <v>5.64</v>
      </c>
      <c r="D1214" t="s">
        <v>35</v>
      </c>
      <c r="E1214">
        <v>1</v>
      </c>
      <c r="F1214" s="12">
        <f t="shared" si="36"/>
        <v>40603</v>
      </c>
      <c r="G1214" s="2">
        <f t="shared" si="37"/>
        <v>2011</v>
      </c>
    </row>
    <row r="1215" spans="1:7" x14ac:dyDescent="0.25">
      <c r="A1215">
        <v>1195</v>
      </c>
      <c r="B1215" t="s">
        <v>5</v>
      </c>
      <c r="C1215">
        <v>5.64</v>
      </c>
      <c r="D1215" t="s">
        <v>36</v>
      </c>
      <c r="E1215">
        <v>1</v>
      </c>
      <c r="F1215" s="12">
        <f t="shared" si="36"/>
        <v>40634</v>
      </c>
      <c r="G1215" s="2">
        <f t="shared" si="37"/>
        <v>2011</v>
      </c>
    </row>
    <row r="1216" spans="1:7" x14ac:dyDescent="0.25">
      <c r="A1216">
        <v>1195</v>
      </c>
      <c r="B1216" t="s">
        <v>5</v>
      </c>
      <c r="C1216">
        <v>5.64</v>
      </c>
      <c r="D1216" t="s">
        <v>38</v>
      </c>
      <c r="E1216">
        <v>1</v>
      </c>
      <c r="F1216" s="12">
        <f t="shared" si="36"/>
        <v>40695</v>
      </c>
      <c r="G1216" s="2">
        <f t="shared" si="37"/>
        <v>2011</v>
      </c>
    </row>
    <row r="1217" spans="1:7" x14ac:dyDescent="0.25">
      <c r="A1217">
        <v>1195</v>
      </c>
      <c r="B1217" t="s">
        <v>5</v>
      </c>
      <c r="C1217">
        <v>5.64</v>
      </c>
      <c r="D1217" t="s">
        <v>39</v>
      </c>
      <c r="E1217">
        <v>1</v>
      </c>
      <c r="F1217" s="12">
        <f t="shared" si="36"/>
        <v>40725</v>
      </c>
      <c r="G1217" s="2">
        <f t="shared" si="37"/>
        <v>2011</v>
      </c>
    </row>
    <row r="1218" spans="1:7" x14ac:dyDescent="0.25">
      <c r="A1218">
        <v>1195</v>
      </c>
      <c r="B1218" t="s">
        <v>5</v>
      </c>
      <c r="C1218">
        <v>5.64</v>
      </c>
      <c r="D1218" t="s">
        <v>41</v>
      </c>
      <c r="E1218">
        <v>1</v>
      </c>
      <c r="F1218" s="12">
        <f t="shared" ref="F1218:F1281" si="38">DATE(VALUE(LEFT(D1218,4)),VALUE(RIGHT(D1218,2)),1)</f>
        <v>40787</v>
      </c>
      <c r="G1218" s="2">
        <f t="shared" si="37"/>
        <v>2011</v>
      </c>
    </row>
    <row r="1219" spans="1:7" x14ac:dyDescent="0.25">
      <c r="A1219">
        <v>1195</v>
      </c>
      <c r="B1219" t="s">
        <v>5</v>
      </c>
      <c r="C1219">
        <v>5.64</v>
      </c>
      <c r="D1219" t="s">
        <v>42</v>
      </c>
      <c r="E1219">
        <v>1</v>
      </c>
      <c r="F1219" s="12">
        <f t="shared" si="38"/>
        <v>40817</v>
      </c>
      <c r="G1219" s="2">
        <f t="shared" ref="G1219:G1282" si="39">YEAR(F1219)</f>
        <v>2011</v>
      </c>
    </row>
    <row r="1220" spans="1:7" x14ac:dyDescent="0.25">
      <c r="A1220">
        <v>1195</v>
      </c>
      <c r="B1220" t="s">
        <v>5</v>
      </c>
      <c r="C1220">
        <v>5.64</v>
      </c>
      <c r="D1220" t="s">
        <v>45</v>
      </c>
      <c r="E1220">
        <v>1</v>
      </c>
      <c r="F1220" s="12">
        <f t="shared" si="38"/>
        <v>40909</v>
      </c>
      <c r="G1220" s="2">
        <f t="shared" si="39"/>
        <v>2012</v>
      </c>
    </row>
    <row r="1221" spans="1:7" x14ac:dyDescent="0.25">
      <c r="A1221">
        <v>1195</v>
      </c>
      <c r="B1221" t="s">
        <v>5</v>
      </c>
      <c r="C1221">
        <v>5.64</v>
      </c>
      <c r="D1221" t="s">
        <v>46</v>
      </c>
      <c r="E1221">
        <v>1</v>
      </c>
      <c r="F1221" s="12">
        <f t="shared" si="38"/>
        <v>40969</v>
      </c>
      <c r="G1221" s="2">
        <f t="shared" si="39"/>
        <v>2012</v>
      </c>
    </row>
    <row r="1222" spans="1:7" x14ac:dyDescent="0.25">
      <c r="A1222">
        <v>1195</v>
      </c>
      <c r="B1222" t="s">
        <v>5</v>
      </c>
      <c r="C1222">
        <v>5.64</v>
      </c>
      <c r="D1222" t="s">
        <v>48</v>
      </c>
      <c r="E1222">
        <v>1</v>
      </c>
      <c r="F1222" s="12">
        <f t="shared" si="38"/>
        <v>41030</v>
      </c>
      <c r="G1222" s="2">
        <f t="shared" si="39"/>
        <v>2012</v>
      </c>
    </row>
    <row r="1223" spans="1:7" x14ac:dyDescent="0.25">
      <c r="A1223">
        <v>1195</v>
      </c>
      <c r="B1223" t="s">
        <v>5</v>
      </c>
      <c r="C1223">
        <v>5.64</v>
      </c>
      <c r="D1223" t="s">
        <v>50</v>
      </c>
      <c r="E1223">
        <v>1</v>
      </c>
      <c r="F1223" s="12">
        <f t="shared" si="38"/>
        <v>41061</v>
      </c>
      <c r="G1223" s="2">
        <f t="shared" si="39"/>
        <v>2012</v>
      </c>
    </row>
    <row r="1224" spans="1:7" x14ac:dyDescent="0.25">
      <c r="A1224">
        <v>1195</v>
      </c>
      <c r="B1224" t="s">
        <v>5</v>
      </c>
      <c r="C1224">
        <v>5.64</v>
      </c>
      <c r="D1224" t="s">
        <v>51</v>
      </c>
      <c r="E1224">
        <v>1</v>
      </c>
      <c r="F1224" s="12">
        <f t="shared" si="38"/>
        <v>41091</v>
      </c>
      <c r="G1224" s="2">
        <f t="shared" si="39"/>
        <v>2012</v>
      </c>
    </row>
    <row r="1225" spans="1:7" x14ac:dyDescent="0.25">
      <c r="A1225">
        <v>1195</v>
      </c>
      <c r="B1225" t="s">
        <v>5</v>
      </c>
      <c r="C1225">
        <v>5.64</v>
      </c>
      <c r="D1225" t="s">
        <v>52</v>
      </c>
      <c r="E1225">
        <v>1</v>
      </c>
      <c r="F1225" s="12">
        <f t="shared" si="38"/>
        <v>41153</v>
      </c>
      <c r="G1225" s="2">
        <f t="shared" si="39"/>
        <v>2012</v>
      </c>
    </row>
    <row r="1226" spans="1:7" x14ac:dyDescent="0.25">
      <c r="A1226">
        <v>1195</v>
      </c>
      <c r="B1226" t="s">
        <v>5</v>
      </c>
      <c r="C1226">
        <v>5.64</v>
      </c>
      <c r="D1226" t="s">
        <v>56</v>
      </c>
      <c r="E1226">
        <v>1</v>
      </c>
      <c r="F1226" s="12">
        <f t="shared" si="38"/>
        <v>41214</v>
      </c>
      <c r="G1226" s="2">
        <f t="shared" si="39"/>
        <v>2012</v>
      </c>
    </row>
    <row r="1227" spans="1:7" x14ac:dyDescent="0.25">
      <c r="A1227">
        <v>1195</v>
      </c>
      <c r="B1227" t="s">
        <v>5</v>
      </c>
      <c r="C1227">
        <v>5.64</v>
      </c>
      <c r="D1227" t="s">
        <v>59</v>
      </c>
      <c r="E1227">
        <v>1</v>
      </c>
      <c r="F1227" s="12">
        <f t="shared" si="38"/>
        <v>41275</v>
      </c>
      <c r="G1227" s="2">
        <f t="shared" si="39"/>
        <v>2013</v>
      </c>
    </row>
    <row r="1228" spans="1:7" x14ac:dyDescent="0.25">
      <c r="A1228">
        <v>1195</v>
      </c>
      <c r="B1228" t="s">
        <v>5</v>
      </c>
      <c r="C1228">
        <v>5.64</v>
      </c>
      <c r="D1228" t="s">
        <v>57</v>
      </c>
      <c r="E1228">
        <v>1</v>
      </c>
      <c r="F1228" s="12">
        <f t="shared" si="38"/>
        <v>41334</v>
      </c>
      <c r="G1228" s="2">
        <f t="shared" si="39"/>
        <v>2013</v>
      </c>
    </row>
    <row r="1229" spans="1:7" x14ac:dyDescent="0.25">
      <c r="A1229">
        <v>1195</v>
      </c>
      <c r="B1229" t="s">
        <v>5</v>
      </c>
      <c r="C1229">
        <v>5.64</v>
      </c>
      <c r="D1229" t="s">
        <v>60</v>
      </c>
      <c r="E1229">
        <v>1</v>
      </c>
      <c r="F1229" s="12">
        <f t="shared" si="38"/>
        <v>41395</v>
      </c>
      <c r="G1229" s="2">
        <f t="shared" si="39"/>
        <v>2013</v>
      </c>
    </row>
    <row r="1230" spans="1:7" x14ac:dyDescent="0.25">
      <c r="A1230">
        <v>1195</v>
      </c>
      <c r="B1230" t="s">
        <v>5</v>
      </c>
      <c r="C1230">
        <v>5.64</v>
      </c>
      <c r="D1230" t="s">
        <v>61</v>
      </c>
      <c r="E1230">
        <v>1</v>
      </c>
      <c r="F1230" s="12">
        <f t="shared" si="38"/>
        <v>41426</v>
      </c>
      <c r="G1230" s="2">
        <f t="shared" si="39"/>
        <v>2013</v>
      </c>
    </row>
    <row r="1231" spans="1:7" x14ac:dyDescent="0.25">
      <c r="A1231">
        <v>1195</v>
      </c>
      <c r="B1231" t="s">
        <v>5</v>
      </c>
      <c r="C1231">
        <v>5.64</v>
      </c>
      <c r="D1231" t="s">
        <v>63</v>
      </c>
      <c r="E1231">
        <v>1</v>
      </c>
      <c r="F1231" s="12">
        <f t="shared" si="38"/>
        <v>41456</v>
      </c>
      <c r="G1231" s="2">
        <f t="shared" si="39"/>
        <v>2013</v>
      </c>
    </row>
    <row r="1232" spans="1:7" x14ac:dyDescent="0.25">
      <c r="A1232">
        <v>1195</v>
      </c>
      <c r="B1232" t="s">
        <v>5</v>
      </c>
      <c r="C1232">
        <v>5.64</v>
      </c>
      <c r="D1232" t="s">
        <v>64</v>
      </c>
      <c r="E1232">
        <v>1</v>
      </c>
      <c r="F1232" s="12">
        <f t="shared" si="38"/>
        <v>41518</v>
      </c>
      <c r="G1232" s="2">
        <f t="shared" si="39"/>
        <v>2013</v>
      </c>
    </row>
    <row r="1233" spans="1:7" x14ac:dyDescent="0.25">
      <c r="A1233">
        <v>1195</v>
      </c>
      <c r="B1233" t="s">
        <v>5</v>
      </c>
      <c r="C1233">
        <v>5.64</v>
      </c>
      <c r="D1233" t="s">
        <v>67</v>
      </c>
      <c r="E1233">
        <v>1</v>
      </c>
      <c r="F1233" s="12">
        <f t="shared" si="38"/>
        <v>41579</v>
      </c>
      <c r="G1233" s="2">
        <f t="shared" si="39"/>
        <v>2013</v>
      </c>
    </row>
    <row r="1234" spans="1:7" x14ac:dyDescent="0.25">
      <c r="A1234">
        <v>1195</v>
      </c>
      <c r="B1234" t="s">
        <v>5</v>
      </c>
      <c r="C1234">
        <v>5.64</v>
      </c>
      <c r="D1234" t="s">
        <v>69</v>
      </c>
      <c r="E1234">
        <v>1</v>
      </c>
      <c r="F1234" s="12">
        <f t="shared" si="38"/>
        <v>41640</v>
      </c>
      <c r="G1234" s="2">
        <f t="shared" si="39"/>
        <v>2014</v>
      </c>
    </row>
    <row r="1235" spans="1:7" x14ac:dyDescent="0.25">
      <c r="A1235">
        <v>1195</v>
      </c>
      <c r="B1235" t="s">
        <v>5</v>
      </c>
      <c r="C1235">
        <v>5.64</v>
      </c>
      <c r="D1235" t="s">
        <v>7</v>
      </c>
      <c r="E1235">
        <v>1</v>
      </c>
      <c r="F1235" s="12">
        <f t="shared" si="38"/>
        <v>41699</v>
      </c>
      <c r="G1235" s="2">
        <f t="shared" si="39"/>
        <v>2014</v>
      </c>
    </row>
    <row r="1236" spans="1:7" x14ac:dyDescent="0.25">
      <c r="A1236">
        <v>1195</v>
      </c>
      <c r="B1236" t="s">
        <v>5</v>
      </c>
      <c r="C1236">
        <v>5.64</v>
      </c>
      <c r="D1236" t="s">
        <v>8</v>
      </c>
      <c r="E1236">
        <v>1</v>
      </c>
      <c r="F1236" s="12">
        <f t="shared" si="38"/>
        <v>41760</v>
      </c>
      <c r="G1236" s="2">
        <f t="shared" si="39"/>
        <v>2014</v>
      </c>
    </row>
    <row r="1237" spans="1:7" x14ac:dyDescent="0.25">
      <c r="A1237">
        <v>1195</v>
      </c>
      <c r="B1237" t="s">
        <v>5</v>
      </c>
      <c r="C1237">
        <v>5.64</v>
      </c>
      <c r="D1237" t="s">
        <v>10</v>
      </c>
      <c r="E1237">
        <v>1</v>
      </c>
      <c r="F1237" s="12">
        <f t="shared" si="38"/>
        <v>41791</v>
      </c>
      <c r="G1237" s="2">
        <f t="shared" si="39"/>
        <v>2014</v>
      </c>
    </row>
    <row r="1238" spans="1:7" x14ac:dyDescent="0.25">
      <c r="A1238">
        <v>1195</v>
      </c>
      <c r="B1238" t="s">
        <v>5</v>
      </c>
      <c r="C1238">
        <v>5.64</v>
      </c>
      <c r="D1238" t="s">
        <v>13</v>
      </c>
      <c r="E1238">
        <v>1</v>
      </c>
      <c r="F1238" s="12">
        <f t="shared" si="38"/>
        <v>41852</v>
      </c>
      <c r="G1238" s="2">
        <f t="shared" si="39"/>
        <v>2014</v>
      </c>
    </row>
    <row r="1239" spans="1:7" x14ac:dyDescent="0.25">
      <c r="A1239">
        <v>1195</v>
      </c>
      <c r="B1239" t="s">
        <v>5</v>
      </c>
      <c r="C1239">
        <v>5.64</v>
      </c>
      <c r="D1239" t="s">
        <v>14</v>
      </c>
      <c r="E1239">
        <v>1</v>
      </c>
      <c r="F1239" s="12">
        <f t="shared" si="38"/>
        <v>41883</v>
      </c>
      <c r="G1239" s="2">
        <f t="shared" si="39"/>
        <v>2014</v>
      </c>
    </row>
    <row r="1240" spans="1:7" x14ac:dyDescent="0.25">
      <c r="A1240">
        <v>1195</v>
      </c>
      <c r="B1240" t="s">
        <v>5</v>
      </c>
      <c r="C1240">
        <v>5.64</v>
      </c>
      <c r="D1240" t="s">
        <v>17</v>
      </c>
      <c r="E1240">
        <v>1</v>
      </c>
      <c r="F1240" s="12">
        <f t="shared" si="38"/>
        <v>41944</v>
      </c>
      <c r="G1240" s="2">
        <f t="shared" si="39"/>
        <v>2014</v>
      </c>
    </row>
    <row r="1241" spans="1:7" x14ac:dyDescent="0.25">
      <c r="A1241">
        <v>1195</v>
      </c>
      <c r="B1241" t="s">
        <v>5</v>
      </c>
      <c r="C1241">
        <v>5.64</v>
      </c>
      <c r="D1241" t="s">
        <v>21</v>
      </c>
      <c r="E1241">
        <v>1</v>
      </c>
      <c r="F1241" s="12">
        <f t="shared" si="38"/>
        <v>42036</v>
      </c>
      <c r="G1241" s="2">
        <f t="shared" si="39"/>
        <v>2015</v>
      </c>
    </row>
    <row r="1242" spans="1:7" x14ac:dyDescent="0.25">
      <c r="A1242">
        <v>1195</v>
      </c>
      <c r="B1242" t="s">
        <v>5</v>
      </c>
      <c r="C1242">
        <v>5.64</v>
      </c>
      <c r="D1242" t="s">
        <v>23</v>
      </c>
      <c r="E1242">
        <v>1</v>
      </c>
      <c r="F1242" s="12">
        <f t="shared" si="38"/>
        <v>42064</v>
      </c>
      <c r="G1242" s="2">
        <f t="shared" si="39"/>
        <v>2015</v>
      </c>
    </row>
    <row r="1243" spans="1:7" x14ac:dyDescent="0.25">
      <c r="A1243">
        <v>1195</v>
      </c>
      <c r="B1243" t="s">
        <v>5</v>
      </c>
      <c r="C1243">
        <v>5.64</v>
      </c>
      <c r="D1243" t="s">
        <v>25</v>
      </c>
      <c r="E1243">
        <v>1</v>
      </c>
      <c r="F1243" s="12">
        <f t="shared" si="38"/>
        <v>42125</v>
      </c>
      <c r="G1243" s="2">
        <f t="shared" si="39"/>
        <v>2015</v>
      </c>
    </row>
    <row r="1244" spans="1:7" x14ac:dyDescent="0.25">
      <c r="A1244">
        <v>1195</v>
      </c>
      <c r="B1244" t="s">
        <v>5</v>
      </c>
      <c r="C1244">
        <v>5.64</v>
      </c>
      <c r="D1244" t="s">
        <v>27</v>
      </c>
      <c r="E1244">
        <v>1</v>
      </c>
      <c r="F1244" s="12">
        <f t="shared" si="38"/>
        <v>42156</v>
      </c>
      <c r="G1244" s="2">
        <f t="shared" si="39"/>
        <v>2015</v>
      </c>
    </row>
    <row r="1245" spans="1:7" x14ac:dyDescent="0.25">
      <c r="A1245">
        <v>1239</v>
      </c>
      <c r="B1245" t="s">
        <v>5</v>
      </c>
      <c r="C1245">
        <v>3.1680000000000001</v>
      </c>
      <c r="D1245" t="s">
        <v>26</v>
      </c>
      <c r="E1245">
        <v>1</v>
      </c>
      <c r="F1245" s="12">
        <f t="shared" si="38"/>
        <v>40422</v>
      </c>
      <c r="G1245" s="2">
        <f t="shared" si="39"/>
        <v>2010</v>
      </c>
    </row>
    <row r="1246" spans="1:7" x14ac:dyDescent="0.25">
      <c r="A1246">
        <v>1239</v>
      </c>
      <c r="B1246" t="s">
        <v>5</v>
      </c>
      <c r="C1246">
        <v>3.1680000000000001</v>
      </c>
      <c r="D1246" t="s">
        <v>35</v>
      </c>
      <c r="E1246">
        <v>1</v>
      </c>
      <c r="F1246" s="12">
        <f t="shared" si="38"/>
        <v>40603</v>
      </c>
      <c r="G1246" s="2">
        <f t="shared" si="39"/>
        <v>2011</v>
      </c>
    </row>
    <row r="1247" spans="1:7" x14ac:dyDescent="0.25">
      <c r="A1247">
        <v>1239</v>
      </c>
      <c r="B1247" t="s">
        <v>5</v>
      </c>
      <c r="C1247">
        <v>3.1680000000000001</v>
      </c>
      <c r="D1247" t="s">
        <v>37</v>
      </c>
      <c r="E1247">
        <v>1</v>
      </c>
      <c r="F1247" s="12">
        <f t="shared" si="38"/>
        <v>40664</v>
      </c>
      <c r="G1247" s="2">
        <f t="shared" si="39"/>
        <v>2011</v>
      </c>
    </row>
    <row r="1248" spans="1:7" x14ac:dyDescent="0.25">
      <c r="A1248">
        <v>1239</v>
      </c>
      <c r="B1248" t="s">
        <v>5</v>
      </c>
      <c r="C1248">
        <v>3.1680000000000001</v>
      </c>
      <c r="D1248" t="s">
        <v>39</v>
      </c>
      <c r="E1248">
        <v>1</v>
      </c>
      <c r="F1248" s="12">
        <f t="shared" si="38"/>
        <v>40725</v>
      </c>
      <c r="G1248" s="2">
        <f t="shared" si="39"/>
        <v>2011</v>
      </c>
    </row>
    <row r="1249" spans="1:7" x14ac:dyDescent="0.25">
      <c r="A1249">
        <v>1239</v>
      </c>
      <c r="B1249" t="s">
        <v>5</v>
      </c>
      <c r="C1249">
        <v>3.1680000000000001</v>
      </c>
      <c r="D1249" t="s">
        <v>43</v>
      </c>
      <c r="E1249">
        <v>1</v>
      </c>
      <c r="F1249" s="12">
        <f t="shared" si="38"/>
        <v>40848</v>
      </c>
      <c r="G1249" s="2">
        <f t="shared" si="39"/>
        <v>2011</v>
      </c>
    </row>
    <row r="1250" spans="1:7" x14ac:dyDescent="0.25">
      <c r="A1250">
        <v>1239</v>
      </c>
      <c r="B1250" t="s">
        <v>5</v>
      </c>
      <c r="C1250">
        <v>3.1680000000000001</v>
      </c>
      <c r="D1250" t="s">
        <v>49</v>
      </c>
      <c r="E1250">
        <v>1</v>
      </c>
      <c r="F1250" s="12">
        <f t="shared" si="38"/>
        <v>41000</v>
      </c>
      <c r="G1250" s="2">
        <f t="shared" si="39"/>
        <v>2012</v>
      </c>
    </row>
    <row r="1251" spans="1:7" x14ac:dyDescent="0.25">
      <c r="A1251">
        <v>1239</v>
      </c>
      <c r="B1251" t="s">
        <v>5</v>
      </c>
      <c r="C1251">
        <v>3.1680000000000001</v>
      </c>
      <c r="D1251" t="s">
        <v>50</v>
      </c>
      <c r="E1251">
        <v>1</v>
      </c>
      <c r="F1251" s="12">
        <f t="shared" si="38"/>
        <v>41061</v>
      </c>
      <c r="G1251" s="2">
        <f t="shared" si="39"/>
        <v>2012</v>
      </c>
    </row>
    <row r="1252" spans="1:7" x14ac:dyDescent="0.25">
      <c r="A1252">
        <v>1239</v>
      </c>
      <c r="B1252" t="s">
        <v>5</v>
      </c>
      <c r="C1252">
        <v>3.1680000000000001</v>
      </c>
      <c r="D1252" t="s">
        <v>53</v>
      </c>
      <c r="E1252">
        <v>1</v>
      </c>
      <c r="F1252" s="12">
        <f t="shared" si="38"/>
        <v>41122</v>
      </c>
      <c r="G1252" s="2">
        <f t="shared" si="39"/>
        <v>2012</v>
      </c>
    </row>
    <row r="1253" spans="1:7" x14ac:dyDescent="0.25">
      <c r="A1253">
        <v>1239</v>
      </c>
      <c r="B1253" t="s">
        <v>5</v>
      </c>
      <c r="C1253">
        <v>3.1680000000000001</v>
      </c>
      <c r="D1253" t="s">
        <v>59</v>
      </c>
      <c r="E1253">
        <v>1</v>
      </c>
      <c r="F1253" s="12">
        <f t="shared" si="38"/>
        <v>41275</v>
      </c>
      <c r="G1253" s="2">
        <f t="shared" si="39"/>
        <v>2013</v>
      </c>
    </row>
    <row r="1254" spans="1:7" x14ac:dyDescent="0.25">
      <c r="A1254">
        <v>1239</v>
      </c>
      <c r="B1254" t="s">
        <v>5</v>
      </c>
      <c r="C1254">
        <v>3.1680000000000001</v>
      </c>
      <c r="D1254" t="s">
        <v>62</v>
      </c>
      <c r="E1254">
        <v>1</v>
      </c>
      <c r="F1254" s="12">
        <f t="shared" si="38"/>
        <v>41365</v>
      </c>
      <c r="G1254" s="2">
        <f t="shared" si="39"/>
        <v>2013</v>
      </c>
    </row>
    <row r="1255" spans="1:7" x14ac:dyDescent="0.25">
      <c r="A1255">
        <v>1239</v>
      </c>
      <c r="B1255" t="s">
        <v>5</v>
      </c>
      <c r="C1255">
        <v>3.1680000000000001</v>
      </c>
      <c r="D1255" t="s">
        <v>63</v>
      </c>
      <c r="E1255">
        <v>1</v>
      </c>
      <c r="F1255" s="12">
        <f t="shared" si="38"/>
        <v>41456</v>
      </c>
      <c r="G1255" s="2">
        <f t="shared" si="39"/>
        <v>2013</v>
      </c>
    </row>
    <row r="1256" spans="1:7" x14ac:dyDescent="0.25">
      <c r="A1256">
        <v>1239</v>
      </c>
      <c r="B1256" t="s">
        <v>5</v>
      </c>
      <c r="C1256">
        <v>3.1680000000000001</v>
      </c>
      <c r="D1256" t="s">
        <v>68</v>
      </c>
      <c r="E1256">
        <v>1</v>
      </c>
      <c r="F1256" s="12">
        <f t="shared" si="38"/>
        <v>41548</v>
      </c>
      <c r="G1256" s="2">
        <f t="shared" si="39"/>
        <v>2013</v>
      </c>
    </row>
    <row r="1257" spans="1:7" x14ac:dyDescent="0.25">
      <c r="A1257">
        <v>1239</v>
      </c>
      <c r="B1257" t="s">
        <v>5</v>
      </c>
      <c r="C1257">
        <v>3.1680000000000001</v>
      </c>
      <c r="D1257" t="s">
        <v>7</v>
      </c>
      <c r="E1257">
        <v>1</v>
      </c>
      <c r="F1257" s="12">
        <f t="shared" si="38"/>
        <v>41699</v>
      </c>
      <c r="G1257" s="2">
        <f t="shared" si="39"/>
        <v>2014</v>
      </c>
    </row>
    <row r="1258" spans="1:7" x14ac:dyDescent="0.25">
      <c r="A1258">
        <v>1239</v>
      </c>
      <c r="B1258" t="s">
        <v>5</v>
      </c>
      <c r="C1258">
        <v>3.1680000000000001</v>
      </c>
      <c r="D1258" t="s">
        <v>8</v>
      </c>
      <c r="E1258">
        <v>1</v>
      </c>
      <c r="F1258" s="12">
        <f t="shared" si="38"/>
        <v>41760</v>
      </c>
      <c r="G1258" s="2">
        <f t="shared" si="39"/>
        <v>2014</v>
      </c>
    </row>
    <row r="1259" spans="1:7" x14ac:dyDescent="0.25">
      <c r="A1259">
        <v>1239</v>
      </c>
      <c r="B1259" t="s">
        <v>5</v>
      </c>
      <c r="C1259">
        <v>3.1680000000000001</v>
      </c>
      <c r="D1259" t="s">
        <v>13</v>
      </c>
      <c r="E1259">
        <v>1</v>
      </c>
      <c r="F1259" s="12">
        <f t="shared" si="38"/>
        <v>41852</v>
      </c>
      <c r="G1259" s="2">
        <f t="shared" si="39"/>
        <v>2014</v>
      </c>
    </row>
    <row r="1260" spans="1:7" x14ac:dyDescent="0.25">
      <c r="A1260">
        <v>1239</v>
      </c>
      <c r="B1260" t="s">
        <v>5</v>
      </c>
      <c r="C1260">
        <v>3.1680000000000001</v>
      </c>
      <c r="D1260" t="s">
        <v>17</v>
      </c>
      <c r="E1260">
        <v>1</v>
      </c>
      <c r="F1260" s="12">
        <f t="shared" si="38"/>
        <v>41944</v>
      </c>
      <c r="G1260" s="2">
        <f t="shared" si="39"/>
        <v>2014</v>
      </c>
    </row>
    <row r="1261" spans="1:7" x14ac:dyDescent="0.25">
      <c r="A1261">
        <v>1239</v>
      </c>
      <c r="B1261" t="s">
        <v>5</v>
      </c>
      <c r="C1261">
        <v>3.1680000000000001</v>
      </c>
      <c r="D1261" t="s">
        <v>24</v>
      </c>
      <c r="E1261">
        <v>1</v>
      </c>
      <c r="F1261" s="12">
        <f t="shared" si="38"/>
        <v>42095</v>
      </c>
      <c r="G1261" s="2">
        <f t="shared" si="39"/>
        <v>2015</v>
      </c>
    </row>
    <row r="1262" spans="1:7" x14ac:dyDescent="0.25">
      <c r="A1262">
        <v>1272</v>
      </c>
      <c r="B1262" t="s">
        <v>5</v>
      </c>
      <c r="C1262">
        <v>2.4</v>
      </c>
      <c r="D1262" t="s">
        <v>26</v>
      </c>
      <c r="E1262">
        <v>1</v>
      </c>
      <c r="F1262" s="12">
        <f t="shared" si="38"/>
        <v>40422</v>
      </c>
      <c r="G1262" s="2">
        <f t="shared" si="39"/>
        <v>2010</v>
      </c>
    </row>
    <row r="1263" spans="1:7" x14ac:dyDescent="0.25">
      <c r="A1263">
        <v>1272</v>
      </c>
      <c r="B1263" t="s">
        <v>5</v>
      </c>
      <c r="C1263">
        <v>2.4</v>
      </c>
      <c r="D1263" t="s">
        <v>35</v>
      </c>
      <c r="E1263">
        <v>1</v>
      </c>
      <c r="F1263" s="12">
        <f t="shared" si="38"/>
        <v>40603</v>
      </c>
      <c r="G1263" s="2">
        <f t="shared" si="39"/>
        <v>2011</v>
      </c>
    </row>
    <row r="1264" spans="1:7" x14ac:dyDescent="0.25">
      <c r="A1264">
        <v>1272</v>
      </c>
      <c r="B1264" t="s">
        <v>5</v>
      </c>
      <c r="C1264">
        <v>2.4</v>
      </c>
      <c r="D1264" t="s">
        <v>39</v>
      </c>
      <c r="E1264">
        <v>1</v>
      </c>
      <c r="F1264" s="12">
        <f t="shared" si="38"/>
        <v>40725</v>
      </c>
      <c r="G1264" s="2">
        <f t="shared" si="39"/>
        <v>2011</v>
      </c>
    </row>
    <row r="1265" spans="1:7" x14ac:dyDescent="0.25">
      <c r="A1265">
        <v>1272</v>
      </c>
      <c r="B1265" t="s">
        <v>5</v>
      </c>
      <c r="C1265">
        <v>2.4</v>
      </c>
      <c r="D1265" t="s">
        <v>43</v>
      </c>
      <c r="E1265">
        <v>1</v>
      </c>
      <c r="F1265" s="12">
        <f t="shared" si="38"/>
        <v>40848</v>
      </c>
      <c r="G1265" s="2">
        <f t="shared" si="39"/>
        <v>2011</v>
      </c>
    </row>
    <row r="1266" spans="1:7" x14ac:dyDescent="0.25">
      <c r="A1266">
        <v>1272</v>
      </c>
      <c r="B1266" t="s">
        <v>5</v>
      </c>
      <c r="C1266">
        <v>2.4</v>
      </c>
      <c r="D1266" t="s">
        <v>49</v>
      </c>
      <c r="E1266">
        <v>1</v>
      </c>
      <c r="F1266" s="12">
        <f t="shared" si="38"/>
        <v>41000</v>
      </c>
      <c r="G1266" s="2">
        <f t="shared" si="39"/>
        <v>2012</v>
      </c>
    </row>
    <row r="1267" spans="1:7" x14ac:dyDescent="0.25">
      <c r="A1267">
        <v>1272</v>
      </c>
      <c r="B1267" t="s">
        <v>5</v>
      </c>
      <c r="C1267">
        <v>2.4</v>
      </c>
      <c r="D1267" t="s">
        <v>53</v>
      </c>
      <c r="E1267">
        <v>1</v>
      </c>
      <c r="F1267" s="12">
        <f t="shared" si="38"/>
        <v>41122</v>
      </c>
      <c r="G1267" s="2">
        <f t="shared" si="39"/>
        <v>2012</v>
      </c>
    </row>
    <row r="1268" spans="1:7" x14ac:dyDescent="0.25">
      <c r="A1268">
        <v>1272</v>
      </c>
      <c r="B1268" t="s">
        <v>5</v>
      </c>
      <c r="C1268">
        <v>2.4</v>
      </c>
      <c r="D1268" t="s">
        <v>59</v>
      </c>
      <c r="E1268">
        <v>1</v>
      </c>
      <c r="F1268" s="12">
        <f t="shared" si="38"/>
        <v>41275</v>
      </c>
      <c r="G1268" s="2">
        <f t="shared" si="39"/>
        <v>2013</v>
      </c>
    </row>
    <row r="1269" spans="1:7" x14ac:dyDescent="0.25">
      <c r="A1269">
        <v>1272</v>
      </c>
      <c r="B1269" t="s">
        <v>5</v>
      </c>
      <c r="C1269">
        <v>2.4</v>
      </c>
      <c r="D1269" t="s">
        <v>60</v>
      </c>
      <c r="E1269">
        <v>1</v>
      </c>
      <c r="F1269" s="12">
        <f t="shared" si="38"/>
        <v>41395</v>
      </c>
      <c r="G1269" s="2">
        <f t="shared" si="39"/>
        <v>2013</v>
      </c>
    </row>
    <row r="1270" spans="1:7" x14ac:dyDescent="0.25">
      <c r="A1270">
        <v>1272</v>
      </c>
      <c r="B1270" t="s">
        <v>5</v>
      </c>
      <c r="C1270">
        <v>2.4</v>
      </c>
      <c r="D1270" t="s">
        <v>68</v>
      </c>
      <c r="E1270">
        <v>1</v>
      </c>
      <c r="F1270" s="12">
        <f t="shared" si="38"/>
        <v>41548</v>
      </c>
      <c r="G1270" s="2">
        <f t="shared" si="39"/>
        <v>2013</v>
      </c>
    </row>
    <row r="1271" spans="1:7" x14ac:dyDescent="0.25">
      <c r="A1271">
        <v>1272</v>
      </c>
      <c r="B1271" t="s">
        <v>5</v>
      </c>
      <c r="C1271">
        <v>2.4</v>
      </c>
      <c r="D1271" t="s">
        <v>7</v>
      </c>
      <c r="E1271">
        <v>1</v>
      </c>
      <c r="F1271" s="12">
        <f t="shared" si="38"/>
        <v>41699</v>
      </c>
      <c r="G1271" s="2">
        <f t="shared" si="39"/>
        <v>2014</v>
      </c>
    </row>
    <row r="1272" spans="1:7" x14ac:dyDescent="0.25">
      <c r="A1272">
        <v>1272</v>
      </c>
      <c r="B1272" t="s">
        <v>5</v>
      </c>
      <c r="C1272">
        <v>2.4</v>
      </c>
      <c r="D1272" t="s">
        <v>11</v>
      </c>
      <c r="E1272">
        <v>1</v>
      </c>
      <c r="F1272" s="12">
        <f t="shared" si="38"/>
        <v>41821</v>
      </c>
      <c r="G1272" s="2">
        <f t="shared" si="39"/>
        <v>2014</v>
      </c>
    </row>
    <row r="1273" spans="1:7" x14ac:dyDescent="0.25">
      <c r="A1273">
        <v>1272</v>
      </c>
      <c r="B1273" t="s">
        <v>5</v>
      </c>
      <c r="C1273">
        <v>2.4</v>
      </c>
      <c r="D1273" t="s">
        <v>18</v>
      </c>
      <c r="E1273">
        <v>1</v>
      </c>
      <c r="F1273" s="12">
        <f t="shared" si="38"/>
        <v>41974</v>
      </c>
      <c r="G1273" s="2">
        <f t="shared" si="39"/>
        <v>2014</v>
      </c>
    </row>
    <row r="1274" spans="1:7" x14ac:dyDescent="0.25">
      <c r="A1274">
        <v>1272</v>
      </c>
      <c r="B1274" t="s">
        <v>5</v>
      </c>
      <c r="C1274">
        <v>2.4</v>
      </c>
      <c r="D1274" t="s">
        <v>25</v>
      </c>
      <c r="E1274">
        <v>1</v>
      </c>
      <c r="F1274" s="12">
        <f t="shared" si="38"/>
        <v>42125</v>
      </c>
      <c r="G1274" s="2">
        <f t="shared" si="39"/>
        <v>2015</v>
      </c>
    </row>
    <row r="1275" spans="1:7" x14ac:dyDescent="0.25">
      <c r="A1275">
        <v>1278</v>
      </c>
      <c r="B1275" t="s">
        <v>5</v>
      </c>
      <c r="C1275">
        <v>7.2</v>
      </c>
      <c r="D1275" t="s">
        <v>29</v>
      </c>
      <c r="E1275">
        <v>1</v>
      </c>
      <c r="F1275" s="12">
        <f t="shared" si="38"/>
        <v>40238</v>
      </c>
      <c r="G1275" s="2">
        <f t="shared" si="39"/>
        <v>2010</v>
      </c>
    </row>
    <row r="1276" spans="1:7" x14ac:dyDescent="0.25">
      <c r="A1276">
        <v>1278</v>
      </c>
      <c r="B1276" t="s">
        <v>5</v>
      </c>
      <c r="C1276">
        <v>7.2</v>
      </c>
      <c r="D1276" t="s">
        <v>9</v>
      </c>
      <c r="E1276">
        <v>1</v>
      </c>
      <c r="F1276" s="12">
        <f t="shared" si="38"/>
        <v>40269</v>
      </c>
      <c r="G1276" s="2">
        <f t="shared" si="39"/>
        <v>2010</v>
      </c>
    </row>
    <row r="1277" spans="1:7" x14ac:dyDescent="0.25">
      <c r="A1277">
        <v>1278</v>
      </c>
      <c r="B1277" t="s">
        <v>5</v>
      </c>
      <c r="C1277">
        <v>7.2</v>
      </c>
      <c r="D1277" t="s">
        <v>12</v>
      </c>
      <c r="E1277">
        <v>1</v>
      </c>
      <c r="F1277" s="12">
        <f t="shared" si="38"/>
        <v>40299</v>
      </c>
      <c r="G1277" s="2">
        <f t="shared" si="39"/>
        <v>2010</v>
      </c>
    </row>
    <row r="1278" spans="1:7" x14ac:dyDescent="0.25">
      <c r="A1278">
        <v>1278</v>
      </c>
      <c r="B1278" t="s">
        <v>5</v>
      </c>
      <c r="C1278">
        <v>7.2</v>
      </c>
      <c r="D1278" t="s">
        <v>15</v>
      </c>
      <c r="E1278">
        <v>1</v>
      </c>
      <c r="F1278" s="12">
        <f t="shared" si="38"/>
        <v>40330</v>
      </c>
      <c r="G1278" s="2">
        <f t="shared" si="39"/>
        <v>2010</v>
      </c>
    </row>
    <row r="1279" spans="1:7" x14ac:dyDescent="0.25">
      <c r="A1279">
        <v>1278</v>
      </c>
      <c r="B1279" t="s">
        <v>5</v>
      </c>
      <c r="C1279">
        <v>7.2</v>
      </c>
      <c r="D1279" t="s">
        <v>22</v>
      </c>
      <c r="E1279">
        <v>1</v>
      </c>
      <c r="F1279" s="12">
        <f t="shared" si="38"/>
        <v>40391</v>
      </c>
      <c r="G1279" s="2">
        <f t="shared" si="39"/>
        <v>2010</v>
      </c>
    </row>
    <row r="1280" spans="1:7" x14ac:dyDescent="0.25">
      <c r="A1280">
        <v>1278</v>
      </c>
      <c r="B1280" t="s">
        <v>5</v>
      </c>
      <c r="C1280">
        <v>7.2</v>
      </c>
      <c r="D1280" t="s">
        <v>26</v>
      </c>
      <c r="E1280">
        <v>1</v>
      </c>
      <c r="F1280" s="12">
        <f t="shared" si="38"/>
        <v>40422</v>
      </c>
      <c r="G1280" s="2">
        <f t="shared" si="39"/>
        <v>2010</v>
      </c>
    </row>
    <row r="1281" spans="1:7" x14ac:dyDescent="0.25">
      <c r="A1281">
        <v>1278</v>
      </c>
      <c r="B1281" t="s">
        <v>5</v>
      </c>
      <c r="C1281">
        <v>7.2</v>
      </c>
      <c r="D1281" t="s">
        <v>28</v>
      </c>
      <c r="E1281">
        <v>1</v>
      </c>
      <c r="F1281" s="12">
        <f t="shared" si="38"/>
        <v>40452</v>
      </c>
      <c r="G1281" s="2">
        <f t="shared" si="39"/>
        <v>2010</v>
      </c>
    </row>
    <row r="1282" spans="1:7" x14ac:dyDescent="0.25">
      <c r="A1282">
        <v>1278</v>
      </c>
      <c r="B1282" t="s">
        <v>5</v>
      </c>
      <c r="C1282">
        <v>7.2</v>
      </c>
      <c r="D1282" t="s">
        <v>31</v>
      </c>
      <c r="E1282">
        <v>1</v>
      </c>
      <c r="F1282" s="12">
        <f t="shared" ref="F1282:F1345" si="40">DATE(VALUE(LEFT(D1282,4)),VALUE(RIGHT(D1282,2)),1)</f>
        <v>40513</v>
      </c>
      <c r="G1282" s="2">
        <f t="shared" si="39"/>
        <v>2010</v>
      </c>
    </row>
    <row r="1283" spans="1:7" x14ac:dyDescent="0.25">
      <c r="A1283">
        <v>1278</v>
      </c>
      <c r="B1283" t="s">
        <v>5</v>
      </c>
      <c r="C1283">
        <v>7.2</v>
      </c>
      <c r="D1283" t="s">
        <v>34</v>
      </c>
      <c r="E1283">
        <v>1</v>
      </c>
      <c r="F1283" s="12">
        <f t="shared" si="40"/>
        <v>40575</v>
      </c>
      <c r="G1283" s="2">
        <f t="shared" ref="G1283:G1346" si="41">YEAR(F1283)</f>
        <v>2011</v>
      </c>
    </row>
    <row r="1284" spans="1:7" x14ac:dyDescent="0.25">
      <c r="A1284">
        <v>1278</v>
      </c>
      <c r="B1284" t="s">
        <v>5</v>
      </c>
      <c r="C1284">
        <v>7.2</v>
      </c>
      <c r="D1284" t="s">
        <v>35</v>
      </c>
      <c r="E1284">
        <v>1</v>
      </c>
      <c r="F1284" s="12">
        <f t="shared" si="40"/>
        <v>40603</v>
      </c>
      <c r="G1284" s="2">
        <f t="shared" si="41"/>
        <v>2011</v>
      </c>
    </row>
    <row r="1285" spans="1:7" x14ac:dyDescent="0.25">
      <c r="A1285">
        <v>1278</v>
      </c>
      <c r="B1285" t="s">
        <v>5</v>
      </c>
      <c r="C1285">
        <v>7.2</v>
      </c>
      <c r="D1285" t="s">
        <v>37</v>
      </c>
      <c r="E1285">
        <v>1</v>
      </c>
      <c r="F1285" s="12">
        <f t="shared" si="40"/>
        <v>40664</v>
      </c>
      <c r="G1285" s="2">
        <f t="shared" si="41"/>
        <v>2011</v>
      </c>
    </row>
    <row r="1286" spans="1:7" x14ac:dyDescent="0.25">
      <c r="A1286">
        <v>1278</v>
      </c>
      <c r="B1286" t="s">
        <v>5</v>
      </c>
      <c r="C1286">
        <v>7.2</v>
      </c>
      <c r="D1286" t="s">
        <v>38</v>
      </c>
      <c r="E1286">
        <v>1</v>
      </c>
      <c r="F1286" s="12">
        <f t="shared" si="40"/>
        <v>40695</v>
      </c>
      <c r="G1286" s="2">
        <f t="shared" si="41"/>
        <v>2011</v>
      </c>
    </row>
    <row r="1287" spans="1:7" x14ac:dyDescent="0.25">
      <c r="A1287">
        <v>1278</v>
      </c>
      <c r="B1287" t="s">
        <v>5</v>
      </c>
      <c r="C1287">
        <v>7.2</v>
      </c>
      <c r="D1287" t="s">
        <v>39</v>
      </c>
      <c r="E1287">
        <v>1</v>
      </c>
      <c r="F1287" s="12">
        <f t="shared" si="40"/>
        <v>40725</v>
      </c>
      <c r="G1287" s="2">
        <f t="shared" si="41"/>
        <v>2011</v>
      </c>
    </row>
    <row r="1288" spans="1:7" x14ac:dyDescent="0.25">
      <c r="A1288">
        <v>1278</v>
      </c>
      <c r="B1288" t="s">
        <v>5</v>
      </c>
      <c r="C1288">
        <v>7.2</v>
      </c>
      <c r="D1288" t="s">
        <v>41</v>
      </c>
      <c r="E1288">
        <v>1</v>
      </c>
      <c r="F1288" s="12">
        <f t="shared" si="40"/>
        <v>40787</v>
      </c>
      <c r="G1288" s="2">
        <f t="shared" si="41"/>
        <v>2011</v>
      </c>
    </row>
    <row r="1289" spans="1:7" x14ac:dyDescent="0.25">
      <c r="A1289">
        <v>1278</v>
      </c>
      <c r="B1289" t="s">
        <v>5</v>
      </c>
      <c r="C1289">
        <v>7.2</v>
      </c>
      <c r="D1289" t="s">
        <v>40</v>
      </c>
      <c r="E1289">
        <v>1</v>
      </c>
      <c r="F1289" s="12">
        <f t="shared" si="40"/>
        <v>40756</v>
      </c>
      <c r="G1289" s="2">
        <f t="shared" si="41"/>
        <v>2011</v>
      </c>
    </row>
    <row r="1290" spans="1:7" x14ac:dyDescent="0.25">
      <c r="A1290">
        <v>1278</v>
      </c>
      <c r="B1290" t="s">
        <v>5</v>
      </c>
      <c r="C1290">
        <v>7.2</v>
      </c>
      <c r="D1290" t="s">
        <v>42</v>
      </c>
      <c r="E1290">
        <v>1</v>
      </c>
      <c r="F1290" s="12">
        <f t="shared" si="40"/>
        <v>40817</v>
      </c>
      <c r="G1290" s="2">
        <f t="shared" si="41"/>
        <v>2011</v>
      </c>
    </row>
    <row r="1291" spans="1:7" x14ac:dyDescent="0.25">
      <c r="A1291">
        <v>1278</v>
      </c>
      <c r="B1291" t="s">
        <v>5</v>
      </c>
      <c r="C1291">
        <v>7.2</v>
      </c>
      <c r="D1291" t="s">
        <v>45</v>
      </c>
      <c r="E1291">
        <v>1</v>
      </c>
      <c r="F1291" s="12">
        <f t="shared" si="40"/>
        <v>40909</v>
      </c>
      <c r="G1291" s="2">
        <f t="shared" si="41"/>
        <v>2012</v>
      </c>
    </row>
    <row r="1292" spans="1:7" x14ac:dyDescent="0.25">
      <c r="A1292">
        <v>1278</v>
      </c>
      <c r="B1292" t="s">
        <v>5</v>
      </c>
      <c r="C1292">
        <v>7.2</v>
      </c>
      <c r="D1292" t="s">
        <v>46</v>
      </c>
      <c r="E1292">
        <v>1</v>
      </c>
      <c r="F1292" s="12">
        <f t="shared" si="40"/>
        <v>40969</v>
      </c>
      <c r="G1292" s="2">
        <f t="shared" si="41"/>
        <v>2012</v>
      </c>
    </row>
    <row r="1293" spans="1:7" x14ac:dyDescent="0.25">
      <c r="A1293">
        <v>1278</v>
      </c>
      <c r="B1293" t="s">
        <v>5</v>
      </c>
      <c r="C1293">
        <v>7.2</v>
      </c>
      <c r="D1293" t="s">
        <v>49</v>
      </c>
      <c r="E1293">
        <v>1</v>
      </c>
      <c r="F1293" s="12">
        <f t="shared" si="40"/>
        <v>41000</v>
      </c>
      <c r="G1293" s="2">
        <f t="shared" si="41"/>
        <v>2012</v>
      </c>
    </row>
    <row r="1294" spans="1:7" x14ac:dyDescent="0.25">
      <c r="A1294">
        <v>1278</v>
      </c>
      <c r="B1294" t="s">
        <v>5</v>
      </c>
      <c r="C1294">
        <v>7.2</v>
      </c>
      <c r="D1294" t="s">
        <v>48</v>
      </c>
      <c r="E1294">
        <v>1</v>
      </c>
      <c r="F1294" s="12">
        <f t="shared" si="40"/>
        <v>41030</v>
      </c>
      <c r="G1294" s="2">
        <f t="shared" si="41"/>
        <v>2012</v>
      </c>
    </row>
    <row r="1295" spans="1:7" x14ac:dyDescent="0.25">
      <c r="A1295">
        <v>1278</v>
      </c>
      <c r="B1295" t="s">
        <v>5</v>
      </c>
      <c r="C1295">
        <v>7.2</v>
      </c>
      <c r="D1295" t="s">
        <v>50</v>
      </c>
      <c r="E1295">
        <v>1</v>
      </c>
      <c r="F1295" s="12">
        <f t="shared" si="40"/>
        <v>41061</v>
      </c>
      <c r="G1295" s="2">
        <f t="shared" si="41"/>
        <v>2012</v>
      </c>
    </row>
    <row r="1296" spans="1:7" x14ac:dyDescent="0.25">
      <c r="A1296">
        <v>1278</v>
      </c>
      <c r="B1296" t="s">
        <v>5</v>
      </c>
      <c r="C1296">
        <v>7.2</v>
      </c>
      <c r="D1296" t="s">
        <v>51</v>
      </c>
      <c r="E1296">
        <v>1</v>
      </c>
      <c r="F1296" s="12">
        <f t="shared" si="40"/>
        <v>41091</v>
      </c>
      <c r="G1296" s="2">
        <f t="shared" si="41"/>
        <v>2012</v>
      </c>
    </row>
    <row r="1297" spans="1:7" x14ac:dyDescent="0.25">
      <c r="A1297">
        <v>1278</v>
      </c>
      <c r="B1297" t="s">
        <v>5</v>
      </c>
      <c r="C1297">
        <v>7.2</v>
      </c>
      <c r="D1297" t="s">
        <v>52</v>
      </c>
      <c r="E1297">
        <v>1</v>
      </c>
      <c r="F1297" s="12">
        <f t="shared" si="40"/>
        <v>41153</v>
      </c>
      <c r="G1297" s="2">
        <f t="shared" si="41"/>
        <v>2012</v>
      </c>
    </row>
    <row r="1298" spans="1:7" x14ac:dyDescent="0.25">
      <c r="A1298">
        <v>1278</v>
      </c>
      <c r="B1298" t="s">
        <v>5</v>
      </c>
      <c r="C1298">
        <v>7.2</v>
      </c>
      <c r="D1298" t="s">
        <v>55</v>
      </c>
      <c r="E1298">
        <v>1</v>
      </c>
      <c r="F1298" s="12">
        <f t="shared" si="40"/>
        <v>41183</v>
      </c>
      <c r="G1298" s="2">
        <f t="shared" si="41"/>
        <v>2012</v>
      </c>
    </row>
    <row r="1299" spans="1:7" x14ac:dyDescent="0.25">
      <c r="A1299">
        <v>1278</v>
      </c>
      <c r="B1299" t="s">
        <v>5</v>
      </c>
      <c r="C1299">
        <v>7.2</v>
      </c>
      <c r="D1299" t="s">
        <v>54</v>
      </c>
      <c r="E1299">
        <v>1</v>
      </c>
      <c r="F1299" s="12">
        <f t="shared" si="40"/>
        <v>41244</v>
      </c>
      <c r="G1299" s="2">
        <f t="shared" si="41"/>
        <v>2012</v>
      </c>
    </row>
    <row r="1300" spans="1:7" x14ac:dyDescent="0.25">
      <c r="A1300">
        <v>1278</v>
      </c>
      <c r="B1300" t="s">
        <v>5</v>
      </c>
      <c r="C1300">
        <v>7.2</v>
      </c>
      <c r="D1300" t="s">
        <v>57</v>
      </c>
      <c r="E1300">
        <v>1</v>
      </c>
      <c r="F1300" s="12">
        <f t="shared" si="40"/>
        <v>41334</v>
      </c>
      <c r="G1300" s="2">
        <f t="shared" si="41"/>
        <v>2013</v>
      </c>
    </row>
    <row r="1301" spans="1:7" x14ac:dyDescent="0.25">
      <c r="A1301">
        <v>1278</v>
      </c>
      <c r="B1301" t="s">
        <v>5</v>
      </c>
      <c r="C1301">
        <v>7.2</v>
      </c>
      <c r="D1301" t="s">
        <v>62</v>
      </c>
      <c r="E1301">
        <v>1</v>
      </c>
      <c r="F1301" s="12">
        <f t="shared" si="40"/>
        <v>41365</v>
      </c>
      <c r="G1301" s="2">
        <f t="shared" si="41"/>
        <v>2013</v>
      </c>
    </row>
    <row r="1302" spans="1:7" x14ac:dyDescent="0.25">
      <c r="A1302">
        <v>1278</v>
      </c>
      <c r="B1302" t="s">
        <v>5</v>
      </c>
      <c r="C1302">
        <v>7.2</v>
      </c>
      <c r="D1302" t="s">
        <v>60</v>
      </c>
      <c r="E1302">
        <v>1</v>
      </c>
      <c r="F1302" s="12">
        <f t="shared" si="40"/>
        <v>41395</v>
      </c>
      <c r="G1302" s="2">
        <f t="shared" si="41"/>
        <v>2013</v>
      </c>
    </row>
    <row r="1303" spans="1:7" x14ac:dyDescent="0.25">
      <c r="A1303">
        <v>1278</v>
      </c>
      <c r="B1303" t="s">
        <v>5</v>
      </c>
      <c r="C1303">
        <v>7.2</v>
      </c>
      <c r="D1303" t="s">
        <v>61</v>
      </c>
      <c r="E1303">
        <v>1</v>
      </c>
      <c r="F1303" s="12">
        <f t="shared" si="40"/>
        <v>41426</v>
      </c>
      <c r="G1303" s="2">
        <f t="shared" si="41"/>
        <v>2013</v>
      </c>
    </row>
    <row r="1304" spans="1:7" x14ac:dyDescent="0.25">
      <c r="A1304">
        <v>1278</v>
      </c>
      <c r="B1304" t="s">
        <v>5</v>
      </c>
      <c r="C1304">
        <v>7.2</v>
      </c>
      <c r="D1304" t="s">
        <v>63</v>
      </c>
      <c r="E1304">
        <v>1</v>
      </c>
      <c r="F1304" s="12">
        <f t="shared" si="40"/>
        <v>41456</v>
      </c>
      <c r="G1304" s="2">
        <f t="shared" si="41"/>
        <v>2013</v>
      </c>
    </row>
    <row r="1305" spans="1:7" x14ac:dyDescent="0.25">
      <c r="A1305">
        <v>1278</v>
      </c>
      <c r="B1305" t="s">
        <v>5</v>
      </c>
      <c r="C1305">
        <v>7.2</v>
      </c>
      <c r="D1305" t="s">
        <v>65</v>
      </c>
      <c r="E1305">
        <v>1</v>
      </c>
      <c r="F1305" s="12">
        <f t="shared" si="40"/>
        <v>41487</v>
      </c>
      <c r="G1305" s="2">
        <f t="shared" si="41"/>
        <v>2013</v>
      </c>
    </row>
    <row r="1306" spans="1:7" x14ac:dyDescent="0.25">
      <c r="A1306">
        <v>1278</v>
      </c>
      <c r="B1306" t="s">
        <v>5</v>
      </c>
      <c r="C1306">
        <v>7.2</v>
      </c>
      <c r="D1306" t="s">
        <v>68</v>
      </c>
      <c r="E1306">
        <v>1</v>
      </c>
      <c r="F1306" s="12">
        <f t="shared" si="40"/>
        <v>41548</v>
      </c>
      <c r="G1306" s="2">
        <f t="shared" si="41"/>
        <v>2013</v>
      </c>
    </row>
    <row r="1307" spans="1:7" x14ac:dyDescent="0.25">
      <c r="A1307">
        <v>1278</v>
      </c>
      <c r="B1307" t="s">
        <v>5</v>
      </c>
      <c r="C1307">
        <v>7.2</v>
      </c>
      <c r="D1307" t="s">
        <v>66</v>
      </c>
      <c r="E1307">
        <v>1</v>
      </c>
      <c r="F1307" s="12">
        <f t="shared" si="40"/>
        <v>41609</v>
      </c>
      <c r="G1307" s="2">
        <f t="shared" si="41"/>
        <v>2013</v>
      </c>
    </row>
    <row r="1308" spans="1:7" x14ac:dyDescent="0.25">
      <c r="A1308">
        <v>1278</v>
      </c>
      <c r="B1308" t="s">
        <v>5</v>
      </c>
      <c r="C1308">
        <v>7.2</v>
      </c>
      <c r="D1308" t="s">
        <v>70</v>
      </c>
      <c r="E1308">
        <v>1</v>
      </c>
      <c r="F1308" s="12">
        <f t="shared" si="40"/>
        <v>41671</v>
      </c>
      <c r="G1308" s="2">
        <f t="shared" si="41"/>
        <v>2014</v>
      </c>
    </row>
    <row r="1309" spans="1:7" x14ac:dyDescent="0.25">
      <c r="A1309">
        <v>1278</v>
      </c>
      <c r="B1309" t="s">
        <v>5</v>
      </c>
      <c r="C1309">
        <v>7.2</v>
      </c>
      <c r="D1309" t="s">
        <v>6</v>
      </c>
      <c r="E1309">
        <v>1</v>
      </c>
      <c r="F1309" s="12">
        <f t="shared" si="40"/>
        <v>41730</v>
      </c>
      <c r="G1309" s="2">
        <f t="shared" si="41"/>
        <v>2014</v>
      </c>
    </row>
    <row r="1310" spans="1:7" x14ac:dyDescent="0.25">
      <c r="A1310">
        <v>1278</v>
      </c>
      <c r="B1310" t="s">
        <v>5</v>
      </c>
      <c r="C1310">
        <v>7.2</v>
      </c>
      <c r="D1310" t="s">
        <v>8</v>
      </c>
      <c r="E1310">
        <v>1</v>
      </c>
      <c r="F1310" s="12">
        <f t="shared" si="40"/>
        <v>41760</v>
      </c>
      <c r="G1310" s="2">
        <f t="shared" si="41"/>
        <v>2014</v>
      </c>
    </row>
    <row r="1311" spans="1:7" x14ac:dyDescent="0.25">
      <c r="A1311">
        <v>1278</v>
      </c>
      <c r="B1311" t="s">
        <v>5</v>
      </c>
      <c r="C1311">
        <v>7.2</v>
      </c>
      <c r="D1311" t="s">
        <v>10</v>
      </c>
      <c r="E1311">
        <v>1</v>
      </c>
      <c r="F1311" s="12">
        <f t="shared" si="40"/>
        <v>41791</v>
      </c>
      <c r="G1311" s="2">
        <f t="shared" si="41"/>
        <v>2014</v>
      </c>
    </row>
    <row r="1312" spans="1:7" x14ac:dyDescent="0.25">
      <c r="A1312">
        <v>1278</v>
      </c>
      <c r="B1312" t="s">
        <v>5</v>
      </c>
      <c r="C1312">
        <v>7.2</v>
      </c>
      <c r="D1312" t="s">
        <v>11</v>
      </c>
      <c r="E1312">
        <v>1</v>
      </c>
      <c r="F1312" s="12">
        <f t="shared" si="40"/>
        <v>41821</v>
      </c>
      <c r="G1312" s="2">
        <f t="shared" si="41"/>
        <v>2014</v>
      </c>
    </row>
    <row r="1313" spans="1:7" x14ac:dyDescent="0.25">
      <c r="A1313">
        <v>1278</v>
      </c>
      <c r="B1313" t="s">
        <v>5</v>
      </c>
      <c r="C1313">
        <v>7.2</v>
      </c>
      <c r="D1313" t="s">
        <v>13</v>
      </c>
      <c r="E1313">
        <v>1</v>
      </c>
      <c r="F1313" s="12">
        <f t="shared" si="40"/>
        <v>41852</v>
      </c>
      <c r="G1313" s="2">
        <f t="shared" si="41"/>
        <v>2014</v>
      </c>
    </row>
    <row r="1314" spans="1:7" x14ac:dyDescent="0.25">
      <c r="A1314">
        <v>1278</v>
      </c>
      <c r="B1314" t="s">
        <v>5</v>
      </c>
      <c r="C1314">
        <v>7.2</v>
      </c>
      <c r="D1314" t="s">
        <v>14</v>
      </c>
      <c r="E1314">
        <v>1</v>
      </c>
      <c r="F1314" s="12">
        <f t="shared" si="40"/>
        <v>41883</v>
      </c>
      <c r="G1314" s="2">
        <f t="shared" si="41"/>
        <v>2014</v>
      </c>
    </row>
    <row r="1315" spans="1:7" x14ac:dyDescent="0.25">
      <c r="A1315">
        <v>1278</v>
      </c>
      <c r="B1315" t="s">
        <v>5</v>
      </c>
      <c r="C1315">
        <v>7.2</v>
      </c>
      <c r="D1315" t="s">
        <v>17</v>
      </c>
      <c r="E1315">
        <v>1</v>
      </c>
      <c r="F1315" s="12">
        <f t="shared" si="40"/>
        <v>41944</v>
      </c>
      <c r="G1315" s="2">
        <f t="shared" si="41"/>
        <v>2014</v>
      </c>
    </row>
    <row r="1316" spans="1:7" x14ac:dyDescent="0.25">
      <c r="A1316">
        <v>1278</v>
      </c>
      <c r="B1316" t="s">
        <v>5</v>
      </c>
      <c r="C1316">
        <v>7.2</v>
      </c>
      <c r="D1316" t="s">
        <v>21</v>
      </c>
      <c r="E1316">
        <v>1</v>
      </c>
      <c r="F1316" s="12">
        <f t="shared" si="40"/>
        <v>42036</v>
      </c>
      <c r="G1316" s="2">
        <f t="shared" si="41"/>
        <v>2015</v>
      </c>
    </row>
    <row r="1317" spans="1:7" x14ac:dyDescent="0.25">
      <c r="A1317">
        <v>1278</v>
      </c>
      <c r="B1317" t="s">
        <v>5</v>
      </c>
      <c r="C1317">
        <v>7.2</v>
      </c>
      <c r="D1317" t="s">
        <v>23</v>
      </c>
      <c r="E1317">
        <v>1</v>
      </c>
      <c r="F1317" s="12">
        <f t="shared" si="40"/>
        <v>42064</v>
      </c>
      <c r="G1317" s="2">
        <f t="shared" si="41"/>
        <v>2015</v>
      </c>
    </row>
    <row r="1318" spans="1:7" x14ac:dyDescent="0.25">
      <c r="A1318">
        <v>1278</v>
      </c>
      <c r="B1318" t="s">
        <v>5</v>
      </c>
      <c r="C1318">
        <v>7.2</v>
      </c>
      <c r="D1318" t="s">
        <v>24</v>
      </c>
      <c r="E1318">
        <v>1</v>
      </c>
      <c r="F1318" s="12">
        <f t="shared" si="40"/>
        <v>42095</v>
      </c>
      <c r="G1318" s="2">
        <f t="shared" si="41"/>
        <v>2015</v>
      </c>
    </row>
    <row r="1319" spans="1:7" x14ac:dyDescent="0.25">
      <c r="A1319">
        <v>1278</v>
      </c>
      <c r="B1319" t="s">
        <v>5</v>
      </c>
      <c r="C1319">
        <v>7.2</v>
      </c>
      <c r="D1319" t="s">
        <v>25</v>
      </c>
      <c r="E1319">
        <v>1</v>
      </c>
      <c r="F1319" s="12">
        <f t="shared" si="40"/>
        <v>42125</v>
      </c>
      <c r="G1319" s="2">
        <f t="shared" si="41"/>
        <v>2015</v>
      </c>
    </row>
    <row r="1320" spans="1:7" x14ac:dyDescent="0.25">
      <c r="A1320">
        <v>1278</v>
      </c>
      <c r="B1320" t="s">
        <v>5</v>
      </c>
      <c r="C1320">
        <v>7.2</v>
      </c>
      <c r="D1320" t="s">
        <v>27</v>
      </c>
      <c r="E1320">
        <v>1</v>
      </c>
      <c r="F1320" s="12">
        <f t="shared" si="40"/>
        <v>42156</v>
      </c>
      <c r="G1320" s="2">
        <f t="shared" si="41"/>
        <v>2015</v>
      </c>
    </row>
    <row r="1321" spans="1:7" x14ac:dyDescent="0.25">
      <c r="A1321">
        <v>1280</v>
      </c>
      <c r="B1321" t="s">
        <v>5</v>
      </c>
      <c r="C1321">
        <v>7.2149999999999999</v>
      </c>
      <c r="D1321" t="s">
        <v>22</v>
      </c>
      <c r="E1321">
        <v>1</v>
      </c>
      <c r="F1321" s="12">
        <f t="shared" si="40"/>
        <v>40391</v>
      </c>
      <c r="G1321" s="2">
        <f t="shared" si="41"/>
        <v>2010</v>
      </c>
    </row>
    <row r="1322" spans="1:7" x14ac:dyDescent="0.25">
      <c r="A1322">
        <v>1280</v>
      </c>
      <c r="B1322" t="s">
        <v>5</v>
      </c>
      <c r="C1322">
        <v>7.2149999999999999</v>
      </c>
      <c r="D1322" t="s">
        <v>26</v>
      </c>
      <c r="E1322">
        <v>1</v>
      </c>
      <c r="F1322" s="12">
        <f t="shared" si="40"/>
        <v>40422</v>
      </c>
      <c r="G1322" s="2">
        <f t="shared" si="41"/>
        <v>2010</v>
      </c>
    </row>
    <row r="1323" spans="1:7" x14ac:dyDescent="0.25">
      <c r="A1323">
        <v>1280</v>
      </c>
      <c r="B1323" t="s">
        <v>5</v>
      </c>
      <c r="C1323">
        <v>7.2149999999999999</v>
      </c>
      <c r="D1323" t="s">
        <v>30</v>
      </c>
      <c r="E1323">
        <v>1</v>
      </c>
      <c r="F1323" s="12">
        <f t="shared" si="40"/>
        <v>40483</v>
      </c>
      <c r="G1323" s="2">
        <f t="shared" si="41"/>
        <v>2010</v>
      </c>
    </row>
    <row r="1324" spans="1:7" x14ac:dyDescent="0.25">
      <c r="A1324">
        <v>1280</v>
      </c>
      <c r="B1324" t="s">
        <v>5</v>
      </c>
      <c r="C1324">
        <v>7.2149999999999999</v>
      </c>
      <c r="D1324" t="s">
        <v>33</v>
      </c>
      <c r="E1324">
        <v>1</v>
      </c>
      <c r="F1324" s="12">
        <f t="shared" si="40"/>
        <v>40544</v>
      </c>
      <c r="G1324" s="2">
        <f t="shared" si="41"/>
        <v>2011</v>
      </c>
    </row>
    <row r="1325" spans="1:7" x14ac:dyDescent="0.25">
      <c r="A1325">
        <v>1280</v>
      </c>
      <c r="B1325" t="s">
        <v>5</v>
      </c>
      <c r="C1325">
        <v>7.2149999999999999</v>
      </c>
      <c r="D1325" t="s">
        <v>35</v>
      </c>
      <c r="E1325">
        <v>1</v>
      </c>
      <c r="F1325" s="12">
        <f t="shared" si="40"/>
        <v>40603</v>
      </c>
      <c r="G1325" s="2">
        <f t="shared" si="41"/>
        <v>2011</v>
      </c>
    </row>
    <row r="1326" spans="1:7" x14ac:dyDescent="0.25">
      <c r="A1326">
        <v>1280</v>
      </c>
      <c r="B1326" t="s">
        <v>5</v>
      </c>
      <c r="C1326">
        <v>7.2149999999999999</v>
      </c>
      <c r="D1326" t="s">
        <v>36</v>
      </c>
      <c r="E1326">
        <v>1</v>
      </c>
      <c r="F1326" s="12">
        <f t="shared" si="40"/>
        <v>40634</v>
      </c>
      <c r="G1326" s="2">
        <f t="shared" si="41"/>
        <v>2011</v>
      </c>
    </row>
    <row r="1327" spans="1:7" x14ac:dyDescent="0.25">
      <c r="A1327">
        <v>1280</v>
      </c>
      <c r="B1327" t="s">
        <v>5</v>
      </c>
      <c r="C1327">
        <v>7.2149999999999999</v>
      </c>
      <c r="D1327" t="s">
        <v>37</v>
      </c>
      <c r="E1327">
        <v>1</v>
      </c>
      <c r="F1327" s="12">
        <f t="shared" si="40"/>
        <v>40664</v>
      </c>
      <c r="G1327" s="2">
        <f t="shared" si="41"/>
        <v>2011</v>
      </c>
    </row>
    <row r="1328" spans="1:7" x14ac:dyDescent="0.25">
      <c r="A1328">
        <v>1280</v>
      </c>
      <c r="B1328" t="s">
        <v>5</v>
      </c>
      <c r="C1328">
        <v>7.2149999999999999</v>
      </c>
      <c r="D1328" t="s">
        <v>38</v>
      </c>
      <c r="E1328">
        <v>1</v>
      </c>
      <c r="F1328" s="12">
        <f t="shared" si="40"/>
        <v>40695</v>
      </c>
      <c r="G1328" s="2">
        <f t="shared" si="41"/>
        <v>2011</v>
      </c>
    </row>
    <row r="1329" spans="1:7" x14ac:dyDescent="0.25">
      <c r="A1329">
        <v>1280</v>
      </c>
      <c r="B1329" t="s">
        <v>5</v>
      </c>
      <c r="C1329">
        <v>7.2149999999999999</v>
      </c>
      <c r="D1329" t="s">
        <v>39</v>
      </c>
      <c r="E1329">
        <v>1</v>
      </c>
      <c r="F1329" s="12">
        <f t="shared" si="40"/>
        <v>40725</v>
      </c>
      <c r="G1329" s="2">
        <f t="shared" si="41"/>
        <v>2011</v>
      </c>
    </row>
    <row r="1330" spans="1:7" x14ac:dyDescent="0.25">
      <c r="A1330">
        <v>1280</v>
      </c>
      <c r="B1330" t="s">
        <v>5</v>
      </c>
      <c r="C1330">
        <v>7.2149999999999999</v>
      </c>
      <c r="D1330" t="s">
        <v>41</v>
      </c>
      <c r="E1330">
        <v>1</v>
      </c>
      <c r="F1330" s="12">
        <f t="shared" si="40"/>
        <v>40787</v>
      </c>
      <c r="G1330" s="2">
        <f t="shared" si="41"/>
        <v>2011</v>
      </c>
    </row>
    <row r="1331" spans="1:7" x14ac:dyDescent="0.25">
      <c r="A1331">
        <v>1280</v>
      </c>
      <c r="B1331" t="s">
        <v>5</v>
      </c>
      <c r="C1331">
        <v>7.2149999999999999</v>
      </c>
      <c r="D1331" t="s">
        <v>42</v>
      </c>
      <c r="E1331">
        <v>1</v>
      </c>
      <c r="F1331" s="12">
        <f t="shared" si="40"/>
        <v>40817</v>
      </c>
      <c r="G1331" s="2">
        <f t="shared" si="41"/>
        <v>2011</v>
      </c>
    </row>
    <row r="1332" spans="1:7" x14ac:dyDescent="0.25">
      <c r="A1332">
        <v>1280</v>
      </c>
      <c r="B1332" t="s">
        <v>5</v>
      </c>
      <c r="C1332">
        <v>7.2149999999999999</v>
      </c>
      <c r="D1332" t="s">
        <v>45</v>
      </c>
      <c r="E1332">
        <v>1</v>
      </c>
      <c r="F1332" s="12">
        <f t="shared" si="40"/>
        <v>40909</v>
      </c>
      <c r="G1332" s="2">
        <f t="shared" si="41"/>
        <v>2012</v>
      </c>
    </row>
    <row r="1333" spans="1:7" x14ac:dyDescent="0.25">
      <c r="A1333">
        <v>1280</v>
      </c>
      <c r="B1333" t="s">
        <v>5</v>
      </c>
      <c r="C1333">
        <v>7.2149999999999999</v>
      </c>
      <c r="D1333" t="s">
        <v>46</v>
      </c>
      <c r="E1333">
        <v>1</v>
      </c>
      <c r="F1333" s="12">
        <f t="shared" si="40"/>
        <v>40969</v>
      </c>
      <c r="G1333" s="2">
        <f t="shared" si="41"/>
        <v>2012</v>
      </c>
    </row>
    <row r="1334" spans="1:7" x14ac:dyDescent="0.25">
      <c r="A1334">
        <v>1280</v>
      </c>
      <c r="B1334" t="s">
        <v>5</v>
      </c>
      <c r="C1334">
        <v>7.2149999999999999</v>
      </c>
      <c r="D1334" t="s">
        <v>49</v>
      </c>
      <c r="E1334">
        <v>1</v>
      </c>
      <c r="F1334" s="12">
        <f t="shared" si="40"/>
        <v>41000</v>
      </c>
      <c r="G1334" s="2">
        <f t="shared" si="41"/>
        <v>2012</v>
      </c>
    </row>
    <row r="1335" spans="1:7" x14ac:dyDescent="0.25">
      <c r="A1335">
        <v>1280</v>
      </c>
      <c r="B1335" t="s">
        <v>5</v>
      </c>
      <c r="C1335">
        <v>7.2149999999999999</v>
      </c>
      <c r="D1335" t="s">
        <v>48</v>
      </c>
      <c r="E1335">
        <v>1</v>
      </c>
      <c r="F1335" s="12">
        <f t="shared" si="40"/>
        <v>41030</v>
      </c>
      <c r="G1335" s="2">
        <f t="shared" si="41"/>
        <v>2012</v>
      </c>
    </row>
    <row r="1336" spans="1:7" x14ac:dyDescent="0.25">
      <c r="A1336">
        <v>1280</v>
      </c>
      <c r="B1336" t="s">
        <v>5</v>
      </c>
      <c r="C1336">
        <v>7.2149999999999999</v>
      </c>
      <c r="D1336" t="s">
        <v>50</v>
      </c>
      <c r="E1336">
        <v>1</v>
      </c>
      <c r="F1336" s="12">
        <f t="shared" si="40"/>
        <v>41061</v>
      </c>
      <c r="G1336" s="2">
        <f t="shared" si="41"/>
        <v>2012</v>
      </c>
    </row>
    <row r="1337" spans="1:7" x14ac:dyDescent="0.25">
      <c r="A1337">
        <v>1280</v>
      </c>
      <c r="B1337" t="s">
        <v>5</v>
      </c>
      <c r="C1337">
        <v>7.2149999999999999</v>
      </c>
      <c r="D1337" t="s">
        <v>51</v>
      </c>
      <c r="E1337">
        <v>1</v>
      </c>
      <c r="F1337" s="12">
        <f t="shared" si="40"/>
        <v>41091</v>
      </c>
      <c r="G1337" s="2">
        <f t="shared" si="41"/>
        <v>2012</v>
      </c>
    </row>
    <row r="1338" spans="1:7" x14ac:dyDescent="0.25">
      <c r="A1338">
        <v>1280</v>
      </c>
      <c r="B1338" t="s">
        <v>5</v>
      </c>
      <c r="C1338">
        <v>7.2149999999999999</v>
      </c>
      <c r="D1338" t="s">
        <v>53</v>
      </c>
      <c r="E1338">
        <v>1</v>
      </c>
      <c r="F1338" s="12">
        <f t="shared" si="40"/>
        <v>41122</v>
      </c>
      <c r="G1338" s="2">
        <f t="shared" si="41"/>
        <v>2012</v>
      </c>
    </row>
    <row r="1339" spans="1:7" x14ac:dyDescent="0.25">
      <c r="A1339">
        <v>1280</v>
      </c>
      <c r="B1339" t="s">
        <v>5</v>
      </c>
      <c r="C1339">
        <v>7.2149999999999999</v>
      </c>
      <c r="D1339" t="s">
        <v>55</v>
      </c>
      <c r="E1339">
        <v>1</v>
      </c>
      <c r="F1339" s="12">
        <f t="shared" si="40"/>
        <v>41183</v>
      </c>
      <c r="G1339" s="2">
        <f t="shared" si="41"/>
        <v>2012</v>
      </c>
    </row>
    <row r="1340" spans="1:7" x14ac:dyDescent="0.25">
      <c r="A1340">
        <v>1280</v>
      </c>
      <c r="B1340" t="s">
        <v>5</v>
      </c>
      <c r="C1340">
        <v>7.2149999999999999</v>
      </c>
      <c r="D1340" t="s">
        <v>54</v>
      </c>
      <c r="E1340">
        <v>1</v>
      </c>
      <c r="F1340" s="12">
        <f t="shared" si="40"/>
        <v>41244</v>
      </c>
      <c r="G1340" s="2">
        <f t="shared" si="41"/>
        <v>2012</v>
      </c>
    </row>
    <row r="1341" spans="1:7" x14ac:dyDescent="0.25">
      <c r="A1341">
        <v>1280</v>
      </c>
      <c r="B1341" t="s">
        <v>5</v>
      </c>
      <c r="C1341">
        <v>7.2149999999999999</v>
      </c>
      <c r="D1341" t="s">
        <v>58</v>
      </c>
      <c r="E1341">
        <v>1</v>
      </c>
      <c r="F1341" s="12">
        <f t="shared" si="40"/>
        <v>41306</v>
      </c>
      <c r="G1341" s="2">
        <f t="shared" si="41"/>
        <v>2013</v>
      </c>
    </row>
    <row r="1342" spans="1:7" x14ac:dyDescent="0.25">
      <c r="A1342">
        <v>1280</v>
      </c>
      <c r="B1342" t="s">
        <v>5</v>
      </c>
      <c r="C1342">
        <v>7.2149999999999999</v>
      </c>
      <c r="D1342" t="s">
        <v>62</v>
      </c>
      <c r="E1342">
        <v>1</v>
      </c>
      <c r="F1342" s="12">
        <f t="shared" si="40"/>
        <v>41365</v>
      </c>
      <c r="G1342" s="2">
        <f t="shared" si="41"/>
        <v>2013</v>
      </c>
    </row>
    <row r="1343" spans="1:7" x14ac:dyDescent="0.25">
      <c r="A1343">
        <v>1280</v>
      </c>
      <c r="B1343" t="s">
        <v>5</v>
      </c>
      <c r="C1343">
        <v>7.2149999999999999</v>
      </c>
      <c r="D1343" t="s">
        <v>60</v>
      </c>
      <c r="E1343">
        <v>1</v>
      </c>
      <c r="F1343" s="12">
        <f t="shared" si="40"/>
        <v>41395</v>
      </c>
      <c r="G1343" s="2">
        <f t="shared" si="41"/>
        <v>2013</v>
      </c>
    </row>
    <row r="1344" spans="1:7" x14ac:dyDescent="0.25">
      <c r="A1344">
        <v>1280</v>
      </c>
      <c r="B1344" t="s">
        <v>5</v>
      </c>
      <c r="C1344">
        <v>7.2149999999999999</v>
      </c>
      <c r="D1344" t="s">
        <v>61</v>
      </c>
      <c r="E1344">
        <v>1</v>
      </c>
      <c r="F1344" s="12">
        <f t="shared" si="40"/>
        <v>41426</v>
      </c>
      <c r="G1344" s="2">
        <f t="shared" si="41"/>
        <v>2013</v>
      </c>
    </row>
    <row r="1345" spans="1:7" x14ac:dyDescent="0.25">
      <c r="A1345">
        <v>1280</v>
      </c>
      <c r="B1345" t="s">
        <v>5</v>
      </c>
      <c r="C1345">
        <v>7.2149999999999999</v>
      </c>
      <c r="D1345" t="s">
        <v>63</v>
      </c>
      <c r="E1345">
        <v>1</v>
      </c>
      <c r="F1345" s="12">
        <f t="shared" si="40"/>
        <v>41456</v>
      </c>
      <c r="G1345" s="2">
        <f t="shared" si="41"/>
        <v>2013</v>
      </c>
    </row>
    <row r="1346" spans="1:7" x14ac:dyDescent="0.25">
      <c r="A1346">
        <v>1280</v>
      </c>
      <c r="B1346" t="s">
        <v>5</v>
      </c>
      <c r="C1346">
        <v>7.2149999999999999</v>
      </c>
      <c r="D1346" t="s">
        <v>65</v>
      </c>
      <c r="E1346">
        <v>1</v>
      </c>
      <c r="F1346" s="12">
        <f t="shared" ref="F1346:F1409" si="42">DATE(VALUE(LEFT(D1346,4)),VALUE(RIGHT(D1346,2)),1)</f>
        <v>41487</v>
      </c>
      <c r="G1346" s="2">
        <f t="shared" si="41"/>
        <v>2013</v>
      </c>
    </row>
    <row r="1347" spans="1:7" x14ac:dyDescent="0.25">
      <c r="A1347">
        <v>1280</v>
      </c>
      <c r="B1347" t="s">
        <v>5</v>
      </c>
      <c r="C1347">
        <v>7.2149999999999999</v>
      </c>
      <c r="D1347" t="s">
        <v>64</v>
      </c>
      <c r="E1347">
        <v>1</v>
      </c>
      <c r="F1347" s="12">
        <f t="shared" si="42"/>
        <v>41518</v>
      </c>
      <c r="G1347" s="2">
        <f t="shared" ref="G1347:G1410" si="43">YEAR(F1347)</f>
        <v>2013</v>
      </c>
    </row>
    <row r="1348" spans="1:7" x14ac:dyDescent="0.25">
      <c r="A1348">
        <v>1280</v>
      </c>
      <c r="B1348" t="s">
        <v>5</v>
      </c>
      <c r="C1348">
        <v>7.2149999999999999</v>
      </c>
      <c r="D1348" t="s">
        <v>67</v>
      </c>
      <c r="E1348">
        <v>1</v>
      </c>
      <c r="F1348" s="12">
        <f t="shared" si="42"/>
        <v>41579</v>
      </c>
      <c r="G1348" s="2">
        <f t="shared" si="43"/>
        <v>2013</v>
      </c>
    </row>
    <row r="1349" spans="1:7" x14ac:dyDescent="0.25">
      <c r="A1349">
        <v>1280</v>
      </c>
      <c r="B1349" t="s">
        <v>5</v>
      </c>
      <c r="C1349">
        <v>7.2149999999999999</v>
      </c>
      <c r="D1349" t="s">
        <v>70</v>
      </c>
      <c r="E1349">
        <v>1</v>
      </c>
      <c r="F1349" s="12">
        <f t="shared" si="42"/>
        <v>41671</v>
      </c>
      <c r="G1349" s="2">
        <f t="shared" si="43"/>
        <v>2014</v>
      </c>
    </row>
    <row r="1350" spans="1:7" x14ac:dyDescent="0.25">
      <c r="A1350">
        <v>1280</v>
      </c>
      <c r="B1350" t="s">
        <v>5</v>
      </c>
      <c r="C1350">
        <v>7.2149999999999999</v>
      </c>
      <c r="D1350" t="s">
        <v>7</v>
      </c>
      <c r="E1350">
        <v>1</v>
      </c>
      <c r="F1350" s="12">
        <f t="shared" si="42"/>
        <v>41699</v>
      </c>
      <c r="G1350" s="2">
        <f t="shared" si="43"/>
        <v>2014</v>
      </c>
    </row>
    <row r="1351" spans="1:7" x14ac:dyDescent="0.25">
      <c r="A1351">
        <v>1280</v>
      </c>
      <c r="B1351" t="s">
        <v>5</v>
      </c>
      <c r="C1351">
        <v>7.2149999999999999</v>
      </c>
      <c r="D1351" t="s">
        <v>6</v>
      </c>
      <c r="E1351">
        <v>1</v>
      </c>
      <c r="F1351" s="12">
        <f t="shared" si="42"/>
        <v>41730</v>
      </c>
      <c r="G1351" s="2">
        <f t="shared" si="43"/>
        <v>2014</v>
      </c>
    </row>
    <row r="1352" spans="1:7" x14ac:dyDescent="0.25">
      <c r="A1352">
        <v>1280</v>
      </c>
      <c r="B1352" t="s">
        <v>5</v>
      </c>
      <c r="C1352">
        <v>7.2149999999999999</v>
      </c>
      <c r="D1352" t="s">
        <v>8</v>
      </c>
      <c r="E1352">
        <v>1</v>
      </c>
      <c r="F1352" s="12">
        <f t="shared" si="42"/>
        <v>41760</v>
      </c>
      <c r="G1352" s="2">
        <f t="shared" si="43"/>
        <v>2014</v>
      </c>
    </row>
    <row r="1353" spans="1:7" x14ac:dyDescent="0.25">
      <c r="A1353">
        <v>1280</v>
      </c>
      <c r="B1353" t="s">
        <v>5</v>
      </c>
      <c r="C1353">
        <v>7.2149999999999999</v>
      </c>
      <c r="D1353" t="s">
        <v>10</v>
      </c>
      <c r="E1353">
        <v>1</v>
      </c>
      <c r="F1353" s="12">
        <f t="shared" si="42"/>
        <v>41791</v>
      </c>
      <c r="G1353" s="2">
        <f t="shared" si="43"/>
        <v>2014</v>
      </c>
    </row>
    <row r="1354" spans="1:7" x14ac:dyDescent="0.25">
      <c r="A1354">
        <v>1280</v>
      </c>
      <c r="B1354" t="s">
        <v>5</v>
      </c>
      <c r="C1354">
        <v>7.2149999999999999</v>
      </c>
      <c r="D1354" t="s">
        <v>13</v>
      </c>
      <c r="E1354">
        <v>1</v>
      </c>
      <c r="F1354" s="12">
        <f t="shared" si="42"/>
        <v>41852</v>
      </c>
      <c r="G1354" s="2">
        <f t="shared" si="43"/>
        <v>2014</v>
      </c>
    </row>
    <row r="1355" spans="1:7" x14ac:dyDescent="0.25">
      <c r="A1355">
        <v>1280</v>
      </c>
      <c r="B1355" t="s">
        <v>5</v>
      </c>
      <c r="C1355">
        <v>7.2149999999999999</v>
      </c>
      <c r="D1355" t="s">
        <v>14</v>
      </c>
      <c r="E1355">
        <v>1</v>
      </c>
      <c r="F1355" s="12">
        <f t="shared" si="42"/>
        <v>41883</v>
      </c>
      <c r="G1355" s="2">
        <f t="shared" si="43"/>
        <v>2014</v>
      </c>
    </row>
    <row r="1356" spans="1:7" x14ac:dyDescent="0.25">
      <c r="A1356">
        <v>1280</v>
      </c>
      <c r="B1356" t="s">
        <v>5</v>
      </c>
      <c r="C1356">
        <v>7.2149999999999999</v>
      </c>
      <c r="D1356" t="s">
        <v>16</v>
      </c>
      <c r="E1356">
        <v>1</v>
      </c>
      <c r="F1356" s="12">
        <f t="shared" si="42"/>
        <v>41913</v>
      </c>
      <c r="G1356" s="2">
        <f t="shared" si="43"/>
        <v>2014</v>
      </c>
    </row>
    <row r="1357" spans="1:7" x14ac:dyDescent="0.25">
      <c r="A1357">
        <v>1280</v>
      </c>
      <c r="B1357" t="s">
        <v>5</v>
      </c>
      <c r="C1357">
        <v>7.2149999999999999</v>
      </c>
      <c r="D1357" t="s">
        <v>20</v>
      </c>
      <c r="E1357">
        <v>1</v>
      </c>
      <c r="F1357" s="12">
        <f t="shared" si="42"/>
        <v>42005</v>
      </c>
      <c r="G1357" s="2">
        <f t="shared" si="43"/>
        <v>2015</v>
      </c>
    </row>
    <row r="1358" spans="1:7" x14ac:dyDescent="0.25">
      <c r="A1358">
        <v>1280</v>
      </c>
      <c r="B1358" t="s">
        <v>5</v>
      </c>
      <c r="C1358">
        <v>7.2149999999999999</v>
      </c>
      <c r="D1358" t="s">
        <v>23</v>
      </c>
      <c r="E1358">
        <v>1</v>
      </c>
      <c r="F1358" s="12">
        <f t="shared" si="42"/>
        <v>42064</v>
      </c>
      <c r="G1358" s="2">
        <f t="shared" si="43"/>
        <v>2015</v>
      </c>
    </row>
    <row r="1359" spans="1:7" x14ac:dyDescent="0.25">
      <c r="A1359">
        <v>1280</v>
      </c>
      <c r="B1359" t="s">
        <v>5</v>
      </c>
      <c r="C1359">
        <v>7.2149999999999999</v>
      </c>
      <c r="D1359" t="s">
        <v>24</v>
      </c>
      <c r="E1359">
        <v>1</v>
      </c>
      <c r="F1359" s="12">
        <f t="shared" si="42"/>
        <v>42095</v>
      </c>
      <c r="G1359" s="2">
        <f t="shared" si="43"/>
        <v>2015</v>
      </c>
    </row>
    <row r="1360" spans="1:7" x14ac:dyDescent="0.25">
      <c r="A1360">
        <v>1280</v>
      </c>
      <c r="B1360" t="s">
        <v>5</v>
      </c>
      <c r="C1360">
        <v>7.2149999999999999</v>
      </c>
      <c r="D1360" t="s">
        <v>25</v>
      </c>
      <c r="E1360">
        <v>1</v>
      </c>
      <c r="F1360" s="12">
        <f t="shared" si="42"/>
        <v>42125</v>
      </c>
      <c r="G1360" s="2">
        <f t="shared" si="43"/>
        <v>2015</v>
      </c>
    </row>
    <row r="1361" spans="1:7" x14ac:dyDescent="0.25">
      <c r="A1361">
        <v>1280</v>
      </c>
      <c r="B1361" t="s">
        <v>5</v>
      </c>
      <c r="C1361">
        <v>7.2149999999999999</v>
      </c>
      <c r="D1361" t="s">
        <v>27</v>
      </c>
      <c r="E1361">
        <v>1</v>
      </c>
      <c r="F1361" s="12">
        <f t="shared" si="42"/>
        <v>42156</v>
      </c>
      <c r="G1361" s="2">
        <f t="shared" si="43"/>
        <v>2015</v>
      </c>
    </row>
    <row r="1362" spans="1:7" x14ac:dyDescent="0.25">
      <c r="A1362">
        <v>1287</v>
      </c>
      <c r="B1362" t="s">
        <v>5</v>
      </c>
      <c r="C1362">
        <v>34.520000000000003</v>
      </c>
      <c r="D1362" t="s">
        <v>81</v>
      </c>
      <c r="E1362">
        <v>4</v>
      </c>
      <c r="F1362" s="12">
        <f t="shared" si="42"/>
        <v>40026</v>
      </c>
      <c r="G1362" s="2">
        <f t="shared" si="43"/>
        <v>2009</v>
      </c>
    </row>
    <row r="1363" spans="1:7" x14ac:dyDescent="0.25">
      <c r="A1363">
        <v>1287</v>
      </c>
      <c r="B1363" t="s">
        <v>5</v>
      </c>
      <c r="C1363">
        <v>34.520000000000003</v>
      </c>
      <c r="D1363" t="s">
        <v>72</v>
      </c>
      <c r="E1363">
        <v>4</v>
      </c>
      <c r="F1363" s="12">
        <f t="shared" si="42"/>
        <v>40057</v>
      </c>
      <c r="G1363" s="2">
        <f t="shared" si="43"/>
        <v>2009</v>
      </c>
    </row>
    <row r="1364" spans="1:7" x14ac:dyDescent="0.25">
      <c r="A1364">
        <v>1287</v>
      </c>
      <c r="B1364" t="s">
        <v>5</v>
      </c>
      <c r="C1364">
        <v>34.520000000000003</v>
      </c>
      <c r="D1364" t="s">
        <v>73</v>
      </c>
      <c r="E1364">
        <v>3</v>
      </c>
      <c r="F1364" s="12">
        <f t="shared" si="42"/>
        <v>40087</v>
      </c>
      <c r="G1364" s="2">
        <f t="shared" si="43"/>
        <v>2009</v>
      </c>
    </row>
    <row r="1365" spans="1:7" x14ac:dyDescent="0.25">
      <c r="A1365">
        <v>1287</v>
      </c>
      <c r="B1365" t="s">
        <v>5</v>
      </c>
      <c r="C1365">
        <v>34.520000000000003</v>
      </c>
      <c r="D1365" t="s">
        <v>80</v>
      </c>
      <c r="E1365">
        <v>3</v>
      </c>
      <c r="F1365" s="12">
        <f t="shared" si="42"/>
        <v>40118</v>
      </c>
      <c r="G1365" s="2">
        <f t="shared" si="43"/>
        <v>2009</v>
      </c>
    </row>
    <row r="1366" spans="1:7" x14ac:dyDescent="0.25">
      <c r="A1366">
        <v>1287</v>
      </c>
      <c r="B1366" t="s">
        <v>5</v>
      </c>
      <c r="C1366">
        <v>34.520000000000003</v>
      </c>
      <c r="D1366" t="s">
        <v>74</v>
      </c>
      <c r="E1366">
        <v>1</v>
      </c>
      <c r="F1366" s="12">
        <f t="shared" si="42"/>
        <v>40148</v>
      </c>
      <c r="G1366" s="2">
        <f t="shared" si="43"/>
        <v>2009</v>
      </c>
    </row>
    <row r="1367" spans="1:7" x14ac:dyDescent="0.25">
      <c r="A1367">
        <v>1287</v>
      </c>
      <c r="B1367" t="s">
        <v>5</v>
      </c>
      <c r="C1367">
        <v>34.520000000000003</v>
      </c>
      <c r="D1367" t="s">
        <v>75</v>
      </c>
      <c r="E1367">
        <v>2</v>
      </c>
      <c r="F1367" s="12">
        <f t="shared" si="42"/>
        <v>40179</v>
      </c>
      <c r="G1367" s="2">
        <f t="shared" si="43"/>
        <v>2010</v>
      </c>
    </row>
    <row r="1368" spans="1:7" x14ac:dyDescent="0.25">
      <c r="A1368">
        <v>1287</v>
      </c>
      <c r="B1368" t="s">
        <v>5</v>
      </c>
      <c r="C1368">
        <v>34.520000000000003</v>
      </c>
      <c r="D1368" t="s">
        <v>29</v>
      </c>
      <c r="E1368">
        <v>4</v>
      </c>
      <c r="F1368" s="12">
        <f t="shared" si="42"/>
        <v>40238</v>
      </c>
      <c r="G1368" s="2">
        <f t="shared" si="43"/>
        <v>2010</v>
      </c>
    </row>
    <row r="1369" spans="1:7" x14ac:dyDescent="0.25">
      <c r="A1369">
        <v>1287</v>
      </c>
      <c r="B1369" t="s">
        <v>5</v>
      </c>
      <c r="C1369">
        <v>34.520000000000003</v>
      </c>
      <c r="D1369" t="s">
        <v>9</v>
      </c>
      <c r="E1369">
        <v>5</v>
      </c>
      <c r="F1369" s="12">
        <f t="shared" si="42"/>
        <v>40269</v>
      </c>
      <c r="G1369" s="2">
        <f t="shared" si="43"/>
        <v>2010</v>
      </c>
    </row>
    <row r="1370" spans="1:7" x14ac:dyDescent="0.25">
      <c r="A1370">
        <v>1287</v>
      </c>
      <c r="B1370" t="s">
        <v>5</v>
      </c>
      <c r="C1370">
        <v>34.520000000000003</v>
      </c>
      <c r="D1370" t="s">
        <v>12</v>
      </c>
      <c r="E1370">
        <v>5</v>
      </c>
      <c r="F1370" s="12">
        <f t="shared" si="42"/>
        <v>40299</v>
      </c>
      <c r="G1370" s="2">
        <f t="shared" si="43"/>
        <v>2010</v>
      </c>
    </row>
    <row r="1371" spans="1:7" x14ac:dyDescent="0.25">
      <c r="A1371">
        <v>1287</v>
      </c>
      <c r="B1371" t="s">
        <v>5</v>
      </c>
      <c r="C1371">
        <v>34.520000000000003</v>
      </c>
      <c r="D1371" t="s">
        <v>15</v>
      </c>
      <c r="E1371">
        <v>5</v>
      </c>
      <c r="F1371" s="12">
        <f t="shared" si="42"/>
        <v>40330</v>
      </c>
      <c r="G1371" s="2">
        <f t="shared" si="43"/>
        <v>2010</v>
      </c>
    </row>
    <row r="1372" spans="1:7" x14ac:dyDescent="0.25">
      <c r="A1372">
        <v>1287</v>
      </c>
      <c r="B1372" t="s">
        <v>5</v>
      </c>
      <c r="C1372">
        <v>34.520000000000003</v>
      </c>
      <c r="D1372" t="s">
        <v>19</v>
      </c>
      <c r="E1372">
        <v>5</v>
      </c>
      <c r="F1372" s="12">
        <f t="shared" si="42"/>
        <v>40360</v>
      </c>
      <c r="G1372" s="2">
        <f t="shared" si="43"/>
        <v>2010</v>
      </c>
    </row>
    <row r="1373" spans="1:7" x14ac:dyDescent="0.25">
      <c r="A1373">
        <v>1287</v>
      </c>
      <c r="B1373" t="s">
        <v>5</v>
      </c>
      <c r="C1373">
        <v>34.520000000000003</v>
      </c>
      <c r="D1373" t="s">
        <v>22</v>
      </c>
      <c r="E1373">
        <v>4</v>
      </c>
      <c r="F1373" s="12">
        <f t="shared" si="42"/>
        <v>40391</v>
      </c>
      <c r="G1373" s="2">
        <f t="shared" si="43"/>
        <v>2010</v>
      </c>
    </row>
    <row r="1374" spans="1:7" x14ac:dyDescent="0.25">
      <c r="A1374">
        <v>1287</v>
      </c>
      <c r="B1374" t="s">
        <v>5</v>
      </c>
      <c r="C1374">
        <v>34.520000000000003</v>
      </c>
      <c r="D1374" t="s">
        <v>26</v>
      </c>
      <c r="E1374">
        <v>5</v>
      </c>
      <c r="F1374" s="12">
        <f t="shared" si="42"/>
        <v>40422</v>
      </c>
      <c r="G1374" s="2">
        <f t="shared" si="43"/>
        <v>2010</v>
      </c>
    </row>
    <row r="1375" spans="1:7" x14ac:dyDescent="0.25">
      <c r="A1375">
        <v>1287</v>
      </c>
      <c r="B1375" t="s">
        <v>5</v>
      </c>
      <c r="C1375">
        <v>34.520000000000003</v>
      </c>
      <c r="D1375" t="s">
        <v>28</v>
      </c>
      <c r="E1375">
        <v>4</v>
      </c>
      <c r="F1375" s="12">
        <f t="shared" si="42"/>
        <v>40452</v>
      </c>
      <c r="G1375" s="2">
        <f t="shared" si="43"/>
        <v>2010</v>
      </c>
    </row>
    <row r="1376" spans="1:7" x14ac:dyDescent="0.25">
      <c r="A1376">
        <v>1287</v>
      </c>
      <c r="B1376" t="s">
        <v>5</v>
      </c>
      <c r="C1376">
        <v>34.520000000000003</v>
      </c>
      <c r="D1376" t="s">
        <v>30</v>
      </c>
      <c r="E1376">
        <v>3</v>
      </c>
      <c r="F1376" s="12">
        <f t="shared" si="42"/>
        <v>40483</v>
      </c>
      <c r="G1376" s="2">
        <f t="shared" si="43"/>
        <v>2010</v>
      </c>
    </row>
    <row r="1377" spans="1:7" x14ac:dyDescent="0.25">
      <c r="A1377">
        <v>1287</v>
      </c>
      <c r="B1377" t="s">
        <v>5</v>
      </c>
      <c r="C1377">
        <v>34.520000000000003</v>
      </c>
      <c r="D1377" t="s">
        <v>31</v>
      </c>
      <c r="E1377">
        <v>1</v>
      </c>
      <c r="F1377" s="12">
        <f t="shared" si="42"/>
        <v>40513</v>
      </c>
      <c r="G1377" s="2">
        <f t="shared" si="43"/>
        <v>2010</v>
      </c>
    </row>
    <row r="1378" spans="1:7" x14ac:dyDescent="0.25">
      <c r="A1378">
        <v>1287</v>
      </c>
      <c r="B1378" t="s">
        <v>5</v>
      </c>
      <c r="C1378">
        <v>34.520000000000003</v>
      </c>
      <c r="D1378" t="s">
        <v>33</v>
      </c>
      <c r="E1378">
        <v>2</v>
      </c>
      <c r="F1378" s="12">
        <f t="shared" si="42"/>
        <v>40544</v>
      </c>
      <c r="G1378" s="2">
        <f t="shared" si="43"/>
        <v>2011</v>
      </c>
    </row>
    <row r="1379" spans="1:7" x14ac:dyDescent="0.25">
      <c r="A1379">
        <v>1287</v>
      </c>
      <c r="B1379" t="s">
        <v>5</v>
      </c>
      <c r="C1379">
        <v>34.520000000000003</v>
      </c>
      <c r="D1379" t="s">
        <v>34</v>
      </c>
      <c r="E1379">
        <v>2</v>
      </c>
      <c r="F1379" s="12">
        <f t="shared" si="42"/>
        <v>40575</v>
      </c>
      <c r="G1379" s="2">
        <f t="shared" si="43"/>
        <v>2011</v>
      </c>
    </row>
    <row r="1380" spans="1:7" x14ac:dyDescent="0.25">
      <c r="A1380">
        <v>1287</v>
      </c>
      <c r="B1380" t="s">
        <v>5</v>
      </c>
      <c r="C1380">
        <v>34.520000000000003</v>
      </c>
      <c r="D1380" t="s">
        <v>35</v>
      </c>
      <c r="E1380">
        <v>3</v>
      </c>
      <c r="F1380" s="12">
        <f t="shared" si="42"/>
        <v>40603</v>
      </c>
      <c r="G1380" s="2">
        <f t="shared" si="43"/>
        <v>2011</v>
      </c>
    </row>
    <row r="1381" spans="1:7" x14ac:dyDescent="0.25">
      <c r="A1381">
        <v>1287</v>
      </c>
      <c r="B1381" t="s">
        <v>5</v>
      </c>
      <c r="C1381">
        <v>34.520000000000003</v>
      </c>
      <c r="D1381" t="s">
        <v>36</v>
      </c>
      <c r="E1381">
        <v>4</v>
      </c>
      <c r="F1381" s="12">
        <f t="shared" si="42"/>
        <v>40634</v>
      </c>
      <c r="G1381" s="2">
        <f t="shared" si="43"/>
        <v>2011</v>
      </c>
    </row>
    <row r="1382" spans="1:7" x14ac:dyDescent="0.25">
      <c r="A1382">
        <v>1287</v>
      </c>
      <c r="B1382" t="s">
        <v>5</v>
      </c>
      <c r="C1382">
        <v>34.520000000000003</v>
      </c>
      <c r="D1382" t="s">
        <v>37</v>
      </c>
      <c r="E1382">
        <v>4</v>
      </c>
      <c r="F1382" s="12">
        <f t="shared" si="42"/>
        <v>40664</v>
      </c>
      <c r="G1382" s="2">
        <f t="shared" si="43"/>
        <v>2011</v>
      </c>
    </row>
    <row r="1383" spans="1:7" x14ac:dyDescent="0.25">
      <c r="A1383">
        <v>1287</v>
      </c>
      <c r="B1383" t="s">
        <v>5</v>
      </c>
      <c r="C1383">
        <v>34.520000000000003</v>
      </c>
      <c r="D1383" t="s">
        <v>38</v>
      </c>
      <c r="E1383">
        <v>4</v>
      </c>
      <c r="F1383" s="12">
        <f t="shared" si="42"/>
        <v>40695</v>
      </c>
      <c r="G1383" s="2">
        <f t="shared" si="43"/>
        <v>2011</v>
      </c>
    </row>
    <row r="1384" spans="1:7" x14ac:dyDescent="0.25">
      <c r="A1384">
        <v>1287</v>
      </c>
      <c r="B1384" t="s">
        <v>5</v>
      </c>
      <c r="C1384">
        <v>34.520000000000003</v>
      </c>
      <c r="D1384" t="s">
        <v>39</v>
      </c>
      <c r="E1384">
        <v>5</v>
      </c>
      <c r="F1384" s="12">
        <f t="shared" si="42"/>
        <v>40725</v>
      </c>
      <c r="G1384" s="2">
        <f t="shared" si="43"/>
        <v>2011</v>
      </c>
    </row>
    <row r="1385" spans="1:7" x14ac:dyDescent="0.25">
      <c r="A1385">
        <v>1287</v>
      </c>
      <c r="B1385" t="s">
        <v>5</v>
      </c>
      <c r="C1385">
        <v>34.520000000000003</v>
      </c>
      <c r="D1385" t="s">
        <v>41</v>
      </c>
      <c r="E1385">
        <v>2</v>
      </c>
      <c r="F1385" s="12">
        <f t="shared" si="42"/>
        <v>40787</v>
      </c>
      <c r="G1385" s="2">
        <f t="shared" si="43"/>
        <v>2011</v>
      </c>
    </row>
    <row r="1386" spans="1:7" x14ac:dyDescent="0.25">
      <c r="A1386">
        <v>1287</v>
      </c>
      <c r="B1386" t="s">
        <v>5</v>
      </c>
      <c r="C1386">
        <v>34.520000000000003</v>
      </c>
      <c r="D1386" t="s">
        <v>40</v>
      </c>
      <c r="E1386">
        <v>5</v>
      </c>
      <c r="F1386" s="12">
        <f t="shared" si="42"/>
        <v>40756</v>
      </c>
      <c r="G1386" s="2">
        <f t="shared" si="43"/>
        <v>2011</v>
      </c>
    </row>
    <row r="1387" spans="1:7" x14ac:dyDescent="0.25">
      <c r="A1387">
        <v>1287</v>
      </c>
      <c r="B1387" t="s">
        <v>5</v>
      </c>
      <c r="C1387">
        <v>34.520000000000003</v>
      </c>
      <c r="D1387" t="s">
        <v>42</v>
      </c>
      <c r="E1387">
        <v>3</v>
      </c>
      <c r="F1387" s="12">
        <f t="shared" si="42"/>
        <v>40817</v>
      </c>
      <c r="G1387" s="2">
        <f t="shared" si="43"/>
        <v>2011</v>
      </c>
    </row>
    <row r="1388" spans="1:7" x14ac:dyDescent="0.25">
      <c r="A1388">
        <v>1287</v>
      </c>
      <c r="B1388" t="s">
        <v>5</v>
      </c>
      <c r="C1388">
        <v>34.520000000000003</v>
      </c>
      <c r="D1388" t="s">
        <v>43</v>
      </c>
      <c r="E1388">
        <v>2</v>
      </c>
      <c r="F1388" s="12">
        <f t="shared" si="42"/>
        <v>40848</v>
      </c>
      <c r="G1388" s="2">
        <f t="shared" si="43"/>
        <v>2011</v>
      </c>
    </row>
    <row r="1389" spans="1:7" x14ac:dyDescent="0.25">
      <c r="A1389">
        <v>1287</v>
      </c>
      <c r="B1389" t="s">
        <v>5</v>
      </c>
      <c r="C1389">
        <v>34.520000000000003</v>
      </c>
      <c r="D1389" t="s">
        <v>44</v>
      </c>
      <c r="E1389">
        <v>2</v>
      </c>
      <c r="F1389" s="12">
        <f t="shared" si="42"/>
        <v>40878</v>
      </c>
      <c r="G1389" s="2">
        <f t="shared" si="43"/>
        <v>2011</v>
      </c>
    </row>
    <row r="1390" spans="1:7" x14ac:dyDescent="0.25">
      <c r="A1390">
        <v>1287</v>
      </c>
      <c r="B1390" t="s">
        <v>5</v>
      </c>
      <c r="C1390">
        <v>34.520000000000003</v>
      </c>
      <c r="D1390" t="s">
        <v>45</v>
      </c>
      <c r="E1390">
        <v>1</v>
      </c>
      <c r="F1390" s="12">
        <f t="shared" si="42"/>
        <v>40909</v>
      </c>
      <c r="G1390" s="2">
        <f t="shared" si="43"/>
        <v>2012</v>
      </c>
    </row>
    <row r="1391" spans="1:7" x14ac:dyDescent="0.25">
      <c r="A1391">
        <v>1287</v>
      </c>
      <c r="B1391" t="s">
        <v>5</v>
      </c>
      <c r="C1391">
        <v>34.520000000000003</v>
      </c>
      <c r="D1391" t="s">
        <v>47</v>
      </c>
      <c r="E1391">
        <v>3</v>
      </c>
      <c r="F1391" s="12">
        <f t="shared" si="42"/>
        <v>40940</v>
      </c>
      <c r="G1391" s="2">
        <f t="shared" si="43"/>
        <v>2012</v>
      </c>
    </row>
    <row r="1392" spans="1:7" x14ac:dyDescent="0.25">
      <c r="A1392">
        <v>1287</v>
      </c>
      <c r="B1392" t="s">
        <v>5</v>
      </c>
      <c r="C1392">
        <v>34.520000000000003</v>
      </c>
      <c r="D1392" t="s">
        <v>46</v>
      </c>
      <c r="E1392">
        <v>4</v>
      </c>
      <c r="F1392" s="12">
        <f t="shared" si="42"/>
        <v>40969</v>
      </c>
      <c r="G1392" s="2">
        <f t="shared" si="43"/>
        <v>2012</v>
      </c>
    </row>
    <row r="1393" spans="1:7" x14ac:dyDescent="0.25">
      <c r="A1393">
        <v>1287</v>
      </c>
      <c r="B1393" t="s">
        <v>5</v>
      </c>
      <c r="C1393">
        <v>34.520000000000003</v>
      </c>
      <c r="D1393" t="s">
        <v>49</v>
      </c>
      <c r="E1393">
        <v>4</v>
      </c>
      <c r="F1393" s="12">
        <f t="shared" si="42"/>
        <v>41000</v>
      </c>
      <c r="G1393" s="2">
        <f t="shared" si="43"/>
        <v>2012</v>
      </c>
    </row>
    <row r="1394" spans="1:7" x14ac:dyDescent="0.25">
      <c r="A1394">
        <v>1287</v>
      </c>
      <c r="B1394" t="s">
        <v>5</v>
      </c>
      <c r="C1394">
        <v>34.520000000000003</v>
      </c>
      <c r="D1394" t="s">
        <v>48</v>
      </c>
      <c r="E1394">
        <v>6</v>
      </c>
      <c r="F1394" s="12">
        <f t="shared" si="42"/>
        <v>41030</v>
      </c>
      <c r="G1394" s="2">
        <f t="shared" si="43"/>
        <v>2012</v>
      </c>
    </row>
    <row r="1395" spans="1:7" x14ac:dyDescent="0.25">
      <c r="A1395">
        <v>1287</v>
      </c>
      <c r="B1395" t="s">
        <v>5</v>
      </c>
      <c r="C1395">
        <v>34.520000000000003</v>
      </c>
      <c r="D1395" t="s">
        <v>50</v>
      </c>
      <c r="E1395">
        <v>5</v>
      </c>
      <c r="F1395" s="12">
        <f t="shared" si="42"/>
        <v>41061</v>
      </c>
      <c r="G1395" s="2">
        <f t="shared" si="43"/>
        <v>2012</v>
      </c>
    </row>
    <row r="1396" spans="1:7" x14ac:dyDescent="0.25">
      <c r="A1396">
        <v>1287</v>
      </c>
      <c r="B1396" t="s">
        <v>5</v>
      </c>
      <c r="C1396">
        <v>34.520000000000003</v>
      </c>
      <c r="D1396" t="s">
        <v>51</v>
      </c>
      <c r="E1396">
        <v>5</v>
      </c>
      <c r="F1396" s="12">
        <f t="shared" si="42"/>
        <v>41091</v>
      </c>
      <c r="G1396" s="2">
        <f t="shared" si="43"/>
        <v>2012</v>
      </c>
    </row>
    <row r="1397" spans="1:7" x14ac:dyDescent="0.25">
      <c r="A1397">
        <v>1287</v>
      </c>
      <c r="B1397" t="s">
        <v>5</v>
      </c>
      <c r="C1397">
        <v>34.520000000000003</v>
      </c>
      <c r="D1397" t="s">
        <v>53</v>
      </c>
      <c r="E1397">
        <v>4</v>
      </c>
      <c r="F1397" s="12">
        <f t="shared" si="42"/>
        <v>41122</v>
      </c>
      <c r="G1397" s="2">
        <f t="shared" si="43"/>
        <v>2012</v>
      </c>
    </row>
    <row r="1398" spans="1:7" x14ac:dyDescent="0.25">
      <c r="A1398">
        <v>1287</v>
      </c>
      <c r="B1398" t="s">
        <v>5</v>
      </c>
      <c r="C1398">
        <v>34.520000000000003</v>
      </c>
      <c r="D1398" t="s">
        <v>52</v>
      </c>
      <c r="E1398">
        <v>4</v>
      </c>
      <c r="F1398" s="12">
        <f t="shared" si="42"/>
        <v>41153</v>
      </c>
      <c r="G1398" s="2">
        <f t="shared" si="43"/>
        <v>2012</v>
      </c>
    </row>
    <row r="1399" spans="1:7" x14ac:dyDescent="0.25">
      <c r="A1399">
        <v>1287</v>
      </c>
      <c r="B1399" t="s">
        <v>5</v>
      </c>
      <c r="C1399">
        <v>34.520000000000003</v>
      </c>
      <c r="D1399" t="s">
        <v>55</v>
      </c>
      <c r="E1399">
        <v>3</v>
      </c>
      <c r="F1399" s="12">
        <f t="shared" si="42"/>
        <v>41183</v>
      </c>
      <c r="G1399" s="2">
        <f t="shared" si="43"/>
        <v>2012</v>
      </c>
    </row>
    <row r="1400" spans="1:7" x14ac:dyDescent="0.25">
      <c r="A1400">
        <v>1287</v>
      </c>
      <c r="B1400" t="s">
        <v>5</v>
      </c>
      <c r="C1400">
        <v>34.520000000000003</v>
      </c>
      <c r="D1400" t="s">
        <v>56</v>
      </c>
      <c r="E1400">
        <v>3</v>
      </c>
      <c r="F1400" s="12">
        <f t="shared" si="42"/>
        <v>41214</v>
      </c>
      <c r="G1400" s="2">
        <f t="shared" si="43"/>
        <v>2012</v>
      </c>
    </row>
    <row r="1401" spans="1:7" x14ac:dyDescent="0.25">
      <c r="A1401">
        <v>1287</v>
      </c>
      <c r="B1401" t="s">
        <v>5</v>
      </c>
      <c r="C1401">
        <v>34.520000000000003</v>
      </c>
      <c r="D1401" t="s">
        <v>54</v>
      </c>
      <c r="E1401">
        <v>1</v>
      </c>
      <c r="F1401" s="12">
        <f t="shared" si="42"/>
        <v>41244</v>
      </c>
      <c r="G1401" s="2">
        <f t="shared" si="43"/>
        <v>2012</v>
      </c>
    </row>
    <row r="1402" spans="1:7" x14ac:dyDescent="0.25">
      <c r="A1402">
        <v>1287</v>
      </c>
      <c r="B1402" t="s">
        <v>5</v>
      </c>
      <c r="C1402">
        <v>34.520000000000003</v>
      </c>
      <c r="D1402" t="s">
        <v>59</v>
      </c>
      <c r="E1402">
        <v>1</v>
      </c>
      <c r="F1402" s="12">
        <f t="shared" si="42"/>
        <v>41275</v>
      </c>
      <c r="G1402" s="2">
        <f t="shared" si="43"/>
        <v>2013</v>
      </c>
    </row>
    <row r="1403" spans="1:7" x14ac:dyDescent="0.25">
      <c r="A1403">
        <v>1287</v>
      </c>
      <c r="B1403" t="s">
        <v>5</v>
      </c>
      <c r="C1403">
        <v>34.520000000000003</v>
      </c>
      <c r="D1403" t="s">
        <v>58</v>
      </c>
      <c r="E1403">
        <v>2</v>
      </c>
      <c r="F1403" s="12">
        <f t="shared" si="42"/>
        <v>41306</v>
      </c>
      <c r="G1403" s="2">
        <f t="shared" si="43"/>
        <v>2013</v>
      </c>
    </row>
    <row r="1404" spans="1:7" x14ac:dyDescent="0.25">
      <c r="A1404">
        <v>1287</v>
      </c>
      <c r="B1404" t="s">
        <v>5</v>
      </c>
      <c r="C1404">
        <v>34.520000000000003</v>
      </c>
      <c r="D1404" t="s">
        <v>57</v>
      </c>
      <c r="E1404">
        <v>4</v>
      </c>
      <c r="F1404" s="12">
        <f t="shared" si="42"/>
        <v>41334</v>
      </c>
      <c r="G1404" s="2">
        <f t="shared" si="43"/>
        <v>2013</v>
      </c>
    </row>
    <row r="1405" spans="1:7" x14ac:dyDescent="0.25">
      <c r="A1405">
        <v>1287</v>
      </c>
      <c r="B1405" t="s">
        <v>5</v>
      </c>
      <c r="C1405">
        <v>34.520000000000003</v>
      </c>
      <c r="D1405" t="s">
        <v>62</v>
      </c>
      <c r="E1405">
        <v>4</v>
      </c>
      <c r="F1405" s="12">
        <f t="shared" si="42"/>
        <v>41365</v>
      </c>
      <c r="G1405" s="2">
        <f t="shared" si="43"/>
        <v>2013</v>
      </c>
    </row>
    <row r="1406" spans="1:7" x14ac:dyDescent="0.25">
      <c r="A1406">
        <v>1287</v>
      </c>
      <c r="B1406" t="s">
        <v>5</v>
      </c>
      <c r="C1406">
        <v>34.520000000000003</v>
      </c>
      <c r="D1406" t="s">
        <v>60</v>
      </c>
      <c r="E1406">
        <v>5</v>
      </c>
      <c r="F1406" s="12">
        <f t="shared" si="42"/>
        <v>41395</v>
      </c>
      <c r="G1406" s="2">
        <f t="shared" si="43"/>
        <v>2013</v>
      </c>
    </row>
    <row r="1407" spans="1:7" x14ac:dyDescent="0.25">
      <c r="A1407">
        <v>1287</v>
      </c>
      <c r="B1407" t="s">
        <v>5</v>
      </c>
      <c r="C1407">
        <v>34.520000000000003</v>
      </c>
      <c r="D1407" t="s">
        <v>61</v>
      </c>
      <c r="E1407">
        <v>4</v>
      </c>
      <c r="F1407" s="12">
        <f t="shared" si="42"/>
        <v>41426</v>
      </c>
      <c r="G1407" s="2">
        <f t="shared" si="43"/>
        <v>2013</v>
      </c>
    </row>
    <row r="1408" spans="1:7" x14ac:dyDescent="0.25">
      <c r="A1408">
        <v>1287</v>
      </c>
      <c r="B1408" t="s">
        <v>5</v>
      </c>
      <c r="C1408">
        <v>34.520000000000003</v>
      </c>
      <c r="D1408" t="s">
        <v>63</v>
      </c>
      <c r="E1408">
        <v>4</v>
      </c>
      <c r="F1408" s="12">
        <f t="shared" si="42"/>
        <v>41456</v>
      </c>
      <c r="G1408" s="2">
        <f t="shared" si="43"/>
        <v>2013</v>
      </c>
    </row>
    <row r="1409" spans="1:7" x14ac:dyDescent="0.25">
      <c r="A1409">
        <v>1287</v>
      </c>
      <c r="B1409" t="s">
        <v>5</v>
      </c>
      <c r="C1409">
        <v>34.520000000000003</v>
      </c>
      <c r="D1409" t="s">
        <v>65</v>
      </c>
      <c r="E1409">
        <v>4</v>
      </c>
      <c r="F1409" s="12">
        <f t="shared" si="42"/>
        <v>41487</v>
      </c>
      <c r="G1409" s="2">
        <f t="shared" si="43"/>
        <v>2013</v>
      </c>
    </row>
    <row r="1410" spans="1:7" x14ac:dyDescent="0.25">
      <c r="A1410">
        <v>1287</v>
      </c>
      <c r="B1410" t="s">
        <v>5</v>
      </c>
      <c r="C1410">
        <v>34.520000000000003</v>
      </c>
      <c r="D1410" t="s">
        <v>64</v>
      </c>
      <c r="E1410">
        <v>5</v>
      </c>
      <c r="F1410" s="12">
        <f t="shared" ref="F1410:F1473" si="44">DATE(VALUE(LEFT(D1410,4)),VALUE(RIGHT(D1410,2)),1)</f>
        <v>41518</v>
      </c>
      <c r="G1410" s="2">
        <f t="shared" si="43"/>
        <v>2013</v>
      </c>
    </row>
    <row r="1411" spans="1:7" x14ac:dyDescent="0.25">
      <c r="A1411">
        <v>1287</v>
      </c>
      <c r="B1411" t="s">
        <v>5</v>
      </c>
      <c r="C1411">
        <v>34.520000000000003</v>
      </c>
      <c r="D1411" t="s">
        <v>68</v>
      </c>
      <c r="E1411">
        <v>3</v>
      </c>
      <c r="F1411" s="12">
        <f t="shared" si="44"/>
        <v>41548</v>
      </c>
      <c r="G1411" s="2">
        <f t="shared" ref="G1411:G1474" si="45">YEAR(F1411)</f>
        <v>2013</v>
      </c>
    </row>
    <row r="1412" spans="1:7" x14ac:dyDescent="0.25">
      <c r="A1412">
        <v>1287</v>
      </c>
      <c r="B1412" t="s">
        <v>5</v>
      </c>
      <c r="C1412">
        <v>34.520000000000003</v>
      </c>
      <c r="D1412" t="s">
        <v>67</v>
      </c>
      <c r="E1412">
        <v>2</v>
      </c>
      <c r="F1412" s="12">
        <f t="shared" si="44"/>
        <v>41579</v>
      </c>
      <c r="G1412" s="2">
        <f t="shared" si="45"/>
        <v>2013</v>
      </c>
    </row>
    <row r="1413" spans="1:7" x14ac:dyDescent="0.25">
      <c r="A1413">
        <v>1287</v>
      </c>
      <c r="B1413" t="s">
        <v>5</v>
      </c>
      <c r="C1413">
        <v>34.520000000000003</v>
      </c>
      <c r="D1413" t="s">
        <v>69</v>
      </c>
      <c r="E1413">
        <v>1</v>
      </c>
      <c r="F1413" s="12">
        <f t="shared" si="44"/>
        <v>41640</v>
      </c>
      <c r="G1413" s="2">
        <f t="shared" si="45"/>
        <v>2014</v>
      </c>
    </row>
    <row r="1414" spans="1:7" x14ac:dyDescent="0.25">
      <c r="A1414">
        <v>1287</v>
      </c>
      <c r="B1414" t="s">
        <v>5</v>
      </c>
      <c r="C1414">
        <v>34.520000000000003</v>
      </c>
      <c r="D1414" t="s">
        <v>70</v>
      </c>
      <c r="E1414">
        <v>1</v>
      </c>
      <c r="F1414" s="12">
        <f t="shared" si="44"/>
        <v>41671</v>
      </c>
      <c r="G1414" s="2">
        <f t="shared" si="45"/>
        <v>2014</v>
      </c>
    </row>
    <row r="1415" spans="1:7" x14ac:dyDescent="0.25">
      <c r="A1415">
        <v>1287</v>
      </c>
      <c r="B1415" t="s">
        <v>5</v>
      </c>
      <c r="C1415">
        <v>34.520000000000003</v>
      </c>
      <c r="D1415" t="s">
        <v>7</v>
      </c>
      <c r="E1415">
        <v>2</v>
      </c>
      <c r="F1415" s="12">
        <f t="shared" si="44"/>
        <v>41699</v>
      </c>
      <c r="G1415" s="2">
        <f t="shared" si="45"/>
        <v>2014</v>
      </c>
    </row>
    <row r="1416" spans="1:7" x14ac:dyDescent="0.25">
      <c r="A1416">
        <v>1287</v>
      </c>
      <c r="B1416" t="s">
        <v>5</v>
      </c>
      <c r="C1416">
        <v>34.520000000000003</v>
      </c>
      <c r="D1416" t="s">
        <v>6</v>
      </c>
      <c r="E1416">
        <v>2</v>
      </c>
      <c r="F1416" s="12">
        <f t="shared" si="44"/>
        <v>41730</v>
      </c>
      <c r="G1416" s="2">
        <f t="shared" si="45"/>
        <v>2014</v>
      </c>
    </row>
    <row r="1417" spans="1:7" x14ac:dyDescent="0.25">
      <c r="A1417">
        <v>1287</v>
      </c>
      <c r="B1417" t="s">
        <v>5</v>
      </c>
      <c r="C1417">
        <v>34.520000000000003</v>
      </c>
      <c r="D1417" t="s">
        <v>8</v>
      </c>
      <c r="E1417">
        <v>5</v>
      </c>
      <c r="F1417" s="12">
        <f t="shared" si="44"/>
        <v>41760</v>
      </c>
      <c r="G1417" s="2">
        <f t="shared" si="45"/>
        <v>2014</v>
      </c>
    </row>
    <row r="1418" spans="1:7" x14ac:dyDescent="0.25">
      <c r="A1418">
        <v>1287</v>
      </c>
      <c r="B1418" t="s">
        <v>5</v>
      </c>
      <c r="C1418">
        <v>34.520000000000003</v>
      </c>
      <c r="D1418" t="s">
        <v>10</v>
      </c>
      <c r="E1418">
        <v>4</v>
      </c>
      <c r="F1418" s="12">
        <f t="shared" si="44"/>
        <v>41791</v>
      </c>
      <c r="G1418" s="2">
        <f t="shared" si="45"/>
        <v>2014</v>
      </c>
    </row>
    <row r="1419" spans="1:7" x14ac:dyDescent="0.25">
      <c r="A1419">
        <v>1287</v>
      </c>
      <c r="B1419" t="s">
        <v>5</v>
      </c>
      <c r="C1419">
        <v>34.520000000000003</v>
      </c>
      <c r="D1419" t="s">
        <v>11</v>
      </c>
      <c r="E1419">
        <v>2</v>
      </c>
      <c r="F1419" s="12">
        <f t="shared" si="44"/>
        <v>41821</v>
      </c>
      <c r="G1419" s="2">
        <f t="shared" si="45"/>
        <v>2014</v>
      </c>
    </row>
    <row r="1420" spans="1:7" x14ac:dyDescent="0.25">
      <c r="A1420">
        <v>1287</v>
      </c>
      <c r="B1420" t="s">
        <v>5</v>
      </c>
      <c r="C1420">
        <v>34.520000000000003</v>
      </c>
      <c r="D1420" t="s">
        <v>13</v>
      </c>
      <c r="E1420">
        <v>1</v>
      </c>
      <c r="F1420" s="12">
        <f t="shared" si="44"/>
        <v>41852</v>
      </c>
      <c r="G1420" s="2">
        <f t="shared" si="45"/>
        <v>2014</v>
      </c>
    </row>
    <row r="1421" spans="1:7" x14ac:dyDescent="0.25">
      <c r="A1421">
        <v>1287</v>
      </c>
      <c r="B1421" t="s">
        <v>5</v>
      </c>
      <c r="C1421">
        <v>34.520000000000003</v>
      </c>
      <c r="D1421" t="s">
        <v>14</v>
      </c>
      <c r="E1421">
        <v>2</v>
      </c>
      <c r="F1421" s="12">
        <f t="shared" si="44"/>
        <v>41883</v>
      </c>
      <c r="G1421" s="2">
        <f t="shared" si="45"/>
        <v>2014</v>
      </c>
    </row>
    <row r="1422" spans="1:7" x14ac:dyDescent="0.25">
      <c r="A1422">
        <v>1287</v>
      </c>
      <c r="B1422" t="s">
        <v>5</v>
      </c>
      <c r="C1422">
        <v>34.520000000000003</v>
      </c>
      <c r="D1422" t="s">
        <v>16</v>
      </c>
      <c r="E1422">
        <v>1</v>
      </c>
      <c r="F1422" s="12">
        <f t="shared" si="44"/>
        <v>41913</v>
      </c>
      <c r="G1422" s="2">
        <f t="shared" si="45"/>
        <v>2014</v>
      </c>
    </row>
    <row r="1423" spans="1:7" x14ac:dyDescent="0.25">
      <c r="A1423">
        <v>1287</v>
      </c>
      <c r="B1423" t="s">
        <v>5</v>
      </c>
      <c r="C1423">
        <v>34.520000000000003</v>
      </c>
      <c r="D1423" t="s">
        <v>17</v>
      </c>
      <c r="E1423">
        <v>1</v>
      </c>
      <c r="F1423" s="12">
        <f t="shared" si="44"/>
        <v>41944</v>
      </c>
      <c r="G1423" s="2">
        <f t="shared" si="45"/>
        <v>2014</v>
      </c>
    </row>
    <row r="1424" spans="1:7" x14ac:dyDescent="0.25">
      <c r="A1424">
        <v>1287</v>
      </c>
      <c r="B1424" t="s">
        <v>5</v>
      </c>
      <c r="C1424">
        <v>34.520000000000003</v>
      </c>
      <c r="D1424" t="s">
        <v>18</v>
      </c>
      <c r="E1424">
        <v>1</v>
      </c>
      <c r="F1424" s="12">
        <f t="shared" si="44"/>
        <v>41974</v>
      </c>
      <c r="G1424" s="2">
        <f t="shared" si="45"/>
        <v>2014</v>
      </c>
    </row>
    <row r="1425" spans="1:7" x14ac:dyDescent="0.25">
      <c r="A1425">
        <v>1287</v>
      </c>
      <c r="B1425" t="s">
        <v>5</v>
      </c>
      <c r="C1425">
        <v>34.520000000000003</v>
      </c>
      <c r="D1425" t="s">
        <v>20</v>
      </c>
      <c r="E1425">
        <v>1</v>
      </c>
      <c r="F1425" s="12">
        <f t="shared" si="44"/>
        <v>42005</v>
      </c>
      <c r="G1425" s="2">
        <f t="shared" si="45"/>
        <v>2015</v>
      </c>
    </row>
    <row r="1426" spans="1:7" x14ac:dyDescent="0.25">
      <c r="A1426">
        <v>1287</v>
      </c>
      <c r="B1426" t="s">
        <v>5</v>
      </c>
      <c r="C1426">
        <v>34.520000000000003</v>
      </c>
      <c r="D1426" t="s">
        <v>21</v>
      </c>
      <c r="E1426">
        <v>1</v>
      </c>
      <c r="F1426" s="12">
        <f t="shared" si="44"/>
        <v>42036</v>
      </c>
      <c r="G1426" s="2">
        <f t="shared" si="45"/>
        <v>2015</v>
      </c>
    </row>
    <row r="1427" spans="1:7" x14ac:dyDescent="0.25">
      <c r="A1427">
        <v>1287</v>
      </c>
      <c r="B1427" t="s">
        <v>5</v>
      </c>
      <c r="C1427">
        <v>34.520000000000003</v>
      </c>
      <c r="D1427" t="s">
        <v>23</v>
      </c>
      <c r="E1427">
        <v>2</v>
      </c>
      <c r="F1427" s="12">
        <f t="shared" si="44"/>
        <v>42064</v>
      </c>
      <c r="G1427" s="2">
        <f t="shared" si="45"/>
        <v>2015</v>
      </c>
    </row>
    <row r="1428" spans="1:7" x14ac:dyDescent="0.25">
      <c r="A1428">
        <v>1287</v>
      </c>
      <c r="B1428" t="s">
        <v>5</v>
      </c>
      <c r="C1428">
        <v>34.520000000000003</v>
      </c>
      <c r="D1428" t="s">
        <v>24</v>
      </c>
      <c r="E1428">
        <v>3</v>
      </c>
      <c r="F1428" s="12">
        <f t="shared" si="44"/>
        <v>42095</v>
      </c>
      <c r="G1428" s="2">
        <f t="shared" si="45"/>
        <v>2015</v>
      </c>
    </row>
    <row r="1429" spans="1:7" x14ac:dyDescent="0.25">
      <c r="A1429">
        <v>1287</v>
      </c>
      <c r="B1429" t="s">
        <v>5</v>
      </c>
      <c r="C1429">
        <v>34.520000000000003</v>
      </c>
      <c r="D1429" t="s">
        <v>25</v>
      </c>
      <c r="E1429">
        <v>3</v>
      </c>
      <c r="F1429" s="12">
        <f t="shared" si="44"/>
        <v>42125</v>
      </c>
      <c r="G1429" s="2">
        <f t="shared" si="45"/>
        <v>2015</v>
      </c>
    </row>
    <row r="1430" spans="1:7" x14ac:dyDescent="0.25">
      <c r="A1430">
        <v>1287</v>
      </c>
      <c r="B1430" t="s">
        <v>5</v>
      </c>
      <c r="C1430">
        <v>34.520000000000003</v>
      </c>
      <c r="D1430" t="s">
        <v>27</v>
      </c>
      <c r="E1430">
        <v>2</v>
      </c>
      <c r="F1430" s="12">
        <f t="shared" si="44"/>
        <v>42156</v>
      </c>
      <c r="G1430" s="2">
        <f t="shared" si="45"/>
        <v>2015</v>
      </c>
    </row>
    <row r="1431" spans="1:7" x14ac:dyDescent="0.25">
      <c r="A1431">
        <v>1292</v>
      </c>
      <c r="B1431" t="s">
        <v>5</v>
      </c>
      <c r="C1431">
        <v>5.85</v>
      </c>
      <c r="D1431" t="s">
        <v>22</v>
      </c>
      <c r="E1431">
        <v>1</v>
      </c>
      <c r="F1431" s="12">
        <f t="shared" si="44"/>
        <v>40391</v>
      </c>
      <c r="G1431" s="2">
        <f t="shared" si="45"/>
        <v>2010</v>
      </c>
    </row>
    <row r="1432" spans="1:7" x14ac:dyDescent="0.25">
      <c r="A1432">
        <v>1292</v>
      </c>
      <c r="B1432" t="s">
        <v>5</v>
      </c>
      <c r="C1432">
        <v>5.85</v>
      </c>
      <c r="D1432" t="s">
        <v>28</v>
      </c>
      <c r="E1432">
        <v>1</v>
      </c>
      <c r="F1432" s="12">
        <f t="shared" si="44"/>
        <v>40452</v>
      </c>
      <c r="G1432" s="2">
        <f t="shared" si="45"/>
        <v>2010</v>
      </c>
    </row>
    <row r="1433" spans="1:7" x14ac:dyDescent="0.25">
      <c r="A1433">
        <v>1292</v>
      </c>
      <c r="B1433" t="s">
        <v>5</v>
      </c>
      <c r="C1433">
        <v>5.85</v>
      </c>
      <c r="D1433" t="s">
        <v>33</v>
      </c>
      <c r="E1433">
        <v>1</v>
      </c>
      <c r="F1433" s="12">
        <f t="shared" si="44"/>
        <v>40544</v>
      </c>
      <c r="G1433" s="2">
        <f t="shared" si="45"/>
        <v>2011</v>
      </c>
    </row>
    <row r="1434" spans="1:7" x14ac:dyDescent="0.25">
      <c r="A1434">
        <v>1292</v>
      </c>
      <c r="B1434" t="s">
        <v>5</v>
      </c>
      <c r="C1434">
        <v>5.85</v>
      </c>
      <c r="D1434" t="s">
        <v>35</v>
      </c>
      <c r="E1434">
        <v>1</v>
      </c>
      <c r="F1434" s="12">
        <f t="shared" si="44"/>
        <v>40603</v>
      </c>
      <c r="G1434" s="2">
        <f t="shared" si="45"/>
        <v>2011</v>
      </c>
    </row>
    <row r="1435" spans="1:7" x14ac:dyDescent="0.25">
      <c r="A1435">
        <v>1292</v>
      </c>
      <c r="B1435" t="s">
        <v>5</v>
      </c>
      <c r="C1435">
        <v>5.85</v>
      </c>
      <c r="D1435" t="s">
        <v>37</v>
      </c>
      <c r="E1435">
        <v>1</v>
      </c>
      <c r="F1435" s="12">
        <f t="shared" si="44"/>
        <v>40664</v>
      </c>
      <c r="G1435" s="2">
        <f t="shared" si="45"/>
        <v>2011</v>
      </c>
    </row>
    <row r="1436" spans="1:7" x14ac:dyDescent="0.25">
      <c r="A1436">
        <v>1292</v>
      </c>
      <c r="B1436" t="s">
        <v>5</v>
      </c>
      <c r="C1436">
        <v>5.85</v>
      </c>
      <c r="D1436" t="s">
        <v>38</v>
      </c>
      <c r="E1436">
        <v>1</v>
      </c>
      <c r="F1436" s="12">
        <f t="shared" si="44"/>
        <v>40695</v>
      </c>
      <c r="G1436" s="2">
        <f t="shared" si="45"/>
        <v>2011</v>
      </c>
    </row>
    <row r="1437" spans="1:7" x14ac:dyDescent="0.25">
      <c r="A1437">
        <v>1292</v>
      </c>
      <c r="B1437" t="s">
        <v>5</v>
      </c>
      <c r="C1437">
        <v>5.85</v>
      </c>
      <c r="D1437" t="s">
        <v>40</v>
      </c>
      <c r="E1437">
        <v>1</v>
      </c>
      <c r="F1437" s="12">
        <f t="shared" si="44"/>
        <v>40756</v>
      </c>
      <c r="G1437" s="2">
        <f t="shared" si="45"/>
        <v>2011</v>
      </c>
    </row>
    <row r="1438" spans="1:7" x14ac:dyDescent="0.25">
      <c r="A1438">
        <v>1292</v>
      </c>
      <c r="B1438" t="s">
        <v>5</v>
      </c>
      <c r="C1438">
        <v>5.85</v>
      </c>
      <c r="D1438" t="s">
        <v>42</v>
      </c>
      <c r="E1438">
        <v>1</v>
      </c>
      <c r="F1438" s="12">
        <f t="shared" si="44"/>
        <v>40817</v>
      </c>
      <c r="G1438" s="2">
        <f t="shared" si="45"/>
        <v>2011</v>
      </c>
    </row>
    <row r="1439" spans="1:7" x14ac:dyDescent="0.25">
      <c r="A1439">
        <v>1292</v>
      </c>
      <c r="B1439" t="s">
        <v>5</v>
      </c>
      <c r="C1439">
        <v>5.85</v>
      </c>
      <c r="D1439" t="s">
        <v>45</v>
      </c>
      <c r="E1439">
        <v>1</v>
      </c>
      <c r="F1439" s="12">
        <f t="shared" si="44"/>
        <v>40909</v>
      </c>
      <c r="G1439" s="2">
        <f t="shared" si="45"/>
        <v>2012</v>
      </c>
    </row>
    <row r="1440" spans="1:7" x14ac:dyDescent="0.25">
      <c r="A1440">
        <v>1292</v>
      </c>
      <c r="B1440" t="s">
        <v>5</v>
      </c>
      <c r="C1440">
        <v>5.85</v>
      </c>
      <c r="D1440" t="s">
        <v>46</v>
      </c>
      <c r="E1440">
        <v>1</v>
      </c>
      <c r="F1440" s="12">
        <f t="shared" si="44"/>
        <v>40969</v>
      </c>
      <c r="G1440" s="2">
        <f t="shared" si="45"/>
        <v>2012</v>
      </c>
    </row>
    <row r="1441" spans="1:7" x14ac:dyDescent="0.25">
      <c r="A1441">
        <v>1292</v>
      </c>
      <c r="B1441" t="s">
        <v>5</v>
      </c>
      <c r="C1441">
        <v>5.85</v>
      </c>
      <c r="D1441" t="s">
        <v>48</v>
      </c>
      <c r="E1441">
        <v>1</v>
      </c>
      <c r="F1441" s="12">
        <f t="shared" si="44"/>
        <v>41030</v>
      </c>
      <c r="G1441" s="2">
        <f t="shared" si="45"/>
        <v>2012</v>
      </c>
    </row>
    <row r="1442" spans="1:7" x14ac:dyDescent="0.25">
      <c r="A1442">
        <v>1292</v>
      </c>
      <c r="B1442" t="s">
        <v>5</v>
      </c>
      <c r="C1442">
        <v>5.85</v>
      </c>
      <c r="D1442" t="s">
        <v>50</v>
      </c>
      <c r="E1442">
        <v>1</v>
      </c>
      <c r="F1442" s="12">
        <f t="shared" si="44"/>
        <v>41061</v>
      </c>
      <c r="G1442" s="2">
        <f t="shared" si="45"/>
        <v>2012</v>
      </c>
    </row>
    <row r="1443" spans="1:7" x14ac:dyDescent="0.25">
      <c r="A1443">
        <v>1292</v>
      </c>
      <c r="B1443" t="s">
        <v>5</v>
      </c>
      <c r="C1443">
        <v>5.85</v>
      </c>
      <c r="D1443" t="s">
        <v>53</v>
      </c>
      <c r="E1443">
        <v>1</v>
      </c>
      <c r="F1443" s="12">
        <f t="shared" si="44"/>
        <v>41122</v>
      </c>
      <c r="G1443" s="2">
        <f t="shared" si="45"/>
        <v>2012</v>
      </c>
    </row>
    <row r="1444" spans="1:7" x14ac:dyDescent="0.25">
      <c r="A1444">
        <v>1292</v>
      </c>
      <c r="B1444" t="s">
        <v>5</v>
      </c>
      <c r="C1444">
        <v>5.85</v>
      </c>
      <c r="D1444" t="s">
        <v>55</v>
      </c>
      <c r="E1444">
        <v>1</v>
      </c>
      <c r="F1444" s="12">
        <f t="shared" si="44"/>
        <v>41183</v>
      </c>
      <c r="G1444" s="2">
        <f t="shared" si="45"/>
        <v>2012</v>
      </c>
    </row>
    <row r="1445" spans="1:7" x14ac:dyDescent="0.25">
      <c r="A1445">
        <v>1292</v>
      </c>
      <c r="B1445" t="s">
        <v>5</v>
      </c>
      <c r="C1445">
        <v>5.85</v>
      </c>
      <c r="D1445" t="s">
        <v>59</v>
      </c>
      <c r="E1445">
        <v>1</v>
      </c>
      <c r="F1445" s="12">
        <f t="shared" si="44"/>
        <v>41275</v>
      </c>
      <c r="G1445" s="2">
        <f t="shared" si="45"/>
        <v>2013</v>
      </c>
    </row>
    <row r="1446" spans="1:7" x14ac:dyDescent="0.25">
      <c r="A1446">
        <v>1292</v>
      </c>
      <c r="B1446" t="s">
        <v>5</v>
      </c>
      <c r="C1446">
        <v>5.85</v>
      </c>
      <c r="D1446" t="s">
        <v>57</v>
      </c>
      <c r="E1446">
        <v>1</v>
      </c>
      <c r="F1446" s="12">
        <f t="shared" si="44"/>
        <v>41334</v>
      </c>
      <c r="G1446" s="2">
        <f t="shared" si="45"/>
        <v>2013</v>
      </c>
    </row>
    <row r="1447" spans="1:7" x14ac:dyDescent="0.25">
      <c r="A1447">
        <v>1292</v>
      </c>
      <c r="B1447" t="s">
        <v>5</v>
      </c>
      <c r="C1447">
        <v>5.85</v>
      </c>
      <c r="D1447" t="s">
        <v>60</v>
      </c>
      <c r="E1447">
        <v>1</v>
      </c>
      <c r="F1447" s="12">
        <f t="shared" si="44"/>
        <v>41395</v>
      </c>
      <c r="G1447" s="2">
        <f t="shared" si="45"/>
        <v>2013</v>
      </c>
    </row>
    <row r="1448" spans="1:7" x14ac:dyDescent="0.25">
      <c r="A1448">
        <v>1292</v>
      </c>
      <c r="B1448" t="s">
        <v>5</v>
      </c>
      <c r="C1448">
        <v>5.85</v>
      </c>
      <c r="D1448" t="s">
        <v>61</v>
      </c>
      <c r="E1448">
        <v>1</v>
      </c>
      <c r="F1448" s="12">
        <f t="shared" si="44"/>
        <v>41426</v>
      </c>
      <c r="G1448" s="2">
        <f t="shared" si="45"/>
        <v>2013</v>
      </c>
    </row>
    <row r="1449" spans="1:7" x14ac:dyDescent="0.25">
      <c r="A1449">
        <v>1292</v>
      </c>
      <c r="B1449" t="s">
        <v>5</v>
      </c>
      <c r="C1449">
        <v>5.85</v>
      </c>
      <c r="D1449" t="s">
        <v>65</v>
      </c>
      <c r="E1449">
        <v>1</v>
      </c>
      <c r="F1449" s="12">
        <f t="shared" si="44"/>
        <v>41487</v>
      </c>
      <c r="G1449" s="2">
        <f t="shared" si="45"/>
        <v>2013</v>
      </c>
    </row>
    <row r="1450" spans="1:7" x14ac:dyDescent="0.25">
      <c r="A1450">
        <v>1292</v>
      </c>
      <c r="B1450" t="s">
        <v>5</v>
      </c>
      <c r="C1450">
        <v>5.85</v>
      </c>
      <c r="D1450" t="s">
        <v>68</v>
      </c>
      <c r="E1450">
        <v>1</v>
      </c>
      <c r="F1450" s="12">
        <f t="shared" si="44"/>
        <v>41548</v>
      </c>
      <c r="G1450" s="2">
        <f t="shared" si="45"/>
        <v>2013</v>
      </c>
    </row>
    <row r="1451" spans="1:7" x14ac:dyDescent="0.25">
      <c r="A1451">
        <v>1292</v>
      </c>
      <c r="B1451" t="s">
        <v>5</v>
      </c>
      <c r="C1451">
        <v>5.85</v>
      </c>
      <c r="D1451" t="s">
        <v>69</v>
      </c>
      <c r="E1451">
        <v>1</v>
      </c>
      <c r="F1451" s="12">
        <f t="shared" si="44"/>
        <v>41640</v>
      </c>
      <c r="G1451" s="2">
        <f t="shared" si="45"/>
        <v>2014</v>
      </c>
    </row>
    <row r="1452" spans="1:7" x14ac:dyDescent="0.25">
      <c r="A1452">
        <v>1292</v>
      </c>
      <c r="B1452" t="s">
        <v>5</v>
      </c>
      <c r="C1452">
        <v>5.85</v>
      </c>
      <c r="D1452" t="s">
        <v>7</v>
      </c>
      <c r="E1452">
        <v>1</v>
      </c>
      <c r="F1452" s="12">
        <f t="shared" si="44"/>
        <v>41699</v>
      </c>
      <c r="G1452" s="2">
        <f t="shared" si="45"/>
        <v>2014</v>
      </c>
    </row>
    <row r="1453" spans="1:7" x14ac:dyDescent="0.25">
      <c r="A1453">
        <v>1292</v>
      </c>
      <c r="B1453" t="s">
        <v>5</v>
      </c>
      <c r="C1453">
        <v>5.85</v>
      </c>
      <c r="D1453" t="s">
        <v>8</v>
      </c>
      <c r="E1453">
        <v>1</v>
      </c>
      <c r="F1453" s="12">
        <f t="shared" si="44"/>
        <v>41760</v>
      </c>
      <c r="G1453" s="2">
        <f t="shared" si="45"/>
        <v>2014</v>
      </c>
    </row>
    <row r="1454" spans="1:7" x14ac:dyDescent="0.25">
      <c r="A1454">
        <v>1292</v>
      </c>
      <c r="B1454" t="s">
        <v>5</v>
      </c>
      <c r="C1454">
        <v>5.85</v>
      </c>
      <c r="D1454" t="s">
        <v>10</v>
      </c>
      <c r="E1454">
        <v>1</v>
      </c>
      <c r="F1454" s="12">
        <f t="shared" si="44"/>
        <v>41791</v>
      </c>
      <c r="G1454" s="2">
        <f t="shared" si="45"/>
        <v>2014</v>
      </c>
    </row>
    <row r="1455" spans="1:7" x14ac:dyDescent="0.25">
      <c r="A1455">
        <v>1292</v>
      </c>
      <c r="B1455" t="s">
        <v>5</v>
      </c>
      <c r="C1455">
        <v>5.85</v>
      </c>
      <c r="D1455" t="s">
        <v>13</v>
      </c>
      <c r="E1455">
        <v>1</v>
      </c>
      <c r="F1455" s="12">
        <f t="shared" si="44"/>
        <v>41852</v>
      </c>
      <c r="G1455" s="2">
        <f t="shared" si="45"/>
        <v>2014</v>
      </c>
    </row>
    <row r="1456" spans="1:7" x14ac:dyDescent="0.25">
      <c r="A1456">
        <v>1292</v>
      </c>
      <c r="B1456" t="s">
        <v>5</v>
      </c>
      <c r="C1456">
        <v>5.85</v>
      </c>
      <c r="D1456" t="s">
        <v>16</v>
      </c>
      <c r="E1456">
        <v>1</v>
      </c>
      <c r="F1456" s="12">
        <f t="shared" si="44"/>
        <v>41913</v>
      </c>
      <c r="G1456" s="2">
        <f t="shared" si="45"/>
        <v>2014</v>
      </c>
    </row>
    <row r="1457" spans="1:7" x14ac:dyDescent="0.25">
      <c r="A1457">
        <v>1292</v>
      </c>
      <c r="B1457" t="s">
        <v>5</v>
      </c>
      <c r="C1457">
        <v>5.85</v>
      </c>
      <c r="D1457" t="s">
        <v>20</v>
      </c>
      <c r="E1457">
        <v>1</v>
      </c>
      <c r="F1457" s="12">
        <f t="shared" si="44"/>
        <v>42005</v>
      </c>
      <c r="G1457" s="2">
        <f t="shared" si="45"/>
        <v>2015</v>
      </c>
    </row>
    <row r="1458" spans="1:7" x14ac:dyDescent="0.25">
      <c r="A1458">
        <v>1292</v>
      </c>
      <c r="B1458" t="s">
        <v>5</v>
      </c>
      <c r="C1458">
        <v>5.85</v>
      </c>
      <c r="D1458" t="s">
        <v>23</v>
      </c>
      <c r="E1458">
        <v>1</v>
      </c>
      <c r="F1458" s="12">
        <f t="shared" si="44"/>
        <v>42064</v>
      </c>
      <c r="G1458" s="2">
        <f t="shared" si="45"/>
        <v>2015</v>
      </c>
    </row>
    <row r="1459" spans="1:7" x14ac:dyDescent="0.25">
      <c r="A1459">
        <v>1292</v>
      </c>
      <c r="B1459" t="s">
        <v>5</v>
      </c>
      <c r="C1459">
        <v>5.85</v>
      </c>
      <c r="D1459" t="s">
        <v>25</v>
      </c>
      <c r="E1459">
        <v>1</v>
      </c>
      <c r="F1459" s="12">
        <f t="shared" si="44"/>
        <v>42125</v>
      </c>
      <c r="G1459" s="2">
        <f t="shared" si="45"/>
        <v>2015</v>
      </c>
    </row>
    <row r="1460" spans="1:7" x14ac:dyDescent="0.25">
      <c r="A1460">
        <v>1292</v>
      </c>
      <c r="B1460" t="s">
        <v>5</v>
      </c>
      <c r="C1460">
        <v>5.85</v>
      </c>
      <c r="D1460" t="s">
        <v>27</v>
      </c>
      <c r="E1460">
        <v>1</v>
      </c>
      <c r="F1460" s="12">
        <f t="shared" si="44"/>
        <v>42156</v>
      </c>
      <c r="G1460" s="2">
        <f t="shared" si="45"/>
        <v>2015</v>
      </c>
    </row>
    <row r="1461" spans="1:7" x14ac:dyDescent="0.25">
      <c r="A1461">
        <v>1307</v>
      </c>
      <c r="B1461" t="s">
        <v>5</v>
      </c>
      <c r="C1461">
        <v>5.85</v>
      </c>
      <c r="D1461" t="s">
        <v>15</v>
      </c>
      <c r="E1461">
        <v>1</v>
      </c>
      <c r="F1461" s="12">
        <f t="shared" si="44"/>
        <v>40330</v>
      </c>
      <c r="G1461" s="2">
        <f t="shared" si="45"/>
        <v>2010</v>
      </c>
    </row>
    <row r="1462" spans="1:7" x14ac:dyDescent="0.25">
      <c r="A1462">
        <v>1307</v>
      </c>
      <c r="B1462" t="s">
        <v>5</v>
      </c>
      <c r="C1462">
        <v>5.85</v>
      </c>
      <c r="D1462" t="s">
        <v>19</v>
      </c>
      <c r="E1462">
        <v>1</v>
      </c>
      <c r="F1462" s="12">
        <f t="shared" si="44"/>
        <v>40360</v>
      </c>
      <c r="G1462" s="2">
        <f t="shared" si="45"/>
        <v>2010</v>
      </c>
    </row>
    <row r="1463" spans="1:7" x14ac:dyDescent="0.25">
      <c r="A1463">
        <v>1307</v>
      </c>
      <c r="B1463" t="s">
        <v>5</v>
      </c>
      <c r="C1463">
        <v>5.85</v>
      </c>
      <c r="D1463" t="s">
        <v>26</v>
      </c>
      <c r="E1463">
        <v>1</v>
      </c>
      <c r="F1463" s="12">
        <f t="shared" si="44"/>
        <v>40422</v>
      </c>
      <c r="G1463" s="2">
        <f t="shared" si="45"/>
        <v>2010</v>
      </c>
    </row>
    <row r="1464" spans="1:7" x14ac:dyDescent="0.25">
      <c r="A1464">
        <v>1307</v>
      </c>
      <c r="B1464" t="s">
        <v>5</v>
      </c>
      <c r="C1464">
        <v>5.85</v>
      </c>
      <c r="D1464" t="s">
        <v>30</v>
      </c>
      <c r="E1464">
        <v>1</v>
      </c>
      <c r="F1464" s="12">
        <f t="shared" si="44"/>
        <v>40483</v>
      </c>
      <c r="G1464" s="2">
        <f t="shared" si="45"/>
        <v>2010</v>
      </c>
    </row>
    <row r="1465" spans="1:7" x14ac:dyDescent="0.25">
      <c r="A1465">
        <v>1307</v>
      </c>
      <c r="B1465" t="s">
        <v>5</v>
      </c>
      <c r="C1465">
        <v>5.85</v>
      </c>
      <c r="D1465" t="s">
        <v>33</v>
      </c>
      <c r="E1465">
        <v>1</v>
      </c>
      <c r="F1465" s="12">
        <f t="shared" si="44"/>
        <v>40544</v>
      </c>
      <c r="G1465" s="2">
        <f t="shared" si="45"/>
        <v>2011</v>
      </c>
    </row>
    <row r="1466" spans="1:7" x14ac:dyDescent="0.25">
      <c r="A1466">
        <v>1307</v>
      </c>
      <c r="B1466" t="s">
        <v>5</v>
      </c>
      <c r="C1466">
        <v>5.85</v>
      </c>
      <c r="D1466" t="s">
        <v>35</v>
      </c>
      <c r="E1466">
        <v>1</v>
      </c>
      <c r="F1466" s="12">
        <f t="shared" si="44"/>
        <v>40603</v>
      </c>
      <c r="G1466" s="2">
        <f t="shared" si="45"/>
        <v>2011</v>
      </c>
    </row>
    <row r="1467" spans="1:7" x14ac:dyDescent="0.25">
      <c r="A1467">
        <v>1307</v>
      </c>
      <c r="B1467" t="s">
        <v>5</v>
      </c>
      <c r="C1467">
        <v>5.85</v>
      </c>
      <c r="D1467" t="s">
        <v>36</v>
      </c>
      <c r="E1467">
        <v>1</v>
      </c>
      <c r="F1467" s="12">
        <f t="shared" si="44"/>
        <v>40634</v>
      </c>
      <c r="G1467" s="2">
        <f t="shared" si="45"/>
        <v>2011</v>
      </c>
    </row>
    <row r="1468" spans="1:7" x14ac:dyDescent="0.25">
      <c r="A1468">
        <v>1307</v>
      </c>
      <c r="B1468" t="s">
        <v>5</v>
      </c>
      <c r="C1468">
        <v>5.85</v>
      </c>
      <c r="D1468" t="s">
        <v>38</v>
      </c>
      <c r="E1468">
        <v>1</v>
      </c>
      <c r="F1468" s="12">
        <f t="shared" si="44"/>
        <v>40695</v>
      </c>
      <c r="G1468" s="2">
        <f t="shared" si="45"/>
        <v>2011</v>
      </c>
    </row>
    <row r="1469" spans="1:7" x14ac:dyDescent="0.25">
      <c r="A1469">
        <v>1307</v>
      </c>
      <c r="B1469" t="s">
        <v>5</v>
      </c>
      <c r="C1469">
        <v>5.85</v>
      </c>
      <c r="D1469" t="s">
        <v>39</v>
      </c>
      <c r="E1469">
        <v>1</v>
      </c>
      <c r="F1469" s="12">
        <f t="shared" si="44"/>
        <v>40725</v>
      </c>
      <c r="G1469" s="2">
        <f t="shared" si="45"/>
        <v>2011</v>
      </c>
    </row>
    <row r="1470" spans="1:7" x14ac:dyDescent="0.25">
      <c r="A1470">
        <v>1307</v>
      </c>
      <c r="B1470" t="s">
        <v>5</v>
      </c>
      <c r="C1470">
        <v>5.85</v>
      </c>
      <c r="D1470" t="s">
        <v>41</v>
      </c>
      <c r="E1470">
        <v>1</v>
      </c>
      <c r="F1470" s="12">
        <f t="shared" si="44"/>
        <v>40787</v>
      </c>
      <c r="G1470" s="2">
        <f t="shared" si="45"/>
        <v>2011</v>
      </c>
    </row>
    <row r="1471" spans="1:7" x14ac:dyDescent="0.25">
      <c r="A1471">
        <v>1307</v>
      </c>
      <c r="B1471" t="s">
        <v>5</v>
      </c>
      <c r="C1471">
        <v>5.85</v>
      </c>
      <c r="D1471" t="s">
        <v>42</v>
      </c>
      <c r="E1471">
        <v>1</v>
      </c>
      <c r="F1471" s="12">
        <f t="shared" si="44"/>
        <v>40817</v>
      </c>
      <c r="G1471" s="2">
        <f t="shared" si="45"/>
        <v>2011</v>
      </c>
    </row>
    <row r="1472" spans="1:7" x14ac:dyDescent="0.25">
      <c r="A1472">
        <v>1307</v>
      </c>
      <c r="B1472" t="s">
        <v>5</v>
      </c>
      <c r="C1472">
        <v>5.85</v>
      </c>
      <c r="D1472" t="s">
        <v>45</v>
      </c>
      <c r="E1472">
        <v>1</v>
      </c>
      <c r="F1472" s="12">
        <f t="shared" si="44"/>
        <v>40909</v>
      </c>
      <c r="G1472" s="2">
        <f t="shared" si="45"/>
        <v>2012</v>
      </c>
    </row>
    <row r="1473" spans="1:7" x14ac:dyDescent="0.25">
      <c r="A1473">
        <v>1307</v>
      </c>
      <c r="B1473" t="s">
        <v>5</v>
      </c>
      <c r="C1473">
        <v>5.85</v>
      </c>
      <c r="D1473" t="s">
        <v>46</v>
      </c>
      <c r="E1473">
        <v>1</v>
      </c>
      <c r="F1473" s="12">
        <f t="shared" si="44"/>
        <v>40969</v>
      </c>
      <c r="G1473" s="2">
        <f t="shared" si="45"/>
        <v>2012</v>
      </c>
    </row>
    <row r="1474" spans="1:7" x14ac:dyDescent="0.25">
      <c r="A1474">
        <v>1307</v>
      </c>
      <c r="B1474" t="s">
        <v>5</v>
      </c>
      <c r="C1474">
        <v>5.85</v>
      </c>
      <c r="D1474" t="s">
        <v>49</v>
      </c>
      <c r="E1474">
        <v>1</v>
      </c>
      <c r="F1474" s="12">
        <f t="shared" ref="F1474:F1537" si="46">DATE(VALUE(LEFT(D1474,4)),VALUE(RIGHT(D1474,2)),1)</f>
        <v>41000</v>
      </c>
      <c r="G1474" s="2">
        <f t="shared" si="45"/>
        <v>2012</v>
      </c>
    </row>
    <row r="1475" spans="1:7" x14ac:dyDescent="0.25">
      <c r="A1475">
        <v>1307</v>
      </c>
      <c r="B1475" t="s">
        <v>5</v>
      </c>
      <c r="C1475">
        <v>5.85</v>
      </c>
      <c r="D1475" t="s">
        <v>50</v>
      </c>
      <c r="E1475">
        <v>1</v>
      </c>
      <c r="F1475" s="12">
        <f t="shared" si="46"/>
        <v>41061</v>
      </c>
      <c r="G1475" s="2">
        <f t="shared" ref="G1475:G1538" si="47">YEAR(F1475)</f>
        <v>2012</v>
      </c>
    </row>
    <row r="1476" spans="1:7" x14ac:dyDescent="0.25">
      <c r="A1476">
        <v>1307</v>
      </c>
      <c r="B1476" t="s">
        <v>5</v>
      </c>
      <c r="C1476">
        <v>5.85</v>
      </c>
      <c r="D1476" t="s">
        <v>51</v>
      </c>
      <c r="E1476">
        <v>1</v>
      </c>
      <c r="F1476" s="12">
        <f t="shared" si="46"/>
        <v>41091</v>
      </c>
      <c r="G1476" s="2">
        <f t="shared" si="47"/>
        <v>2012</v>
      </c>
    </row>
    <row r="1477" spans="1:7" x14ac:dyDescent="0.25">
      <c r="A1477">
        <v>1307</v>
      </c>
      <c r="B1477" t="s">
        <v>5</v>
      </c>
      <c r="C1477">
        <v>5.85</v>
      </c>
      <c r="D1477" t="s">
        <v>53</v>
      </c>
      <c r="E1477">
        <v>1</v>
      </c>
      <c r="F1477" s="12">
        <f t="shared" si="46"/>
        <v>41122</v>
      </c>
      <c r="G1477" s="2">
        <f t="shared" si="47"/>
        <v>2012</v>
      </c>
    </row>
    <row r="1478" spans="1:7" x14ac:dyDescent="0.25">
      <c r="A1478">
        <v>1307</v>
      </c>
      <c r="B1478" t="s">
        <v>5</v>
      </c>
      <c r="C1478">
        <v>5.85</v>
      </c>
      <c r="D1478" t="s">
        <v>55</v>
      </c>
      <c r="E1478">
        <v>1</v>
      </c>
      <c r="F1478" s="12">
        <f t="shared" si="46"/>
        <v>41183</v>
      </c>
      <c r="G1478" s="2">
        <f t="shared" si="47"/>
        <v>2012</v>
      </c>
    </row>
    <row r="1479" spans="1:7" x14ac:dyDescent="0.25">
      <c r="A1479">
        <v>1307</v>
      </c>
      <c r="B1479" t="s">
        <v>5</v>
      </c>
      <c r="C1479">
        <v>5.85</v>
      </c>
      <c r="D1479" t="s">
        <v>54</v>
      </c>
      <c r="E1479">
        <v>1</v>
      </c>
      <c r="F1479" s="12">
        <f t="shared" si="46"/>
        <v>41244</v>
      </c>
      <c r="G1479" s="2">
        <f t="shared" si="47"/>
        <v>2012</v>
      </c>
    </row>
    <row r="1480" spans="1:7" x14ac:dyDescent="0.25">
      <c r="A1480">
        <v>1307</v>
      </c>
      <c r="B1480" t="s">
        <v>5</v>
      </c>
      <c r="C1480">
        <v>5.85</v>
      </c>
      <c r="D1480" t="s">
        <v>58</v>
      </c>
      <c r="E1480">
        <v>1</v>
      </c>
      <c r="F1480" s="12">
        <f t="shared" si="46"/>
        <v>41306</v>
      </c>
      <c r="G1480" s="2">
        <f t="shared" si="47"/>
        <v>2013</v>
      </c>
    </row>
    <row r="1481" spans="1:7" x14ac:dyDescent="0.25">
      <c r="A1481">
        <v>1307</v>
      </c>
      <c r="B1481" t="s">
        <v>5</v>
      </c>
      <c r="C1481">
        <v>5.85</v>
      </c>
      <c r="D1481" t="s">
        <v>62</v>
      </c>
      <c r="E1481">
        <v>1</v>
      </c>
      <c r="F1481" s="12">
        <f t="shared" si="46"/>
        <v>41365</v>
      </c>
      <c r="G1481" s="2">
        <f t="shared" si="47"/>
        <v>2013</v>
      </c>
    </row>
    <row r="1482" spans="1:7" x14ac:dyDescent="0.25">
      <c r="A1482">
        <v>1307</v>
      </c>
      <c r="B1482" t="s">
        <v>5</v>
      </c>
      <c r="C1482">
        <v>5.85</v>
      </c>
      <c r="D1482" t="s">
        <v>60</v>
      </c>
      <c r="E1482">
        <v>1</v>
      </c>
      <c r="F1482" s="12">
        <f t="shared" si="46"/>
        <v>41395</v>
      </c>
      <c r="G1482" s="2">
        <f t="shared" si="47"/>
        <v>2013</v>
      </c>
    </row>
    <row r="1483" spans="1:7" x14ac:dyDescent="0.25">
      <c r="A1483">
        <v>1307</v>
      </c>
      <c r="B1483" t="s">
        <v>5</v>
      </c>
      <c r="C1483">
        <v>5.85</v>
      </c>
      <c r="D1483" t="s">
        <v>63</v>
      </c>
      <c r="E1483">
        <v>1</v>
      </c>
      <c r="F1483" s="12">
        <f t="shared" si="46"/>
        <v>41456</v>
      </c>
      <c r="G1483" s="2">
        <f t="shared" si="47"/>
        <v>2013</v>
      </c>
    </row>
    <row r="1484" spans="1:7" x14ac:dyDescent="0.25">
      <c r="A1484">
        <v>1307</v>
      </c>
      <c r="B1484" t="s">
        <v>5</v>
      </c>
      <c r="C1484">
        <v>5.85</v>
      </c>
      <c r="D1484" t="s">
        <v>65</v>
      </c>
      <c r="E1484">
        <v>1</v>
      </c>
      <c r="F1484" s="12">
        <f t="shared" si="46"/>
        <v>41487</v>
      </c>
      <c r="G1484" s="2">
        <f t="shared" si="47"/>
        <v>2013</v>
      </c>
    </row>
    <row r="1485" spans="1:7" x14ac:dyDescent="0.25">
      <c r="A1485">
        <v>1307</v>
      </c>
      <c r="B1485" t="s">
        <v>5</v>
      </c>
      <c r="C1485">
        <v>5.85</v>
      </c>
      <c r="D1485" t="s">
        <v>68</v>
      </c>
      <c r="E1485">
        <v>1</v>
      </c>
      <c r="F1485" s="12">
        <f t="shared" si="46"/>
        <v>41548</v>
      </c>
      <c r="G1485" s="2">
        <f t="shared" si="47"/>
        <v>2013</v>
      </c>
    </row>
    <row r="1486" spans="1:7" x14ac:dyDescent="0.25">
      <c r="A1486">
        <v>1307</v>
      </c>
      <c r="B1486" t="s">
        <v>5</v>
      </c>
      <c r="C1486">
        <v>5.85</v>
      </c>
      <c r="D1486" t="s">
        <v>66</v>
      </c>
      <c r="E1486">
        <v>1</v>
      </c>
      <c r="F1486" s="12">
        <f t="shared" si="46"/>
        <v>41609</v>
      </c>
      <c r="G1486" s="2">
        <f t="shared" si="47"/>
        <v>2013</v>
      </c>
    </row>
    <row r="1487" spans="1:7" x14ac:dyDescent="0.25">
      <c r="A1487">
        <v>1307</v>
      </c>
      <c r="B1487" t="s">
        <v>5</v>
      </c>
      <c r="C1487">
        <v>5.85</v>
      </c>
      <c r="D1487" t="s">
        <v>70</v>
      </c>
      <c r="E1487">
        <v>1</v>
      </c>
      <c r="F1487" s="12">
        <f t="shared" si="46"/>
        <v>41671</v>
      </c>
      <c r="G1487" s="2">
        <f t="shared" si="47"/>
        <v>2014</v>
      </c>
    </row>
    <row r="1488" spans="1:7" x14ac:dyDescent="0.25">
      <c r="A1488">
        <v>1307</v>
      </c>
      <c r="B1488" t="s">
        <v>5</v>
      </c>
      <c r="C1488">
        <v>5.85</v>
      </c>
      <c r="D1488" t="s">
        <v>7</v>
      </c>
      <c r="E1488">
        <v>1</v>
      </c>
      <c r="F1488" s="12">
        <f t="shared" si="46"/>
        <v>41699</v>
      </c>
      <c r="G1488" s="2">
        <f t="shared" si="47"/>
        <v>2014</v>
      </c>
    </row>
    <row r="1489" spans="1:7" x14ac:dyDescent="0.25">
      <c r="A1489">
        <v>1307</v>
      </c>
      <c r="B1489" t="s">
        <v>5</v>
      </c>
      <c r="C1489">
        <v>5.85</v>
      </c>
      <c r="D1489" t="s">
        <v>8</v>
      </c>
      <c r="E1489">
        <v>1</v>
      </c>
      <c r="F1489" s="12">
        <f t="shared" si="46"/>
        <v>41760</v>
      </c>
      <c r="G1489" s="2">
        <f t="shared" si="47"/>
        <v>2014</v>
      </c>
    </row>
    <row r="1490" spans="1:7" x14ac:dyDescent="0.25">
      <c r="A1490">
        <v>1307</v>
      </c>
      <c r="B1490" t="s">
        <v>5</v>
      </c>
      <c r="C1490">
        <v>5.85</v>
      </c>
      <c r="D1490" t="s">
        <v>10</v>
      </c>
      <c r="E1490">
        <v>1</v>
      </c>
      <c r="F1490" s="12">
        <f t="shared" si="46"/>
        <v>41791</v>
      </c>
      <c r="G1490" s="2">
        <f t="shared" si="47"/>
        <v>2014</v>
      </c>
    </row>
    <row r="1491" spans="1:7" x14ac:dyDescent="0.25">
      <c r="A1491">
        <v>1307</v>
      </c>
      <c r="B1491" t="s">
        <v>5</v>
      </c>
      <c r="C1491">
        <v>5.85</v>
      </c>
      <c r="D1491" t="s">
        <v>13</v>
      </c>
      <c r="E1491">
        <v>1</v>
      </c>
      <c r="F1491" s="12">
        <f t="shared" si="46"/>
        <v>41852</v>
      </c>
      <c r="G1491" s="2">
        <f t="shared" si="47"/>
        <v>2014</v>
      </c>
    </row>
    <row r="1492" spans="1:7" x14ac:dyDescent="0.25">
      <c r="A1492">
        <v>1307</v>
      </c>
      <c r="B1492" t="s">
        <v>5</v>
      </c>
      <c r="C1492">
        <v>5.85</v>
      </c>
      <c r="D1492" t="s">
        <v>14</v>
      </c>
      <c r="E1492">
        <v>1</v>
      </c>
      <c r="F1492" s="12">
        <f t="shared" si="46"/>
        <v>41883</v>
      </c>
      <c r="G1492" s="2">
        <f t="shared" si="47"/>
        <v>2014</v>
      </c>
    </row>
    <row r="1493" spans="1:7" x14ac:dyDescent="0.25">
      <c r="A1493">
        <v>1307</v>
      </c>
      <c r="B1493" t="s">
        <v>5</v>
      </c>
      <c r="C1493">
        <v>5.85</v>
      </c>
      <c r="D1493" t="s">
        <v>17</v>
      </c>
      <c r="E1493">
        <v>1</v>
      </c>
      <c r="F1493" s="12">
        <f t="shared" si="46"/>
        <v>41944</v>
      </c>
      <c r="G1493" s="2">
        <f t="shared" si="47"/>
        <v>2014</v>
      </c>
    </row>
    <row r="1494" spans="1:7" x14ac:dyDescent="0.25">
      <c r="A1494">
        <v>1307</v>
      </c>
      <c r="B1494" t="s">
        <v>5</v>
      </c>
      <c r="C1494">
        <v>5.85</v>
      </c>
      <c r="D1494" t="s">
        <v>20</v>
      </c>
      <c r="E1494">
        <v>1</v>
      </c>
      <c r="F1494" s="12">
        <f t="shared" si="46"/>
        <v>42005</v>
      </c>
      <c r="G1494" s="2">
        <f t="shared" si="47"/>
        <v>2015</v>
      </c>
    </row>
    <row r="1495" spans="1:7" x14ac:dyDescent="0.25">
      <c r="A1495">
        <v>1307</v>
      </c>
      <c r="B1495" t="s">
        <v>5</v>
      </c>
      <c r="C1495">
        <v>5.85</v>
      </c>
      <c r="D1495" t="s">
        <v>23</v>
      </c>
      <c r="E1495">
        <v>1</v>
      </c>
      <c r="F1495" s="12">
        <f t="shared" si="46"/>
        <v>42064</v>
      </c>
      <c r="G1495" s="2">
        <f t="shared" si="47"/>
        <v>2015</v>
      </c>
    </row>
    <row r="1496" spans="1:7" x14ac:dyDescent="0.25">
      <c r="A1496">
        <v>1307</v>
      </c>
      <c r="B1496" t="s">
        <v>5</v>
      </c>
      <c r="C1496">
        <v>5.85</v>
      </c>
      <c r="D1496" t="s">
        <v>25</v>
      </c>
      <c r="E1496">
        <v>1</v>
      </c>
      <c r="F1496" s="12">
        <f t="shared" si="46"/>
        <v>42125</v>
      </c>
      <c r="G1496" s="2">
        <f t="shared" si="47"/>
        <v>2015</v>
      </c>
    </row>
    <row r="1497" spans="1:7" x14ac:dyDescent="0.25">
      <c r="A1497">
        <v>1307</v>
      </c>
      <c r="B1497" t="s">
        <v>5</v>
      </c>
      <c r="C1497">
        <v>5.85</v>
      </c>
      <c r="D1497" t="s">
        <v>27</v>
      </c>
      <c r="E1497">
        <v>1</v>
      </c>
      <c r="F1497" s="12">
        <f t="shared" si="46"/>
        <v>42156</v>
      </c>
      <c r="G1497" s="2">
        <f t="shared" si="47"/>
        <v>2015</v>
      </c>
    </row>
    <row r="1498" spans="1:7" x14ac:dyDescent="0.25">
      <c r="A1498">
        <v>1319</v>
      </c>
      <c r="B1498" t="s">
        <v>5</v>
      </c>
      <c r="C1498">
        <v>2.99</v>
      </c>
      <c r="D1498" t="s">
        <v>31</v>
      </c>
      <c r="E1498">
        <v>1</v>
      </c>
      <c r="F1498" s="12">
        <f t="shared" si="46"/>
        <v>40513</v>
      </c>
      <c r="G1498" s="2">
        <f t="shared" si="47"/>
        <v>2010</v>
      </c>
    </row>
    <row r="1499" spans="1:7" x14ac:dyDescent="0.25">
      <c r="A1499">
        <v>1319</v>
      </c>
      <c r="B1499" t="s">
        <v>5</v>
      </c>
      <c r="C1499">
        <v>2.99</v>
      </c>
      <c r="D1499" t="s">
        <v>36</v>
      </c>
      <c r="E1499">
        <v>1</v>
      </c>
      <c r="F1499" s="12">
        <f t="shared" si="46"/>
        <v>40634</v>
      </c>
      <c r="G1499" s="2">
        <f t="shared" si="47"/>
        <v>2011</v>
      </c>
    </row>
    <row r="1500" spans="1:7" x14ac:dyDescent="0.25">
      <c r="A1500">
        <v>1319</v>
      </c>
      <c r="B1500" t="s">
        <v>5</v>
      </c>
      <c r="C1500">
        <v>2.99</v>
      </c>
      <c r="D1500" t="s">
        <v>39</v>
      </c>
      <c r="E1500">
        <v>1</v>
      </c>
      <c r="F1500" s="12">
        <f t="shared" si="46"/>
        <v>40725</v>
      </c>
      <c r="G1500" s="2">
        <f t="shared" si="47"/>
        <v>2011</v>
      </c>
    </row>
    <row r="1501" spans="1:7" x14ac:dyDescent="0.25">
      <c r="A1501">
        <v>1319</v>
      </c>
      <c r="B1501" t="s">
        <v>5</v>
      </c>
      <c r="C1501">
        <v>2.99</v>
      </c>
      <c r="D1501" t="s">
        <v>42</v>
      </c>
      <c r="E1501">
        <v>1</v>
      </c>
      <c r="F1501" s="12">
        <f t="shared" si="46"/>
        <v>40817</v>
      </c>
      <c r="G1501" s="2">
        <f t="shared" si="47"/>
        <v>2011</v>
      </c>
    </row>
    <row r="1502" spans="1:7" x14ac:dyDescent="0.25">
      <c r="A1502">
        <v>1319</v>
      </c>
      <c r="B1502" t="s">
        <v>5</v>
      </c>
      <c r="C1502">
        <v>2.99</v>
      </c>
      <c r="D1502" t="s">
        <v>47</v>
      </c>
      <c r="E1502">
        <v>1</v>
      </c>
      <c r="F1502" s="12">
        <f t="shared" si="46"/>
        <v>40940</v>
      </c>
      <c r="G1502" s="2">
        <f t="shared" si="47"/>
        <v>2012</v>
      </c>
    </row>
    <row r="1503" spans="1:7" x14ac:dyDescent="0.25">
      <c r="A1503">
        <v>1319</v>
      </c>
      <c r="B1503" t="s">
        <v>5</v>
      </c>
      <c r="C1503">
        <v>2.99</v>
      </c>
      <c r="D1503" t="s">
        <v>48</v>
      </c>
      <c r="E1503">
        <v>1</v>
      </c>
      <c r="F1503" s="12">
        <f t="shared" si="46"/>
        <v>41030</v>
      </c>
      <c r="G1503" s="2">
        <f t="shared" si="47"/>
        <v>2012</v>
      </c>
    </row>
    <row r="1504" spans="1:7" x14ac:dyDescent="0.25">
      <c r="A1504">
        <v>1319</v>
      </c>
      <c r="B1504" t="s">
        <v>5</v>
      </c>
      <c r="C1504">
        <v>2.99</v>
      </c>
      <c r="D1504" t="s">
        <v>53</v>
      </c>
      <c r="E1504">
        <v>1</v>
      </c>
      <c r="F1504" s="12">
        <f t="shared" si="46"/>
        <v>41122</v>
      </c>
      <c r="G1504" s="2">
        <f t="shared" si="47"/>
        <v>2012</v>
      </c>
    </row>
    <row r="1505" spans="1:7" x14ac:dyDescent="0.25">
      <c r="A1505">
        <v>1319</v>
      </c>
      <c r="B1505" t="s">
        <v>5</v>
      </c>
      <c r="C1505">
        <v>2.99</v>
      </c>
      <c r="D1505" t="s">
        <v>56</v>
      </c>
      <c r="E1505">
        <v>1</v>
      </c>
      <c r="F1505" s="12">
        <f t="shared" si="46"/>
        <v>41214</v>
      </c>
      <c r="G1505" s="2">
        <f t="shared" si="47"/>
        <v>2012</v>
      </c>
    </row>
    <row r="1506" spans="1:7" x14ac:dyDescent="0.25">
      <c r="A1506">
        <v>1319</v>
      </c>
      <c r="B1506" t="s">
        <v>5</v>
      </c>
      <c r="C1506">
        <v>2.99</v>
      </c>
      <c r="D1506" t="s">
        <v>57</v>
      </c>
      <c r="E1506">
        <v>1</v>
      </c>
      <c r="F1506" s="12">
        <f t="shared" si="46"/>
        <v>41334</v>
      </c>
      <c r="G1506" s="2">
        <f t="shared" si="47"/>
        <v>2013</v>
      </c>
    </row>
    <row r="1507" spans="1:7" x14ac:dyDescent="0.25">
      <c r="A1507">
        <v>1319</v>
      </c>
      <c r="B1507" t="s">
        <v>5</v>
      </c>
      <c r="C1507">
        <v>2.99</v>
      </c>
      <c r="D1507" t="s">
        <v>61</v>
      </c>
      <c r="E1507">
        <v>1</v>
      </c>
      <c r="F1507" s="12">
        <f t="shared" si="46"/>
        <v>41426</v>
      </c>
      <c r="G1507" s="2">
        <f t="shared" si="47"/>
        <v>2013</v>
      </c>
    </row>
    <row r="1508" spans="1:7" x14ac:dyDescent="0.25">
      <c r="A1508">
        <v>1319</v>
      </c>
      <c r="B1508" t="s">
        <v>5</v>
      </c>
      <c r="C1508">
        <v>2.99</v>
      </c>
      <c r="D1508" t="s">
        <v>64</v>
      </c>
      <c r="E1508">
        <v>1</v>
      </c>
      <c r="F1508" s="12">
        <f t="shared" si="46"/>
        <v>41518</v>
      </c>
      <c r="G1508" s="2">
        <f t="shared" si="47"/>
        <v>2013</v>
      </c>
    </row>
    <row r="1509" spans="1:7" x14ac:dyDescent="0.25">
      <c r="A1509">
        <v>1319</v>
      </c>
      <c r="B1509" t="s">
        <v>5</v>
      </c>
      <c r="C1509">
        <v>2.99</v>
      </c>
      <c r="D1509" t="s">
        <v>69</v>
      </c>
      <c r="E1509">
        <v>1</v>
      </c>
      <c r="F1509" s="12">
        <f t="shared" si="46"/>
        <v>41640</v>
      </c>
      <c r="G1509" s="2">
        <f t="shared" si="47"/>
        <v>2014</v>
      </c>
    </row>
    <row r="1510" spans="1:7" x14ac:dyDescent="0.25">
      <c r="A1510">
        <v>1319</v>
      </c>
      <c r="B1510" t="s">
        <v>5</v>
      </c>
      <c r="C1510">
        <v>2.99</v>
      </c>
      <c r="D1510" t="s">
        <v>8</v>
      </c>
      <c r="E1510">
        <v>1</v>
      </c>
      <c r="F1510" s="12">
        <f t="shared" si="46"/>
        <v>41760</v>
      </c>
      <c r="G1510" s="2">
        <f t="shared" si="47"/>
        <v>2014</v>
      </c>
    </row>
    <row r="1511" spans="1:7" x14ac:dyDescent="0.25">
      <c r="A1511">
        <v>1319</v>
      </c>
      <c r="B1511" t="s">
        <v>5</v>
      </c>
      <c r="C1511">
        <v>2.99</v>
      </c>
      <c r="D1511" t="s">
        <v>11</v>
      </c>
      <c r="E1511">
        <v>1</v>
      </c>
      <c r="F1511" s="12">
        <f t="shared" si="46"/>
        <v>41821</v>
      </c>
      <c r="G1511" s="2">
        <f t="shared" si="47"/>
        <v>2014</v>
      </c>
    </row>
    <row r="1512" spans="1:7" x14ac:dyDescent="0.25">
      <c r="A1512">
        <v>1319</v>
      </c>
      <c r="B1512" t="s">
        <v>5</v>
      </c>
      <c r="C1512">
        <v>2.99</v>
      </c>
      <c r="D1512" t="s">
        <v>17</v>
      </c>
      <c r="E1512">
        <v>1</v>
      </c>
      <c r="F1512" s="12">
        <f t="shared" si="46"/>
        <v>41944</v>
      </c>
      <c r="G1512" s="2">
        <f t="shared" si="47"/>
        <v>2014</v>
      </c>
    </row>
    <row r="1513" spans="1:7" x14ac:dyDescent="0.25">
      <c r="A1513">
        <v>1319</v>
      </c>
      <c r="B1513" t="s">
        <v>5</v>
      </c>
      <c r="C1513">
        <v>2.99</v>
      </c>
      <c r="D1513" t="s">
        <v>23</v>
      </c>
      <c r="E1513">
        <v>1</v>
      </c>
      <c r="F1513" s="12">
        <f t="shared" si="46"/>
        <v>42064</v>
      </c>
      <c r="G1513" s="2">
        <f t="shared" si="47"/>
        <v>2015</v>
      </c>
    </row>
    <row r="1514" spans="1:7" x14ac:dyDescent="0.25">
      <c r="A1514">
        <v>1319</v>
      </c>
      <c r="B1514" t="s">
        <v>5</v>
      </c>
      <c r="C1514">
        <v>2.99</v>
      </c>
      <c r="D1514" t="s">
        <v>27</v>
      </c>
      <c r="E1514">
        <v>1</v>
      </c>
      <c r="F1514" s="12">
        <f t="shared" si="46"/>
        <v>42156</v>
      </c>
      <c r="G1514" s="2">
        <f t="shared" si="47"/>
        <v>2015</v>
      </c>
    </row>
    <row r="1515" spans="1:7" x14ac:dyDescent="0.25">
      <c r="A1515">
        <v>1434</v>
      </c>
      <c r="B1515" t="s">
        <v>5</v>
      </c>
      <c r="C1515">
        <v>3.78</v>
      </c>
      <c r="D1515" t="s">
        <v>28</v>
      </c>
      <c r="E1515">
        <v>1</v>
      </c>
      <c r="F1515" s="12">
        <f t="shared" si="46"/>
        <v>40452</v>
      </c>
      <c r="G1515" s="2">
        <f t="shared" si="47"/>
        <v>2010</v>
      </c>
    </row>
    <row r="1516" spans="1:7" x14ac:dyDescent="0.25">
      <c r="A1516">
        <v>1434</v>
      </c>
      <c r="B1516" t="s">
        <v>5</v>
      </c>
      <c r="C1516">
        <v>3.78</v>
      </c>
      <c r="D1516" t="s">
        <v>22</v>
      </c>
      <c r="E1516">
        <v>1</v>
      </c>
      <c r="F1516" s="12">
        <f t="shared" si="46"/>
        <v>40391</v>
      </c>
      <c r="G1516" s="2">
        <f t="shared" si="47"/>
        <v>2010</v>
      </c>
    </row>
    <row r="1517" spans="1:7" x14ac:dyDescent="0.25">
      <c r="A1517">
        <v>1434</v>
      </c>
      <c r="B1517" t="s">
        <v>5</v>
      </c>
      <c r="C1517">
        <v>3.78</v>
      </c>
      <c r="D1517" t="s">
        <v>34</v>
      </c>
      <c r="E1517">
        <v>1</v>
      </c>
      <c r="F1517" s="12">
        <f t="shared" si="46"/>
        <v>40575</v>
      </c>
      <c r="G1517" s="2">
        <f t="shared" si="47"/>
        <v>2011</v>
      </c>
    </row>
    <row r="1518" spans="1:7" x14ac:dyDescent="0.25">
      <c r="A1518">
        <v>1434</v>
      </c>
      <c r="B1518" t="s">
        <v>5</v>
      </c>
      <c r="C1518">
        <v>3.78</v>
      </c>
      <c r="D1518" t="s">
        <v>37</v>
      </c>
      <c r="E1518">
        <v>1</v>
      </c>
      <c r="F1518" s="12">
        <f t="shared" si="46"/>
        <v>40664</v>
      </c>
      <c r="G1518" s="2">
        <f t="shared" si="47"/>
        <v>2011</v>
      </c>
    </row>
    <row r="1519" spans="1:7" x14ac:dyDescent="0.25">
      <c r="A1519">
        <v>1434</v>
      </c>
      <c r="B1519" t="s">
        <v>5</v>
      </c>
      <c r="C1519">
        <v>3.78</v>
      </c>
      <c r="D1519" t="s">
        <v>39</v>
      </c>
      <c r="E1519">
        <v>1</v>
      </c>
      <c r="F1519" s="12">
        <f t="shared" si="46"/>
        <v>40725</v>
      </c>
      <c r="G1519" s="2">
        <f t="shared" si="47"/>
        <v>2011</v>
      </c>
    </row>
    <row r="1520" spans="1:7" x14ac:dyDescent="0.25">
      <c r="A1520">
        <v>1434</v>
      </c>
      <c r="B1520" t="s">
        <v>5</v>
      </c>
      <c r="C1520">
        <v>3.78</v>
      </c>
      <c r="D1520" t="s">
        <v>41</v>
      </c>
      <c r="E1520">
        <v>1</v>
      </c>
      <c r="F1520" s="12">
        <f t="shared" si="46"/>
        <v>40787</v>
      </c>
      <c r="G1520" s="2">
        <f t="shared" si="47"/>
        <v>2011</v>
      </c>
    </row>
    <row r="1521" spans="1:7" x14ac:dyDescent="0.25">
      <c r="A1521">
        <v>1434</v>
      </c>
      <c r="B1521" t="s">
        <v>5</v>
      </c>
      <c r="C1521">
        <v>3.78</v>
      </c>
      <c r="D1521" t="s">
        <v>44</v>
      </c>
      <c r="E1521">
        <v>1</v>
      </c>
      <c r="F1521" s="12">
        <f t="shared" si="46"/>
        <v>40878</v>
      </c>
      <c r="G1521" s="2">
        <f t="shared" si="47"/>
        <v>2011</v>
      </c>
    </row>
    <row r="1522" spans="1:7" x14ac:dyDescent="0.25">
      <c r="A1522">
        <v>1434</v>
      </c>
      <c r="B1522" t="s">
        <v>5</v>
      </c>
      <c r="C1522">
        <v>3.78</v>
      </c>
      <c r="D1522" t="s">
        <v>46</v>
      </c>
      <c r="E1522">
        <v>1</v>
      </c>
      <c r="F1522" s="12">
        <f t="shared" si="46"/>
        <v>40969</v>
      </c>
      <c r="G1522" s="2">
        <f t="shared" si="47"/>
        <v>2012</v>
      </c>
    </row>
    <row r="1523" spans="1:7" x14ac:dyDescent="0.25">
      <c r="A1523">
        <v>1434</v>
      </c>
      <c r="B1523" t="s">
        <v>5</v>
      </c>
      <c r="C1523">
        <v>3.78</v>
      </c>
      <c r="D1523" t="s">
        <v>48</v>
      </c>
      <c r="E1523">
        <v>1</v>
      </c>
      <c r="F1523" s="12">
        <f t="shared" si="46"/>
        <v>41030</v>
      </c>
      <c r="G1523" s="2">
        <f t="shared" si="47"/>
        <v>2012</v>
      </c>
    </row>
    <row r="1524" spans="1:7" x14ac:dyDescent="0.25">
      <c r="A1524">
        <v>1434</v>
      </c>
      <c r="B1524" t="s">
        <v>5</v>
      </c>
      <c r="C1524">
        <v>3.78</v>
      </c>
      <c r="D1524" t="s">
        <v>53</v>
      </c>
      <c r="E1524">
        <v>1</v>
      </c>
      <c r="F1524" s="12">
        <f t="shared" si="46"/>
        <v>41122</v>
      </c>
      <c r="G1524" s="2">
        <f t="shared" si="47"/>
        <v>2012</v>
      </c>
    </row>
    <row r="1525" spans="1:7" x14ac:dyDescent="0.25">
      <c r="A1525">
        <v>1434</v>
      </c>
      <c r="B1525" t="s">
        <v>5</v>
      </c>
      <c r="C1525">
        <v>3.78</v>
      </c>
      <c r="D1525" t="s">
        <v>55</v>
      </c>
      <c r="E1525">
        <v>1</v>
      </c>
      <c r="F1525" s="12">
        <f t="shared" si="46"/>
        <v>41183</v>
      </c>
      <c r="G1525" s="2">
        <f t="shared" si="47"/>
        <v>2012</v>
      </c>
    </row>
    <row r="1526" spans="1:7" x14ac:dyDescent="0.25">
      <c r="A1526">
        <v>1434</v>
      </c>
      <c r="B1526" t="s">
        <v>5</v>
      </c>
      <c r="C1526">
        <v>3.78</v>
      </c>
      <c r="D1526" t="s">
        <v>59</v>
      </c>
      <c r="E1526">
        <v>1</v>
      </c>
      <c r="F1526" s="12">
        <f t="shared" si="46"/>
        <v>41275</v>
      </c>
      <c r="G1526" s="2">
        <f t="shared" si="47"/>
        <v>2013</v>
      </c>
    </row>
    <row r="1527" spans="1:7" x14ac:dyDescent="0.25">
      <c r="A1527">
        <v>1434</v>
      </c>
      <c r="B1527" t="s">
        <v>5</v>
      </c>
      <c r="C1527">
        <v>3.78</v>
      </c>
      <c r="D1527" t="s">
        <v>62</v>
      </c>
      <c r="E1527">
        <v>1</v>
      </c>
      <c r="F1527" s="12">
        <f t="shared" si="46"/>
        <v>41365</v>
      </c>
      <c r="G1527" s="2">
        <f t="shared" si="47"/>
        <v>2013</v>
      </c>
    </row>
    <row r="1528" spans="1:7" x14ac:dyDescent="0.25">
      <c r="A1528">
        <v>1434</v>
      </c>
      <c r="B1528" t="s">
        <v>5</v>
      </c>
      <c r="C1528">
        <v>3.78</v>
      </c>
      <c r="D1528" t="s">
        <v>61</v>
      </c>
      <c r="E1528">
        <v>1</v>
      </c>
      <c r="F1528" s="12">
        <f t="shared" si="46"/>
        <v>41426</v>
      </c>
      <c r="G1528" s="2">
        <f t="shared" si="47"/>
        <v>2013</v>
      </c>
    </row>
    <row r="1529" spans="1:7" x14ac:dyDescent="0.25">
      <c r="A1529">
        <v>1434</v>
      </c>
      <c r="B1529" t="s">
        <v>5</v>
      </c>
      <c r="C1529">
        <v>3.78</v>
      </c>
      <c r="D1529" t="s">
        <v>64</v>
      </c>
      <c r="E1529">
        <v>1</v>
      </c>
      <c r="F1529" s="12">
        <f t="shared" si="46"/>
        <v>41518</v>
      </c>
      <c r="G1529" s="2">
        <f t="shared" si="47"/>
        <v>2013</v>
      </c>
    </row>
    <row r="1530" spans="1:7" x14ac:dyDescent="0.25">
      <c r="A1530">
        <v>1434</v>
      </c>
      <c r="B1530" t="s">
        <v>5</v>
      </c>
      <c r="C1530">
        <v>3.78</v>
      </c>
      <c r="D1530" t="s">
        <v>67</v>
      </c>
      <c r="E1530">
        <v>1</v>
      </c>
      <c r="F1530" s="12">
        <f t="shared" si="46"/>
        <v>41579</v>
      </c>
      <c r="G1530" s="2">
        <f t="shared" si="47"/>
        <v>2013</v>
      </c>
    </row>
    <row r="1531" spans="1:7" x14ac:dyDescent="0.25">
      <c r="A1531">
        <v>1434</v>
      </c>
      <c r="B1531" t="s">
        <v>5</v>
      </c>
      <c r="C1531">
        <v>3.78</v>
      </c>
      <c r="D1531" t="s">
        <v>70</v>
      </c>
      <c r="E1531">
        <v>1</v>
      </c>
      <c r="F1531" s="12">
        <f t="shared" si="46"/>
        <v>41671</v>
      </c>
      <c r="G1531" s="2">
        <f t="shared" si="47"/>
        <v>2014</v>
      </c>
    </row>
    <row r="1532" spans="1:7" x14ac:dyDescent="0.25">
      <c r="A1532">
        <v>1434</v>
      </c>
      <c r="B1532" t="s">
        <v>5</v>
      </c>
      <c r="C1532">
        <v>3.78</v>
      </c>
      <c r="D1532" t="s">
        <v>8</v>
      </c>
      <c r="E1532">
        <v>1</v>
      </c>
      <c r="F1532" s="12">
        <f t="shared" si="46"/>
        <v>41760</v>
      </c>
      <c r="G1532" s="2">
        <f t="shared" si="47"/>
        <v>2014</v>
      </c>
    </row>
    <row r="1533" spans="1:7" x14ac:dyDescent="0.25">
      <c r="A1533">
        <v>1434</v>
      </c>
      <c r="B1533" t="s">
        <v>5</v>
      </c>
      <c r="C1533">
        <v>3.78</v>
      </c>
      <c r="D1533" t="s">
        <v>11</v>
      </c>
      <c r="E1533">
        <v>1</v>
      </c>
      <c r="F1533" s="12">
        <f t="shared" si="46"/>
        <v>41821</v>
      </c>
      <c r="G1533" s="2">
        <f t="shared" si="47"/>
        <v>2014</v>
      </c>
    </row>
    <row r="1534" spans="1:7" x14ac:dyDescent="0.25">
      <c r="A1534">
        <v>1434</v>
      </c>
      <c r="B1534" t="s">
        <v>5</v>
      </c>
      <c r="C1534">
        <v>3.78</v>
      </c>
      <c r="D1534" t="s">
        <v>16</v>
      </c>
      <c r="E1534">
        <v>1</v>
      </c>
      <c r="F1534" s="12">
        <f t="shared" si="46"/>
        <v>41913</v>
      </c>
      <c r="G1534" s="2">
        <f t="shared" si="47"/>
        <v>2014</v>
      </c>
    </row>
    <row r="1535" spans="1:7" x14ac:dyDescent="0.25">
      <c r="A1535">
        <v>1434</v>
      </c>
      <c r="B1535" t="s">
        <v>5</v>
      </c>
      <c r="C1535">
        <v>3.78</v>
      </c>
      <c r="D1535" t="s">
        <v>20</v>
      </c>
      <c r="E1535">
        <v>1</v>
      </c>
      <c r="F1535" s="12">
        <f t="shared" si="46"/>
        <v>42005</v>
      </c>
      <c r="G1535" s="2">
        <f t="shared" si="47"/>
        <v>2015</v>
      </c>
    </row>
    <row r="1536" spans="1:7" x14ac:dyDescent="0.25">
      <c r="A1536">
        <v>1434</v>
      </c>
      <c r="B1536" t="s">
        <v>5</v>
      </c>
      <c r="C1536">
        <v>3.78</v>
      </c>
      <c r="D1536" t="s">
        <v>23</v>
      </c>
      <c r="E1536">
        <v>1</v>
      </c>
      <c r="F1536" s="12">
        <f t="shared" si="46"/>
        <v>42064</v>
      </c>
      <c r="G1536" s="2">
        <f t="shared" si="47"/>
        <v>2015</v>
      </c>
    </row>
    <row r="1537" spans="1:7" x14ac:dyDescent="0.25">
      <c r="A1537">
        <v>1434</v>
      </c>
      <c r="B1537" t="s">
        <v>5</v>
      </c>
      <c r="C1537">
        <v>3.78</v>
      </c>
      <c r="D1537" t="s">
        <v>27</v>
      </c>
      <c r="E1537">
        <v>1</v>
      </c>
      <c r="F1537" s="12">
        <f t="shared" si="46"/>
        <v>42156</v>
      </c>
      <c r="G1537" s="2">
        <f t="shared" si="47"/>
        <v>2015</v>
      </c>
    </row>
    <row r="1538" spans="1:7" x14ac:dyDescent="0.25">
      <c r="A1538">
        <v>1436</v>
      </c>
      <c r="B1538" t="s">
        <v>5</v>
      </c>
      <c r="C1538">
        <v>3.24</v>
      </c>
      <c r="D1538" t="s">
        <v>28</v>
      </c>
      <c r="E1538">
        <v>1</v>
      </c>
      <c r="F1538" s="12">
        <f t="shared" ref="F1538:F1601" si="48">DATE(VALUE(LEFT(D1538,4)),VALUE(RIGHT(D1538,2)),1)</f>
        <v>40452</v>
      </c>
      <c r="G1538" s="2">
        <f t="shared" si="47"/>
        <v>2010</v>
      </c>
    </row>
    <row r="1539" spans="1:7" x14ac:dyDescent="0.25">
      <c r="A1539">
        <v>1436</v>
      </c>
      <c r="B1539" t="s">
        <v>5</v>
      </c>
      <c r="C1539">
        <v>3.24</v>
      </c>
      <c r="D1539" t="s">
        <v>35</v>
      </c>
      <c r="E1539">
        <v>1</v>
      </c>
      <c r="F1539" s="12">
        <f t="shared" si="48"/>
        <v>40603</v>
      </c>
      <c r="G1539" s="2">
        <f t="shared" ref="G1539:G1602" si="49">YEAR(F1539)</f>
        <v>2011</v>
      </c>
    </row>
    <row r="1540" spans="1:7" x14ac:dyDescent="0.25">
      <c r="A1540">
        <v>1436</v>
      </c>
      <c r="B1540" t="s">
        <v>5</v>
      </c>
      <c r="C1540">
        <v>3.24</v>
      </c>
      <c r="D1540" t="s">
        <v>38</v>
      </c>
      <c r="E1540">
        <v>1</v>
      </c>
      <c r="F1540" s="12">
        <f t="shared" si="48"/>
        <v>40695</v>
      </c>
      <c r="G1540" s="2">
        <f t="shared" si="49"/>
        <v>2011</v>
      </c>
    </row>
    <row r="1541" spans="1:7" x14ac:dyDescent="0.25">
      <c r="A1541">
        <v>1436</v>
      </c>
      <c r="B1541" t="s">
        <v>5</v>
      </c>
      <c r="C1541">
        <v>3.24</v>
      </c>
      <c r="D1541" t="s">
        <v>40</v>
      </c>
      <c r="E1541">
        <v>1</v>
      </c>
      <c r="F1541" s="12">
        <f t="shared" si="48"/>
        <v>40756</v>
      </c>
      <c r="G1541" s="2">
        <f t="shared" si="49"/>
        <v>2011</v>
      </c>
    </row>
    <row r="1542" spans="1:7" x14ac:dyDescent="0.25">
      <c r="A1542">
        <v>1436</v>
      </c>
      <c r="B1542" t="s">
        <v>5</v>
      </c>
      <c r="C1542">
        <v>3.24</v>
      </c>
      <c r="D1542" t="s">
        <v>45</v>
      </c>
      <c r="E1542">
        <v>1</v>
      </c>
      <c r="F1542" s="12">
        <f t="shared" si="48"/>
        <v>40909</v>
      </c>
      <c r="G1542" s="2">
        <f t="shared" si="49"/>
        <v>2012</v>
      </c>
    </row>
    <row r="1543" spans="1:7" x14ac:dyDescent="0.25">
      <c r="A1543">
        <v>1436</v>
      </c>
      <c r="B1543" t="s">
        <v>5</v>
      </c>
      <c r="C1543">
        <v>3.24</v>
      </c>
      <c r="D1543" t="s">
        <v>48</v>
      </c>
      <c r="E1543">
        <v>1</v>
      </c>
      <c r="F1543" s="12">
        <f t="shared" si="48"/>
        <v>41030</v>
      </c>
      <c r="G1543" s="2">
        <f t="shared" si="49"/>
        <v>2012</v>
      </c>
    </row>
    <row r="1544" spans="1:7" x14ac:dyDescent="0.25">
      <c r="A1544">
        <v>1436</v>
      </c>
      <c r="B1544" t="s">
        <v>5</v>
      </c>
      <c r="C1544">
        <v>3.24</v>
      </c>
      <c r="D1544" t="s">
        <v>51</v>
      </c>
      <c r="E1544">
        <v>1</v>
      </c>
      <c r="F1544" s="12">
        <f t="shared" si="48"/>
        <v>41091</v>
      </c>
      <c r="G1544" s="2">
        <f t="shared" si="49"/>
        <v>2012</v>
      </c>
    </row>
    <row r="1545" spans="1:7" x14ac:dyDescent="0.25">
      <c r="A1545">
        <v>1436</v>
      </c>
      <c r="B1545" t="s">
        <v>5</v>
      </c>
      <c r="C1545">
        <v>3.24</v>
      </c>
      <c r="D1545" t="s">
        <v>55</v>
      </c>
      <c r="E1545">
        <v>1</v>
      </c>
      <c r="F1545" s="12">
        <f t="shared" si="48"/>
        <v>41183</v>
      </c>
      <c r="G1545" s="2">
        <f t="shared" si="49"/>
        <v>2012</v>
      </c>
    </row>
    <row r="1546" spans="1:7" x14ac:dyDescent="0.25">
      <c r="A1546">
        <v>1436</v>
      </c>
      <c r="B1546" t="s">
        <v>5</v>
      </c>
      <c r="C1546">
        <v>3.24</v>
      </c>
      <c r="D1546" t="s">
        <v>57</v>
      </c>
      <c r="E1546">
        <v>1</v>
      </c>
      <c r="F1546" s="12">
        <f t="shared" si="48"/>
        <v>41334</v>
      </c>
      <c r="G1546" s="2">
        <f t="shared" si="49"/>
        <v>2013</v>
      </c>
    </row>
    <row r="1547" spans="1:7" x14ac:dyDescent="0.25">
      <c r="A1547">
        <v>1436</v>
      </c>
      <c r="B1547" t="s">
        <v>5</v>
      </c>
      <c r="C1547">
        <v>3.24</v>
      </c>
      <c r="D1547" t="s">
        <v>61</v>
      </c>
      <c r="E1547">
        <v>1</v>
      </c>
      <c r="F1547" s="12">
        <f t="shared" si="48"/>
        <v>41426</v>
      </c>
      <c r="G1547" s="2">
        <f t="shared" si="49"/>
        <v>2013</v>
      </c>
    </row>
    <row r="1548" spans="1:7" x14ac:dyDescent="0.25">
      <c r="A1548">
        <v>1436</v>
      </c>
      <c r="B1548" t="s">
        <v>5</v>
      </c>
      <c r="C1548">
        <v>3.24</v>
      </c>
      <c r="D1548" t="s">
        <v>64</v>
      </c>
      <c r="E1548">
        <v>1</v>
      </c>
      <c r="F1548" s="12">
        <f t="shared" si="48"/>
        <v>41518</v>
      </c>
      <c r="G1548" s="2">
        <f t="shared" si="49"/>
        <v>2013</v>
      </c>
    </row>
    <row r="1549" spans="1:7" x14ac:dyDescent="0.25">
      <c r="A1549">
        <v>1436</v>
      </c>
      <c r="B1549" t="s">
        <v>5</v>
      </c>
      <c r="C1549">
        <v>3.24</v>
      </c>
      <c r="D1549" t="s">
        <v>70</v>
      </c>
      <c r="E1549">
        <v>1</v>
      </c>
      <c r="F1549" s="12">
        <f t="shared" si="48"/>
        <v>41671</v>
      </c>
      <c r="G1549" s="2">
        <f t="shared" si="49"/>
        <v>2014</v>
      </c>
    </row>
    <row r="1550" spans="1:7" x14ac:dyDescent="0.25">
      <c r="A1550">
        <v>1436</v>
      </c>
      <c r="B1550" t="s">
        <v>5</v>
      </c>
      <c r="C1550">
        <v>3.24</v>
      </c>
      <c r="D1550" t="s">
        <v>8</v>
      </c>
      <c r="E1550">
        <v>1</v>
      </c>
      <c r="F1550" s="12">
        <f t="shared" si="48"/>
        <v>41760</v>
      </c>
      <c r="G1550" s="2">
        <f t="shared" si="49"/>
        <v>2014</v>
      </c>
    </row>
    <row r="1551" spans="1:7" x14ac:dyDescent="0.25">
      <c r="A1551">
        <v>1436</v>
      </c>
      <c r="B1551" t="s">
        <v>5</v>
      </c>
      <c r="C1551">
        <v>3.24</v>
      </c>
      <c r="D1551" t="s">
        <v>13</v>
      </c>
      <c r="E1551">
        <v>1</v>
      </c>
      <c r="F1551" s="12">
        <f t="shared" si="48"/>
        <v>41852</v>
      </c>
      <c r="G1551" s="2">
        <f t="shared" si="49"/>
        <v>2014</v>
      </c>
    </row>
    <row r="1552" spans="1:7" x14ac:dyDescent="0.25">
      <c r="A1552">
        <v>1436</v>
      </c>
      <c r="B1552" t="s">
        <v>5</v>
      </c>
      <c r="C1552">
        <v>3.24</v>
      </c>
      <c r="D1552" t="s">
        <v>17</v>
      </c>
      <c r="E1552">
        <v>1</v>
      </c>
      <c r="F1552" s="12">
        <f t="shared" si="48"/>
        <v>41944</v>
      </c>
      <c r="G1552" s="2">
        <f t="shared" si="49"/>
        <v>2014</v>
      </c>
    </row>
    <row r="1553" spans="1:7" x14ac:dyDescent="0.25">
      <c r="A1553">
        <v>1436</v>
      </c>
      <c r="B1553" t="s">
        <v>5</v>
      </c>
      <c r="C1553">
        <v>3.24</v>
      </c>
      <c r="D1553" t="s">
        <v>24</v>
      </c>
      <c r="E1553">
        <v>1</v>
      </c>
      <c r="F1553" s="12">
        <f t="shared" si="48"/>
        <v>42095</v>
      </c>
      <c r="G1553" s="2">
        <f t="shared" si="49"/>
        <v>2015</v>
      </c>
    </row>
    <row r="1554" spans="1:7" x14ac:dyDescent="0.25">
      <c r="A1554">
        <v>1458</v>
      </c>
      <c r="B1554" t="s">
        <v>5</v>
      </c>
      <c r="C1554">
        <v>2.99</v>
      </c>
      <c r="D1554" t="s">
        <v>31</v>
      </c>
      <c r="E1554">
        <v>1</v>
      </c>
      <c r="F1554" s="12">
        <f t="shared" si="48"/>
        <v>40513</v>
      </c>
      <c r="G1554" s="2">
        <f t="shared" si="49"/>
        <v>2010</v>
      </c>
    </row>
    <row r="1555" spans="1:7" x14ac:dyDescent="0.25">
      <c r="A1555">
        <v>1458</v>
      </c>
      <c r="B1555" t="s">
        <v>5</v>
      </c>
      <c r="C1555">
        <v>2.99</v>
      </c>
      <c r="D1555" t="s">
        <v>36</v>
      </c>
      <c r="E1555">
        <v>1</v>
      </c>
      <c r="F1555" s="12">
        <f t="shared" si="48"/>
        <v>40634</v>
      </c>
      <c r="G1555" s="2">
        <f t="shared" si="49"/>
        <v>2011</v>
      </c>
    </row>
    <row r="1556" spans="1:7" x14ac:dyDescent="0.25">
      <c r="A1556">
        <v>1458</v>
      </c>
      <c r="B1556" t="s">
        <v>5</v>
      </c>
      <c r="C1556">
        <v>2.99</v>
      </c>
      <c r="D1556" t="s">
        <v>39</v>
      </c>
      <c r="E1556">
        <v>1</v>
      </c>
      <c r="F1556" s="12">
        <f t="shared" si="48"/>
        <v>40725</v>
      </c>
      <c r="G1556" s="2">
        <f t="shared" si="49"/>
        <v>2011</v>
      </c>
    </row>
    <row r="1557" spans="1:7" x14ac:dyDescent="0.25">
      <c r="A1557">
        <v>1458</v>
      </c>
      <c r="B1557" t="s">
        <v>5</v>
      </c>
      <c r="C1557">
        <v>2.99</v>
      </c>
      <c r="D1557" t="s">
        <v>41</v>
      </c>
      <c r="E1557">
        <v>1</v>
      </c>
      <c r="F1557" s="12">
        <f t="shared" si="48"/>
        <v>40787</v>
      </c>
      <c r="G1557" s="2">
        <f t="shared" si="49"/>
        <v>2011</v>
      </c>
    </row>
    <row r="1558" spans="1:7" x14ac:dyDescent="0.25">
      <c r="A1558">
        <v>1458</v>
      </c>
      <c r="B1558" t="s">
        <v>5</v>
      </c>
      <c r="C1558">
        <v>2.99</v>
      </c>
      <c r="D1558" t="s">
        <v>47</v>
      </c>
      <c r="E1558">
        <v>1</v>
      </c>
      <c r="F1558" s="12">
        <f t="shared" si="48"/>
        <v>40940</v>
      </c>
      <c r="G1558" s="2">
        <f t="shared" si="49"/>
        <v>2012</v>
      </c>
    </row>
    <row r="1559" spans="1:7" x14ac:dyDescent="0.25">
      <c r="A1559">
        <v>1458</v>
      </c>
      <c r="B1559" t="s">
        <v>5</v>
      </c>
      <c r="C1559">
        <v>2.99</v>
      </c>
      <c r="D1559" t="s">
        <v>48</v>
      </c>
      <c r="E1559">
        <v>1</v>
      </c>
      <c r="F1559" s="12">
        <f t="shared" si="48"/>
        <v>41030</v>
      </c>
      <c r="G1559" s="2">
        <f t="shared" si="49"/>
        <v>2012</v>
      </c>
    </row>
    <row r="1560" spans="1:7" x14ac:dyDescent="0.25">
      <c r="A1560">
        <v>1458</v>
      </c>
      <c r="B1560" t="s">
        <v>5</v>
      </c>
      <c r="C1560">
        <v>2.99</v>
      </c>
      <c r="D1560" t="s">
        <v>51</v>
      </c>
      <c r="E1560">
        <v>1</v>
      </c>
      <c r="F1560" s="12">
        <f t="shared" si="48"/>
        <v>41091</v>
      </c>
      <c r="G1560" s="2">
        <f t="shared" si="49"/>
        <v>2012</v>
      </c>
    </row>
    <row r="1561" spans="1:7" x14ac:dyDescent="0.25">
      <c r="A1561">
        <v>1458</v>
      </c>
      <c r="B1561" t="s">
        <v>5</v>
      </c>
      <c r="C1561">
        <v>2.99</v>
      </c>
      <c r="D1561" t="s">
        <v>55</v>
      </c>
      <c r="E1561">
        <v>1</v>
      </c>
      <c r="F1561" s="12">
        <f t="shared" si="48"/>
        <v>41183</v>
      </c>
      <c r="G1561" s="2">
        <f t="shared" si="49"/>
        <v>2012</v>
      </c>
    </row>
    <row r="1562" spans="1:7" x14ac:dyDescent="0.25">
      <c r="A1562">
        <v>1458</v>
      </c>
      <c r="B1562" t="s">
        <v>5</v>
      </c>
      <c r="C1562">
        <v>2.99</v>
      </c>
      <c r="D1562" t="s">
        <v>57</v>
      </c>
      <c r="E1562">
        <v>1</v>
      </c>
      <c r="F1562" s="12">
        <f t="shared" si="48"/>
        <v>41334</v>
      </c>
      <c r="G1562" s="2">
        <f t="shared" si="49"/>
        <v>2013</v>
      </c>
    </row>
    <row r="1563" spans="1:7" x14ac:dyDescent="0.25">
      <c r="A1563">
        <v>1458</v>
      </c>
      <c r="B1563" t="s">
        <v>5</v>
      </c>
      <c r="C1563">
        <v>2.99</v>
      </c>
      <c r="D1563" t="s">
        <v>60</v>
      </c>
      <c r="E1563">
        <v>1</v>
      </c>
      <c r="F1563" s="12">
        <f t="shared" si="48"/>
        <v>41395</v>
      </c>
      <c r="G1563" s="2">
        <f t="shared" si="49"/>
        <v>2013</v>
      </c>
    </row>
    <row r="1564" spans="1:7" x14ac:dyDescent="0.25">
      <c r="A1564">
        <v>1458</v>
      </c>
      <c r="B1564" t="s">
        <v>5</v>
      </c>
      <c r="C1564">
        <v>2.99</v>
      </c>
      <c r="D1564" t="s">
        <v>65</v>
      </c>
      <c r="E1564">
        <v>1</v>
      </c>
      <c r="F1564" s="12">
        <f t="shared" si="48"/>
        <v>41487</v>
      </c>
      <c r="G1564" s="2">
        <f t="shared" si="49"/>
        <v>2013</v>
      </c>
    </row>
    <row r="1565" spans="1:7" x14ac:dyDescent="0.25">
      <c r="A1565">
        <v>1458</v>
      </c>
      <c r="B1565" t="s">
        <v>5</v>
      </c>
      <c r="C1565">
        <v>2.99</v>
      </c>
      <c r="D1565" t="s">
        <v>67</v>
      </c>
      <c r="E1565">
        <v>1</v>
      </c>
      <c r="F1565" s="12">
        <f t="shared" si="48"/>
        <v>41579</v>
      </c>
      <c r="G1565" s="2">
        <f t="shared" si="49"/>
        <v>2013</v>
      </c>
    </row>
    <row r="1566" spans="1:7" x14ac:dyDescent="0.25">
      <c r="A1566">
        <v>1458</v>
      </c>
      <c r="B1566" t="s">
        <v>5</v>
      </c>
      <c r="C1566">
        <v>2.99</v>
      </c>
      <c r="D1566" t="s">
        <v>7</v>
      </c>
      <c r="E1566">
        <v>1</v>
      </c>
      <c r="F1566" s="12">
        <f t="shared" si="48"/>
        <v>41699</v>
      </c>
      <c r="G1566" s="2">
        <f t="shared" si="49"/>
        <v>2014</v>
      </c>
    </row>
    <row r="1567" spans="1:7" x14ac:dyDescent="0.25">
      <c r="A1567">
        <v>1458</v>
      </c>
      <c r="B1567" t="s">
        <v>5</v>
      </c>
      <c r="C1567">
        <v>2.99</v>
      </c>
      <c r="D1567" t="s">
        <v>10</v>
      </c>
      <c r="E1567">
        <v>1</v>
      </c>
      <c r="F1567" s="12">
        <f t="shared" si="48"/>
        <v>41791</v>
      </c>
      <c r="G1567" s="2">
        <f t="shared" si="49"/>
        <v>2014</v>
      </c>
    </row>
    <row r="1568" spans="1:7" x14ac:dyDescent="0.25">
      <c r="A1568">
        <v>1458</v>
      </c>
      <c r="B1568" t="s">
        <v>5</v>
      </c>
      <c r="C1568">
        <v>2.99</v>
      </c>
      <c r="D1568" t="s">
        <v>14</v>
      </c>
      <c r="E1568">
        <v>1</v>
      </c>
      <c r="F1568" s="12">
        <f t="shared" si="48"/>
        <v>41883</v>
      </c>
      <c r="G1568" s="2">
        <f t="shared" si="49"/>
        <v>2014</v>
      </c>
    </row>
    <row r="1569" spans="1:7" x14ac:dyDescent="0.25">
      <c r="A1569">
        <v>1458</v>
      </c>
      <c r="B1569" t="s">
        <v>5</v>
      </c>
      <c r="C1569">
        <v>2.99</v>
      </c>
      <c r="D1569" t="s">
        <v>20</v>
      </c>
      <c r="E1569">
        <v>1</v>
      </c>
      <c r="F1569" s="12">
        <f t="shared" si="48"/>
        <v>42005</v>
      </c>
      <c r="G1569" s="2">
        <f t="shared" si="49"/>
        <v>2015</v>
      </c>
    </row>
    <row r="1570" spans="1:7" x14ac:dyDescent="0.25">
      <c r="A1570">
        <v>1458</v>
      </c>
      <c r="B1570" t="s">
        <v>5</v>
      </c>
      <c r="C1570">
        <v>2.99</v>
      </c>
      <c r="D1570" t="s">
        <v>24</v>
      </c>
      <c r="E1570">
        <v>1</v>
      </c>
      <c r="F1570" s="12">
        <f t="shared" si="48"/>
        <v>42095</v>
      </c>
      <c r="G1570" s="2">
        <f t="shared" si="49"/>
        <v>2015</v>
      </c>
    </row>
    <row r="1571" spans="1:7" x14ac:dyDescent="0.25">
      <c r="A1571">
        <v>1464</v>
      </c>
      <c r="B1571" t="s">
        <v>5</v>
      </c>
      <c r="C1571">
        <v>6.72</v>
      </c>
      <c r="D1571" t="s">
        <v>28</v>
      </c>
      <c r="E1571">
        <v>1</v>
      </c>
      <c r="F1571" s="12">
        <f t="shared" si="48"/>
        <v>40452</v>
      </c>
      <c r="G1571" s="2">
        <f t="shared" si="49"/>
        <v>2010</v>
      </c>
    </row>
    <row r="1572" spans="1:7" x14ac:dyDescent="0.25">
      <c r="A1572">
        <v>1464</v>
      </c>
      <c r="B1572" t="s">
        <v>5</v>
      </c>
      <c r="C1572">
        <v>6.72</v>
      </c>
      <c r="D1572" t="s">
        <v>31</v>
      </c>
      <c r="E1572">
        <v>1</v>
      </c>
      <c r="F1572" s="12">
        <f t="shared" si="48"/>
        <v>40513</v>
      </c>
      <c r="G1572" s="2">
        <f t="shared" si="49"/>
        <v>2010</v>
      </c>
    </row>
    <row r="1573" spans="1:7" x14ac:dyDescent="0.25">
      <c r="A1573">
        <v>1464</v>
      </c>
      <c r="B1573" t="s">
        <v>5</v>
      </c>
      <c r="C1573">
        <v>6.72</v>
      </c>
      <c r="D1573" t="s">
        <v>33</v>
      </c>
      <c r="E1573">
        <v>1</v>
      </c>
      <c r="F1573" s="12">
        <f t="shared" si="48"/>
        <v>40544</v>
      </c>
      <c r="G1573" s="2">
        <f t="shared" si="49"/>
        <v>2011</v>
      </c>
    </row>
    <row r="1574" spans="1:7" x14ac:dyDescent="0.25">
      <c r="A1574">
        <v>1464</v>
      </c>
      <c r="B1574" t="s">
        <v>5</v>
      </c>
      <c r="C1574">
        <v>6.72</v>
      </c>
      <c r="D1574" t="s">
        <v>35</v>
      </c>
      <c r="E1574">
        <v>1</v>
      </c>
      <c r="F1574" s="12">
        <f t="shared" si="48"/>
        <v>40603</v>
      </c>
      <c r="G1574" s="2">
        <f t="shared" si="49"/>
        <v>2011</v>
      </c>
    </row>
    <row r="1575" spans="1:7" x14ac:dyDescent="0.25">
      <c r="A1575">
        <v>1464</v>
      </c>
      <c r="B1575" t="s">
        <v>5</v>
      </c>
      <c r="C1575">
        <v>6.72</v>
      </c>
      <c r="D1575" t="s">
        <v>36</v>
      </c>
      <c r="E1575">
        <v>1</v>
      </c>
      <c r="F1575" s="12">
        <f t="shared" si="48"/>
        <v>40634</v>
      </c>
      <c r="G1575" s="2">
        <f t="shared" si="49"/>
        <v>2011</v>
      </c>
    </row>
    <row r="1576" spans="1:7" x14ac:dyDescent="0.25">
      <c r="A1576">
        <v>1464</v>
      </c>
      <c r="B1576" t="s">
        <v>5</v>
      </c>
      <c r="C1576">
        <v>6.72</v>
      </c>
      <c r="D1576" t="s">
        <v>37</v>
      </c>
      <c r="E1576">
        <v>1</v>
      </c>
      <c r="F1576" s="12">
        <f t="shared" si="48"/>
        <v>40664</v>
      </c>
      <c r="G1576" s="2">
        <f t="shared" si="49"/>
        <v>2011</v>
      </c>
    </row>
    <row r="1577" spans="1:7" x14ac:dyDescent="0.25">
      <c r="A1577">
        <v>1464</v>
      </c>
      <c r="B1577" t="s">
        <v>5</v>
      </c>
      <c r="C1577">
        <v>6.72</v>
      </c>
      <c r="D1577" t="s">
        <v>39</v>
      </c>
      <c r="E1577">
        <v>1</v>
      </c>
      <c r="F1577" s="12">
        <f t="shared" si="48"/>
        <v>40725</v>
      </c>
      <c r="G1577" s="2">
        <f t="shared" si="49"/>
        <v>2011</v>
      </c>
    </row>
    <row r="1578" spans="1:7" x14ac:dyDescent="0.25">
      <c r="A1578">
        <v>1464</v>
      </c>
      <c r="B1578" t="s">
        <v>5</v>
      </c>
      <c r="C1578">
        <v>6.72</v>
      </c>
      <c r="D1578" t="s">
        <v>41</v>
      </c>
      <c r="E1578">
        <v>1</v>
      </c>
      <c r="F1578" s="12">
        <f t="shared" si="48"/>
        <v>40787</v>
      </c>
      <c r="G1578" s="2">
        <f t="shared" si="49"/>
        <v>2011</v>
      </c>
    </row>
    <row r="1579" spans="1:7" x14ac:dyDescent="0.25">
      <c r="A1579">
        <v>1464</v>
      </c>
      <c r="B1579" t="s">
        <v>5</v>
      </c>
      <c r="C1579">
        <v>6.72</v>
      </c>
      <c r="D1579" t="s">
        <v>40</v>
      </c>
      <c r="E1579">
        <v>1</v>
      </c>
      <c r="F1579" s="12">
        <f t="shared" si="48"/>
        <v>40756</v>
      </c>
      <c r="G1579" s="2">
        <f t="shared" si="49"/>
        <v>2011</v>
      </c>
    </row>
    <row r="1580" spans="1:7" x14ac:dyDescent="0.25">
      <c r="A1580">
        <v>1464</v>
      </c>
      <c r="B1580" t="s">
        <v>5</v>
      </c>
      <c r="C1580">
        <v>6.72</v>
      </c>
      <c r="D1580" t="s">
        <v>43</v>
      </c>
      <c r="E1580">
        <v>1</v>
      </c>
      <c r="F1580" s="12">
        <f t="shared" si="48"/>
        <v>40848</v>
      </c>
      <c r="G1580" s="2">
        <f t="shared" si="49"/>
        <v>2011</v>
      </c>
    </row>
    <row r="1581" spans="1:7" x14ac:dyDescent="0.25">
      <c r="A1581">
        <v>1464</v>
      </c>
      <c r="B1581" t="s">
        <v>5</v>
      </c>
      <c r="C1581">
        <v>6.72</v>
      </c>
      <c r="D1581" t="s">
        <v>44</v>
      </c>
      <c r="E1581">
        <v>1</v>
      </c>
      <c r="F1581" s="12">
        <f t="shared" si="48"/>
        <v>40878</v>
      </c>
      <c r="G1581" s="2">
        <f t="shared" si="49"/>
        <v>2011</v>
      </c>
    </row>
    <row r="1582" spans="1:7" x14ac:dyDescent="0.25">
      <c r="A1582">
        <v>1464</v>
      </c>
      <c r="B1582" t="s">
        <v>5</v>
      </c>
      <c r="C1582">
        <v>6.72</v>
      </c>
      <c r="D1582" t="s">
        <v>47</v>
      </c>
      <c r="E1582">
        <v>1</v>
      </c>
      <c r="F1582" s="12">
        <f t="shared" si="48"/>
        <v>40940</v>
      </c>
      <c r="G1582" s="2">
        <f t="shared" si="49"/>
        <v>2012</v>
      </c>
    </row>
    <row r="1583" spans="1:7" x14ac:dyDescent="0.25">
      <c r="A1583">
        <v>1464</v>
      </c>
      <c r="B1583" t="s">
        <v>5</v>
      </c>
      <c r="C1583">
        <v>6.72</v>
      </c>
      <c r="D1583" t="s">
        <v>46</v>
      </c>
      <c r="E1583">
        <v>1</v>
      </c>
      <c r="F1583" s="12">
        <f t="shared" si="48"/>
        <v>40969</v>
      </c>
      <c r="G1583" s="2">
        <f t="shared" si="49"/>
        <v>2012</v>
      </c>
    </row>
    <row r="1584" spans="1:7" x14ac:dyDescent="0.25">
      <c r="A1584">
        <v>1464</v>
      </c>
      <c r="B1584" t="s">
        <v>5</v>
      </c>
      <c r="C1584">
        <v>6.72</v>
      </c>
      <c r="D1584" t="s">
        <v>48</v>
      </c>
      <c r="E1584">
        <v>1</v>
      </c>
      <c r="F1584" s="12">
        <f t="shared" si="48"/>
        <v>41030</v>
      </c>
      <c r="G1584" s="2">
        <f t="shared" si="49"/>
        <v>2012</v>
      </c>
    </row>
    <row r="1585" spans="1:7" x14ac:dyDescent="0.25">
      <c r="A1585">
        <v>1464</v>
      </c>
      <c r="B1585" t="s">
        <v>5</v>
      </c>
      <c r="C1585">
        <v>6.72</v>
      </c>
      <c r="D1585" t="s">
        <v>50</v>
      </c>
      <c r="E1585">
        <v>1</v>
      </c>
      <c r="F1585" s="12">
        <f t="shared" si="48"/>
        <v>41061</v>
      </c>
      <c r="G1585" s="2">
        <f t="shared" si="49"/>
        <v>2012</v>
      </c>
    </row>
    <row r="1586" spans="1:7" x14ac:dyDescent="0.25">
      <c r="A1586">
        <v>1464</v>
      </c>
      <c r="B1586" t="s">
        <v>5</v>
      </c>
      <c r="C1586">
        <v>6.72</v>
      </c>
      <c r="D1586" t="s">
        <v>51</v>
      </c>
      <c r="E1586">
        <v>1</v>
      </c>
      <c r="F1586" s="12">
        <f t="shared" si="48"/>
        <v>41091</v>
      </c>
      <c r="G1586" s="2">
        <f t="shared" si="49"/>
        <v>2012</v>
      </c>
    </row>
    <row r="1587" spans="1:7" x14ac:dyDescent="0.25">
      <c r="A1587">
        <v>1464</v>
      </c>
      <c r="B1587" t="s">
        <v>5</v>
      </c>
      <c r="C1587">
        <v>6.72</v>
      </c>
      <c r="D1587" t="s">
        <v>52</v>
      </c>
      <c r="E1587">
        <v>1</v>
      </c>
      <c r="F1587" s="12">
        <f t="shared" si="48"/>
        <v>41153</v>
      </c>
      <c r="G1587" s="2">
        <f t="shared" si="49"/>
        <v>2012</v>
      </c>
    </row>
    <row r="1588" spans="1:7" x14ac:dyDescent="0.25">
      <c r="A1588">
        <v>1464</v>
      </c>
      <c r="B1588" t="s">
        <v>5</v>
      </c>
      <c r="C1588">
        <v>6.72</v>
      </c>
      <c r="D1588" t="s">
        <v>55</v>
      </c>
      <c r="E1588">
        <v>1</v>
      </c>
      <c r="F1588" s="12">
        <f t="shared" si="48"/>
        <v>41183</v>
      </c>
      <c r="G1588" s="2">
        <f t="shared" si="49"/>
        <v>2012</v>
      </c>
    </row>
    <row r="1589" spans="1:7" x14ac:dyDescent="0.25">
      <c r="A1589">
        <v>1464</v>
      </c>
      <c r="B1589" t="s">
        <v>5</v>
      </c>
      <c r="C1589">
        <v>6.72</v>
      </c>
      <c r="D1589" t="s">
        <v>56</v>
      </c>
      <c r="E1589">
        <v>1</v>
      </c>
      <c r="F1589" s="12">
        <f t="shared" si="48"/>
        <v>41214</v>
      </c>
      <c r="G1589" s="2">
        <f t="shared" si="49"/>
        <v>2012</v>
      </c>
    </row>
    <row r="1590" spans="1:7" x14ac:dyDescent="0.25">
      <c r="A1590">
        <v>1464</v>
      </c>
      <c r="B1590" t="s">
        <v>5</v>
      </c>
      <c r="C1590">
        <v>6.72</v>
      </c>
      <c r="D1590" t="s">
        <v>59</v>
      </c>
      <c r="E1590">
        <v>1</v>
      </c>
      <c r="F1590" s="12">
        <f t="shared" si="48"/>
        <v>41275</v>
      </c>
      <c r="G1590" s="2">
        <f t="shared" si="49"/>
        <v>2013</v>
      </c>
    </row>
    <row r="1591" spans="1:7" x14ac:dyDescent="0.25">
      <c r="A1591">
        <v>1464</v>
      </c>
      <c r="B1591" t="s">
        <v>5</v>
      </c>
      <c r="C1591">
        <v>6.72</v>
      </c>
      <c r="D1591" t="s">
        <v>57</v>
      </c>
      <c r="E1591">
        <v>1</v>
      </c>
      <c r="F1591" s="12">
        <f t="shared" si="48"/>
        <v>41334</v>
      </c>
      <c r="G1591" s="2">
        <f t="shared" si="49"/>
        <v>2013</v>
      </c>
    </row>
    <row r="1592" spans="1:7" x14ac:dyDescent="0.25">
      <c r="A1592">
        <v>1464</v>
      </c>
      <c r="B1592" t="s">
        <v>5</v>
      </c>
      <c r="C1592">
        <v>6.72</v>
      </c>
      <c r="D1592" t="s">
        <v>62</v>
      </c>
      <c r="E1592">
        <v>1</v>
      </c>
      <c r="F1592" s="12">
        <f t="shared" si="48"/>
        <v>41365</v>
      </c>
      <c r="G1592" s="2">
        <f t="shared" si="49"/>
        <v>2013</v>
      </c>
    </row>
    <row r="1593" spans="1:7" x14ac:dyDescent="0.25">
      <c r="A1593">
        <v>1464</v>
      </c>
      <c r="B1593" t="s">
        <v>5</v>
      </c>
      <c r="C1593">
        <v>6.72</v>
      </c>
      <c r="D1593" t="s">
        <v>60</v>
      </c>
      <c r="E1593">
        <v>1</v>
      </c>
      <c r="F1593" s="12">
        <f t="shared" si="48"/>
        <v>41395</v>
      </c>
      <c r="G1593" s="2">
        <f t="shared" si="49"/>
        <v>2013</v>
      </c>
    </row>
    <row r="1594" spans="1:7" x14ac:dyDescent="0.25">
      <c r="A1594">
        <v>1464</v>
      </c>
      <c r="B1594" t="s">
        <v>5</v>
      </c>
      <c r="C1594">
        <v>6.72</v>
      </c>
      <c r="D1594" t="s">
        <v>63</v>
      </c>
      <c r="E1594">
        <v>1</v>
      </c>
      <c r="F1594" s="12">
        <f t="shared" si="48"/>
        <v>41456</v>
      </c>
      <c r="G1594" s="2">
        <f t="shared" si="49"/>
        <v>2013</v>
      </c>
    </row>
    <row r="1595" spans="1:7" x14ac:dyDescent="0.25">
      <c r="A1595">
        <v>1464</v>
      </c>
      <c r="B1595" t="s">
        <v>5</v>
      </c>
      <c r="C1595">
        <v>6.72</v>
      </c>
      <c r="D1595" t="s">
        <v>65</v>
      </c>
      <c r="E1595">
        <v>1</v>
      </c>
      <c r="F1595" s="12">
        <f t="shared" si="48"/>
        <v>41487</v>
      </c>
      <c r="G1595" s="2">
        <f t="shared" si="49"/>
        <v>2013</v>
      </c>
    </row>
    <row r="1596" spans="1:7" x14ac:dyDescent="0.25">
      <c r="A1596">
        <v>1464</v>
      </c>
      <c r="B1596" t="s">
        <v>5</v>
      </c>
      <c r="C1596">
        <v>6.72</v>
      </c>
      <c r="D1596" t="s">
        <v>64</v>
      </c>
      <c r="E1596">
        <v>1</v>
      </c>
      <c r="F1596" s="12">
        <f t="shared" si="48"/>
        <v>41518</v>
      </c>
      <c r="G1596" s="2">
        <f t="shared" si="49"/>
        <v>2013</v>
      </c>
    </row>
    <row r="1597" spans="1:7" x14ac:dyDescent="0.25">
      <c r="A1597">
        <v>1464</v>
      </c>
      <c r="B1597" t="s">
        <v>5</v>
      </c>
      <c r="C1597">
        <v>6.72</v>
      </c>
      <c r="D1597" t="s">
        <v>68</v>
      </c>
      <c r="E1597">
        <v>1</v>
      </c>
      <c r="F1597" s="12">
        <f t="shared" si="48"/>
        <v>41548</v>
      </c>
      <c r="G1597" s="2">
        <f t="shared" si="49"/>
        <v>2013</v>
      </c>
    </row>
    <row r="1598" spans="1:7" x14ac:dyDescent="0.25">
      <c r="A1598">
        <v>1464</v>
      </c>
      <c r="B1598" t="s">
        <v>5</v>
      </c>
      <c r="C1598">
        <v>6.72</v>
      </c>
      <c r="D1598" t="s">
        <v>66</v>
      </c>
      <c r="E1598">
        <v>1</v>
      </c>
      <c r="F1598" s="12">
        <f t="shared" si="48"/>
        <v>41609</v>
      </c>
      <c r="G1598" s="2">
        <f t="shared" si="49"/>
        <v>2013</v>
      </c>
    </row>
    <row r="1599" spans="1:7" x14ac:dyDescent="0.25">
      <c r="A1599">
        <v>1464</v>
      </c>
      <c r="B1599" t="s">
        <v>5</v>
      </c>
      <c r="C1599">
        <v>6.72</v>
      </c>
      <c r="D1599" t="s">
        <v>70</v>
      </c>
      <c r="E1599">
        <v>1</v>
      </c>
      <c r="F1599" s="12">
        <f t="shared" si="48"/>
        <v>41671</v>
      </c>
      <c r="G1599" s="2">
        <f t="shared" si="49"/>
        <v>2014</v>
      </c>
    </row>
    <row r="1600" spans="1:7" x14ac:dyDescent="0.25">
      <c r="A1600">
        <v>1464</v>
      </c>
      <c r="B1600" t="s">
        <v>5</v>
      </c>
      <c r="C1600">
        <v>6.72</v>
      </c>
      <c r="D1600" t="s">
        <v>7</v>
      </c>
      <c r="E1600">
        <v>1</v>
      </c>
      <c r="F1600" s="12">
        <f t="shared" si="48"/>
        <v>41699</v>
      </c>
      <c r="G1600" s="2">
        <f t="shared" si="49"/>
        <v>2014</v>
      </c>
    </row>
    <row r="1601" spans="1:7" x14ac:dyDescent="0.25">
      <c r="A1601">
        <v>1464</v>
      </c>
      <c r="B1601" t="s">
        <v>5</v>
      </c>
      <c r="C1601">
        <v>6.72</v>
      </c>
      <c r="D1601" t="s">
        <v>8</v>
      </c>
      <c r="E1601">
        <v>1</v>
      </c>
      <c r="F1601" s="12">
        <f t="shared" si="48"/>
        <v>41760</v>
      </c>
      <c r="G1601" s="2">
        <f t="shared" si="49"/>
        <v>2014</v>
      </c>
    </row>
    <row r="1602" spans="1:7" x14ac:dyDescent="0.25">
      <c r="A1602">
        <v>1464</v>
      </c>
      <c r="B1602" t="s">
        <v>5</v>
      </c>
      <c r="C1602">
        <v>6.72</v>
      </c>
      <c r="D1602" t="s">
        <v>10</v>
      </c>
      <c r="E1602">
        <v>1</v>
      </c>
      <c r="F1602" s="12">
        <f t="shared" ref="F1602:F1665" si="50">DATE(VALUE(LEFT(D1602,4)),VALUE(RIGHT(D1602,2)),1)</f>
        <v>41791</v>
      </c>
      <c r="G1602" s="2">
        <f t="shared" si="49"/>
        <v>2014</v>
      </c>
    </row>
    <row r="1603" spans="1:7" x14ac:dyDescent="0.25">
      <c r="A1603">
        <v>1464</v>
      </c>
      <c r="B1603" t="s">
        <v>5</v>
      </c>
      <c r="C1603">
        <v>6.72</v>
      </c>
      <c r="D1603" t="s">
        <v>11</v>
      </c>
      <c r="E1603">
        <v>1</v>
      </c>
      <c r="F1603" s="12">
        <f t="shared" si="50"/>
        <v>41821</v>
      </c>
      <c r="G1603" s="2">
        <f t="shared" ref="G1603:G1666" si="51">YEAR(F1603)</f>
        <v>2014</v>
      </c>
    </row>
    <row r="1604" spans="1:7" x14ac:dyDescent="0.25">
      <c r="A1604">
        <v>1464</v>
      </c>
      <c r="B1604" t="s">
        <v>5</v>
      </c>
      <c r="C1604">
        <v>6.72</v>
      </c>
      <c r="D1604" t="s">
        <v>13</v>
      </c>
      <c r="E1604">
        <v>1</v>
      </c>
      <c r="F1604" s="12">
        <f t="shared" si="50"/>
        <v>41852</v>
      </c>
      <c r="G1604" s="2">
        <f t="shared" si="51"/>
        <v>2014</v>
      </c>
    </row>
    <row r="1605" spans="1:7" x14ac:dyDescent="0.25">
      <c r="A1605">
        <v>1464</v>
      </c>
      <c r="B1605" t="s">
        <v>5</v>
      </c>
      <c r="C1605">
        <v>6.72</v>
      </c>
      <c r="D1605" t="s">
        <v>16</v>
      </c>
      <c r="E1605">
        <v>1</v>
      </c>
      <c r="F1605" s="12">
        <f t="shared" si="50"/>
        <v>41913</v>
      </c>
      <c r="G1605" s="2">
        <f t="shared" si="51"/>
        <v>2014</v>
      </c>
    </row>
    <row r="1606" spans="1:7" x14ac:dyDescent="0.25">
      <c r="A1606">
        <v>1464</v>
      </c>
      <c r="B1606" t="s">
        <v>5</v>
      </c>
      <c r="C1606">
        <v>6.72</v>
      </c>
      <c r="D1606" t="s">
        <v>17</v>
      </c>
      <c r="E1606">
        <v>1</v>
      </c>
      <c r="F1606" s="12">
        <f t="shared" si="50"/>
        <v>41944</v>
      </c>
      <c r="G1606" s="2">
        <f t="shared" si="51"/>
        <v>2014</v>
      </c>
    </row>
    <row r="1607" spans="1:7" x14ac:dyDescent="0.25">
      <c r="A1607">
        <v>1464</v>
      </c>
      <c r="B1607" t="s">
        <v>5</v>
      </c>
      <c r="C1607">
        <v>6.72</v>
      </c>
      <c r="D1607" t="s">
        <v>20</v>
      </c>
      <c r="E1607">
        <v>1</v>
      </c>
      <c r="F1607" s="12">
        <f t="shared" si="50"/>
        <v>42005</v>
      </c>
      <c r="G1607" s="2">
        <f t="shared" si="51"/>
        <v>2015</v>
      </c>
    </row>
    <row r="1608" spans="1:7" x14ac:dyDescent="0.25">
      <c r="A1608">
        <v>1464</v>
      </c>
      <c r="B1608" t="s">
        <v>5</v>
      </c>
      <c r="C1608">
        <v>6.72</v>
      </c>
      <c r="D1608" t="s">
        <v>23</v>
      </c>
      <c r="E1608">
        <v>1</v>
      </c>
      <c r="F1608" s="12">
        <f t="shared" si="50"/>
        <v>42064</v>
      </c>
      <c r="G1608" s="2">
        <f t="shared" si="51"/>
        <v>2015</v>
      </c>
    </row>
    <row r="1609" spans="1:7" x14ac:dyDescent="0.25">
      <c r="A1609">
        <v>1464</v>
      </c>
      <c r="B1609" t="s">
        <v>5</v>
      </c>
      <c r="C1609">
        <v>6.72</v>
      </c>
      <c r="D1609" t="s">
        <v>24</v>
      </c>
      <c r="E1609">
        <v>1</v>
      </c>
      <c r="F1609" s="12">
        <f t="shared" si="50"/>
        <v>42095</v>
      </c>
      <c r="G1609" s="2">
        <f t="shared" si="51"/>
        <v>2015</v>
      </c>
    </row>
    <row r="1610" spans="1:7" x14ac:dyDescent="0.25">
      <c r="A1610">
        <v>1464</v>
      </c>
      <c r="B1610" t="s">
        <v>5</v>
      </c>
      <c r="C1610">
        <v>6.72</v>
      </c>
      <c r="D1610" t="s">
        <v>25</v>
      </c>
      <c r="E1610">
        <v>1</v>
      </c>
      <c r="F1610" s="12">
        <f t="shared" si="50"/>
        <v>42125</v>
      </c>
      <c r="G1610" s="2">
        <f t="shared" si="51"/>
        <v>2015</v>
      </c>
    </row>
    <row r="1611" spans="1:7" x14ac:dyDescent="0.25">
      <c r="A1611">
        <v>1464</v>
      </c>
      <c r="B1611" t="s">
        <v>5</v>
      </c>
      <c r="C1611">
        <v>6.72</v>
      </c>
      <c r="D1611" t="s">
        <v>27</v>
      </c>
      <c r="E1611">
        <v>1</v>
      </c>
      <c r="F1611" s="12">
        <f t="shared" si="50"/>
        <v>42156</v>
      </c>
      <c r="G1611" s="2">
        <f t="shared" si="51"/>
        <v>2015</v>
      </c>
    </row>
    <row r="1612" spans="1:7" x14ac:dyDescent="0.25">
      <c r="A1612">
        <v>1468</v>
      </c>
      <c r="B1612" t="s">
        <v>5</v>
      </c>
      <c r="C1612">
        <v>3.15</v>
      </c>
      <c r="D1612" t="s">
        <v>28</v>
      </c>
      <c r="E1612">
        <v>1</v>
      </c>
      <c r="F1612" s="12">
        <f t="shared" si="50"/>
        <v>40452</v>
      </c>
      <c r="G1612" s="2">
        <f t="shared" si="51"/>
        <v>2010</v>
      </c>
    </row>
    <row r="1613" spans="1:7" x14ac:dyDescent="0.25">
      <c r="A1613">
        <v>1468</v>
      </c>
      <c r="B1613" t="s">
        <v>5</v>
      </c>
      <c r="C1613">
        <v>3.15</v>
      </c>
      <c r="D1613" t="s">
        <v>35</v>
      </c>
      <c r="E1613">
        <v>1</v>
      </c>
      <c r="F1613" s="12">
        <f t="shared" si="50"/>
        <v>40603</v>
      </c>
      <c r="G1613" s="2">
        <f t="shared" si="51"/>
        <v>2011</v>
      </c>
    </row>
    <row r="1614" spans="1:7" x14ac:dyDescent="0.25">
      <c r="A1614">
        <v>1468</v>
      </c>
      <c r="B1614" t="s">
        <v>5</v>
      </c>
      <c r="C1614">
        <v>3.15</v>
      </c>
      <c r="D1614" t="s">
        <v>37</v>
      </c>
      <c r="E1614">
        <v>1</v>
      </c>
      <c r="F1614" s="12">
        <f t="shared" si="50"/>
        <v>40664</v>
      </c>
      <c r="G1614" s="2">
        <f t="shared" si="51"/>
        <v>2011</v>
      </c>
    </row>
    <row r="1615" spans="1:7" x14ac:dyDescent="0.25">
      <c r="A1615">
        <v>1468</v>
      </c>
      <c r="B1615" t="s">
        <v>5</v>
      </c>
      <c r="C1615">
        <v>3.15</v>
      </c>
      <c r="D1615" t="s">
        <v>40</v>
      </c>
      <c r="E1615">
        <v>1</v>
      </c>
      <c r="F1615" s="12">
        <f t="shared" si="50"/>
        <v>40756</v>
      </c>
      <c r="G1615" s="2">
        <f t="shared" si="51"/>
        <v>2011</v>
      </c>
    </row>
    <row r="1616" spans="1:7" x14ac:dyDescent="0.25">
      <c r="A1616">
        <v>1468</v>
      </c>
      <c r="B1616" t="s">
        <v>5</v>
      </c>
      <c r="C1616">
        <v>3.15</v>
      </c>
      <c r="D1616" t="s">
        <v>43</v>
      </c>
      <c r="E1616">
        <v>1</v>
      </c>
      <c r="F1616" s="12">
        <f t="shared" si="50"/>
        <v>40848</v>
      </c>
      <c r="G1616" s="2">
        <f t="shared" si="51"/>
        <v>2011</v>
      </c>
    </row>
    <row r="1617" spans="1:7" x14ac:dyDescent="0.25">
      <c r="A1617">
        <v>1468</v>
      </c>
      <c r="B1617" t="s">
        <v>5</v>
      </c>
      <c r="C1617">
        <v>3.15</v>
      </c>
      <c r="D1617" t="s">
        <v>46</v>
      </c>
      <c r="E1617">
        <v>1</v>
      </c>
      <c r="F1617" s="12">
        <f t="shared" si="50"/>
        <v>40969</v>
      </c>
      <c r="G1617" s="2">
        <f t="shared" si="51"/>
        <v>2012</v>
      </c>
    </row>
    <row r="1618" spans="1:7" x14ac:dyDescent="0.25">
      <c r="A1618">
        <v>1468</v>
      </c>
      <c r="B1618" t="s">
        <v>5</v>
      </c>
      <c r="C1618">
        <v>3.15</v>
      </c>
      <c r="D1618" t="s">
        <v>50</v>
      </c>
      <c r="E1618">
        <v>1</v>
      </c>
      <c r="F1618" s="12">
        <f t="shared" si="50"/>
        <v>41061</v>
      </c>
      <c r="G1618" s="2">
        <f t="shared" si="51"/>
        <v>2012</v>
      </c>
    </row>
    <row r="1619" spans="1:7" x14ac:dyDescent="0.25">
      <c r="A1619">
        <v>1468</v>
      </c>
      <c r="B1619" t="s">
        <v>5</v>
      </c>
      <c r="C1619">
        <v>3.15</v>
      </c>
      <c r="D1619" t="s">
        <v>53</v>
      </c>
      <c r="E1619">
        <v>1</v>
      </c>
      <c r="F1619" s="12">
        <f t="shared" si="50"/>
        <v>41122</v>
      </c>
      <c r="G1619" s="2">
        <f t="shared" si="51"/>
        <v>2012</v>
      </c>
    </row>
    <row r="1620" spans="1:7" x14ac:dyDescent="0.25">
      <c r="A1620">
        <v>1468</v>
      </c>
      <c r="B1620" t="s">
        <v>5</v>
      </c>
      <c r="C1620">
        <v>3.15</v>
      </c>
      <c r="D1620" t="s">
        <v>56</v>
      </c>
      <c r="E1620">
        <v>1</v>
      </c>
      <c r="F1620" s="12">
        <f t="shared" si="50"/>
        <v>41214</v>
      </c>
      <c r="G1620" s="2">
        <f t="shared" si="51"/>
        <v>2012</v>
      </c>
    </row>
    <row r="1621" spans="1:7" x14ac:dyDescent="0.25">
      <c r="A1621">
        <v>1468</v>
      </c>
      <c r="B1621" t="s">
        <v>5</v>
      </c>
      <c r="C1621">
        <v>3.15</v>
      </c>
      <c r="D1621" t="s">
        <v>62</v>
      </c>
      <c r="E1621">
        <v>1</v>
      </c>
      <c r="F1621" s="12">
        <f t="shared" si="50"/>
        <v>41365</v>
      </c>
      <c r="G1621" s="2">
        <f t="shared" si="51"/>
        <v>2013</v>
      </c>
    </row>
    <row r="1622" spans="1:7" x14ac:dyDescent="0.25">
      <c r="A1622">
        <v>1468</v>
      </c>
      <c r="B1622" t="s">
        <v>5</v>
      </c>
      <c r="C1622">
        <v>3.15</v>
      </c>
      <c r="D1622" t="s">
        <v>61</v>
      </c>
      <c r="E1622">
        <v>1</v>
      </c>
      <c r="F1622" s="12">
        <f t="shared" si="50"/>
        <v>41426</v>
      </c>
      <c r="G1622" s="2">
        <f t="shared" si="51"/>
        <v>2013</v>
      </c>
    </row>
    <row r="1623" spans="1:7" x14ac:dyDescent="0.25">
      <c r="A1623">
        <v>1468</v>
      </c>
      <c r="B1623" t="s">
        <v>5</v>
      </c>
      <c r="C1623">
        <v>3.15</v>
      </c>
      <c r="D1623" t="s">
        <v>65</v>
      </c>
      <c r="E1623">
        <v>1</v>
      </c>
      <c r="F1623" s="12">
        <f t="shared" si="50"/>
        <v>41487</v>
      </c>
      <c r="G1623" s="2">
        <f t="shared" si="51"/>
        <v>2013</v>
      </c>
    </row>
    <row r="1624" spans="1:7" x14ac:dyDescent="0.25">
      <c r="A1624">
        <v>1468</v>
      </c>
      <c r="B1624" t="s">
        <v>5</v>
      </c>
      <c r="C1624">
        <v>3.15</v>
      </c>
      <c r="D1624" t="s">
        <v>66</v>
      </c>
      <c r="E1624">
        <v>1</v>
      </c>
      <c r="F1624" s="12">
        <f t="shared" si="50"/>
        <v>41609</v>
      </c>
      <c r="G1624" s="2">
        <f t="shared" si="51"/>
        <v>2013</v>
      </c>
    </row>
    <row r="1625" spans="1:7" x14ac:dyDescent="0.25">
      <c r="A1625">
        <v>1468</v>
      </c>
      <c r="B1625" t="s">
        <v>5</v>
      </c>
      <c r="C1625">
        <v>3.15</v>
      </c>
      <c r="D1625" t="s">
        <v>6</v>
      </c>
      <c r="E1625">
        <v>1</v>
      </c>
      <c r="F1625" s="12">
        <f t="shared" si="50"/>
        <v>41730</v>
      </c>
      <c r="G1625" s="2">
        <f t="shared" si="51"/>
        <v>2014</v>
      </c>
    </row>
    <row r="1626" spans="1:7" x14ac:dyDescent="0.25">
      <c r="A1626">
        <v>1468</v>
      </c>
      <c r="B1626" t="s">
        <v>5</v>
      </c>
      <c r="C1626">
        <v>3.15</v>
      </c>
      <c r="D1626" t="s">
        <v>10</v>
      </c>
      <c r="E1626">
        <v>1</v>
      </c>
      <c r="F1626" s="12">
        <f t="shared" si="50"/>
        <v>41791</v>
      </c>
      <c r="G1626" s="2">
        <f t="shared" si="51"/>
        <v>2014</v>
      </c>
    </row>
    <row r="1627" spans="1:7" x14ac:dyDescent="0.25">
      <c r="A1627">
        <v>1468</v>
      </c>
      <c r="B1627" t="s">
        <v>5</v>
      </c>
      <c r="C1627">
        <v>3.15</v>
      </c>
      <c r="D1627" t="s">
        <v>14</v>
      </c>
      <c r="E1627">
        <v>1</v>
      </c>
      <c r="F1627" s="12">
        <f t="shared" si="50"/>
        <v>41883</v>
      </c>
      <c r="G1627" s="2">
        <f t="shared" si="51"/>
        <v>2014</v>
      </c>
    </row>
    <row r="1628" spans="1:7" x14ac:dyDescent="0.25">
      <c r="A1628">
        <v>1468</v>
      </c>
      <c r="B1628" t="s">
        <v>5</v>
      </c>
      <c r="C1628">
        <v>3.15</v>
      </c>
      <c r="D1628" t="s">
        <v>20</v>
      </c>
      <c r="E1628">
        <v>1</v>
      </c>
      <c r="F1628" s="12">
        <f t="shared" si="50"/>
        <v>42005</v>
      </c>
      <c r="G1628" s="2">
        <f t="shared" si="51"/>
        <v>2015</v>
      </c>
    </row>
    <row r="1629" spans="1:7" x14ac:dyDescent="0.25">
      <c r="A1629">
        <v>1468</v>
      </c>
      <c r="B1629" t="s">
        <v>5</v>
      </c>
      <c r="C1629">
        <v>3.15</v>
      </c>
      <c r="D1629" t="s">
        <v>24</v>
      </c>
      <c r="E1629">
        <v>1</v>
      </c>
      <c r="F1629" s="12">
        <f t="shared" si="50"/>
        <v>42095</v>
      </c>
      <c r="G1629" s="2">
        <f t="shared" si="51"/>
        <v>2015</v>
      </c>
    </row>
    <row r="1630" spans="1:7" x14ac:dyDescent="0.25">
      <c r="A1630">
        <v>1488</v>
      </c>
      <c r="B1630" t="s">
        <v>5</v>
      </c>
      <c r="C1630">
        <v>5.52</v>
      </c>
      <c r="D1630" t="s">
        <v>9</v>
      </c>
      <c r="E1630">
        <v>1</v>
      </c>
      <c r="F1630" s="12">
        <f t="shared" si="50"/>
        <v>40269</v>
      </c>
      <c r="G1630" s="2">
        <f t="shared" si="51"/>
        <v>2010</v>
      </c>
    </row>
    <row r="1631" spans="1:7" x14ac:dyDescent="0.25">
      <c r="A1631">
        <v>1488</v>
      </c>
      <c r="B1631" t="s">
        <v>5</v>
      </c>
      <c r="C1631">
        <v>5.52</v>
      </c>
      <c r="D1631" t="s">
        <v>12</v>
      </c>
      <c r="E1631">
        <v>1</v>
      </c>
      <c r="F1631" s="12">
        <f t="shared" si="50"/>
        <v>40299</v>
      </c>
      <c r="G1631" s="2">
        <f t="shared" si="51"/>
        <v>2010</v>
      </c>
    </row>
    <row r="1632" spans="1:7" x14ac:dyDescent="0.25">
      <c r="A1632">
        <v>1488</v>
      </c>
      <c r="B1632" t="s">
        <v>5</v>
      </c>
      <c r="C1632">
        <v>5.52</v>
      </c>
      <c r="D1632" t="s">
        <v>19</v>
      </c>
      <c r="E1632">
        <v>1</v>
      </c>
      <c r="F1632" s="12">
        <f t="shared" si="50"/>
        <v>40360</v>
      </c>
      <c r="G1632" s="2">
        <f t="shared" si="51"/>
        <v>2010</v>
      </c>
    </row>
    <row r="1633" spans="1:7" x14ac:dyDescent="0.25">
      <c r="A1633">
        <v>1488</v>
      </c>
      <c r="B1633" t="s">
        <v>5</v>
      </c>
      <c r="C1633">
        <v>5.52</v>
      </c>
      <c r="D1633" t="s">
        <v>28</v>
      </c>
      <c r="E1633">
        <v>1</v>
      </c>
      <c r="F1633" s="12">
        <f t="shared" si="50"/>
        <v>40452</v>
      </c>
      <c r="G1633" s="2">
        <f t="shared" si="51"/>
        <v>2010</v>
      </c>
    </row>
    <row r="1634" spans="1:7" x14ac:dyDescent="0.25">
      <c r="A1634">
        <v>1488</v>
      </c>
      <c r="B1634" t="s">
        <v>5</v>
      </c>
      <c r="C1634">
        <v>5.52</v>
      </c>
      <c r="D1634" t="s">
        <v>26</v>
      </c>
      <c r="E1634">
        <v>1</v>
      </c>
      <c r="F1634" s="12">
        <f t="shared" si="50"/>
        <v>40422</v>
      </c>
      <c r="G1634" s="2">
        <f t="shared" si="51"/>
        <v>2010</v>
      </c>
    </row>
    <row r="1635" spans="1:7" x14ac:dyDescent="0.25">
      <c r="A1635">
        <v>1488</v>
      </c>
      <c r="B1635" t="s">
        <v>5</v>
      </c>
      <c r="C1635">
        <v>5.52</v>
      </c>
      <c r="D1635" t="s">
        <v>33</v>
      </c>
      <c r="E1635">
        <v>1</v>
      </c>
      <c r="F1635" s="12">
        <f t="shared" si="50"/>
        <v>40544</v>
      </c>
      <c r="G1635" s="2">
        <f t="shared" si="51"/>
        <v>2011</v>
      </c>
    </row>
    <row r="1636" spans="1:7" x14ac:dyDescent="0.25">
      <c r="A1636">
        <v>1488</v>
      </c>
      <c r="B1636" t="s">
        <v>5</v>
      </c>
      <c r="C1636">
        <v>5.52</v>
      </c>
      <c r="D1636" t="s">
        <v>35</v>
      </c>
      <c r="E1636">
        <v>1</v>
      </c>
      <c r="F1636" s="12">
        <f t="shared" si="50"/>
        <v>40603</v>
      </c>
      <c r="G1636" s="2">
        <f t="shared" si="51"/>
        <v>2011</v>
      </c>
    </row>
    <row r="1637" spans="1:7" x14ac:dyDescent="0.25">
      <c r="A1637">
        <v>1488</v>
      </c>
      <c r="B1637" t="s">
        <v>5</v>
      </c>
      <c r="C1637">
        <v>5.52</v>
      </c>
      <c r="D1637" t="s">
        <v>36</v>
      </c>
      <c r="E1637">
        <v>1</v>
      </c>
      <c r="F1637" s="12">
        <f t="shared" si="50"/>
        <v>40634</v>
      </c>
      <c r="G1637" s="2">
        <f t="shared" si="51"/>
        <v>2011</v>
      </c>
    </row>
    <row r="1638" spans="1:7" x14ac:dyDescent="0.25">
      <c r="A1638">
        <v>1488</v>
      </c>
      <c r="B1638" t="s">
        <v>5</v>
      </c>
      <c r="C1638">
        <v>5.52</v>
      </c>
      <c r="D1638" t="s">
        <v>37</v>
      </c>
      <c r="E1638">
        <v>1</v>
      </c>
      <c r="F1638" s="12">
        <f t="shared" si="50"/>
        <v>40664</v>
      </c>
      <c r="G1638" s="2">
        <f t="shared" si="51"/>
        <v>2011</v>
      </c>
    </row>
    <row r="1639" spans="1:7" x14ac:dyDescent="0.25">
      <c r="A1639">
        <v>1488</v>
      </c>
      <c r="B1639" t="s">
        <v>5</v>
      </c>
      <c r="C1639">
        <v>5.52</v>
      </c>
      <c r="D1639" t="s">
        <v>39</v>
      </c>
      <c r="E1639">
        <v>1</v>
      </c>
      <c r="F1639" s="12">
        <f t="shared" si="50"/>
        <v>40725</v>
      </c>
      <c r="G1639" s="2">
        <f t="shared" si="51"/>
        <v>2011</v>
      </c>
    </row>
    <row r="1640" spans="1:7" x14ac:dyDescent="0.25">
      <c r="A1640">
        <v>1488</v>
      </c>
      <c r="B1640" t="s">
        <v>5</v>
      </c>
      <c r="C1640">
        <v>5.52</v>
      </c>
      <c r="D1640" t="s">
        <v>40</v>
      </c>
      <c r="E1640">
        <v>1</v>
      </c>
      <c r="F1640" s="12">
        <f t="shared" si="50"/>
        <v>40756</v>
      </c>
      <c r="G1640" s="2">
        <f t="shared" si="51"/>
        <v>2011</v>
      </c>
    </row>
    <row r="1641" spans="1:7" x14ac:dyDescent="0.25">
      <c r="A1641">
        <v>1488</v>
      </c>
      <c r="B1641" t="s">
        <v>5</v>
      </c>
      <c r="C1641">
        <v>5.52</v>
      </c>
      <c r="D1641" t="s">
        <v>42</v>
      </c>
      <c r="E1641">
        <v>1</v>
      </c>
      <c r="F1641" s="12">
        <f t="shared" si="50"/>
        <v>40817</v>
      </c>
      <c r="G1641" s="2">
        <f t="shared" si="51"/>
        <v>2011</v>
      </c>
    </row>
    <row r="1642" spans="1:7" x14ac:dyDescent="0.25">
      <c r="A1642">
        <v>1488</v>
      </c>
      <c r="B1642" t="s">
        <v>5</v>
      </c>
      <c r="C1642">
        <v>5.52</v>
      </c>
      <c r="D1642" t="s">
        <v>44</v>
      </c>
      <c r="E1642">
        <v>1</v>
      </c>
      <c r="F1642" s="12">
        <f t="shared" si="50"/>
        <v>40878</v>
      </c>
      <c r="G1642" s="2">
        <f t="shared" si="51"/>
        <v>2011</v>
      </c>
    </row>
    <row r="1643" spans="1:7" x14ac:dyDescent="0.25">
      <c r="A1643">
        <v>1488</v>
      </c>
      <c r="B1643" t="s">
        <v>5</v>
      </c>
      <c r="C1643">
        <v>5.52</v>
      </c>
      <c r="D1643" t="s">
        <v>47</v>
      </c>
      <c r="E1643">
        <v>1</v>
      </c>
      <c r="F1643" s="12">
        <f t="shared" si="50"/>
        <v>40940</v>
      </c>
      <c r="G1643" s="2">
        <f t="shared" si="51"/>
        <v>2012</v>
      </c>
    </row>
    <row r="1644" spans="1:7" x14ac:dyDescent="0.25">
      <c r="A1644">
        <v>1488</v>
      </c>
      <c r="B1644" t="s">
        <v>5</v>
      </c>
      <c r="C1644">
        <v>5.52</v>
      </c>
      <c r="D1644" t="s">
        <v>49</v>
      </c>
      <c r="E1644">
        <v>1</v>
      </c>
      <c r="F1644" s="12">
        <f t="shared" si="50"/>
        <v>41000</v>
      </c>
      <c r="G1644" s="2">
        <f t="shared" si="51"/>
        <v>2012</v>
      </c>
    </row>
    <row r="1645" spans="1:7" x14ac:dyDescent="0.25">
      <c r="A1645">
        <v>1488</v>
      </c>
      <c r="B1645" t="s">
        <v>5</v>
      </c>
      <c r="C1645">
        <v>5.52</v>
      </c>
      <c r="D1645" t="s">
        <v>48</v>
      </c>
      <c r="E1645">
        <v>1</v>
      </c>
      <c r="F1645" s="12">
        <f t="shared" si="50"/>
        <v>41030</v>
      </c>
      <c r="G1645" s="2">
        <f t="shared" si="51"/>
        <v>2012</v>
      </c>
    </row>
    <row r="1646" spans="1:7" x14ac:dyDescent="0.25">
      <c r="A1646">
        <v>1488</v>
      </c>
      <c r="B1646" t="s">
        <v>5</v>
      </c>
      <c r="C1646">
        <v>5.52</v>
      </c>
      <c r="D1646" t="s">
        <v>51</v>
      </c>
      <c r="E1646">
        <v>1</v>
      </c>
      <c r="F1646" s="12">
        <f t="shared" si="50"/>
        <v>41091</v>
      </c>
      <c r="G1646" s="2">
        <f t="shared" si="51"/>
        <v>2012</v>
      </c>
    </row>
    <row r="1647" spans="1:7" x14ac:dyDescent="0.25">
      <c r="A1647">
        <v>1488</v>
      </c>
      <c r="B1647" t="s">
        <v>5</v>
      </c>
      <c r="C1647">
        <v>5.52</v>
      </c>
      <c r="D1647" t="s">
        <v>53</v>
      </c>
      <c r="E1647">
        <v>1</v>
      </c>
      <c r="F1647" s="12">
        <f t="shared" si="50"/>
        <v>41122</v>
      </c>
      <c r="G1647" s="2">
        <f t="shared" si="51"/>
        <v>2012</v>
      </c>
    </row>
    <row r="1648" spans="1:7" x14ac:dyDescent="0.25">
      <c r="A1648">
        <v>1488</v>
      </c>
      <c r="B1648" t="s">
        <v>5</v>
      </c>
      <c r="C1648">
        <v>5.52</v>
      </c>
      <c r="D1648" t="s">
        <v>55</v>
      </c>
      <c r="E1648">
        <v>1</v>
      </c>
      <c r="F1648" s="12">
        <f t="shared" si="50"/>
        <v>41183</v>
      </c>
      <c r="G1648" s="2">
        <f t="shared" si="51"/>
        <v>2012</v>
      </c>
    </row>
    <row r="1649" spans="1:7" x14ac:dyDescent="0.25">
      <c r="A1649">
        <v>1488</v>
      </c>
      <c r="B1649" t="s">
        <v>5</v>
      </c>
      <c r="C1649">
        <v>5.52</v>
      </c>
      <c r="D1649" t="s">
        <v>54</v>
      </c>
      <c r="E1649">
        <v>1</v>
      </c>
      <c r="F1649" s="12">
        <f t="shared" si="50"/>
        <v>41244</v>
      </c>
      <c r="G1649" s="2">
        <f t="shared" si="51"/>
        <v>2012</v>
      </c>
    </row>
    <row r="1650" spans="1:7" x14ac:dyDescent="0.25">
      <c r="A1650">
        <v>1488</v>
      </c>
      <c r="B1650" t="s">
        <v>5</v>
      </c>
      <c r="C1650">
        <v>5.52</v>
      </c>
      <c r="D1650" t="s">
        <v>58</v>
      </c>
      <c r="E1650">
        <v>1</v>
      </c>
      <c r="F1650" s="12">
        <f t="shared" si="50"/>
        <v>41306</v>
      </c>
      <c r="G1650" s="2">
        <f t="shared" si="51"/>
        <v>2013</v>
      </c>
    </row>
    <row r="1651" spans="1:7" x14ac:dyDescent="0.25">
      <c r="A1651">
        <v>1488</v>
      </c>
      <c r="B1651" t="s">
        <v>5</v>
      </c>
      <c r="C1651">
        <v>5.52</v>
      </c>
      <c r="D1651" t="s">
        <v>57</v>
      </c>
      <c r="E1651">
        <v>1</v>
      </c>
      <c r="F1651" s="12">
        <f t="shared" si="50"/>
        <v>41334</v>
      </c>
      <c r="G1651" s="2">
        <f t="shared" si="51"/>
        <v>2013</v>
      </c>
    </row>
    <row r="1652" spans="1:7" x14ac:dyDescent="0.25">
      <c r="A1652">
        <v>1488</v>
      </c>
      <c r="B1652" t="s">
        <v>5</v>
      </c>
      <c r="C1652">
        <v>5.52</v>
      </c>
      <c r="D1652" t="s">
        <v>60</v>
      </c>
      <c r="E1652">
        <v>1</v>
      </c>
      <c r="F1652" s="12">
        <f t="shared" si="50"/>
        <v>41395</v>
      </c>
      <c r="G1652" s="2">
        <f t="shared" si="51"/>
        <v>2013</v>
      </c>
    </row>
    <row r="1653" spans="1:7" x14ac:dyDescent="0.25">
      <c r="A1653">
        <v>1488</v>
      </c>
      <c r="B1653" t="s">
        <v>5</v>
      </c>
      <c r="C1653">
        <v>5.52</v>
      </c>
      <c r="D1653" t="s">
        <v>61</v>
      </c>
      <c r="E1653">
        <v>1</v>
      </c>
      <c r="F1653" s="12">
        <f t="shared" si="50"/>
        <v>41426</v>
      </c>
      <c r="G1653" s="2">
        <f t="shared" si="51"/>
        <v>2013</v>
      </c>
    </row>
    <row r="1654" spans="1:7" x14ac:dyDescent="0.25">
      <c r="A1654">
        <v>1488</v>
      </c>
      <c r="B1654" t="s">
        <v>5</v>
      </c>
      <c r="C1654">
        <v>5.52</v>
      </c>
      <c r="D1654" t="s">
        <v>65</v>
      </c>
      <c r="E1654">
        <v>1</v>
      </c>
      <c r="F1654" s="12">
        <f t="shared" si="50"/>
        <v>41487</v>
      </c>
      <c r="G1654" s="2">
        <f t="shared" si="51"/>
        <v>2013</v>
      </c>
    </row>
    <row r="1655" spans="1:7" x14ac:dyDescent="0.25">
      <c r="A1655">
        <v>1488</v>
      </c>
      <c r="B1655" t="s">
        <v>5</v>
      </c>
      <c r="C1655">
        <v>5.52</v>
      </c>
      <c r="D1655" t="s">
        <v>64</v>
      </c>
      <c r="E1655">
        <v>1</v>
      </c>
      <c r="F1655" s="12">
        <f t="shared" si="50"/>
        <v>41518</v>
      </c>
      <c r="G1655" s="2">
        <f t="shared" si="51"/>
        <v>2013</v>
      </c>
    </row>
    <row r="1656" spans="1:7" x14ac:dyDescent="0.25">
      <c r="A1656">
        <v>1488</v>
      </c>
      <c r="B1656" t="s">
        <v>5</v>
      </c>
      <c r="C1656">
        <v>5.52</v>
      </c>
      <c r="D1656" t="s">
        <v>67</v>
      </c>
      <c r="E1656">
        <v>1</v>
      </c>
      <c r="F1656" s="12">
        <f t="shared" si="50"/>
        <v>41579</v>
      </c>
      <c r="G1656" s="2">
        <f t="shared" si="51"/>
        <v>2013</v>
      </c>
    </row>
    <row r="1657" spans="1:7" x14ac:dyDescent="0.25">
      <c r="A1657">
        <v>1488</v>
      </c>
      <c r="B1657" t="s">
        <v>5</v>
      </c>
      <c r="C1657">
        <v>5.52</v>
      </c>
      <c r="D1657" t="s">
        <v>69</v>
      </c>
      <c r="E1657">
        <v>1</v>
      </c>
      <c r="F1657" s="12">
        <f t="shared" si="50"/>
        <v>41640</v>
      </c>
      <c r="G1657" s="2">
        <f t="shared" si="51"/>
        <v>2014</v>
      </c>
    </row>
    <row r="1658" spans="1:7" x14ac:dyDescent="0.25">
      <c r="A1658">
        <v>1488</v>
      </c>
      <c r="B1658" t="s">
        <v>5</v>
      </c>
      <c r="C1658">
        <v>5.52</v>
      </c>
      <c r="D1658" t="s">
        <v>7</v>
      </c>
      <c r="E1658">
        <v>1</v>
      </c>
      <c r="F1658" s="12">
        <f t="shared" si="50"/>
        <v>41699</v>
      </c>
      <c r="G1658" s="2">
        <f t="shared" si="51"/>
        <v>2014</v>
      </c>
    </row>
    <row r="1659" spans="1:7" x14ac:dyDescent="0.25">
      <c r="A1659">
        <v>1488</v>
      </c>
      <c r="B1659" t="s">
        <v>5</v>
      </c>
      <c r="C1659">
        <v>5.52</v>
      </c>
      <c r="D1659" t="s">
        <v>8</v>
      </c>
      <c r="E1659">
        <v>1</v>
      </c>
      <c r="F1659" s="12">
        <f t="shared" si="50"/>
        <v>41760</v>
      </c>
      <c r="G1659" s="2">
        <f t="shared" si="51"/>
        <v>2014</v>
      </c>
    </row>
    <row r="1660" spans="1:7" x14ac:dyDescent="0.25">
      <c r="A1660">
        <v>1488</v>
      </c>
      <c r="B1660" t="s">
        <v>5</v>
      </c>
      <c r="C1660">
        <v>5.52</v>
      </c>
      <c r="D1660" t="s">
        <v>10</v>
      </c>
      <c r="E1660">
        <v>1</v>
      </c>
      <c r="F1660" s="12">
        <f t="shared" si="50"/>
        <v>41791</v>
      </c>
      <c r="G1660" s="2">
        <f t="shared" si="51"/>
        <v>2014</v>
      </c>
    </row>
    <row r="1661" spans="1:7" x14ac:dyDescent="0.25">
      <c r="A1661">
        <v>1488</v>
      </c>
      <c r="B1661" t="s">
        <v>5</v>
      </c>
      <c r="C1661">
        <v>5.52</v>
      </c>
      <c r="D1661" t="s">
        <v>11</v>
      </c>
      <c r="E1661">
        <v>1</v>
      </c>
      <c r="F1661" s="12">
        <f t="shared" si="50"/>
        <v>41821</v>
      </c>
      <c r="G1661" s="2">
        <f t="shared" si="51"/>
        <v>2014</v>
      </c>
    </row>
    <row r="1662" spans="1:7" x14ac:dyDescent="0.25">
      <c r="A1662">
        <v>1488</v>
      </c>
      <c r="B1662" t="s">
        <v>5</v>
      </c>
      <c r="C1662">
        <v>5.52</v>
      </c>
      <c r="D1662" t="s">
        <v>14</v>
      </c>
      <c r="E1662">
        <v>1</v>
      </c>
      <c r="F1662" s="12">
        <f t="shared" si="50"/>
        <v>41883</v>
      </c>
      <c r="G1662" s="2">
        <f t="shared" si="51"/>
        <v>2014</v>
      </c>
    </row>
    <row r="1663" spans="1:7" x14ac:dyDescent="0.25">
      <c r="A1663">
        <v>1488</v>
      </c>
      <c r="B1663" t="s">
        <v>5</v>
      </c>
      <c r="C1663">
        <v>5.52</v>
      </c>
      <c r="D1663" t="s">
        <v>17</v>
      </c>
      <c r="E1663">
        <v>1</v>
      </c>
      <c r="F1663" s="12">
        <f t="shared" si="50"/>
        <v>41944</v>
      </c>
      <c r="G1663" s="2">
        <f t="shared" si="51"/>
        <v>2014</v>
      </c>
    </row>
    <row r="1664" spans="1:7" x14ac:dyDescent="0.25">
      <c r="A1664">
        <v>1488</v>
      </c>
      <c r="B1664" t="s">
        <v>5</v>
      </c>
      <c r="C1664">
        <v>5.52</v>
      </c>
      <c r="D1664" t="s">
        <v>20</v>
      </c>
      <c r="E1664">
        <v>1</v>
      </c>
      <c r="F1664" s="12">
        <f t="shared" si="50"/>
        <v>42005</v>
      </c>
      <c r="G1664" s="2">
        <f t="shared" si="51"/>
        <v>2015</v>
      </c>
    </row>
    <row r="1665" spans="1:7" x14ac:dyDescent="0.25">
      <c r="A1665">
        <v>1488</v>
      </c>
      <c r="B1665" t="s">
        <v>5</v>
      </c>
      <c r="C1665">
        <v>5.52</v>
      </c>
      <c r="D1665" t="s">
        <v>23</v>
      </c>
      <c r="E1665">
        <v>1</v>
      </c>
      <c r="F1665" s="12">
        <f t="shared" si="50"/>
        <v>42064</v>
      </c>
      <c r="G1665" s="2">
        <f t="shared" si="51"/>
        <v>2015</v>
      </c>
    </row>
    <row r="1666" spans="1:7" x14ac:dyDescent="0.25">
      <c r="A1666">
        <v>1488</v>
      </c>
      <c r="B1666" t="s">
        <v>5</v>
      </c>
      <c r="C1666">
        <v>5.52</v>
      </c>
      <c r="D1666" t="s">
        <v>24</v>
      </c>
      <c r="E1666">
        <v>1</v>
      </c>
      <c r="F1666" s="12">
        <f t="shared" ref="F1666:F1729" si="52">DATE(VALUE(LEFT(D1666,4)),VALUE(RIGHT(D1666,2)),1)</f>
        <v>42095</v>
      </c>
      <c r="G1666" s="2">
        <f t="shared" si="51"/>
        <v>2015</v>
      </c>
    </row>
    <row r="1667" spans="1:7" x14ac:dyDescent="0.25">
      <c r="A1667">
        <v>1488</v>
      </c>
      <c r="B1667" t="s">
        <v>5</v>
      </c>
      <c r="C1667">
        <v>5.52</v>
      </c>
      <c r="D1667" t="s">
        <v>27</v>
      </c>
      <c r="E1667">
        <v>1</v>
      </c>
      <c r="F1667" s="12">
        <f t="shared" si="52"/>
        <v>42156</v>
      </c>
      <c r="G1667" s="2">
        <f t="shared" ref="G1667:G1730" si="53">YEAR(F1667)</f>
        <v>2015</v>
      </c>
    </row>
    <row r="1668" spans="1:7" x14ac:dyDescent="0.25">
      <c r="A1668">
        <v>1531</v>
      </c>
      <c r="B1668" t="s">
        <v>5</v>
      </c>
      <c r="C1668">
        <v>1.3440000000000001</v>
      </c>
      <c r="D1668" t="s">
        <v>38</v>
      </c>
      <c r="E1668">
        <v>1</v>
      </c>
      <c r="F1668" s="12">
        <f t="shared" si="52"/>
        <v>40695</v>
      </c>
      <c r="G1668" s="2">
        <f t="shared" si="53"/>
        <v>2011</v>
      </c>
    </row>
    <row r="1669" spans="1:7" x14ac:dyDescent="0.25">
      <c r="A1669">
        <v>1531</v>
      </c>
      <c r="B1669" t="s">
        <v>5</v>
      </c>
      <c r="C1669">
        <v>1.3440000000000001</v>
      </c>
      <c r="D1669" t="s">
        <v>46</v>
      </c>
      <c r="E1669">
        <v>1</v>
      </c>
      <c r="F1669" s="12">
        <f t="shared" si="52"/>
        <v>40969</v>
      </c>
      <c r="G1669" s="2">
        <f t="shared" si="53"/>
        <v>2012</v>
      </c>
    </row>
    <row r="1670" spans="1:7" x14ac:dyDescent="0.25">
      <c r="A1670">
        <v>1531</v>
      </c>
      <c r="B1670" t="s">
        <v>5</v>
      </c>
      <c r="C1670">
        <v>1.3440000000000001</v>
      </c>
      <c r="D1670" t="s">
        <v>52</v>
      </c>
      <c r="E1670">
        <v>1</v>
      </c>
      <c r="F1670" s="12">
        <f t="shared" si="52"/>
        <v>41153</v>
      </c>
      <c r="G1670" s="2">
        <f t="shared" si="53"/>
        <v>2012</v>
      </c>
    </row>
    <row r="1671" spans="1:7" x14ac:dyDescent="0.25">
      <c r="A1671">
        <v>1531</v>
      </c>
      <c r="B1671" t="s">
        <v>5</v>
      </c>
      <c r="C1671">
        <v>1.3440000000000001</v>
      </c>
      <c r="D1671" t="s">
        <v>61</v>
      </c>
      <c r="E1671">
        <v>1</v>
      </c>
      <c r="F1671" s="12">
        <f t="shared" si="52"/>
        <v>41426</v>
      </c>
      <c r="G1671" s="2">
        <f t="shared" si="53"/>
        <v>2013</v>
      </c>
    </row>
    <row r="1672" spans="1:7" x14ac:dyDescent="0.25">
      <c r="A1672">
        <v>1531</v>
      </c>
      <c r="B1672" t="s">
        <v>5</v>
      </c>
      <c r="C1672">
        <v>1.3440000000000001</v>
      </c>
      <c r="D1672" t="s">
        <v>7</v>
      </c>
      <c r="E1672">
        <v>1</v>
      </c>
      <c r="F1672" s="12">
        <f t="shared" si="52"/>
        <v>41699</v>
      </c>
      <c r="G1672" s="2">
        <f t="shared" si="53"/>
        <v>2014</v>
      </c>
    </row>
    <row r="1673" spans="1:7" x14ac:dyDescent="0.25">
      <c r="A1673">
        <v>1531</v>
      </c>
      <c r="B1673" t="s">
        <v>5</v>
      </c>
      <c r="C1673">
        <v>1.3440000000000001</v>
      </c>
      <c r="D1673" t="s">
        <v>16</v>
      </c>
      <c r="E1673">
        <v>1</v>
      </c>
      <c r="F1673" s="12">
        <f t="shared" si="52"/>
        <v>41913</v>
      </c>
      <c r="G1673" s="2">
        <f t="shared" si="53"/>
        <v>2014</v>
      </c>
    </row>
    <row r="1674" spans="1:7" x14ac:dyDescent="0.25">
      <c r="A1674">
        <v>1532</v>
      </c>
      <c r="B1674" t="s">
        <v>5</v>
      </c>
      <c r="C1674">
        <v>1.3440000000000001</v>
      </c>
      <c r="D1674" t="s">
        <v>38</v>
      </c>
      <c r="E1674">
        <v>1</v>
      </c>
      <c r="F1674" s="12">
        <f t="shared" si="52"/>
        <v>40695</v>
      </c>
      <c r="G1674" s="2">
        <f t="shared" si="53"/>
        <v>2011</v>
      </c>
    </row>
    <row r="1675" spans="1:7" x14ac:dyDescent="0.25">
      <c r="A1675">
        <v>1532</v>
      </c>
      <c r="B1675" t="s">
        <v>5</v>
      </c>
      <c r="C1675">
        <v>1.3440000000000001</v>
      </c>
      <c r="D1675" t="s">
        <v>46</v>
      </c>
      <c r="E1675">
        <v>1</v>
      </c>
      <c r="F1675" s="12">
        <f t="shared" si="52"/>
        <v>40969</v>
      </c>
      <c r="G1675" s="2">
        <f t="shared" si="53"/>
        <v>2012</v>
      </c>
    </row>
    <row r="1676" spans="1:7" x14ac:dyDescent="0.25">
      <c r="A1676">
        <v>1532</v>
      </c>
      <c r="B1676" t="s">
        <v>5</v>
      </c>
      <c r="C1676">
        <v>1.3440000000000001</v>
      </c>
      <c r="D1676" t="s">
        <v>52</v>
      </c>
      <c r="E1676">
        <v>1</v>
      </c>
      <c r="F1676" s="12">
        <f t="shared" si="52"/>
        <v>41153</v>
      </c>
      <c r="G1676" s="2">
        <f t="shared" si="53"/>
        <v>2012</v>
      </c>
    </row>
    <row r="1677" spans="1:7" x14ac:dyDescent="0.25">
      <c r="A1677">
        <v>1532</v>
      </c>
      <c r="B1677" t="s">
        <v>5</v>
      </c>
      <c r="C1677">
        <v>1.3440000000000001</v>
      </c>
      <c r="D1677" t="s">
        <v>61</v>
      </c>
      <c r="E1677">
        <v>1</v>
      </c>
      <c r="F1677" s="12">
        <f t="shared" si="52"/>
        <v>41426</v>
      </c>
      <c r="G1677" s="2">
        <f t="shared" si="53"/>
        <v>2013</v>
      </c>
    </row>
    <row r="1678" spans="1:7" x14ac:dyDescent="0.25">
      <c r="A1678">
        <v>1532</v>
      </c>
      <c r="B1678" t="s">
        <v>5</v>
      </c>
      <c r="C1678">
        <v>1.3440000000000001</v>
      </c>
      <c r="D1678" t="s">
        <v>7</v>
      </c>
      <c r="E1678">
        <v>1</v>
      </c>
      <c r="F1678" s="12">
        <f t="shared" si="52"/>
        <v>41699</v>
      </c>
      <c r="G1678" s="2">
        <f t="shared" si="53"/>
        <v>2014</v>
      </c>
    </row>
    <row r="1679" spans="1:7" x14ac:dyDescent="0.25">
      <c r="A1679">
        <v>1532</v>
      </c>
      <c r="B1679" t="s">
        <v>5</v>
      </c>
      <c r="C1679">
        <v>1.3440000000000001</v>
      </c>
      <c r="D1679" t="s">
        <v>16</v>
      </c>
      <c r="E1679">
        <v>1</v>
      </c>
      <c r="F1679" s="12">
        <f t="shared" si="52"/>
        <v>41913</v>
      </c>
      <c r="G1679" s="2">
        <f t="shared" si="53"/>
        <v>2014</v>
      </c>
    </row>
    <row r="1680" spans="1:7" x14ac:dyDescent="0.25">
      <c r="A1680">
        <v>1533</v>
      </c>
      <c r="B1680" t="s">
        <v>5</v>
      </c>
      <c r="C1680">
        <v>1.3440000000000001</v>
      </c>
      <c r="D1680" t="s">
        <v>38</v>
      </c>
      <c r="E1680">
        <v>1</v>
      </c>
      <c r="F1680" s="12">
        <f t="shared" si="52"/>
        <v>40695</v>
      </c>
      <c r="G1680" s="2">
        <f t="shared" si="53"/>
        <v>2011</v>
      </c>
    </row>
    <row r="1681" spans="1:7" x14ac:dyDescent="0.25">
      <c r="A1681">
        <v>1533</v>
      </c>
      <c r="B1681" t="s">
        <v>5</v>
      </c>
      <c r="C1681">
        <v>1.3440000000000001</v>
      </c>
      <c r="D1681" t="s">
        <v>46</v>
      </c>
      <c r="E1681">
        <v>1</v>
      </c>
      <c r="F1681" s="12">
        <f t="shared" si="52"/>
        <v>40969</v>
      </c>
      <c r="G1681" s="2">
        <f t="shared" si="53"/>
        <v>2012</v>
      </c>
    </row>
    <row r="1682" spans="1:7" x14ac:dyDescent="0.25">
      <c r="A1682">
        <v>1533</v>
      </c>
      <c r="B1682" t="s">
        <v>5</v>
      </c>
      <c r="C1682">
        <v>1.3440000000000001</v>
      </c>
      <c r="D1682" t="s">
        <v>52</v>
      </c>
      <c r="E1682">
        <v>1</v>
      </c>
      <c r="F1682" s="12">
        <f t="shared" si="52"/>
        <v>41153</v>
      </c>
      <c r="G1682" s="2">
        <f t="shared" si="53"/>
        <v>2012</v>
      </c>
    </row>
    <row r="1683" spans="1:7" x14ac:dyDescent="0.25">
      <c r="A1683">
        <v>1533</v>
      </c>
      <c r="B1683" t="s">
        <v>5</v>
      </c>
      <c r="C1683">
        <v>1.3440000000000001</v>
      </c>
      <c r="D1683" t="s">
        <v>61</v>
      </c>
      <c r="E1683">
        <v>1</v>
      </c>
      <c r="F1683" s="12">
        <f t="shared" si="52"/>
        <v>41426</v>
      </c>
      <c r="G1683" s="2">
        <f t="shared" si="53"/>
        <v>2013</v>
      </c>
    </row>
    <row r="1684" spans="1:7" x14ac:dyDescent="0.25">
      <c r="A1684">
        <v>1533</v>
      </c>
      <c r="B1684" t="s">
        <v>5</v>
      </c>
      <c r="C1684">
        <v>1.3440000000000001</v>
      </c>
      <c r="D1684" t="s">
        <v>7</v>
      </c>
      <c r="E1684">
        <v>1</v>
      </c>
      <c r="F1684" s="12">
        <f t="shared" si="52"/>
        <v>41699</v>
      </c>
      <c r="G1684" s="2">
        <f t="shared" si="53"/>
        <v>2014</v>
      </c>
    </row>
    <row r="1685" spans="1:7" x14ac:dyDescent="0.25">
      <c r="A1685">
        <v>1533</v>
      </c>
      <c r="B1685" t="s">
        <v>5</v>
      </c>
      <c r="C1685">
        <v>1.3440000000000001</v>
      </c>
      <c r="D1685" t="s">
        <v>16</v>
      </c>
      <c r="E1685">
        <v>1</v>
      </c>
      <c r="F1685" s="12">
        <f t="shared" si="52"/>
        <v>41913</v>
      </c>
      <c r="G1685" s="2">
        <f t="shared" si="53"/>
        <v>2014</v>
      </c>
    </row>
    <row r="1686" spans="1:7" x14ac:dyDescent="0.25">
      <c r="A1686">
        <v>1568</v>
      </c>
      <c r="B1686" t="s">
        <v>5</v>
      </c>
      <c r="C1686">
        <v>2.7</v>
      </c>
      <c r="D1686" t="s">
        <v>28</v>
      </c>
      <c r="E1686">
        <v>1</v>
      </c>
      <c r="F1686" s="12">
        <f t="shared" si="52"/>
        <v>40452</v>
      </c>
      <c r="G1686" s="2">
        <f t="shared" si="53"/>
        <v>2010</v>
      </c>
    </row>
    <row r="1687" spans="1:7" x14ac:dyDescent="0.25">
      <c r="A1687">
        <v>1568</v>
      </c>
      <c r="B1687" t="s">
        <v>5</v>
      </c>
      <c r="C1687">
        <v>2.7</v>
      </c>
      <c r="D1687" t="s">
        <v>34</v>
      </c>
      <c r="E1687">
        <v>1</v>
      </c>
      <c r="F1687" s="12">
        <f t="shared" si="52"/>
        <v>40575</v>
      </c>
      <c r="G1687" s="2">
        <f t="shared" si="53"/>
        <v>2011</v>
      </c>
    </row>
    <row r="1688" spans="1:7" x14ac:dyDescent="0.25">
      <c r="A1688">
        <v>1568</v>
      </c>
      <c r="B1688" t="s">
        <v>5</v>
      </c>
      <c r="C1688">
        <v>2.7</v>
      </c>
      <c r="D1688" t="s">
        <v>37</v>
      </c>
      <c r="E1688">
        <v>1</v>
      </c>
      <c r="F1688" s="12">
        <f t="shared" si="52"/>
        <v>40664</v>
      </c>
      <c r="G1688" s="2">
        <f t="shared" si="53"/>
        <v>2011</v>
      </c>
    </row>
    <row r="1689" spans="1:7" x14ac:dyDescent="0.25">
      <c r="A1689">
        <v>1568</v>
      </c>
      <c r="B1689" t="s">
        <v>5</v>
      </c>
      <c r="C1689">
        <v>2.7</v>
      </c>
      <c r="D1689" t="s">
        <v>40</v>
      </c>
      <c r="E1689">
        <v>1</v>
      </c>
      <c r="F1689" s="12">
        <f t="shared" si="52"/>
        <v>40756</v>
      </c>
      <c r="G1689" s="2">
        <f t="shared" si="53"/>
        <v>2011</v>
      </c>
    </row>
    <row r="1690" spans="1:7" x14ac:dyDescent="0.25">
      <c r="A1690">
        <v>1568</v>
      </c>
      <c r="B1690" t="s">
        <v>5</v>
      </c>
      <c r="C1690">
        <v>2.7</v>
      </c>
      <c r="D1690" t="s">
        <v>43</v>
      </c>
      <c r="E1690">
        <v>1</v>
      </c>
      <c r="F1690" s="12">
        <f t="shared" si="52"/>
        <v>40848</v>
      </c>
      <c r="G1690" s="2">
        <f t="shared" si="53"/>
        <v>2011</v>
      </c>
    </row>
    <row r="1691" spans="1:7" x14ac:dyDescent="0.25">
      <c r="A1691">
        <v>1568</v>
      </c>
      <c r="B1691" t="s">
        <v>5</v>
      </c>
      <c r="C1691">
        <v>2.7</v>
      </c>
      <c r="D1691" t="s">
        <v>46</v>
      </c>
      <c r="E1691">
        <v>1</v>
      </c>
      <c r="F1691" s="12">
        <f t="shared" si="52"/>
        <v>40969</v>
      </c>
      <c r="G1691" s="2">
        <f t="shared" si="53"/>
        <v>2012</v>
      </c>
    </row>
    <row r="1692" spans="1:7" x14ac:dyDescent="0.25">
      <c r="A1692">
        <v>1568</v>
      </c>
      <c r="B1692" t="s">
        <v>5</v>
      </c>
      <c r="C1692">
        <v>2.7</v>
      </c>
      <c r="D1692" t="s">
        <v>50</v>
      </c>
      <c r="E1692">
        <v>1</v>
      </c>
      <c r="F1692" s="12">
        <f t="shared" si="52"/>
        <v>41061</v>
      </c>
      <c r="G1692" s="2">
        <f t="shared" si="53"/>
        <v>2012</v>
      </c>
    </row>
    <row r="1693" spans="1:7" x14ac:dyDescent="0.25">
      <c r="A1693">
        <v>1568</v>
      </c>
      <c r="B1693" t="s">
        <v>5</v>
      </c>
      <c r="C1693">
        <v>2.7</v>
      </c>
      <c r="D1693" t="s">
        <v>52</v>
      </c>
      <c r="E1693">
        <v>1</v>
      </c>
      <c r="F1693" s="12">
        <f t="shared" si="52"/>
        <v>41153</v>
      </c>
      <c r="G1693" s="2">
        <f t="shared" si="53"/>
        <v>2012</v>
      </c>
    </row>
    <row r="1694" spans="1:7" x14ac:dyDescent="0.25">
      <c r="A1694">
        <v>1568</v>
      </c>
      <c r="B1694" t="s">
        <v>5</v>
      </c>
      <c r="C1694">
        <v>2.7</v>
      </c>
      <c r="D1694" t="s">
        <v>59</v>
      </c>
      <c r="E1694">
        <v>1</v>
      </c>
      <c r="F1694" s="12">
        <f t="shared" si="52"/>
        <v>41275</v>
      </c>
      <c r="G1694" s="2">
        <f t="shared" si="53"/>
        <v>2013</v>
      </c>
    </row>
    <row r="1695" spans="1:7" x14ac:dyDescent="0.25">
      <c r="A1695">
        <v>1568</v>
      </c>
      <c r="B1695" t="s">
        <v>5</v>
      </c>
      <c r="C1695">
        <v>2.7</v>
      </c>
      <c r="D1695" t="s">
        <v>62</v>
      </c>
      <c r="E1695">
        <v>1</v>
      </c>
      <c r="F1695" s="12">
        <f t="shared" si="52"/>
        <v>41365</v>
      </c>
      <c r="G1695" s="2">
        <f t="shared" si="53"/>
        <v>2013</v>
      </c>
    </row>
    <row r="1696" spans="1:7" x14ac:dyDescent="0.25">
      <c r="A1696">
        <v>1568</v>
      </c>
      <c r="B1696" t="s">
        <v>5</v>
      </c>
      <c r="C1696">
        <v>2.7</v>
      </c>
      <c r="D1696" t="s">
        <v>63</v>
      </c>
      <c r="E1696">
        <v>1</v>
      </c>
      <c r="F1696" s="12">
        <f t="shared" si="52"/>
        <v>41456</v>
      </c>
      <c r="G1696" s="2">
        <f t="shared" si="53"/>
        <v>2013</v>
      </c>
    </row>
    <row r="1697" spans="1:7" x14ac:dyDescent="0.25">
      <c r="A1697">
        <v>1568</v>
      </c>
      <c r="B1697" t="s">
        <v>5</v>
      </c>
      <c r="C1697">
        <v>2.7</v>
      </c>
      <c r="D1697" t="s">
        <v>67</v>
      </c>
      <c r="E1697">
        <v>1</v>
      </c>
      <c r="F1697" s="12">
        <f t="shared" si="52"/>
        <v>41579</v>
      </c>
      <c r="G1697" s="2">
        <f t="shared" si="53"/>
        <v>2013</v>
      </c>
    </row>
    <row r="1698" spans="1:7" x14ac:dyDescent="0.25">
      <c r="A1698">
        <v>1568</v>
      </c>
      <c r="B1698" t="s">
        <v>5</v>
      </c>
      <c r="C1698">
        <v>2.7</v>
      </c>
      <c r="D1698" t="s">
        <v>7</v>
      </c>
      <c r="E1698">
        <v>1</v>
      </c>
      <c r="F1698" s="12">
        <f t="shared" si="52"/>
        <v>41699</v>
      </c>
      <c r="G1698" s="2">
        <f t="shared" si="53"/>
        <v>2014</v>
      </c>
    </row>
    <row r="1699" spans="1:7" x14ac:dyDescent="0.25">
      <c r="A1699">
        <v>1568</v>
      </c>
      <c r="B1699" t="s">
        <v>5</v>
      </c>
      <c r="C1699">
        <v>2.7</v>
      </c>
      <c r="D1699" t="s">
        <v>10</v>
      </c>
      <c r="E1699">
        <v>1</v>
      </c>
      <c r="F1699" s="12">
        <f t="shared" si="52"/>
        <v>41791</v>
      </c>
      <c r="G1699" s="2">
        <f t="shared" si="53"/>
        <v>2014</v>
      </c>
    </row>
    <row r="1700" spans="1:7" x14ac:dyDescent="0.25">
      <c r="A1700">
        <v>1568</v>
      </c>
      <c r="B1700" t="s">
        <v>5</v>
      </c>
      <c r="C1700">
        <v>2.7</v>
      </c>
      <c r="D1700" t="s">
        <v>14</v>
      </c>
      <c r="E1700">
        <v>1</v>
      </c>
      <c r="F1700" s="12">
        <f t="shared" si="52"/>
        <v>41883</v>
      </c>
      <c r="G1700" s="2">
        <f t="shared" si="53"/>
        <v>2014</v>
      </c>
    </row>
    <row r="1701" spans="1:7" x14ac:dyDescent="0.25">
      <c r="A1701">
        <v>1568</v>
      </c>
      <c r="B1701" t="s">
        <v>5</v>
      </c>
      <c r="C1701">
        <v>2.7</v>
      </c>
      <c r="D1701" t="s">
        <v>18</v>
      </c>
      <c r="E1701">
        <v>1</v>
      </c>
      <c r="F1701" s="12">
        <f t="shared" si="52"/>
        <v>41974</v>
      </c>
      <c r="G1701" s="2">
        <f t="shared" si="53"/>
        <v>2014</v>
      </c>
    </row>
    <row r="1702" spans="1:7" x14ac:dyDescent="0.25">
      <c r="A1702">
        <v>1568</v>
      </c>
      <c r="B1702" t="s">
        <v>5</v>
      </c>
      <c r="C1702">
        <v>2.7</v>
      </c>
      <c r="D1702" t="s">
        <v>24</v>
      </c>
      <c r="E1702">
        <v>1</v>
      </c>
      <c r="F1702" s="12">
        <f t="shared" si="52"/>
        <v>42095</v>
      </c>
      <c r="G1702" s="2">
        <f t="shared" si="53"/>
        <v>2015</v>
      </c>
    </row>
    <row r="1703" spans="1:7" x14ac:dyDescent="0.25">
      <c r="A1703">
        <v>1571</v>
      </c>
      <c r="B1703" t="s">
        <v>5</v>
      </c>
      <c r="C1703">
        <v>8.74</v>
      </c>
      <c r="D1703" t="s">
        <v>19</v>
      </c>
      <c r="E1703">
        <v>1</v>
      </c>
      <c r="F1703" s="12">
        <f t="shared" si="52"/>
        <v>40360</v>
      </c>
      <c r="G1703" s="2">
        <f t="shared" si="53"/>
        <v>2010</v>
      </c>
    </row>
    <row r="1704" spans="1:7" x14ac:dyDescent="0.25">
      <c r="A1704">
        <v>1571</v>
      </c>
      <c r="B1704" t="s">
        <v>5</v>
      </c>
      <c r="C1704">
        <v>8.74</v>
      </c>
      <c r="D1704" t="s">
        <v>28</v>
      </c>
      <c r="E1704">
        <v>1</v>
      </c>
      <c r="F1704" s="12">
        <f t="shared" si="52"/>
        <v>40452</v>
      </c>
      <c r="G1704" s="2">
        <f t="shared" si="53"/>
        <v>2010</v>
      </c>
    </row>
    <row r="1705" spans="1:7" x14ac:dyDescent="0.25">
      <c r="A1705">
        <v>1571</v>
      </c>
      <c r="B1705" t="s">
        <v>5</v>
      </c>
      <c r="C1705">
        <v>8.74</v>
      </c>
      <c r="D1705" t="s">
        <v>22</v>
      </c>
      <c r="E1705">
        <v>1</v>
      </c>
      <c r="F1705" s="12">
        <f t="shared" si="52"/>
        <v>40391</v>
      </c>
      <c r="G1705" s="2">
        <f t="shared" si="53"/>
        <v>2010</v>
      </c>
    </row>
    <row r="1706" spans="1:7" x14ac:dyDescent="0.25">
      <c r="A1706">
        <v>1571</v>
      </c>
      <c r="B1706" t="s">
        <v>5</v>
      </c>
      <c r="C1706">
        <v>8.74</v>
      </c>
      <c r="D1706" t="s">
        <v>30</v>
      </c>
      <c r="E1706">
        <v>1</v>
      </c>
      <c r="F1706" s="12">
        <f t="shared" si="52"/>
        <v>40483</v>
      </c>
      <c r="G1706" s="2">
        <f t="shared" si="53"/>
        <v>2010</v>
      </c>
    </row>
    <row r="1707" spans="1:7" x14ac:dyDescent="0.25">
      <c r="A1707">
        <v>1571</v>
      </c>
      <c r="B1707" t="s">
        <v>5</v>
      </c>
      <c r="C1707">
        <v>8.74</v>
      </c>
      <c r="D1707" t="s">
        <v>31</v>
      </c>
      <c r="E1707">
        <v>1</v>
      </c>
      <c r="F1707" s="12">
        <f t="shared" si="52"/>
        <v>40513</v>
      </c>
      <c r="G1707" s="2">
        <f t="shared" si="53"/>
        <v>2010</v>
      </c>
    </row>
    <row r="1708" spans="1:7" x14ac:dyDescent="0.25">
      <c r="A1708">
        <v>1571</v>
      </c>
      <c r="B1708" t="s">
        <v>5</v>
      </c>
      <c r="C1708">
        <v>8.74</v>
      </c>
      <c r="D1708" t="s">
        <v>34</v>
      </c>
      <c r="E1708">
        <v>1</v>
      </c>
      <c r="F1708" s="12">
        <f t="shared" si="52"/>
        <v>40575</v>
      </c>
      <c r="G1708" s="2">
        <f t="shared" si="53"/>
        <v>2011</v>
      </c>
    </row>
    <row r="1709" spans="1:7" x14ac:dyDescent="0.25">
      <c r="A1709">
        <v>1571</v>
      </c>
      <c r="B1709" t="s">
        <v>5</v>
      </c>
      <c r="C1709">
        <v>8.74</v>
      </c>
      <c r="D1709" t="s">
        <v>35</v>
      </c>
      <c r="E1709">
        <v>1</v>
      </c>
      <c r="F1709" s="12">
        <f t="shared" si="52"/>
        <v>40603</v>
      </c>
      <c r="G1709" s="2">
        <f t="shared" si="53"/>
        <v>2011</v>
      </c>
    </row>
    <row r="1710" spans="1:7" x14ac:dyDescent="0.25">
      <c r="A1710">
        <v>1571</v>
      </c>
      <c r="B1710" t="s">
        <v>5</v>
      </c>
      <c r="C1710">
        <v>8.74</v>
      </c>
      <c r="D1710" t="s">
        <v>36</v>
      </c>
      <c r="E1710">
        <v>1</v>
      </c>
      <c r="F1710" s="12">
        <f t="shared" si="52"/>
        <v>40634</v>
      </c>
      <c r="G1710" s="2">
        <f t="shared" si="53"/>
        <v>2011</v>
      </c>
    </row>
    <row r="1711" spans="1:7" x14ac:dyDescent="0.25">
      <c r="A1711">
        <v>1571</v>
      </c>
      <c r="B1711" t="s">
        <v>5</v>
      </c>
      <c r="C1711">
        <v>8.74</v>
      </c>
      <c r="D1711" t="s">
        <v>37</v>
      </c>
      <c r="E1711">
        <v>1</v>
      </c>
      <c r="F1711" s="12">
        <f t="shared" si="52"/>
        <v>40664</v>
      </c>
      <c r="G1711" s="2">
        <f t="shared" si="53"/>
        <v>2011</v>
      </c>
    </row>
    <row r="1712" spans="1:7" x14ac:dyDescent="0.25">
      <c r="A1712">
        <v>1571</v>
      </c>
      <c r="B1712" t="s">
        <v>5</v>
      </c>
      <c r="C1712">
        <v>8.74</v>
      </c>
      <c r="D1712" t="s">
        <v>38</v>
      </c>
      <c r="E1712">
        <v>1</v>
      </c>
      <c r="F1712" s="12">
        <f t="shared" si="52"/>
        <v>40695</v>
      </c>
      <c r="G1712" s="2">
        <f t="shared" si="53"/>
        <v>2011</v>
      </c>
    </row>
    <row r="1713" spans="1:7" x14ac:dyDescent="0.25">
      <c r="A1713">
        <v>1571</v>
      </c>
      <c r="B1713" t="s">
        <v>5</v>
      </c>
      <c r="C1713">
        <v>8.74</v>
      </c>
      <c r="D1713" t="s">
        <v>39</v>
      </c>
      <c r="E1713">
        <v>1</v>
      </c>
      <c r="F1713" s="12">
        <f t="shared" si="52"/>
        <v>40725</v>
      </c>
      <c r="G1713" s="2">
        <f t="shared" si="53"/>
        <v>2011</v>
      </c>
    </row>
    <row r="1714" spans="1:7" x14ac:dyDescent="0.25">
      <c r="A1714">
        <v>1571</v>
      </c>
      <c r="B1714" t="s">
        <v>5</v>
      </c>
      <c r="C1714">
        <v>8.74</v>
      </c>
      <c r="D1714" t="s">
        <v>40</v>
      </c>
      <c r="E1714">
        <v>1</v>
      </c>
      <c r="F1714" s="12">
        <f t="shared" si="52"/>
        <v>40756</v>
      </c>
      <c r="G1714" s="2">
        <f t="shared" si="53"/>
        <v>2011</v>
      </c>
    </row>
    <row r="1715" spans="1:7" x14ac:dyDescent="0.25">
      <c r="A1715">
        <v>1571</v>
      </c>
      <c r="B1715" t="s">
        <v>5</v>
      </c>
      <c r="C1715">
        <v>8.74</v>
      </c>
      <c r="D1715" t="s">
        <v>41</v>
      </c>
      <c r="E1715">
        <v>1</v>
      </c>
      <c r="F1715" s="12">
        <f t="shared" si="52"/>
        <v>40787</v>
      </c>
      <c r="G1715" s="2">
        <f t="shared" si="53"/>
        <v>2011</v>
      </c>
    </row>
    <row r="1716" spans="1:7" x14ac:dyDescent="0.25">
      <c r="A1716">
        <v>1571</v>
      </c>
      <c r="B1716" t="s">
        <v>5</v>
      </c>
      <c r="C1716">
        <v>8.74</v>
      </c>
      <c r="D1716" t="s">
        <v>42</v>
      </c>
      <c r="E1716">
        <v>1</v>
      </c>
      <c r="F1716" s="12">
        <f t="shared" si="52"/>
        <v>40817</v>
      </c>
      <c r="G1716" s="2">
        <f t="shared" si="53"/>
        <v>2011</v>
      </c>
    </row>
    <row r="1717" spans="1:7" x14ac:dyDescent="0.25">
      <c r="A1717">
        <v>1571</v>
      </c>
      <c r="B1717" t="s">
        <v>5</v>
      </c>
      <c r="C1717">
        <v>8.74</v>
      </c>
      <c r="D1717" t="s">
        <v>43</v>
      </c>
      <c r="E1717">
        <v>1</v>
      </c>
      <c r="F1717" s="12">
        <f t="shared" si="52"/>
        <v>40848</v>
      </c>
      <c r="G1717" s="2">
        <f t="shared" si="53"/>
        <v>2011</v>
      </c>
    </row>
    <row r="1718" spans="1:7" x14ac:dyDescent="0.25">
      <c r="A1718">
        <v>1571</v>
      </c>
      <c r="B1718" t="s">
        <v>5</v>
      </c>
      <c r="C1718">
        <v>8.74</v>
      </c>
      <c r="D1718" t="s">
        <v>45</v>
      </c>
      <c r="E1718">
        <v>1</v>
      </c>
      <c r="F1718" s="12">
        <f t="shared" si="52"/>
        <v>40909</v>
      </c>
      <c r="G1718" s="2">
        <f t="shared" si="53"/>
        <v>2012</v>
      </c>
    </row>
    <row r="1719" spans="1:7" x14ac:dyDescent="0.25">
      <c r="A1719">
        <v>1571</v>
      </c>
      <c r="B1719" t="s">
        <v>5</v>
      </c>
      <c r="C1719">
        <v>8.74</v>
      </c>
      <c r="D1719" t="s">
        <v>47</v>
      </c>
      <c r="E1719">
        <v>1</v>
      </c>
      <c r="F1719" s="12">
        <f t="shared" si="52"/>
        <v>40940</v>
      </c>
      <c r="G1719" s="2">
        <f t="shared" si="53"/>
        <v>2012</v>
      </c>
    </row>
    <row r="1720" spans="1:7" x14ac:dyDescent="0.25">
      <c r="A1720">
        <v>1571</v>
      </c>
      <c r="B1720" t="s">
        <v>5</v>
      </c>
      <c r="C1720">
        <v>8.74</v>
      </c>
      <c r="D1720" t="s">
        <v>46</v>
      </c>
      <c r="E1720">
        <v>1</v>
      </c>
      <c r="F1720" s="12">
        <f t="shared" si="52"/>
        <v>40969</v>
      </c>
      <c r="G1720" s="2">
        <f t="shared" si="53"/>
        <v>2012</v>
      </c>
    </row>
    <row r="1721" spans="1:7" x14ac:dyDescent="0.25">
      <c r="A1721">
        <v>1571</v>
      </c>
      <c r="B1721" t="s">
        <v>5</v>
      </c>
      <c r="C1721">
        <v>8.74</v>
      </c>
      <c r="D1721" t="s">
        <v>49</v>
      </c>
      <c r="E1721">
        <v>1</v>
      </c>
      <c r="F1721" s="12">
        <f t="shared" si="52"/>
        <v>41000</v>
      </c>
      <c r="G1721" s="2">
        <f t="shared" si="53"/>
        <v>2012</v>
      </c>
    </row>
    <row r="1722" spans="1:7" x14ac:dyDescent="0.25">
      <c r="A1722">
        <v>1571</v>
      </c>
      <c r="B1722" t="s">
        <v>5</v>
      </c>
      <c r="C1722">
        <v>8.74</v>
      </c>
      <c r="D1722" t="s">
        <v>48</v>
      </c>
      <c r="E1722">
        <v>1</v>
      </c>
      <c r="F1722" s="12">
        <f t="shared" si="52"/>
        <v>41030</v>
      </c>
      <c r="G1722" s="2">
        <f t="shared" si="53"/>
        <v>2012</v>
      </c>
    </row>
    <row r="1723" spans="1:7" x14ac:dyDescent="0.25">
      <c r="A1723">
        <v>1571</v>
      </c>
      <c r="B1723" t="s">
        <v>5</v>
      </c>
      <c r="C1723">
        <v>8.74</v>
      </c>
      <c r="D1723" t="s">
        <v>50</v>
      </c>
      <c r="E1723">
        <v>1</v>
      </c>
      <c r="F1723" s="12">
        <f t="shared" si="52"/>
        <v>41061</v>
      </c>
      <c r="G1723" s="2">
        <f t="shared" si="53"/>
        <v>2012</v>
      </c>
    </row>
    <row r="1724" spans="1:7" x14ac:dyDescent="0.25">
      <c r="A1724">
        <v>1571</v>
      </c>
      <c r="B1724" t="s">
        <v>5</v>
      </c>
      <c r="C1724">
        <v>8.74</v>
      </c>
      <c r="D1724" t="s">
        <v>51</v>
      </c>
      <c r="E1724">
        <v>1</v>
      </c>
      <c r="F1724" s="12">
        <f t="shared" si="52"/>
        <v>41091</v>
      </c>
      <c r="G1724" s="2">
        <f t="shared" si="53"/>
        <v>2012</v>
      </c>
    </row>
    <row r="1725" spans="1:7" x14ac:dyDescent="0.25">
      <c r="A1725">
        <v>1571</v>
      </c>
      <c r="B1725" t="s">
        <v>5</v>
      </c>
      <c r="C1725">
        <v>8.74</v>
      </c>
      <c r="D1725" t="s">
        <v>53</v>
      </c>
      <c r="E1725">
        <v>1</v>
      </c>
      <c r="F1725" s="12">
        <f t="shared" si="52"/>
        <v>41122</v>
      </c>
      <c r="G1725" s="2">
        <f t="shared" si="53"/>
        <v>2012</v>
      </c>
    </row>
    <row r="1726" spans="1:7" x14ac:dyDescent="0.25">
      <c r="A1726">
        <v>1571</v>
      </c>
      <c r="B1726" t="s">
        <v>5</v>
      </c>
      <c r="C1726">
        <v>8.74</v>
      </c>
      <c r="D1726" t="s">
        <v>52</v>
      </c>
      <c r="E1726">
        <v>1</v>
      </c>
      <c r="F1726" s="12">
        <f t="shared" si="52"/>
        <v>41153</v>
      </c>
      <c r="G1726" s="2">
        <f t="shared" si="53"/>
        <v>2012</v>
      </c>
    </row>
    <row r="1727" spans="1:7" x14ac:dyDescent="0.25">
      <c r="A1727">
        <v>1571</v>
      </c>
      <c r="B1727" t="s">
        <v>5</v>
      </c>
      <c r="C1727">
        <v>8.74</v>
      </c>
      <c r="D1727" t="s">
        <v>55</v>
      </c>
      <c r="E1727">
        <v>1</v>
      </c>
      <c r="F1727" s="12">
        <f t="shared" si="52"/>
        <v>41183</v>
      </c>
      <c r="G1727" s="2">
        <f t="shared" si="53"/>
        <v>2012</v>
      </c>
    </row>
    <row r="1728" spans="1:7" x14ac:dyDescent="0.25">
      <c r="A1728">
        <v>1571</v>
      </c>
      <c r="B1728" t="s">
        <v>5</v>
      </c>
      <c r="C1728">
        <v>8.74</v>
      </c>
      <c r="D1728" t="s">
        <v>54</v>
      </c>
      <c r="E1728">
        <v>1</v>
      </c>
      <c r="F1728" s="12">
        <f t="shared" si="52"/>
        <v>41244</v>
      </c>
      <c r="G1728" s="2">
        <f t="shared" si="53"/>
        <v>2012</v>
      </c>
    </row>
    <row r="1729" spans="1:7" x14ac:dyDescent="0.25">
      <c r="A1729">
        <v>1571</v>
      </c>
      <c r="B1729" t="s">
        <v>5</v>
      </c>
      <c r="C1729">
        <v>8.74</v>
      </c>
      <c r="D1729" t="s">
        <v>59</v>
      </c>
      <c r="E1729">
        <v>1</v>
      </c>
      <c r="F1729" s="12">
        <f t="shared" si="52"/>
        <v>41275</v>
      </c>
      <c r="G1729" s="2">
        <f t="shared" si="53"/>
        <v>2013</v>
      </c>
    </row>
    <row r="1730" spans="1:7" x14ac:dyDescent="0.25">
      <c r="A1730">
        <v>1571</v>
      </c>
      <c r="B1730" t="s">
        <v>5</v>
      </c>
      <c r="C1730">
        <v>8.74</v>
      </c>
      <c r="D1730" t="s">
        <v>57</v>
      </c>
      <c r="E1730">
        <v>1</v>
      </c>
      <c r="F1730" s="12">
        <f t="shared" ref="F1730:F1793" si="54">DATE(VALUE(LEFT(D1730,4)),VALUE(RIGHT(D1730,2)),1)</f>
        <v>41334</v>
      </c>
      <c r="G1730" s="2">
        <f t="shared" si="53"/>
        <v>2013</v>
      </c>
    </row>
    <row r="1731" spans="1:7" x14ac:dyDescent="0.25">
      <c r="A1731">
        <v>1571</v>
      </c>
      <c r="B1731" t="s">
        <v>5</v>
      </c>
      <c r="C1731">
        <v>8.74</v>
      </c>
      <c r="D1731" t="s">
        <v>62</v>
      </c>
      <c r="E1731">
        <v>1</v>
      </c>
      <c r="F1731" s="12">
        <f t="shared" si="54"/>
        <v>41365</v>
      </c>
      <c r="G1731" s="2">
        <f t="shared" ref="G1731:G1794" si="55">YEAR(F1731)</f>
        <v>2013</v>
      </c>
    </row>
    <row r="1732" spans="1:7" x14ac:dyDescent="0.25">
      <c r="A1732">
        <v>1571</v>
      </c>
      <c r="B1732" t="s">
        <v>5</v>
      </c>
      <c r="C1732">
        <v>8.74</v>
      </c>
      <c r="D1732" t="s">
        <v>60</v>
      </c>
      <c r="E1732">
        <v>1</v>
      </c>
      <c r="F1732" s="12">
        <f t="shared" si="54"/>
        <v>41395</v>
      </c>
      <c r="G1732" s="2">
        <f t="shared" si="55"/>
        <v>2013</v>
      </c>
    </row>
    <row r="1733" spans="1:7" x14ac:dyDescent="0.25">
      <c r="A1733">
        <v>1571</v>
      </c>
      <c r="B1733" t="s">
        <v>5</v>
      </c>
      <c r="C1733">
        <v>8.74</v>
      </c>
      <c r="D1733" t="s">
        <v>61</v>
      </c>
      <c r="E1733">
        <v>1</v>
      </c>
      <c r="F1733" s="12">
        <f t="shared" si="54"/>
        <v>41426</v>
      </c>
      <c r="G1733" s="2">
        <f t="shared" si="55"/>
        <v>2013</v>
      </c>
    </row>
    <row r="1734" spans="1:7" x14ac:dyDescent="0.25">
      <c r="A1734">
        <v>1571</v>
      </c>
      <c r="B1734" t="s">
        <v>5</v>
      </c>
      <c r="C1734">
        <v>8.74</v>
      </c>
      <c r="D1734" t="s">
        <v>63</v>
      </c>
      <c r="E1734">
        <v>2</v>
      </c>
      <c r="F1734" s="12">
        <f t="shared" si="54"/>
        <v>41456</v>
      </c>
      <c r="G1734" s="2">
        <f t="shared" si="55"/>
        <v>2013</v>
      </c>
    </row>
    <row r="1735" spans="1:7" x14ac:dyDescent="0.25">
      <c r="A1735">
        <v>1571</v>
      </c>
      <c r="B1735" t="s">
        <v>5</v>
      </c>
      <c r="C1735">
        <v>8.74</v>
      </c>
      <c r="D1735" t="s">
        <v>65</v>
      </c>
      <c r="E1735">
        <v>1</v>
      </c>
      <c r="F1735" s="12">
        <f t="shared" si="54"/>
        <v>41487</v>
      </c>
      <c r="G1735" s="2">
        <f t="shared" si="55"/>
        <v>2013</v>
      </c>
    </row>
    <row r="1736" spans="1:7" x14ac:dyDescent="0.25">
      <c r="A1736">
        <v>1571</v>
      </c>
      <c r="B1736" t="s">
        <v>5</v>
      </c>
      <c r="C1736">
        <v>8.74</v>
      </c>
      <c r="D1736" t="s">
        <v>68</v>
      </c>
      <c r="E1736">
        <v>1</v>
      </c>
      <c r="F1736" s="12">
        <f t="shared" si="54"/>
        <v>41548</v>
      </c>
      <c r="G1736" s="2">
        <f t="shared" si="55"/>
        <v>2013</v>
      </c>
    </row>
    <row r="1737" spans="1:7" x14ac:dyDescent="0.25">
      <c r="A1737">
        <v>1571</v>
      </c>
      <c r="B1737" t="s">
        <v>5</v>
      </c>
      <c r="C1737">
        <v>8.74</v>
      </c>
      <c r="D1737" t="s">
        <v>67</v>
      </c>
      <c r="E1737">
        <v>1</v>
      </c>
      <c r="F1737" s="12">
        <f t="shared" si="54"/>
        <v>41579</v>
      </c>
      <c r="G1737" s="2">
        <f t="shared" si="55"/>
        <v>2013</v>
      </c>
    </row>
    <row r="1738" spans="1:7" x14ac:dyDescent="0.25">
      <c r="A1738">
        <v>1571</v>
      </c>
      <c r="B1738" t="s">
        <v>5</v>
      </c>
      <c r="C1738">
        <v>8.74</v>
      </c>
      <c r="D1738" t="s">
        <v>66</v>
      </c>
      <c r="E1738">
        <v>1</v>
      </c>
      <c r="F1738" s="12">
        <f t="shared" si="54"/>
        <v>41609</v>
      </c>
      <c r="G1738" s="2">
        <f t="shared" si="55"/>
        <v>2013</v>
      </c>
    </row>
    <row r="1739" spans="1:7" x14ac:dyDescent="0.25">
      <c r="A1739">
        <v>1571</v>
      </c>
      <c r="B1739" t="s">
        <v>5</v>
      </c>
      <c r="C1739">
        <v>8.74</v>
      </c>
      <c r="D1739" t="s">
        <v>70</v>
      </c>
      <c r="E1739">
        <v>1</v>
      </c>
      <c r="F1739" s="12">
        <f t="shared" si="54"/>
        <v>41671</v>
      </c>
      <c r="G1739" s="2">
        <f t="shared" si="55"/>
        <v>2014</v>
      </c>
    </row>
    <row r="1740" spans="1:7" x14ac:dyDescent="0.25">
      <c r="A1740">
        <v>1571</v>
      </c>
      <c r="B1740" t="s">
        <v>5</v>
      </c>
      <c r="C1740">
        <v>8.74</v>
      </c>
      <c r="D1740" t="s">
        <v>7</v>
      </c>
      <c r="E1740">
        <v>1</v>
      </c>
      <c r="F1740" s="12">
        <f t="shared" si="54"/>
        <v>41699</v>
      </c>
      <c r="G1740" s="2">
        <f t="shared" si="55"/>
        <v>2014</v>
      </c>
    </row>
    <row r="1741" spans="1:7" x14ac:dyDescent="0.25">
      <c r="A1741">
        <v>1571</v>
      </c>
      <c r="B1741" t="s">
        <v>5</v>
      </c>
      <c r="C1741">
        <v>8.74</v>
      </c>
      <c r="D1741" t="s">
        <v>6</v>
      </c>
      <c r="E1741">
        <v>1</v>
      </c>
      <c r="F1741" s="12">
        <f t="shared" si="54"/>
        <v>41730</v>
      </c>
      <c r="G1741" s="2">
        <f t="shared" si="55"/>
        <v>2014</v>
      </c>
    </row>
    <row r="1742" spans="1:7" x14ac:dyDescent="0.25">
      <c r="A1742">
        <v>1571</v>
      </c>
      <c r="B1742" t="s">
        <v>5</v>
      </c>
      <c r="C1742">
        <v>8.74</v>
      </c>
      <c r="D1742" t="s">
        <v>8</v>
      </c>
      <c r="E1742">
        <v>1</v>
      </c>
      <c r="F1742" s="12">
        <f t="shared" si="54"/>
        <v>41760</v>
      </c>
      <c r="G1742" s="2">
        <f t="shared" si="55"/>
        <v>2014</v>
      </c>
    </row>
    <row r="1743" spans="1:7" x14ac:dyDescent="0.25">
      <c r="A1743">
        <v>1571</v>
      </c>
      <c r="B1743" t="s">
        <v>5</v>
      </c>
      <c r="C1743">
        <v>8.74</v>
      </c>
      <c r="D1743" t="s">
        <v>10</v>
      </c>
      <c r="E1743">
        <v>1</v>
      </c>
      <c r="F1743" s="12">
        <f t="shared" si="54"/>
        <v>41791</v>
      </c>
      <c r="G1743" s="2">
        <f t="shared" si="55"/>
        <v>2014</v>
      </c>
    </row>
    <row r="1744" spans="1:7" x14ac:dyDescent="0.25">
      <c r="A1744">
        <v>1571</v>
      </c>
      <c r="B1744" t="s">
        <v>5</v>
      </c>
      <c r="C1744">
        <v>8.74</v>
      </c>
      <c r="D1744" t="s">
        <v>11</v>
      </c>
      <c r="E1744">
        <v>1</v>
      </c>
      <c r="F1744" s="12">
        <f t="shared" si="54"/>
        <v>41821</v>
      </c>
      <c r="G1744" s="2">
        <f t="shared" si="55"/>
        <v>2014</v>
      </c>
    </row>
    <row r="1745" spans="1:7" x14ac:dyDescent="0.25">
      <c r="A1745">
        <v>1571</v>
      </c>
      <c r="B1745" t="s">
        <v>5</v>
      </c>
      <c r="C1745">
        <v>8.74</v>
      </c>
      <c r="D1745" t="s">
        <v>13</v>
      </c>
      <c r="E1745">
        <v>1</v>
      </c>
      <c r="F1745" s="12">
        <f t="shared" si="54"/>
        <v>41852</v>
      </c>
      <c r="G1745" s="2">
        <f t="shared" si="55"/>
        <v>2014</v>
      </c>
    </row>
    <row r="1746" spans="1:7" x14ac:dyDescent="0.25">
      <c r="A1746">
        <v>1571</v>
      </c>
      <c r="B1746" t="s">
        <v>5</v>
      </c>
      <c r="C1746">
        <v>8.74</v>
      </c>
      <c r="D1746" t="s">
        <v>14</v>
      </c>
      <c r="E1746">
        <v>1</v>
      </c>
      <c r="F1746" s="12">
        <f t="shared" si="54"/>
        <v>41883</v>
      </c>
      <c r="G1746" s="2">
        <f t="shared" si="55"/>
        <v>2014</v>
      </c>
    </row>
    <row r="1747" spans="1:7" x14ac:dyDescent="0.25">
      <c r="A1747">
        <v>1571</v>
      </c>
      <c r="B1747" t="s">
        <v>5</v>
      </c>
      <c r="C1747">
        <v>8.74</v>
      </c>
      <c r="D1747" t="s">
        <v>16</v>
      </c>
      <c r="E1747">
        <v>1</v>
      </c>
      <c r="F1747" s="12">
        <f t="shared" si="54"/>
        <v>41913</v>
      </c>
      <c r="G1747" s="2">
        <f t="shared" si="55"/>
        <v>2014</v>
      </c>
    </row>
    <row r="1748" spans="1:7" x14ac:dyDescent="0.25">
      <c r="A1748">
        <v>1571</v>
      </c>
      <c r="B1748" t="s">
        <v>5</v>
      </c>
      <c r="C1748">
        <v>8.74</v>
      </c>
      <c r="D1748" t="s">
        <v>17</v>
      </c>
      <c r="E1748">
        <v>1</v>
      </c>
      <c r="F1748" s="12">
        <f t="shared" si="54"/>
        <v>41944</v>
      </c>
      <c r="G1748" s="2">
        <f t="shared" si="55"/>
        <v>2014</v>
      </c>
    </row>
    <row r="1749" spans="1:7" x14ac:dyDescent="0.25">
      <c r="A1749">
        <v>1571</v>
      </c>
      <c r="B1749" t="s">
        <v>5</v>
      </c>
      <c r="C1749">
        <v>8.74</v>
      </c>
      <c r="D1749" t="s">
        <v>20</v>
      </c>
      <c r="E1749">
        <v>1</v>
      </c>
      <c r="F1749" s="12">
        <f t="shared" si="54"/>
        <v>42005</v>
      </c>
      <c r="G1749" s="2">
        <f t="shared" si="55"/>
        <v>2015</v>
      </c>
    </row>
    <row r="1750" spans="1:7" x14ac:dyDescent="0.25">
      <c r="A1750">
        <v>1571</v>
      </c>
      <c r="B1750" t="s">
        <v>5</v>
      </c>
      <c r="C1750">
        <v>8.74</v>
      </c>
      <c r="D1750" t="s">
        <v>21</v>
      </c>
      <c r="E1750">
        <v>1</v>
      </c>
      <c r="F1750" s="12">
        <f t="shared" si="54"/>
        <v>42036</v>
      </c>
      <c r="G1750" s="2">
        <f t="shared" si="55"/>
        <v>2015</v>
      </c>
    </row>
    <row r="1751" spans="1:7" x14ac:dyDescent="0.25">
      <c r="A1751">
        <v>1571</v>
      </c>
      <c r="B1751" t="s">
        <v>5</v>
      </c>
      <c r="C1751">
        <v>8.74</v>
      </c>
      <c r="D1751" t="s">
        <v>23</v>
      </c>
      <c r="E1751">
        <v>1</v>
      </c>
      <c r="F1751" s="12">
        <f t="shared" si="54"/>
        <v>42064</v>
      </c>
      <c r="G1751" s="2">
        <f t="shared" si="55"/>
        <v>2015</v>
      </c>
    </row>
    <row r="1752" spans="1:7" x14ac:dyDescent="0.25">
      <c r="A1752">
        <v>1571</v>
      </c>
      <c r="B1752" t="s">
        <v>5</v>
      </c>
      <c r="C1752">
        <v>8.74</v>
      </c>
      <c r="D1752" t="s">
        <v>24</v>
      </c>
      <c r="E1752">
        <v>1</v>
      </c>
      <c r="F1752" s="12">
        <f t="shared" si="54"/>
        <v>42095</v>
      </c>
      <c r="G1752" s="2">
        <f t="shared" si="55"/>
        <v>2015</v>
      </c>
    </row>
    <row r="1753" spans="1:7" x14ac:dyDescent="0.25">
      <c r="A1753">
        <v>1571</v>
      </c>
      <c r="B1753" t="s">
        <v>5</v>
      </c>
      <c r="C1753">
        <v>8.74</v>
      </c>
      <c r="D1753" t="s">
        <v>25</v>
      </c>
      <c r="E1753">
        <v>1</v>
      </c>
      <c r="F1753" s="12">
        <f t="shared" si="54"/>
        <v>42125</v>
      </c>
      <c r="G1753" s="2">
        <f t="shared" si="55"/>
        <v>2015</v>
      </c>
    </row>
    <row r="1754" spans="1:7" x14ac:dyDescent="0.25">
      <c r="A1754">
        <v>1571</v>
      </c>
      <c r="B1754" t="s">
        <v>5</v>
      </c>
      <c r="C1754">
        <v>8.74</v>
      </c>
      <c r="D1754" t="s">
        <v>27</v>
      </c>
      <c r="E1754">
        <v>1</v>
      </c>
      <c r="F1754" s="12">
        <f t="shared" si="54"/>
        <v>42156</v>
      </c>
      <c r="G1754" s="2">
        <f t="shared" si="55"/>
        <v>2015</v>
      </c>
    </row>
    <row r="1755" spans="1:7" x14ac:dyDescent="0.25">
      <c r="A1755">
        <v>1614</v>
      </c>
      <c r="B1755" t="s">
        <v>5</v>
      </c>
      <c r="C1755">
        <v>3.18</v>
      </c>
      <c r="D1755" t="s">
        <v>26</v>
      </c>
      <c r="E1755">
        <v>1</v>
      </c>
      <c r="F1755" s="12">
        <f t="shared" si="54"/>
        <v>40422</v>
      </c>
      <c r="G1755" s="2">
        <f t="shared" si="55"/>
        <v>2010</v>
      </c>
    </row>
    <row r="1756" spans="1:7" x14ac:dyDescent="0.25">
      <c r="A1756">
        <v>1614</v>
      </c>
      <c r="B1756" t="s">
        <v>5</v>
      </c>
      <c r="C1756">
        <v>3.18</v>
      </c>
      <c r="D1756" t="s">
        <v>31</v>
      </c>
      <c r="E1756">
        <v>1</v>
      </c>
      <c r="F1756" s="12">
        <f t="shared" si="54"/>
        <v>40513</v>
      </c>
      <c r="G1756" s="2">
        <f t="shared" si="55"/>
        <v>2010</v>
      </c>
    </row>
    <row r="1757" spans="1:7" x14ac:dyDescent="0.25">
      <c r="A1757">
        <v>1614</v>
      </c>
      <c r="B1757" t="s">
        <v>5</v>
      </c>
      <c r="C1757">
        <v>3.18</v>
      </c>
      <c r="D1757" t="s">
        <v>35</v>
      </c>
      <c r="E1757">
        <v>1</v>
      </c>
      <c r="F1757" s="12">
        <f t="shared" si="54"/>
        <v>40603</v>
      </c>
      <c r="G1757" s="2">
        <f t="shared" si="55"/>
        <v>2011</v>
      </c>
    </row>
    <row r="1758" spans="1:7" x14ac:dyDescent="0.25">
      <c r="A1758">
        <v>1614</v>
      </c>
      <c r="B1758" t="s">
        <v>5</v>
      </c>
      <c r="C1758">
        <v>3.18</v>
      </c>
      <c r="D1758" t="s">
        <v>38</v>
      </c>
      <c r="E1758">
        <v>1</v>
      </c>
      <c r="F1758" s="12">
        <f t="shared" si="54"/>
        <v>40695</v>
      </c>
      <c r="G1758" s="2">
        <f t="shared" si="55"/>
        <v>2011</v>
      </c>
    </row>
    <row r="1759" spans="1:7" x14ac:dyDescent="0.25">
      <c r="A1759">
        <v>1614</v>
      </c>
      <c r="B1759" t="s">
        <v>5</v>
      </c>
      <c r="C1759">
        <v>3.18</v>
      </c>
      <c r="D1759" t="s">
        <v>41</v>
      </c>
      <c r="E1759">
        <v>1</v>
      </c>
      <c r="F1759" s="12">
        <f t="shared" si="54"/>
        <v>40787</v>
      </c>
      <c r="G1759" s="2">
        <f t="shared" si="55"/>
        <v>2011</v>
      </c>
    </row>
    <row r="1760" spans="1:7" x14ac:dyDescent="0.25">
      <c r="A1760">
        <v>1614</v>
      </c>
      <c r="B1760" t="s">
        <v>5</v>
      </c>
      <c r="C1760">
        <v>3.18</v>
      </c>
      <c r="D1760" t="s">
        <v>44</v>
      </c>
      <c r="E1760">
        <v>1</v>
      </c>
      <c r="F1760" s="12">
        <f t="shared" si="54"/>
        <v>40878</v>
      </c>
      <c r="G1760" s="2">
        <f t="shared" si="55"/>
        <v>2011</v>
      </c>
    </row>
    <row r="1761" spans="1:7" x14ac:dyDescent="0.25">
      <c r="A1761">
        <v>1614</v>
      </c>
      <c r="B1761" t="s">
        <v>5</v>
      </c>
      <c r="C1761">
        <v>3.18</v>
      </c>
      <c r="D1761" t="s">
        <v>46</v>
      </c>
      <c r="E1761">
        <v>1</v>
      </c>
      <c r="F1761" s="12">
        <f t="shared" si="54"/>
        <v>40969</v>
      </c>
      <c r="G1761" s="2">
        <f t="shared" si="55"/>
        <v>2012</v>
      </c>
    </row>
    <row r="1762" spans="1:7" x14ac:dyDescent="0.25">
      <c r="A1762">
        <v>1614</v>
      </c>
      <c r="B1762" t="s">
        <v>5</v>
      </c>
      <c r="C1762">
        <v>3.18</v>
      </c>
      <c r="D1762" t="s">
        <v>48</v>
      </c>
      <c r="E1762">
        <v>1</v>
      </c>
      <c r="F1762" s="12">
        <f t="shared" si="54"/>
        <v>41030</v>
      </c>
      <c r="G1762" s="2">
        <f t="shared" si="55"/>
        <v>2012</v>
      </c>
    </row>
    <row r="1763" spans="1:7" x14ac:dyDescent="0.25">
      <c r="A1763">
        <v>1614</v>
      </c>
      <c r="B1763" t="s">
        <v>5</v>
      </c>
      <c r="C1763">
        <v>3.18</v>
      </c>
      <c r="D1763" t="s">
        <v>53</v>
      </c>
      <c r="E1763">
        <v>1</v>
      </c>
      <c r="F1763" s="12">
        <f t="shared" si="54"/>
        <v>41122</v>
      </c>
      <c r="G1763" s="2">
        <f t="shared" si="55"/>
        <v>2012</v>
      </c>
    </row>
    <row r="1764" spans="1:7" x14ac:dyDescent="0.25">
      <c r="A1764">
        <v>1614</v>
      </c>
      <c r="B1764" t="s">
        <v>5</v>
      </c>
      <c r="C1764">
        <v>3.18</v>
      </c>
      <c r="D1764" t="s">
        <v>56</v>
      </c>
      <c r="E1764">
        <v>1</v>
      </c>
      <c r="F1764" s="12">
        <f t="shared" si="54"/>
        <v>41214</v>
      </c>
      <c r="G1764" s="2">
        <f t="shared" si="55"/>
        <v>2012</v>
      </c>
    </row>
    <row r="1765" spans="1:7" x14ac:dyDescent="0.25">
      <c r="A1765">
        <v>1614</v>
      </c>
      <c r="B1765" t="s">
        <v>5</v>
      </c>
      <c r="C1765">
        <v>3.18</v>
      </c>
      <c r="D1765" t="s">
        <v>58</v>
      </c>
      <c r="E1765">
        <v>1</v>
      </c>
      <c r="F1765" s="12">
        <f t="shared" si="54"/>
        <v>41306</v>
      </c>
      <c r="G1765" s="2">
        <f t="shared" si="55"/>
        <v>2013</v>
      </c>
    </row>
    <row r="1766" spans="1:7" x14ac:dyDescent="0.25">
      <c r="A1766">
        <v>1614</v>
      </c>
      <c r="B1766" t="s">
        <v>5</v>
      </c>
      <c r="C1766">
        <v>3.18</v>
      </c>
      <c r="D1766" t="s">
        <v>60</v>
      </c>
      <c r="E1766">
        <v>1</v>
      </c>
      <c r="F1766" s="12">
        <f t="shared" si="54"/>
        <v>41395</v>
      </c>
      <c r="G1766" s="2">
        <f t="shared" si="55"/>
        <v>2013</v>
      </c>
    </row>
    <row r="1767" spans="1:7" x14ac:dyDescent="0.25">
      <c r="A1767">
        <v>1614</v>
      </c>
      <c r="B1767" t="s">
        <v>5</v>
      </c>
      <c r="C1767">
        <v>3.18</v>
      </c>
      <c r="D1767" t="s">
        <v>63</v>
      </c>
      <c r="E1767">
        <v>1</v>
      </c>
      <c r="F1767" s="12">
        <f t="shared" si="54"/>
        <v>41456</v>
      </c>
      <c r="G1767" s="2">
        <f t="shared" si="55"/>
        <v>2013</v>
      </c>
    </row>
    <row r="1768" spans="1:7" x14ac:dyDescent="0.25">
      <c r="A1768">
        <v>1614</v>
      </c>
      <c r="B1768" t="s">
        <v>5</v>
      </c>
      <c r="C1768">
        <v>3.18</v>
      </c>
      <c r="D1768" t="s">
        <v>68</v>
      </c>
      <c r="E1768">
        <v>1</v>
      </c>
      <c r="F1768" s="12">
        <f t="shared" si="54"/>
        <v>41548</v>
      </c>
      <c r="G1768" s="2">
        <f t="shared" si="55"/>
        <v>2013</v>
      </c>
    </row>
    <row r="1769" spans="1:7" x14ac:dyDescent="0.25">
      <c r="A1769">
        <v>1614</v>
      </c>
      <c r="B1769" t="s">
        <v>5</v>
      </c>
      <c r="C1769">
        <v>3.18</v>
      </c>
      <c r="D1769" t="s">
        <v>70</v>
      </c>
      <c r="E1769">
        <v>1</v>
      </c>
      <c r="F1769" s="12">
        <f t="shared" si="54"/>
        <v>41671</v>
      </c>
      <c r="G1769" s="2">
        <f t="shared" si="55"/>
        <v>2014</v>
      </c>
    </row>
    <row r="1770" spans="1:7" x14ac:dyDescent="0.25">
      <c r="A1770">
        <v>1614</v>
      </c>
      <c r="B1770" t="s">
        <v>5</v>
      </c>
      <c r="C1770">
        <v>3.18</v>
      </c>
      <c r="D1770" t="s">
        <v>6</v>
      </c>
      <c r="E1770">
        <v>1</v>
      </c>
      <c r="F1770" s="12">
        <f t="shared" si="54"/>
        <v>41730</v>
      </c>
      <c r="G1770" s="2">
        <f t="shared" si="55"/>
        <v>2014</v>
      </c>
    </row>
    <row r="1771" spans="1:7" x14ac:dyDescent="0.25">
      <c r="A1771">
        <v>1614</v>
      </c>
      <c r="B1771" t="s">
        <v>5</v>
      </c>
      <c r="C1771">
        <v>3.18</v>
      </c>
      <c r="D1771" t="s">
        <v>11</v>
      </c>
      <c r="E1771">
        <v>1</v>
      </c>
      <c r="F1771" s="12">
        <f t="shared" si="54"/>
        <v>41821</v>
      </c>
      <c r="G1771" s="2">
        <f t="shared" si="55"/>
        <v>2014</v>
      </c>
    </row>
    <row r="1772" spans="1:7" x14ac:dyDescent="0.25">
      <c r="A1772">
        <v>1614</v>
      </c>
      <c r="B1772" t="s">
        <v>5</v>
      </c>
      <c r="C1772">
        <v>3.18</v>
      </c>
      <c r="D1772" t="s">
        <v>16</v>
      </c>
      <c r="E1772">
        <v>1</v>
      </c>
      <c r="F1772" s="12">
        <f t="shared" si="54"/>
        <v>41913</v>
      </c>
      <c r="G1772" s="2">
        <f t="shared" si="55"/>
        <v>2014</v>
      </c>
    </row>
    <row r="1773" spans="1:7" x14ac:dyDescent="0.25">
      <c r="A1773">
        <v>1614</v>
      </c>
      <c r="B1773" t="s">
        <v>5</v>
      </c>
      <c r="C1773">
        <v>3.18</v>
      </c>
      <c r="D1773" t="s">
        <v>20</v>
      </c>
      <c r="E1773">
        <v>1</v>
      </c>
      <c r="F1773" s="12">
        <f t="shared" si="54"/>
        <v>42005</v>
      </c>
      <c r="G1773" s="2">
        <f t="shared" si="55"/>
        <v>2015</v>
      </c>
    </row>
    <row r="1774" spans="1:7" x14ac:dyDescent="0.25">
      <c r="A1774">
        <v>1614</v>
      </c>
      <c r="B1774" t="s">
        <v>5</v>
      </c>
      <c r="C1774">
        <v>3.18</v>
      </c>
      <c r="D1774" t="s">
        <v>24</v>
      </c>
      <c r="E1774">
        <v>1</v>
      </c>
      <c r="F1774" s="12">
        <f t="shared" si="54"/>
        <v>42095</v>
      </c>
      <c r="G1774" s="2">
        <f t="shared" si="55"/>
        <v>2015</v>
      </c>
    </row>
    <row r="1775" spans="1:7" x14ac:dyDescent="0.25">
      <c r="A1775">
        <v>1614</v>
      </c>
      <c r="B1775" t="s">
        <v>5</v>
      </c>
      <c r="C1775">
        <v>3.18</v>
      </c>
      <c r="D1775" t="s">
        <v>27</v>
      </c>
      <c r="E1775">
        <v>1</v>
      </c>
      <c r="F1775" s="12">
        <f t="shared" si="54"/>
        <v>42156</v>
      </c>
      <c r="G1775" s="2">
        <f t="shared" si="55"/>
        <v>2015</v>
      </c>
    </row>
    <row r="1776" spans="1:7" x14ac:dyDescent="0.25">
      <c r="A1776">
        <v>1646</v>
      </c>
      <c r="B1776" t="s">
        <v>5</v>
      </c>
      <c r="C1776">
        <v>6</v>
      </c>
      <c r="D1776" t="s">
        <v>15</v>
      </c>
      <c r="E1776">
        <v>1</v>
      </c>
      <c r="F1776" s="12">
        <f t="shared" si="54"/>
        <v>40330</v>
      </c>
      <c r="G1776" s="2">
        <f t="shared" si="55"/>
        <v>2010</v>
      </c>
    </row>
    <row r="1777" spans="1:7" x14ac:dyDescent="0.25">
      <c r="A1777">
        <v>1646</v>
      </c>
      <c r="B1777" t="s">
        <v>5</v>
      </c>
      <c r="C1777">
        <v>6</v>
      </c>
      <c r="D1777" t="s">
        <v>19</v>
      </c>
      <c r="E1777">
        <v>1</v>
      </c>
      <c r="F1777" s="12">
        <f t="shared" si="54"/>
        <v>40360</v>
      </c>
      <c r="G1777" s="2">
        <f t="shared" si="55"/>
        <v>2010</v>
      </c>
    </row>
    <row r="1778" spans="1:7" x14ac:dyDescent="0.25">
      <c r="A1778">
        <v>1646</v>
      </c>
      <c r="B1778" t="s">
        <v>5</v>
      </c>
      <c r="C1778">
        <v>6</v>
      </c>
      <c r="D1778" t="s">
        <v>28</v>
      </c>
      <c r="E1778">
        <v>1</v>
      </c>
      <c r="F1778" s="12">
        <f t="shared" si="54"/>
        <v>40452</v>
      </c>
      <c r="G1778" s="2">
        <f t="shared" si="55"/>
        <v>2010</v>
      </c>
    </row>
    <row r="1779" spans="1:7" x14ac:dyDescent="0.25">
      <c r="A1779">
        <v>1646</v>
      </c>
      <c r="B1779" t="s">
        <v>5</v>
      </c>
      <c r="C1779">
        <v>6</v>
      </c>
      <c r="D1779" t="s">
        <v>22</v>
      </c>
      <c r="E1779">
        <v>1</v>
      </c>
      <c r="F1779" s="12">
        <f t="shared" si="54"/>
        <v>40391</v>
      </c>
      <c r="G1779" s="2">
        <f t="shared" si="55"/>
        <v>2010</v>
      </c>
    </row>
    <row r="1780" spans="1:7" x14ac:dyDescent="0.25">
      <c r="A1780">
        <v>1646</v>
      </c>
      <c r="B1780" t="s">
        <v>5</v>
      </c>
      <c r="C1780">
        <v>6</v>
      </c>
      <c r="D1780" t="s">
        <v>31</v>
      </c>
      <c r="E1780">
        <v>1</v>
      </c>
      <c r="F1780" s="12">
        <f t="shared" si="54"/>
        <v>40513</v>
      </c>
      <c r="G1780" s="2">
        <f t="shared" si="55"/>
        <v>2010</v>
      </c>
    </row>
    <row r="1781" spans="1:7" x14ac:dyDescent="0.25">
      <c r="A1781">
        <v>1646</v>
      </c>
      <c r="B1781" t="s">
        <v>5</v>
      </c>
      <c r="C1781">
        <v>6</v>
      </c>
      <c r="D1781" t="s">
        <v>34</v>
      </c>
      <c r="E1781">
        <v>1</v>
      </c>
      <c r="F1781" s="12">
        <f t="shared" si="54"/>
        <v>40575</v>
      </c>
      <c r="G1781" s="2">
        <f t="shared" si="55"/>
        <v>2011</v>
      </c>
    </row>
    <row r="1782" spans="1:7" x14ac:dyDescent="0.25">
      <c r="A1782">
        <v>1646</v>
      </c>
      <c r="B1782" t="s">
        <v>5</v>
      </c>
      <c r="C1782">
        <v>6</v>
      </c>
      <c r="D1782" t="s">
        <v>36</v>
      </c>
      <c r="E1782">
        <v>1</v>
      </c>
      <c r="F1782" s="12">
        <f t="shared" si="54"/>
        <v>40634</v>
      </c>
      <c r="G1782" s="2">
        <f t="shared" si="55"/>
        <v>2011</v>
      </c>
    </row>
    <row r="1783" spans="1:7" x14ac:dyDescent="0.25">
      <c r="A1783">
        <v>1646</v>
      </c>
      <c r="B1783" t="s">
        <v>5</v>
      </c>
      <c r="C1783">
        <v>6</v>
      </c>
      <c r="D1783" t="s">
        <v>37</v>
      </c>
      <c r="E1783">
        <v>1</v>
      </c>
      <c r="F1783" s="12">
        <f t="shared" si="54"/>
        <v>40664</v>
      </c>
      <c r="G1783" s="2">
        <f t="shared" si="55"/>
        <v>2011</v>
      </c>
    </row>
    <row r="1784" spans="1:7" x14ac:dyDescent="0.25">
      <c r="A1784">
        <v>1646</v>
      </c>
      <c r="B1784" t="s">
        <v>5</v>
      </c>
      <c r="C1784">
        <v>6</v>
      </c>
      <c r="D1784" t="s">
        <v>38</v>
      </c>
      <c r="E1784">
        <v>1</v>
      </c>
      <c r="F1784" s="12">
        <f t="shared" si="54"/>
        <v>40695</v>
      </c>
      <c r="G1784" s="2">
        <f t="shared" si="55"/>
        <v>2011</v>
      </c>
    </row>
    <row r="1785" spans="1:7" x14ac:dyDescent="0.25">
      <c r="A1785">
        <v>1646</v>
      </c>
      <c r="B1785" t="s">
        <v>5</v>
      </c>
      <c r="C1785">
        <v>6</v>
      </c>
      <c r="D1785" t="s">
        <v>40</v>
      </c>
      <c r="E1785">
        <v>1</v>
      </c>
      <c r="F1785" s="12">
        <f t="shared" si="54"/>
        <v>40756</v>
      </c>
      <c r="G1785" s="2">
        <f t="shared" si="55"/>
        <v>2011</v>
      </c>
    </row>
    <row r="1786" spans="1:7" x14ac:dyDescent="0.25">
      <c r="A1786">
        <v>1646</v>
      </c>
      <c r="B1786" t="s">
        <v>5</v>
      </c>
      <c r="C1786">
        <v>6</v>
      </c>
      <c r="D1786" t="s">
        <v>41</v>
      </c>
      <c r="E1786">
        <v>1</v>
      </c>
      <c r="F1786" s="12">
        <f t="shared" si="54"/>
        <v>40787</v>
      </c>
      <c r="G1786" s="2">
        <f t="shared" si="55"/>
        <v>2011</v>
      </c>
    </row>
    <row r="1787" spans="1:7" x14ac:dyDescent="0.25">
      <c r="A1787">
        <v>1646</v>
      </c>
      <c r="B1787" t="s">
        <v>5</v>
      </c>
      <c r="C1787">
        <v>6</v>
      </c>
      <c r="D1787" t="s">
        <v>43</v>
      </c>
      <c r="E1787">
        <v>1</v>
      </c>
      <c r="F1787" s="12">
        <f t="shared" si="54"/>
        <v>40848</v>
      </c>
      <c r="G1787" s="2">
        <f t="shared" si="55"/>
        <v>2011</v>
      </c>
    </row>
    <row r="1788" spans="1:7" x14ac:dyDescent="0.25">
      <c r="A1788">
        <v>1646</v>
      </c>
      <c r="B1788" t="s">
        <v>5</v>
      </c>
      <c r="C1788">
        <v>6</v>
      </c>
      <c r="D1788" t="s">
        <v>45</v>
      </c>
      <c r="E1788">
        <v>1</v>
      </c>
      <c r="F1788" s="12">
        <f t="shared" si="54"/>
        <v>40909</v>
      </c>
      <c r="G1788" s="2">
        <f t="shared" si="55"/>
        <v>2012</v>
      </c>
    </row>
    <row r="1789" spans="1:7" x14ac:dyDescent="0.25">
      <c r="A1789">
        <v>1646</v>
      </c>
      <c r="B1789" t="s">
        <v>5</v>
      </c>
      <c r="C1789">
        <v>6</v>
      </c>
      <c r="D1789" t="s">
        <v>46</v>
      </c>
      <c r="E1789">
        <v>1</v>
      </c>
      <c r="F1789" s="12">
        <f t="shared" si="54"/>
        <v>40969</v>
      </c>
      <c r="G1789" s="2">
        <f t="shared" si="55"/>
        <v>2012</v>
      </c>
    </row>
    <row r="1790" spans="1:7" x14ac:dyDescent="0.25">
      <c r="A1790">
        <v>1646</v>
      </c>
      <c r="B1790" t="s">
        <v>5</v>
      </c>
      <c r="C1790">
        <v>6</v>
      </c>
      <c r="D1790" t="s">
        <v>49</v>
      </c>
      <c r="E1790">
        <v>1</v>
      </c>
      <c r="F1790" s="12">
        <f t="shared" si="54"/>
        <v>41000</v>
      </c>
      <c r="G1790" s="2">
        <f t="shared" si="55"/>
        <v>2012</v>
      </c>
    </row>
    <row r="1791" spans="1:7" x14ac:dyDescent="0.25">
      <c r="A1791">
        <v>1646</v>
      </c>
      <c r="B1791" t="s">
        <v>5</v>
      </c>
      <c r="C1791">
        <v>6</v>
      </c>
      <c r="D1791" t="s">
        <v>50</v>
      </c>
      <c r="E1791">
        <v>1</v>
      </c>
      <c r="F1791" s="12">
        <f t="shared" si="54"/>
        <v>41061</v>
      </c>
      <c r="G1791" s="2">
        <f t="shared" si="55"/>
        <v>2012</v>
      </c>
    </row>
    <row r="1792" spans="1:7" x14ac:dyDescent="0.25">
      <c r="A1792">
        <v>1646</v>
      </c>
      <c r="B1792" t="s">
        <v>5</v>
      </c>
      <c r="C1792">
        <v>6</v>
      </c>
      <c r="D1792" t="s">
        <v>51</v>
      </c>
      <c r="E1792">
        <v>1</v>
      </c>
      <c r="F1792" s="12">
        <f t="shared" si="54"/>
        <v>41091</v>
      </c>
      <c r="G1792" s="2">
        <f t="shared" si="55"/>
        <v>2012</v>
      </c>
    </row>
    <row r="1793" spans="1:7" x14ac:dyDescent="0.25">
      <c r="A1793">
        <v>1646</v>
      </c>
      <c r="B1793" t="s">
        <v>5</v>
      </c>
      <c r="C1793">
        <v>6</v>
      </c>
      <c r="D1793" t="s">
        <v>53</v>
      </c>
      <c r="E1793">
        <v>1</v>
      </c>
      <c r="F1793" s="12">
        <f t="shared" si="54"/>
        <v>41122</v>
      </c>
      <c r="G1793" s="2">
        <f t="shared" si="55"/>
        <v>2012</v>
      </c>
    </row>
    <row r="1794" spans="1:7" x14ac:dyDescent="0.25">
      <c r="A1794">
        <v>1646</v>
      </c>
      <c r="B1794" t="s">
        <v>5</v>
      </c>
      <c r="C1794">
        <v>6</v>
      </c>
      <c r="D1794" t="s">
        <v>55</v>
      </c>
      <c r="E1794">
        <v>1</v>
      </c>
      <c r="F1794" s="12">
        <f t="shared" ref="F1794:F1857" si="56">DATE(VALUE(LEFT(D1794,4)),VALUE(RIGHT(D1794,2)),1)</f>
        <v>41183</v>
      </c>
      <c r="G1794" s="2">
        <f t="shared" si="55"/>
        <v>2012</v>
      </c>
    </row>
    <row r="1795" spans="1:7" x14ac:dyDescent="0.25">
      <c r="A1795">
        <v>1646</v>
      </c>
      <c r="B1795" t="s">
        <v>5</v>
      </c>
      <c r="C1795">
        <v>6</v>
      </c>
      <c r="D1795" t="s">
        <v>54</v>
      </c>
      <c r="E1795">
        <v>1</v>
      </c>
      <c r="F1795" s="12">
        <f t="shared" si="56"/>
        <v>41244</v>
      </c>
      <c r="G1795" s="2">
        <f t="shared" ref="G1795:G1858" si="57">YEAR(F1795)</f>
        <v>2012</v>
      </c>
    </row>
    <row r="1796" spans="1:7" x14ac:dyDescent="0.25">
      <c r="A1796">
        <v>1646</v>
      </c>
      <c r="B1796" t="s">
        <v>5</v>
      </c>
      <c r="C1796">
        <v>6</v>
      </c>
      <c r="D1796" t="s">
        <v>58</v>
      </c>
      <c r="E1796">
        <v>1</v>
      </c>
      <c r="F1796" s="12">
        <f t="shared" si="56"/>
        <v>41306</v>
      </c>
      <c r="G1796" s="2">
        <f t="shared" si="57"/>
        <v>2013</v>
      </c>
    </row>
    <row r="1797" spans="1:7" x14ac:dyDescent="0.25">
      <c r="A1797">
        <v>1646</v>
      </c>
      <c r="B1797" t="s">
        <v>5</v>
      </c>
      <c r="C1797">
        <v>6</v>
      </c>
      <c r="D1797" t="s">
        <v>57</v>
      </c>
      <c r="E1797">
        <v>1</v>
      </c>
      <c r="F1797" s="12">
        <f t="shared" si="56"/>
        <v>41334</v>
      </c>
      <c r="G1797" s="2">
        <f t="shared" si="57"/>
        <v>2013</v>
      </c>
    </row>
    <row r="1798" spans="1:7" x14ac:dyDescent="0.25">
      <c r="A1798">
        <v>1646</v>
      </c>
      <c r="B1798" t="s">
        <v>5</v>
      </c>
      <c r="C1798">
        <v>6</v>
      </c>
      <c r="D1798" t="s">
        <v>60</v>
      </c>
      <c r="E1798">
        <v>1</v>
      </c>
      <c r="F1798" s="12">
        <f t="shared" si="56"/>
        <v>41395</v>
      </c>
      <c r="G1798" s="2">
        <f t="shared" si="57"/>
        <v>2013</v>
      </c>
    </row>
    <row r="1799" spans="1:7" x14ac:dyDescent="0.25">
      <c r="A1799">
        <v>1646</v>
      </c>
      <c r="B1799" t="s">
        <v>5</v>
      </c>
      <c r="C1799">
        <v>6</v>
      </c>
      <c r="D1799" t="s">
        <v>61</v>
      </c>
      <c r="E1799">
        <v>1</v>
      </c>
      <c r="F1799" s="12">
        <f t="shared" si="56"/>
        <v>41426</v>
      </c>
      <c r="G1799" s="2">
        <f t="shared" si="57"/>
        <v>2013</v>
      </c>
    </row>
    <row r="1800" spans="1:7" x14ac:dyDescent="0.25">
      <c r="A1800">
        <v>1646</v>
      </c>
      <c r="B1800" t="s">
        <v>5</v>
      </c>
      <c r="C1800">
        <v>6</v>
      </c>
      <c r="D1800" t="s">
        <v>63</v>
      </c>
      <c r="E1800">
        <v>1</v>
      </c>
      <c r="F1800" s="12">
        <f t="shared" si="56"/>
        <v>41456</v>
      </c>
      <c r="G1800" s="2">
        <f t="shared" si="57"/>
        <v>2013</v>
      </c>
    </row>
    <row r="1801" spans="1:7" x14ac:dyDescent="0.25">
      <c r="A1801">
        <v>1646</v>
      </c>
      <c r="B1801" t="s">
        <v>5</v>
      </c>
      <c r="C1801">
        <v>6</v>
      </c>
      <c r="D1801" t="s">
        <v>64</v>
      </c>
      <c r="E1801">
        <v>1</v>
      </c>
      <c r="F1801" s="12">
        <f t="shared" si="56"/>
        <v>41518</v>
      </c>
      <c r="G1801" s="2">
        <f t="shared" si="57"/>
        <v>2013</v>
      </c>
    </row>
    <row r="1802" spans="1:7" x14ac:dyDescent="0.25">
      <c r="A1802">
        <v>1646</v>
      </c>
      <c r="B1802" t="s">
        <v>5</v>
      </c>
      <c r="C1802">
        <v>6</v>
      </c>
      <c r="D1802" t="s">
        <v>68</v>
      </c>
      <c r="E1802">
        <v>1</v>
      </c>
      <c r="F1802" s="12">
        <f t="shared" si="56"/>
        <v>41548</v>
      </c>
      <c r="G1802" s="2">
        <f t="shared" si="57"/>
        <v>2013</v>
      </c>
    </row>
    <row r="1803" spans="1:7" x14ac:dyDescent="0.25">
      <c r="A1803">
        <v>1646</v>
      </c>
      <c r="B1803" t="s">
        <v>5</v>
      </c>
      <c r="C1803">
        <v>6</v>
      </c>
      <c r="D1803" t="s">
        <v>69</v>
      </c>
      <c r="E1803">
        <v>1</v>
      </c>
      <c r="F1803" s="12">
        <f t="shared" si="56"/>
        <v>41640</v>
      </c>
      <c r="G1803" s="2">
        <f t="shared" si="57"/>
        <v>2014</v>
      </c>
    </row>
    <row r="1804" spans="1:7" x14ac:dyDescent="0.25">
      <c r="A1804">
        <v>1646</v>
      </c>
      <c r="B1804" t="s">
        <v>5</v>
      </c>
      <c r="C1804">
        <v>6</v>
      </c>
      <c r="D1804" t="s">
        <v>70</v>
      </c>
      <c r="E1804">
        <v>1</v>
      </c>
      <c r="F1804" s="12">
        <f t="shared" si="56"/>
        <v>41671</v>
      </c>
      <c r="G1804" s="2">
        <f t="shared" si="57"/>
        <v>2014</v>
      </c>
    </row>
    <row r="1805" spans="1:7" x14ac:dyDescent="0.25">
      <c r="A1805">
        <v>1646</v>
      </c>
      <c r="B1805" t="s">
        <v>5</v>
      </c>
      <c r="C1805">
        <v>6</v>
      </c>
      <c r="D1805" t="s">
        <v>6</v>
      </c>
      <c r="E1805">
        <v>1</v>
      </c>
      <c r="F1805" s="12">
        <f t="shared" si="56"/>
        <v>41730</v>
      </c>
      <c r="G1805" s="2">
        <f t="shared" si="57"/>
        <v>2014</v>
      </c>
    </row>
    <row r="1806" spans="1:7" x14ac:dyDescent="0.25">
      <c r="A1806">
        <v>1646</v>
      </c>
      <c r="B1806" t="s">
        <v>5</v>
      </c>
      <c r="C1806">
        <v>6</v>
      </c>
      <c r="D1806" t="s">
        <v>8</v>
      </c>
      <c r="E1806">
        <v>1</v>
      </c>
      <c r="F1806" s="12">
        <f t="shared" si="56"/>
        <v>41760</v>
      </c>
      <c r="G1806" s="2">
        <f t="shared" si="57"/>
        <v>2014</v>
      </c>
    </row>
    <row r="1807" spans="1:7" x14ac:dyDescent="0.25">
      <c r="A1807">
        <v>1646</v>
      </c>
      <c r="B1807" t="s">
        <v>5</v>
      </c>
      <c r="C1807">
        <v>6</v>
      </c>
      <c r="D1807" t="s">
        <v>11</v>
      </c>
      <c r="E1807">
        <v>1</v>
      </c>
      <c r="F1807" s="12">
        <f t="shared" si="56"/>
        <v>41821</v>
      </c>
      <c r="G1807" s="2">
        <f t="shared" si="57"/>
        <v>2014</v>
      </c>
    </row>
    <row r="1808" spans="1:7" x14ac:dyDescent="0.25">
      <c r="A1808">
        <v>1646</v>
      </c>
      <c r="B1808" t="s">
        <v>5</v>
      </c>
      <c r="C1808">
        <v>6</v>
      </c>
      <c r="D1808" t="s">
        <v>13</v>
      </c>
      <c r="E1808">
        <v>1</v>
      </c>
      <c r="F1808" s="12">
        <f t="shared" si="56"/>
        <v>41852</v>
      </c>
      <c r="G1808" s="2">
        <f t="shared" si="57"/>
        <v>2014</v>
      </c>
    </row>
    <row r="1809" spans="1:7" x14ac:dyDescent="0.25">
      <c r="A1809">
        <v>1646</v>
      </c>
      <c r="B1809" t="s">
        <v>5</v>
      </c>
      <c r="C1809">
        <v>6</v>
      </c>
      <c r="D1809" t="s">
        <v>14</v>
      </c>
      <c r="E1809">
        <v>1</v>
      </c>
      <c r="F1809" s="12">
        <f t="shared" si="56"/>
        <v>41883</v>
      </c>
      <c r="G1809" s="2">
        <f t="shared" si="57"/>
        <v>2014</v>
      </c>
    </row>
    <row r="1810" spans="1:7" x14ac:dyDescent="0.25">
      <c r="A1810">
        <v>1646</v>
      </c>
      <c r="B1810" t="s">
        <v>5</v>
      </c>
      <c r="C1810">
        <v>6</v>
      </c>
      <c r="D1810" t="s">
        <v>17</v>
      </c>
      <c r="E1810">
        <v>1</v>
      </c>
      <c r="F1810" s="12">
        <f t="shared" si="56"/>
        <v>41944</v>
      </c>
      <c r="G1810" s="2">
        <f t="shared" si="57"/>
        <v>2014</v>
      </c>
    </row>
    <row r="1811" spans="1:7" x14ac:dyDescent="0.25">
      <c r="A1811">
        <v>1646</v>
      </c>
      <c r="B1811" t="s">
        <v>5</v>
      </c>
      <c r="C1811">
        <v>6</v>
      </c>
      <c r="D1811" t="s">
        <v>20</v>
      </c>
      <c r="E1811">
        <v>1</v>
      </c>
      <c r="F1811" s="12">
        <f t="shared" si="56"/>
        <v>42005</v>
      </c>
      <c r="G1811" s="2">
        <f t="shared" si="57"/>
        <v>2015</v>
      </c>
    </row>
    <row r="1812" spans="1:7" x14ac:dyDescent="0.25">
      <c r="A1812">
        <v>1646</v>
      </c>
      <c r="B1812" t="s">
        <v>5</v>
      </c>
      <c r="C1812">
        <v>6</v>
      </c>
      <c r="D1812" t="s">
        <v>23</v>
      </c>
      <c r="E1812">
        <v>1</v>
      </c>
      <c r="F1812" s="12">
        <f t="shared" si="56"/>
        <v>42064</v>
      </c>
      <c r="G1812" s="2">
        <f t="shared" si="57"/>
        <v>2015</v>
      </c>
    </row>
    <row r="1813" spans="1:7" x14ac:dyDescent="0.25">
      <c r="A1813">
        <v>1646</v>
      </c>
      <c r="B1813" t="s">
        <v>5</v>
      </c>
      <c r="C1813">
        <v>6</v>
      </c>
      <c r="D1813" t="s">
        <v>24</v>
      </c>
      <c r="E1813">
        <v>1</v>
      </c>
      <c r="F1813" s="12">
        <f t="shared" si="56"/>
        <v>42095</v>
      </c>
      <c r="G1813" s="2">
        <f t="shared" si="57"/>
        <v>2015</v>
      </c>
    </row>
    <row r="1814" spans="1:7" x14ac:dyDescent="0.25">
      <c r="A1814">
        <v>1646</v>
      </c>
      <c r="B1814" t="s">
        <v>5</v>
      </c>
      <c r="C1814">
        <v>6</v>
      </c>
      <c r="D1814" t="s">
        <v>27</v>
      </c>
      <c r="E1814">
        <v>1</v>
      </c>
      <c r="F1814" s="12">
        <f t="shared" si="56"/>
        <v>42156</v>
      </c>
      <c r="G1814" s="2">
        <f t="shared" si="57"/>
        <v>2015</v>
      </c>
    </row>
    <row r="1815" spans="1:7" x14ac:dyDescent="0.25">
      <c r="A1815">
        <v>1664</v>
      </c>
      <c r="B1815" t="s">
        <v>5</v>
      </c>
      <c r="C1815">
        <v>9.1999999999999993</v>
      </c>
      <c r="D1815" t="s">
        <v>19</v>
      </c>
      <c r="E1815">
        <v>1</v>
      </c>
      <c r="F1815" s="12">
        <f t="shared" si="56"/>
        <v>40360</v>
      </c>
      <c r="G1815" s="2">
        <f t="shared" si="57"/>
        <v>2010</v>
      </c>
    </row>
    <row r="1816" spans="1:7" x14ac:dyDescent="0.25">
      <c r="A1816">
        <v>1664</v>
      </c>
      <c r="B1816" t="s">
        <v>5</v>
      </c>
      <c r="C1816">
        <v>9.1999999999999993</v>
      </c>
      <c r="D1816" t="s">
        <v>31</v>
      </c>
      <c r="E1816">
        <v>1</v>
      </c>
      <c r="F1816" s="12">
        <f t="shared" si="56"/>
        <v>40513</v>
      </c>
      <c r="G1816" s="2">
        <f t="shared" si="57"/>
        <v>2010</v>
      </c>
    </row>
    <row r="1817" spans="1:7" x14ac:dyDescent="0.25">
      <c r="A1817">
        <v>1664</v>
      </c>
      <c r="B1817" t="s">
        <v>5</v>
      </c>
      <c r="C1817">
        <v>9.1999999999999993</v>
      </c>
      <c r="D1817" t="s">
        <v>26</v>
      </c>
      <c r="E1817">
        <v>1</v>
      </c>
      <c r="F1817" s="12">
        <f t="shared" si="56"/>
        <v>40422</v>
      </c>
      <c r="G1817" s="2">
        <f t="shared" si="57"/>
        <v>2010</v>
      </c>
    </row>
    <row r="1818" spans="1:7" x14ac:dyDescent="0.25">
      <c r="A1818">
        <v>1664</v>
      </c>
      <c r="B1818" t="s">
        <v>5</v>
      </c>
      <c r="C1818">
        <v>9.1999999999999993</v>
      </c>
      <c r="D1818" t="s">
        <v>28</v>
      </c>
      <c r="E1818">
        <v>1</v>
      </c>
      <c r="F1818" s="12">
        <f t="shared" si="56"/>
        <v>40452</v>
      </c>
      <c r="G1818" s="2">
        <f t="shared" si="57"/>
        <v>2010</v>
      </c>
    </row>
    <row r="1819" spans="1:7" x14ac:dyDescent="0.25">
      <c r="A1819">
        <v>1664</v>
      </c>
      <c r="B1819" t="s">
        <v>5</v>
      </c>
      <c r="C1819">
        <v>9.1999999999999993</v>
      </c>
      <c r="D1819" t="s">
        <v>22</v>
      </c>
      <c r="E1819">
        <v>1</v>
      </c>
      <c r="F1819" s="12">
        <f t="shared" si="56"/>
        <v>40391</v>
      </c>
      <c r="G1819" s="2">
        <f t="shared" si="57"/>
        <v>2010</v>
      </c>
    </row>
    <row r="1820" spans="1:7" x14ac:dyDescent="0.25">
      <c r="A1820">
        <v>1664</v>
      </c>
      <c r="B1820" t="s">
        <v>5</v>
      </c>
      <c r="C1820">
        <v>9.1999999999999993</v>
      </c>
      <c r="D1820" t="s">
        <v>34</v>
      </c>
      <c r="E1820">
        <v>1</v>
      </c>
      <c r="F1820" s="12">
        <f t="shared" si="56"/>
        <v>40575</v>
      </c>
      <c r="G1820" s="2">
        <f t="shared" si="57"/>
        <v>2011</v>
      </c>
    </row>
    <row r="1821" spans="1:7" x14ac:dyDescent="0.25">
      <c r="A1821">
        <v>1664</v>
      </c>
      <c r="B1821" t="s">
        <v>5</v>
      </c>
      <c r="C1821">
        <v>9.1999999999999993</v>
      </c>
      <c r="D1821" t="s">
        <v>35</v>
      </c>
      <c r="E1821">
        <v>1</v>
      </c>
      <c r="F1821" s="12">
        <f t="shared" si="56"/>
        <v>40603</v>
      </c>
      <c r="G1821" s="2">
        <f t="shared" si="57"/>
        <v>2011</v>
      </c>
    </row>
    <row r="1822" spans="1:7" x14ac:dyDescent="0.25">
      <c r="A1822">
        <v>1664</v>
      </c>
      <c r="B1822" t="s">
        <v>5</v>
      </c>
      <c r="C1822">
        <v>9.1999999999999993</v>
      </c>
      <c r="D1822" t="s">
        <v>38</v>
      </c>
      <c r="E1822">
        <v>1</v>
      </c>
      <c r="F1822" s="12">
        <f t="shared" si="56"/>
        <v>40695</v>
      </c>
      <c r="G1822" s="2">
        <f t="shared" si="57"/>
        <v>2011</v>
      </c>
    </row>
    <row r="1823" spans="1:7" x14ac:dyDescent="0.25">
      <c r="A1823">
        <v>1664</v>
      </c>
      <c r="B1823" t="s">
        <v>5</v>
      </c>
      <c r="C1823">
        <v>9.1999999999999993</v>
      </c>
      <c r="D1823" t="s">
        <v>37</v>
      </c>
      <c r="E1823">
        <v>2</v>
      </c>
      <c r="F1823" s="12">
        <f t="shared" si="56"/>
        <v>40664</v>
      </c>
      <c r="G1823" s="2">
        <f t="shared" si="57"/>
        <v>2011</v>
      </c>
    </row>
    <row r="1824" spans="1:7" x14ac:dyDescent="0.25">
      <c r="A1824">
        <v>1664</v>
      </c>
      <c r="B1824" t="s">
        <v>5</v>
      </c>
      <c r="C1824">
        <v>9.1999999999999993</v>
      </c>
      <c r="D1824" t="s">
        <v>40</v>
      </c>
      <c r="E1824">
        <v>1</v>
      </c>
      <c r="F1824" s="12">
        <f t="shared" si="56"/>
        <v>40756</v>
      </c>
      <c r="G1824" s="2">
        <f t="shared" si="57"/>
        <v>2011</v>
      </c>
    </row>
    <row r="1825" spans="1:7" x14ac:dyDescent="0.25">
      <c r="A1825">
        <v>1664</v>
      </c>
      <c r="B1825" t="s">
        <v>5</v>
      </c>
      <c r="C1825">
        <v>9.1999999999999993</v>
      </c>
      <c r="D1825" t="s">
        <v>39</v>
      </c>
      <c r="E1825">
        <v>2</v>
      </c>
      <c r="F1825" s="12">
        <f t="shared" si="56"/>
        <v>40725</v>
      </c>
      <c r="G1825" s="2">
        <f t="shared" si="57"/>
        <v>2011</v>
      </c>
    </row>
    <row r="1826" spans="1:7" x14ac:dyDescent="0.25">
      <c r="A1826">
        <v>1664</v>
      </c>
      <c r="B1826" t="s">
        <v>5</v>
      </c>
      <c r="C1826">
        <v>9.1999999999999993</v>
      </c>
      <c r="D1826" t="s">
        <v>36</v>
      </c>
      <c r="E1826">
        <v>1</v>
      </c>
      <c r="F1826" s="12">
        <f t="shared" si="56"/>
        <v>40634</v>
      </c>
      <c r="G1826" s="2">
        <f t="shared" si="57"/>
        <v>2011</v>
      </c>
    </row>
    <row r="1827" spans="1:7" x14ac:dyDescent="0.25">
      <c r="A1827">
        <v>1664</v>
      </c>
      <c r="B1827" t="s">
        <v>5</v>
      </c>
      <c r="C1827">
        <v>9.1999999999999993</v>
      </c>
      <c r="D1827" t="s">
        <v>41</v>
      </c>
      <c r="E1827">
        <v>1</v>
      </c>
      <c r="F1827" s="12">
        <f t="shared" si="56"/>
        <v>40787</v>
      </c>
      <c r="G1827" s="2">
        <f t="shared" si="57"/>
        <v>2011</v>
      </c>
    </row>
    <row r="1828" spans="1:7" x14ac:dyDescent="0.25">
      <c r="A1828">
        <v>1664</v>
      </c>
      <c r="B1828" t="s">
        <v>5</v>
      </c>
      <c r="C1828">
        <v>9.1999999999999993</v>
      </c>
      <c r="D1828" t="s">
        <v>43</v>
      </c>
      <c r="E1828">
        <v>1</v>
      </c>
      <c r="F1828" s="12">
        <f t="shared" si="56"/>
        <v>40848</v>
      </c>
      <c r="G1828" s="2">
        <f t="shared" si="57"/>
        <v>2011</v>
      </c>
    </row>
    <row r="1829" spans="1:7" x14ac:dyDescent="0.25">
      <c r="A1829">
        <v>1664</v>
      </c>
      <c r="B1829" t="s">
        <v>5</v>
      </c>
      <c r="C1829">
        <v>9.1999999999999993</v>
      </c>
      <c r="D1829" t="s">
        <v>44</v>
      </c>
      <c r="E1829">
        <v>1</v>
      </c>
      <c r="F1829" s="12">
        <f t="shared" si="56"/>
        <v>40878</v>
      </c>
      <c r="G1829" s="2">
        <f t="shared" si="57"/>
        <v>2011</v>
      </c>
    </row>
    <row r="1830" spans="1:7" x14ac:dyDescent="0.25">
      <c r="A1830">
        <v>1664</v>
      </c>
      <c r="B1830" t="s">
        <v>5</v>
      </c>
      <c r="C1830">
        <v>9.1999999999999993</v>
      </c>
      <c r="D1830" t="s">
        <v>47</v>
      </c>
      <c r="E1830">
        <v>1</v>
      </c>
      <c r="F1830" s="12">
        <f t="shared" si="56"/>
        <v>40940</v>
      </c>
      <c r="G1830" s="2">
        <f t="shared" si="57"/>
        <v>2012</v>
      </c>
    </row>
    <row r="1831" spans="1:7" x14ac:dyDescent="0.25">
      <c r="A1831">
        <v>1664</v>
      </c>
      <c r="B1831" t="s">
        <v>5</v>
      </c>
      <c r="C1831">
        <v>9.1999999999999993</v>
      </c>
      <c r="D1831" t="s">
        <v>46</v>
      </c>
      <c r="E1831">
        <v>1</v>
      </c>
      <c r="F1831" s="12">
        <f t="shared" si="56"/>
        <v>40969</v>
      </c>
      <c r="G1831" s="2">
        <f t="shared" si="57"/>
        <v>2012</v>
      </c>
    </row>
    <row r="1832" spans="1:7" x14ac:dyDescent="0.25">
      <c r="A1832">
        <v>1664</v>
      </c>
      <c r="B1832" t="s">
        <v>5</v>
      </c>
      <c r="C1832">
        <v>9.1999999999999993</v>
      </c>
      <c r="D1832" t="s">
        <v>49</v>
      </c>
      <c r="E1832">
        <v>2</v>
      </c>
      <c r="F1832" s="12">
        <f t="shared" si="56"/>
        <v>41000</v>
      </c>
      <c r="G1832" s="2">
        <f t="shared" si="57"/>
        <v>2012</v>
      </c>
    </row>
    <row r="1833" spans="1:7" x14ac:dyDescent="0.25">
      <c r="A1833">
        <v>1664</v>
      </c>
      <c r="B1833" t="s">
        <v>5</v>
      </c>
      <c r="C1833">
        <v>9.1999999999999993</v>
      </c>
      <c r="D1833" t="s">
        <v>48</v>
      </c>
      <c r="E1833">
        <v>1</v>
      </c>
      <c r="F1833" s="12">
        <f t="shared" si="56"/>
        <v>41030</v>
      </c>
      <c r="G1833" s="2">
        <f t="shared" si="57"/>
        <v>2012</v>
      </c>
    </row>
    <row r="1834" spans="1:7" x14ac:dyDescent="0.25">
      <c r="A1834">
        <v>1664</v>
      </c>
      <c r="B1834" t="s">
        <v>5</v>
      </c>
      <c r="C1834">
        <v>9.1999999999999993</v>
      </c>
      <c r="D1834" t="s">
        <v>50</v>
      </c>
      <c r="E1834">
        <v>1</v>
      </c>
      <c r="F1834" s="12">
        <f t="shared" si="56"/>
        <v>41061</v>
      </c>
      <c r="G1834" s="2">
        <f t="shared" si="57"/>
        <v>2012</v>
      </c>
    </row>
    <row r="1835" spans="1:7" x14ac:dyDescent="0.25">
      <c r="A1835">
        <v>1664</v>
      </c>
      <c r="B1835" t="s">
        <v>5</v>
      </c>
      <c r="C1835">
        <v>9.1999999999999993</v>
      </c>
      <c r="D1835" t="s">
        <v>51</v>
      </c>
      <c r="E1835">
        <v>1</v>
      </c>
      <c r="F1835" s="12">
        <f t="shared" si="56"/>
        <v>41091</v>
      </c>
      <c r="G1835" s="2">
        <f t="shared" si="57"/>
        <v>2012</v>
      </c>
    </row>
    <row r="1836" spans="1:7" x14ac:dyDescent="0.25">
      <c r="A1836">
        <v>1664</v>
      </c>
      <c r="B1836" t="s">
        <v>5</v>
      </c>
      <c r="C1836">
        <v>9.1999999999999993</v>
      </c>
      <c r="D1836" t="s">
        <v>53</v>
      </c>
      <c r="E1836">
        <v>2</v>
      </c>
      <c r="F1836" s="12">
        <f t="shared" si="56"/>
        <v>41122</v>
      </c>
      <c r="G1836" s="2">
        <f t="shared" si="57"/>
        <v>2012</v>
      </c>
    </row>
    <row r="1837" spans="1:7" x14ac:dyDescent="0.25">
      <c r="A1837">
        <v>1664</v>
      </c>
      <c r="B1837" t="s">
        <v>5</v>
      </c>
      <c r="C1837">
        <v>9.1999999999999993</v>
      </c>
      <c r="D1837" t="s">
        <v>52</v>
      </c>
      <c r="E1837">
        <v>1</v>
      </c>
      <c r="F1837" s="12">
        <f t="shared" si="56"/>
        <v>41153</v>
      </c>
      <c r="G1837" s="2">
        <f t="shared" si="57"/>
        <v>2012</v>
      </c>
    </row>
    <row r="1838" spans="1:7" x14ac:dyDescent="0.25">
      <c r="A1838">
        <v>1664</v>
      </c>
      <c r="B1838" t="s">
        <v>5</v>
      </c>
      <c r="C1838">
        <v>9.1999999999999993</v>
      </c>
      <c r="D1838" t="s">
        <v>56</v>
      </c>
      <c r="E1838">
        <v>1</v>
      </c>
      <c r="F1838" s="12">
        <f t="shared" si="56"/>
        <v>41214</v>
      </c>
      <c r="G1838" s="2">
        <f t="shared" si="57"/>
        <v>2012</v>
      </c>
    </row>
    <row r="1839" spans="1:7" x14ac:dyDescent="0.25">
      <c r="A1839">
        <v>1664</v>
      </c>
      <c r="B1839" t="s">
        <v>5</v>
      </c>
      <c r="C1839">
        <v>9.1999999999999993</v>
      </c>
      <c r="D1839" t="s">
        <v>59</v>
      </c>
      <c r="E1839">
        <v>1</v>
      </c>
      <c r="F1839" s="12">
        <f t="shared" si="56"/>
        <v>41275</v>
      </c>
      <c r="G1839" s="2">
        <f t="shared" si="57"/>
        <v>2013</v>
      </c>
    </row>
    <row r="1840" spans="1:7" x14ac:dyDescent="0.25">
      <c r="A1840">
        <v>1664</v>
      </c>
      <c r="B1840" t="s">
        <v>5</v>
      </c>
      <c r="C1840">
        <v>9.1999999999999993</v>
      </c>
      <c r="D1840" t="s">
        <v>57</v>
      </c>
      <c r="E1840">
        <v>1</v>
      </c>
      <c r="F1840" s="12">
        <f t="shared" si="56"/>
        <v>41334</v>
      </c>
      <c r="G1840" s="2">
        <f t="shared" si="57"/>
        <v>2013</v>
      </c>
    </row>
    <row r="1841" spans="1:7" x14ac:dyDescent="0.25">
      <c r="A1841">
        <v>1664</v>
      </c>
      <c r="B1841" t="s">
        <v>5</v>
      </c>
      <c r="C1841">
        <v>9.1999999999999993</v>
      </c>
      <c r="D1841" t="s">
        <v>62</v>
      </c>
      <c r="E1841">
        <v>1</v>
      </c>
      <c r="F1841" s="12">
        <f t="shared" si="56"/>
        <v>41365</v>
      </c>
      <c r="G1841" s="2">
        <f t="shared" si="57"/>
        <v>2013</v>
      </c>
    </row>
    <row r="1842" spans="1:7" x14ac:dyDescent="0.25">
      <c r="A1842">
        <v>1664</v>
      </c>
      <c r="B1842" t="s">
        <v>5</v>
      </c>
      <c r="C1842">
        <v>9.1999999999999993</v>
      </c>
      <c r="D1842" t="s">
        <v>60</v>
      </c>
      <c r="E1842">
        <v>2</v>
      </c>
      <c r="F1842" s="12">
        <f t="shared" si="56"/>
        <v>41395</v>
      </c>
      <c r="G1842" s="2">
        <f t="shared" si="57"/>
        <v>2013</v>
      </c>
    </row>
    <row r="1843" spans="1:7" x14ac:dyDescent="0.25">
      <c r="A1843">
        <v>1664</v>
      </c>
      <c r="B1843" t="s">
        <v>5</v>
      </c>
      <c r="C1843">
        <v>9.1999999999999993</v>
      </c>
      <c r="D1843" t="s">
        <v>61</v>
      </c>
      <c r="E1843">
        <v>1</v>
      </c>
      <c r="F1843" s="12">
        <f t="shared" si="56"/>
        <v>41426</v>
      </c>
      <c r="G1843" s="2">
        <f t="shared" si="57"/>
        <v>2013</v>
      </c>
    </row>
    <row r="1844" spans="1:7" x14ac:dyDescent="0.25">
      <c r="A1844">
        <v>1664</v>
      </c>
      <c r="B1844" t="s">
        <v>5</v>
      </c>
      <c r="C1844">
        <v>9.1999999999999993</v>
      </c>
      <c r="D1844" t="s">
        <v>63</v>
      </c>
      <c r="E1844">
        <v>1</v>
      </c>
      <c r="F1844" s="12">
        <f t="shared" si="56"/>
        <v>41456</v>
      </c>
      <c r="G1844" s="2">
        <f t="shared" si="57"/>
        <v>2013</v>
      </c>
    </row>
    <row r="1845" spans="1:7" x14ac:dyDescent="0.25">
      <c r="A1845">
        <v>1664</v>
      </c>
      <c r="B1845" t="s">
        <v>5</v>
      </c>
      <c r="C1845">
        <v>9.1999999999999993</v>
      </c>
      <c r="D1845" t="s">
        <v>65</v>
      </c>
      <c r="E1845">
        <v>2</v>
      </c>
      <c r="F1845" s="12">
        <f t="shared" si="56"/>
        <v>41487</v>
      </c>
      <c r="G1845" s="2">
        <f t="shared" si="57"/>
        <v>2013</v>
      </c>
    </row>
    <row r="1846" spans="1:7" x14ac:dyDescent="0.25">
      <c r="A1846">
        <v>1664</v>
      </c>
      <c r="B1846" t="s">
        <v>5</v>
      </c>
      <c r="C1846">
        <v>9.1999999999999993</v>
      </c>
      <c r="D1846" t="s">
        <v>64</v>
      </c>
      <c r="E1846">
        <v>1</v>
      </c>
      <c r="F1846" s="12">
        <f t="shared" si="56"/>
        <v>41518</v>
      </c>
      <c r="G1846" s="2">
        <f t="shared" si="57"/>
        <v>2013</v>
      </c>
    </row>
    <row r="1847" spans="1:7" x14ac:dyDescent="0.25">
      <c r="A1847">
        <v>1664</v>
      </c>
      <c r="B1847" t="s">
        <v>5</v>
      </c>
      <c r="C1847">
        <v>9.1999999999999993</v>
      </c>
      <c r="D1847" t="s">
        <v>68</v>
      </c>
      <c r="E1847">
        <v>1</v>
      </c>
      <c r="F1847" s="12">
        <f t="shared" si="56"/>
        <v>41548</v>
      </c>
      <c r="G1847" s="2">
        <f t="shared" si="57"/>
        <v>2013</v>
      </c>
    </row>
    <row r="1848" spans="1:7" x14ac:dyDescent="0.25">
      <c r="A1848">
        <v>1664</v>
      </c>
      <c r="B1848" t="s">
        <v>5</v>
      </c>
      <c r="C1848">
        <v>9.1999999999999993</v>
      </c>
      <c r="D1848" t="s">
        <v>69</v>
      </c>
      <c r="E1848">
        <v>1</v>
      </c>
      <c r="F1848" s="12">
        <f t="shared" si="56"/>
        <v>41640</v>
      </c>
      <c r="G1848" s="2">
        <f t="shared" si="57"/>
        <v>2014</v>
      </c>
    </row>
    <row r="1849" spans="1:7" x14ac:dyDescent="0.25">
      <c r="A1849">
        <v>1664</v>
      </c>
      <c r="B1849" t="s">
        <v>5</v>
      </c>
      <c r="C1849">
        <v>9.1999999999999993</v>
      </c>
      <c r="D1849" t="s">
        <v>6</v>
      </c>
      <c r="E1849">
        <v>2</v>
      </c>
      <c r="F1849" s="12">
        <f t="shared" si="56"/>
        <v>41730</v>
      </c>
      <c r="G1849" s="2">
        <f t="shared" si="57"/>
        <v>2014</v>
      </c>
    </row>
    <row r="1850" spans="1:7" x14ac:dyDescent="0.25">
      <c r="A1850">
        <v>1664</v>
      </c>
      <c r="B1850" t="s">
        <v>5</v>
      </c>
      <c r="C1850">
        <v>9.1999999999999993</v>
      </c>
      <c r="D1850" t="s">
        <v>8</v>
      </c>
      <c r="E1850">
        <v>1</v>
      </c>
      <c r="F1850" s="12">
        <f t="shared" si="56"/>
        <v>41760</v>
      </c>
      <c r="G1850" s="2">
        <f t="shared" si="57"/>
        <v>2014</v>
      </c>
    </row>
    <row r="1851" spans="1:7" x14ac:dyDescent="0.25">
      <c r="A1851">
        <v>1664</v>
      </c>
      <c r="B1851" t="s">
        <v>5</v>
      </c>
      <c r="C1851">
        <v>9.1999999999999993</v>
      </c>
      <c r="D1851" t="s">
        <v>10</v>
      </c>
      <c r="E1851">
        <v>1</v>
      </c>
      <c r="F1851" s="12">
        <f t="shared" si="56"/>
        <v>41791</v>
      </c>
      <c r="G1851" s="2">
        <f t="shared" si="57"/>
        <v>2014</v>
      </c>
    </row>
    <row r="1852" spans="1:7" x14ac:dyDescent="0.25">
      <c r="A1852">
        <v>1664</v>
      </c>
      <c r="B1852" t="s">
        <v>5</v>
      </c>
      <c r="C1852">
        <v>9.1999999999999993</v>
      </c>
      <c r="D1852" t="s">
        <v>11</v>
      </c>
      <c r="E1852">
        <v>1</v>
      </c>
      <c r="F1852" s="12">
        <f t="shared" si="56"/>
        <v>41821</v>
      </c>
      <c r="G1852" s="2">
        <f t="shared" si="57"/>
        <v>2014</v>
      </c>
    </row>
    <row r="1853" spans="1:7" x14ac:dyDescent="0.25">
      <c r="A1853">
        <v>1664</v>
      </c>
      <c r="B1853" t="s">
        <v>5</v>
      </c>
      <c r="C1853">
        <v>9.1999999999999993</v>
      </c>
      <c r="D1853" t="s">
        <v>13</v>
      </c>
      <c r="E1853">
        <v>2</v>
      </c>
      <c r="F1853" s="12">
        <f t="shared" si="56"/>
        <v>41852</v>
      </c>
      <c r="G1853" s="2">
        <f t="shared" si="57"/>
        <v>2014</v>
      </c>
    </row>
    <row r="1854" spans="1:7" x14ac:dyDescent="0.25">
      <c r="A1854">
        <v>1664</v>
      </c>
      <c r="B1854" t="s">
        <v>5</v>
      </c>
      <c r="C1854">
        <v>9.1999999999999993</v>
      </c>
      <c r="D1854" t="s">
        <v>14</v>
      </c>
      <c r="E1854">
        <v>1</v>
      </c>
      <c r="F1854" s="12">
        <f t="shared" si="56"/>
        <v>41883</v>
      </c>
      <c r="G1854" s="2">
        <f t="shared" si="57"/>
        <v>2014</v>
      </c>
    </row>
    <row r="1855" spans="1:7" x14ac:dyDescent="0.25">
      <c r="A1855">
        <v>1664</v>
      </c>
      <c r="B1855" t="s">
        <v>5</v>
      </c>
      <c r="C1855">
        <v>9.1999999999999993</v>
      </c>
      <c r="D1855" t="s">
        <v>16</v>
      </c>
      <c r="E1855">
        <v>1</v>
      </c>
      <c r="F1855" s="12">
        <f t="shared" si="56"/>
        <v>41913</v>
      </c>
      <c r="G1855" s="2">
        <f t="shared" si="57"/>
        <v>2014</v>
      </c>
    </row>
    <row r="1856" spans="1:7" x14ac:dyDescent="0.25">
      <c r="A1856">
        <v>1664</v>
      </c>
      <c r="B1856" t="s">
        <v>5</v>
      </c>
      <c r="C1856">
        <v>9.1999999999999993</v>
      </c>
      <c r="D1856" t="s">
        <v>18</v>
      </c>
      <c r="E1856">
        <v>1</v>
      </c>
      <c r="F1856" s="12">
        <f t="shared" si="56"/>
        <v>41974</v>
      </c>
      <c r="G1856" s="2">
        <f t="shared" si="57"/>
        <v>2014</v>
      </c>
    </row>
    <row r="1857" spans="1:7" x14ac:dyDescent="0.25">
      <c r="A1857">
        <v>1664</v>
      </c>
      <c r="B1857" t="s">
        <v>5</v>
      </c>
      <c r="C1857">
        <v>9.1999999999999993</v>
      </c>
      <c r="D1857" t="s">
        <v>21</v>
      </c>
      <c r="E1857">
        <v>1</v>
      </c>
      <c r="F1857" s="12">
        <f t="shared" si="56"/>
        <v>42036</v>
      </c>
      <c r="G1857" s="2">
        <f t="shared" si="57"/>
        <v>2015</v>
      </c>
    </row>
    <row r="1858" spans="1:7" x14ac:dyDescent="0.25">
      <c r="A1858">
        <v>1664</v>
      </c>
      <c r="B1858" t="s">
        <v>5</v>
      </c>
      <c r="C1858">
        <v>9.1999999999999993</v>
      </c>
      <c r="D1858" t="s">
        <v>23</v>
      </c>
      <c r="E1858">
        <v>1</v>
      </c>
      <c r="F1858" s="12">
        <f t="shared" ref="F1858:F1921" si="58">DATE(VALUE(LEFT(D1858,4)),VALUE(RIGHT(D1858,2)),1)</f>
        <v>42064</v>
      </c>
      <c r="G1858" s="2">
        <f t="shared" si="57"/>
        <v>2015</v>
      </c>
    </row>
    <row r="1859" spans="1:7" x14ac:dyDescent="0.25">
      <c r="A1859">
        <v>1664</v>
      </c>
      <c r="B1859" t="s">
        <v>5</v>
      </c>
      <c r="C1859">
        <v>9.1999999999999993</v>
      </c>
      <c r="D1859" t="s">
        <v>24</v>
      </c>
      <c r="E1859">
        <v>1</v>
      </c>
      <c r="F1859" s="12">
        <f t="shared" si="58"/>
        <v>42095</v>
      </c>
      <c r="G1859" s="2">
        <f t="shared" ref="G1859:G1922" si="59">YEAR(F1859)</f>
        <v>2015</v>
      </c>
    </row>
    <row r="1860" spans="1:7" x14ac:dyDescent="0.25">
      <c r="A1860">
        <v>1664</v>
      </c>
      <c r="B1860" t="s">
        <v>5</v>
      </c>
      <c r="C1860">
        <v>9.1999999999999993</v>
      </c>
      <c r="D1860" t="s">
        <v>25</v>
      </c>
      <c r="E1860">
        <v>1</v>
      </c>
      <c r="F1860" s="12">
        <f t="shared" si="58"/>
        <v>42125</v>
      </c>
      <c r="G1860" s="2">
        <f t="shared" si="59"/>
        <v>2015</v>
      </c>
    </row>
    <row r="1861" spans="1:7" x14ac:dyDescent="0.25">
      <c r="A1861">
        <v>1664</v>
      </c>
      <c r="B1861" t="s">
        <v>5</v>
      </c>
      <c r="C1861">
        <v>9.1999999999999993</v>
      </c>
      <c r="D1861" t="s">
        <v>27</v>
      </c>
      <c r="E1861">
        <v>1</v>
      </c>
      <c r="F1861" s="12">
        <f t="shared" si="58"/>
        <v>42156</v>
      </c>
      <c r="G1861" s="2">
        <f t="shared" si="59"/>
        <v>2015</v>
      </c>
    </row>
    <row r="1862" spans="1:7" x14ac:dyDescent="0.25">
      <c r="A1862">
        <v>1717</v>
      </c>
      <c r="B1862" t="s">
        <v>5</v>
      </c>
      <c r="C1862">
        <v>7</v>
      </c>
      <c r="D1862" t="s">
        <v>26</v>
      </c>
      <c r="E1862">
        <v>1</v>
      </c>
      <c r="F1862" s="12">
        <f t="shared" si="58"/>
        <v>40422</v>
      </c>
      <c r="G1862" s="2">
        <f t="shared" si="59"/>
        <v>2010</v>
      </c>
    </row>
    <row r="1863" spans="1:7" x14ac:dyDescent="0.25">
      <c r="A1863">
        <v>1717</v>
      </c>
      <c r="B1863" t="s">
        <v>5</v>
      </c>
      <c r="C1863">
        <v>7</v>
      </c>
      <c r="D1863" t="s">
        <v>30</v>
      </c>
      <c r="E1863">
        <v>1</v>
      </c>
      <c r="F1863" s="12">
        <f t="shared" si="58"/>
        <v>40483</v>
      </c>
      <c r="G1863" s="2">
        <f t="shared" si="59"/>
        <v>2010</v>
      </c>
    </row>
    <row r="1864" spans="1:7" x14ac:dyDescent="0.25">
      <c r="A1864">
        <v>1717</v>
      </c>
      <c r="B1864" t="s">
        <v>5</v>
      </c>
      <c r="C1864">
        <v>7</v>
      </c>
      <c r="D1864" t="s">
        <v>34</v>
      </c>
      <c r="E1864">
        <v>1</v>
      </c>
      <c r="F1864" s="12">
        <f t="shared" si="58"/>
        <v>40575</v>
      </c>
      <c r="G1864" s="2">
        <f t="shared" si="59"/>
        <v>2011</v>
      </c>
    </row>
    <row r="1865" spans="1:7" x14ac:dyDescent="0.25">
      <c r="A1865">
        <v>1717</v>
      </c>
      <c r="B1865" t="s">
        <v>5</v>
      </c>
      <c r="C1865">
        <v>7</v>
      </c>
      <c r="D1865" t="s">
        <v>35</v>
      </c>
      <c r="E1865">
        <v>1</v>
      </c>
      <c r="F1865" s="12">
        <f t="shared" si="58"/>
        <v>40603</v>
      </c>
      <c r="G1865" s="2">
        <f t="shared" si="59"/>
        <v>2011</v>
      </c>
    </row>
    <row r="1866" spans="1:7" x14ac:dyDescent="0.25">
      <c r="A1866">
        <v>1717</v>
      </c>
      <c r="B1866" t="s">
        <v>5</v>
      </c>
      <c r="C1866">
        <v>7</v>
      </c>
      <c r="D1866" t="s">
        <v>37</v>
      </c>
      <c r="E1866">
        <v>1</v>
      </c>
      <c r="F1866" s="12">
        <f t="shared" si="58"/>
        <v>40664</v>
      </c>
      <c r="G1866" s="2">
        <f t="shared" si="59"/>
        <v>2011</v>
      </c>
    </row>
    <row r="1867" spans="1:7" x14ac:dyDescent="0.25">
      <c r="A1867">
        <v>1717</v>
      </c>
      <c r="B1867" t="s">
        <v>5</v>
      </c>
      <c r="C1867">
        <v>7</v>
      </c>
      <c r="D1867" t="s">
        <v>38</v>
      </c>
      <c r="E1867">
        <v>1</v>
      </c>
      <c r="F1867" s="12">
        <f t="shared" si="58"/>
        <v>40695</v>
      </c>
      <c r="G1867" s="2">
        <f t="shared" si="59"/>
        <v>2011</v>
      </c>
    </row>
    <row r="1868" spans="1:7" x14ac:dyDescent="0.25">
      <c r="A1868">
        <v>1717</v>
      </c>
      <c r="B1868" t="s">
        <v>5</v>
      </c>
      <c r="C1868">
        <v>7</v>
      </c>
      <c r="D1868" t="s">
        <v>39</v>
      </c>
      <c r="E1868">
        <v>1</v>
      </c>
      <c r="F1868" s="12">
        <f t="shared" si="58"/>
        <v>40725</v>
      </c>
      <c r="G1868" s="2">
        <f t="shared" si="59"/>
        <v>2011</v>
      </c>
    </row>
    <row r="1869" spans="1:7" x14ac:dyDescent="0.25">
      <c r="A1869">
        <v>1717</v>
      </c>
      <c r="B1869" t="s">
        <v>5</v>
      </c>
      <c r="C1869">
        <v>7</v>
      </c>
      <c r="D1869" t="s">
        <v>40</v>
      </c>
      <c r="E1869">
        <v>1</v>
      </c>
      <c r="F1869" s="12">
        <f t="shared" si="58"/>
        <v>40756</v>
      </c>
      <c r="G1869" s="2">
        <f t="shared" si="59"/>
        <v>2011</v>
      </c>
    </row>
    <row r="1870" spans="1:7" x14ac:dyDescent="0.25">
      <c r="A1870">
        <v>1717</v>
      </c>
      <c r="B1870" t="s">
        <v>5</v>
      </c>
      <c r="C1870">
        <v>7</v>
      </c>
      <c r="D1870" t="s">
        <v>42</v>
      </c>
      <c r="E1870">
        <v>1</v>
      </c>
      <c r="F1870" s="12">
        <f t="shared" si="58"/>
        <v>40817</v>
      </c>
      <c r="G1870" s="2">
        <f t="shared" si="59"/>
        <v>2011</v>
      </c>
    </row>
    <row r="1871" spans="1:7" x14ac:dyDescent="0.25">
      <c r="A1871">
        <v>1717</v>
      </c>
      <c r="B1871" t="s">
        <v>5</v>
      </c>
      <c r="C1871">
        <v>7</v>
      </c>
      <c r="D1871" t="s">
        <v>44</v>
      </c>
      <c r="E1871">
        <v>1</v>
      </c>
      <c r="F1871" s="12">
        <f t="shared" si="58"/>
        <v>40878</v>
      </c>
      <c r="G1871" s="2">
        <f t="shared" si="59"/>
        <v>2011</v>
      </c>
    </row>
    <row r="1872" spans="1:7" x14ac:dyDescent="0.25">
      <c r="A1872">
        <v>1717</v>
      </c>
      <c r="B1872" t="s">
        <v>5</v>
      </c>
      <c r="C1872">
        <v>7</v>
      </c>
      <c r="D1872" t="s">
        <v>46</v>
      </c>
      <c r="E1872">
        <v>1</v>
      </c>
      <c r="F1872" s="12">
        <f t="shared" si="58"/>
        <v>40969</v>
      </c>
      <c r="G1872" s="2">
        <f t="shared" si="59"/>
        <v>2012</v>
      </c>
    </row>
    <row r="1873" spans="1:7" x14ac:dyDescent="0.25">
      <c r="A1873">
        <v>1717</v>
      </c>
      <c r="B1873" t="s">
        <v>5</v>
      </c>
      <c r="C1873">
        <v>7</v>
      </c>
      <c r="D1873" t="s">
        <v>49</v>
      </c>
      <c r="E1873">
        <v>1</v>
      </c>
      <c r="F1873" s="12">
        <f t="shared" si="58"/>
        <v>41000</v>
      </c>
      <c r="G1873" s="2">
        <f t="shared" si="59"/>
        <v>2012</v>
      </c>
    </row>
    <row r="1874" spans="1:7" x14ac:dyDescent="0.25">
      <c r="A1874">
        <v>1717</v>
      </c>
      <c r="B1874" t="s">
        <v>5</v>
      </c>
      <c r="C1874">
        <v>7</v>
      </c>
      <c r="D1874" t="s">
        <v>48</v>
      </c>
      <c r="E1874">
        <v>1</v>
      </c>
      <c r="F1874" s="12">
        <f t="shared" si="58"/>
        <v>41030</v>
      </c>
      <c r="G1874" s="2">
        <f t="shared" si="59"/>
        <v>2012</v>
      </c>
    </row>
    <row r="1875" spans="1:7" x14ac:dyDescent="0.25">
      <c r="A1875">
        <v>1717</v>
      </c>
      <c r="B1875" t="s">
        <v>5</v>
      </c>
      <c r="C1875">
        <v>7</v>
      </c>
      <c r="D1875" t="s">
        <v>50</v>
      </c>
      <c r="E1875">
        <v>1</v>
      </c>
      <c r="F1875" s="12">
        <f t="shared" si="58"/>
        <v>41061</v>
      </c>
      <c r="G1875" s="2">
        <f t="shared" si="59"/>
        <v>2012</v>
      </c>
    </row>
    <row r="1876" spans="1:7" x14ac:dyDescent="0.25">
      <c r="A1876">
        <v>1717</v>
      </c>
      <c r="B1876" t="s">
        <v>5</v>
      </c>
      <c r="C1876">
        <v>7</v>
      </c>
      <c r="D1876" t="s">
        <v>53</v>
      </c>
      <c r="E1876">
        <v>1</v>
      </c>
      <c r="F1876" s="12">
        <f t="shared" si="58"/>
        <v>41122</v>
      </c>
      <c r="G1876" s="2">
        <f t="shared" si="59"/>
        <v>2012</v>
      </c>
    </row>
    <row r="1877" spans="1:7" x14ac:dyDescent="0.25">
      <c r="A1877">
        <v>1717</v>
      </c>
      <c r="B1877" t="s">
        <v>5</v>
      </c>
      <c r="C1877">
        <v>7</v>
      </c>
      <c r="D1877" t="s">
        <v>52</v>
      </c>
      <c r="E1877">
        <v>1</v>
      </c>
      <c r="F1877" s="12">
        <f t="shared" si="58"/>
        <v>41153</v>
      </c>
      <c r="G1877" s="2">
        <f t="shared" si="59"/>
        <v>2012</v>
      </c>
    </row>
    <row r="1878" spans="1:7" x14ac:dyDescent="0.25">
      <c r="A1878">
        <v>1717</v>
      </c>
      <c r="B1878" t="s">
        <v>5</v>
      </c>
      <c r="C1878">
        <v>7</v>
      </c>
      <c r="D1878" t="s">
        <v>56</v>
      </c>
      <c r="E1878">
        <v>1</v>
      </c>
      <c r="F1878" s="12">
        <f t="shared" si="58"/>
        <v>41214</v>
      </c>
      <c r="G1878" s="2">
        <f t="shared" si="59"/>
        <v>2012</v>
      </c>
    </row>
    <row r="1879" spans="1:7" x14ac:dyDescent="0.25">
      <c r="A1879">
        <v>1717</v>
      </c>
      <c r="B1879" t="s">
        <v>5</v>
      </c>
      <c r="C1879">
        <v>7</v>
      </c>
      <c r="D1879" t="s">
        <v>59</v>
      </c>
      <c r="E1879">
        <v>1</v>
      </c>
      <c r="F1879" s="12">
        <f t="shared" si="58"/>
        <v>41275</v>
      </c>
      <c r="G1879" s="2">
        <f t="shared" si="59"/>
        <v>2013</v>
      </c>
    </row>
    <row r="1880" spans="1:7" x14ac:dyDescent="0.25">
      <c r="A1880">
        <v>1717</v>
      </c>
      <c r="B1880" t="s">
        <v>5</v>
      </c>
      <c r="C1880">
        <v>7</v>
      </c>
      <c r="D1880" t="s">
        <v>57</v>
      </c>
      <c r="E1880">
        <v>1</v>
      </c>
      <c r="F1880" s="12">
        <f t="shared" si="58"/>
        <v>41334</v>
      </c>
      <c r="G1880" s="2">
        <f t="shared" si="59"/>
        <v>2013</v>
      </c>
    </row>
    <row r="1881" spans="1:7" x14ac:dyDescent="0.25">
      <c r="A1881">
        <v>1717</v>
      </c>
      <c r="B1881" t="s">
        <v>5</v>
      </c>
      <c r="C1881">
        <v>7</v>
      </c>
      <c r="D1881" t="s">
        <v>60</v>
      </c>
      <c r="E1881">
        <v>1</v>
      </c>
      <c r="F1881" s="12">
        <f t="shared" si="58"/>
        <v>41395</v>
      </c>
      <c r="G1881" s="2">
        <f t="shared" si="59"/>
        <v>2013</v>
      </c>
    </row>
    <row r="1882" spans="1:7" x14ac:dyDescent="0.25">
      <c r="A1882">
        <v>1717</v>
      </c>
      <c r="B1882" t="s">
        <v>5</v>
      </c>
      <c r="C1882">
        <v>7</v>
      </c>
      <c r="D1882" t="s">
        <v>61</v>
      </c>
      <c r="E1882">
        <v>1</v>
      </c>
      <c r="F1882" s="12">
        <f t="shared" si="58"/>
        <v>41426</v>
      </c>
      <c r="G1882" s="2">
        <f t="shared" si="59"/>
        <v>2013</v>
      </c>
    </row>
    <row r="1883" spans="1:7" x14ac:dyDescent="0.25">
      <c r="A1883">
        <v>1717</v>
      </c>
      <c r="B1883" t="s">
        <v>5</v>
      </c>
      <c r="C1883">
        <v>7</v>
      </c>
      <c r="D1883" t="s">
        <v>63</v>
      </c>
      <c r="E1883">
        <v>1</v>
      </c>
      <c r="F1883" s="12">
        <f t="shared" si="58"/>
        <v>41456</v>
      </c>
      <c r="G1883" s="2">
        <f t="shared" si="59"/>
        <v>2013</v>
      </c>
    </row>
    <row r="1884" spans="1:7" x14ac:dyDescent="0.25">
      <c r="A1884">
        <v>1717</v>
      </c>
      <c r="B1884" t="s">
        <v>5</v>
      </c>
      <c r="C1884">
        <v>7</v>
      </c>
      <c r="D1884" t="s">
        <v>65</v>
      </c>
      <c r="E1884">
        <v>1</v>
      </c>
      <c r="F1884" s="12">
        <f t="shared" si="58"/>
        <v>41487</v>
      </c>
      <c r="G1884" s="2">
        <f t="shared" si="59"/>
        <v>2013</v>
      </c>
    </row>
    <row r="1885" spans="1:7" x14ac:dyDescent="0.25">
      <c r="A1885">
        <v>1717</v>
      </c>
      <c r="B1885" t="s">
        <v>5</v>
      </c>
      <c r="C1885">
        <v>7</v>
      </c>
      <c r="D1885" t="s">
        <v>68</v>
      </c>
      <c r="E1885">
        <v>1</v>
      </c>
      <c r="F1885" s="12">
        <f t="shared" si="58"/>
        <v>41548</v>
      </c>
      <c r="G1885" s="2">
        <f t="shared" si="59"/>
        <v>2013</v>
      </c>
    </row>
    <row r="1886" spans="1:7" x14ac:dyDescent="0.25">
      <c r="A1886">
        <v>1717</v>
      </c>
      <c r="B1886" t="s">
        <v>5</v>
      </c>
      <c r="C1886">
        <v>7</v>
      </c>
      <c r="D1886" t="s">
        <v>66</v>
      </c>
      <c r="E1886">
        <v>1</v>
      </c>
      <c r="F1886" s="12">
        <f t="shared" si="58"/>
        <v>41609</v>
      </c>
      <c r="G1886" s="2">
        <f t="shared" si="59"/>
        <v>2013</v>
      </c>
    </row>
    <row r="1887" spans="1:7" x14ac:dyDescent="0.25">
      <c r="A1887">
        <v>1717</v>
      </c>
      <c r="B1887" t="s">
        <v>5</v>
      </c>
      <c r="C1887">
        <v>7</v>
      </c>
      <c r="D1887" t="s">
        <v>70</v>
      </c>
      <c r="E1887">
        <v>1</v>
      </c>
      <c r="F1887" s="12">
        <f t="shared" si="58"/>
        <v>41671</v>
      </c>
      <c r="G1887" s="2">
        <f t="shared" si="59"/>
        <v>2014</v>
      </c>
    </row>
    <row r="1888" spans="1:7" x14ac:dyDescent="0.25">
      <c r="A1888">
        <v>1717</v>
      </c>
      <c r="B1888" t="s">
        <v>5</v>
      </c>
      <c r="C1888">
        <v>7</v>
      </c>
      <c r="D1888" t="s">
        <v>6</v>
      </c>
      <c r="E1888">
        <v>1</v>
      </c>
      <c r="F1888" s="12">
        <f t="shared" si="58"/>
        <v>41730</v>
      </c>
      <c r="G1888" s="2">
        <f t="shared" si="59"/>
        <v>2014</v>
      </c>
    </row>
    <row r="1889" spans="1:7" x14ac:dyDescent="0.25">
      <c r="A1889">
        <v>1717</v>
      </c>
      <c r="B1889" t="s">
        <v>5</v>
      </c>
      <c r="C1889">
        <v>7</v>
      </c>
      <c r="D1889" t="s">
        <v>8</v>
      </c>
      <c r="E1889">
        <v>1</v>
      </c>
      <c r="F1889" s="12">
        <f t="shared" si="58"/>
        <v>41760</v>
      </c>
      <c r="G1889" s="2">
        <f t="shared" si="59"/>
        <v>2014</v>
      </c>
    </row>
    <row r="1890" spans="1:7" x14ac:dyDescent="0.25">
      <c r="A1890">
        <v>1717</v>
      </c>
      <c r="B1890" t="s">
        <v>5</v>
      </c>
      <c r="C1890">
        <v>7</v>
      </c>
      <c r="D1890" t="s">
        <v>10</v>
      </c>
      <c r="E1890">
        <v>1</v>
      </c>
      <c r="F1890" s="12">
        <f t="shared" si="58"/>
        <v>41791</v>
      </c>
      <c r="G1890" s="2">
        <f t="shared" si="59"/>
        <v>2014</v>
      </c>
    </row>
    <row r="1891" spans="1:7" x14ac:dyDescent="0.25">
      <c r="A1891">
        <v>1717</v>
      </c>
      <c r="B1891" t="s">
        <v>5</v>
      </c>
      <c r="C1891">
        <v>7</v>
      </c>
      <c r="D1891" t="s">
        <v>11</v>
      </c>
      <c r="E1891">
        <v>1</v>
      </c>
      <c r="F1891" s="12">
        <f t="shared" si="58"/>
        <v>41821</v>
      </c>
      <c r="G1891" s="2">
        <f t="shared" si="59"/>
        <v>2014</v>
      </c>
    </row>
    <row r="1892" spans="1:7" x14ac:dyDescent="0.25">
      <c r="A1892">
        <v>1717</v>
      </c>
      <c r="B1892" t="s">
        <v>5</v>
      </c>
      <c r="C1892">
        <v>7</v>
      </c>
      <c r="D1892" t="s">
        <v>14</v>
      </c>
      <c r="E1892">
        <v>1</v>
      </c>
      <c r="F1892" s="12">
        <f t="shared" si="58"/>
        <v>41883</v>
      </c>
      <c r="G1892" s="2">
        <f t="shared" si="59"/>
        <v>2014</v>
      </c>
    </row>
    <row r="1893" spans="1:7" x14ac:dyDescent="0.25">
      <c r="A1893">
        <v>1717</v>
      </c>
      <c r="B1893" t="s">
        <v>5</v>
      </c>
      <c r="C1893">
        <v>7</v>
      </c>
      <c r="D1893" t="s">
        <v>16</v>
      </c>
      <c r="E1893">
        <v>1</v>
      </c>
      <c r="F1893" s="12">
        <f t="shared" si="58"/>
        <v>41913</v>
      </c>
      <c r="G1893" s="2">
        <f t="shared" si="59"/>
        <v>2014</v>
      </c>
    </row>
    <row r="1894" spans="1:7" x14ac:dyDescent="0.25">
      <c r="A1894">
        <v>1717</v>
      </c>
      <c r="B1894" t="s">
        <v>5</v>
      </c>
      <c r="C1894">
        <v>7</v>
      </c>
      <c r="D1894" t="s">
        <v>20</v>
      </c>
      <c r="E1894">
        <v>1</v>
      </c>
      <c r="F1894" s="12">
        <f t="shared" si="58"/>
        <v>42005</v>
      </c>
      <c r="G1894" s="2">
        <f t="shared" si="59"/>
        <v>2015</v>
      </c>
    </row>
    <row r="1895" spans="1:7" x14ac:dyDescent="0.25">
      <c r="A1895">
        <v>1717</v>
      </c>
      <c r="B1895" t="s">
        <v>5</v>
      </c>
      <c r="C1895">
        <v>7</v>
      </c>
      <c r="D1895" t="s">
        <v>23</v>
      </c>
      <c r="E1895">
        <v>1</v>
      </c>
      <c r="F1895" s="12">
        <f t="shared" si="58"/>
        <v>42064</v>
      </c>
      <c r="G1895" s="2">
        <f t="shared" si="59"/>
        <v>2015</v>
      </c>
    </row>
    <row r="1896" spans="1:7" x14ac:dyDescent="0.25">
      <c r="A1896">
        <v>1717</v>
      </c>
      <c r="B1896" t="s">
        <v>5</v>
      </c>
      <c r="C1896">
        <v>7</v>
      </c>
      <c r="D1896" t="s">
        <v>24</v>
      </c>
      <c r="E1896">
        <v>1</v>
      </c>
      <c r="F1896" s="12">
        <f t="shared" si="58"/>
        <v>42095</v>
      </c>
      <c r="G1896" s="2">
        <f t="shared" si="59"/>
        <v>2015</v>
      </c>
    </row>
    <row r="1897" spans="1:7" x14ac:dyDescent="0.25">
      <c r="A1897">
        <v>1717</v>
      </c>
      <c r="B1897" t="s">
        <v>5</v>
      </c>
      <c r="C1897">
        <v>7</v>
      </c>
      <c r="D1897" t="s">
        <v>27</v>
      </c>
      <c r="E1897">
        <v>1</v>
      </c>
      <c r="F1897" s="12">
        <f t="shared" si="58"/>
        <v>42156</v>
      </c>
      <c r="G1897" s="2">
        <f t="shared" si="59"/>
        <v>2015</v>
      </c>
    </row>
    <row r="1898" spans="1:7" x14ac:dyDescent="0.25">
      <c r="A1898">
        <v>1723</v>
      </c>
      <c r="B1898" t="s">
        <v>5</v>
      </c>
      <c r="C1898">
        <v>7.52</v>
      </c>
      <c r="D1898" t="s">
        <v>30</v>
      </c>
      <c r="E1898">
        <v>1</v>
      </c>
      <c r="F1898" s="12">
        <f t="shared" si="58"/>
        <v>40483</v>
      </c>
      <c r="G1898" s="2">
        <f t="shared" si="59"/>
        <v>2010</v>
      </c>
    </row>
    <row r="1899" spans="1:7" x14ac:dyDescent="0.25">
      <c r="A1899">
        <v>1723</v>
      </c>
      <c r="B1899" t="s">
        <v>5</v>
      </c>
      <c r="C1899">
        <v>7.52</v>
      </c>
      <c r="D1899" t="s">
        <v>28</v>
      </c>
      <c r="E1899">
        <v>1</v>
      </c>
      <c r="F1899" s="12">
        <f t="shared" si="58"/>
        <v>40452</v>
      </c>
      <c r="G1899" s="2">
        <f t="shared" si="59"/>
        <v>2010</v>
      </c>
    </row>
    <row r="1900" spans="1:7" x14ac:dyDescent="0.25">
      <c r="A1900">
        <v>1723</v>
      </c>
      <c r="B1900" t="s">
        <v>5</v>
      </c>
      <c r="C1900">
        <v>7.52</v>
      </c>
      <c r="D1900" t="s">
        <v>31</v>
      </c>
      <c r="E1900">
        <v>1</v>
      </c>
      <c r="F1900" s="12">
        <f t="shared" si="58"/>
        <v>40513</v>
      </c>
      <c r="G1900" s="2">
        <f t="shared" si="59"/>
        <v>2010</v>
      </c>
    </row>
    <row r="1901" spans="1:7" x14ac:dyDescent="0.25">
      <c r="A1901">
        <v>1723</v>
      </c>
      <c r="B1901" t="s">
        <v>5</v>
      </c>
      <c r="C1901">
        <v>7.52</v>
      </c>
      <c r="D1901" t="s">
        <v>35</v>
      </c>
      <c r="E1901">
        <v>1</v>
      </c>
      <c r="F1901" s="12">
        <f t="shared" si="58"/>
        <v>40603</v>
      </c>
      <c r="G1901" s="2">
        <f t="shared" si="59"/>
        <v>2011</v>
      </c>
    </row>
    <row r="1902" spans="1:7" x14ac:dyDescent="0.25">
      <c r="A1902">
        <v>1723</v>
      </c>
      <c r="B1902" t="s">
        <v>5</v>
      </c>
      <c r="C1902">
        <v>7.52</v>
      </c>
      <c r="D1902" t="s">
        <v>36</v>
      </c>
      <c r="E1902">
        <v>1</v>
      </c>
      <c r="F1902" s="12">
        <f t="shared" si="58"/>
        <v>40634</v>
      </c>
      <c r="G1902" s="2">
        <f t="shared" si="59"/>
        <v>2011</v>
      </c>
    </row>
    <row r="1903" spans="1:7" x14ac:dyDescent="0.25">
      <c r="A1903">
        <v>1723</v>
      </c>
      <c r="B1903" t="s">
        <v>5</v>
      </c>
      <c r="C1903">
        <v>7.52</v>
      </c>
      <c r="D1903" t="s">
        <v>37</v>
      </c>
      <c r="E1903">
        <v>1</v>
      </c>
      <c r="F1903" s="12">
        <f t="shared" si="58"/>
        <v>40664</v>
      </c>
      <c r="G1903" s="2">
        <f t="shared" si="59"/>
        <v>2011</v>
      </c>
    </row>
    <row r="1904" spans="1:7" x14ac:dyDescent="0.25">
      <c r="A1904">
        <v>1723</v>
      </c>
      <c r="B1904" t="s">
        <v>5</v>
      </c>
      <c r="C1904">
        <v>7.52</v>
      </c>
      <c r="D1904" t="s">
        <v>38</v>
      </c>
      <c r="E1904">
        <v>1</v>
      </c>
      <c r="F1904" s="12">
        <f t="shared" si="58"/>
        <v>40695</v>
      </c>
      <c r="G1904" s="2">
        <f t="shared" si="59"/>
        <v>2011</v>
      </c>
    </row>
    <row r="1905" spans="1:7" x14ac:dyDescent="0.25">
      <c r="A1905">
        <v>1723</v>
      </c>
      <c r="B1905" t="s">
        <v>5</v>
      </c>
      <c r="C1905">
        <v>7.52</v>
      </c>
      <c r="D1905" t="s">
        <v>39</v>
      </c>
      <c r="E1905">
        <v>1</v>
      </c>
      <c r="F1905" s="12">
        <f t="shared" si="58"/>
        <v>40725</v>
      </c>
      <c r="G1905" s="2">
        <f t="shared" si="59"/>
        <v>2011</v>
      </c>
    </row>
    <row r="1906" spans="1:7" x14ac:dyDescent="0.25">
      <c r="A1906">
        <v>1723</v>
      </c>
      <c r="B1906" t="s">
        <v>5</v>
      </c>
      <c r="C1906">
        <v>7.52</v>
      </c>
      <c r="D1906" t="s">
        <v>40</v>
      </c>
      <c r="E1906">
        <v>1</v>
      </c>
      <c r="F1906" s="12">
        <f t="shared" si="58"/>
        <v>40756</v>
      </c>
      <c r="G1906" s="2">
        <f t="shared" si="59"/>
        <v>2011</v>
      </c>
    </row>
    <row r="1907" spans="1:7" x14ac:dyDescent="0.25">
      <c r="A1907">
        <v>1723</v>
      </c>
      <c r="B1907" t="s">
        <v>5</v>
      </c>
      <c r="C1907">
        <v>7.52</v>
      </c>
      <c r="D1907" t="s">
        <v>42</v>
      </c>
      <c r="E1907">
        <v>1</v>
      </c>
      <c r="F1907" s="12">
        <f t="shared" si="58"/>
        <v>40817</v>
      </c>
      <c r="G1907" s="2">
        <f t="shared" si="59"/>
        <v>2011</v>
      </c>
    </row>
    <row r="1908" spans="1:7" x14ac:dyDescent="0.25">
      <c r="A1908">
        <v>1723</v>
      </c>
      <c r="B1908" t="s">
        <v>5</v>
      </c>
      <c r="C1908">
        <v>7.52</v>
      </c>
      <c r="D1908" t="s">
        <v>43</v>
      </c>
      <c r="E1908">
        <v>1</v>
      </c>
      <c r="F1908" s="12">
        <f t="shared" si="58"/>
        <v>40848</v>
      </c>
      <c r="G1908" s="2">
        <f t="shared" si="59"/>
        <v>2011</v>
      </c>
    </row>
    <row r="1909" spans="1:7" x14ac:dyDescent="0.25">
      <c r="A1909">
        <v>1723</v>
      </c>
      <c r="B1909" t="s">
        <v>5</v>
      </c>
      <c r="C1909">
        <v>7.52</v>
      </c>
      <c r="D1909" t="s">
        <v>44</v>
      </c>
      <c r="E1909">
        <v>1</v>
      </c>
      <c r="F1909" s="12">
        <f t="shared" si="58"/>
        <v>40878</v>
      </c>
      <c r="G1909" s="2">
        <f t="shared" si="59"/>
        <v>2011</v>
      </c>
    </row>
    <row r="1910" spans="1:7" x14ac:dyDescent="0.25">
      <c r="A1910">
        <v>1723</v>
      </c>
      <c r="B1910" t="s">
        <v>5</v>
      </c>
      <c r="C1910">
        <v>7.52</v>
      </c>
      <c r="D1910" t="s">
        <v>47</v>
      </c>
      <c r="E1910">
        <v>1</v>
      </c>
      <c r="F1910" s="12">
        <f t="shared" si="58"/>
        <v>40940</v>
      </c>
      <c r="G1910" s="2">
        <f t="shared" si="59"/>
        <v>2012</v>
      </c>
    </row>
    <row r="1911" spans="1:7" x14ac:dyDescent="0.25">
      <c r="A1911">
        <v>1723</v>
      </c>
      <c r="B1911" t="s">
        <v>5</v>
      </c>
      <c r="C1911">
        <v>7.52</v>
      </c>
      <c r="D1911" t="s">
        <v>46</v>
      </c>
      <c r="E1911">
        <v>1</v>
      </c>
      <c r="F1911" s="12">
        <f t="shared" si="58"/>
        <v>40969</v>
      </c>
      <c r="G1911" s="2">
        <f t="shared" si="59"/>
        <v>2012</v>
      </c>
    </row>
    <row r="1912" spans="1:7" x14ac:dyDescent="0.25">
      <c r="A1912">
        <v>1723</v>
      </c>
      <c r="B1912" t="s">
        <v>5</v>
      </c>
      <c r="C1912">
        <v>7.52</v>
      </c>
      <c r="D1912" t="s">
        <v>49</v>
      </c>
      <c r="E1912">
        <v>1</v>
      </c>
      <c r="F1912" s="12">
        <f t="shared" si="58"/>
        <v>41000</v>
      </c>
      <c r="G1912" s="2">
        <f t="shared" si="59"/>
        <v>2012</v>
      </c>
    </row>
    <row r="1913" spans="1:7" x14ac:dyDescent="0.25">
      <c r="A1913">
        <v>1723</v>
      </c>
      <c r="B1913" t="s">
        <v>5</v>
      </c>
      <c r="C1913">
        <v>7.52</v>
      </c>
      <c r="D1913" t="s">
        <v>48</v>
      </c>
      <c r="E1913">
        <v>1</v>
      </c>
      <c r="F1913" s="12">
        <f t="shared" si="58"/>
        <v>41030</v>
      </c>
      <c r="G1913" s="2">
        <f t="shared" si="59"/>
        <v>2012</v>
      </c>
    </row>
    <row r="1914" spans="1:7" x14ac:dyDescent="0.25">
      <c r="A1914">
        <v>1723</v>
      </c>
      <c r="B1914" t="s">
        <v>5</v>
      </c>
      <c r="C1914">
        <v>7.52</v>
      </c>
      <c r="D1914" t="s">
        <v>50</v>
      </c>
      <c r="E1914">
        <v>1</v>
      </c>
      <c r="F1914" s="12">
        <f t="shared" si="58"/>
        <v>41061</v>
      </c>
      <c r="G1914" s="2">
        <f t="shared" si="59"/>
        <v>2012</v>
      </c>
    </row>
    <row r="1915" spans="1:7" x14ac:dyDescent="0.25">
      <c r="A1915">
        <v>1723</v>
      </c>
      <c r="B1915" t="s">
        <v>5</v>
      </c>
      <c r="C1915">
        <v>7.52</v>
      </c>
      <c r="D1915" t="s">
        <v>51</v>
      </c>
      <c r="E1915">
        <v>1</v>
      </c>
      <c r="F1915" s="12">
        <f t="shared" si="58"/>
        <v>41091</v>
      </c>
      <c r="G1915" s="2">
        <f t="shared" si="59"/>
        <v>2012</v>
      </c>
    </row>
    <row r="1916" spans="1:7" x14ac:dyDescent="0.25">
      <c r="A1916">
        <v>1723</v>
      </c>
      <c r="B1916" t="s">
        <v>5</v>
      </c>
      <c r="C1916">
        <v>7.52</v>
      </c>
      <c r="D1916" t="s">
        <v>53</v>
      </c>
      <c r="E1916">
        <v>1</v>
      </c>
      <c r="F1916" s="12">
        <f t="shared" si="58"/>
        <v>41122</v>
      </c>
      <c r="G1916" s="2">
        <f t="shared" si="59"/>
        <v>2012</v>
      </c>
    </row>
    <row r="1917" spans="1:7" x14ac:dyDescent="0.25">
      <c r="A1917">
        <v>1723</v>
      </c>
      <c r="B1917" t="s">
        <v>5</v>
      </c>
      <c r="C1917">
        <v>7.52</v>
      </c>
      <c r="D1917" t="s">
        <v>52</v>
      </c>
      <c r="E1917">
        <v>1</v>
      </c>
      <c r="F1917" s="12">
        <f t="shared" si="58"/>
        <v>41153</v>
      </c>
      <c r="G1917" s="2">
        <f t="shared" si="59"/>
        <v>2012</v>
      </c>
    </row>
    <row r="1918" spans="1:7" x14ac:dyDescent="0.25">
      <c r="A1918">
        <v>1723</v>
      </c>
      <c r="B1918" t="s">
        <v>5</v>
      </c>
      <c r="C1918">
        <v>7.52</v>
      </c>
      <c r="D1918" t="s">
        <v>56</v>
      </c>
      <c r="E1918">
        <v>1</v>
      </c>
      <c r="F1918" s="12">
        <f t="shared" si="58"/>
        <v>41214</v>
      </c>
      <c r="G1918" s="2">
        <f t="shared" si="59"/>
        <v>2012</v>
      </c>
    </row>
    <row r="1919" spans="1:7" x14ac:dyDescent="0.25">
      <c r="A1919">
        <v>1723</v>
      </c>
      <c r="B1919" t="s">
        <v>5</v>
      </c>
      <c r="C1919">
        <v>7.52</v>
      </c>
      <c r="D1919" t="s">
        <v>59</v>
      </c>
      <c r="E1919">
        <v>1</v>
      </c>
      <c r="F1919" s="12">
        <f t="shared" si="58"/>
        <v>41275</v>
      </c>
      <c r="G1919" s="2">
        <f t="shared" si="59"/>
        <v>2013</v>
      </c>
    </row>
    <row r="1920" spans="1:7" x14ac:dyDescent="0.25">
      <c r="A1920">
        <v>1723</v>
      </c>
      <c r="B1920" t="s">
        <v>5</v>
      </c>
      <c r="C1920">
        <v>7.52</v>
      </c>
      <c r="D1920" t="s">
        <v>57</v>
      </c>
      <c r="E1920">
        <v>1</v>
      </c>
      <c r="F1920" s="12">
        <f t="shared" si="58"/>
        <v>41334</v>
      </c>
      <c r="G1920" s="2">
        <f t="shared" si="59"/>
        <v>2013</v>
      </c>
    </row>
    <row r="1921" spans="1:7" x14ac:dyDescent="0.25">
      <c r="A1921">
        <v>1723</v>
      </c>
      <c r="B1921" t="s">
        <v>5</v>
      </c>
      <c r="C1921">
        <v>7.52</v>
      </c>
      <c r="D1921" t="s">
        <v>62</v>
      </c>
      <c r="E1921">
        <v>1</v>
      </c>
      <c r="F1921" s="12">
        <f t="shared" si="58"/>
        <v>41365</v>
      </c>
      <c r="G1921" s="2">
        <f t="shared" si="59"/>
        <v>2013</v>
      </c>
    </row>
    <row r="1922" spans="1:7" x14ac:dyDescent="0.25">
      <c r="A1922">
        <v>1723</v>
      </c>
      <c r="B1922" t="s">
        <v>5</v>
      </c>
      <c r="C1922">
        <v>7.52</v>
      </c>
      <c r="D1922" t="s">
        <v>60</v>
      </c>
      <c r="E1922">
        <v>1</v>
      </c>
      <c r="F1922" s="12">
        <f t="shared" ref="F1922:F1985" si="60">DATE(VALUE(LEFT(D1922,4)),VALUE(RIGHT(D1922,2)),1)</f>
        <v>41395</v>
      </c>
      <c r="G1922" s="2">
        <f t="shared" si="59"/>
        <v>2013</v>
      </c>
    </row>
    <row r="1923" spans="1:7" x14ac:dyDescent="0.25">
      <c r="A1923">
        <v>1723</v>
      </c>
      <c r="B1923" t="s">
        <v>5</v>
      </c>
      <c r="C1923">
        <v>7.52</v>
      </c>
      <c r="D1923" t="s">
        <v>61</v>
      </c>
      <c r="E1923">
        <v>1</v>
      </c>
      <c r="F1923" s="12">
        <f t="shared" si="60"/>
        <v>41426</v>
      </c>
      <c r="G1923" s="2">
        <f t="shared" ref="G1923:G1986" si="61">YEAR(F1923)</f>
        <v>2013</v>
      </c>
    </row>
    <row r="1924" spans="1:7" x14ac:dyDescent="0.25">
      <c r="A1924">
        <v>1723</v>
      </c>
      <c r="B1924" t="s">
        <v>5</v>
      </c>
      <c r="C1924">
        <v>7.52</v>
      </c>
      <c r="D1924" t="s">
        <v>63</v>
      </c>
      <c r="E1924">
        <v>1</v>
      </c>
      <c r="F1924" s="12">
        <f t="shared" si="60"/>
        <v>41456</v>
      </c>
      <c r="G1924" s="2">
        <f t="shared" si="61"/>
        <v>2013</v>
      </c>
    </row>
    <row r="1925" spans="1:7" x14ac:dyDescent="0.25">
      <c r="A1925">
        <v>1723</v>
      </c>
      <c r="B1925" t="s">
        <v>5</v>
      </c>
      <c r="C1925">
        <v>7.52</v>
      </c>
      <c r="D1925" t="s">
        <v>65</v>
      </c>
      <c r="E1925">
        <v>1</v>
      </c>
      <c r="F1925" s="12">
        <f t="shared" si="60"/>
        <v>41487</v>
      </c>
      <c r="G1925" s="2">
        <f t="shared" si="61"/>
        <v>2013</v>
      </c>
    </row>
    <row r="1926" spans="1:7" x14ac:dyDescent="0.25">
      <c r="A1926">
        <v>1723</v>
      </c>
      <c r="B1926" t="s">
        <v>5</v>
      </c>
      <c r="C1926">
        <v>7.52</v>
      </c>
      <c r="D1926" t="s">
        <v>64</v>
      </c>
      <c r="E1926">
        <v>1</v>
      </c>
      <c r="F1926" s="12">
        <f t="shared" si="60"/>
        <v>41518</v>
      </c>
      <c r="G1926" s="2">
        <f t="shared" si="61"/>
        <v>2013</v>
      </c>
    </row>
    <row r="1927" spans="1:7" x14ac:dyDescent="0.25">
      <c r="A1927">
        <v>1723</v>
      </c>
      <c r="B1927" t="s">
        <v>5</v>
      </c>
      <c r="C1927">
        <v>7.52</v>
      </c>
      <c r="D1927" t="s">
        <v>68</v>
      </c>
      <c r="E1927">
        <v>1</v>
      </c>
      <c r="F1927" s="12">
        <f t="shared" si="60"/>
        <v>41548</v>
      </c>
      <c r="G1927" s="2">
        <f t="shared" si="61"/>
        <v>2013</v>
      </c>
    </row>
    <row r="1928" spans="1:7" x14ac:dyDescent="0.25">
      <c r="A1928">
        <v>1723</v>
      </c>
      <c r="B1928" t="s">
        <v>5</v>
      </c>
      <c r="C1928">
        <v>7.52</v>
      </c>
      <c r="D1928" t="s">
        <v>66</v>
      </c>
      <c r="E1928">
        <v>1</v>
      </c>
      <c r="F1928" s="12">
        <f t="shared" si="60"/>
        <v>41609</v>
      </c>
      <c r="G1928" s="2">
        <f t="shared" si="61"/>
        <v>2013</v>
      </c>
    </row>
    <row r="1929" spans="1:7" x14ac:dyDescent="0.25">
      <c r="A1929">
        <v>1723</v>
      </c>
      <c r="B1929" t="s">
        <v>5</v>
      </c>
      <c r="C1929">
        <v>7.52</v>
      </c>
      <c r="D1929" t="s">
        <v>70</v>
      </c>
      <c r="E1929">
        <v>1</v>
      </c>
      <c r="F1929" s="12">
        <f t="shared" si="60"/>
        <v>41671</v>
      </c>
      <c r="G1929" s="2">
        <f t="shared" si="61"/>
        <v>2014</v>
      </c>
    </row>
    <row r="1930" spans="1:7" x14ac:dyDescent="0.25">
      <c r="A1930">
        <v>1723</v>
      </c>
      <c r="B1930" t="s">
        <v>5</v>
      </c>
      <c r="C1930">
        <v>7.52</v>
      </c>
      <c r="D1930" t="s">
        <v>7</v>
      </c>
      <c r="E1930">
        <v>1</v>
      </c>
      <c r="F1930" s="12">
        <f t="shared" si="60"/>
        <v>41699</v>
      </c>
      <c r="G1930" s="2">
        <f t="shared" si="61"/>
        <v>2014</v>
      </c>
    </row>
    <row r="1931" spans="1:7" x14ac:dyDescent="0.25">
      <c r="A1931">
        <v>1723</v>
      </c>
      <c r="B1931" t="s">
        <v>5</v>
      </c>
      <c r="C1931">
        <v>7.52</v>
      </c>
      <c r="D1931" t="s">
        <v>6</v>
      </c>
      <c r="E1931">
        <v>1</v>
      </c>
      <c r="F1931" s="12">
        <f t="shared" si="60"/>
        <v>41730</v>
      </c>
      <c r="G1931" s="2">
        <f t="shared" si="61"/>
        <v>2014</v>
      </c>
    </row>
    <row r="1932" spans="1:7" x14ac:dyDescent="0.25">
      <c r="A1932">
        <v>1723</v>
      </c>
      <c r="B1932" t="s">
        <v>5</v>
      </c>
      <c r="C1932">
        <v>7.52</v>
      </c>
      <c r="D1932" t="s">
        <v>8</v>
      </c>
      <c r="E1932">
        <v>1</v>
      </c>
      <c r="F1932" s="12">
        <f t="shared" si="60"/>
        <v>41760</v>
      </c>
      <c r="G1932" s="2">
        <f t="shared" si="61"/>
        <v>2014</v>
      </c>
    </row>
    <row r="1933" spans="1:7" x14ac:dyDescent="0.25">
      <c r="A1933">
        <v>1723</v>
      </c>
      <c r="B1933" t="s">
        <v>5</v>
      </c>
      <c r="C1933">
        <v>7.52</v>
      </c>
      <c r="D1933" t="s">
        <v>10</v>
      </c>
      <c r="E1933">
        <v>1</v>
      </c>
      <c r="F1933" s="12">
        <f t="shared" si="60"/>
        <v>41791</v>
      </c>
      <c r="G1933" s="2">
        <f t="shared" si="61"/>
        <v>2014</v>
      </c>
    </row>
    <row r="1934" spans="1:7" x14ac:dyDescent="0.25">
      <c r="A1934">
        <v>1723</v>
      </c>
      <c r="B1934" t="s">
        <v>5</v>
      </c>
      <c r="C1934">
        <v>7.52</v>
      </c>
      <c r="D1934" t="s">
        <v>11</v>
      </c>
      <c r="E1934">
        <v>1</v>
      </c>
      <c r="F1934" s="12">
        <f t="shared" si="60"/>
        <v>41821</v>
      </c>
      <c r="G1934" s="2">
        <f t="shared" si="61"/>
        <v>2014</v>
      </c>
    </row>
    <row r="1935" spans="1:7" x14ac:dyDescent="0.25">
      <c r="A1935">
        <v>1723</v>
      </c>
      <c r="B1935" t="s">
        <v>5</v>
      </c>
      <c r="C1935">
        <v>7.52</v>
      </c>
      <c r="D1935" t="s">
        <v>13</v>
      </c>
      <c r="E1935">
        <v>1</v>
      </c>
      <c r="F1935" s="12">
        <f t="shared" si="60"/>
        <v>41852</v>
      </c>
      <c r="G1935" s="2">
        <f t="shared" si="61"/>
        <v>2014</v>
      </c>
    </row>
    <row r="1936" spans="1:7" x14ac:dyDescent="0.25">
      <c r="A1936">
        <v>1723</v>
      </c>
      <c r="B1936" t="s">
        <v>5</v>
      </c>
      <c r="C1936">
        <v>7.52</v>
      </c>
      <c r="D1936" t="s">
        <v>14</v>
      </c>
      <c r="E1936">
        <v>1</v>
      </c>
      <c r="F1936" s="12">
        <f t="shared" si="60"/>
        <v>41883</v>
      </c>
      <c r="G1936" s="2">
        <f t="shared" si="61"/>
        <v>2014</v>
      </c>
    </row>
    <row r="1937" spans="1:7" x14ac:dyDescent="0.25">
      <c r="A1937">
        <v>1723</v>
      </c>
      <c r="B1937" t="s">
        <v>5</v>
      </c>
      <c r="C1937">
        <v>7.52</v>
      </c>
      <c r="D1937" t="s">
        <v>17</v>
      </c>
      <c r="E1937">
        <v>1</v>
      </c>
      <c r="F1937" s="12">
        <f t="shared" si="60"/>
        <v>41944</v>
      </c>
      <c r="G1937" s="2">
        <f t="shared" si="61"/>
        <v>2014</v>
      </c>
    </row>
    <row r="1938" spans="1:7" x14ac:dyDescent="0.25">
      <c r="A1938">
        <v>1723</v>
      </c>
      <c r="B1938" t="s">
        <v>5</v>
      </c>
      <c r="C1938">
        <v>7.52</v>
      </c>
      <c r="D1938" t="s">
        <v>20</v>
      </c>
      <c r="E1938">
        <v>1</v>
      </c>
      <c r="F1938" s="12">
        <f t="shared" si="60"/>
        <v>42005</v>
      </c>
      <c r="G1938" s="2">
        <f t="shared" si="61"/>
        <v>2015</v>
      </c>
    </row>
    <row r="1939" spans="1:7" x14ac:dyDescent="0.25">
      <c r="A1939">
        <v>1723</v>
      </c>
      <c r="B1939" t="s">
        <v>5</v>
      </c>
      <c r="C1939">
        <v>7.52</v>
      </c>
      <c r="D1939" t="s">
        <v>21</v>
      </c>
      <c r="E1939">
        <v>1</v>
      </c>
      <c r="F1939" s="12">
        <f t="shared" si="60"/>
        <v>42036</v>
      </c>
      <c r="G1939" s="2">
        <f t="shared" si="61"/>
        <v>2015</v>
      </c>
    </row>
    <row r="1940" spans="1:7" x14ac:dyDescent="0.25">
      <c r="A1940">
        <v>1723</v>
      </c>
      <c r="B1940" t="s">
        <v>5</v>
      </c>
      <c r="C1940">
        <v>7.52</v>
      </c>
      <c r="D1940" t="s">
        <v>24</v>
      </c>
      <c r="E1940">
        <v>1</v>
      </c>
      <c r="F1940" s="12">
        <f t="shared" si="60"/>
        <v>42095</v>
      </c>
      <c r="G1940" s="2">
        <f t="shared" si="61"/>
        <v>2015</v>
      </c>
    </row>
    <row r="1941" spans="1:7" x14ac:dyDescent="0.25">
      <c r="A1941">
        <v>1723</v>
      </c>
      <c r="B1941" t="s">
        <v>5</v>
      </c>
      <c r="C1941">
        <v>7.52</v>
      </c>
      <c r="D1941" t="s">
        <v>25</v>
      </c>
      <c r="E1941">
        <v>1</v>
      </c>
      <c r="F1941" s="12">
        <f t="shared" si="60"/>
        <v>42125</v>
      </c>
      <c r="G1941" s="2">
        <f t="shared" si="61"/>
        <v>2015</v>
      </c>
    </row>
    <row r="1942" spans="1:7" x14ac:dyDescent="0.25">
      <c r="A1942">
        <v>1723</v>
      </c>
      <c r="B1942" t="s">
        <v>5</v>
      </c>
      <c r="C1942">
        <v>7.52</v>
      </c>
      <c r="D1942" t="s">
        <v>27</v>
      </c>
      <c r="E1942">
        <v>1</v>
      </c>
      <c r="F1942" s="12">
        <f t="shared" si="60"/>
        <v>42156</v>
      </c>
      <c r="G1942" s="2">
        <f t="shared" si="61"/>
        <v>2015</v>
      </c>
    </row>
    <row r="1943" spans="1:7" x14ac:dyDescent="0.25">
      <c r="A1943">
        <v>1724</v>
      </c>
      <c r="B1943" t="s">
        <v>5</v>
      </c>
      <c r="C1943">
        <v>4.05</v>
      </c>
      <c r="D1943" t="s">
        <v>29</v>
      </c>
      <c r="E1943">
        <v>1</v>
      </c>
      <c r="F1943" s="12">
        <f t="shared" si="60"/>
        <v>40238</v>
      </c>
      <c r="G1943" s="2">
        <f t="shared" si="61"/>
        <v>2010</v>
      </c>
    </row>
    <row r="1944" spans="1:7" x14ac:dyDescent="0.25">
      <c r="A1944">
        <v>1724</v>
      </c>
      <c r="B1944" t="s">
        <v>5</v>
      </c>
      <c r="C1944">
        <v>4.05</v>
      </c>
      <c r="D1944" t="s">
        <v>12</v>
      </c>
      <c r="E1944">
        <v>1</v>
      </c>
      <c r="F1944" s="12">
        <f t="shared" si="60"/>
        <v>40299</v>
      </c>
      <c r="G1944" s="2">
        <f t="shared" si="61"/>
        <v>2010</v>
      </c>
    </row>
    <row r="1945" spans="1:7" x14ac:dyDescent="0.25">
      <c r="A1945">
        <v>1724</v>
      </c>
      <c r="B1945" t="s">
        <v>5</v>
      </c>
      <c r="C1945">
        <v>4.05</v>
      </c>
      <c r="D1945" t="s">
        <v>19</v>
      </c>
      <c r="E1945">
        <v>1</v>
      </c>
      <c r="F1945" s="12">
        <f t="shared" si="60"/>
        <v>40360</v>
      </c>
      <c r="G1945" s="2">
        <f t="shared" si="61"/>
        <v>2010</v>
      </c>
    </row>
    <row r="1946" spans="1:7" x14ac:dyDescent="0.25">
      <c r="A1946">
        <v>1724</v>
      </c>
      <c r="B1946" t="s">
        <v>5</v>
      </c>
      <c r="C1946">
        <v>4.05</v>
      </c>
      <c r="D1946" t="s">
        <v>28</v>
      </c>
      <c r="E1946">
        <v>1</v>
      </c>
      <c r="F1946" s="12">
        <f t="shared" si="60"/>
        <v>40452</v>
      </c>
      <c r="G1946" s="2">
        <f t="shared" si="61"/>
        <v>2010</v>
      </c>
    </row>
    <row r="1947" spans="1:7" x14ac:dyDescent="0.25">
      <c r="A1947">
        <v>1724</v>
      </c>
      <c r="B1947" t="s">
        <v>5</v>
      </c>
      <c r="C1947">
        <v>4.05</v>
      </c>
      <c r="D1947" t="s">
        <v>33</v>
      </c>
      <c r="E1947">
        <v>1</v>
      </c>
      <c r="F1947" s="12">
        <f t="shared" si="60"/>
        <v>40544</v>
      </c>
      <c r="G1947" s="2">
        <f t="shared" si="61"/>
        <v>2011</v>
      </c>
    </row>
    <row r="1948" spans="1:7" x14ac:dyDescent="0.25">
      <c r="A1948">
        <v>1724</v>
      </c>
      <c r="B1948" t="s">
        <v>5</v>
      </c>
      <c r="C1948">
        <v>4.05</v>
      </c>
      <c r="D1948" t="s">
        <v>35</v>
      </c>
      <c r="E1948">
        <v>1</v>
      </c>
      <c r="F1948" s="12">
        <f t="shared" si="60"/>
        <v>40603</v>
      </c>
      <c r="G1948" s="2">
        <f t="shared" si="61"/>
        <v>2011</v>
      </c>
    </row>
    <row r="1949" spans="1:7" x14ac:dyDescent="0.25">
      <c r="A1949">
        <v>1724</v>
      </c>
      <c r="B1949" t="s">
        <v>5</v>
      </c>
      <c r="C1949">
        <v>4.05</v>
      </c>
      <c r="D1949" t="s">
        <v>37</v>
      </c>
      <c r="E1949">
        <v>1</v>
      </c>
      <c r="F1949" s="12">
        <f t="shared" si="60"/>
        <v>40664</v>
      </c>
      <c r="G1949" s="2">
        <f t="shared" si="61"/>
        <v>2011</v>
      </c>
    </row>
    <row r="1950" spans="1:7" x14ac:dyDescent="0.25">
      <c r="A1950">
        <v>1724</v>
      </c>
      <c r="B1950" t="s">
        <v>5</v>
      </c>
      <c r="C1950">
        <v>4.05</v>
      </c>
      <c r="D1950" t="s">
        <v>39</v>
      </c>
      <c r="E1950">
        <v>1</v>
      </c>
      <c r="F1950" s="12">
        <f t="shared" si="60"/>
        <v>40725</v>
      </c>
      <c r="G1950" s="2">
        <f t="shared" si="61"/>
        <v>2011</v>
      </c>
    </row>
    <row r="1951" spans="1:7" x14ac:dyDescent="0.25">
      <c r="A1951">
        <v>1724</v>
      </c>
      <c r="B1951" t="s">
        <v>5</v>
      </c>
      <c r="C1951">
        <v>4.05</v>
      </c>
      <c r="D1951" t="s">
        <v>42</v>
      </c>
      <c r="E1951">
        <v>1</v>
      </c>
      <c r="F1951" s="12">
        <f t="shared" si="60"/>
        <v>40817</v>
      </c>
      <c r="G1951" s="2">
        <f t="shared" si="61"/>
        <v>2011</v>
      </c>
    </row>
    <row r="1952" spans="1:7" x14ac:dyDescent="0.25">
      <c r="A1952">
        <v>1724</v>
      </c>
      <c r="B1952" t="s">
        <v>5</v>
      </c>
      <c r="C1952">
        <v>4.05</v>
      </c>
      <c r="D1952" t="s">
        <v>45</v>
      </c>
      <c r="E1952">
        <v>1</v>
      </c>
      <c r="F1952" s="12">
        <f t="shared" si="60"/>
        <v>40909</v>
      </c>
      <c r="G1952" s="2">
        <f t="shared" si="61"/>
        <v>2012</v>
      </c>
    </row>
    <row r="1953" spans="1:7" x14ac:dyDescent="0.25">
      <c r="A1953">
        <v>1724</v>
      </c>
      <c r="B1953" t="s">
        <v>5</v>
      </c>
      <c r="C1953">
        <v>4.05</v>
      </c>
      <c r="D1953" t="s">
        <v>46</v>
      </c>
      <c r="E1953">
        <v>1</v>
      </c>
      <c r="F1953" s="12">
        <f t="shared" si="60"/>
        <v>40969</v>
      </c>
      <c r="G1953" s="2">
        <f t="shared" si="61"/>
        <v>2012</v>
      </c>
    </row>
    <row r="1954" spans="1:7" x14ac:dyDescent="0.25">
      <c r="A1954">
        <v>1724</v>
      </c>
      <c r="B1954" t="s">
        <v>5</v>
      </c>
      <c r="C1954">
        <v>4.05</v>
      </c>
      <c r="D1954" t="s">
        <v>48</v>
      </c>
      <c r="E1954">
        <v>1</v>
      </c>
      <c r="F1954" s="12">
        <f t="shared" si="60"/>
        <v>41030</v>
      </c>
      <c r="G1954" s="2">
        <f t="shared" si="61"/>
        <v>2012</v>
      </c>
    </row>
    <row r="1955" spans="1:7" x14ac:dyDescent="0.25">
      <c r="A1955">
        <v>1724</v>
      </c>
      <c r="B1955" t="s">
        <v>5</v>
      </c>
      <c r="C1955">
        <v>4.05</v>
      </c>
      <c r="D1955" t="s">
        <v>51</v>
      </c>
      <c r="E1955">
        <v>1</v>
      </c>
      <c r="F1955" s="12">
        <f t="shared" si="60"/>
        <v>41091</v>
      </c>
      <c r="G1955" s="2">
        <f t="shared" si="61"/>
        <v>2012</v>
      </c>
    </row>
    <row r="1956" spans="1:7" x14ac:dyDescent="0.25">
      <c r="A1956">
        <v>1724</v>
      </c>
      <c r="B1956" t="s">
        <v>5</v>
      </c>
      <c r="C1956">
        <v>4.05</v>
      </c>
      <c r="D1956" t="s">
        <v>55</v>
      </c>
      <c r="E1956">
        <v>1</v>
      </c>
      <c r="F1956" s="12">
        <f t="shared" si="60"/>
        <v>41183</v>
      </c>
      <c r="G1956" s="2">
        <f t="shared" si="61"/>
        <v>2012</v>
      </c>
    </row>
    <row r="1957" spans="1:7" x14ac:dyDescent="0.25">
      <c r="A1957">
        <v>1724</v>
      </c>
      <c r="B1957" t="s">
        <v>5</v>
      </c>
      <c r="C1957">
        <v>4.05</v>
      </c>
      <c r="D1957" t="s">
        <v>59</v>
      </c>
      <c r="E1957">
        <v>1</v>
      </c>
      <c r="F1957" s="12">
        <f t="shared" si="60"/>
        <v>41275</v>
      </c>
      <c r="G1957" s="2">
        <f t="shared" si="61"/>
        <v>2013</v>
      </c>
    </row>
    <row r="1958" spans="1:7" x14ac:dyDescent="0.25">
      <c r="A1958">
        <v>1724</v>
      </c>
      <c r="B1958" t="s">
        <v>5</v>
      </c>
      <c r="C1958">
        <v>4.05</v>
      </c>
      <c r="D1958" t="s">
        <v>57</v>
      </c>
      <c r="E1958">
        <v>1</v>
      </c>
      <c r="F1958" s="12">
        <f t="shared" si="60"/>
        <v>41334</v>
      </c>
      <c r="G1958" s="2">
        <f t="shared" si="61"/>
        <v>2013</v>
      </c>
    </row>
    <row r="1959" spans="1:7" x14ac:dyDescent="0.25">
      <c r="A1959">
        <v>1724</v>
      </c>
      <c r="B1959" t="s">
        <v>5</v>
      </c>
      <c r="C1959">
        <v>4.05</v>
      </c>
      <c r="D1959" t="s">
        <v>60</v>
      </c>
      <c r="E1959">
        <v>1</v>
      </c>
      <c r="F1959" s="12">
        <f t="shared" si="60"/>
        <v>41395</v>
      </c>
      <c r="G1959" s="2">
        <f t="shared" si="61"/>
        <v>2013</v>
      </c>
    </row>
    <row r="1960" spans="1:7" x14ac:dyDescent="0.25">
      <c r="A1960">
        <v>1724</v>
      </c>
      <c r="B1960" t="s">
        <v>5</v>
      </c>
      <c r="C1960">
        <v>4.05</v>
      </c>
      <c r="D1960" t="s">
        <v>63</v>
      </c>
      <c r="E1960">
        <v>1</v>
      </c>
      <c r="F1960" s="12">
        <f t="shared" si="60"/>
        <v>41456</v>
      </c>
      <c r="G1960" s="2">
        <f t="shared" si="61"/>
        <v>2013</v>
      </c>
    </row>
    <row r="1961" spans="1:7" x14ac:dyDescent="0.25">
      <c r="A1961">
        <v>1724</v>
      </c>
      <c r="B1961" t="s">
        <v>5</v>
      </c>
      <c r="C1961">
        <v>4.05</v>
      </c>
      <c r="D1961" t="s">
        <v>68</v>
      </c>
      <c r="E1961">
        <v>1</v>
      </c>
      <c r="F1961" s="12">
        <f t="shared" si="60"/>
        <v>41548</v>
      </c>
      <c r="G1961" s="2">
        <f t="shared" si="61"/>
        <v>2013</v>
      </c>
    </row>
    <row r="1962" spans="1:7" x14ac:dyDescent="0.25">
      <c r="A1962">
        <v>1724</v>
      </c>
      <c r="B1962" t="s">
        <v>5</v>
      </c>
      <c r="C1962">
        <v>4.05</v>
      </c>
      <c r="D1962" t="s">
        <v>69</v>
      </c>
      <c r="E1962">
        <v>1</v>
      </c>
      <c r="F1962" s="12">
        <f t="shared" si="60"/>
        <v>41640</v>
      </c>
      <c r="G1962" s="2">
        <f t="shared" si="61"/>
        <v>2014</v>
      </c>
    </row>
    <row r="1963" spans="1:7" x14ac:dyDescent="0.25">
      <c r="A1963">
        <v>1724</v>
      </c>
      <c r="B1963" t="s">
        <v>5</v>
      </c>
      <c r="C1963">
        <v>4.05</v>
      </c>
      <c r="D1963" t="s">
        <v>7</v>
      </c>
      <c r="E1963">
        <v>1</v>
      </c>
      <c r="F1963" s="12">
        <f t="shared" si="60"/>
        <v>41699</v>
      </c>
      <c r="G1963" s="2">
        <f t="shared" si="61"/>
        <v>2014</v>
      </c>
    </row>
    <row r="1964" spans="1:7" x14ac:dyDescent="0.25">
      <c r="A1964">
        <v>1724</v>
      </c>
      <c r="B1964" t="s">
        <v>5</v>
      </c>
      <c r="C1964">
        <v>4.05</v>
      </c>
      <c r="D1964" t="s">
        <v>8</v>
      </c>
      <c r="E1964">
        <v>1</v>
      </c>
      <c r="F1964" s="12">
        <f t="shared" si="60"/>
        <v>41760</v>
      </c>
      <c r="G1964" s="2">
        <f t="shared" si="61"/>
        <v>2014</v>
      </c>
    </row>
    <row r="1965" spans="1:7" x14ac:dyDescent="0.25">
      <c r="A1965">
        <v>1724</v>
      </c>
      <c r="B1965" t="s">
        <v>5</v>
      </c>
      <c r="C1965">
        <v>4.05</v>
      </c>
      <c r="D1965" t="s">
        <v>11</v>
      </c>
      <c r="E1965">
        <v>1</v>
      </c>
      <c r="F1965" s="12">
        <f t="shared" si="60"/>
        <v>41821</v>
      </c>
      <c r="G1965" s="2">
        <f t="shared" si="61"/>
        <v>2014</v>
      </c>
    </row>
    <row r="1966" spans="1:7" x14ac:dyDescent="0.25">
      <c r="A1966">
        <v>1724</v>
      </c>
      <c r="B1966" t="s">
        <v>5</v>
      </c>
      <c r="C1966">
        <v>4.05</v>
      </c>
      <c r="D1966" t="s">
        <v>16</v>
      </c>
      <c r="E1966">
        <v>1</v>
      </c>
      <c r="F1966" s="12">
        <f t="shared" si="60"/>
        <v>41913</v>
      </c>
      <c r="G1966" s="2">
        <f t="shared" si="61"/>
        <v>2014</v>
      </c>
    </row>
    <row r="1967" spans="1:7" x14ac:dyDescent="0.25">
      <c r="A1967">
        <v>1724</v>
      </c>
      <c r="B1967" t="s">
        <v>5</v>
      </c>
      <c r="C1967">
        <v>4.05</v>
      </c>
      <c r="D1967" t="s">
        <v>20</v>
      </c>
      <c r="E1967">
        <v>1</v>
      </c>
      <c r="F1967" s="12">
        <f t="shared" si="60"/>
        <v>42005</v>
      </c>
      <c r="G1967" s="2">
        <f t="shared" si="61"/>
        <v>2015</v>
      </c>
    </row>
    <row r="1968" spans="1:7" x14ac:dyDescent="0.25">
      <c r="A1968">
        <v>1724</v>
      </c>
      <c r="B1968" t="s">
        <v>5</v>
      </c>
      <c r="C1968">
        <v>4.05</v>
      </c>
      <c r="D1968" t="s">
        <v>23</v>
      </c>
      <c r="E1968">
        <v>1</v>
      </c>
      <c r="F1968" s="12">
        <f t="shared" si="60"/>
        <v>42064</v>
      </c>
      <c r="G1968" s="2">
        <f t="shared" si="61"/>
        <v>2015</v>
      </c>
    </row>
    <row r="1969" spans="1:7" x14ac:dyDescent="0.25">
      <c r="A1969">
        <v>1724</v>
      </c>
      <c r="B1969" t="s">
        <v>5</v>
      </c>
      <c r="C1969">
        <v>4.05</v>
      </c>
      <c r="D1969" t="s">
        <v>25</v>
      </c>
      <c r="E1969">
        <v>1</v>
      </c>
      <c r="F1969" s="12">
        <f t="shared" si="60"/>
        <v>42125</v>
      </c>
      <c r="G1969" s="2">
        <f t="shared" si="61"/>
        <v>2015</v>
      </c>
    </row>
    <row r="1970" spans="1:7" x14ac:dyDescent="0.25">
      <c r="A1970">
        <v>1758</v>
      </c>
      <c r="B1970" t="s">
        <v>5</v>
      </c>
      <c r="C1970">
        <v>4.05</v>
      </c>
      <c r="D1970" t="s">
        <v>33</v>
      </c>
      <c r="E1970">
        <v>1</v>
      </c>
      <c r="F1970" s="12">
        <f t="shared" si="60"/>
        <v>40544</v>
      </c>
      <c r="G1970" s="2">
        <f t="shared" si="61"/>
        <v>2011</v>
      </c>
    </row>
    <row r="1971" spans="1:7" x14ac:dyDescent="0.25">
      <c r="A1971">
        <v>1758</v>
      </c>
      <c r="B1971" t="s">
        <v>5</v>
      </c>
      <c r="C1971">
        <v>4.05</v>
      </c>
      <c r="D1971" t="s">
        <v>36</v>
      </c>
      <c r="E1971">
        <v>1</v>
      </c>
      <c r="F1971" s="12">
        <f t="shared" si="60"/>
        <v>40634</v>
      </c>
      <c r="G1971" s="2">
        <f t="shared" si="61"/>
        <v>2011</v>
      </c>
    </row>
    <row r="1972" spans="1:7" x14ac:dyDescent="0.25">
      <c r="A1972">
        <v>1758</v>
      </c>
      <c r="B1972" t="s">
        <v>5</v>
      </c>
      <c r="C1972">
        <v>4.05</v>
      </c>
      <c r="D1972" t="s">
        <v>38</v>
      </c>
      <c r="E1972">
        <v>1</v>
      </c>
      <c r="F1972" s="12">
        <f t="shared" si="60"/>
        <v>40695</v>
      </c>
      <c r="G1972" s="2">
        <f t="shared" si="61"/>
        <v>2011</v>
      </c>
    </row>
    <row r="1973" spans="1:7" x14ac:dyDescent="0.25">
      <c r="A1973">
        <v>1758</v>
      </c>
      <c r="B1973" t="s">
        <v>5</v>
      </c>
      <c r="C1973">
        <v>4.05</v>
      </c>
      <c r="D1973" t="s">
        <v>40</v>
      </c>
      <c r="E1973">
        <v>1</v>
      </c>
      <c r="F1973" s="12">
        <f t="shared" si="60"/>
        <v>40756</v>
      </c>
      <c r="G1973" s="2">
        <f t="shared" si="61"/>
        <v>2011</v>
      </c>
    </row>
    <row r="1974" spans="1:7" x14ac:dyDescent="0.25">
      <c r="A1974">
        <v>1758</v>
      </c>
      <c r="B1974" t="s">
        <v>5</v>
      </c>
      <c r="C1974">
        <v>4.05</v>
      </c>
      <c r="D1974" t="s">
        <v>42</v>
      </c>
      <c r="E1974">
        <v>1</v>
      </c>
      <c r="F1974" s="12">
        <f t="shared" si="60"/>
        <v>40817</v>
      </c>
      <c r="G1974" s="2">
        <f t="shared" si="61"/>
        <v>2011</v>
      </c>
    </row>
    <row r="1975" spans="1:7" x14ac:dyDescent="0.25">
      <c r="A1975">
        <v>1758</v>
      </c>
      <c r="B1975" t="s">
        <v>5</v>
      </c>
      <c r="C1975">
        <v>4.05</v>
      </c>
      <c r="D1975" t="s">
        <v>45</v>
      </c>
      <c r="E1975">
        <v>1</v>
      </c>
      <c r="F1975" s="12">
        <f t="shared" si="60"/>
        <v>40909</v>
      </c>
      <c r="G1975" s="2">
        <f t="shared" si="61"/>
        <v>2012</v>
      </c>
    </row>
    <row r="1976" spans="1:7" x14ac:dyDescent="0.25">
      <c r="A1976">
        <v>1758</v>
      </c>
      <c r="B1976" t="s">
        <v>5</v>
      </c>
      <c r="C1976">
        <v>4.05</v>
      </c>
      <c r="D1976" t="s">
        <v>46</v>
      </c>
      <c r="E1976">
        <v>1</v>
      </c>
      <c r="F1976" s="12">
        <f t="shared" si="60"/>
        <v>40969</v>
      </c>
      <c r="G1976" s="2">
        <f t="shared" si="61"/>
        <v>2012</v>
      </c>
    </row>
    <row r="1977" spans="1:7" x14ac:dyDescent="0.25">
      <c r="A1977">
        <v>1758</v>
      </c>
      <c r="B1977" t="s">
        <v>5</v>
      </c>
      <c r="C1977">
        <v>4.05</v>
      </c>
      <c r="D1977" t="s">
        <v>48</v>
      </c>
      <c r="E1977">
        <v>1</v>
      </c>
      <c r="F1977" s="12">
        <f t="shared" si="60"/>
        <v>41030</v>
      </c>
      <c r="G1977" s="2">
        <f t="shared" si="61"/>
        <v>2012</v>
      </c>
    </row>
    <row r="1978" spans="1:7" x14ac:dyDescent="0.25">
      <c r="A1978">
        <v>1758</v>
      </c>
      <c r="B1978" t="s">
        <v>5</v>
      </c>
      <c r="C1978">
        <v>4.05</v>
      </c>
      <c r="D1978" t="s">
        <v>51</v>
      </c>
      <c r="E1978">
        <v>1</v>
      </c>
      <c r="F1978" s="12">
        <f t="shared" si="60"/>
        <v>41091</v>
      </c>
      <c r="G1978" s="2">
        <f t="shared" si="61"/>
        <v>2012</v>
      </c>
    </row>
    <row r="1979" spans="1:7" x14ac:dyDescent="0.25">
      <c r="A1979">
        <v>1758</v>
      </c>
      <c r="B1979" t="s">
        <v>5</v>
      </c>
      <c r="C1979">
        <v>4.05</v>
      </c>
      <c r="D1979" t="s">
        <v>55</v>
      </c>
      <c r="E1979">
        <v>1</v>
      </c>
      <c r="F1979" s="12">
        <f t="shared" si="60"/>
        <v>41183</v>
      </c>
      <c r="G1979" s="2">
        <f t="shared" si="61"/>
        <v>2012</v>
      </c>
    </row>
    <row r="1980" spans="1:7" x14ac:dyDescent="0.25">
      <c r="A1980">
        <v>1758</v>
      </c>
      <c r="B1980" t="s">
        <v>5</v>
      </c>
      <c r="C1980">
        <v>4.05</v>
      </c>
      <c r="D1980" t="s">
        <v>54</v>
      </c>
      <c r="E1980">
        <v>1</v>
      </c>
      <c r="F1980" s="12">
        <f t="shared" si="60"/>
        <v>41244</v>
      </c>
      <c r="G1980" s="2">
        <f t="shared" si="61"/>
        <v>2012</v>
      </c>
    </row>
    <row r="1981" spans="1:7" x14ac:dyDescent="0.25">
      <c r="A1981">
        <v>1758</v>
      </c>
      <c r="B1981" t="s">
        <v>5</v>
      </c>
      <c r="C1981">
        <v>4.05</v>
      </c>
      <c r="D1981" t="s">
        <v>57</v>
      </c>
      <c r="E1981">
        <v>1</v>
      </c>
      <c r="F1981" s="12">
        <f t="shared" si="60"/>
        <v>41334</v>
      </c>
      <c r="G1981" s="2">
        <f t="shared" si="61"/>
        <v>2013</v>
      </c>
    </row>
    <row r="1982" spans="1:7" x14ac:dyDescent="0.25">
      <c r="A1982">
        <v>1758</v>
      </c>
      <c r="B1982" t="s">
        <v>5</v>
      </c>
      <c r="C1982">
        <v>4.05</v>
      </c>
      <c r="D1982" t="s">
        <v>60</v>
      </c>
      <c r="E1982">
        <v>1</v>
      </c>
      <c r="F1982" s="12">
        <f t="shared" si="60"/>
        <v>41395</v>
      </c>
      <c r="G1982" s="2">
        <f t="shared" si="61"/>
        <v>2013</v>
      </c>
    </row>
    <row r="1983" spans="1:7" x14ac:dyDescent="0.25">
      <c r="A1983">
        <v>1758</v>
      </c>
      <c r="B1983" t="s">
        <v>5</v>
      </c>
      <c r="C1983">
        <v>4.05</v>
      </c>
      <c r="D1983" t="s">
        <v>63</v>
      </c>
      <c r="E1983">
        <v>1</v>
      </c>
      <c r="F1983" s="12">
        <f t="shared" si="60"/>
        <v>41456</v>
      </c>
      <c r="G1983" s="2">
        <f t="shared" si="61"/>
        <v>2013</v>
      </c>
    </row>
    <row r="1984" spans="1:7" x14ac:dyDescent="0.25">
      <c r="A1984">
        <v>1758</v>
      </c>
      <c r="B1984" t="s">
        <v>5</v>
      </c>
      <c r="C1984">
        <v>4.05</v>
      </c>
      <c r="D1984" t="s">
        <v>64</v>
      </c>
      <c r="E1984">
        <v>1</v>
      </c>
      <c r="F1984" s="12">
        <f t="shared" si="60"/>
        <v>41518</v>
      </c>
      <c r="G1984" s="2">
        <f t="shared" si="61"/>
        <v>2013</v>
      </c>
    </row>
    <row r="1985" spans="1:7" x14ac:dyDescent="0.25">
      <c r="A1985">
        <v>1758</v>
      </c>
      <c r="B1985" t="s">
        <v>5</v>
      </c>
      <c r="C1985">
        <v>4.05</v>
      </c>
      <c r="D1985" t="s">
        <v>66</v>
      </c>
      <c r="E1985">
        <v>1</v>
      </c>
      <c r="F1985" s="12">
        <f t="shared" si="60"/>
        <v>41609</v>
      </c>
      <c r="G1985" s="2">
        <f t="shared" si="61"/>
        <v>2013</v>
      </c>
    </row>
    <row r="1986" spans="1:7" x14ac:dyDescent="0.25">
      <c r="A1986">
        <v>1758</v>
      </c>
      <c r="B1986" t="s">
        <v>5</v>
      </c>
      <c r="C1986">
        <v>4.05</v>
      </c>
      <c r="D1986" t="s">
        <v>70</v>
      </c>
      <c r="E1986">
        <v>1</v>
      </c>
      <c r="F1986" s="12">
        <f t="shared" ref="F1986:F2049" si="62">DATE(VALUE(LEFT(D1986,4)),VALUE(RIGHT(D1986,2)),1)</f>
        <v>41671</v>
      </c>
      <c r="G1986" s="2">
        <f t="shared" si="61"/>
        <v>2014</v>
      </c>
    </row>
    <row r="1987" spans="1:7" x14ac:dyDescent="0.25">
      <c r="A1987">
        <v>1758</v>
      </c>
      <c r="B1987" t="s">
        <v>5</v>
      </c>
      <c r="C1987">
        <v>4.05</v>
      </c>
      <c r="D1987" t="s">
        <v>6</v>
      </c>
      <c r="E1987">
        <v>1</v>
      </c>
      <c r="F1987" s="12">
        <f t="shared" si="62"/>
        <v>41730</v>
      </c>
      <c r="G1987" s="2">
        <f t="shared" ref="G1987:G2050" si="63">YEAR(F1987)</f>
        <v>2014</v>
      </c>
    </row>
    <row r="1988" spans="1:7" x14ac:dyDescent="0.25">
      <c r="A1988">
        <v>1758</v>
      </c>
      <c r="B1988" t="s">
        <v>5</v>
      </c>
      <c r="C1988">
        <v>4.05</v>
      </c>
      <c r="D1988" t="s">
        <v>10</v>
      </c>
      <c r="E1988">
        <v>1</v>
      </c>
      <c r="F1988" s="12">
        <f t="shared" si="62"/>
        <v>41791</v>
      </c>
      <c r="G1988" s="2">
        <f t="shared" si="63"/>
        <v>2014</v>
      </c>
    </row>
    <row r="1989" spans="1:7" x14ac:dyDescent="0.25">
      <c r="A1989">
        <v>1758</v>
      </c>
      <c r="B1989" t="s">
        <v>5</v>
      </c>
      <c r="C1989">
        <v>4.05</v>
      </c>
      <c r="D1989" t="s">
        <v>14</v>
      </c>
      <c r="E1989">
        <v>1</v>
      </c>
      <c r="F1989" s="12">
        <f t="shared" si="62"/>
        <v>41883</v>
      </c>
      <c r="G1989" s="2">
        <f t="shared" si="63"/>
        <v>2014</v>
      </c>
    </row>
    <row r="1990" spans="1:7" x14ac:dyDescent="0.25">
      <c r="A1990">
        <v>1758</v>
      </c>
      <c r="B1990" t="s">
        <v>5</v>
      </c>
      <c r="C1990">
        <v>4.05</v>
      </c>
      <c r="D1990" t="s">
        <v>17</v>
      </c>
      <c r="E1990">
        <v>1</v>
      </c>
      <c r="F1990" s="12">
        <f t="shared" si="62"/>
        <v>41944</v>
      </c>
      <c r="G1990" s="2">
        <f t="shared" si="63"/>
        <v>2014</v>
      </c>
    </row>
    <row r="1991" spans="1:7" x14ac:dyDescent="0.25">
      <c r="A1991">
        <v>1758</v>
      </c>
      <c r="B1991" t="s">
        <v>5</v>
      </c>
      <c r="C1991">
        <v>4.05</v>
      </c>
      <c r="D1991" t="s">
        <v>21</v>
      </c>
      <c r="E1991">
        <v>1</v>
      </c>
      <c r="F1991" s="12">
        <f t="shared" si="62"/>
        <v>42036</v>
      </c>
      <c r="G1991" s="2">
        <f t="shared" si="63"/>
        <v>2015</v>
      </c>
    </row>
    <row r="1992" spans="1:7" x14ac:dyDescent="0.25">
      <c r="A1992">
        <v>1758</v>
      </c>
      <c r="B1992" t="s">
        <v>5</v>
      </c>
      <c r="C1992">
        <v>4.05</v>
      </c>
      <c r="D1992" t="s">
        <v>24</v>
      </c>
      <c r="E1992">
        <v>1</v>
      </c>
      <c r="F1992" s="12">
        <f t="shared" si="62"/>
        <v>42095</v>
      </c>
      <c r="G1992" s="2">
        <f t="shared" si="63"/>
        <v>2015</v>
      </c>
    </row>
    <row r="1993" spans="1:7" x14ac:dyDescent="0.25">
      <c r="A1993">
        <v>1758</v>
      </c>
      <c r="B1993" t="s">
        <v>5</v>
      </c>
      <c r="C1993">
        <v>4.05</v>
      </c>
      <c r="D1993" t="s">
        <v>27</v>
      </c>
      <c r="E1993">
        <v>1</v>
      </c>
      <c r="F1993" s="12">
        <f t="shared" si="62"/>
        <v>42156</v>
      </c>
      <c r="G1993" s="2">
        <f t="shared" si="63"/>
        <v>2015</v>
      </c>
    </row>
    <row r="1994" spans="1:7" x14ac:dyDescent="0.25">
      <c r="A1994">
        <v>1780</v>
      </c>
      <c r="B1994" t="s">
        <v>5</v>
      </c>
      <c r="C1994">
        <v>6.3</v>
      </c>
      <c r="D1994" t="s">
        <v>38</v>
      </c>
      <c r="E1994">
        <v>1</v>
      </c>
      <c r="F1994" s="12">
        <f t="shared" si="62"/>
        <v>40695</v>
      </c>
      <c r="G1994" s="2">
        <f t="shared" si="63"/>
        <v>2011</v>
      </c>
    </row>
    <row r="1995" spans="1:7" x14ac:dyDescent="0.25">
      <c r="A1995">
        <v>1780</v>
      </c>
      <c r="B1995" t="s">
        <v>5</v>
      </c>
      <c r="C1995">
        <v>6.3</v>
      </c>
      <c r="D1995" t="s">
        <v>37</v>
      </c>
      <c r="E1995">
        <v>1</v>
      </c>
      <c r="F1995" s="12">
        <f t="shared" si="62"/>
        <v>40664</v>
      </c>
      <c r="G1995" s="2">
        <f t="shared" si="63"/>
        <v>2011</v>
      </c>
    </row>
    <row r="1996" spans="1:7" x14ac:dyDescent="0.25">
      <c r="A1996">
        <v>1780</v>
      </c>
      <c r="B1996" t="s">
        <v>5</v>
      </c>
      <c r="C1996">
        <v>6.3</v>
      </c>
      <c r="D1996" t="s">
        <v>36</v>
      </c>
      <c r="E1996">
        <v>1</v>
      </c>
      <c r="F1996" s="12">
        <f t="shared" si="62"/>
        <v>40634</v>
      </c>
      <c r="G1996" s="2">
        <f t="shared" si="63"/>
        <v>2011</v>
      </c>
    </row>
    <row r="1997" spans="1:7" x14ac:dyDescent="0.25">
      <c r="A1997">
        <v>1780</v>
      </c>
      <c r="B1997" t="s">
        <v>5</v>
      </c>
      <c r="C1997">
        <v>6.3</v>
      </c>
      <c r="D1997" t="s">
        <v>34</v>
      </c>
      <c r="E1997">
        <v>1</v>
      </c>
      <c r="F1997" s="12">
        <f t="shared" si="62"/>
        <v>40575</v>
      </c>
      <c r="G1997" s="2">
        <f t="shared" si="63"/>
        <v>2011</v>
      </c>
    </row>
    <row r="1998" spans="1:7" x14ac:dyDescent="0.25">
      <c r="A1998">
        <v>1780</v>
      </c>
      <c r="B1998" t="s">
        <v>5</v>
      </c>
      <c r="C1998">
        <v>6.3</v>
      </c>
      <c r="D1998" t="s">
        <v>40</v>
      </c>
      <c r="E1998">
        <v>1</v>
      </c>
      <c r="F1998" s="12">
        <f t="shared" si="62"/>
        <v>40756</v>
      </c>
      <c r="G1998" s="2">
        <f t="shared" si="63"/>
        <v>2011</v>
      </c>
    </row>
    <row r="1999" spans="1:7" x14ac:dyDescent="0.25">
      <c r="A1999">
        <v>1780</v>
      </c>
      <c r="B1999" t="s">
        <v>5</v>
      </c>
      <c r="C1999">
        <v>6.3</v>
      </c>
      <c r="D1999" t="s">
        <v>41</v>
      </c>
      <c r="E1999">
        <v>1</v>
      </c>
      <c r="F1999" s="12">
        <f t="shared" si="62"/>
        <v>40787</v>
      </c>
      <c r="G1999" s="2">
        <f t="shared" si="63"/>
        <v>2011</v>
      </c>
    </row>
    <row r="2000" spans="1:7" x14ac:dyDescent="0.25">
      <c r="A2000">
        <v>1780</v>
      </c>
      <c r="B2000" t="s">
        <v>5</v>
      </c>
      <c r="C2000">
        <v>6.3</v>
      </c>
      <c r="D2000" t="s">
        <v>43</v>
      </c>
      <c r="E2000">
        <v>1</v>
      </c>
      <c r="F2000" s="12">
        <f t="shared" si="62"/>
        <v>40848</v>
      </c>
      <c r="G2000" s="2">
        <f t="shared" si="63"/>
        <v>2011</v>
      </c>
    </row>
    <row r="2001" spans="1:7" x14ac:dyDescent="0.25">
      <c r="A2001">
        <v>1780</v>
      </c>
      <c r="B2001" t="s">
        <v>5</v>
      </c>
      <c r="C2001">
        <v>6.3</v>
      </c>
      <c r="D2001" t="s">
        <v>45</v>
      </c>
      <c r="E2001">
        <v>1</v>
      </c>
      <c r="F2001" s="12">
        <f t="shared" si="62"/>
        <v>40909</v>
      </c>
      <c r="G2001" s="2">
        <f t="shared" si="63"/>
        <v>2012</v>
      </c>
    </row>
    <row r="2002" spans="1:7" x14ac:dyDescent="0.25">
      <c r="A2002">
        <v>1780</v>
      </c>
      <c r="B2002" t="s">
        <v>5</v>
      </c>
      <c r="C2002">
        <v>6.3</v>
      </c>
      <c r="D2002" t="s">
        <v>46</v>
      </c>
      <c r="E2002">
        <v>1</v>
      </c>
      <c r="F2002" s="12">
        <f t="shared" si="62"/>
        <v>40969</v>
      </c>
      <c r="G2002" s="2">
        <f t="shared" si="63"/>
        <v>2012</v>
      </c>
    </row>
    <row r="2003" spans="1:7" x14ac:dyDescent="0.25">
      <c r="A2003">
        <v>1780</v>
      </c>
      <c r="B2003" t="s">
        <v>5</v>
      </c>
      <c r="C2003">
        <v>6.3</v>
      </c>
      <c r="D2003" t="s">
        <v>49</v>
      </c>
      <c r="E2003">
        <v>1</v>
      </c>
      <c r="F2003" s="12">
        <f t="shared" si="62"/>
        <v>41000</v>
      </c>
      <c r="G2003" s="2">
        <f t="shared" si="63"/>
        <v>2012</v>
      </c>
    </row>
    <row r="2004" spans="1:7" x14ac:dyDescent="0.25">
      <c r="A2004">
        <v>1780</v>
      </c>
      <c r="B2004" t="s">
        <v>5</v>
      </c>
      <c r="C2004">
        <v>6.3</v>
      </c>
      <c r="D2004" t="s">
        <v>48</v>
      </c>
      <c r="E2004">
        <v>1</v>
      </c>
      <c r="F2004" s="12">
        <f t="shared" si="62"/>
        <v>41030</v>
      </c>
      <c r="G2004" s="2">
        <f t="shared" si="63"/>
        <v>2012</v>
      </c>
    </row>
    <row r="2005" spans="1:7" x14ac:dyDescent="0.25">
      <c r="A2005">
        <v>1780</v>
      </c>
      <c r="B2005" t="s">
        <v>5</v>
      </c>
      <c r="C2005">
        <v>6.3</v>
      </c>
      <c r="D2005" t="s">
        <v>51</v>
      </c>
      <c r="E2005">
        <v>1</v>
      </c>
      <c r="F2005" s="12">
        <f t="shared" si="62"/>
        <v>41091</v>
      </c>
      <c r="G2005" s="2">
        <f t="shared" si="63"/>
        <v>2012</v>
      </c>
    </row>
    <row r="2006" spans="1:7" x14ac:dyDescent="0.25">
      <c r="A2006">
        <v>1780</v>
      </c>
      <c r="B2006" t="s">
        <v>5</v>
      </c>
      <c r="C2006">
        <v>6.3</v>
      </c>
      <c r="D2006" t="s">
        <v>53</v>
      </c>
      <c r="E2006">
        <v>1</v>
      </c>
      <c r="F2006" s="12">
        <f t="shared" si="62"/>
        <v>41122</v>
      </c>
      <c r="G2006" s="2">
        <f t="shared" si="63"/>
        <v>2012</v>
      </c>
    </row>
    <row r="2007" spans="1:7" x14ac:dyDescent="0.25">
      <c r="A2007">
        <v>1780</v>
      </c>
      <c r="B2007" t="s">
        <v>5</v>
      </c>
      <c r="C2007">
        <v>6.3</v>
      </c>
      <c r="D2007" t="s">
        <v>52</v>
      </c>
      <c r="E2007">
        <v>1</v>
      </c>
      <c r="F2007" s="12">
        <f t="shared" si="62"/>
        <v>41153</v>
      </c>
      <c r="G2007" s="2">
        <f t="shared" si="63"/>
        <v>2012</v>
      </c>
    </row>
    <row r="2008" spans="1:7" x14ac:dyDescent="0.25">
      <c r="A2008">
        <v>1780</v>
      </c>
      <c r="B2008" t="s">
        <v>5</v>
      </c>
      <c r="C2008">
        <v>6.3</v>
      </c>
      <c r="D2008" t="s">
        <v>56</v>
      </c>
      <c r="E2008">
        <v>1</v>
      </c>
      <c r="F2008" s="12">
        <f t="shared" si="62"/>
        <v>41214</v>
      </c>
      <c r="G2008" s="2">
        <f t="shared" si="63"/>
        <v>2012</v>
      </c>
    </row>
    <row r="2009" spans="1:7" x14ac:dyDescent="0.25">
      <c r="A2009">
        <v>1780</v>
      </c>
      <c r="B2009" t="s">
        <v>5</v>
      </c>
      <c r="C2009">
        <v>6.3</v>
      </c>
      <c r="D2009" t="s">
        <v>59</v>
      </c>
      <c r="E2009">
        <v>1</v>
      </c>
      <c r="F2009" s="12">
        <f t="shared" si="62"/>
        <v>41275</v>
      </c>
      <c r="G2009" s="2">
        <f t="shared" si="63"/>
        <v>2013</v>
      </c>
    </row>
    <row r="2010" spans="1:7" x14ac:dyDescent="0.25">
      <c r="A2010">
        <v>1780</v>
      </c>
      <c r="B2010" t="s">
        <v>5</v>
      </c>
      <c r="C2010">
        <v>6.3</v>
      </c>
      <c r="D2010" t="s">
        <v>57</v>
      </c>
      <c r="E2010">
        <v>1</v>
      </c>
      <c r="F2010" s="12">
        <f t="shared" si="62"/>
        <v>41334</v>
      </c>
      <c r="G2010" s="2">
        <f t="shared" si="63"/>
        <v>2013</v>
      </c>
    </row>
    <row r="2011" spans="1:7" x14ac:dyDescent="0.25">
      <c r="A2011">
        <v>1780</v>
      </c>
      <c r="B2011" t="s">
        <v>5</v>
      </c>
      <c r="C2011">
        <v>6.3</v>
      </c>
      <c r="D2011" t="s">
        <v>62</v>
      </c>
      <c r="E2011">
        <v>1</v>
      </c>
      <c r="F2011" s="12">
        <f t="shared" si="62"/>
        <v>41365</v>
      </c>
      <c r="G2011" s="2">
        <f t="shared" si="63"/>
        <v>2013</v>
      </c>
    </row>
    <row r="2012" spans="1:7" x14ac:dyDescent="0.25">
      <c r="A2012">
        <v>1780</v>
      </c>
      <c r="B2012" t="s">
        <v>5</v>
      </c>
      <c r="C2012">
        <v>6.3</v>
      </c>
      <c r="D2012" t="s">
        <v>61</v>
      </c>
      <c r="E2012">
        <v>1</v>
      </c>
      <c r="F2012" s="12">
        <f t="shared" si="62"/>
        <v>41426</v>
      </c>
      <c r="G2012" s="2">
        <f t="shared" si="63"/>
        <v>2013</v>
      </c>
    </row>
    <row r="2013" spans="1:7" x14ac:dyDescent="0.25">
      <c r="A2013">
        <v>1780</v>
      </c>
      <c r="B2013" t="s">
        <v>5</v>
      </c>
      <c r="C2013">
        <v>6.3</v>
      </c>
      <c r="D2013" t="s">
        <v>63</v>
      </c>
      <c r="E2013">
        <v>1</v>
      </c>
      <c r="F2013" s="12">
        <f t="shared" si="62"/>
        <v>41456</v>
      </c>
      <c r="G2013" s="2">
        <f t="shared" si="63"/>
        <v>2013</v>
      </c>
    </row>
    <row r="2014" spans="1:7" x14ac:dyDescent="0.25">
      <c r="A2014">
        <v>1780</v>
      </c>
      <c r="B2014" t="s">
        <v>5</v>
      </c>
      <c r="C2014">
        <v>6.3</v>
      </c>
      <c r="D2014" t="s">
        <v>65</v>
      </c>
      <c r="E2014">
        <v>1</v>
      </c>
      <c r="F2014" s="12">
        <f t="shared" si="62"/>
        <v>41487</v>
      </c>
      <c r="G2014" s="2">
        <f t="shared" si="63"/>
        <v>2013</v>
      </c>
    </row>
    <row r="2015" spans="1:7" x14ac:dyDescent="0.25">
      <c r="A2015">
        <v>1780</v>
      </c>
      <c r="B2015" t="s">
        <v>5</v>
      </c>
      <c r="C2015">
        <v>6.3</v>
      </c>
      <c r="D2015" t="s">
        <v>68</v>
      </c>
      <c r="E2015">
        <v>1</v>
      </c>
      <c r="F2015" s="12">
        <f t="shared" si="62"/>
        <v>41548</v>
      </c>
      <c r="G2015" s="2">
        <f t="shared" si="63"/>
        <v>2013</v>
      </c>
    </row>
    <row r="2016" spans="1:7" x14ac:dyDescent="0.25">
      <c r="A2016">
        <v>1780</v>
      </c>
      <c r="B2016" t="s">
        <v>5</v>
      </c>
      <c r="C2016">
        <v>6.3</v>
      </c>
      <c r="D2016" t="s">
        <v>66</v>
      </c>
      <c r="E2016">
        <v>1</v>
      </c>
      <c r="F2016" s="12">
        <f t="shared" si="62"/>
        <v>41609</v>
      </c>
      <c r="G2016" s="2">
        <f t="shared" si="63"/>
        <v>2013</v>
      </c>
    </row>
    <row r="2017" spans="1:7" x14ac:dyDescent="0.25">
      <c r="A2017">
        <v>1780</v>
      </c>
      <c r="B2017" t="s">
        <v>5</v>
      </c>
      <c r="C2017">
        <v>6.3</v>
      </c>
      <c r="D2017" t="s">
        <v>70</v>
      </c>
      <c r="E2017">
        <v>1</v>
      </c>
      <c r="F2017" s="12">
        <f t="shared" si="62"/>
        <v>41671</v>
      </c>
      <c r="G2017" s="2">
        <f t="shared" si="63"/>
        <v>2014</v>
      </c>
    </row>
    <row r="2018" spans="1:7" x14ac:dyDescent="0.25">
      <c r="A2018">
        <v>1780</v>
      </c>
      <c r="B2018" t="s">
        <v>5</v>
      </c>
      <c r="C2018">
        <v>6.3</v>
      </c>
      <c r="D2018" t="s">
        <v>7</v>
      </c>
      <c r="E2018">
        <v>1</v>
      </c>
      <c r="F2018" s="12">
        <f t="shared" si="62"/>
        <v>41699</v>
      </c>
      <c r="G2018" s="2">
        <f t="shared" si="63"/>
        <v>2014</v>
      </c>
    </row>
    <row r="2019" spans="1:7" x14ac:dyDescent="0.25">
      <c r="A2019">
        <v>1780</v>
      </c>
      <c r="B2019" t="s">
        <v>5</v>
      </c>
      <c r="C2019">
        <v>6.3</v>
      </c>
      <c r="D2019" t="s">
        <v>8</v>
      </c>
      <c r="E2019">
        <v>1</v>
      </c>
      <c r="F2019" s="12">
        <f t="shared" si="62"/>
        <v>41760</v>
      </c>
      <c r="G2019" s="2">
        <f t="shared" si="63"/>
        <v>2014</v>
      </c>
    </row>
    <row r="2020" spans="1:7" x14ac:dyDescent="0.25">
      <c r="A2020">
        <v>1780</v>
      </c>
      <c r="B2020" t="s">
        <v>5</v>
      </c>
      <c r="C2020">
        <v>6.3</v>
      </c>
      <c r="D2020" t="s">
        <v>10</v>
      </c>
      <c r="E2020">
        <v>1</v>
      </c>
      <c r="F2020" s="12">
        <f t="shared" si="62"/>
        <v>41791</v>
      </c>
      <c r="G2020" s="2">
        <f t="shared" si="63"/>
        <v>2014</v>
      </c>
    </row>
    <row r="2021" spans="1:7" x14ac:dyDescent="0.25">
      <c r="A2021">
        <v>1780</v>
      </c>
      <c r="B2021" t="s">
        <v>5</v>
      </c>
      <c r="C2021">
        <v>6.3</v>
      </c>
      <c r="D2021" t="s">
        <v>11</v>
      </c>
      <c r="E2021">
        <v>1</v>
      </c>
      <c r="F2021" s="12">
        <f t="shared" si="62"/>
        <v>41821</v>
      </c>
      <c r="G2021" s="2">
        <f t="shared" si="63"/>
        <v>2014</v>
      </c>
    </row>
    <row r="2022" spans="1:7" x14ac:dyDescent="0.25">
      <c r="A2022">
        <v>1780</v>
      </c>
      <c r="B2022" t="s">
        <v>5</v>
      </c>
      <c r="C2022">
        <v>6.3</v>
      </c>
      <c r="D2022" t="s">
        <v>14</v>
      </c>
      <c r="E2022">
        <v>1</v>
      </c>
      <c r="F2022" s="12">
        <f t="shared" si="62"/>
        <v>41883</v>
      </c>
      <c r="G2022" s="2">
        <f t="shared" si="63"/>
        <v>2014</v>
      </c>
    </row>
    <row r="2023" spans="1:7" x14ac:dyDescent="0.25">
      <c r="A2023">
        <v>1780</v>
      </c>
      <c r="B2023" t="s">
        <v>5</v>
      </c>
      <c r="C2023">
        <v>6.3</v>
      </c>
      <c r="D2023" t="s">
        <v>16</v>
      </c>
      <c r="E2023">
        <v>1</v>
      </c>
      <c r="F2023" s="12">
        <f t="shared" si="62"/>
        <v>41913</v>
      </c>
      <c r="G2023" s="2">
        <f t="shared" si="63"/>
        <v>2014</v>
      </c>
    </row>
    <row r="2024" spans="1:7" x14ac:dyDescent="0.25">
      <c r="A2024">
        <v>1780</v>
      </c>
      <c r="B2024" t="s">
        <v>5</v>
      </c>
      <c r="C2024">
        <v>6.3</v>
      </c>
      <c r="D2024" t="s">
        <v>18</v>
      </c>
      <c r="E2024">
        <v>1</v>
      </c>
      <c r="F2024" s="12">
        <f t="shared" si="62"/>
        <v>41974</v>
      </c>
      <c r="G2024" s="2">
        <f t="shared" si="63"/>
        <v>2014</v>
      </c>
    </row>
    <row r="2025" spans="1:7" x14ac:dyDescent="0.25">
      <c r="A2025">
        <v>1780</v>
      </c>
      <c r="B2025" t="s">
        <v>5</v>
      </c>
      <c r="C2025">
        <v>6.3</v>
      </c>
      <c r="D2025" t="s">
        <v>21</v>
      </c>
      <c r="E2025">
        <v>1</v>
      </c>
      <c r="F2025" s="12">
        <f t="shared" si="62"/>
        <v>42036</v>
      </c>
      <c r="G2025" s="2">
        <f t="shared" si="63"/>
        <v>2015</v>
      </c>
    </row>
    <row r="2026" spans="1:7" x14ac:dyDescent="0.25">
      <c r="A2026">
        <v>1780</v>
      </c>
      <c r="B2026" t="s">
        <v>5</v>
      </c>
      <c r="C2026">
        <v>6.3</v>
      </c>
      <c r="D2026" t="s">
        <v>24</v>
      </c>
      <c r="E2026">
        <v>1</v>
      </c>
      <c r="F2026" s="12">
        <f t="shared" si="62"/>
        <v>42095</v>
      </c>
      <c r="G2026" s="2">
        <f t="shared" si="63"/>
        <v>2015</v>
      </c>
    </row>
    <row r="2027" spans="1:7" x14ac:dyDescent="0.25">
      <c r="A2027">
        <v>1780</v>
      </c>
      <c r="B2027" t="s">
        <v>5</v>
      </c>
      <c r="C2027">
        <v>6.3</v>
      </c>
      <c r="D2027" t="s">
        <v>25</v>
      </c>
      <c r="E2027">
        <v>1</v>
      </c>
      <c r="F2027" s="12">
        <f t="shared" si="62"/>
        <v>42125</v>
      </c>
      <c r="G2027" s="2">
        <f t="shared" si="63"/>
        <v>2015</v>
      </c>
    </row>
    <row r="2028" spans="1:7" x14ac:dyDescent="0.25">
      <c r="A2028">
        <v>1780</v>
      </c>
      <c r="B2028" t="s">
        <v>5</v>
      </c>
      <c r="C2028">
        <v>6.3</v>
      </c>
      <c r="D2028" t="s">
        <v>27</v>
      </c>
      <c r="E2028">
        <v>1</v>
      </c>
      <c r="F2028" s="12">
        <f t="shared" si="62"/>
        <v>42156</v>
      </c>
      <c r="G2028" s="2">
        <f t="shared" si="63"/>
        <v>2015</v>
      </c>
    </row>
    <row r="2029" spans="1:7" x14ac:dyDescent="0.25">
      <c r="A2029">
        <v>1797</v>
      </c>
      <c r="B2029" t="s">
        <v>5</v>
      </c>
      <c r="C2029">
        <v>5.64</v>
      </c>
      <c r="D2029" t="s">
        <v>34</v>
      </c>
      <c r="E2029">
        <v>1</v>
      </c>
      <c r="F2029" s="12">
        <f t="shared" si="62"/>
        <v>40575</v>
      </c>
      <c r="G2029" s="2">
        <f t="shared" si="63"/>
        <v>2011</v>
      </c>
    </row>
    <row r="2030" spans="1:7" x14ac:dyDescent="0.25">
      <c r="A2030">
        <v>1797</v>
      </c>
      <c r="B2030" t="s">
        <v>5</v>
      </c>
      <c r="C2030">
        <v>5.64</v>
      </c>
      <c r="D2030" t="s">
        <v>36</v>
      </c>
      <c r="E2030">
        <v>1</v>
      </c>
      <c r="F2030" s="12">
        <f t="shared" si="62"/>
        <v>40634</v>
      </c>
      <c r="G2030" s="2">
        <f t="shared" si="63"/>
        <v>2011</v>
      </c>
    </row>
    <row r="2031" spans="1:7" x14ac:dyDescent="0.25">
      <c r="A2031">
        <v>1797</v>
      </c>
      <c r="B2031" t="s">
        <v>5</v>
      </c>
      <c r="C2031">
        <v>5.64</v>
      </c>
      <c r="D2031" t="s">
        <v>37</v>
      </c>
      <c r="E2031">
        <v>1</v>
      </c>
      <c r="F2031" s="12">
        <f t="shared" si="62"/>
        <v>40664</v>
      </c>
      <c r="G2031" s="2">
        <f t="shared" si="63"/>
        <v>2011</v>
      </c>
    </row>
    <row r="2032" spans="1:7" x14ac:dyDescent="0.25">
      <c r="A2032">
        <v>1797</v>
      </c>
      <c r="B2032" t="s">
        <v>5</v>
      </c>
      <c r="C2032">
        <v>5.64</v>
      </c>
      <c r="D2032" t="s">
        <v>39</v>
      </c>
      <c r="E2032">
        <v>1</v>
      </c>
      <c r="F2032" s="12">
        <f t="shared" si="62"/>
        <v>40725</v>
      </c>
      <c r="G2032" s="2">
        <f t="shared" si="63"/>
        <v>2011</v>
      </c>
    </row>
    <row r="2033" spans="1:7" x14ac:dyDescent="0.25">
      <c r="A2033">
        <v>1797</v>
      </c>
      <c r="B2033" t="s">
        <v>5</v>
      </c>
      <c r="C2033">
        <v>5.64</v>
      </c>
      <c r="D2033" t="s">
        <v>40</v>
      </c>
      <c r="E2033">
        <v>1</v>
      </c>
      <c r="F2033" s="12">
        <f t="shared" si="62"/>
        <v>40756</v>
      </c>
      <c r="G2033" s="2">
        <f t="shared" si="63"/>
        <v>2011</v>
      </c>
    </row>
    <row r="2034" spans="1:7" x14ac:dyDescent="0.25">
      <c r="A2034">
        <v>1797</v>
      </c>
      <c r="B2034" t="s">
        <v>5</v>
      </c>
      <c r="C2034">
        <v>5.64</v>
      </c>
      <c r="D2034" t="s">
        <v>42</v>
      </c>
      <c r="E2034">
        <v>1</v>
      </c>
      <c r="F2034" s="12">
        <f t="shared" si="62"/>
        <v>40817</v>
      </c>
      <c r="G2034" s="2">
        <f t="shared" si="63"/>
        <v>2011</v>
      </c>
    </row>
    <row r="2035" spans="1:7" x14ac:dyDescent="0.25">
      <c r="A2035">
        <v>1797</v>
      </c>
      <c r="B2035" t="s">
        <v>5</v>
      </c>
      <c r="C2035">
        <v>5.64</v>
      </c>
      <c r="D2035" t="s">
        <v>45</v>
      </c>
      <c r="E2035">
        <v>1</v>
      </c>
      <c r="F2035" s="12">
        <f t="shared" si="62"/>
        <v>40909</v>
      </c>
      <c r="G2035" s="2">
        <f t="shared" si="63"/>
        <v>2012</v>
      </c>
    </row>
    <row r="2036" spans="1:7" x14ac:dyDescent="0.25">
      <c r="A2036">
        <v>1797</v>
      </c>
      <c r="B2036" t="s">
        <v>5</v>
      </c>
      <c r="C2036">
        <v>5.64</v>
      </c>
      <c r="D2036" t="s">
        <v>46</v>
      </c>
      <c r="E2036">
        <v>1</v>
      </c>
      <c r="F2036" s="12">
        <f t="shared" si="62"/>
        <v>40969</v>
      </c>
      <c r="G2036" s="2">
        <f t="shared" si="63"/>
        <v>2012</v>
      </c>
    </row>
    <row r="2037" spans="1:7" x14ac:dyDescent="0.25">
      <c r="A2037">
        <v>1797</v>
      </c>
      <c r="B2037" t="s">
        <v>5</v>
      </c>
      <c r="C2037">
        <v>5.64</v>
      </c>
      <c r="D2037" t="s">
        <v>48</v>
      </c>
      <c r="E2037">
        <v>1</v>
      </c>
      <c r="F2037" s="12">
        <f t="shared" si="62"/>
        <v>41030</v>
      </c>
      <c r="G2037" s="2">
        <f t="shared" si="63"/>
        <v>2012</v>
      </c>
    </row>
    <row r="2038" spans="1:7" x14ac:dyDescent="0.25">
      <c r="A2038">
        <v>1797</v>
      </c>
      <c r="B2038" t="s">
        <v>5</v>
      </c>
      <c r="C2038">
        <v>5.64</v>
      </c>
      <c r="D2038" t="s">
        <v>50</v>
      </c>
      <c r="E2038">
        <v>1</v>
      </c>
      <c r="F2038" s="12">
        <f t="shared" si="62"/>
        <v>41061</v>
      </c>
      <c r="G2038" s="2">
        <f t="shared" si="63"/>
        <v>2012</v>
      </c>
    </row>
    <row r="2039" spans="1:7" x14ac:dyDescent="0.25">
      <c r="A2039">
        <v>1797</v>
      </c>
      <c r="B2039" t="s">
        <v>5</v>
      </c>
      <c r="C2039">
        <v>5.64</v>
      </c>
      <c r="D2039" t="s">
        <v>51</v>
      </c>
      <c r="E2039">
        <v>1</v>
      </c>
      <c r="F2039" s="12">
        <f t="shared" si="62"/>
        <v>41091</v>
      </c>
      <c r="G2039" s="2">
        <f t="shared" si="63"/>
        <v>2012</v>
      </c>
    </row>
    <row r="2040" spans="1:7" x14ac:dyDescent="0.25">
      <c r="A2040">
        <v>1797</v>
      </c>
      <c r="B2040" t="s">
        <v>5</v>
      </c>
      <c r="C2040">
        <v>5.64</v>
      </c>
      <c r="D2040" t="s">
        <v>52</v>
      </c>
      <c r="E2040">
        <v>1</v>
      </c>
      <c r="F2040" s="12">
        <f t="shared" si="62"/>
        <v>41153</v>
      </c>
      <c r="G2040" s="2">
        <f t="shared" si="63"/>
        <v>2012</v>
      </c>
    </row>
    <row r="2041" spans="1:7" x14ac:dyDescent="0.25">
      <c r="A2041">
        <v>1797</v>
      </c>
      <c r="B2041" t="s">
        <v>5</v>
      </c>
      <c r="C2041">
        <v>5.64</v>
      </c>
      <c r="D2041" t="s">
        <v>56</v>
      </c>
      <c r="E2041">
        <v>1</v>
      </c>
      <c r="F2041" s="12">
        <f t="shared" si="62"/>
        <v>41214</v>
      </c>
      <c r="G2041" s="2">
        <f t="shared" si="63"/>
        <v>2012</v>
      </c>
    </row>
    <row r="2042" spans="1:7" x14ac:dyDescent="0.25">
      <c r="A2042">
        <v>1797</v>
      </c>
      <c r="B2042" t="s">
        <v>5</v>
      </c>
      <c r="C2042">
        <v>5.64</v>
      </c>
      <c r="D2042" t="s">
        <v>58</v>
      </c>
      <c r="E2042">
        <v>1</v>
      </c>
      <c r="F2042" s="12">
        <f t="shared" si="62"/>
        <v>41306</v>
      </c>
      <c r="G2042" s="2">
        <f t="shared" si="63"/>
        <v>2013</v>
      </c>
    </row>
    <row r="2043" spans="1:7" x14ac:dyDescent="0.25">
      <c r="A2043">
        <v>1797</v>
      </c>
      <c r="B2043" t="s">
        <v>5</v>
      </c>
      <c r="C2043">
        <v>5.64</v>
      </c>
      <c r="D2043" t="s">
        <v>62</v>
      </c>
      <c r="E2043">
        <v>1</v>
      </c>
      <c r="F2043" s="12">
        <f t="shared" si="62"/>
        <v>41365</v>
      </c>
      <c r="G2043" s="2">
        <f t="shared" si="63"/>
        <v>2013</v>
      </c>
    </row>
    <row r="2044" spans="1:7" x14ac:dyDescent="0.25">
      <c r="A2044">
        <v>1797</v>
      </c>
      <c r="B2044" t="s">
        <v>5</v>
      </c>
      <c r="C2044">
        <v>5.64</v>
      </c>
      <c r="D2044" t="s">
        <v>60</v>
      </c>
      <c r="E2044">
        <v>1</v>
      </c>
      <c r="F2044" s="12">
        <f t="shared" si="62"/>
        <v>41395</v>
      </c>
      <c r="G2044" s="2">
        <f t="shared" si="63"/>
        <v>2013</v>
      </c>
    </row>
    <row r="2045" spans="1:7" x14ac:dyDescent="0.25">
      <c r="A2045">
        <v>1797</v>
      </c>
      <c r="B2045" t="s">
        <v>5</v>
      </c>
      <c r="C2045">
        <v>5.64</v>
      </c>
      <c r="D2045" t="s">
        <v>63</v>
      </c>
      <c r="E2045">
        <v>1</v>
      </c>
      <c r="F2045" s="12">
        <f t="shared" si="62"/>
        <v>41456</v>
      </c>
      <c r="G2045" s="2">
        <f t="shared" si="63"/>
        <v>2013</v>
      </c>
    </row>
    <row r="2046" spans="1:7" x14ac:dyDescent="0.25">
      <c r="A2046">
        <v>1797</v>
      </c>
      <c r="B2046" t="s">
        <v>5</v>
      </c>
      <c r="C2046">
        <v>5.64</v>
      </c>
      <c r="D2046" t="s">
        <v>65</v>
      </c>
      <c r="E2046">
        <v>1</v>
      </c>
      <c r="F2046" s="12">
        <f t="shared" si="62"/>
        <v>41487</v>
      </c>
      <c r="G2046" s="2">
        <f t="shared" si="63"/>
        <v>2013</v>
      </c>
    </row>
    <row r="2047" spans="1:7" x14ac:dyDescent="0.25">
      <c r="A2047">
        <v>1797</v>
      </c>
      <c r="B2047" t="s">
        <v>5</v>
      </c>
      <c r="C2047">
        <v>5.64</v>
      </c>
      <c r="D2047" t="s">
        <v>68</v>
      </c>
      <c r="E2047">
        <v>1</v>
      </c>
      <c r="F2047" s="12">
        <f t="shared" si="62"/>
        <v>41548</v>
      </c>
      <c r="G2047" s="2">
        <f t="shared" si="63"/>
        <v>2013</v>
      </c>
    </row>
    <row r="2048" spans="1:7" x14ac:dyDescent="0.25">
      <c r="A2048">
        <v>1797</v>
      </c>
      <c r="B2048" t="s">
        <v>5</v>
      </c>
      <c r="C2048">
        <v>5.64</v>
      </c>
      <c r="D2048" t="s">
        <v>66</v>
      </c>
      <c r="E2048">
        <v>1</v>
      </c>
      <c r="F2048" s="12">
        <f t="shared" si="62"/>
        <v>41609</v>
      </c>
      <c r="G2048" s="2">
        <f t="shared" si="63"/>
        <v>2013</v>
      </c>
    </row>
    <row r="2049" spans="1:7" x14ac:dyDescent="0.25">
      <c r="A2049">
        <v>1797</v>
      </c>
      <c r="B2049" t="s">
        <v>5</v>
      </c>
      <c r="C2049">
        <v>5.64</v>
      </c>
      <c r="D2049" t="s">
        <v>7</v>
      </c>
      <c r="E2049">
        <v>1</v>
      </c>
      <c r="F2049" s="12">
        <f t="shared" si="62"/>
        <v>41699</v>
      </c>
      <c r="G2049" s="2">
        <f t="shared" si="63"/>
        <v>2014</v>
      </c>
    </row>
    <row r="2050" spans="1:7" x14ac:dyDescent="0.25">
      <c r="A2050">
        <v>1797</v>
      </c>
      <c r="B2050" t="s">
        <v>5</v>
      </c>
      <c r="C2050">
        <v>5.64</v>
      </c>
      <c r="D2050" t="s">
        <v>6</v>
      </c>
      <c r="E2050">
        <v>1</v>
      </c>
      <c r="F2050" s="12">
        <f t="shared" ref="F2050:F2113" si="64">DATE(VALUE(LEFT(D2050,4)),VALUE(RIGHT(D2050,2)),1)</f>
        <v>41730</v>
      </c>
      <c r="G2050" s="2">
        <f t="shared" si="63"/>
        <v>2014</v>
      </c>
    </row>
    <row r="2051" spans="1:7" x14ac:dyDescent="0.25">
      <c r="A2051">
        <v>1797</v>
      </c>
      <c r="B2051" t="s">
        <v>5</v>
      </c>
      <c r="C2051">
        <v>5.64</v>
      </c>
      <c r="D2051" t="s">
        <v>10</v>
      </c>
      <c r="E2051">
        <v>1</v>
      </c>
      <c r="F2051" s="12">
        <f t="shared" si="64"/>
        <v>41791</v>
      </c>
      <c r="G2051" s="2">
        <f t="shared" ref="G2051:G2114" si="65">YEAR(F2051)</f>
        <v>2014</v>
      </c>
    </row>
    <row r="2052" spans="1:7" x14ac:dyDescent="0.25">
      <c r="A2052">
        <v>1797</v>
      </c>
      <c r="B2052" t="s">
        <v>5</v>
      </c>
      <c r="C2052">
        <v>5.64</v>
      </c>
      <c r="D2052" t="s">
        <v>11</v>
      </c>
      <c r="E2052">
        <v>1</v>
      </c>
      <c r="F2052" s="12">
        <f t="shared" si="64"/>
        <v>41821</v>
      </c>
      <c r="G2052" s="2">
        <f t="shared" si="65"/>
        <v>2014</v>
      </c>
    </row>
    <row r="2053" spans="1:7" x14ac:dyDescent="0.25">
      <c r="A2053">
        <v>1797</v>
      </c>
      <c r="B2053" t="s">
        <v>5</v>
      </c>
      <c r="C2053">
        <v>5.64</v>
      </c>
      <c r="D2053" t="s">
        <v>14</v>
      </c>
      <c r="E2053">
        <v>1</v>
      </c>
      <c r="F2053" s="12">
        <f t="shared" si="64"/>
        <v>41883</v>
      </c>
      <c r="G2053" s="2">
        <f t="shared" si="65"/>
        <v>2014</v>
      </c>
    </row>
    <row r="2054" spans="1:7" x14ac:dyDescent="0.25">
      <c r="A2054">
        <v>1797</v>
      </c>
      <c r="B2054" t="s">
        <v>5</v>
      </c>
      <c r="C2054">
        <v>5.64</v>
      </c>
      <c r="D2054" t="s">
        <v>17</v>
      </c>
      <c r="E2054">
        <v>1</v>
      </c>
      <c r="F2054" s="12">
        <f t="shared" si="64"/>
        <v>41944</v>
      </c>
      <c r="G2054" s="2">
        <f t="shared" si="65"/>
        <v>2014</v>
      </c>
    </row>
    <row r="2055" spans="1:7" x14ac:dyDescent="0.25">
      <c r="A2055">
        <v>1797</v>
      </c>
      <c r="B2055" t="s">
        <v>5</v>
      </c>
      <c r="C2055">
        <v>5.64</v>
      </c>
      <c r="D2055" t="s">
        <v>21</v>
      </c>
      <c r="E2055">
        <v>1</v>
      </c>
      <c r="F2055" s="12">
        <f t="shared" si="64"/>
        <v>42036</v>
      </c>
      <c r="G2055" s="2">
        <f t="shared" si="65"/>
        <v>2015</v>
      </c>
    </row>
    <row r="2056" spans="1:7" x14ac:dyDescent="0.25">
      <c r="A2056">
        <v>1797</v>
      </c>
      <c r="B2056" t="s">
        <v>5</v>
      </c>
      <c r="C2056">
        <v>5.64</v>
      </c>
      <c r="D2056" t="s">
        <v>23</v>
      </c>
      <c r="E2056">
        <v>1</v>
      </c>
      <c r="F2056" s="12">
        <f t="shared" si="64"/>
        <v>42064</v>
      </c>
      <c r="G2056" s="2">
        <f t="shared" si="65"/>
        <v>2015</v>
      </c>
    </row>
    <row r="2057" spans="1:7" x14ac:dyDescent="0.25">
      <c r="A2057">
        <v>1797</v>
      </c>
      <c r="B2057" t="s">
        <v>5</v>
      </c>
      <c r="C2057">
        <v>5.64</v>
      </c>
      <c r="D2057" t="s">
        <v>25</v>
      </c>
      <c r="E2057">
        <v>1</v>
      </c>
      <c r="F2057" s="12">
        <f t="shared" si="64"/>
        <v>42125</v>
      </c>
      <c r="G2057" s="2">
        <f t="shared" si="65"/>
        <v>2015</v>
      </c>
    </row>
    <row r="2058" spans="1:7" x14ac:dyDescent="0.25">
      <c r="A2058">
        <v>1797</v>
      </c>
      <c r="B2058" t="s">
        <v>5</v>
      </c>
      <c r="C2058">
        <v>5.64</v>
      </c>
      <c r="D2058" t="s">
        <v>27</v>
      </c>
      <c r="E2058">
        <v>1</v>
      </c>
      <c r="F2058" s="12">
        <f t="shared" si="64"/>
        <v>42156</v>
      </c>
      <c r="G2058" s="2">
        <f t="shared" si="65"/>
        <v>2015</v>
      </c>
    </row>
    <row r="2059" spans="1:7" x14ac:dyDescent="0.25">
      <c r="A2059">
        <v>1822</v>
      </c>
      <c r="B2059" t="s">
        <v>5</v>
      </c>
      <c r="C2059">
        <v>9.89</v>
      </c>
      <c r="D2059" t="s">
        <v>9</v>
      </c>
      <c r="E2059">
        <v>1</v>
      </c>
      <c r="F2059" s="12">
        <f t="shared" si="64"/>
        <v>40269</v>
      </c>
      <c r="G2059" s="2">
        <f t="shared" si="65"/>
        <v>2010</v>
      </c>
    </row>
    <row r="2060" spans="1:7" x14ac:dyDescent="0.25">
      <c r="A2060">
        <v>1822</v>
      </c>
      <c r="B2060" t="s">
        <v>5</v>
      </c>
      <c r="C2060">
        <v>9.89</v>
      </c>
      <c r="D2060" t="s">
        <v>12</v>
      </c>
      <c r="E2060">
        <v>1</v>
      </c>
      <c r="F2060" s="12">
        <f t="shared" si="64"/>
        <v>40299</v>
      </c>
      <c r="G2060" s="2">
        <f t="shared" si="65"/>
        <v>2010</v>
      </c>
    </row>
    <row r="2061" spans="1:7" x14ac:dyDescent="0.25">
      <c r="A2061">
        <v>1822</v>
      </c>
      <c r="B2061" t="s">
        <v>5</v>
      </c>
      <c r="C2061">
        <v>9.89</v>
      </c>
      <c r="D2061" t="s">
        <v>15</v>
      </c>
      <c r="E2061">
        <v>1</v>
      </c>
      <c r="F2061" s="12">
        <f t="shared" si="64"/>
        <v>40330</v>
      </c>
      <c r="G2061" s="2">
        <f t="shared" si="65"/>
        <v>2010</v>
      </c>
    </row>
    <row r="2062" spans="1:7" x14ac:dyDescent="0.25">
      <c r="A2062">
        <v>1822</v>
      </c>
      <c r="B2062" t="s">
        <v>5</v>
      </c>
      <c r="C2062">
        <v>9.89</v>
      </c>
      <c r="D2062" t="s">
        <v>19</v>
      </c>
      <c r="E2062">
        <v>2</v>
      </c>
      <c r="F2062" s="12">
        <f t="shared" si="64"/>
        <v>40360</v>
      </c>
      <c r="G2062" s="2">
        <f t="shared" si="65"/>
        <v>2010</v>
      </c>
    </row>
    <row r="2063" spans="1:7" x14ac:dyDescent="0.25">
      <c r="A2063">
        <v>1822</v>
      </c>
      <c r="B2063" t="s">
        <v>5</v>
      </c>
      <c r="C2063">
        <v>9.89</v>
      </c>
      <c r="D2063" t="s">
        <v>28</v>
      </c>
      <c r="E2063">
        <v>1</v>
      </c>
      <c r="F2063" s="12">
        <f t="shared" si="64"/>
        <v>40452</v>
      </c>
      <c r="G2063" s="2">
        <f t="shared" si="65"/>
        <v>2010</v>
      </c>
    </row>
    <row r="2064" spans="1:7" x14ac:dyDescent="0.25">
      <c r="A2064">
        <v>1822</v>
      </c>
      <c r="B2064" t="s">
        <v>5</v>
      </c>
      <c r="C2064">
        <v>9.89</v>
      </c>
      <c r="D2064" t="s">
        <v>22</v>
      </c>
      <c r="E2064">
        <v>1</v>
      </c>
      <c r="F2064" s="12">
        <f t="shared" si="64"/>
        <v>40391</v>
      </c>
      <c r="G2064" s="2">
        <f t="shared" si="65"/>
        <v>2010</v>
      </c>
    </row>
    <row r="2065" spans="1:7" x14ac:dyDescent="0.25">
      <c r="A2065">
        <v>1822</v>
      </c>
      <c r="B2065" t="s">
        <v>5</v>
      </c>
      <c r="C2065">
        <v>9.89</v>
      </c>
      <c r="D2065" t="s">
        <v>26</v>
      </c>
      <c r="E2065">
        <v>1</v>
      </c>
      <c r="F2065" s="12">
        <f t="shared" si="64"/>
        <v>40422</v>
      </c>
      <c r="G2065" s="2">
        <f t="shared" si="65"/>
        <v>2010</v>
      </c>
    </row>
    <row r="2066" spans="1:7" x14ac:dyDescent="0.25">
      <c r="A2066">
        <v>1822</v>
      </c>
      <c r="B2066" t="s">
        <v>5</v>
      </c>
      <c r="C2066">
        <v>9.89</v>
      </c>
      <c r="D2066" t="s">
        <v>30</v>
      </c>
      <c r="E2066">
        <v>1</v>
      </c>
      <c r="F2066" s="12">
        <f t="shared" si="64"/>
        <v>40483</v>
      </c>
      <c r="G2066" s="2">
        <f t="shared" si="65"/>
        <v>2010</v>
      </c>
    </row>
    <row r="2067" spans="1:7" x14ac:dyDescent="0.25">
      <c r="A2067">
        <v>1822</v>
      </c>
      <c r="B2067" t="s">
        <v>5</v>
      </c>
      <c r="C2067">
        <v>9.89</v>
      </c>
      <c r="D2067" t="s">
        <v>33</v>
      </c>
      <c r="E2067">
        <v>1</v>
      </c>
      <c r="F2067" s="12">
        <f t="shared" si="64"/>
        <v>40544</v>
      </c>
      <c r="G2067" s="2">
        <f t="shared" si="65"/>
        <v>2011</v>
      </c>
    </row>
    <row r="2068" spans="1:7" x14ac:dyDescent="0.25">
      <c r="A2068">
        <v>1822</v>
      </c>
      <c r="B2068" t="s">
        <v>5</v>
      </c>
      <c r="C2068">
        <v>9.89</v>
      </c>
      <c r="D2068" t="s">
        <v>34</v>
      </c>
      <c r="E2068">
        <v>1</v>
      </c>
      <c r="F2068" s="12">
        <f t="shared" si="64"/>
        <v>40575</v>
      </c>
      <c r="G2068" s="2">
        <f t="shared" si="65"/>
        <v>2011</v>
      </c>
    </row>
    <row r="2069" spans="1:7" x14ac:dyDescent="0.25">
      <c r="A2069">
        <v>1822</v>
      </c>
      <c r="B2069" t="s">
        <v>5</v>
      </c>
      <c r="C2069">
        <v>9.89</v>
      </c>
      <c r="D2069" t="s">
        <v>35</v>
      </c>
      <c r="E2069">
        <v>1</v>
      </c>
      <c r="F2069" s="12">
        <f t="shared" si="64"/>
        <v>40603</v>
      </c>
      <c r="G2069" s="2">
        <f t="shared" si="65"/>
        <v>2011</v>
      </c>
    </row>
    <row r="2070" spans="1:7" x14ac:dyDescent="0.25">
      <c r="A2070">
        <v>1822</v>
      </c>
      <c r="B2070" t="s">
        <v>5</v>
      </c>
      <c r="C2070">
        <v>9.89</v>
      </c>
      <c r="D2070" t="s">
        <v>36</v>
      </c>
      <c r="E2070">
        <v>1</v>
      </c>
      <c r="F2070" s="12">
        <f t="shared" si="64"/>
        <v>40634</v>
      </c>
      <c r="G2070" s="2">
        <f t="shared" si="65"/>
        <v>2011</v>
      </c>
    </row>
    <row r="2071" spans="1:7" x14ac:dyDescent="0.25">
      <c r="A2071">
        <v>1822</v>
      </c>
      <c r="B2071" t="s">
        <v>5</v>
      </c>
      <c r="C2071">
        <v>9.89</v>
      </c>
      <c r="D2071" t="s">
        <v>37</v>
      </c>
      <c r="E2071">
        <v>2</v>
      </c>
      <c r="F2071" s="12">
        <f t="shared" si="64"/>
        <v>40664</v>
      </c>
      <c r="G2071" s="2">
        <f t="shared" si="65"/>
        <v>2011</v>
      </c>
    </row>
    <row r="2072" spans="1:7" x14ac:dyDescent="0.25">
      <c r="A2072">
        <v>1822</v>
      </c>
      <c r="B2072" t="s">
        <v>5</v>
      </c>
      <c r="C2072">
        <v>9.89</v>
      </c>
      <c r="D2072" t="s">
        <v>38</v>
      </c>
      <c r="E2072">
        <v>1</v>
      </c>
      <c r="F2072" s="12">
        <f t="shared" si="64"/>
        <v>40695</v>
      </c>
      <c r="G2072" s="2">
        <f t="shared" si="65"/>
        <v>2011</v>
      </c>
    </row>
    <row r="2073" spans="1:7" x14ac:dyDescent="0.25">
      <c r="A2073">
        <v>1822</v>
      </c>
      <c r="B2073" t="s">
        <v>5</v>
      </c>
      <c r="C2073">
        <v>9.89</v>
      </c>
      <c r="D2073" t="s">
        <v>39</v>
      </c>
      <c r="E2073">
        <v>1</v>
      </c>
      <c r="F2073" s="12">
        <f t="shared" si="64"/>
        <v>40725</v>
      </c>
      <c r="G2073" s="2">
        <f t="shared" si="65"/>
        <v>2011</v>
      </c>
    </row>
    <row r="2074" spans="1:7" x14ac:dyDescent="0.25">
      <c r="A2074">
        <v>1822</v>
      </c>
      <c r="B2074" t="s">
        <v>5</v>
      </c>
      <c r="C2074">
        <v>9.89</v>
      </c>
      <c r="D2074" t="s">
        <v>40</v>
      </c>
      <c r="E2074">
        <v>1</v>
      </c>
      <c r="F2074" s="12">
        <f t="shared" si="64"/>
        <v>40756</v>
      </c>
      <c r="G2074" s="2">
        <f t="shared" si="65"/>
        <v>2011</v>
      </c>
    </row>
    <row r="2075" spans="1:7" x14ac:dyDescent="0.25">
      <c r="A2075">
        <v>1822</v>
      </c>
      <c r="B2075" t="s">
        <v>5</v>
      </c>
      <c r="C2075">
        <v>9.89</v>
      </c>
      <c r="D2075" t="s">
        <v>41</v>
      </c>
      <c r="E2075">
        <v>1</v>
      </c>
      <c r="F2075" s="12">
        <f t="shared" si="64"/>
        <v>40787</v>
      </c>
      <c r="G2075" s="2">
        <f t="shared" si="65"/>
        <v>2011</v>
      </c>
    </row>
    <row r="2076" spans="1:7" x14ac:dyDescent="0.25">
      <c r="A2076">
        <v>1822</v>
      </c>
      <c r="B2076" t="s">
        <v>5</v>
      </c>
      <c r="C2076">
        <v>9.89</v>
      </c>
      <c r="D2076" t="s">
        <v>42</v>
      </c>
      <c r="E2076">
        <v>1</v>
      </c>
      <c r="F2076" s="12">
        <f t="shared" si="64"/>
        <v>40817</v>
      </c>
      <c r="G2076" s="2">
        <f t="shared" si="65"/>
        <v>2011</v>
      </c>
    </row>
    <row r="2077" spans="1:7" x14ac:dyDescent="0.25">
      <c r="A2077">
        <v>1822</v>
      </c>
      <c r="B2077" t="s">
        <v>5</v>
      </c>
      <c r="C2077">
        <v>9.89</v>
      </c>
      <c r="D2077" t="s">
        <v>43</v>
      </c>
      <c r="E2077">
        <v>1</v>
      </c>
      <c r="F2077" s="12">
        <f t="shared" si="64"/>
        <v>40848</v>
      </c>
      <c r="G2077" s="2">
        <f t="shared" si="65"/>
        <v>2011</v>
      </c>
    </row>
    <row r="2078" spans="1:7" x14ac:dyDescent="0.25">
      <c r="A2078">
        <v>1822</v>
      </c>
      <c r="B2078" t="s">
        <v>5</v>
      </c>
      <c r="C2078">
        <v>9.89</v>
      </c>
      <c r="D2078" t="s">
        <v>44</v>
      </c>
      <c r="E2078">
        <v>1</v>
      </c>
      <c r="F2078" s="12">
        <f t="shared" si="64"/>
        <v>40878</v>
      </c>
      <c r="G2078" s="2">
        <f t="shared" si="65"/>
        <v>2011</v>
      </c>
    </row>
    <row r="2079" spans="1:7" x14ac:dyDescent="0.25">
      <c r="A2079">
        <v>1822</v>
      </c>
      <c r="B2079" t="s">
        <v>5</v>
      </c>
      <c r="C2079">
        <v>9.89</v>
      </c>
      <c r="D2079" t="s">
        <v>45</v>
      </c>
      <c r="E2079">
        <v>1</v>
      </c>
      <c r="F2079" s="12">
        <f t="shared" si="64"/>
        <v>40909</v>
      </c>
      <c r="G2079" s="2">
        <f t="shared" si="65"/>
        <v>2012</v>
      </c>
    </row>
    <row r="2080" spans="1:7" x14ac:dyDescent="0.25">
      <c r="A2080">
        <v>1822</v>
      </c>
      <c r="B2080" t="s">
        <v>5</v>
      </c>
      <c r="C2080">
        <v>9.89</v>
      </c>
      <c r="D2080" t="s">
        <v>46</v>
      </c>
      <c r="E2080">
        <v>2</v>
      </c>
      <c r="F2080" s="12">
        <f t="shared" si="64"/>
        <v>40969</v>
      </c>
      <c r="G2080" s="2">
        <f t="shared" si="65"/>
        <v>2012</v>
      </c>
    </row>
    <row r="2081" spans="1:7" x14ac:dyDescent="0.25">
      <c r="A2081">
        <v>1822</v>
      </c>
      <c r="B2081" t="s">
        <v>5</v>
      </c>
      <c r="C2081">
        <v>9.89</v>
      </c>
      <c r="D2081" t="s">
        <v>49</v>
      </c>
      <c r="E2081">
        <v>1</v>
      </c>
      <c r="F2081" s="12">
        <f t="shared" si="64"/>
        <v>41000</v>
      </c>
      <c r="G2081" s="2">
        <f t="shared" si="65"/>
        <v>2012</v>
      </c>
    </row>
    <row r="2082" spans="1:7" x14ac:dyDescent="0.25">
      <c r="A2082">
        <v>1822</v>
      </c>
      <c r="B2082" t="s">
        <v>5</v>
      </c>
      <c r="C2082">
        <v>9.89</v>
      </c>
      <c r="D2082" t="s">
        <v>48</v>
      </c>
      <c r="E2082">
        <v>1</v>
      </c>
      <c r="F2082" s="12">
        <f t="shared" si="64"/>
        <v>41030</v>
      </c>
      <c r="G2082" s="2">
        <f t="shared" si="65"/>
        <v>2012</v>
      </c>
    </row>
    <row r="2083" spans="1:7" x14ac:dyDescent="0.25">
      <c r="A2083">
        <v>1822</v>
      </c>
      <c r="B2083" t="s">
        <v>5</v>
      </c>
      <c r="C2083">
        <v>9.89</v>
      </c>
      <c r="D2083" t="s">
        <v>50</v>
      </c>
      <c r="E2083">
        <v>1</v>
      </c>
      <c r="F2083" s="12">
        <f t="shared" si="64"/>
        <v>41061</v>
      </c>
      <c r="G2083" s="2">
        <f t="shared" si="65"/>
        <v>2012</v>
      </c>
    </row>
    <row r="2084" spans="1:7" x14ac:dyDescent="0.25">
      <c r="A2084">
        <v>1822</v>
      </c>
      <c r="B2084" t="s">
        <v>5</v>
      </c>
      <c r="C2084">
        <v>9.89</v>
      </c>
      <c r="D2084" t="s">
        <v>51</v>
      </c>
      <c r="E2084">
        <v>2</v>
      </c>
      <c r="F2084" s="12">
        <f t="shared" si="64"/>
        <v>41091</v>
      </c>
      <c r="G2084" s="2">
        <f t="shared" si="65"/>
        <v>2012</v>
      </c>
    </row>
    <row r="2085" spans="1:7" x14ac:dyDescent="0.25">
      <c r="A2085">
        <v>1822</v>
      </c>
      <c r="B2085" t="s">
        <v>5</v>
      </c>
      <c r="C2085">
        <v>9.89</v>
      </c>
      <c r="D2085" t="s">
        <v>53</v>
      </c>
      <c r="E2085">
        <v>1</v>
      </c>
      <c r="F2085" s="12">
        <f t="shared" si="64"/>
        <v>41122</v>
      </c>
      <c r="G2085" s="2">
        <f t="shared" si="65"/>
        <v>2012</v>
      </c>
    </row>
    <row r="2086" spans="1:7" x14ac:dyDescent="0.25">
      <c r="A2086">
        <v>1822</v>
      </c>
      <c r="B2086" t="s">
        <v>5</v>
      </c>
      <c r="C2086">
        <v>9.89</v>
      </c>
      <c r="D2086" t="s">
        <v>52</v>
      </c>
      <c r="E2086">
        <v>1</v>
      </c>
      <c r="F2086" s="12">
        <f t="shared" si="64"/>
        <v>41153</v>
      </c>
      <c r="G2086" s="2">
        <f t="shared" si="65"/>
        <v>2012</v>
      </c>
    </row>
    <row r="2087" spans="1:7" x14ac:dyDescent="0.25">
      <c r="A2087">
        <v>1822</v>
      </c>
      <c r="B2087" t="s">
        <v>5</v>
      </c>
      <c r="C2087">
        <v>9.89</v>
      </c>
      <c r="D2087" t="s">
        <v>55</v>
      </c>
      <c r="E2087">
        <v>1</v>
      </c>
      <c r="F2087" s="12">
        <f t="shared" si="64"/>
        <v>41183</v>
      </c>
      <c r="G2087" s="2">
        <f t="shared" si="65"/>
        <v>2012</v>
      </c>
    </row>
    <row r="2088" spans="1:7" x14ac:dyDescent="0.25">
      <c r="A2088">
        <v>1822</v>
      </c>
      <c r="B2088" t="s">
        <v>5</v>
      </c>
      <c r="C2088">
        <v>9.89</v>
      </c>
      <c r="D2088" t="s">
        <v>56</v>
      </c>
      <c r="E2088">
        <v>1</v>
      </c>
      <c r="F2088" s="12">
        <f t="shared" si="64"/>
        <v>41214</v>
      </c>
      <c r="G2088" s="2">
        <f t="shared" si="65"/>
        <v>2012</v>
      </c>
    </row>
    <row r="2089" spans="1:7" x14ac:dyDescent="0.25">
      <c r="A2089">
        <v>1822</v>
      </c>
      <c r="B2089" t="s">
        <v>5</v>
      </c>
      <c r="C2089">
        <v>9.89</v>
      </c>
      <c r="D2089" t="s">
        <v>59</v>
      </c>
      <c r="E2089">
        <v>1</v>
      </c>
      <c r="F2089" s="12">
        <f t="shared" si="64"/>
        <v>41275</v>
      </c>
      <c r="G2089" s="2">
        <f t="shared" si="65"/>
        <v>2013</v>
      </c>
    </row>
    <row r="2090" spans="1:7" x14ac:dyDescent="0.25">
      <c r="A2090">
        <v>1822</v>
      </c>
      <c r="B2090" t="s">
        <v>5</v>
      </c>
      <c r="C2090">
        <v>9.89</v>
      </c>
      <c r="D2090" t="s">
        <v>58</v>
      </c>
      <c r="E2090">
        <v>1</v>
      </c>
      <c r="F2090" s="12">
        <f t="shared" si="64"/>
        <v>41306</v>
      </c>
      <c r="G2090" s="2">
        <f t="shared" si="65"/>
        <v>2013</v>
      </c>
    </row>
    <row r="2091" spans="1:7" x14ac:dyDescent="0.25">
      <c r="A2091">
        <v>1822</v>
      </c>
      <c r="B2091" t="s">
        <v>5</v>
      </c>
      <c r="C2091">
        <v>9.89</v>
      </c>
      <c r="D2091" t="s">
        <v>57</v>
      </c>
      <c r="E2091">
        <v>1</v>
      </c>
      <c r="F2091" s="12">
        <f t="shared" si="64"/>
        <v>41334</v>
      </c>
      <c r="G2091" s="2">
        <f t="shared" si="65"/>
        <v>2013</v>
      </c>
    </row>
    <row r="2092" spans="1:7" x14ac:dyDescent="0.25">
      <c r="A2092">
        <v>1822</v>
      </c>
      <c r="B2092" t="s">
        <v>5</v>
      </c>
      <c r="C2092">
        <v>9.89</v>
      </c>
      <c r="D2092" t="s">
        <v>62</v>
      </c>
      <c r="E2092">
        <v>1</v>
      </c>
      <c r="F2092" s="12">
        <f t="shared" si="64"/>
        <v>41365</v>
      </c>
      <c r="G2092" s="2">
        <f t="shared" si="65"/>
        <v>2013</v>
      </c>
    </row>
    <row r="2093" spans="1:7" x14ac:dyDescent="0.25">
      <c r="A2093">
        <v>1822</v>
      </c>
      <c r="B2093" t="s">
        <v>5</v>
      </c>
      <c r="C2093">
        <v>9.89</v>
      </c>
      <c r="D2093" t="s">
        <v>60</v>
      </c>
      <c r="E2093">
        <v>2</v>
      </c>
      <c r="F2093" s="12">
        <f t="shared" si="64"/>
        <v>41395</v>
      </c>
      <c r="G2093" s="2">
        <f t="shared" si="65"/>
        <v>2013</v>
      </c>
    </row>
    <row r="2094" spans="1:7" x14ac:dyDescent="0.25">
      <c r="A2094">
        <v>1822</v>
      </c>
      <c r="B2094" t="s">
        <v>5</v>
      </c>
      <c r="C2094">
        <v>9.89</v>
      </c>
      <c r="D2094" t="s">
        <v>61</v>
      </c>
      <c r="E2094">
        <v>1</v>
      </c>
      <c r="F2094" s="12">
        <f t="shared" si="64"/>
        <v>41426</v>
      </c>
      <c r="G2094" s="2">
        <f t="shared" si="65"/>
        <v>2013</v>
      </c>
    </row>
    <row r="2095" spans="1:7" x14ac:dyDescent="0.25">
      <c r="A2095">
        <v>1822</v>
      </c>
      <c r="B2095" t="s">
        <v>5</v>
      </c>
      <c r="C2095">
        <v>9.89</v>
      </c>
      <c r="D2095" t="s">
        <v>63</v>
      </c>
      <c r="E2095">
        <v>1</v>
      </c>
      <c r="F2095" s="12">
        <f t="shared" si="64"/>
        <v>41456</v>
      </c>
      <c r="G2095" s="2">
        <f t="shared" si="65"/>
        <v>2013</v>
      </c>
    </row>
    <row r="2096" spans="1:7" x14ac:dyDescent="0.25">
      <c r="A2096">
        <v>1822</v>
      </c>
      <c r="B2096" t="s">
        <v>5</v>
      </c>
      <c r="C2096">
        <v>9.89</v>
      </c>
      <c r="D2096" t="s">
        <v>65</v>
      </c>
      <c r="E2096">
        <v>1</v>
      </c>
      <c r="F2096" s="12">
        <f t="shared" si="64"/>
        <v>41487</v>
      </c>
      <c r="G2096" s="2">
        <f t="shared" si="65"/>
        <v>2013</v>
      </c>
    </row>
    <row r="2097" spans="1:7" x14ac:dyDescent="0.25">
      <c r="A2097">
        <v>1822</v>
      </c>
      <c r="B2097" t="s">
        <v>5</v>
      </c>
      <c r="C2097">
        <v>9.89</v>
      </c>
      <c r="D2097" t="s">
        <v>64</v>
      </c>
      <c r="E2097">
        <v>1</v>
      </c>
      <c r="F2097" s="12">
        <f t="shared" si="64"/>
        <v>41518</v>
      </c>
      <c r="G2097" s="2">
        <f t="shared" si="65"/>
        <v>2013</v>
      </c>
    </row>
    <row r="2098" spans="1:7" x14ac:dyDescent="0.25">
      <c r="A2098">
        <v>1822</v>
      </c>
      <c r="B2098" t="s">
        <v>5</v>
      </c>
      <c r="C2098">
        <v>9.89</v>
      </c>
      <c r="D2098" t="s">
        <v>68</v>
      </c>
      <c r="E2098">
        <v>1</v>
      </c>
      <c r="F2098" s="12">
        <f t="shared" si="64"/>
        <v>41548</v>
      </c>
      <c r="G2098" s="2">
        <f t="shared" si="65"/>
        <v>2013</v>
      </c>
    </row>
    <row r="2099" spans="1:7" x14ac:dyDescent="0.25">
      <c r="A2099">
        <v>1822</v>
      </c>
      <c r="B2099" t="s">
        <v>5</v>
      </c>
      <c r="C2099">
        <v>9.89</v>
      </c>
      <c r="D2099" t="s">
        <v>67</v>
      </c>
      <c r="E2099">
        <v>1</v>
      </c>
      <c r="F2099" s="12">
        <f t="shared" si="64"/>
        <v>41579</v>
      </c>
      <c r="G2099" s="2">
        <f t="shared" si="65"/>
        <v>2013</v>
      </c>
    </row>
    <row r="2100" spans="1:7" x14ac:dyDescent="0.25">
      <c r="A2100">
        <v>1822</v>
      </c>
      <c r="B2100" t="s">
        <v>5</v>
      </c>
      <c r="C2100">
        <v>9.89</v>
      </c>
      <c r="D2100" t="s">
        <v>66</v>
      </c>
      <c r="E2100">
        <v>1</v>
      </c>
      <c r="F2100" s="12">
        <f t="shared" si="64"/>
        <v>41609</v>
      </c>
      <c r="G2100" s="2">
        <f t="shared" si="65"/>
        <v>2013</v>
      </c>
    </row>
    <row r="2101" spans="1:7" x14ac:dyDescent="0.25">
      <c r="A2101">
        <v>1822</v>
      </c>
      <c r="B2101" t="s">
        <v>5</v>
      </c>
      <c r="C2101">
        <v>9.89</v>
      </c>
      <c r="D2101" t="s">
        <v>69</v>
      </c>
      <c r="E2101">
        <v>1</v>
      </c>
      <c r="F2101" s="12">
        <f t="shared" si="64"/>
        <v>41640</v>
      </c>
      <c r="G2101" s="2">
        <f t="shared" si="65"/>
        <v>2014</v>
      </c>
    </row>
    <row r="2102" spans="1:7" x14ac:dyDescent="0.25">
      <c r="A2102">
        <v>1822</v>
      </c>
      <c r="B2102" t="s">
        <v>5</v>
      </c>
      <c r="C2102">
        <v>9.89</v>
      </c>
      <c r="D2102" t="s">
        <v>7</v>
      </c>
      <c r="E2102">
        <v>2</v>
      </c>
      <c r="F2102" s="12">
        <f t="shared" si="64"/>
        <v>41699</v>
      </c>
      <c r="G2102" s="2">
        <f t="shared" si="65"/>
        <v>2014</v>
      </c>
    </row>
    <row r="2103" spans="1:7" x14ac:dyDescent="0.25">
      <c r="A2103">
        <v>1822</v>
      </c>
      <c r="B2103" t="s">
        <v>5</v>
      </c>
      <c r="C2103">
        <v>9.89</v>
      </c>
      <c r="D2103" t="s">
        <v>6</v>
      </c>
      <c r="E2103">
        <v>1</v>
      </c>
      <c r="F2103" s="12">
        <f t="shared" si="64"/>
        <v>41730</v>
      </c>
      <c r="G2103" s="2">
        <f t="shared" si="65"/>
        <v>2014</v>
      </c>
    </row>
    <row r="2104" spans="1:7" x14ac:dyDescent="0.25">
      <c r="A2104">
        <v>1822</v>
      </c>
      <c r="B2104" t="s">
        <v>5</v>
      </c>
      <c r="C2104">
        <v>9.89</v>
      </c>
      <c r="D2104" t="s">
        <v>8</v>
      </c>
      <c r="E2104">
        <v>1</v>
      </c>
      <c r="F2104" s="12">
        <f t="shared" si="64"/>
        <v>41760</v>
      </c>
      <c r="G2104" s="2">
        <f t="shared" si="65"/>
        <v>2014</v>
      </c>
    </row>
    <row r="2105" spans="1:7" x14ac:dyDescent="0.25">
      <c r="A2105">
        <v>1822</v>
      </c>
      <c r="B2105" t="s">
        <v>5</v>
      </c>
      <c r="C2105">
        <v>9.89</v>
      </c>
      <c r="D2105" t="s">
        <v>10</v>
      </c>
      <c r="E2105">
        <v>1</v>
      </c>
      <c r="F2105" s="12">
        <f t="shared" si="64"/>
        <v>41791</v>
      </c>
      <c r="G2105" s="2">
        <f t="shared" si="65"/>
        <v>2014</v>
      </c>
    </row>
    <row r="2106" spans="1:7" x14ac:dyDescent="0.25">
      <c r="A2106">
        <v>1822</v>
      </c>
      <c r="B2106" t="s">
        <v>5</v>
      </c>
      <c r="C2106">
        <v>9.89</v>
      </c>
      <c r="D2106" t="s">
        <v>11</v>
      </c>
      <c r="E2106">
        <v>2</v>
      </c>
      <c r="F2106" s="12">
        <f t="shared" si="64"/>
        <v>41821</v>
      </c>
      <c r="G2106" s="2">
        <f t="shared" si="65"/>
        <v>2014</v>
      </c>
    </row>
    <row r="2107" spans="1:7" x14ac:dyDescent="0.25">
      <c r="A2107">
        <v>1822</v>
      </c>
      <c r="B2107" t="s">
        <v>5</v>
      </c>
      <c r="C2107">
        <v>9.89</v>
      </c>
      <c r="D2107" t="s">
        <v>13</v>
      </c>
      <c r="E2107">
        <v>1</v>
      </c>
      <c r="F2107" s="12">
        <f t="shared" si="64"/>
        <v>41852</v>
      </c>
      <c r="G2107" s="2">
        <f t="shared" si="65"/>
        <v>2014</v>
      </c>
    </row>
    <row r="2108" spans="1:7" x14ac:dyDescent="0.25">
      <c r="A2108">
        <v>1822</v>
      </c>
      <c r="B2108" t="s">
        <v>5</v>
      </c>
      <c r="C2108">
        <v>9.89</v>
      </c>
      <c r="D2108" t="s">
        <v>14</v>
      </c>
      <c r="E2108">
        <v>1</v>
      </c>
      <c r="F2108" s="12">
        <f t="shared" si="64"/>
        <v>41883</v>
      </c>
      <c r="G2108" s="2">
        <f t="shared" si="65"/>
        <v>2014</v>
      </c>
    </row>
    <row r="2109" spans="1:7" x14ac:dyDescent="0.25">
      <c r="A2109">
        <v>1822</v>
      </c>
      <c r="B2109" t="s">
        <v>5</v>
      </c>
      <c r="C2109">
        <v>9.89</v>
      </c>
      <c r="D2109" t="s">
        <v>16</v>
      </c>
      <c r="E2109">
        <v>1</v>
      </c>
      <c r="F2109" s="12">
        <f t="shared" si="64"/>
        <v>41913</v>
      </c>
      <c r="G2109" s="2">
        <f t="shared" si="65"/>
        <v>2014</v>
      </c>
    </row>
    <row r="2110" spans="1:7" x14ac:dyDescent="0.25">
      <c r="A2110">
        <v>1822</v>
      </c>
      <c r="B2110" t="s">
        <v>5</v>
      </c>
      <c r="C2110">
        <v>9.89</v>
      </c>
      <c r="D2110" t="s">
        <v>17</v>
      </c>
      <c r="E2110">
        <v>1</v>
      </c>
      <c r="F2110" s="12">
        <f t="shared" si="64"/>
        <v>41944</v>
      </c>
      <c r="G2110" s="2">
        <f t="shared" si="65"/>
        <v>2014</v>
      </c>
    </row>
    <row r="2111" spans="1:7" x14ac:dyDescent="0.25">
      <c r="A2111">
        <v>1822</v>
      </c>
      <c r="B2111" t="s">
        <v>5</v>
      </c>
      <c r="C2111">
        <v>9.89</v>
      </c>
      <c r="D2111" t="s">
        <v>20</v>
      </c>
      <c r="E2111">
        <v>1</v>
      </c>
      <c r="F2111" s="12">
        <f t="shared" si="64"/>
        <v>42005</v>
      </c>
      <c r="G2111" s="2">
        <f t="shared" si="65"/>
        <v>2015</v>
      </c>
    </row>
    <row r="2112" spans="1:7" x14ac:dyDescent="0.25">
      <c r="A2112">
        <v>1822</v>
      </c>
      <c r="B2112" t="s">
        <v>5</v>
      </c>
      <c r="C2112">
        <v>9.89</v>
      </c>
      <c r="D2112" t="s">
        <v>21</v>
      </c>
      <c r="E2112">
        <v>1</v>
      </c>
      <c r="F2112" s="12">
        <f t="shared" si="64"/>
        <v>42036</v>
      </c>
      <c r="G2112" s="2">
        <f t="shared" si="65"/>
        <v>2015</v>
      </c>
    </row>
    <row r="2113" spans="1:7" x14ac:dyDescent="0.25">
      <c r="A2113">
        <v>1822</v>
      </c>
      <c r="B2113" t="s">
        <v>5</v>
      </c>
      <c r="C2113">
        <v>9.89</v>
      </c>
      <c r="D2113" t="s">
        <v>23</v>
      </c>
      <c r="E2113">
        <v>1</v>
      </c>
      <c r="F2113" s="12">
        <f t="shared" si="64"/>
        <v>42064</v>
      </c>
      <c r="G2113" s="2">
        <f t="shared" si="65"/>
        <v>2015</v>
      </c>
    </row>
    <row r="2114" spans="1:7" x14ac:dyDescent="0.25">
      <c r="A2114">
        <v>1822</v>
      </c>
      <c r="B2114" t="s">
        <v>5</v>
      </c>
      <c r="C2114">
        <v>9.89</v>
      </c>
      <c r="D2114" t="s">
        <v>24</v>
      </c>
      <c r="E2114">
        <v>1</v>
      </c>
      <c r="F2114" s="12">
        <f t="shared" ref="F2114:F2177" si="66">DATE(VALUE(LEFT(D2114,4)),VALUE(RIGHT(D2114,2)),1)</f>
        <v>42095</v>
      </c>
      <c r="G2114" s="2">
        <f t="shared" si="65"/>
        <v>2015</v>
      </c>
    </row>
    <row r="2115" spans="1:7" x14ac:dyDescent="0.25">
      <c r="A2115">
        <v>1822</v>
      </c>
      <c r="B2115" t="s">
        <v>5</v>
      </c>
      <c r="C2115">
        <v>9.89</v>
      </c>
      <c r="D2115" t="s">
        <v>25</v>
      </c>
      <c r="E2115">
        <v>2</v>
      </c>
      <c r="F2115" s="12">
        <f t="shared" si="66"/>
        <v>42125</v>
      </c>
      <c r="G2115" s="2">
        <f t="shared" ref="G2115:G2178" si="67">YEAR(F2115)</f>
        <v>2015</v>
      </c>
    </row>
    <row r="2116" spans="1:7" x14ac:dyDescent="0.25">
      <c r="A2116">
        <v>1822</v>
      </c>
      <c r="B2116" t="s">
        <v>5</v>
      </c>
      <c r="C2116">
        <v>9.89</v>
      </c>
      <c r="D2116" t="s">
        <v>27</v>
      </c>
      <c r="E2116">
        <v>1</v>
      </c>
      <c r="F2116" s="12">
        <f t="shared" si="66"/>
        <v>42156</v>
      </c>
      <c r="G2116" s="2">
        <f t="shared" si="67"/>
        <v>2015</v>
      </c>
    </row>
    <row r="2117" spans="1:7" x14ac:dyDescent="0.25">
      <c r="A2117">
        <v>2029</v>
      </c>
      <c r="B2117" t="s">
        <v>5</v>
      </c>
      <c r="C2117">
        <v>7.2</v>
      </c>
      <c r="D2117" t="s">
        <v>28</v>
      </c>
      <c r="E2117">
        <v>1</v>
      </c>
      <c r="F2117" s="12">
        <f t="shared" si="66"/>
        <v>40452</v>
      </c>
      <c r="G2117" s="2">
        <f t="shared" si="67"/>
        <v>2010</v>
      </c>
    </row>
    <row r="2118" spans="1:7" x14ac:dyDescent="0.25">
      <c r="A2118">
        <v>2029</v>
      </c>
      <c r="B2118" t="s">
        <v>5</v>
      </c>
      <c r="C2118">
        <v>7.2</v>
      </c>
      <c r="D2118" t="s">
        <v>31</v>
      </c>
      <c r="E2118">
        <v>1</v>
      </c>
      <c r="F2118" s="12">
        <f t="shared" si="66"/>
        <v>40513</v>
      </c>
      <c r="G2118" s="2">
        <f t="shared" si="67"/>
        <v>2010</v>
      </c>
    </row>
    <row r="2119" spans="1:7" x14ac:dyDescent="0.25">
      <c r="A2119">
        <v>2029</v>
      </c>
      <c r="B2119" t="s">
        <v>5</v>
      </c>
      <c r="C2119">
        <v>7.2</v>
      </c>
      <c r="D2119" t="s">
        <v>34</v>
      </c>
      <c r="E2119">
        <v>1</v>
      </c>
      <c r="F2119" s="12">
        <f t="shared" si="66"/>
        <v>40575</v>
      </c>
      <c r="G2119" s="2">
        <f t="shared" si="67"/>
        <v>2011</v>
      </c>
    </row>
    <row r="2120" spans="1:7" x14ac:dyDescent="0.25">
      <c r="A2120">
        <v>2029</v>
      </c>
      <c r="B2120" t="s">
        <v>5</v>
      </c>
      <c r="C2120">
        <v>7.2</v>
      </c>
      <c r="D2120" t="s">
        <v>35</v>
      </c>
      <c r="E2120">
        <v>1</v>
      </c>
      <c r="F2120" s="12">
        <f t="shared" si="66"/>
        <v>40603</v>
      </c>
      <c r="G2120" s="2">
        <f t="shared" si="67"/>
        <v>2011</v>
      </c>
    </row>
    <row r="2121" spans="1:7" x14ac:dyDescent="0.25">
      <c r="A2121">
        <v>2029</v>
      </c>
      <c r="B2121" t="s">
        <v>5</v>
      </c>
      <c r="C2121">
        <v>7.2</v>
      </c>
      <c r="D2121" t="s">
        <v>36</v>
      </c>
      <c r="E2121">
        <v>1</v>
      </c>
      <c r="F2121" s="12">
        <f t="shared" si="66"/>
        <v>40634</v>
      </c>
      <c r="G2121" s="2">
        <f t="shared" si="67"/>
        <v>2011</v>
      </c>
    </row>
    <row r="2122" spans="1:7" x14ac:dyDescent="0.25">
      <c r="A2122">
        <v>2029</v>
      </c>
      <c r="B2122" t="s">
        <v>5</v>
      </c>
      <c r="C2122">
        <v>7.2</v>
      </c>
      <c r="D2122" t="s">
        <v>38</v>
      </c>
      <c r="E2122">
        <v>1</v>
      </c>
      <c r="F2122" s="12">
        <f t="shared" si="66"/>
        <v>40695</v>
      </c>
      <c r="G2122" s="2">
        <f t="shared" si="67"/>
        <v>2011</v>
      </c>
    </row>
    <row r="2123" spans="1:7" x14ac:dyDescent="0.25">
      <c r="A2123">
        <v>2029</v>
      </c>
      <c r="B2123" t="s">
        <v>5</v>
      </c>
      <c r="C2123">
        <v>7.2</v>
      </c>
      <c r="D2123" t="s">
        <v>39</v>
      </c>
      <c r="E2123">
        <v>1</v>
      </c>
      <c r="F2123" s="12">
        <f t="shared" si="66"/>
        <v>40725</v>
      </c>
      <c r="G2123" s="2">
        <f t="shared" si="67"/>
        <v>2011</v>
      </c>
    </row>
    <row r="2124" spans="1:7" x14ac:dyDescent="0.25">
      <c r="A2124">
        <v>2029</v>
      </c>
      <c r="B2124" t="s">
        <v>5</v>
      </c>
      <c r="C2124">
        <v>7.2</v>
      </c>
      <c r="D2124" t="s">
        <v>40</v>
      </c>
      <c r="E2124">
        <v>1</v>
      </c>
      <c r="F2124" s="12">
        <f t="shared" si="66"/>
        <v>40756</v>
      </c>
      <c r="G2124" s="2">
        <f t="shared" si="67"/>
        <v>2011</v>
      </c>
    </row>
    <row r="2125" spans="1:7" x14ac:dyDescent="0.25">
      <c r="A2125">
        <v>2029</v>
      </c>
      <c r="B2125" t="s">
        <v>5</v>
      </c>
      <c r="C2125">
        <v>7.2</v>
      </c>
      <c r="D2125" t="s">
        <v>41</v>
      </c>
      <c r="E2125">
        <v>1</v>
      </c>
      <c r="F2125" s="12">
        <f t="shared" si="66"/>
        <v>40787</v>
      </c>
      <c r="G2125" s="2">
        <f t="shared" si="67"/>
        <v>2011</v>
      </c>
    </row>
    <row r="2126" spans="1:7" x14ac:dyDescent="0.25">
      <c r="A2126">
        <v>2029</v>
      </c>
      <c r="B2126" t="s">
        <v>5</v>
      </c>
      <c r="C2126">
        <v>7.2</v>
      </c>
      <c r="D2126" t="s">
        <v>42</v>
      </c>
      <c r="E2126">
        <v>1</v>
      </c>
      <c r="F2126" s="12">
        <f t="shared" si="66"/>
        <v>40817</v>
      </c>
      <c r="G2126" s="2">
        <f t="shared" si="67"/>
        <v>2011</v>
      </c>
    </row>
    <row r="2127" spans="1:7" x14ac:dyDescent="0.25">
      <c r="A2127">
        <v>2029</v>
      </c>
      <c r="B2127" t="s">
        <v>5</v>
      </c>
      <c r="C2127">
        <v>7.2</v>
      </c>
      <c r="D2127" t="s">
        <v>45</v>
      </c>
      <c r="E2127">
        <v>1</v>
      </c>
      <c r="F2127" s="12">
        <f t="shared" si="66"/>
        <v>40909</v>
      </c>
      <c r="G2127" s="2">
        <f t="shared" si="67"/>
        <v>2012</v>
      </c>
    </row>
    <row r="2128" spans="1:7" x14ac:dyDescent="0.25">
      <c r="A2128">
        <v>2029</v>
      </c>
      <c r="B2128" t="s">
        <v>5</v>
      </c>
      <c r="C2128">
        <v>7.2</v>
      </c>
      <c r="D2128" t="s">
        <v>47</v>
      </c>
      <c r="E2128">
        <v>1</v>
      </c>
      <c r="F2128" s="12">
        <f t="shared" si="66"/>
        <v>40940</v>
      </c>
      <c r="G2128" s="2">
        <f t="shared" si="67"/>
        <v>2012</v>
      </c>
    </row>
    <row r="2129" spans="1:7" x14ac:dyDescent="0.25">
      <c r="A2129">
        <v>2029</v>
      </c>
      <c r="B2129" t="s">
        <v>5</v>
      </c>
      <c r="C2129">
        <v>7.2</v>
      </c>
      <c r="D2129" t="s">
        <v>46</v>
      </c>
      <c r="E2129">
        <v>1</v>
      </c>
      <c r="F2129" s="12">
        <f t="shared" si="66"/>
        <v>40969</v>
      </c>
      <c r="G2129" s="2">
        <f t="shared" si="67"/>
        <v>2012</v>
      </c>
    </row>
    <row r="2130" spans="1:7" x14ac:dyDescent="0.25">
      <c r="A2130">
        <v>2029</v>
      </c>
      <c r="B2130" t="s">
        <v>5</v>
      </c>
      <c r="C2130">
        <v>7.2</v>
      </c>
      <c r="D2130" t="s">
        <v>49</v>
      </c>
      <c r="E2130">
        <v>1</v>
      </c>
      <c r="F2130" s="12">
        <f t="shared" si="66"/>
        <v>41000</v>
      </c>
      <c r="G2130" s="2">
        <f t="shared" si="67"/>
        <v>2012</v>
      </c>
    </row>
    <row r="2131" spans="1:7" x14ac:dyDescent="0.25">
      <c r="A2131">
        <v>2029</v>
      </c>
      <c r="B2131" t="s">
        <v>5</v>
      </c>
      <c r="C2131">
        <v>7.2</v>
      </c>
      <c r="D2131" t="s">
        <v>50</v>
      </c>
      <c r="E2131">
        <v>1</v>
      </c>
      <c r="F2131" s="12">
        <f t="shared" si="66"/>
        <v>41061</v>
      </c>
      <c r="G2131" s="2">
        <f t="shared" si="67"/>
        <v>2012</v>
      </c>
    </row>
    <row r="2132" spans="1:7" x14ac:dyDescent="0.25">
      <c r="A2132">
        <v>2029</v>
      </c>
      <c r="B2132" t="s">
        <v>5</v>
      </c>
      <c r="C2132">
        <v>7.2</v>
      </c>
      <c r="D2132" t="s">
        <v>51</v>
      </c>
      <c r="E2132">
        <v>1</v>
      </c>
      <c r="F2132" s="12">
        <f t="shared" si="66"/>
        <v>41091</v>
      </c>
      <c r="G2132" s="2">
        <f t="shared" si="67"/>
        <v>2012</v>
      </c>
    </row>
    <row r="2133" spans="1:7" x14ac:dyDescent="0.25">
      <c r="A2133">
        <v>2029</v>
      </c>
      <c r="B2133" t="s">
        <v>5</v>
      </c>
      <c r="C2133">
        <v>7.2</v>
      </c>
      <c r="D2133" t="s">
        <v>53</v>
      </c>
      <c r="E2133">
        <v>1</v>
      </c>
      <c r="F2133" s="12">
        <f t="shared" si="66"/>
        <v>41122</v>
      </c>
      <c r="G2133" s="2">
        <f t="shared" si="67"/>
        <v>2012</v>
      </c>
    </row>
    <row r="2134" spans="1:7" x14ac:dyDescent="0.25">
      <c r="A2134">
        <v>2029</v>
      </c>
      <c r="B2134" t="s">
        <v>5</v>
      </c>
      <c r="C2134">
        <v>7.2</v>
      </c>
      <c r="D2134" t="s">
        <v>52</v>
      </c>
      <c r="E2134">
        <v>1</v>
      </c>
      <c r="F2134" s="12">
        <f t="shared" si="66"/>
        <v>41153</v>
      </c>
      <c r="G2134" s="2">
        <f t="shared" si="67"/>
        <v>2012</v>
      </c>
    </row>
    <row r="2135" spans="1:7" x14ac:dyDescent="0.25">
      <c r="A2135">
        <v>2029</v>
      </c>
      <c r="B2135" t="s">
        <v>5</v>
      </c>
      <c r="C2135">
        <v>7.2</v>
      </c>
      <c r="D2135" t="s">
        <v>55</v>
      </c>
      <c r="E2135">
        <v>1</v>
      </c>
      <c r="F2135" s="12">
        <f t="shared" si="66"/>
        <v>41183</v>
      </c>
      <c r="G2135" s="2">
        <f t="shared" si="67"/>
        <v>2012</v>
      </c>
    </row>
    <row r="2136" spans="1:7" x14ac:dyDescent="0.25">
      <c r="A2136">
        <v>2029</v>
      </c>
      <c r="B2136" t="s">
        <v>5</v>
      </c>
      <c r="C2136">
        <v>7.2</v>
      </c>
      <c r="D2136" t="s">
        <v>54</v>
      </c>
      <c r="E2136">
        <v>1</v>
      </c>
      <c r="F2136" s="12">
        <f t="shared" si="66"/>
        <v>41244</v>
      </c>
      <c r="G2136" s="2">
        <f t="shared" si="67"/>
        <v>2012</v>
      </c>
    </row>
    <row r="2137" spans="1:7" x14ac:dyDescent="0.25">
      <c r="A2137">
        <v>2029</v>
      </c>
      <c r="B2137" t="s">
        <v>5</v>
      </c>
      <c r="C2137">
        <v>7.2</v>
      </c>
      <c r="D2137" t="s">
        <v>58</v>
      </c>
      <c r="E2137">
        <v>1</v>
      </c>
      <c r="F2137" s="12">
        <f t="shared" si="66"/>
        <v>41306</v>
      </c>
      <c r="G2137" s="2">
        <f t="shared" si="67"/>
        <v>2013</v>
      </c>
    </row>
    <row r="2138" spans="1:7" x14ac:dyDescent="0.25">
      <c r="A2138">
        <v>2029</v>
      </c>
      <c r="B2138" t="s">
        <v>5</v>
      </c>
      <c r="C2138">
        <v>7.2</v>
      </c>
      <c r="D2138" t="s">
        <v>62</v>
      </c>
      <c r="E2138">
        <v>1</v>
      </c>
      <c r="F2138" s="12">
        <f t="shared" si="66"/>
        <v>41365</v>
      </c>
      <c r="G2138" s="2">
        <f t="shared" si="67"/>
        <v>2013</v>
      </c>
    </row>
    <row r="2139" spans="1:7" x14ac:dyDescent="0.25">
      <c r="A2139">
        <v>2029</v>
      </c>
      <c r="B2139" t="s">
        <v>5</v>
      </c>
      <c r="C2139">
        <v>7.2</v>
      </c>
      <c r="D2139" t="s">
        <v>60</v>
      </c>
      <c r="E2139">
        <v>1</v>
      </c>
      <c r="F2139" s="12">
        <f t="shared" si="66"/>
        <v>41395</v>
      </c>
      <c r="G2139" s="2">
        <f t="shared" si="67"/>
        <v>2013</v>
      </c>
    </row>
    <row r="2140" spans="1:7" x14ac:dyDescent="0.25">
      <c r="A2140">
        <v>2029</v>
      </c>
      <c r="B2140" t="s">
        <v>5</v>
      </c>
      <c r="C2140">
        <v>7.2</v>
      </c>
      <c r="D2140" t="s">
        <v>61</v>
      </c>
      <c r="E2140">
        <v>1</v>
      </c>
      <c r="F2140" s="12">
        <f t="shared" si="66"/>
        <v>41426</v>
      </c>
      <c r="G2140" s="2">
        <f t="shared" si="67"/>
        <v>2013</v>
      </c>
    </row>
    <row r="2141" spans="1:7" x14ac:dyDescent="0.25">
      <c r="A2141">
        <v>2029</v>
      </c>
      <c r="B2141" t="s">
        <v>5</v>
      </c>
      <c r="C2141">
        <v>7.2</v>
      </c>
      <c r="D2141" t="s">
        <v>63</v>
      </c>
      <c r="E2141">
        <v>1</v>
      </c>
      <c r="F2141" s="12">
        <f t="shared" si="66"/>
        <v>41456</v>
      </c>
      <c r="G2141" s="2">
        <f t="shared" si="67"/>
        <v>2013</v>
      </c>
    </row>
    <row r="2142" spans="1:7" x14ac:dyDescent="0.25">
      <c r="A2142">
        <v>2029</v>
      </c>
      <c r="B2142" t="s">
        <v>5</v>
      </c>
      <c r="C2142">
        <v>7.2</v>
      </c>
      <c r="D2142" t="s">
        <v>65</v>
      </c>
      <c r="E2142">
        <v>1</v>
      </c>
      <c r="F2142" s="12">
        <f t="shared" si="66"/>
        <v>41487</v>
      </c>
      <c r="G2142" s="2">
        <f t="shared" si="67"/>
        <v>2013</v>
      </c>
    </row>
    <row r="2143" spans="1:7" x14ac:dyDescent="0.25">
      <c r="A2143">
        <v>2029</v>
      </c>
      <c r="B2143" t="s">
        <v>5</v>
      </c>
      <c r="C2143">
        <v>7.2</v>
      </c>
      <c r="D2143" t="s">
        <v>64</v>
      </c>
      <c r="E2143">
        <v>1</v>
      </c>
      <c r="F2143" s="12">
        <f t="shared" si="66"/>
        <v>41518</v>
      </c>
      <c r="G2143" s="2">
        <f t="shared" si="67"/>
        <v>2013</v>
      </c>
    </row>
    <row r="2144" spans="1:7" x14ac:dyDescent="0.25">
      <c r="A2144">
        <v>2029</v>
      </c>
      <c r="B2144" t="s">
        <v>5</v>
      </c>
      <c r="C2144">
        <v>7.2</v>
      </c>
      <c r="D2144" t="s">
        <v>68</v>
      </c>
      <c r="E2144">
        <v>1</v>
      </c>
      <c r="F2144" s="12">
        <f t="shared" si="66"/>
        <v>41548</v>
      </c>
      <c r="G2144" s="2">
        <f t="shared" si="67"/>
        <v>2013</v>
      </c>
    </row>
    <row r="2145" spans="1:7" x14ac:dyDescent="0.25">
      <c r="A2145">
        <v>2029</v>
      </c>
      <c r="B2145" t="s">
        <v>5</v>
      </c>
      <c r="C2145">
        <v>7.2</v>
      </c>
      <c r="D2145" t="s">
        <v>69</v>
      </c>
      <c r="E2145">
        <v>1</v>
      </c>
      <c r="F2145" s="12">
        <f t="shared" si="66"/>
        <v>41640</v>
      </c>
      <c r="G2145" s="2">
        <f t="shared" si="67"/>
        <v>2014</v>
      </c>
    </row>
    <row r="2146" spans="1:7" x14ac:dyDescent="0.25">
      <c r="A2146">
        <v>2029</v>
      </c>
      <c r="B2146" t="s">
        <v>5</v>
      </c>
      <c r="C2146">
        <v>7.2</v>
      </c>
      <c r="D2146" t="s">
        <v>7</v>
      </c>
      <c r="E2146">
        <v>1</v>
      </c>
      <c r="F2146" s="12">
        <f t="shared" si="66"/>
        <v>41699</v>
      </c>
      <c r="G2146" s="2">
        <f t="shared" si="67"/>
        <v>2014</v>
      </c>
    </row>
    <row r="2147" spans="1:7" x14ac:dyDescent="0.25">
      <c r="A2147">
        <v>2029</v>
      </c>
      <c r="B2147" t="s">
        <v>5</v>
      </c>
      <c r="C2147">
        <v>7.2</v>
      </c>
      <c r="D2147" t="s">
        <v>6</v>
      </c>
      <c r="E2147">
        <v>1</v>
      </c>
      <c r="F2147" s="12">
        <f t="shared" si="66"/>
        <v>41730</v>
      </c>
      <c r="G2147" s="2">
        <f t="shared" si="67"/>
        <v>2014</v>
      </c>
    </row>
    <row r="2148" spans="1:7" x14ac:dyDescent="0.25">
      <c r="A2148">
        <v>2029</v>
      </c>
      <c r="B2148" t="s">
        <v>5</v>
      </c>
      <c r="C2148">
        <v>7.2</v>
      </c>
      <c r="D2148" t="s">
        <v>8</v>
      </c>
      <c r="E2148">
        <v>1</v>
      </c>
      <c r="F2148" s="12">
        <f t="shared" si="66"/>
        <v>41760</v>
      </c>
      <c r="G2148" s="2">
        <f t="shared" si="67"/>
        <v>2014</v>
      </c>
    </row>
    <row r="2149" spans="1:7" x14ac:dyDescent="0.25">
      <c r="A2149">
        <v>2029</v>
      </c>
      <c r="B2149" t="s">
        <v>5</v>
      </c>
      <c r="C2149">
        <v>7.2</v>
      </c>
      <c r="D2149" t="s">
        <v>11</v>
      </c>
      <c r="E2149">
        <v>1</v>
      </c>
      <c r="F2149" s="12">
        <f t="shared" si="66"/>
        <v>41821</v>
      </c>
      <c r="G2149" s="2">
        <f t="shared" si="67"/>
        <v>2014</v>
      </c>
    </row>
    <row r="2150" spans="1:7" x14ac:dyDescent="0.25">
      <c r="A2150">
        <v>2029</v>
      </c>
      <c r="B2150" t="s">
        <v>5</v>
      </c>
      <c r="C2150">
        <v>7.2</v>
      </c>
      <c r="D2150" t="s">
        <v>13</v>
      </c>
      <c r="E2150">
        <v>1</v>
      </c>
      <c r="F2150" s="12">
        <f t="shared" si="66"/>
        <v>41852</v>
      </c>
      <c r="G2150" s="2">
        <f t="shared" si="67"/>
        <v>2014</v>
      </c>
    </row>
    <row r="2151" spans="1:7" x14ac:dyDescent="0.25">
      <c r="A2151">
        <v>2029</v>
      </c>
      <c r="B2151" t="s">
        <v>5</v>
      </c>
      <c r="C2151">
        <v>7.2</v>
      </c>
      <c r="D2151" t="s">
        <v>16</v>
      </c>
      <c r="E2151">
        <v>1</v>
      </c>
      <c r="F2151" s="12">
        <f t="shared" si="66"/>
        <v>41913</v>
      </c>
      <c r="G2151" s="2">
        <f t="shared" si="67"/>
        <v>2014</v>
      </c>
    </row>
    <row r="2152" spans="1:7" x14ac:dyDescent="0.25">
      <c r="A2152">
        <v>2029</v>
      </c>
      <c r="B2152" t="s">
        <v>5</v>
      </c>
      <c r="C2152">
        <v>7.2</v>
      </c>
      <c r="D2152" t="s">
        <v>18</v>
      </c>
      <c r="E2152">
        <v>1</v>
      </c>
      <c r="F2152" s="12">
        <f t="shared" si="66"/>
        <v>41974</v>
      </c>
      <c r="G2152" s="2">
        <f t="shared" si="67"/>
        <v>2014</v>
      </c>
    </row>
    <row r="2153" spans="1:7" x14ac:dyDescent="0.25">
      <c r="A2153">
        <v>2029</v>
      </c>
      <c r="B2153" t="s">
        <v>5</v>
      </c>
      <c r="C2153">
        <v>7.2</v>
      </c>
      <c r="D2153" t="s">
        <v>21</v>
      </c>
      <c r="E2153">
        <v>1</v>
      </c>
      <c r="F2153" s="12">
        <f t="shared" si="66"/>
        <v>42036</v>
      </c>
      <c r="G2153" s="2">
        <f t="shared" si="67"/>
        <v>2015</v>
      </c>
    </row>
    <row r="2154" spans="1:7" x14ac:dyDescent="0.25">
      <c r="A2154">
        <v>2029</v>
      </c>
      <c r="B2154" t="s">
        <v>5</v>
      </c>
      <c r="C2154">
        <v>7.2</v>
      </c>
      <c r="D2154" t="s">
        <v>24</v>
      </c>
      <c r="E2154">
        <v>1</v>
      </c>
      <c r="F2154" s="12">
        <f t="shared" si="66"/>
        <v>42095</v>
      </c>
      <c r="G2154" s="2">
        <f t="shared" si="67"/>
        <v>2015</v>
      </c>
    </row>
    <row r="2155" spans="1:7" x14ac:dyDescent="0.25">
      <c r="A2155">
        <v>2029</v>
      </c>
      <c r="B2155" t="s">
        <v>5</v>
      </c>
      <c r="C2155">
        <v>7.2</v>
      </c>
      <c r="D2155" t="s">
        <v>25</v>
      </c>
      <c r="E2155">
        <v>1</v>
      </c>
      <c r="F2155" s="12">
        <f t="shared" si="66"/>
        <v>42125</v>
      </c>
      <c r="G2155" s="2">
        <f t="shared" si="67"/>
        <v>2015</v>
      </c>
    </row>
    <row r="2156" spans="1:7" x14ac:dyDescent="0.25">
      <c r="A2156">
        <v>2051</v>
      </c>
      <c r="B2156" t="s">
        <v>5</v>
      </c>
      <c r="C2156">
        <v>1.85</v>
      </c>
      <c r="D2156" t="s">
        <v>38</v>
      </c>
      <c r="E2156">
        <v>1</v>
      </c>
      <c r="F2156" s="12">
        <f t="shared" si="66"/>
        <v>40695</v>
      </c>
      <c r="G2156" s="2">
        <f t="shared" si="67"/>
        <v>2011</v>
      </c>
    </row>
    <row r="2157" spans="1:7" x14ac:dyDescent="0.25">
      <c r="A2157">
        <v>2051</v>
      </c>
      <c r="B2157" t="s">
        <v>5</v>
      </c>
      <c r="C2157">
        <v>1.85</v>
      </c>
      <c r="D2157" t="s">
        <v>43</v>
      </c>
      <c r="E2157">
        <v>1</v>
      </c>
      <c r="F2157" s="12">
        <f t="shared" si="66"/>
        <v>40848</v>
      </c>
      <c r="G2157" s="2">
        <f t="shared" si="67"/>
        <v>2011</v>
      </c>
    </row>
    <row r="2158" spans="1:7" x14ac:dyDescent="0.25">
      <c r="A2158">
        <v>2051</v>
      </c>
      <c r="B2158" t="s">
        <v>5</v>
      </c>
      <c r="C2158">
        <v>1.85</v>
      </c>
      <c r="D2158" t="s">
        <v>48</v>
      </c>
      <c r="E2158">
        <v>1</v>
      </c>
      <c r="F2158" s="12">
        <f t="shared" si="66"/>
        <v>41030</v>
      </c>
      <c r="G2158" s="2">
        <f t="shared" si="67"/>
        <v>2012</v>
      </c>
    </row>
    <row r="2159" spans="1:7" x14ac:dyDescent="0.25">
      <c r="A2159">
        <v>2051</v>
      </c>
      <c r="B2159" t="s">
        <v>5</v>
      </c>
      <c r="C2159">
        <v>1.85</v>
      </c>
      <c r="D2159" t="s">
        <v>55</v>
      </c>
      <c r="E2159">
        <v>1</v>
      </c>
      <c r="F2159" s="12">
        <f t="shared" si="66"/>
        <v>41183</v>
      </c>
      <c r="G2159" s="2">
        <f t="shared" si="67"/>
        <v>2012</v>
      </c>
    </row>
    <row r="2160" spans="1:7" x14ac:dyDescent="0.25">
      <c r="A2160">
        <v>2051</v>
      </c>
      <c r="B2160" t="s">
        <v>5</v>
      </c>
      <c r="C2160">
        <v>1.85</v>
      </c>
      <c r="D2160" t="s">
        <v>62</v>
      </c>
      <c r="E2160">
        <v>1</v>
      </c>
      <c r="F2160" s="12">
        <f t="shared" si="66"/>
        <v>41365</v>
      </c>
      <c r="G2160" s="2">
        <f t="shared" si="67"/>
        <v>2013</v>
      </c>
    </row>
    <row r="2161" spans="1:7" x14ac:dyDescent="0.25">
      <c r="A2161">
        <v>2051</v>
      </c>
      <c r="B2161" t="s">
        <v>5</v>
      </c>
      <c r="C2161">
        <v>1.85</v>
      </c>
      <c r="D2161" t="s">
        <v>64</v>
      </c>
      <c r="E2161">
        <v>1</v>
      </c>
      <c r="F2161" s="12">
        <f t="shared" si="66"/>
        <v>41518</v>
      </c>
      <c r="G2161" s="2">
        <f t="shared" si="67"/>
        <v>2013</v>
      </c>
    </row>
    <row r="2162" spans="1:7" x14ac:dyDescent="0.25">
      <c r="A2162">
        <v>2051</v>
      </c>
      <c r="B2162" t="s">
        <v>5</v>
      </c>
      <c r="C2162">
        <v>1.85</v>
      </c>
      <c r="D2162" t="s">
        <v>7</v>
      </c>
      <c r="E2162">
        <v>1</v>
      </c>
      <c r="F2162" s="12">
        <f t="shared" si="66"/>
        <v>41699</v>
      </c>
      <c r="G2162" s="2">
        <f t="shared" si="67"/>
        <v>2014</v>
      </c>
    </row>
    <row r="2163" spans="1:7" x14ac:dyDescent="0.25">
      <c r="A2163">
        <v>2051</v>
      </c>
      <c r="B2163" t="s">
        <v>5</v>
      </c>
      <c r="C2163">
        <v>1.85</v>
      </c>
      <c r="D2163" t="s">
        <v>13</v>
      </c>
      <c r="E2163">
        <v>1</v>
      </c>
      <c r="F2163" s="12">
        <f t="shared" si="66"/>
        <v>41852</v>
      </c>
      <c r="G2163" s="2">
        <f t="shared" si="67"/>
        <v>2014</v>
      </c>
    </row>
    <row r="2164" spans="1:7" x14ac:dyDescent="0.25">
      <c r="A2164">
        <v>2051</v>
      </c>
      <c r="B2164" t="s">
        <v>5</v>
      </c>
      <c r="C2164">
        <v>1.85</v>
      </c>
      <c r="D2164" t="s">
        <v>23</v>
      </c>
      <c r="E2164">
        <v>1</v>
      </c>
      <c r="F2164" s="12">
        <f t="shared" si="66"/>
        <v>42064</v>
      </c>
      <c r="G2164" s="2">
        <f t="shared" si="67"/>
        <v>2015</v>
      </c>
    </row>
    <row r="2165" spans="1:7" x14ac:dyDescent="0.25">
      <c r="A2165">
        <v>2103</v>
      </c>
      <c r="B2165" t="s">
        <v>5</v>
      </c>
      <c r="C2165">
        <v>3.68</v>
      </c>
      <c r="D2165" t="s">
        <v>35</v>
      </c>
      <c r="E2165">
        <v>1</v>
      </c>
      <c r="F2165" s="12">
        <f t="shared" si="66"/>
        <v>40603</v>
      </c>
      <c r="G2165" s="2">
        <f t="shared" si="67"/>
        <v>2011</v>
      </c>
    </row>
    <row r="2166" spans="1:7" x14ac:dyDescent="0.25">
      <c r="A2166">
        <v>2103</v>
      </c>
      <c r="B2166" t="s">
        <v>5</v>
      </c>
      <c r="C2166">
        <v>3.68</v>
      </c>
      <c r="D2166" t="s">
        <v>38</v>
      </c>
      <c r="E2166">
        <v>1</v>
      </c>
      <c r="F2166" s="12">
        <f t="shared" si="66"/>
        <v>40695</v>
      </c>
      <c r="G2166" s="2">
        <f t="shared" si="67"/>
        <v>2011</v>
      </c>
    </row>
    <row r="2167" spans="1:7" x14ac:dyDescent="0.25">
      <c r="A2167">
        <v>2103</v>
      </c>
      <c r="B2167" t="s">
        <v>5</v>
      </c>
      <c r="C2167">
        <v>3.68</v>
      </c>
      <c r="D2167" t="s">
        <v>40</v>
      </c>
      <c r="E2167">
        <v>1</v>
      </c>
      <c r="F2167" s="12">
        <f t="shared" si="66"/>
        <v>40756</v>
      </c>
      <c r="G2167" s="2">
        <f t="shared" si="67"/>
        <v>2011</v>
      </c>
    </row>
    <row r="2168" spans="1:7" x14ac:dyDescent="0.25">
      <c r="A2168">
        <v>2103</v>
      </c>
      <c r="B2168" t="s">
        <v>5</v>
      </c>
      <c r="C2168">
        <v>3.68</v>
      </c>
      <c r="D2168" t="s">
        <v>42</v>
      </c>
      <c r="E2168">
        <v>1</v>
      </c>
      <c r="F2168" s="12">
        <f t="shared" si="66"/>
        <v>40817</v>
      </c>
      <c r="G2168" s="2">
        <f t="shared" si="67"/>
        <v>2011</v>
      </c>
    </row>
    <row r="2169" spans="1:7" x14ac:dyDescent="0.25">
      <c r="A2169">
        <v>2103</v>
      </c>
      <c r="B2169" t="s">
        <v>5</v>
      </c>
      <c r="C2169">
        <v>3.68</v>
      </c>
      <c r="D2169" t="s">
        <v>47</v>
      </c>
      <c r="E2169">
        <v>1</v>
      </c>
      <c r="F2169" s="12">
        <f t="shared" si="66"/>
        <v>40940</v>
      </c>
      <c r="G2169" s="2">
        <f t="shared" si="67"/>
        <v>2012</v>
      </c>
    </row>
    <row r="2170" spans="1:7" x14ac:dyDescent="0.25">
      <c r="A2170">
        <v>2103</v>
      </c>
      <c r="B2170" t="s">
        <v>5</v>
      </c>
      <c r="C2170">
        <v>3.68</v>
      </c>
      <c r="D2170" t="s">
        <v>49</v>
      </c>
      <c r="E2170">
        <v>1</v>
      </c>
      <c r="F2170" s="12">
        <f t="shared" si="66"/>
        <v>41000</v>
      </c>
      <c r="G2170" s="2">
        <f t="shared" si="67"/>
        <v>2012</v>
      </c>
    </row>
    <row r="2171" spans="1:7" x14ac:dyDescent="0.25">
      <c r="A2171">
        <v>2103</v>
      </c>
      <c r="B2171" t="s">
        <v>5</v>
      </c>
      <c r="C2171">
        <v>3.68</v>
      </c>
      <c r="D2171" t="s">
        <v>50</v>
      </c>
      <c r="E2171">
        <v>1</v>
      </c>
      <c r="F2171" s="12">
        <f t="shared" si="66"/>
        <v>41061</v>
      </c>
      <c r="G2171" s="2">
        <f t="shared" si="67"/>
        <v>2012</v>
      </c>
    </row>
    <row r="2172" spans="1:7" x14ac:dyDescent="0.25">
      <c r="A2172">
        <v>2103</v>
      </c>
      <c r="B2172" t="s">
        <v>5</v>
      </c>
      <c r="C2172">
        <v>3.68</v>
      </c>
      <c r="D2172" t="s">
        <v>52</v>
      </c>
      <c r="E2172">
        <v>1</v>
      </c>
      <c r="F2172" s="12">
        <f t="shared" si="66"/>
        <v>41153</v>
      </c>
      <c r="G2172" s="2">
        <f t="shared" si="67"/>
        <v>2012</v>
      </c>
    </row>
    <row r="2173" spans="1:7" x14ac:dyDescent="0.25">
      <c r="A2173">
        <v>2103</v>
      </c>
      <c r="B2173" t="s">
        <v>5</v>
      </c>
      <c r="C2173">
        <v>3.68</v>
      </c>
      <c r="D2173" t="s">
        <v>54</v>
      </c>
      <c r="E2173">
        <v>1</v>
      </c>
      <c r="F2173" s="12">
        <f t="shared" si="66"/>
        <v>41244</v>
      </c>
      <c r="G2173" s="2">
        <f t="shared" si="67"/>
        <v>2012</v>
      </c>
    </row>
    <row r="2174" spans="1:7" x14ac:dyDescent="0.25">
      <c r="A2174">
        <v>2103</v>
      </c>
      <c r="B2174" t="s">
        <v>5</v>
      </c>
      <c r="C2174">
        <v>3.68</v>
      </c>
      <c r="D2174" t="s">
        <v>57</v>
      </c>
      <c r="E2174">
        <v>1</v>
      </c>
      <c r="F2174" s="12">
        <f t="shared" si="66"/>
        <v>41334</v>
      </c>
      <c r="G2174" s="2">
        <f t="shared" si="67"/>
        <v>2013</v>
      </c>
    </row>
    <row r="2175" spans="1:7" x14ac:dyDescent="0.25">
      <c r="A2175">
        <v>2103</v>
      </c>
      <c r="B2175" t="s">
        <v>5</v>
      </c>
      <c r="C2175">
        <v>3.68</v>
      </c>
      <c r="D2175" t="s">
        <v>60</v>
      </c>
      <c r="E2175">
        <v>1</v>
      </c>
      <c r="F2175" s="12">
        <f t="shared" si="66"/>
        <v>41395</v>
      </c>
      <c r="G2175" s="2">
        <f t="shared" si="67"/>
        <v>2013</v>
      </c>
    </row>
    <row r="2176" spans="1:7" x14ac:dyDescent="0.25">
      <c r="A2176">
        <v>2103</v>
      </c>
      <c r="B2176" t="s">
        <v>5</v>
      </c>
      <c r="C2176">
        <v>3.68</v>
      </c>
      <c r="D2176" t="s">
        <v>63</v>
      </c>
      <c r="E2176">
        <v>1</v>
      </c>
      <c r="F2176" s="12">
        <f t="shared" si="66"/>
        <v>41456</v>
      </c>
      <c r="G2176" s="2">
        <f t="shared" si="67"/>
        <v>2013</v>
      </c>
    </row>
    <row r="2177" spans="1:7" x14ac:dyDescent="0.25">
      <c r="A2177">
        <v>2103</v>
      </c>
      <c r="B2177" t="s">
        <v>5</v>
      </c>
      <c r="C2177">
        <v>3.68</v>
      </c>
      <c r="D2177" t="s">
        <v>68</v>
      </c>
      <c r="E2177">
        <v>1</v>
      </c>
      <c r="F2177" s="12">
        <f t="shared" si="66"/>
        <v>41548</v>
      </c>
      <c r="G2177" s="2">
        <f t="shared" si="67"/>
        <v>2013</v>
      </c>
    </row>
    <row r="2178" spans="1:7" x14ac:dyDescent="0.25">
      <c r="A2178">
        <v>2103</v>
      </c>
      <c r="B2178" t="s">
        <v>5</v>
      </c>
      <c r="C2178">
        <v>3.68</v>
      </c>
      <c r="D2178" t="s">
        <v>69</v>
      </c>
      <c r="E2178">
        <v>1</v>
      </c>
      <c r="F2178" s="12">
        <f t="shared" ref="F2178:F2241" si="68">DATE(VALUE(LEFT(D2178,4)),VALUE(RIGHT(D2178,2)),1)</f>
        <v>41640</v>
      </c>
      <c r="G2178" s="2">
        <f t="shared" si="67"/>
        <v>2014</v>
      </c>
    </row>
    <row r="2179" spans="1:7" x14ac:dyDescent="0.25">
      <c r="A2179">
        <v>2103</v>
      </c>
      <c r="B2179" t="s">
        <v>5</v>
      </c>
      <c r="C2179">
        <v>3.68</v>
      </c>
      <c r="D2179" t="s">
        <v>6</v>
      </c>
      <c r="E2179">
        <v>1</v>
      </c>
      <c r="F2179" s="12">
        <f t="shared" si="68"/>
        <v>41730</v>
      </c>
      <c r="G2179" s="2">
        <f t="shared" ref="G2179:G2242" si="69">YEAR(F2179)</f>
        <v>2014</v>
      </c>
    </row>
    <row r="2180" spans="1:7" x14ac:dyDescent="0.25">
      <c r="A2180">
        <v>2103</v>
      </c>
      <c r="B2180" t="s">
        <v>5</v>
      </c>
      <c r="C2180">
        <v>3.68</v>
      </c>
      <c r="D2180" t="s">
        <v>10</v>
      </c>
      <c r="E2180">
        <v>1</v>
      </c>
      <c r="F2180" s="12">
        <f t="shared" si="68"/>
        <v>41791</v>
      </c>
      <c r="G2180" s="2">
        <f t="shared" si="69"/>
        <v>2014</v>
      </c>
    </row>
    <row r="2181" spans="1:7" x14ac:dyDescent="0.25">
      <c r="A2181">
        <v>2103</v>
      </c>
      <c r="B2181" t="s">
        <v>5</v>
      </c>
      <c r="C2181">
        <v>3.68</v>
      </c>
      <c r="D2181" t="s">
        <v>13</v>
      </c>
      <c r="E2181">
        <v>1</v>
      </c>
      <c r="F2181" s="12">
        <f t="shared" si="68"/>
        <v>41852</v>
      </c>
      <c r="G2181" s="2">
        <f t="shared" si="69"/>
        <v>2014</v>
      </c>
    </row>
    <row r="2182" spans="1:7" x14ac:dyDescent="0.25">
      <c r="A2182">
        <v>2103</v>
      </c>
      <c r="B2182" t="s">
        <v>5</v>
      </c>
      <c r="C2182">
        <v>3.68</v>
      </c>
      <c r="D2182" t="s">
        <v>17</v>
      </c>
      <c r="E2182">
        <v>1</v>
      </c>
      <c r="F2182" s="12">
        <f t="shared" si="68"/>
        <v>41944</v>
      </c>
      <c r="G2182" s="2">
        <f t="shared" si="69"/>
        <v>2014</v>
      </c>
    </row>
    <row r="2183" spans="1:7" x14ac:dyDescent="0.25">
      <c r="A2183">
        <v>2103</v>
      </c>
      <c r="B2183" t="s">
        <v>5</v>
      </c>
      <c r="C2183">
        <v>3.68</v>
      </c>
      <c r="D2183" t="s">
        <v>21</v>
      </c>
      <c r="E2183">
        <v>1</v>
      </c>
      <c r="F2183" s="12">
        <f t="shared" si="68"/>
        <v>42036</v>
      </c>
      <c r="G2183" s="2">
        <f t="shared" si="69"/>
        <v>2015</v>
      </c>
    </row>
    <row r="2184" spans="1:7" x14ac:dyDescent="0.25">
      <c r="A2184">
        <v>2103</v>
      </c>
      <c r="B2184" t="s">
        <v>5</v>
      </c>
      <c r="C2184">
        <v>3.68</v>
      </c>
      <c r="D2184" t="s">
        <v>24</v>
      </c>
      <c r="E2184">
        <v>1</v>
      </c>
      <c r="F2184" s="12">
        <f t="shared" si="68"/>
        <v>42095</v>
      </c>
      <c r="G2184" s="2">
        <f t="shared" si="69"/>
        <v>2015</v>
      </c>
    </row>
    <row r="2185" spans="1:7" x14ac:dyDescent="0.25">
      <c r="A2185">
        <v>2104</v>
      </c>
      <c r="B2185" t="s">
        <v>5</v>
      </c>
      <c r="C2185">
        <v>5.75</v>
      </c>
      <c r="D2185" t="s">
        <v>34</v>
      </c>
      <c r="E2185">
        <v>1</v>
      </c>
      <c r="F2185" s="12">
        <f t="shared" si="68"/>
        <v>40575</v>
      </c>
      <c r="G2185" s="2">
        <f t="shared" si="69"/>
        <v>2011</v>
      </c>
    </row>
    <row r="2186" spans="1:7" x14ac:dyDescent="0.25">
      <c r="A2186">
        <v>2104</v>
      </c>
      <c r="B2186" t="s">
        <v>5</v>
      </c>
      <c r="C2186">
        <v>5.75</v>
      </c>
      <c r="D2186" t="s">
        <v>35</v>
      </c>
      <c r="E2186">
        <v>1</v>
      </c>
      <c r="F2186" s="12">
        <f t="shared" si="68"/>
        <v>40603</v>
      </c>
      <c r="G2186" s="2">
        <f t="shared" si="69"/>
        <v>2011</v>
      </c>
    </row>
    <row r="2187" spans="1:7" x14ac:dyDescent="0.25">
      <c r="A2187">
        <v>2104</v>
      </c>
      <c r="B2187" t="s">
        <v>5</v>
      </c>
      <c r="C2187">
        <v>5.75</v>
      </c>
      <c r="D2187" t="s">
        <v>37</v>
      </c>
      <c r="E2187">
        <v>1</v>
      </c>
      <c r="F2187" s="12">
        <f t="shared" si="68"/>
        <v>40664</v>
      </c>
      <c r="G2187" s="2">
        <f t="shared" si="69"/>
        <v>2011</v>
      </c>
    </row>
    <row r="2188" spans="1:7" x14ac:dyDescent="0.25">
      <c r="A2188">
        <v>2104</v>
      </c>
      <c r="B2188" t="s">
        <v>5</v>
      </c>
      <c r="C2188">
        <v>5.75</v>
      </c>
      <c r="D2188" t="s">
        <v>38</v>
      </c>
      <c r="E2188">
        <v>1</v>
      </c>
      <c r="F2188" s="12">
        <f t="shared" si="68"/>
        <v>40695</v>
      </c>
      <c r="G2188" s="2">
        <f t="shared" si="69"/>
        <v>2011</v>
      </c>
    </row>
    <row r="2189" spans="1:7" x14ac:dyDescent="0.25">
      <c r="A2189">
        <v>2104</v>
      </c>
      <c r="B2189" t="s">
        <v>5</v>
      </c>
      <c r="C2189">
        <v>5.75</v>
      </c>
      <c r="D2189" t="s">
        <v>40</v>
      </c>
      <c r="E2189">
        <v>1</v>
      </c>
      <c r="F2189" s="12">
        <f t="shared" si="68"/>
        <v>40756</v>
      </c>
      <c r="G2189" s="2">
        <f t="shared" si="69"/>
        <v>2011</v>
      </c>
    </row>
    <row r="2190" spans="1:7" x14ac:dyDescent="0.25">
      <c r="A2190">
        <v>2104</v>
      </c>
      <c r="B2190" t="s">
        <v>5</v>
      </c>
      <c r="C2190">
        <v>5.75</v>
      </c>
      <c r="D2190" t="s">
        <v>41</v>
      </c>
      <c r="E2190">
        <v>1</v>
      </c>
      <c r="F2190" s="12">
        <f t="shared" si="68"/>
        <v>40787</v>
      </c>
      <c r="G2190" s="2">
        <f t="shared" si="69"/>
        <v>2011</v>
      </c>
    </row>
    <row r="2191" spans="1:7" x14ac:dyDescent="0.25">
      <c r="A2191">
        <v>2104</v>
      </c>
      <c r="B2191" t="s">
        <v>5</v>
      </c>
      <c r="C2191">
        <v>5.75</v>
      </c>
      <c r="D2191" t="s">
        <v>43</v>
      </c>
      <c r="E2191">
        <v>1</v>
      </c>
      <c r="F2191" s="12">
        <f t="shared" si="68"/>
        <v>40848</v>
      </c>
      <c r="G2191" s="2">
        <f t="shared" si="69"/>
        <v>2011</v>
      </c>
    </row>
    <row r="2192" spans="1:7" x14ac:dyDescent="0.25">
      <c r="A2192">
        <v>2104</v>
      </c>
      <c r="B2192" t="s">
        <v>5</v>
      </c>
      <c r="C2192">
        <v>5.75</v>
      </c>
      <c r="D2192" t="s">
        <v>45</v>
      </c>
      <c r="E2192">
        <v>1</v>
      </c>
      <c r="F2192" s="12">
        <f t="shared" si="68"/>
        <v>40909</v>
      </c>
      <c r="G2192" s="2">
        <f t="shared" si="69"/>
        <v>2012</v>
      </c>
    </row>
    <row r="2193" spans="1:7" x14ac:dyDescent="0.25">
      <c r="A2193">
        <v>2104</v>
      </c>
      <c r="B2193" t="s">
        <v>5</v>
      </c>
      <c r="C2193">
        <v>5.75</v>
      </c>
      <c r="D2193" t="s">
        <v>46</v>
      </c>
      <c r="E2193">
        <v>1</v>
      </c>
      <c r="F2193" s="12">
        <f t="shared" si="68"/>
        <v>40969</v>
      </c>
      <c r="G2193" s="2">
        <f t="shared" si="69"/>
        <v>2012</v>
      </c>
    </row>
    <row r="2194" spans="1:7" x14ac:dyDescent="0.25">
      <c r="A2194">
        <v>2104</v>
      </c>
      <c r="B2194" t="s">
        <v>5</v>
      </c>
      <c r="C2194">
        <v>5.75</v>
      </c>
      <c r="D2194" t="s">
        <v>48</v>
      </c>
      <c r="E2194">
        <v>1</v>
      </c>
      <c r="F2194" s="12">
        <f t="shared" si="68"/>
        <v>41030</v>
      </c>
      <c r="G2194" s="2">
        <f t="shared" si="69"/>
        <v>2012</v>
      </c>
    </row>
    <row r="2195" spans="1:7" x14ac:dyDescent="0.25">
      <c r="A2195">
        <v>2104</v>
      </c>
      <c r="B2195" t="s">
        <v>5</v>
      </c>
      <c r="C2195">
        <v>5.75</v>
      </c>
      <c r="D2195" t="s">
        <v>50</v>
      </c>
      <c r="E2195">
        <v>1</v>
      </c>
      <c r="F2195" s="12">
        <f t="shared" si="68"/>
        <v>41061</v>
      </c>
      <c r="G2195" s="2">
        <f t="shared" si="69"/>
        <v>2012</v>
      </c>
    </row>
    <row r="2196" spans="1:7" x14ac:dyDescent="0.25">
      <c r="A2196">
        <v>2104</v>
      </c>
      <c r="B2196" t="s">
        <v>5</v>
      </c>
      <c r="C2196">
        <v>5.75</v>
      </c>
      <c r="D2196" t="s">
        <v>51</v>
      </c>
      <c r="E2196">
        <v>1</v>
      </c>
      <c r="F2196" s="12">
        <f t="shared" si="68"/>
        <v>41091</v>
      </c>
      <c r="G2196" s="2">
        <f t="shared" si="69"/>
        <v>2012</v>
      </c>
    </row>
    <row r="2197" spans="1:7" x14ac:dyDescent="0.25">
      <c r="A2197">
        <v>2104</v>
      </c>
      <c r="B2197" t="s">
        <v>5</v>
      </c>
      <c r="C2197">
        <v>5.75</v>
      </c>
      <c r="D2197" t="s">
        <v>52</v>
      </c>
      <c r="E2197">
        <v>1</v>
      </c>
      <c r="F2197" s="12">
        <f t="shared" si="68"/>
        <v>41153</v>
      </c>
      <c r="G2197" s="2">
        <f t="shared" si="69"/>
        <v>2012</v>
      </c>
    </row>
    <row r="2198" spans="1:7" x14ac:dyDescent="0.25">
      <c r="A2198">
        <v>2104</v>
      </c>
      <c r="B2198" t="s">
        <v>5</v>
      </c>
      <c r="C2198">
        <v>5.75</v>
      </c>
      <c r="D2198" t="s">
        <v>55</v>
      </c>
      <c r="E2198">
        <v>1</v>
      </c>
      <c r="F2198" s="12">
        <f t="shared" si="68"/>
        <v>41183</v>
      </c>
      <c r="G2198" s="2">
        <f t="shared" si="69"/>
        <v>2012</v>
      </c>
    </row>
    <row r="2199" spans="1:7" x14ac:dyDescent="0.25">
      <c r="A2199">
        <v>2104</v>
      </c>
      <c r="B2199" t="s">
        <v>5</v>
      </c>
      <c r="C2199">
        <v>5.75</v>
      </c>
      <c r="D2199" t="s">
        <v>59</v>
      </c>
      <c r="E2199">
        <v>1</v>
      </c>
      <c r="F2199" s="12">
        <f t="shared" si="68"/>
        <v>41275</v>
      </c>
      <c r="G2199" s="2">
        <f t="shared" si="69"/>
        <v>2013</v>
      </c>
    </row>
    <row r="2200" spans="1:7" x14ac:dyDescent="0.25">
      <c r="A2200">
        <v>2104</v>
      </c>
      <c r="B2200" t="s">
        <v>5</v>
      </c>
      <c r="C2200">
        <v>5.75</v>
      </c>
      <c r="D2200" t="s">
        <v>57</v>
      </c>
      <c r="E2200">
        <v>1</v>
      </c>
      <c r="F2200" s="12">
        <f t="shared" si="68"/>
        <v>41334</v>
      </c>
      <c r="G2200" s="2">
        <f t="shared" si="69"/>
        <v>2013</v>
      </c>
    </row>
    <row r="2201" spans="1:7" x14ac:dyDescent="0.25">
      <c r="A2201">
        <v>2104</v>
      </c>
      <c r="B2201" t="s">
        <v>5</v>
      </c>
      <c r="C2201">
        <v>5.75</v>
      </c>
      <c r="D2201" t="s">
        <v>62</v>
      </c>
      <c r="E2201">
        <v>1</v>
      </c>
      <c r="F2201" s="12">
        <f t="shared" si="68"/>
        <v>41365</v>
      </c>
      <c r="G2201" s="2">
        <f t="shared" si="69"/>
        <v>2013</v>
      </c>
    </row>
    <row r="2202" spans="1:7" x14ac:dyDescent="0.25">
      <c r="A2202">
        <v>2104</v>
      </c>
      <c r="B2202" t="s">
        <v>5</v>
      </c>
      <c r="C2202">
        <v>5.75</v>
      </c>
      <c r="D2202" t="s">
        <v>61</v>
      </c>
      <c r="E2202">
        <v>1</v>
      </c>
      <c r="F2202" s="12">
        <f t="shared" si="68"/>
        <v>41426</v>
      </c>
      <c r="G2202" s="2">
        <f t="shared" si="69"/>
        <v>2013</v>
      </c>
    </row>
    <row r="2203" spans="1:7" x14ac:dyDescent="0.25">
      <c r="A2203">
        <v>2104</v>
      </c>
      <c r="B2203" t="s">
        <v>5</v>
      </c>
      <c r="C2203">
        <v>5.75</v>
      </c>
      <c r="D2203" t="s">
        <v>63</v>
      </c>
      <c r="E2203">
        <v>1</v>
      </c>
      <c r="F2203" s="12">
        <f t="shared" si="68"/>
        <v>41456</v>
      </c>
      <c r="G2203" s="2">
        <f t="shared" si="69"/>
        <v>2013</v>
      </c>
    </row>
    <row r="2204" spans="1:7" x14ac:dyDescent="0.25">
      <c r="A2204">
        <v>2104</v>
      </c>
      <c r="B2204" t="s">
        <v>5</v>
      </c>
      <c r="C2204">
        <v>5.75</v>
      </c>
      <c r="D2204" t="s">
        <v>65</v>
      </c>
      <c r="E2204">
        <v>1</v>
      </c>
      <c r="F2204" s="12">
        <f t="shared" si="68"/>
        <v>41487</v>
      </c>
      <c r="G2204" s="2">
        <f t="shared" si="69"/>
        <v>2013</v>
      </c>
    </row>
    <row r="2205" spans="1:7" x14ac:dyDescent="0.25">
      <c r="A2205">
        <v>2104</v>
      </c>
      <c r="B2205" t="s">
        <v>5</v>
      </c>
      <c r="C2205">
        <v>5.75</v>
      </c>
      <c r="D2205" t="s">
        <v>68</v>
      </c>
      <c r="E2205">
        <v>1</v>
      </c>
      <c r="F2205" s="12">
        <f t="shared" si="68"/>
        <v>41548</v>
      </c>
      <c r="G2205" s="2">
        <f t="shared" si="69"/>
        <v>2013</v>
      </c>
    </row>
    <row r="2206" spans="1:7" x14ac:dyDescent="0.25">
      <c r="A2206">
        <v>2104</v>
      </c>
      <c r="B2206" t="s">
        <v>5</v>
      </c>
      <c r="C2206">
        <v>5.75</v>
      </c>
      <c r="D2206" t="s">
        <v>66</v>
      </c>
      <c r="E2206">
        <v>1</v>
      </c>
      <c r="F2206" s="12">
        <f t="shared" si="68"/>
        <v>41609</v>
      </c>
      <c r="G2206" s="2">
        <f t="shared" si="69"/>
        <v>2013</v>
      </c>
    </row>
    <row r="2207" spans="1:7" x14ac:dyDescent="0.25">
      <c r="A2207">
        <v>2104</v>
      </c>
      <c r="B2207" t="s">
        <v>5</v>
      </c>
      <c r="C2207">
        <v>5.75</v>
      </c>
      <c r="D2207" t="s">
        <v>70</v>
      </c>
      <c r="E2207">
        <v>1</v>
      </c>
      <c r="F2207" s="12">
        <f t="shared" si="68"/>
        <v>41671</v>
      </c>
      <c r="G2207" s="2">
        <f t="shared" si="69"/>
        <v>2014</v>
      </c>
    </row>
    <row r="2208" spans="1:7" x14ac:dyDescent="0.25">
      <c r="A2208">
        <v>2104</v>
      </c>
      <c r="B2208" t="s">
        <v>5</v>
      </c>
      <c r="C2208">
        <v>5.75</v>
      </c>
      <c r="D2208" t="s">
        <v>6</v>
      </c>
      <c r="E2208">
        <v>1</v>
      </c>
      <c r="F2208" s="12">
        <f t="shared" si="68"/>
        <v>41730</v>
      </c>
      <c r="G2208" s="2">
        <f t="shared" si="69"/>
        <v>2014</v>
      </c>
    </row>
    <row r="2209" spans="1:7" x14ac:dyDescent="0.25">
      <c r="A2209">
        <v>2104</v>
      </c>
      <c r="B2209" t="s">
        <v>5</v>
      </c>
      <c r="C2209">
        <v>5.75</v>
      </c>
      <c r="D2209" t="s">
        <v>8</v>
      </c>
      <c r="E2209">
        <v>1</v>
      </c>
      <c r="F2209" s="12">
        <f t="shared" si="68"/>
        <v>41760</v>
      </c>
      <c r="G2209" s="2">
        <f t="shared" si="69"/>
        <v>2014</v>
      </c>
    </row>
    <row r="2210" spans="1:7" x14ac:dyDescent="0.25">
      <c r="A2210">
        <v>2104</v>
      </c>
      <c r="B2210" t="s">
        <v>5</v>
      </c>
      <c r="C2210">
        <v>5.75</v>
      </c>
      <c r="D2210" t="s">
        <v>11</v>
      </c>
      <c r="E2210">
        <v>1</v>
      </c>
      <c r="F2210" s="12">
        <f t="shared" si="68"/>
        <v>41821</v>
      </c>
      <c r="G2210" s="2">
        <f t="shared" si="69"/>
        <v>2014</v>
      </c>
    </row>
    <row r="2211" spans="1:7" x14ac:dyDescent="0.25">
      <c r="A2211">
        <v>2104</v>
      </c>
      <c r="B2211" t="s">
        <v>5</v>
      </c>
      <c r="C2211">
        <v>5.75</v>
      </c>
      <c r="D2211" t="s">
        <v>13</v>
      </c>
      <c r="E2211">
        <v>1</v>
      </c>
      <c r="F2211" s="12">
        <f t="shared" si="68"/>
        <v>41852</v>
      </c>
      <c r="G2211" s="2">
        <f t="shared" si="69"/>
        <v>2014</v>
      </c>
    </row>
    <row r="2212" spans="1:7" x14ac:dyDescent="0.25">
      <c r="A2212">
        <v>2104</v>
      </c>
      <c r="B2212" t="s">
        <v>5</v>
      </c>
      <c r="C2212">
        <v>5.75</v>
      </c>
      <c r="D2212" t="s">
        <v>16</v>
      </c>
      <c r="E2212">
        <v>1</v>
      </c>
      <c r="F2212" s="12">
        <f t="shared" si="68"/>
        <v>41913</v>
      </c>
      <c r="G2212" s="2">
        <f t="shared" si="69"/>
        <v>2014</v>
      </c>
    </row>
    <row r="2213" spans="1:7" x14ac:dyDescent="0.25">
      <c r="A2213">
        <v>2104</v>
      </c>
      <c r="B2213" t="s">
        <v>5</v>
      </c>
      <c r="C2213">
        <v>5.75</v>
      </c>
      <c r="D2213" t="s">
        <v>18</v>
      </c>
      <c r="E2213">
        <v>1</v>
      </c>
      <c r="F2213" s="12">
        <f t="shared" si="68"/>
        <v>41974</v>
      </c>
      <c r="G2213" s="2">
        <f t="shared" si="69"/>
        <v>2014</v>
      </c>
    </row>
    <row r="2214" spans="1:7" x14ac:dyDescent="0.25">
      <c r="A2214">
        <v>2104</v>
      </c>
      <c r="B2214" t="s">
        <v>5</v>
      </c>
      <c r="C2214">
        <v>5.75</v>
      </c>
      <c r="D2214" t="s">
        <v>21</v>
      </c>
      <c r="E2214">
        <v>1</v>
      </c>
      <c r="F2214" s="12">
        <f t="shared" si="68"/>
        <v>42036</v>
      </c>
      <c r="G2214" s="2">
        <f t="shared" si="69"/>
        <v>2015</v>
      </c>
    </row>
    <row r="2215" spans="1:7" x14ac:dyDescent="0.25">
      <c r="A2215">
        <v>2104</v>
      </c>
      <c r="B2215" t="s">
        <v>5</v>
      </c>
      <c r="C2215">
        <v>5.75</v>
      </c>
      <c r="D2215" t="s">
        <v>24</v>
      </c>
      <c r="E2215">
        <v>1</v>
      </c>
      <c r="F2215" s="12">
        <f t="shared" si="68"/>
        <v>42095</v>
      </c>
      <c r="G2215" s="2">
        <f t="shared" si="69"/>
        <v>2015</v>
      </c>
    </row>
    <row r="2216" spans="1:7" x14ac:dyDescent="0.25">
      <c r="A2216">
        <v>2104</v>
      </c>
      <c r="B2216" t="s">
        <v>5</v>
      </c>
      <c r="C2216">
        <v>5.75</v>
      </c>
      <c r="D2216" t="s">
        <v>25</v>
      </c>
      <c r="E2216">
        <v>1</v>
      </c>
      <c r="F2216" s="12">
        <f t="shared" si="68"/>
        <v>42125</v>
      </c>
      <c r="G2216" s="2">
        <f t="shared" si="69"/>
        <v>2015</v>
      </c>
    </row>
    <row r="2217" spans="1:7" x14ac:dyDescent="0.25">
      <c r="A2217">
        <v>2104</v>
      </c>
      <c r="B2217" t="s">
        <v>5</v>
      </c>
      <c r="C2217">
        <v>5.75</v>
      </c>
      <c r="D2217" t="s">
        <v>27</v>
      </c>
      <c r="E2217">
        <v>1</v>
      </c>
      <c r="F2217" s="12">
        <f t="shared" si="68"/>
        <v>42156</v>
      </c>
      <c r="G2217" s="2">
        <f t="shared" si="69"/>
        <v>2015</v>
      </c>
    </row>
    <row r="2218" spans="1:7" x14ac:dyDescent="0.25">
      <c r="A2218">
        <v>2134</v>
      </c>
      <c r="B2218" t="s">
        <v>5</v>
      </c>
      <c r="C2218">
        <v>8.2249999999999996</v>
      </c>
      <c r="D2218" t="s">
        <v>37</v>
      </c>
      <c r="E2218">
        <v>1</v>
      </c>
      <c r="F2218" s="12">
        <f t="shared" si="68"/>
        <v>40664</v>
      </c>
      <c r="G2218" s="2">
        <f t="shared" si="69"/>
        <v>2011</v>
      </c>
    </row>
    <row r="2219" spans="1:7" x14ac:dyDescent="0.25">
      <c r="A2219">
        <v>2134</v>
      </c>
      <c r="B2219" t="s">
        <v>5</v>
      </c>
      <c r="C2219">
        <v>8.2249999999999996</v>
      </c>
      <c r="D2219" t="s">
        <v>39</v>
      </c>
      <c r="E2219">
        <v>1</v>
      </c>
      <c r="F2219" s="12">
        <f t="shared" si="68"/>
        <v>40725</v>
      </c>
      <c r="G2219" s="2">
        <f t="shared" si="69"/>
        <v>2011</v>
      </c>
    </row>
    <row r="2220" spans="1:7" x14ac:dyDescent="0.25">
      <c r="A2220">
        <v>2134</v>
      </c>
      <c r="B2220" t="s">
        <v>5</v>
      </c>
      <c r="C2220">
        <v>8.2249999999999996</v>
      </c>
      <c r="D2220" t="s">
        <v>42</v>
      </c>
      <c r="E2220">
        <v>1</v>
      </c>
      <c r="F2220" s="12">
        <f t="shared" si="68"/>
        <v>40817</v>
      </c>
      <c r="G2220" s="2">
        <f t="shared" si="69"/>
        <v>2011</v>
      </c>
    </row>
    <row r="2221" spans="1:7" x14ac:dyDescent="0.25">
      <c r="A2221">
        <v>2134</v>
      </c>
      <c r="B2221" t="s">
        <v>5</v>
      </c>
      <c r="C2221">
        <v>8.2249999999999996</v>
      </c>
      <c r="D2221" t="s">
        <v>40</v>
      </c>
      <c r="E2221">
        <v>1</v>
      </c>
      <c r="F2221" s="12">
        <f t="shared" si="68"/>
        <v>40756</v>
      </c>
      <c r="G2221" s="2">
        <f t="shared" si="69"/>
        <v>2011</v>
      </c>
    </row>
    <row r="2222" spans="1:7" x14ac:dyDescent="0.25">
      <c r="A2222">
        <v>2134</v>
      </c>
      <c r="B2222" t="s">
        <v>5</v>
      </c>
      <c r="C2222">
        <v>8.2249999999999996</v>
      </c>
      <c r="D2222" t="s">
        <v>35</v>
      </c>
      <c r="E2222">
        <v>1</v>
      </c>
      <c r="F2222" s="12">
        <f t="shared" si="68"/>
        <v>40603</v>
      </c>
      <c r="G2222" s="2">
        <f t="shared" si="69"/>
        <v>2011</v>
      </c>
    </row>
    <row r="2223" spans="1:7" x14ac:dyDescent="0.25">
      <c r="A2223">
        <v>2134</v>
      </c>
      <c r="B2223" t="s">
        <v>5</v>
      </c>
      <c r="C2223">
        <v>8.2249999999999996</v>
      </c>
      <c r="D2223" t="s">
        <v>36</v>
      </c>
      <c r="E2223">
        <v>1</v>
      </c>
      <c r="F2223" s="12">
        <f t="shared" si="68"/>
        <v>40634</v>
      </c>
      <c r="G2223" s="2">
        <f t="shared" si="69"/>
        <v>2011</v>
      </c>
    </row>
    <row r="2224" spans="1:7" x14ac:dyDescent="0.25">
      <c r="A2224">
        <v>2134</v>
      </c>
      <c r="B2224" t="s">
        <v>5</v>
      </c>
      <c r="C2224">
        <v>8.2249999999999996</v>
      </c>
      <c r="D2224" t="s">
        <v>41</v>
      </c>
      <c r="E2224">
        <v>1</v>
      </c>
      <c r="F2224" s="12">
        <f t="shared" si="68"/>
        <v>40787</v>
      </c>
      <c r="G2224" s="2">
        <f t="shared" si="69"/>
        <v>2011</v>
      </c>
    </row>
    <row r="2225" spans="1:7" x14ac:dyDescent="0.25">
      <c r="A2225">
        <v>2134</v>
      </c>
      <c r="B2225" t="s">
        <v>5</v>
      </c>
      <c r="C2225">
        <v>8.2249999999999996</v>
      </c>
      <c r="D2225" t="s">
        <v>38</v>
      </c>
      <c r="E2225">
        <v>1</v>
      </c>
      <c r="F2225" s="12">
        <f t="shared" si="68"/>
        <v>40695</v>
      </c>
      <c r="G2225" s="2">
        <f t="shared" si="69"/>
        <v>2011</v>
      </c>
    </row>
    <row r="2226" spans="1:7" x14ac:dyDescent="0.25">
      <c r="A2226">
        <v>2134</v>
      </c>
      <c r="B2226" t="s">
        <v>5</v>
      </c>
      <c r="C2226">
        <v>8.2249999999999996</v>
      </c>
      <c r="D2226" t="s">
        <v>45</v>
      </c>
      <c r="E2226">
        <v>1</v>
      </c>
      <c r="F2226" s="12">
        <f t="shared" si="68"/>
        <v>40909</v>
      </c>
      <c r="G2226" s="2">
        <f t="shared" si="69"/>
        <v>2012</v>
      </c>
    </row>
    <row r="2227" spans="1:7" x14ac:dyDescent="0.25">
      <c r="A2227">
        <v>2134</v>
      </c>
      <c r="B2227" t="s">
        <v>5</v>
      </c>
      <c r="C2227">
        <v>8.2249999999999996</v>
      </c>
      <c r="D2227" t="s">
        <v>46</v>
      </c>
      <c r="E2227">
        <v>1</v>
      </c>
      <c r="F2227" s="12">
        <f t="shared" si="68"/>
        <v>40969</v>
      </c>
      <c r="G2227" s="2">
        <f t="shared" si="69"/>
        <v>2012</v>
      </c>
    </row>
    <row r="2228" spans="1:7" x14ac:dyDescent="0.25">
      <c r="A2228">
        <v>2134</v>
      </c>
      <c r="B2228" t="s">
        <v>5</v>
      </c>
      <c r="C2228">
        <v>8.2249999999999996</v>
      </c>
      <c r="D2228" t="s">
        <v>49</v>
      </c>
      <c r="E2228">
        <v>1</v>
      </c>
      <c r="F2228" s="12">
        <f t="shared" si="68"/>
        <v>41000</v>
      </c>
      <c r="G2228" s="2">
        <f t="shared" si="69"/>
        <v>2012</v>
      </c>
    </row>
    <row r="2229" spans="1:7" x14ac:dyDescent="0.25">
      <c r="A2229">
        <v>2134</v>
      </c>
      <c r="B2229" t="s">
        <v>5</v>
      </c>
      <c r="C2229">
        <v>8.2249999999999996</v>
      </c>
      <c r="D2229" t="s">
        <v>48</v>
      </c>
      <c r="E2229">
        <v>1</v>
      </c>
      <c r="F2229" s="12">
        <f t="shared" si="68"/>
        <v>41030</v>
      </c>
      <c r="G2229" s="2">
        <f t="shared" si="69"/>
        <v>2012</v>
      </c>
    </row>
    <row r="2230" spans="1:7" x14ac:dyDescent="0.25">
      <c r="A2230">
        <v>2134</v>
      </c>
      <c r="B2230" t="s">
        <v>5</v>
      </c>
      <c r="C2230">
        <v>8.2249999999999996</v>
      </c>
      <c r="D2230" t="s">
        <v>50</v>
      </c>
      <c r="E2230">
        <v>1</v>
      </c>
      <c r="F2230" s="12">
        <f t="shared" si="68"/>
        <v>41061</v>
      </c>
      <c r="G2230" s="2">
        <f t="shared" si="69"/>
        <v>2012</v>
      </c>
    </row>
    <row r="2231" spans="1:7" x14ac:dyDescent="0.25">
      <c r="A2231">
        <v>2134</v>
      </c>
      <c r="B2231" t="s">
        <v>5</v>
      </c>
      <c r="C2231">
        <v>8.2249999999999996</v>
      </c>
      <c r="D2231" t="s">
        <v>51</v>
      </c>
      <c r="E2231">
        <v>1</v>
      </c>
      <c r="F2231" s="12">
        <f t="shared" si="68"/>
        <v>41091</v>
      </c>
      <c r="G2231" s="2">
        <f t="shared" si="69"/>
        <v>2012</v>
      </c>
    </row>
    <row r="2232" spans="1:7" x14ac:dyDescent="0.25">
      <c r="A2232">
        <v>2134</v>
      </c>
      <c r="B2232" t="s">
        <v>5</v>
      </c>
      <c r="C2232">
        <v>8.2249999999999996</v>
      </c>
      <c r="D2232" t="s">
        <v>53</v>
      </c>
      <c r="E2232">
        <v>1</v>
      </c>
      <c r="F2232" s="12">
        <f t="shared" si="68"/>
        <v>41122</v>
      </c>
      <c r="G2232" s="2">
        <f t="shared" si="69"/>
        <v>2012</v>
      </c>
    </row>
    <row r="2233" spans="1:7" x14ac:dyDescent="0.25">
      <c r="A2233">
        <v>2134</v>
      </c>
      <c r="B2233" t="s">
        <v>5</v>
      </c>
      <c r="C2233">
        <v>8.2249999999999996</v>
      </c>
      <c r="D2233" t="s">
        <v>52</v>
      </c>
      <c r="E2233">
        <v>1</v>
      </c>
      <c r="F2233" s="12">
        <f t="shared" si="68"/>
        <v>41153</v>
      </c>
      <c r="G2233" s="2">
        <f t="shared" si="69"/>
        <v>2012</v>
      </c>
    </row>
    <row r="2234" spans="1:7" x14ac:dyDescent="0.25">
      <c r="A2234">
        <v>2134</v>
      </c>
      <c r="B2234" t="s">
        <v>5</v>
      </c>
      <c r="C2234">
        <v>8.2249999999999996</v>
      </c>
      <c r="D2234" t="s">
        <v>55</v>
      </c>
      <c r="E2234">
        <v>1</v>
      </c>
      <c r="F2234" s="12">
        <f t="shared" si="68"/>
        <v>41183</v>
      </c>
      <c r="G2234" s="2">
        <f t="shared" si="69"/>
        <v>2012</v>
      </c>
    </row>
    <row r="2235" spans="1:7" x14ac:dyDescent="0.25">
      <c r="A2235">
        <v>2134</v>
      </c>
      <c r="B2235" t="s">
        <v>5</v>
      </c>
      <c r="C2235">
        <v>8.2249999999999996</v>
      </c>
      <c r="D2235" t="s">
        <v>59</v>
      </c>
      <c r="E2235">
        <v>1</v>
      </c>
      <c r="F2235" s="12">
        <f t="shared" si="68"/>
        <v>41275</v>
      </c>
      <c r="G2235" s="2">
        <f t="shared" si="69"/>
        <v>2013</v>
      </c>
    </row>
    <row r="2236" spans="1:7" x14ac:dyDescent="0.25">
      <c r="A2236">
        <v>2134</v>
      </c>
      <c r="B2236" t="s">
        <v>5</v>
      </c>
      <c r="C2236">
        <v>8.2249999999999996</v>
      </c>
      <c r="D2236" t="s">
        <v>57</v>
      </c>
      <c r="E2236">
        <v>1</v>
      </c>
      <c r="F2236" s="12">
        <f t="shared" si="68"/>
        <v>41334</v>
      </c>
      <c r="G2236" s="2">
        <f t="shared" si="69"/>
        <v>2013</v>
      </c>
    </row>
    <row r="2237" spans="1:7" x14ac:dyDescent="0.25">
      <c r="A2237">
        <v>2134</v>
      </c>
      <c r="B2237" t="s">
        <v>5</v>
      </c>
      <c r="C2237">
        <v>8.2249999999999996</v>
      </c>
      <c r="D2237" t="s">
        <v>62</v>
      </c>
      <c r="E2237">
        <v>1</v>
      </c>
      <c r="F2237" s="12">
        <f t="shared" si="68"/>
        <v>41365</v>
      </c>
      <c r="G2237" s="2">
        <f t="shared" si="69"/>
        <v>2013</v>
      </c>
    </row>
    <row r="2238" spans="1:7" x14ac:dyDescent="0.25">
      <c r="A2238">
        <v>2134</v>
      </c>
      <c r="B2238" t="s">
        <v>5</v>
      </c>
      <c r="C2238">
        <v>8.2249999999999996</v>
      </c>
      <c r="D2238" t="s">
        <v>60</v>
      </c>
      <c r="E2238">
        <v>1</v>
      </c>
      <c r="F2238" s="12">
        <f t="shared" si="68"/>
        <v>41395</v>
      </c>
      <c r="G2238" s="2">
        <f t="shared" si="69"/>
        <v>2013</v>
      </c>
    </row>
    <row r="2239" spans="1:7" x14ac:dyDescent="0.25">
      <c r="A2239">
        <v>2134</v>
      </c>
      <c r="B2239" t="s">
        <v>5</v>
      </c>
      <c r="C2239">
        <v>8.2249999999999996</v>
      </c>
      <c r="D2239" t="s">
        <v>61</v>
      </c>
      <c r="E2239">
        <v>1</v>
      </c>
      <c r="F2239" s="12">
        <f t="shared" si="68"/>
        <v>41426</v>
      </c>
      <c r="G2239" s="2">
        <f t="shared" si="69"/>
        <v>2013</v>
      </c>
    </row>
    <row r="2240" spans="1:7" x14ac:dyDescent="0.25">
      <c r="A2240">
        <v>2134</v>
      </c>
      <c r="B2240" t="s">
        <v>5</v>
      </c>
      <c r="C2240">
        <v>8.2249999999999996</v>
      </c>
      <c r="D2240" t="s">
        <v>63</v>
      </c>
      <c r="E2240">
        <v>1</v>
      </c>
      <c r="F2240" s="12">
        <f t="shared" si="68"/>
        <v>41456</v>
      </c>
      <c r="G2240" s="2">
        <f t="shared" si="69"/>
        <v>2013</v>
      </c>
    </row>
    <row r="2241" spans="1:7" x14ac:dyDescent="0.25">
      <c r="A2241">
        <v>2134</v>
      </c>
      <c r="B2241" t="s">
        <v>5</v>
      </c>
      <c r="C2241">
        <v>8.2249999999999996</v>
      </c>
      <c r="D2241" t="s">
        <v>65</v>
      </c>
      <c r="E2241">
        <v>1</v>
      </c>
      <c r="F2241" s="12">
        <f t="shared" si="68"/>
        <v>41487</v>
      </c>
      <c r="G2241" s="2">
        <f t="shared" si="69"/>
        <v>2013</v>
      </c>
    </row>
    <row r="2242" spans="1:7" x14ac:dyDescent="0.25">
      <c r="A2242">
        <v>2134</v>
      </c>
      <c r="B2242" t="s">
        <v>5</v>
      </c>
      <c r="C2242">
        <v>8.2249999999999996</v>
      </c>
      <c r="D2242" t="s">
        <v>64</v>
      </c>
      <c r="E2242">
        <v>1</v>
      </c>
      <c r="F2242" s="12">
        <f t="shared" ref="F2242:F2305" si="70">DATE(VALUE(LEFT(D2242,4)),VALUE(RIGHT(D2242,2)),1)</f>
        <v>41518</v>
      </c>
      <c r="G2242" s="2">
        <f t="shared" si="69"/>
        <v>2013</v>
      </c>
    </row>
    <row r="2243" spans="1:7" x14ac:dyDescent="0.25">
      <c r="A2243">
        <v>2134</v>
      </c>
      <c r="B2243" t="s">
        <v>5</v>
      </c>
      <c r="C2243">
        <v>8.2249999999999996</v>
      </c>
      <c r="D2243" t="s">
        <v>68</v>
      </c>
      <c r="E2243">
        <v>1</v>
      </c>
      <c r="F2243" s="12">
        <f t="shared" si="70"/>
        <v>41548</v>
      </c>
      <c r="G2243" s="2">
        <f t="shared" ref="G2243:G2306" si="71">YEAR(F2243)</f>
        <v>2013</v>
      </c>
    </row>
    <row r="2244" spans="1:7" x14ac:dyDescent="0.25">
      <c r="A2244">
        <v>2134</v>
      </c>
      <c r="B2244" t="s">
        <v>5</v>
      </c>
      <c r="C2244">
        <v>8.2249999999999996</v>
      </c>
      <c r="D2244" t="s">
        <v>69</v>
      </c>
      <c r="E2244">
        <v>1</v>
      </c>
      <c r="F2244" s="12">
        <f t="shared" si="70"/>
        <v>41640</v>
      </c>
      <c r="G2244" s="2">
        <f t="shared" si="71"/>
        <v>2014</v>
      </c>
    </row>
    <row r="2245" spans="1:7" x14ac:dyDescent="0.25">
      <c r="A2245">
        <v>2134</v>
      </c>
      <c r="B2245" t="s">
        <v>5</v>
      </c>
      <c r="C2245">
        <v>8.2249999999999996</v>
      </c>
      <c r="D2245" t="s">
        <v>7</v>
      </c>
      <c r="E2245">
        <v>1</v>
      </c>
      <c r="F2245" s="12">
        <f t="shared" si="70"/>
        <v>41699</v>
      </c>
      <c r="G2245" s="2">
        <f t="shared" si="71"/>
        <v>2014</v>
      </c>
    </row>
    <row r="2246" spans="1:7" x14ac:dyDescent="0.25">
      <c r="A2246">
        <v>2134</v>
      </c>
      <c r="B2246" t="s">
        <v>5</v>
      </c>
      <c r="C2246">
        <v>8.2249999999999996</v>
      </c>
      <c r="D2246" t="s">
        <v>6</v>
      </c>
      <c r="E2246">
        <v>1</v>
      </c>
      <c r="F2246" s="12">
        <f t="shared" si="70"/>
        <v>41730</v>
      </c>
      <c r="G2246" s="2">
        <f t="shared" si="71"/>
        <v>2014</v>
      </c>
    </row>
    <row r="2247" spans="1:7" x14ac:dyDescent="0.25">
      <c r="A2247">
        <v>2134</v>
      </c>
      <c r="B2247" t="s">
        <v>5</v>
      </c>
      <c r="C2247">
        <v>8.2249999999999996</v>
      </c>
      <c r="D2247" t="s">
        <v>8</v>
      </c>
      <c r="E2247">
        <v>1</v>
      </c>
      <c r="F2247" s="12">
        <f t="shared" si="70"/>
        <v>41760</v>
      </c>
      <c r="G2247" s="2">
        <f t="shared" si="71"/>
        <v>2014</v>
      </c>
    </row>
    <row r="2248" spans="1:7" x14ac:dyDescent="0.25">
      <c r="A2248">
        <v>2134</v>
      </c>
      <c r="B2248" t="s">
        <v>5</v>
      </c>
      <c r="C2248">
        <v>8.2249999999999996</v>
      </c>
      <c r="D2248" t="s">
        <v>10</v>
      </c>
      <c r="E2248">
        <v>1</v>
      </c>
      <c r="F2248" s="12">
        <f t="shared" si="70"/>
        <v>41791</v>
      </c>
      <c r="G2248" s="2">
        <f t="shared" si="71"/>
        <v>2014</v>
      </c>
    </row>
    <row r="2249" spans="1:7" x14ac:dyDescent="0.25">
      <c r="A2249">
        <v>2134</v>
      </c>
      <c r="B2249" t="s">
        <v>5</v>
      </c>
      <c r="C2249">
        <v>8.2249999999999996</v>
      </c>
      <c r="D2249" t="s">
        <v>11</v>
      </c>
      <c r="E2249">
        <v>1</v>
      </c>
      <c r="F2249" s="12">
        <f t="shared" si="70"/>
        <v>41821</v>
      </c>
      <c r="G2249" s="2">
        <f t="shared" si="71"/>
        <v>2014</v>
      </c>
    </row>
    <row r="2250" spans="1:7" x14ac:dyDescent="0.25">
      <c r="A2250">
        <v>2134</v>
      </c>
      <c r="B2250" t="s">
        <v>5</v>
      </c>
      <c r="C2250">
        <v>8.2249999999999996</v>
      </c>
      <c r="D2250" t="s">
        <v>13</v>
      </c>
      <c r="E2250">
        <v>1</v>
      </c>
      <c r="F2250" s="12">
        <f t="shared" si="70"/>
        <v>41852</v>
      </c>
      <c r="G2250" s="2">
        <f t="shared" si="71"/>
        <v>2014</v>
      </c>
    </row>
    <row r="2251" spans="1:7" x14ac:dyDescent="0.25">
      <c r="A2251">
        <v>2134</v>
      </c>
      <c r="B2251" t="s">
        <v>5</v>
      </c>
      <c r="C2251">
        <v>8.2249999999999996</v>
      </c>
      <c r="D2251" t="s">
        <v>14</v>
      </c>
      <c r="E2251">
        <v>1</v>
      </c>
      <c r="F2251" s="12">
        <f t="shared" si="70"/>
        <v>41883</v>
      </c>
      <c r="G2251" s="2">
        <f t="shared" si="71"/>
        <v>2014</v>
      </c>
    </row>
    <row r="2252" spans="1:7" x14ac:dyDescent="0.25">
      <c r="A2252">
        <v>2134</v>
      </c>
      <c r="B2252" t="s">
        <v>5</v>
      </c>
      <c r="C2252">
        <v>8.2249999999999996</v>
      </c>
      <c r="D2252" t="s">
        <v>16</v>
      </c>
      <c r="E2252">
        <v>1</v>
      </c>
      <c r="F2252" s="12">
        <f t="shared" si="70"/>
        <v>41913</v>
      </c>
      <c r="G2252" s="2">
        <f t="shared" si="71"/>
        <v>2014</v>
      </c>
    </row>
    <row r="2253" spans="1:7" x14ac:dyDescent="0.25">
      <c r="A2253">
        <v>2134</v>
      </c>
      <c r="B2253" t="s">
        <v>5</v>
      </c>
      <c r="C2253">
        <v>8.2249999999999996</v>
      </c>
      <c r="D2253" t="s">
        <v>20</v>
      </c>
      <c r="E2253">
        <v>1</v>
      </c>
      <c r="F2253" s="12">
        <f t="shared" si="70"/>
        <v>42005</v>
      </c>
      <c r="G2253" s="2">
        <f t="shared" si="71"/>
        <v>2015</v>
      </c>
    </row>
    <row r="2254" spans="1:7" x14ac:dyDescent="0.25">
      <c r="A2254">
        <v>2134</v>
      </c>
      <c r="B2254" t="s">
        <v>5</v>
      </c>
      <c r="C2254">
        <v>8.2249999999999996</v>
      </c>
      <c r="D2254" t="s">
        <v>23</v>
      </c>
      <c r="E2254">
        <v>1</v>
      </c>
      <c r="F2254" s="12">
        <f t="shared" si="70"/>
        <v>42064</v>
      </c>
      <c r="G2254" s="2">
        <f t="shared" si="71"/>
        <v>2015</v>
      </c>
    </row>
    <row r="2255" spans="1:7" x14ac:dyDescent="0.25">
      <c r="A2255">
        <v>2134</v>
      </c>
      <c r="B2255" t="s">
        <v>5</v>
      </c>
      <c r="C2255">
        <v>8.2249999999999996</v>
      </c>
      <c r="D2255" t="s">
        <v>24</v>
      </c>
      <c r="E2255">
        <v>1</v>
      </c>
      <c r="F2255" s="12">
        <f t="shared" si="70"/>
        <v>42095</v>
      </c>
      <c r="G2255" s="2">
        <f t="shared" si="71"/>
        <v>2015</v>
      </c>
    </row>
    <row r="2256" spans="1:7" x14ac:dyDescent="0.25">
      <c r="A2256">
        <v>2134</v>
      </c>
      <c r="B2256" t="s">
        <v>5</v>
      </c>
      <c r="C2256">
        <v>8.2249999999999996</v>
      </c>
      <c r="D2256" t="s">
        <v>25</v>
      </c>
      <c r="E2256">
        <v>1</v>
      </c>
      <c r="F2256" s="12">
        <f t="shared" si="70"/>
        <v>42125</v>
      </c>
      <c r="G2256" s="2">
        <f t="shared" si="71"/>
        <v>2015</v>
      </c>
    </row>
    <row r="2257" spans="1:7" x14ac:dyDescent="0.25">
      <c r="A2257">
        <v>2134</v>
      </c>
      <c r="B2257" t="s">
        <v>5</v>
      </c>
      <c r="C2257">
        <v>8.2249999999999996</v>
      </c>
      <c r="D2257" t="s">
        <v>27</v>
      </c>
      <c r="E2257">
        <v>1</v>
      </c>
      <c r="F2257" s="12">
        <f t="shared" si="70"/>
        <v>42156</v>
      </c>
      <c r="G2257" s="2">
        <f t="shared" si="71"/>
        <v>2015</v>
      </c>
    </row>
    <row r="2258" spans="1:7" x14ac:dyDescent="0.25">
      <c r="A2258">
        <v>2159</v>
      </c>
      <c r="B2258" t="s">
        <v>5</v>
      </c>
      <c r="C2258">
        <v>8.5500000000000007</v>
      </c>
      <c r="D2258" t="s">
        <v>36</v>
      </c>
      <c r="E2258">
        <v>1</v>
      </c>
      <c r="F2258" s="12">
        <f t="shared" si="70"/>
        <v>40634</v>
      </c>
      <c r="G2258" s="2">
        <f t="shared" si="71"/>
        <v>2011</v>
      </c>
    </row>
    <row r="2259" spans="1:7" x14ac:dyDescent="0.25">
      <c r="A2259">
        <v>2159</v>
      </c>
      <c r="B2259" t="s">
        <v>5</v>
      </c>
      <c r="C2259">
        <v>8.5500000000000007</v>
      </c>
      <c r="D2259" t="s">
        <v>37</v>
      </c>
      <c r="E2259">
        <v>1</v>
      </c>
      <c r="F2259" s="12">
        <f t="shared" si="70"/>
        <v>40664</v>
      </c>
      <c r="G2259" s="2">
        <f t="shared" si="71"/>
        <v>2011</v>
      </c>
    </row>
    <row r="2260" spans="1:7" x14ac:dyDescent="0.25">
      <c r="A2260">
        <v>2159</v>
      </c>
      <c r="B2260" t="s">
        <v>5</v>
      </c>
      <c r="C2260">
        <v>8.5500000000000007</v>
      </c>
      <c r="D2260" t="s">
        <v>38</v>
      </c>
      <c r="E2260">
        <v>1</v>
      </c>
      <c r="F2260" s="12">
        <f t="shared" si="70"/>
        <v>40695</v>
      </c>
      <c r="G2260" s="2">
        <f t="shared" si="71"/>
        <v>2011</v>
      </c>
    </row>
    <row r="2261" spans="1:7" x14ac:dyDescent="0.25">
      <c r="A2261">
        <v>2159</v>
      </c>
      <c r="B2261" t="s">
        <v>5</v>
      </c>
      <c r="C2261">
        <v>8.5500000000000007</v>
      </c>
      <c r="D2261" t="s">
        <v>39</v>
      </c>
      <c r="E2261">
        <v>1</v>
      </c>
      <c r="F2261" s="12">
        <f t="shared" si="70"/>
        <v>40725</v>
      </c>
      <c r="G2261" s="2">
        <f t="shared" si="71"/>
        <v>2011</v>
      </c>
    </row>
    <row r="2262" spans="1:7" x14ac:dyDescent="0.25">
      <c r="A2262">
        <v>2159</v>
      </c>
      <c r="B2262" t="s">
        <v>5</v>
      </c>
      <c r="C2262">
        <v>8.5500000000000007</v>
      </c>
      <c r="D2262" t="s">
        <v>41</v>
      </c>
      <c r="E2262">
        <v>1</v>
      </c>
      <c r="F2262" s="12">
        <f t="shared" si="70"/>
        <v>40787</v>
      </c>
      <c r="G2262" s="2">
        <f t="shared" si="71"/>
        <v>2011</v>
      </c>
    </row>
    <row r="2263" spans="1:7" x14ac:dyDescent="0.25">
      <c r="A2263">
        <v>2159</v>
      </c>
      <c r="B2263" t="s">
        <v>5</v>
      </c>
      <c r="C2263">
        <v>8.5500000000000007</v>
      </c>
      <c r="D2263" t="s">
        <v>42</v>
      </c>
      <c r="E2263">
        <v>1</v>
      </c>
      <c r="F2263" s="12">
        <f t="shared" si="70"/>
        <v>40817</v>
      </c>
      <c r="G2263" s="2">
        <f t="shared" si="71"/>
        <v>2011</v>
      </c>
    </row>
    <row r="2264" spans="1:7" x14ac:dyDescent="0.25">
      <c r="A2264">
        <v>2159</v>
      </c>
      <c r="B2264" t="s">
        <v>5</v>
      </c>
      <c r="C2264">
        <v>8.5500000000000007</v>
      </c>
      <c r="D2264" t="s">
        <v>44</v>
      </c>
      <c r="E2264">
        <v>1</v>
      </c>
      <c r="F2264" s="12">
        <f t="shared" si="70"/>
        <v>40878</v>
      </c>
      <c r="G2264" s="2">
        <f t="shared" si="71"/>
        <v>2011</v>
      </c>
    </row>
    <row r="2265" spans="1:7" x14ac:dyDescent="0.25">
      <c r="A2265">
        <v>2159</v>
      </c>
      <c r="B2265" t="s">
        <v>5</v>
      </c>
      <c r="C2265">
        <v>8.5500000000000007</v>
      </c>
      <c r="D2265" t="s">
        <v>47</v>
      </c>
      <c r="E2265">
        <v>1</v>
      </c>
      <c r="F2265" s="12">
        <f t="shared" si="70"/>
        <v>40940</v>
      </c>
      <c r="G2265" s="2">
        <f t="shared" si="71"/>
        <v>2012</v>
      </c>
    </row>
    <row r="2266" spans="1:7" x14ac:dyDescent="0.25">
      <c r="A2266">
        <v>2159</v>
      </c>
      <c r="B2266" t="s">
        <v>5</v>
      </c>
      <c r="C2266">
        <v>8.5500000000000007</v>
      </c>
      <c r="D2266" t="s">
        <v>49</v>
      </c>
      <c r="E2266">
        <v>1</v>
      </c>
      <c r="F2266" s="12">
        <f t="shared" si="70"/>
        <v>41000</v>
      </c>
      <c r="G2266" s="2">
        <f t="shared" si="71"/>
        <v>2012</v>
      </c>
    </row>
    <row r="2267" spans="1:7" x14ac:dyDescent="0.25">
      <c r="A2267">
        <v>2159</v>
      </c>
      <c r="B2267" t="s">
        <v>5</v>
      </c>
      <c r="C2267">
        <v>8.5500000000000007</v>
      </c>
      <c r="D2267" t="s">
        <v>48</v>
      </c>
      <c r="E2267">
        <v>1</v>
      </c>
      <c r="F2267" s="12">
        <f t="shared" si="70"/>
        <v>41030</v>
      </c>
      <c r="G2267" s="2">
        <f t="shared" si="71"/>
        <v>2012</v>
      </c>
    </row>
    <row r="2268" spans="1:7" x14ac:dyDescent="0.25">
      <c r="A2268">
        <v>2159</v>
      </c>
      <c r="B2268" t="s">
        <v>5</v>
      </c>
      <c r="C2268">
        <v>8.5500000000000007</v>
      </c>
      <c r="D2268" t="s">
        <v>50</v>
      </c>
      <c r="E2268">
        <v>1</v>
      </c>
      <c r="F2268" s="12">
        <f t="shared" si="70"/>
        <v>41061</v>
      </c>
      <c r="G2268" s="2">
        <f t="shared" si="71"/>
        <v>2012</v>
      </c>
    </row>
    <row r="2269" spans="1:7" x14ac:dyDescent="0.25">
      <c r="A2269">
        <v>2159</v>
      </c>
      <c r="B2269" t="s">
        <v>5</v>
      </c>
      <c r="C2269">
        <v>8.5500000000000007</v>
      </c>
      <c r="D2269" t="s">
        <v>51</v>
      </c>
      <c r="E2269">
        <v>1</v>
      </c>
      <c r="F2269" s="12">
        <f t="shared" si="70"/>
        <v>41091</v>
      </c>
      <c r="G2269" s="2">
        <f t="shared" si="71"/>
        <v>2012</v>
      </c>
    </row>
    <row r="2270" spans="1:7" x14ac:dyDescent="0.25">
      <c r="A2270">
        <v>2159</v>
      </c>
      <c r="B2270" t="s">
        <v>5</v>
      </c>
      <c r="C2270">
        <v>8.5500000000000007</v>
      </c>
      <c r="D2270" t="s">
        <v>53</v>
      </c>
      <c r="E2270">
        <v>1</v>
      </c>
      <c r="F2270" s="12">
        <f t="shared" si="70"/>
        <v>41122</v>
      </c>
      <c r="G2270" s="2">
        <f t="shared" si="71"/>
        <v>2012</v>
      </c>
    </row>
    <row r="2271" spans="1:7" x14ac:dyDescent="0.25">
      <c r="A2271">
        <v>2159</v>
      </c>
      <c r="B2271" t="s">
        <v>5</v>
      </c>
      <c r="C2271">
        <v>8.5500000000000007</v>
      </c>
      <c r="D2271" t="s">
        <v>52</v>
      </c>
      <c r="E2271">
        <v>1</v>
      </c>
      <c r="F2271" s="12">
        <f t="shared" si="70"/>
        <v>41153</v>
      </c>
      <c r="G2271" s="2">
        <f t="shared" si="71"/>
        <v>2012</v>
      </c>
    </row>
    <row r="2272" spans="1:7" x14ac:dyDescent="0.25">
      <c r="A2272">
        <v>2159</v>
      </c>
      <c r="B2272" t="s">
        <v>5</v>
      </c>
      <c r="C2272">
        <v>8.5500000000000007</v>
      </c>
      <c r="D2272" t="s">
        <v>55</v>
      </c>
      <c r="E2272">
        <v>1</v>
      </c>
      <c r="F2272" s="12">
        <f t="shared" si="70"/>
        <v>41183</v>
      </c>
      <c r="G2272" s="2">
        <f t="shared" si="71"/>
        <v>2012</v>
      </c>
    </row>
    <row r="2273" spans="1:7" x14ac:dyDescent="0.25">
      <c r="A2273">
        <v>2159</v>
      </c>
      <c r="B2273" t="s">
        <v>5</v>
      </c>
      <c r="C2273">
        <v>8.5500000000000007</v>
      </c>
      <c r="D2273" t="s">
        <v>54</v>
      </c>
      <c r="E2273">
        <v>1</v>
      </c>
      <c r="F2273" s="12">
        <f t="shared" si="70"/>
        <v>41244</v>
      </c>
      <c r="G2273" s="2">
        <f t="shared" si="71"/>
        <v>2012</v>
      </c>
    </row>
    <row r="2274" spans="1:7" x14ac:dyDescent="0.25">
      <c r="A2274">
        <v>2159</v>
      </c>
      <c r="B2274" t="s">
        <v>5</v>
      </c>
      <c r="C2274">
        <v>8.5500000000000007</v>
      </c>
      <c r="D2274" t="s">
        <v>59</v>
      </c>
      <c r="E2274">
        <v>1</v>
      </c>
      <c r="F2274" s="12">
        <f t="shared" si="70"/>
        <v>41275</v>
      </c>
      <c r="G2274" s="2">
        <f t="shared" si="71"/>
        <v>2013</v>
      </c>
    </row>
    <row r="2275" spans="1:7" x14ac:dyDescent="0.25">
      <c r="A2275">
        <v>2159</v>
      </c>
      <c r="B2275" t="s">
        <v>5</v>
      </c>
      <c r="C2275">
        <v>8.5500000000000007</v>
      </c>
      <c r="D2275" t="s">
        <v>57</v>
      </c>
      <c r="E2275">
        <v>1</v>
      </c>
      <c r="F2275" s="12">
        <f t="shared" si="70"/>
        <v>41334</v>
      </c>
      <c r="G2275" s="2">
        <f t="shared" si="71"/>
        <v>2013</v>
      </c>
    </row>
    <row r="2276" spans="1:7" x14ac:dyDescent="0.25">
      <c r="A2276">
        <v>2159</v>
      </c>
      <c r="B2276" t="s">
        <v>5</v>
      </c>
      <c r="C2276">
        <v>8.5500000000000007</v>
      </c>
      <c r="D2276" t="s">
        <v>62</v>
      </c>
      <c r="E2276">
        <v>1</v>
      </c>
      <c r="F2276" s="12">
        <f t="shared" si="70"/>
        <v>41365</v>
      </c>
      <c r="G2276" s="2">
        <f t="shared" si="71"/>
        <v>2013</v>
      </c>
    </row>
    <row r="2277" spans="1:7" x14ac:dyDescent="0.25">
      <c r="A2277">
        <v>2159</v>
      </c>
      <c r="B2277" t="s">
        <v>5</v>
      </c>
      <c r="C2277">
        <v>8.5500000000000007</v>
      </c>
      <c r="D2277" t="s">
        <v>60</v>
      </c>
      <c r="E2277">
        <v>1</v>
      </c>
      <c r="F2277" s="12">
        <f t="shared" si="70"/>
        <v>41395</v>
      </c>
      <c r="G2277" s="2">
        <f t="shared" si="71"/>
        <v>2013</v>
      </c>
    </row>
    <row r="2278" spans="1:7" x14ac:dyDescent="0.25">
      <c r="A2278">
        <v>2159</v>
      </c>
      <c r="B2278" t="s">
        <v>5</v>
      </c>
      <c r="C2278">
        <v>8.5500000000000007</v>
      </c>
      <c r="D2278" t="s">
        <v>61</v>
      </c>
      <c r="E2278">
        <v>2</v>
      </c>
      <c r="F2278" s="12">
        <f t="shared" si="70"/>
        <v>41426</v>
      </c>
      <c r="G2278" s="2">
        <f t="shared" si="71"/>
        <v>2013</v>
      </c>
    </row>
    <row r="2279" spans="1:7" x14ac:dyDescent="0.25">
      <c r="A2279">
        <v>2159</v>
      </c>
      <c r="B2279" t="s">
        <v>5</v>
      </c>
      <c r="C2279">
        <v>8.5500000000000007</v>
      </c>
      <c r="D2279" t="s">
        <v>63</v>
      </c>
      <c r="E2279">
        <v>1</v>
      </c>
      <c r="F2279" s="12">
        <f t="shared" si="70"/>
        <v>41456</v>
      </c>
      <c r="G2279" s="2">
        <f t="shared" si="71"/>
        <v>2013</v>
      </c>
    </row>
    <row r="2280" spans="1:7" x14ac:dyDescent="0.25">
      <c r="A2280">
        <v>2159</v>
      </c>
      <c r="B2280" t="s">
        <v>5</v>
      </c>
      <c r="C2280">
        <v>8.5500000000000007</v>
      </c>
      <c r="D2280" t="s">
        <v>65</v>
      </c>
      <c r="E2280">
        <v>1</v>
      </c>
      <c r="F2280" s="12">
        <f t="shared" si="70"/>
        <v>41487</v>
      </c>
      <c r="G2280" s="2">
        <f t="shared" si="71"/>
        <v>2013</v>
      </c>
    </row>
    <row r="2281" spans="1:7" x14ac:dyDescent="0.25">
      <c r="A2281">
        <v>2159</v>
      </c>
      <c r="B2281" t="s">
        <v>5</v>
      </c>
      <c r="C2281">
        <v>8.5500000000000007</v>
      </c>
      <c r="D2281" t="s">
        <v>64</v>
      </c>
      <c r="E2281">
        <v>1</v>
      </c>
      <c r="F2281" s="12">
        <f t="shared" si="70"/>
        <v>41518</v>
      </c>
      <c r="G2281" s="2">
        <f t="shared" si="71"/>
        <v>2013</v>
      </c>
    </row>
    <row r="2282" spans="1:7" x14ac:dyDescent="0.25">
      <c r="A2282">
        <v>2159</v>
      </c>
      <c r="B2282" t="s">
        <v>5</v>
      </c>
      <c r="C2282">
        <v>8.5500000000000007</v>
      </c>
      <c r="D2282" t="s">
        <v>67</v>
      </c>
      <c r="E2282">
        <v>1</v>
      </c>
      <c r="F2282" s="12">
        <f t="shared" si="70"/>
        <v>41579</v>
      </c>
      <c r="G2282" s="2">
        <f t="shared" si="71"/>
        <v>2013</v>
      </c>
    </row>
    <row r="2283" spans="1:7" x14ac:dyDescent="0.25">
      <c r="A2283">
        <v>2159</v>
      </c>
      <c r="B2283" t="s">
        <v>5</v>
      </c>
      <c r="C2283">
        <v>8.5500000000000007</v>
      </c>
      <c r="D2283" t="s">
        <v>66</v>
      </c>
      <c r="E2283">
        <v>1</v>
      </c>
      <c r="F2283" s="12">
        <f t="shared" si="70"/>
        <v>41609</v>
      </c>
      <c r="G2283" s="2">
        <f t="shared" si="71"/>
        <v>2013</v>
      </c>
    </row>
    <row r="2284" spans="1:7" x14ac:dyDescent="0.25">
      <c r="A2284">
        <v>2159</v>
      </c>
      <c r="B2284" t="s">
        <v>5</v>
      </c>
      <c r="C2284">
        <v>8.5500000000000007</v>
      </c>
      <c r="D2284" t="s">
        <v>70</v>
      </c>
      <c r="E2284">
        <v>1</v>
      </c>
      <c r="F2284" s="12">
        <f t="shared" si="70"/>
        <v>41671</v>
      </c>
      <c r="G2284" s="2">
        <f t="shared" si="71"/>
        <v>2014</v>
      </c>
    </row>
    <row r="2285" spans="1:7" x14ac:dyDescent="0.25">
      <c r="A2285">
        <v>2159</v>
      </c>
      <c r="B2285" t="s">
        <v>5</v>
      </c>
      <c r="C2285">
        <v>8.5500000000000007</v>
      </c>
      <c r="D2285" t="s">
        <v>7</v>
      </c>
      <c r="E2285">
        <v>1</v>
      </c>
      <c r="F2285" s="12">
        <f t="shared" si="70"/>
        <v>41699</v>
      </c>
      <c r="G2285" s="2">
        <f t="shared" si="71"/>
        <v>2014</v>
      </c>
    </row>
    <row r="2286" spans="1:7" x14ac:dyDescent="0.25">
      <c r="A2286">
        <v>2159</v>
      </c>
      <c r="B2286" t="s">
        <v>5</v>
      </c>
      <c r="C2286">
        <v>8.5500000000000007</v>
      </c>
      <c r="D2286" t="s">
        <v>6</v>
      </c>
      <c r="E2286">
        <v>1</v>
      </c>
      <c r="F2286" s="12">
        <f t="shared" si="70"/>
        <v>41730</v>
      </c>
      <c r="G2286" s="2">
        <f t="shared" si="71"/>
        <v>2014</v>
      </c>
    </row>
    <row r="2287" spans="1:7" x14ac:dyDescent="0.25">
      <c r="A2287">
        <v>2159</v>
      </c>
      <c r="B2287" t="s">
        <v>5</v>
      </c>
      <c r="C2287">
        <v>8.5500000000000007</v>
      </c>
      <c r="D2287" t="s">
        <v>8</v>
      </c>
      <c r="E2287">
        <v>1</v>
      </c>
      <c r="F2287" s="12">
        <f t="shared" si="70"/>
        <v>41760</v>
      </c>
      <c r="G2287" s="2">
        <f t="shared" si="71"/>
        <v>2014</v>
      </c>
    </row>
    <row r="2288" spans="1:7" x14ac:dyDescent="0.25">
      <c r="A2288">
        <v>2159</v>
      </c>
      <c r="B2288" t="s">
        <v>5</v>
      </c>
      <c r="C2288">
        <v>8.5500000000000007</v>
      </c>
      <c r="D2288" t="s">
        <v>10</v>
      </c>
      <c r="E2288">
        <v>1</v>
      </c>
      <c r="F2288" s="12">
        <f t="shared" si="70"/>
        <v>41791</v>
      </c>
      <c r="G2288" s="2">
        <f t="shared" si="71"/>
        <v>2014</v>
      </c>
    </row>
    <row r="2289" spans="1:7" x14ac:dyDescent="0.25">
      <c r="A2289">
        <v>2159</v>
      </c>
      <c r="B2289" t="s">
        <v>5</v>
      </c>
      <c r="C2289">
        <v>8.5500000000000007</v>
      </c>
      <c r="D2289" t="s">
        <v>11</v>
      </c>
      <c r="E2289">
        <v>1</v>
      </c>
      <c r="F2289" s="12">
        <f t="shared" si="70"/>
        <v>41821</v>
      </c>
      <c r="G2289" s="2">
        <f t="shared" si="71"/>
        <v>2014</v>
      </c>
    </row>
    <row r="2290" spans="1:7" x14ac:dyDescent="0.25">
      <c r="A2290">
        <v>2159</v>
      </c>
      <c r="B2290" t="s">
        <v>5</v>
      </c>
      <c r="C2290">
        <v>8.5500000000000007</v>
      </c>
      <c r="D2290" t="s">
        <v>13</v>
      </c>
      <c r="E2290">
        <v>1</v>
      </c>
      <c r="F2290" s="12">
        <f t="shared" si="70"/>
        <v>41852</v>
      </c>
      <c r="G2290" s="2">
        <f t="shared" si="71"/>
        <v>2014</v>
      </c>
    </row>
    <row r="2291" spans="1:7" x14ac:dyDescent="0.25">
      <c r="A2291">
        <v>2159</v>
      </c>
      <c r="B2291" t="s">
        <v>5</v>
      </c>
      <c r="C2291">
        <v>8.5500000000000007</v>
      </c>
      <c r="D2291" t="s">
        <v>14</v>
      </c>
      <c r="E2291">
        <v>1</v>
      </c>
      <c r="F2291" s="12">
        <f t="shared" si="70"/>
        <v>41883</v>
      </c>
      <c r="G2291" s="2">
        <f t="shared" si="71"/>
        <v>2014</v>
      </c>
    </row>
    <row r="2292" spans="1:7" x14ac:dyDescent="0.25">
      <c r="A2292">
        <v>2159</v>
      </c>
      <c r="B2292" t="s">
        <v>5</v>
      </c>
      <c r="C2292">
        <v>8.5500000000000007</v>
      </c>
      <c r="D2292" t="s">
        <v>16</v>
      </c>
      <c r="E2292">
        <v>1</v>
      </c>
      <c r="F2292" s="12">
        <f t="shared" si="70"/>
        <v>41913</v>
      </c>
      <c r="G2292" s="2">
        <f t="shared" si="71"/>
        <v>2014</v>
      </c>
    </row>
    <row r="2293" spans="1:7" x14ac:dyDescent="0.25">
      <c r="A2293">
        <v>2159</v>
      </c>
      <c r="B2293" t="s">
        <v>5</v>
      </c>
      <c r="C2293">
        <v>8.5500000000000007</v>
      </c>
      <c r="D2293" t="s">
        <v>17</v>
      </c>
      <c r="E2293">
        <v>1</v>
      </c>
      <c r="F2293" s="12">
        <f t="shared" si="70"/>
        <v>41944</v>
      </c>
      <c r="G2293" s="2">
        <f t="shared" si="71"/>
        <v>2014</v>
      </c>
    </row>
    <row r="2294" spans="1:7" x14ac:dyDescent="0.25">
      <c r="A2294">
        <v>2159</v>
      </c>
      <c r="B2294" t="s">
        <v>5</v>
      </c>
      <c r="C2294">
        <v>8.5500000000000007</v>
      </c>
      <c r="D2294" t="s">
        <v>20</v>
      </c>
      <c r="E2294">
        <v>1</v>
      </c>
      <c r="F2294" s="12">
        <f t="shared" si="70"/>
        <v>42005</v>
      </c>
      <c r="G2294" s="2">
        <f t="shared" si="71"/>
        <v>2015</v>
      </c>
    </row>
    <row r="2295" spans="1:7" x14ac:dyDescent="0.25">
      <c r="A2295">
        <v>2159</v>
      </c>
      <c r="B2295" t="s">
        <v>5</v>
      </c>
      <c r="C2295">
        <v>8.5500000000000007</v>
      </c>
      <c r="D2295" t="s">
        <v>21</v>
      </c>
      <c r="E2295">
        <v>1</v>
      </c>
      <c r="F2295" s="12">
        <f t="shared" si="70"/>
        <v>42036</v>
      </c>
      <c r="G2295" s="2">
        <f t="shared" si="71"/>
        <v>2015</v>
      </c>
    </row>
    <row r="2296" spans="1:7" x14ac:dyDescent="0.25">
      <c r="A2296">
        <v>2159</v>
      </c>
      <c r="B2296" t="s">
        <v>5</v>
      </c>
      <c r="C2296">
        <v>8.5500000000000007</v>
      </c>
      <c r="D2296" t="s">
        <v>23</v>
      </c>
      <c r="E2296">
        <v>1</v>
      </c>
      <c r="F2296" s="12">
        <f t="shared" si="70"/>
        <v>42064</v>
      </c>
      <c r="G2296" s="2">
        <f t="shared" si="71"/>
        <v>2015</v>
      </c>
    </row>
    <row r="2297" spans="1:7" x14ac:dyDescent="0.25">
      <c r="A2297">
        <v>2159</v>
      </c>
      <c r="B2297" t="s">
        <v>5</v>
      </c>
      <c r="C2297">
        <v>8.5500000000000007</v>
      </c>
      <c r="D2297" t="s">
        <v>24</v>
      </c>
      <c r="E2297">
        <v>1</v>
      </c>
      <c r="F2297" s="12">
        <f t="shared" si="70"/>
        <v>42095</v>
      </c>
      <c r="G2297" s="2">
        <f t="shared" si="71"/>
        <v>2015</v>
      </c>
    </row>
    <row r="2298" spans="1:7" x14ac:dyDescent="0.25">
      <c r="A2298">
        <v>2159</v>
      </c>
      <c r="B2298" t="s">
        <v>5</v>
      </c>
      <c r="C2298">
        <v>8.5500000000000007</v>
      </c>
      <c r="D2298" t="s">
        <v>25</v>
      </c>
      <c r="E2298">
        <v>1</v>
      </c>
      <c r="F2298" s="12">
        <f t="shared" si="70"/>
        <v>42125</v>
      </c>
      <c r="G2298" s="2">
        <f t="shared" si="71"/>
        <v>2015</v>
      </c>
    </row>
    <row r="2299" spans="1:7" x14ac:dyDescent="0.25">
      <c r="A2299">
        <v>2159</v>
      </c>
      <c r="B2299" t="s">
        <v>5</v>
      </c>
      <c r="C2299">
        <v>8.5500000000000007</v>
      </c>
      <c r="D2299" t="s">
        <v>27</v>
      </c>
      <c r="E2299">
        <v>1</v>
      </c>
      <c r="F2299" s="12">
        <f t="shared" si="70"/>
        <v>42156</v>
      </c>
      <c r="G2299" s="2">
        <f t="shared" si="71"/>
        <v>2015</v>
      </c>
    </row>
    <row r="2300" spans="1:7" x14ac:dyDescent="0.25">
      <c r="A2300">
        <v>2167</v>
      </c>
      <c r="B2300" t="s">
        <v>5</v>
      </c>
      <c r="C2300">
        <v>4.1399999999999997</v>
      </c>
      <c r="D2300" t="s">
        <v>36</v>
      </c>
      <c r="E2300">
        <v>1</v>
      </c>
      <c r="F2300" s="12">
        <f t="shared" si="70"/>
        <v>40634</v>
      </c>
      <c r="G2300" s="2">
        <f t="shared" si="71"/>
        <v>2011</v>
      </c>
    </row>
    <row r="2301" spans="1:7" x14ac:dyDescent="0.25">
      <c r="A2301">
        <v>2167</v>
      </c>
      <c r="B2301" t="s">
        <v>5</v>
      </c>
      <c r="C2301">
        <v>4.1399999999999997</v>
      </c>
      <c r="D2301" t="s">
        <v>38</v>
      </c>
      <c r="E2301">
        <v>1</v>
      </c>
      <c r="F2301" s="12">
        <f t="shared" si="70"/>
        <v>40695</v>
      </c>
      <c r="G2301" s="2">
        <f t="shared" si="71"/>
        <v>2011</v>
      </c>
    </row>
    <row r="2302" spans="1:7" x14ac:dyDescent="0.25">
      <c r="A2302">
        <v>2167</v>
      </c>
      <c r="B2302" t="s">
        <v>5</v>
      </c>
      <c r="C2302">
        <v>4.1399999999999997</v>
      </c>
      <c r="D2302" t="s">
        <v>40</v>
      </c>
      <c r="E2302">
        <v>1</v>
      </c>
      <c r="F2302" s="12">
        <f t="shared" si="70"/>
        <v>40756</v>
      </c>
      <c r="G2302" s="2">
        <f t="shared" si="71"/>
        <v>2011</v>
      </c>
    </row>
    <row r="2303" spans="1:7" x14ac:dyDescent="0.25">
      <c r="A2303">
        <v>2167</v>
      </c>
      <c r="B2303" t="s">
        <v>5</v>
      </c>
      <c r="C2303">
        <v>4.1399999999999997</v>
      </c>
      <c r="D2303" t="s">
        <v>43</v>
      </c>
      <c r="E2303">
        <v>1</v>
      </c>
      <c r="F2303" s="12">
        <f t="shared" si="70"/>
        <v>40848</v>
      </c>
      <c r="G2303" s="2">
        <f t="shared" si="71"/>
        <v>2011</v>
      </c>
    </row>
    <row r="2304" spans="1:7" x14ac:dyDescent="0.25">
      <c r="A2304">
        <v>2167</v>
      </c>
      <c r="B2304" t="s">
        <v>5</v>
      </c>
      <c r="C2304">
        <v>4.1399999999999997</v>
      </c>
      <c r="D2304" t="s">
        <v>47</v>
      </c>
      <c r="E2304">
        <v>1</v>
      </c>
      <c r="F2304" s="12">
        <f t="shared" si="70"/>
        <v>40940</v>
      </c>
      <c r="G2304" s="2">
        <f t="shared" si="71"/>
        <v>2012</v>
      </c>
    </row>
    <row r="2305" spans="1:7" x14ac:dyDescent="0.25">
      <c r="A2305">
        <v>2167</v>
      </c>
      <c r="B2305" t="s">
        <v>5</v>
      </c>
      <c r="C2305">
        <v>4.1399999999999997</v>
      </c>
      <c r="D2305" t="s">
        <v>49</v>
      </c>
      <c r="E2305">
        <v>1</v>
      </c>
      <c r="F2305" s="12">
        <f t="shared" si="70"/>
        <v>41000</v>
      </c>
      <c r="G2305" s="2">
        <f t="shared" si="71"/>
        <v>2012</v>
      </c>
    </row>
    <row r="2306" spans="1:7" x14ac:dyDescent="0.25">
      <c r="A2306">
        <v>2167</v>
      </c>
      <c r="B2306" t="s">
        <v>5</v>
      </c>
      <c r="C2306">
        <v>4.1399999999999997</v>
      </c>
      <c r="D2306" t="s">
        <v>50</v>
      </c>
      <c r="E2306">
        <v>1</v>
      </c>
      <c r="F2306" s="12">
        <f t="shared" ref="F2306:F2369" si="72">DATE(VALUE(LEFT(D2306,4)),VALUE(RIGHT(D2306,2)),1)</f>
        <v>41061</v>
      </c>
      <c r="G2306" s="2">
        <f t="shared" si="71"/>
        <v>2012</v>
      </c>
    </row>
    <row r="2307" spans="1:7" x14ac:dyDescent="0.25">
      <c r="A2307">
        <v>2167</v>
      </c>
      <c r="B2307" t="s">
        <v>5</v>
      </c>
      <c r="C2307">
        <v>4.1399999999999997</v>
      </c>
      <c r="D2307" t="s">
        <v>53</v>
      </c>
      <c r="E2307">
        <v>1</v>
      </c>
      <c r="F2307" s="12">
        <f t="shared" si="72"/>
        <v>41122</v>
      </c>
      <c r="G2307" s="2">
        <f t="shared" ref="G2307:G2370" si="73">YEAR(F2307)</f>
        <v>2012</v>
      </c>
    </row>
    <row r="2308" spans="1:7" x14ac:dyDescent="0.25">
      <c r="A2308">
        <v>2167</v>
      </c>
      <c r="B2308" t="s">
        <v>5</v>
      </c>
      <c r="C2308">
        <v>4.1399999999999997</v>
      </c>
      <c r="D2308" t="s">
        <v>55</v>
      </c>
      <c r="E2308">
        <v>1</v>
      </c>
      <c r="F2308" s="12">
        <f t="shared" si="72"/>
        <v>41183</v>
      </c>
      <c r="G2308" s="2">
        <f t="shared" si="73"/>
        <v>2012</v>
      </c>
    </row>
    <row r="2309" spans="1:7" x14ac:dyDescent="0.25">
      <c r="A2309">
        <v>2167</v>
      </c>
      <c r="B2309" t="s">
        <v>5</v>
      </c>
      <c r="C2309">
        <v>4.1399999999999997</v>
      </c>
      <c r="D2309" t="s">
        <v>59</v>
      </c>
      <c r="E2309">
        <v>1</v>
      </c>
      <c r="F2309" s="12">
        <f t="shared" si="72"/>
        <v>41275</v>
      </c>
      <c r="G2309" s="2">
        <f t="shared" si="73"/>
        <v>2013</v>
      </c>
    </row>
    <row r="2310" spans="1:7" x14ac:dyDescent="0.25">
      <c r="A2310">
        <v>2167</v>
      </c>
      <c r="B2310" t="s">
        <v>5</v>
      </c>
      <c r="C2310">
        <v>4.1399999999999997</v>
      </c>
      <c r="D2310" t="s">
        <v>62</v>
      </c>
      <c r="E2310">
        <v>1</v>
      </c>
      <c r="F2310" s="12">
        <f t="shared" si="72"/>
        <v>41365</v>
      </c>
      <c r="G2310" s="2">
        <f t="shared" si="73"/>
        <v>2013</v>
      </c>
    </row>
    <row r="2311" spans="1:7" x14ac:dyDescent="0.25">
      <c r="A2311">
        <v>2167</v>
      </c>
      <c r="B2311" t="s">
        <v>5</v>
      </c>
      <c r="C2311">
        <v>4.1399999999999997</v>
      </c>
      <c r="D2311" t="s">
        <v>61</v>
      </c>
      <c r="E2311">
        <v>1</v>
      </c>
      <c r="F2311" s="12">
        <f t="shared" si="72"/>
        <v>41426</v>
      </c>
      <c r="G2311" s="2">
        <f t="shared" si="73"/>
        <v>2013</v>
      </c>
    </row>
    <row r="2312" spans="1:7" x14ac:dyDescent="0.25">
      <c r="A2312">
        <v>2167</v>
      </c>
      <c r="B2312" t="s">
        <v>5</v>
      </c>
      <c r="C2312">
        <v>4.1399999999999997</v>
      </c>
      <c r="D2312" t="s">
        <v>65</v>
      </c>
      <c r="E2312">
        <v>1</v>
      </c>
      <c r="F2312" s="12">
        <f t="shared" si="72"/>
        <v>41487</v>
      </c>
      <c r="G2312" s="2">
        <f t="shared" si="73"/>
        <v>2013</v>
      </c>
    </row>
    <row r="2313" spans="1:7" x14ac:dyDescent="0.25">
      <c r="A2313">
        <v>2167</v>
      </c>
      <c r="B2313" t="s">
        <v>5</v>
      </c>
      <c r="C2313">
        <v>4.1399999999999997</v>
      </c>
      <c r="D2313" t="s">
        <v>68</v>
      </c>
      <c r="E2313">
        <v>1</v>
      </c>
      <c r="F2313" s="12">
        <f t="shared" si="72"/>
        <v>41548</v>
      </c>
      <c r="G2313" s="2">
        <f t="shared" si="73"/>
        <v>2013</v>
      </c>
    </row>
    <row r="2314" spans="1:7" x14ac:dyDescent="0.25">
      <c r="A2314">
        <v>2167</v>
      </c>
      <c r="B2314" t="s">
        <v>5</v>
      </c>
      <c r="C2314">
        <v>4.1399999999999997</v>
      </c>
      <c r="D2314" t="s">
        <v>69</v>
      </c>
      <c r="E2314">
        <v>1</v>
      </c>
      <c r="F2314" s="12">
        <f t="shared" si="72"/>
        <v>41640</v>
      </c>
      <c r="G2314" s="2">
        <f t="shared" si="73"/>
        <v>2014</v>
      </c>
    </row>
    <row r="2315" spans="1:7" x14ac:dyDescent="0.25">
      <c r="A2315">
        <v>2167</v>
      </c>
      <c r="B2315" t="s">
        <v>5</v>
      </c>
      <c r="C2315">
        <v>4.1399999999999997</v>
      </c>
      <c r="D2315" t="s">
        <v>7</v>
      </c>
      <c r="E2315">
        <v>1</v>
      </c>
      <c r="F2315" s="12">
        <f t="shared" si="72"/>
        <v>41699</v>
      </c>
      <c r="G2315" s="2">
        <f t="shared" si="73"/>
        <v>2014</v>
      </c>
    </row>
    <row r="2316" spans="1:7" x14ac:dyDescent="0.25">
      <c r="A2316">
        <v>2167</v>
      </c>
      <c r="B2316" t="s">
        <v>5</v>
      </c>
      <c r="C2316">
        <v>4.1399999999999997</v>
      </c>
      <c r="D2316" t="s">
        <v>8</v>
      </c>
      <c r="E2316">
        <v>1</v>
      </c>
      <c r="F2316" s="12">
        <f t="shared" si="72"/>
        <v>41760</v>
      </c>
      <c r="G2316" s="2">
        <f t="shared" si="73"/>
        <v>2014</v>
      </c>
    </row>
    <row r="2317" spans="1:7" x14ac:dyDescent="0.25">
      <c r="A2317">
        <v>2167</v>
      </c>
      <c r="B2317" t="s">
        <v>5</v>
      </c>
      <c r="C2317">
        <v>4.1399999999999997</v>
      </c>
      <c r="D2317" t="s">
        <v>11</v>
      </c>
      <c r="E2317">
        <v>1</v>
      </c>
      <c r="F2317" s="12">
        <f t="shared" si="72"/>
        <v>41821</v>
      </c>
      <c r="G2317" s="2">
        <f t="shared" si="73"/>
        <v>2014</v>
      </c>
    </row>
    <row r="2318" spans="1:7" x14ac:dyDescent="0.25">
      <c r="A2318">
        <v>2167</v>
      </c>
      <c r="B2318" t="s">
        <v>5</v>
      </c>
      <c r="C2318">
        <v>4.1399999999999997</v>
      </c>
      <c r="D2318" t="s">
        <v>14</v>
      </c>
      <c r="E2318">
        <v>1</v>
      </c>
      <c r="F2318" s="12">
        <f t="shared" si="72"/>
        <v>41883</v>
      </c>
      <c r="G2318" s="2">
        <f t="shared" si="73"/>
        <v>2014</v>
      </c>
    </row>
    <row r="2319" spans="1:7" x14ac:dyDescent="0.25">
      <c r="A2319">
        <v>2167</v>
      </c>
      <c r="B2319" t="s">
        <v>5</v>
      </c>
      <c r="C2319">
        <v>4.1399999999999997</v>
      </c>
      <c r="D2319" t="s">
        <v>18</v>
      </c>
      <c r="E2319">
        <v>1</v>
      </c>
      <c r="F2319" s="12">
        <f t="shared" si="72"/>
        <v>41974</v>
      </c>
      <c r="G2319" s="2">
        <f t="shared" si="73"/>
        <v>2014</v>
      </c>
    </row>
    <row r="2320" spans="1:7" x14ac:dyDescent="0.25">
      <c r="A2320">
        <v>2167</v>
      </c>
      <c r="B2320" t="s">
        <v>5</v>
      </c>
      <c r="C2320">
        <v>4.1399999999999997</v>
      </c>
      <c r="D2320" t="s">
        <v>23</v>
      </c>
      <c r="E2320">
        <v>1</v>
      </c>
      <c r="F2320" s="12">
        <f t="shared" si="72"/>
        <v>42064</v>
      </c>
      <c r="G2320" s="2">
        <f t="shared" si="73"/>
        <v>2015</v>
      </c>
    </row>
    <row r="2321" spans="1:7" x14ac:dyDescent="0.25">
      <c r="A2321">
        <v>2167</v>
      </c>
      <c r="B2321" t="s">
        <v>5</v>
      </c>
      <c r="C2321">
        <v>4.1399999999999997</v>
      </c>
      <c r="D2321" t="s">
        <v>25</v>
      </c>
      <c r="E2321">
        <v>1</v>
      </c>
      <c r="F2321" s="12">
        <f t="shared" si="72"/>
        <v>42125</v>
      </c>
      <c r="G2321" s="2">
        <f t="shared" si="73"/>
        <v>2015</v>
      </c>
    </row>
    <row r="2322" spans="1:7" x14ac:dyDescent="0.25">
      <c r="A2322">
        <v>2172</v>
      </c>
      <c r="B2322" t="s">
        <v>5</v>
      </c>
      <c r="C2322">
        <v>5.55</v>
      </c>
      <c r="D2322" t="s">
        <v>35</v>
      </c>
      <c r="E2322">
        <v>1</v>
      </c>
      <c r="F2322" s="12">
        <f t="shared" si="72"/>
        <v>40603</v>
      </c>
      <c r="G2322" s="2">
        <f t="shared" si="73"/>
        <v>2011</v>
      </c>
    </row>
    <row r="2323" spans="1:7" x14ac:dyDescent="0.25">
      <c r="A2323">
        <v>2172</v>
      </c>
      <c r="B2323" t="s">
        <v>5</v>
      </c>
      <c r="C2323">
        <v>5.55</v>
      </c>
      <c r="D2323" t="s">
        <v>37</v>
      </c>
      <c r="E2323">
        <v>1</v>
      </c>
      <c r="F2323" s="12">
        <f t="shared" si="72"/>
        <v>40664</v>
      </c>
      <c r="G2323" s="2">
        <f t="shared" si="73"/>
        <v>2011</v>
      </c>
    </row>
    <row r="2324" spans="1:7" x14ac:dyDescent="0.25">
      <c r="A2324">
        <v>2172</v>
      </c>
      <c r="B2324" t="s">
        <v>5</v>
      </c>
      <c r="C2324">
        <v>5.55</v>
      </c>
      <c r="D2324" t="s">
        <v>39</v>
      </c>
      <c r="E2324">
        <v>1</v>
      </c>
      <c r="F2324" s="12">
        <f t="shared" si="72"/>
        <v>40725</v>
      </c>
      <c r="G2324" s="2">
        <f t="shared" si="73"/>
        <v>2011</v>
      </c>
    </row>
    <row r="2325" spans="1:7" x14ac:dyDescent="0.25">
      <c r="A2325">
        <v>2172</v>
      </c>
      <c r="B2325" t="s">
        <v>5</v>
      </c>
      <c r="C2325">
        <v>5.55</v>
      </c>
      <c r="D2325" t="s">
        <v>38</v>
      </c>
      <c r="E2325">
        <v>1</v>
      </c>
      <c r="F2325" s="12">
        <f t="shared" si="72"/>
        <v>40695</v>
      </c>
      <c r="G2325" s="2">
        <f t="shared" si="73"/>
        <v>2011</v>
      </c>
    </row>
    <row r="2326" spans="1:7" x14ac:dyDescent="0.25">
      <c r="A2326">
        <v>2172</v>
      </c>
      <c r="B2326" t="s">
        <v>5</v>
      </c>
      <c r="C2326">
        <v>5.55</v>
      </c>
      <c r="D2326" t="s">
        <v>41</v>
      </c>
      <c r="E2326">
        <v>1</v>
      </c>
      <c r="F2326" s="12">
        <f t="shared" si="72"/>
        <v>40787</v>
      </c>
      <c r="G2326" s="2">
        <f t="shared" si="73"/>
        <v>2011</v>
      </c>
    </row>
    <row r="2327" spans="1:7" x14ac:dyDescent="0.25">
      <c r="A2327">
        <v>2172</v>
      </c>
      <c r="B2327" t="s">
        <v>5</v>
      </c>
      <c r="C2327">
        <v>5.55</v>
      </c>
      <c r="D2327" t="s">
        <v>44</v>
      </c>
      <c r="E2327">
        <v>1</v>
      </c>
      <c r="F2327" s="12">
        <f t="shared" si="72"/>
        <v>40878</v>
      </c>
      <c r="G2327" s="2">
        <f t="shared" si="73"/>
        <v>2011</v>
      </c>
    </row>
    <row r="2328" spans="1:7" x14ac:dyDescent="0.25">
      <c r="A2328">
        <v>2172</v>
      </c>
      <c r="B2328" t="s">
        <v>5</v>
      </c>
      <c r="C2328">
        <v>5.55</v>
      </c>
      <c r="D2328" t="s">
        <v>46</v>
      </c>
      <c r="E2328">
        <v>1</v>
      </c>
      <c r="F2328" s="12">
        <f t="shared" si="72"/>
        <v>40969</v>
      </c>
      <c r="G2328" s="2">
        <f t="shared" si="73"/>
        <v>2012</v>
      </c>
    </row>
    <row r="2329" spans="1:7" x14ac:dyDescent="0.25">
      <c r="A2329">
        <v>2172</v>
      </c>
      <c r="B2329" t="s">
        <v>5</v>
      </c>
      <c r="C2329">
        <v>5.55</v>
      </c>
      <c r="D2329" t="s">
        <v>48</v>
      </c>
      <c r="E2329">
        <v>1</v>
      </c>
      <c r="F2329" s="12">
        <f t="shared" si="72"/>
        <v>41030</v>
      </c>
      <c r="G2329" s="2">
        <f t="shared" si="73"/>
        <v>2012</v>
      </c>
    </row>
    <row r="2330" spans="1:7" x14ac:dyDescent="0.25">
      <c r="A2330">
        <v>2172</v>
      </c>
      <c r="B2330" t="s">
        <v>5</v>
      </c>
      <c r="C2330">
        <v>5.55</v>
      </c>
      <c r="D2330" t="s">
        <v>50</v>
      </c>
      <c r="E2330">
        <v>1</v>
      </c>
      <c r="F2330" s="12">
        <f t="shared" si="72"/>
        <v>41061</v>
      </c>
      <c r="G2330" s="2">
        <f t="shared" si="73"/>
        <v>2012</v>
      </c>
    </row>
    <row r="2331" spans="1:7" x14ac:dyDescent="0.25">
      <c r="A2331">
        <v>2172</v>
      </c>
      <c r="B2331" t="s">
        <v>5</v>
      </c>
      <c r="C2331">
        <v>5.55</v>
      </c>
      <c r="D2331" t="s">
        <v>51</v>
      </c>
      <c r="E2331">
        <v>1</v>
      </c>
      <c r="F2331" s="12">
        <f t="shared" si="72"/>
        <v>41091</v>
      </c>
      <c r="G2331" s="2">
        <f t="shared" si="73"/>
        <v>2012</v>
      </c>
    </row>
    <row r="2332" spans="1:7" x14ac:dyDescent="0.25">
      <c r="A2332">
        <v>2172</v>
      </c>
      <c r="B2332" t="s">
        <v>5</v>
      </c>
      <c r="C2332">
        <v>5.55</v>
      </c>
      <c r="D2332" t="s">
        <v>53</v>
      </c>
      <c r="E2332">
        <v>1</v>
      </c>
      <c r="F2332" s="12">
        <f t="shared" si="72"/>
        <v>41122</v>
      </c>
      <c r="G2332" s="2">
        <f t="shared" si="73"/>
        <v>2012</v>
      </c>
    </row>
    <row r="2333" spans="1:7" x14ac:dyDescent="0.25">
      <c r="A2333">
        <v>2172</v>
      </c>
      <c r="B2333" t="s">
        <v>5</v>
      </c>
      <c r="C2333">
        <v>5.55</v>
      </c>
      <c r="D2333" t="s">
        <v>56</v>
      </c>
      <c r="E2333">
        <v>1</v>
      </c>
      <c r="F2333" s="12">
        <f t="shared" si="72"/>
        <v>41214</v>
      </c>
      <c r="G2333" s="2">
        <f t="shared" si="73"/>
        <v>2012</v>
      </c>
    </row>
    <row r="2334" spans="1:7" x14ac:dyDescent="0.25">
      <c r="A2334">
        <v>2172</v>
      </c>
      <c r="B2334" t="s">
        <v>5</v>
      </c>
      <c r="C2334">
        <v>5.55</v>
      </c>
      <c r="D2334" t="s">
        <v>57</v>
      </c>
      <c r="E2334">
        <v>1</v>
      </c>
      <c r="F2334" s="12">
        <f t="shared" si="72"/>
        <v>41334</v>
      </c>
      <c r="G2334" s="2">
        <f t="shared" si="73"/>
        <v>2013</v>
      </c>
    </row>
    <row r="2335" spans="1:7" x14ac:dyDescent="0.25">
      <c r="A2335">
        <v>2172</v>
      </c>
      <c r="B2335" t="s">
        <v>5</v>
      </c>
      <c r="C2335">
        <v>5.55</v>
      </c>
      <c r="D2335" t="s">
        <v>60</v>
      </c>
      <c r="E2335">
        <v>1</v>
      </c>
      <c r="F2335" s="12">
        <f t="shared" si="72"/>
        <v>41395</v>
      </c>
      <c r="G2335" s="2">
        <f t="shared" si="73"/>
        <v>2013</v>
      </c>
    </row>
    <row r="2336" spans="1:7" x14ac:dyDescent="0.25">
      <c r="A2336">
        <v>2172</v>
      </c>
      <c r="B2336" t="s">
        <v>5</v>
      </c>
      <c r="C2336">
        <v>5.55</v>
      </c>
      <c r="D2336" t="s">
        <v>61</v>
      </c>
      <c r="E2336">
        <v>1</v>
      </c>
      <c r="F2336" s="12">
        <f t="shared" si="72"/>
        <v>41426</v>
      </c>
      <c r="G2336" s="2">
        <f t="shared" si="73"/>
        <v>2013</v>
      </c>
    </row>
    <row r="2337" spans="1:7" x14ac:dyDescent="0.25">
      <c r="A2337">
        <v>2172</v>
      </c>
      <c r="B2337" t="s">
        <v>5</v>
      </c>
      <c r="C2337">
        <v>5.55</v>
      </c>
      <c r="D2337" t="s">
        <v>63</v>
      </c>
      <c r="E2337">
        <v>1</v>
      </c>
      <c r="F2337" s="12">
        <f t="shared" si="72"/>
        <v>41456</v>
      </c>
      <c r="G2337" s="2">
        <f t="shared" si="73"/>
        <v>2013</v>
      </c>
    </row>
    <row r="2338" spans="1:7" x14ac:dyDescent="0.25">
      <c r="A2338">
        <v>2172</v>
      </c>
      <c r="B2338" t="s">
        <v>5</v>
      </c>
      <c r="C2338">
        <v>5.55</v>
      </c>
      <c r="D2338" t="s">
        <v>64</v>
      </c>
      <c r="E2338">
        <v>1</v>
      </c>
      <c r="F2338" s="12">
        <f t="shared" si="72"/>
        <v>41518</v>
      </c>
      <c r="G2338" s="2">
        <f t="shared" si="73"/>
        <v>2013</v>
      </c>
    </row>
    <row r="2339" spans="1:7" x14ac:dyDescent="0.25">
      <c r="A2339">
        <v>2172</v>
      </c>
      <c r="B2339" t="s">
        <v>5</v>
      </c>
      <c r="C2339">
        <v>5.55</v>
      </c>
      <c r="D2339" t="s">
        <v>67</v>
      </c>
      <c r="E2339">
        <v>1</v>
      </c>
      <c r="F2339" s="12">
        <f t="shared" si="72"/>
        <v>41579</v>
      </c>
      <c r="G2339" s="2">
        <f t="shared" si="73"/>
        <v>2013</v>
      </c>
    </row>
    <row r="2340" spans="1:7" x14ac:dyDescent="0.25">
      <c r="A2340">
        <v>2172</v>
      </c>
      <c r="B2340" t="s">
        <v>5</v>
      </c>
      <c r="C2340">
        <v>5.55</v>
      </c>
      <c r="D2340" t="s">
        <v>7</v>
      </c>
      <c r="E2340">
        <v>1</v>
      </c>
      <c r="F2340" s="12">
        <f t="shared" si="72"/>
        <v>41699</v>
      </c>
      <c r="G2340" s="2">
        <f t="shared" si="73"/>
        <v>2014</v>
      </c>
    </row>
    <row r="2341" spans="1:7" x14ac:dyDescent="0.25">
      <c r="A2341">
        <v>2172</v>
      </c>
      <c r="B2341" t="s">
        <v>5</v>
      </c>
      <c r="C2341">
        <v>5.55</v>
      </c>
      <c r="D2341" t="s">
        <v>8</v>
      </c>
      <c r="E2341">
        <v>1</v>
      </c>
      <c r="F2341" s="12">
        <f t="shared" si="72"/>
        <v>41760</v>
      </c>
      <c r="G2341" s="2">
        <f t="shared" si="73"/>
        <v>2014</v>
      </c>
    </row>
    <row r="2342" spans="1:7" x14ac:dyDescent="0.25">
      <c r="A2342">
        <v>2172</v>
      </c>
      <c r="B2342" t="s">
        <v>5</v>
      </c>
      <c r="C2342">
        <v>5.55</v>
      </c>
      <c r="D2342" t="s">
        <v>10</v>
      </c>
      <c r="E2342">
        <v>1</v>
      </c>
      <c r="F2342" s="12">
        <f t="shared" si="72"/>
        <v>41791</v>
      </c>
      <c r="G2342" s="2">
        <f t="shared" si="73"/>
        <v>2014</v>
      </c>
    </row>
    <row r="2343" spans="1:7" x14ac:dyDescent="0.25">
      <c r="A2343">
        <v>2172</v>
      </c>
      <c r="B2343" t="s">
        <v>5</v>
      </c>
      <c r="C2343">
        <v>5.55</v>
      </c>
      <c r="D2343" t="s">
        <v>11</v>
      </c>
      <c r="E2343">
        <v>1</v>
      </c>
      <c r="F2343" s="12">
        <f t="shared" si="72"/>
        <v>41821</v>
      </c>
      <c r="G2343" s="2">
        <f t="shared" si="73"/>
        <v>2014</v>
      </c>
    </row>
    <row r="2344" spans="1:7" x14ac:dyDescent="0.25">
      <c r="A2344">
        <v>2172</v>
      </c>
      <c r="B2344" t="s">
        <v>5</v>
      </c>
      <c r="C2344">
        <v>5.55</v>
      </c>
      <c r="D2344" t="s">
        <v>14</v>
      </c>
      <c r="E2344">
        <v>1</v>
      </c>
      <c r="F2344" s="12">
        <f t="shared" si="72"/>
        <v>41883</v>
      </c>
      <c r="G2344" s="2">
        <f t="shared" si="73"/>
        <v>2014</v>
      </c>
    </row>
    <row r="2345" spans="1:7" x14ac:dyDescent="0.25">
      <c r="A2345">
        <v>2172</v>
      </c>
      <c r="B2345" t="s">
        <v>5</v>
      </c>
      <c r="C2345">
        <v>5.55</v>
      </c>
      <c r="D2345" t="s">
        <v>17</v>
      </c>
      <c r="E2345">
        <v>1</v>
      </c>
      <c r="F2345" s="12">
        <f t="shared" si="72"/>
        <v>41944</v>
      </c>
      <c r="G2345" s="2">
        <f t="shared" si="73"/>
        <v>2014</v>
      </c>
    </row>
    <row r="2346" spans="1:7" x14ac:dyDescent="0.25">
      <c r="A2346">
        <v>2172</v>
      </c>
      <c r="B2346" t="s">
        <v>5</v>
      </c>
      <c r="C2346">
        <v>5.55</v>
      </c>
      <c r="D2346" t="s">
        <v>24</v>
      </c>
      <c r="E2346">
        <v>1</v>
      </c>
      <c r="F2346" s="12">
        <f t="shared" si="72"/>
        <v>42095</v>
      </c>
      <c r="G2346" s="2">
        <f t="shared" si="73"/>
        <v>2015</v>
      </c>
    </row>
    <row r="2347" spans="1:7" x14ac:dyDescent="0.25">
      <c r="A2347">
        <v>2172</v>
      </c>
      <c r="B2347" t="s">
        <v>5</v>
      </c>
      <c r="C2347">
        <v>5.55</v>
      </c>
      <c r="D2347" t="s">
        <v>25</v>
      </c>
      <c r="E2347">
        <v>1</v>
      </c>
      <c r="F2347" s="12">
        <f t="shared" si="72"/>
        <v>42125</v>
      </c>
      <c r="G2347" s="2">
        <f t="shared" si="73"/>
        <v>2015</v>
      </c>
    </row>
    <row r="2348" spans="1:7" x14ac:dyDescent="0.25">
      <c r="A2348">
        <v>2174</v>
      </c>
      <c r="B2348" t="s">
        <v>5</v>
      </c>
      <c r="C2348">
        <v>3.91</v>
      </c>
      <c r="D2348" t="s">
        <v>37</v>
      </c>
      <c r="E2348">
        <v>1</v>
      </c>
      <c r="F2348" s="12">
        <f t="shared" si="72"/>
        <v>40664</v>
      </c>
      <c r="G2348" s="2">
        <f t="shared" si="73"/>
        <v>2011</v>
      </c>
    </row>
    <row r="2349" spans="1:7" x14ac:dyDescent="0.25">
      <c r="A2349">
        <v>2174</v>
      </c>
      <c r="B2349" t="s">
        <v>5</v>
      </c>
      <c r="C2349">
        <v>3.91</v>
      </c>
      <c r="D2349" t="s">
        <v>39</v>
      </c>
      <c r="E2349">
        <v>1</v>
      </c>
      <c r="F2349" s="12">
        <f t="shared" si="72"/>
        <v>40725</v>
      </c>
      <c r="G2349" s="2">
        <f t="shared" si="73"/>
        <v>2011</v>
      </c>
    </row>
    <row r="2350" spans="1:7" x14ac:dyDescent="0.25">
      <c r="A2350">
        <v>2174</v>
      </c>
      <c r="B2350" t="s">
        <v>5</v>
      </c>
      <c r="C2350">
        <v>3.91</v>
      </c>
      <c r="D2350" t="s">
        <v>41</v>
      </c>
      <c r="E2350">
        <v>1</v>
      </c>
      <c r="F2350" s="12">
        <f t="shared" si="72"/>
        <v>40787</v>
      </c>
      <c r="G2350" s="2">
        <f t="shared" si="73"/>
        <v>2011</v>
      </c>
    </row>
    <row r="2351" spans="1:7" x14ac:dyDescent="0.25">
      <c r="A2351">
        <v>2174</v>
      </c>
      <c r="B2351" t="s">
        <v>5</v>
      </c>
      <c r="C2351">
        <v>3.91</v>
      </c>
      <c r="D2351" t="s">
        <v>43</v>
      </c>
      <c r="E2351">
        <v>1</v>
      </c>
      <c r="F2351" s="12">
        <f t="shared" si="72"/>
        <v>40848</v>
      </c>
      <c r="G2351" s="2">
        <f t="shared" si="73"/>
        <v>2011</v>
      </c>
    </row>
    <row r="2352" spans="1:7" x14ac:dyDescent="0.25">
      <c r="A2352">
        <v>2174</v>
      </c>
      <c r="B2352" t="s">
        <v>5</v>
      </c>
      <c r="C2352">
        <v>3.91</v>
      </c>
      <c r="D2352" t="s">
        <v>46</v>
      </c>
      <c r="E2352">
        <v>1</v>
      </c>
      <c r="F2352" s="12">
        <f t="shared" si="72"/>
        <v>40969</v>
      </c>
      <c r="G2352" s="2">
        <f t="shared" si="73"/>
        <v>2012</v>
      </c>
    </row>
    <row r="2353" spans="1:7" x14ac:dyDescent="0.25">
      <c r="A2353">
        <v>2174</v>
      </c>
      <c r="B2353" t="s">
        <v>5</v>
      </c>
      <c r="C2353">
        <v>3.91</v>
      </c>
      <c r="D2353" t="s">
        <v>48</v>
      </c>
      <c r="E2353">
        <v>1</v>
      </c>
      <c r="F2353" s="12">
        <f t="shared" si="72"/>
        <v>41030</v>
      </c>
      <c r="G2353" s="2">
        <f t="shared" si="73"/>
        <v>2012</v>
      </c>
    </row>
    <row r="2354" spans="1:7" x14ac:dyDescent="0.25">
      <c r="A2354">
        <v>2174</v>
      </c>
      <c r="B2354" t="s">
        <v>5</v>
      </c>
      <c r="C2354">
        <v>3.91</v>
      </c>
      <c r="D2354" t="s">
        <v>51</v>
      </c>
      <c r="E2354">
        <v>1</v>
      </c>
      <c r="F2354" s="12">
        <f t="shared" si="72"/>
        <v>41091</v>
      </c>
      <c r="G2354" s="2">
        <f t="shared" si="73"/>
        <v>2012</v>
      </c>
    </row>
    <row r="2355" spans="1:7" x14ac:dyDescent="0.25">
      <c r="A2355">
        <v>2174</v>
      </c>
      <c r="B2355" t="s">
        <v>5</v>
      </c>
      <c r="C2355">
        <v>3.91</v>
      </c>
      <c r="D2355" t="s">
        <v>52</v>
      </c>
      <c r="E2355">
        <v>1</v>
      </c>
      <c r="F2355" s="12">
        <f t="shared" si="72"/>
        <v>41153</v>
      </c>
      <c r="G2355" s="2">
        <f t="shared" si="73"/>
        <v>2012</v>
      </c>
    </row>
    <row r="2356" spans="1:7" x14ac:dyDescent="0.25">
      <c r="A2356">
        <v>2174</v>
      </c>
      <c r="B2356" t="s">
        <v>5</v>
      </c>
      <c r="C2356">
        <v>3.91</v>
      </c>
      <c r="D2356" t="s">
        <v>54</v>
      </c>
      <c r="E2356">
        <v>1</v>
      </c>
      <c r="F2356" s="12">
        <f t="shared" si="72"/>
        <v>41244</v>
      </c>
      <c r="G2356" s="2">
        <f t="shared" si="73"/>
        <v>2012</v>
      </c>
    </row>
    <row r="2357" spans="1:7" x14ac:dyDescent="0.25">
      <c r="A2357">
        <v>2174</v>
      </c>
      <c r="B2357" t="s">
        <v>5</v>
      </c>
      <c r="C2357">
        <v>3.91</v>
      </c>
      <c r="D2357" t="s">
        <v>57</v>
      </c>
      <c r="E2357">
        <v>1</v>
      </c>
      <c r="F2357" s="12">
        <f t="shared" si="72"/>
        <v>41334</v>
      </c>
      <c r="G2357" s="2">
        <f t="shared" si="73"/>
        <v>2013</v>
      </c>
    </row>
    <row r="2358" spans="1:7" x14ac:dyDescent="0.25">
      <c r="A2358">
        <v>2174</v>
      </c>
      <c r="B2358" t="s">
        <v>5</v>
      </c>
      <c r="C2358">
        <v>3.91</v>
      </c>
      <c r="D2358" t="s">
        <v>60</v>
      </c>
      <c r="E2358">
        <v>1</v>
      </c>
      <c r="F2358" s="12">
        <f t="shared" si="72"/>
        <v>41395</v>
      </c>
      <c r="G2358" s="2">
        <f t="shared" si="73"/>
        <v>2013</v>
      </c>
    </row>
    <row r="2359" spans="1:7" x14ac:dyDescent="0.25">
      <c r="A2359">
        <v>2174</v>
      </c>
      <c r="B2359" t="s">
        <v>5</v>
      </c>
      <c r="C2359">
        <v>3.91</v>
      </c>
      <c r="D2359" t="s">
        <v>63</v>
      </c>
      <c r="E2359">
        <v>1</v>
      </c>
      <c r="F2359" s="12">
        <f t="shared" si="72"/>
        <v>41456</v>
      </c>
      <c r="G2359" s="2">
        <f t="shared" si="73"/>
        <v>2013</v>
      </c>
    </row>
    <row r="2360" spans="1:7" x14ac:dyDescent="0.25">
      <c r="A2360">
        <v>2174</v>
      </c>
      <c r="B2360" t="s">
        <v>5</v>
      </c>
      <c r="C2360">
        <v>3.91</v>
      </c>
      <c r="D2360" t="s">
        <v>64</v>
      </c>
      <c r="E2360">
        <v>1</v>
      </c>
      <c r="F2360" s="12">
        <f t="shared" si="72"/>
        <v>41518</v>
      </c>
      <c r="G2360" s="2">
        <f t="shared" si="73"/>
        <v>2013</v>
      </c>
    </row>
    <row r="2361" spans="1:7" x14ac:dyDescent="0.25">
      <c r="A2361">
        <v>2174</v>
      </c>
      <c r="B2361" t="s">
        <v>5</v>
      </c>
      <c r="C2361">
        <v>3.91</v>
      </c>
      <c r="D2361" t="s">
        <v>66</v>
      </c>
      <c r="E2361">
        <v>1</v>
      </c>
      <c r="F2361" s="12">
        <f t="shared" si="72"/>
        <v>41609</v>
      </c>
      <c r="G2361" s="2">
        <f t="shared" si="73"/>
        <v>2013</v>
      </c>
    </row>
    <row r="2362" spans="1:7" x14ac:dyDescent="0.25">
      <c r="A2362">
        <v>2174</v>
      </c>
      <c r="B2362" t="s">
        <v>5</v>
      </c>
      <c r="C2362">
        <v>3.91</v>
      </c>
      <c r="D2362" t="s">
        <v>7</v>
      </c>
      <c r="E2362">
        <v>1</v>
      </c>
      <c r="F2362" s="12">
        <f t="shared" si="72"/>
        <v>41699</v>
      </c>
      <c r="G2362" s="2">
        <f t="shared" si="73"/>
        <v>2014</v>
      </c>
    </row>
    <row r="2363" spans="1:7" x14ac:dyDescent="0.25">
      <c r="A2363">
        <v>2174</v>
      </c>
      <c r="B2363" t="s">
        <v>5</v>
      </c>
      <c r="C2363">
        <v>3.91</v>
      </c>
      <c r="D2363" t="s">
        <v>8</v>
      </c>
      <c r="E2363">
        <v>1</v>
      </c>
      <c r="F2363" s="12">
        <f t="shared" si="72"/>
        <v>41760</v>
      </c>
      <c r="G2363" s="2">
        <f t="shared" si="73"/>
        <v>2014</v>
      </c>
    </row>
    <row r="2364" spans="1:7" x14ac:dyDescent="0.25">
      <c r="A2364">
        <v>2174</v>
      </c>
      <c r="B2364" t="s">
        <v>5</v>
      </c>
      <c r="C2364">
        <v>3.91</v>
      </c>
      <c r="D2364" t="s">
        <v>11</v>
      </c>
      <c r="E2364">
        <v>1</v>
      </c>
      <c r="F2364" s="12">
        <f t="shared" si="72"/>
        <v>41821</v>
      </c>
      <c r="G2364" s="2">
        <f t="shared" si="73"/>
        <v>2014</v>
      </c>
    </row>
    <row r="2365" spans="1:7" x14ac:dyDescent="0.25">
      <c r="A2365">
        <v>2174</v>
      </c>
      <c r="B2365" t="s">
        <v>5</v>
      </c>
      <c r="C2365">
        <v>3.91</v>
      </c>
      <c r="D2365" t="s">
        <v>14</v>
      </c>
      <c r="E2365">
        <v>1</v>
      </c>
      <c r="F2365" s="12">
        <f t="shared" si="72"/>
        <v>41883</v>
      </c>
      <c r="G2365" s="2">
        <f t="shared" si="73"/>
        <v>2014</v>
      </c>
    </row>
    <row r="2366" spans="1:7" x14ac:dyDescent="0.25">
      <c r="A2366">
        <v>2174</v>
      </c>
      <c r="B2366" t="s">
        <v>5</v>
      </c>
      <c r="C2366">
        <v>3.91</v>
      </c>
      <c r="D2366" t="s">
        <v>18</v>
      </c>
      <c r="E2366">
        <v>1</v>
      </c>
      <c r="F2366" s="12">
        <f t="shared" si="72"/>
        <v>41974</v>
      </c>
      <c r="G2366" s="2">
        <f t="shared" si="73"/>
        <v>2014</v>
      </c>
    </row>
    <row r="2367" spans="1:7" x14ac:dyDescent="0.25">
      <c r="A2367">
        <v>2174</v>
      </c>
      <c r="B2367" t="s">
        <v>5</v>
      </c>
      <c r="C2367">
        <v>3.91</v>
      </c>
      <c r="D2367" t="s">
        <v>23</v>
      </c>
      <c r="E2367">
        <v>1</v>
      </c>
      <c r="F2367" s="12">
        <f t="shared" si="72"/>
        <v>42064</v>
      </c>
      <c r="G2367" s="2">
        <f t="shared" si="73"/>
        <v>2015</v>
      </c>
    </row>
    <row r="2368" spans="1:7" x14ac:dyDescent="0.25">
      <c r="A2368">
        <v>2174</v>
      </c>
      <c r="B2368" t="s">
        <v>5</v>
      </c>
      <c r="C2368">
        <v>3.91</v>
      </c>
      <c r="D2368" t="s">
        <v>25</v>
      </c>
      <c r="E2368">
        <v>1</v>
      </c>
      <c r="F2368" s="12">
        <f t="shared" si="72"/>
        <v>42125</v>
      </c>
      <c r="G2368" s="2">
        <f t="shared" si="73"/>
        <v>2015</v>
      </c>
    </row>
    <row r="2369" spans="1:7" x14ac:dyDescent="0.25">
      <c r="A2369">
        <v>2209</v>
      </c>
      <c r="B2369" t="s">
        <v>5</v>
      </c>
      <c r="C2369">
        <v>4.2</v>
      </c>
      <c r="D2369" t="s">
        <v>33</v>
      </c>
      <c r="E2369">
        <v>1</v>
      </c>
      <c r="F2369" s="12">
        <f t="shared" si="72"/>
        <v>40544</v>
      </c>
      <c r="G2369" s="2">
        <f t="shared" si="73"/>
        <v>2011</v>
      </c>
    </row>
    <row r="2370" spans="1:7" x14ac:dyDescent="0.25">
      <c r="A2370">
        <v>2209</v>
      </c>
      <c r="B2370" t="s">
        <v>5</v>
      </c>
      <c r="C2370">
        <v>4.2</v>
      </c>
      <c r="D2370" t="s">
        <v>35</v>
      </c>
      <c r="E2370">
        <v>1</v>
      </c>
      <c r="F2370" s="12">
        <f t="shared" ref="F2370:F2433" si="74">DATE(VALUE(LEFT(D2370,4)),VALUE(RIGHT(D2370,2)),1)</f>
        <v>40603</v>
      </c>
      <c r="G2370" s="2">
        <f t="shared" si="73"/>
        <v>2011</v>
      </c>
    </row>
    <row r="2371" spans="1:7" x14ac:dyDescent="0.25">
      <c r="A2371">
        <v>2209</v>
      </c>
      <c r="B2371" t="s">
        <v>5</v>
      </c>
      <c r="C2371">
        <v>4.2</v>
      </c>
      <c r="D2371" t="s">
        <v>36</v>
      </c>
      <c r="E2371">
        <v>1</v>
      </c>
      <c r="F2371" s="12">
        <f t="shared" si="74"/>
        <v>40634</v>
      </c>
      <c r="G2371" s="2">
        <f t="shared" ref="G2371:G2434" si="75">YEAR(F2371)</f>
        <v>2011</v>
      </c>
    </row>
    <row r="2372" spans="1:7" x14ac:dyDescent="0.25">
      <c r="A2372">
        <v>2209</v>
      </c>
      <c r="B2372" t="s">
        <v>5</v>
      </c>
      <c r="C2372">
        <v>4.2</v>
      </c>
      <c r="D2372" t="s">
        <v>38</v>
      </c>
      <c r="E2372">
        <v>1</v>
      </c>
      <c r="F2372" s="12">
        <f t="shared" si="74"/>
        <v>40695</v>
      </c>
      <c r="G2372" s="2">
        <f t="shared" si="75"/>
        <v>2011</v>
      </c>
    </row>
    <row r="2373" spans="1:7" x14ac:dyDescent="0.25">
      <c r="A2373">
        <v>2209</v>
      </c>
      <c r="B2373" t="s">
        <v>5</v>
      </c>
      <c r="C2373">
        <v>4.2</v>
      </c>
      <c r="D2373" t="s">
        <v>39</v>
      </c>
      <c r="E2373">
        <v>1</v>
      </c>
      <c r="F2373" s="12">
        <f t="shared" si="74"/>
        <v>40725</v>
      </c>
      <c r="G2373" s="2">
        <f t="shared" si="75"/>
        <v>2011</v>
      </c>
    </row>
    <row r="2374" spans="1:7" x14ac:dyDescent="0.25">
      <c r="A2374">
        <v>2209</v>
      </c>
      <c r="B2374" t="s">
        <v>5</v>
      </c>
      <c r="C2374">
        <v>4.2</v>
      </c>
      <c r="D2374" t="s">
        <v>46</v>
      </c>
      <c r="E2374">
        <v>1</v>
      </c>
      <c r="F2374" s="12">
        <f t="shared" si="74"/>
        <v>40969</v>
      </c>
      <c r="G2374" s="2">
        <f t="shared" si="75"/>
        <v>2012</v>
      </c>
    </row>
    <row r="2375" spans="1:7" x14ac:dyDescent="0.25">
      <c r="A2375">
        <v>2209</v>
      </c>
      <c r="B2375" t="s">
        <v>5</v>
      </c>
      <c r="C2375">
        <v>4.2</v>
      </c>
      <c r="D2375" t="s">
        <v>48</v>
      </c>
      <c r="E2375">
        <v>1</v>
      </c>
      <c r="F2375" s="12">
        <f t="shared" si="74"/>
        <v>41030</v>
      </c>
      <c r="G2375" s="2">
        <f t="shared" si="75"/>
        <v>2012</v>
      </c>
    </row>
    <row r="2376" spans="1:7" x14ac:dyDescent="0.25">
      <c r="A2376">
        <v>2209</v>
      </c>
      <c r="B2376" t="s">
        <v>5</v>
      </c>
      <c r="C2376">
        <v>4.2</v>
      </c>
      <c r="D2376" t="s">
        <v>50</v>
      </c>
      <c r="E2376">
        <v>1</v>
      </c>
      <c r="F2376" s="12">
        <f t="shared" si="74"/>
        <v>41061</v>
      </c>
      <c r="G2376" s="2">
        <f t="shared" si="75"/>
        <v>2012</v>
      </c>
    </row>
    <row r="2377" spans="1:7" x14ac:dyDescent="0.25">
      <c r="A2377">
        <v>2209</v>
      </c>
      <c r="B2377" t="s">
        <v>5</v>
      </c>
      <c r="C2377">
        <v>4.2</v>
      </c>
      <c r="D2377" t="s">
        <v>53</v>
      </c>
      <c r="E2377">
        <v>1</v>
      </c>
      <c r="F2377" s="12">
        <f t="shared" si="74"/>
        <v>41122</v>
      </c>
      <c r="G2377" s="2">
        <f t="shared" si="75"/>
        <v>2012</v>
      </c>
    </row>
    <row r="2378" spans="1:7" x14ac:dyDescent="0.25">
      <c r="A2378">
        <v>2209</v>
      </c>
      <c r="B2378" t="s">
        <v>5</v>
      </c>
      <c r="C2378">
        <v>4.2</v>
      </c>
      <c r="D2378" t="s">
        <v>56</v>
      </c>
      <c r="E2378">
        <v>1</v>
      </c>
      <c r="F2378" s="12">
        <f t="shared" si="74"/>
        <v>41214</v>
      </c>
      <c r="G2378" s="2">
        <f t="shared" si="75"/>
        <v>2012</v>
      </c>
    </row>
    <row r="2379" spans="1:7" x14ac:dyDescent="0.25">
      <c r="A2379">
        <v>2209</v>
      </c>
      <c r="B2379" t="s">
        <v>5</v>
      </c>
      <c r="C2379">
        <v>4.2</v>
      </c>
      <c r="D2379" t="s">
        <v>58</v>
      </c>
      <c r="E2379">
        <v>1</v>
      </c>
      <c r="F2379" s="12">
        <f t="shared" si="74"/>
        <v>41306</v>
      </c>
      <c r="G2379" s="2">
        <f t="shared" si="75"/>
        <v>2013</v>
      </c>
    </row>
    <row r="2380" spans="1:7" x14ac:dyDescent="0.25">
      <c r="A2380">
        <v>2209</v>
      </c>
      <c r="B2380" t="s">
        <v>5</v>
      </c>
      <c r="C2380">
        <v>4.2</v>
      </c>
      <c r="D2380" t="s">
        <v>62</v>
      </c>
      <c r="E2380">
        <v>1</v>
      </c>
      <c r="F2380" s="12">
        <f t="shared" si="74"/>
        <v>41365</v>
      </c>
      <c r="G2380" s="2">
        <f t="shared" si="75"/>
        <v>2013</v>
      </c>
    </row>
    <row r="2381" spans="1:7" x14ac:dyDescent="0.25">
      <c r="A2381">
        <v>2209</v>
      </c>
      <c r="B2381" t="s">
        <v>5</v>
      </c>
      <c r="C2381">
        <v>4.2</v>
      </c>
      <c r="D2381" t="s">
        <v>61</v>
      </c>
      <c r="E2381">
        <v>1</v>
      </c>
      <c r="F2381" s="12">
        <f t="shared" si="74"/>
        <v>41426</v>
      </c>
      <c r="G2381" s="2">
        <f t="shared" si="75"/>
        <v>2013</v>
      </c>
    </row>
    <row r="2382" spans="1:7" x14ac:dyDescent="0.25">
      <c r="A2382">
        <v>2209</v>
      </c>
      <c r="B2382" t="s">
        <v>5</v>
      </c>
      <c r="C2382">
        <v>4.2</v>
      </c>
      <c r="D2382" t="s">
        <v>65</v>
      </c>
      <c r="E2382">
        <v>1</v>
      </c>
      <c r="F2382" s="12">
        <f t="shared" si="74"/>
        <v>41487</v>
      </c>
      <c r="G2382" s="2">
        <f t="shared" si="75"/>
        <v>2013</v>
      </c>
    </row>
    <row r="2383" spans="1:7" x14ac:dyDescent="0.25">
      <c r="A2383">
        <v>2209</v>
      </c>
      <c r="B2383" t="s">
        <v>5</v>
      </c>
      <c r="C2383">
        <v>4.2</v>
      </c>
      <c r="D2383" t="s">
        <v>68</v>
      </c>
      <c r="E2383">
        <v>1</v>
      </c>
      <c r="F2383" s="12">
        <f t="shared" si="74"/>
        <v>41548</v>
      </c>
      <c r="G2383" s="2">
        <f t="shared" si="75"/>
        <v>2013</v>
      </c>
    </row>
    <row r="2384" spans="1:7" x14ac:dyDescent="0.25">
      <c r="A2384">
        <v>2209</v>
      </c>
      <c r="B2384" t="s">
        <v>5</v>
      </c>
      <c r="C2384">
        <v>4.2</v>
      </c>
      <c r="D2384" t="s">
        <v>69</v>
      </c>
      <c r="E2384">
        <v>1</v>
      </c>
      <c r="F2384" s="12">
        <f t="shared" si="74"/>
        <v>41640</v>
      </c>
      <c r="G2384" s="2">
        <f t="shared" si="75"/>
        <v>2014</v>
      </c>
    </row>
    <row r="2385" spans="1:7" x14ac:dyDescent="0.25">
      <c r="A2385">
        <v>2209</v>
      </c>
      <c r="B2385" t="s">
        <v>5</v>
      </c>
      <c r="C2385">
        <v>4.2</v>
      </c>
      <c r="D2385" t="s">
        <v>6</v>
      </c>
      <c r="E2385">
        <v>1</v>
      </c>
      <c r="F2385" s="12">
        <f t="shared" si="74"/>
        <v>41730</v>
      </c>
      <c r="G2385" s="2">
        <f t="shared" si="75"/>
        <v>2014</v>
      </c>
    </row>
    <row r="2386" spans="1:7" x14ac:dyDescent="0.25">
      <c r="A2386">
        <v>2209</v>
      </c>
      <c r="B2386" t="s">
        <v>5</v>
      </c>
      <c r="C2386">
        <v>4.2</v>
      </c>
      <c r="D2386" t="s">
        <v>10</v>
      </c>
      <c r="E2386">
        <v>1</v>
      </c>
      <c r="F2386" s="12">
        <f t="shared" si="74"/>
        <v>41791</v>
      </c>
      <c r="G2386" s="2">
        <f t="shared" si="75"/>
        <v>2014</v>
      </c>
    </row>
    <row r="2387" spans="1:7" x14ac:dyDescent="0.25">
      <c r="A2387">
        <v>2209</v>
      </c>
      <c r="B2387" t="s">
        <v>5</v>
      </c>
      <c r="C2387">
        <v>4.2</v>
      </c>
      <c r="D2387" t="s">
        <v>11</v>
      </c>
      <c r="E2387">
        <v>1</v>
      </c>
      <c r="F2387" s="12">
        <f t="shared" si="74"/>
        <v>41821</v>
      </c>
      <c r="G2387" s="2">
        <f t="shared" si="75"/>
        <v>2014</v>
      </c>
    </row>
    <row r="2388" spans="1:7" x14ac:dyDescent="0.25">
      <c r="A2388">
        <v>2209</v>
      </c>
      <c r="B2388" t="s">
        <v>5</v>
      </c>
      <c r="C2388">
        <v>4.2</v>
      </c>
      <c r="D2388" t="s">
        <v>14</v>
      </c>
      <c r="E2388">
        <v>1</v>
      </c>
      <c r="F2388" s="12">
        <f t="shared" si="74"/>
        <v>41883</v>
      </c>
      <c r="G2388" s="2">
        <f t="shared" si="75"/>
        <v>2014</v>
      </c>
    </row>
    <row r="2389" spans="1:7" x14ac:dyDescent="0.25">
      <c r="A2389">
        <v>2209</v>
      </c>
      <c r="B2389" t="s">
        <v>5</v>
      </c>
      <c r="C2389">
        <v>4.2</v>
      </c>
      <c r="D2389" t="s">
        <v>20</v>
      </c>
      <c r="E2389">
        <v>1</v>
      </c>
      <c r="F2389" s="12">
        <f t="shared" si="74"/>
        <v>42005</v>
      </c>
      <c r="G2389" s="2">
        <f t="shared" si="75"/>
        <v>2015</v>
      </c>
    </row>
    <row r="2390" spans="1:7" x14ac:dyDescent="0.25">
      <c r="A2390">
        <v>2209</v>
      </c>
      <c r="B2390" t="s">
        <v>5</v>
      </c>
      <c r="C2390">
        <v>4.2</v>
      </c>
      <c r="D2390" t="s">
        <v>23</v>
      </c>
      <c r="E2390">
        <v>1</v>
      </c>
      <c r="F2390" s="12">
        <f t="shared" si="74"/>
        <v>42064</v>
      </c>
      <c r="G2390" s="2">
        <f t="shared" si="75"/>
        <v>2015</v>
      </c>
    </row>
    <row r="2391" spans="1:7" x14ac:dyDescent="0.25">
      <c r="A2391">
        <v>2209</v>
      </c>
      <c r="B2391" t="s">
        <v>5</v>
      </c>
      <c r="C2391">
        <v>4.2</v>
      </c>
      <c r="D2391" t="s">
        <v>25</v>
      </c>
      <c r="E2391">
        <v>1</v>
      </c>
      <c r="F2391" s="12">
        <f t="shared" si="74"/>
        <v>42125</v>
      </c>
      <c r="G2391" s="2">
        <f t="shared" si="75"/>
        <v>2015</v>
      </c>
    </row>
    <row r="2392" spans="1:7" x14ac:dyDescent="0.25">
      <c r="A2392">
        <v>2218</v>
      </c>
      <c r="B2392" t="s">
        <v>5</v>
      </c>
      <c r="C2392">
        <v>5.52</v>
      </c>
      <c r="D2392" t="s">
        <v>35</v>
      </c>
      <c r="E2392">
        <v>1</v>
      </c>
      <c r="F2392" s="12">
        <f t="shared" si="74"/>
        <v>40603</v>
      </c>
      <c r="G2392" s="2">
        <f t="shared" si="75"/>
        <v>2011</v>
      </c>
    </row>
    <row r="2393" spans="1:7" x14ac:dyDescent="0.25">
      <c r="A2393">
        <v>2218</v>
      </c>
      <c r="B2393" t="s">
        <v>5</v>
      </c>
      <c r="C2393">
        <v>5.52</v>
      </c>
      <c r="D2393" t="s">
        <v>36</v>
      </c>
      <c r="E2393">
        <v>1</v>
      </c>
      <c r="F2393" s="12">
        <f t="shared" si="74"/>
        <v>40634</v>
      </c>
      <c r="G2393" s="2">
        <f t="shared" si="75"/>
        <v>2011</v>
      </c>
    </row>
    <row r="2394" spans="1:7" x14ac:dyDescent="0.25">
      <c r="A2394">
        <v>2218</v>
      </c>
      <c r="B2394" t="s">
        <v>5</v>
      </c>
      <c r="C2394">
        <v>5.52</v>
      </c>
      <c r="D2394" t="s">
        <v>38</v>
      </c>
      <c r="E2394">
        <v>1</v>
      </c>
      <c r="F2394" s="12">
        <f t="shared" si="74"/>
        <v>40695</v>
      </c>
      <c r="G2394" s="2">
        <f t="shared" si="75"/>
        <v>2011</v>
      </c>
    </row>
    <row r="2395" spans="1:7" x14ac:dyDescent="0.25">
      <c r="A2395">
        <v>2218</v>
      </c>
      <c r="B2395" t="s">
        <v>5</v>
      </c>
      <c r="C2395">
        <v>5.52</v>
      </c>
      <c r="D2395" t="s">
        <v>39</v>
      </c>
      <c r="E2395">
        <v>1</v>
      </c>
      <c r="F2395" s="12">
        <f t="shared" si="74"/>
        <v>40725</v>
      </c>
      <c r="G2395" s="2">
        <f t="shared" si="75"/>
        <v>2011</v>
      </c>
    </row>
    <row r="2396" spans="1:7" x14ac:dyDescent="0.25">
      <c r="A2396">
        <v>2218</v>
      </c>
      <c r="B2396" t="s">
        <v>5</v>
      </c>
      <c r="C2396">
        <v>5.52</v>
      </c>
      <c r="D2396" t="s">
        <v>41</v>
      </c>
      <c r="E2396">
        <v>1</v>
      </c>
      <c r="F2396" s="12">
        <f t="shared" si="74"/>
        <v>40787</v>
      </c>
      <c r="G2396" s="2">
        <f t="shared" si="75"/>
        <v>2011</v>
      </c>
    </row>
    <row r="2397" spans="1:7" x14ac:dyDescent="0.25">
      <c r="A2397">
        <v>2218</v>
      </c>
      <c r="B2397" t="s">
        <v>5</v>
      </c>
      <c r="C2397">
        <v>5.52</v>
      </c>
      <c r="D2397" t="s">
        <v>43</v>
      </c>
      <c r="E2397">
        <v>1</v>
      </c>
      <c r="F2397" s="12">
        <f t="shared" si="74"/>
        <v>40848</v>
      </c>
      <c r="G2397" s="2">
        <f t="shared" si="75"/>
        <v>2011</v>
      </c>
    </row>
    <row r="2398" spans="1:7" x14ac:dyDescent="0.25">
      <c r="A2398">
        <v>2218</v>
      </c>
      <c r="B2398" t="s">
        <v>5</v>
      </c>
      <c r="C2398">
        <v>5.52</v>
      </c>
      <c r="D2398" t="s">
        <v>47</v>
      </c>
      <c r="E2398">
        <v>1</v>
      </c>
      <c r="F2398" s="12">
        <f t="shared" si="74"/>
        <v>40940</v>
      </c>
      <c r="G2398" s="2">
        <f t="shared" si="75"/>
        <v>2012</v>
      </c>
    </row>
    <row r="2399" spans="1:7" x14ac:dyDescent="0.25">
      <c r="A2399">
        <v>2218</v>
      </c>
      <c r="B2399" t="s">
        <v>5</v>
      </c>
      <c r="C2399">
        <v>5.52</v>
      </c>
      <c r="D2399" t="s">
        <v>49</v>
      </c>
      <c r="E2399">
        <v>1</v>
      </c>
      <c r="F2399" s="12">
        <f t="shared" si="74"/>
        <v>41000</v>
      </c>
      <c r="G2399" s="2">
        <f t="shared" si="75"/>
        <v>2012</v>
      </c>
    </row>
    <row r="2400" spans="1:7" x14ac:dyDescent="0.25">
      <c r="A2400">
        <v>2218</v>
      </c>
      <c r="B2400" t="s">
        <v>5</v>
      </c>
      <c r="C2400">
        <v>5.52</v>
      </c>
      <c r="D2400" t="s">
        <v>48</v>
      </c>
      <c r="E2400">
        <v>1</v>
      </c>
      <c r="F2400" s="12">
        <f t="shared" si="74"/>
        <v>41030</v>
      </c>
      <c r="G2400" s="2">
        <f t="shared" si="75"/>
        <v>2012</v>
      </c>
    </row>
    <row r="2401" spans="1:7" x14ac:dyDescent="0.25">
      <c r="A2401">
        <v>2218</v>
      </c>
      <c r="B2401" t="s">
        <v>5</v>
      </c>
      <c r="C2401">
        <v>5.52</v>
      </c>
      <c r="D2401" t="s">
        <v>51</v>
      </c>
      <c r="E2401">
        <v>1</v>
      </c>
      <c r="F2401" s="12">
        <f t="shared" si="74"/>
        <v>41091</v>
      </c>
      <c r="G2401" s="2">
        <f t="shared" si="75"/>
        <v>2012</v>
      </c>
    </row>
    <row r="2402" spans="1:7" x14ac:dyDescent="0.25">
      <c r="A2402">
        <v>2218</v>
      </c>
      <c r="B2402" t="s">
        <v>5</v>
      </c>
      <c r="C2402">
        <v>5.52</v>
      </c>
      <c r="D2402" t="s">
        <v>53</v>
      </c>
      <c r="E2402">
        <v>1</v>
      </c>
      <c r="F2402" s="12">
        <f t="shared" si="74"/>
        <v>41122</v>
      </c>
      <c r="G2402" s="2">
        <f t="shared" si="75"/>
        <v>2012</v>
      </c>
    </row>
    <row r="2403" spans="1:7" x14ac:dyDescent="0.25">
      <c r="A2403">
        <v>2218</v>
      </c>
      <c r="B2403" t="s">
        <v>5</v>
      </c>
      <c r="C2403">
        <v>5.52</v>
      </c>
      <c r="D2403" t="s">
        <v>55</v>
      </c>
      <c r="E2403">
        <v>1</v>
      </c>
      <c r="F2403" s="12">
        <f t="shared" si="74"/>
        <v>41183</v>
      </c>
      <c r="G2403" s="2">
        <f t="shared" si="75"/>
        <v>2012</v>
      </c>
    </row>
    <row r="2404" spans="1:7" x14ac:dyDescent="0.25">
      <c r="A2404">
        <v>2218</v>
      </c>
      <c r="B2404" t="s">
        <v>5</v>
      </c>
      <c r="C2404">
        <v>5.52</v>
      </c>
      <c r="D2404" t="s">
        <v>54</v>
      </c>
      <c r="E2404">
        <v>1</v>
      </c>
      <c r="F2404" s="12">
        <f t="shared" si="74"/>
        <v>41244</v>
      </c>
      <c r="G2404" s="2">
        <f t="shared" si="75"/>
        <v>2012</v>
      </c>
    </row>
    <row r="2405" spans="1:7" x14ac:dyDescent="0.25">
      <c r="A2405">
        <v>2218</v>
      </c>
      <c r="B2405" t="s">
        <v>5</v>
      </c>
      <c r="C2405">
        <v>5.52</v>
      </c>
      <c r="D2405" t="s">
        <v>57</v>
      </c>
      <c r="E2405">
        <v>1</v>
      </c>
      <c r="F2405" s="12">
        <f t="shared" si="74"/>
        <v>41334</v>
      </c>
      <c r="G2405" s="2">
        <f t="shared" si="75"/>
        <v>2013</v>
      </c>
    </row>
    <row r="2406" spans="1:7" x14ac:dyDescent="0.25">
      <c r="A2406">
        <v>2218</v>
      </c>
      <c r="B2406" t="s">
        <v>5</v>
      </c>
      <c r="C2406">
        <v>5.52</v>
      </c>
      <c r="D2406" t="s">
        <v>62</v>
      </c>
      <c r="E2406">
        <v>1</v>
      </c>
      <c r="F2406" s="12">
        <f t="shared" si="74"/>
        <v>41365</v>
      </c>
      <c r="G2406" s="2">
        <f t="shared" si="75"/>
        <v>2013</v>
      </c>
    </row>
    <row r="2407" spans="1:7" x14ac:dyDescent="0.25">
      <c r="A2407">
        <v>2218</v>
      </c>
      <c r="B2407" t="s">
        <v>5</v>
      </c>
      <c r="C2407">
        <v>5.52</v>
      </c>
      <c r="D2407" t="s">
        <v>61</v>
      </c>
      <c r="E2407">
        <v>1</v>
      </c>
      <c r="F2407" s="12">
        <f t="shared" si="74"/>
        <v>41426</v>
      </c>
      <c r="G2407" s="2">
        <f t="shared" si="75"/>
        <v>2013</v>
      </c>
    </row>
    <row r="2408" spans="1:7" x14ac:dyDescent="0.25">
      <c r="A2408">
        <v>2218</v>
      </c>
      <c r="B2408" t="s">
        <v>5</v>
      </c>
      <c r="C2408">
        <v>5.52</v>
      </c>
      <c r="D2408" t="s">
        <v>63</v>
      </c>
      <c r="E2408">
        <v>1</v>
      </c>
      <c r="F2408" s="12">
        <f t="shared" si="74"/>
        <v>41456</v>
      </c>
      <c r="G2408" s="2">
        <f t="shared" si="75"/>
        <v>2013</v>
      </c>
    </row>
    <row r="2409" spans="1:7" x14ac:dyDescent="0.25">
      <c r="A2409">
        <v>2218</v>
      </c>
      <c r="B2409" t="s">
        <v>5</v>
      </c>
      <c r="C2409">
        <v>5.52</v>
      </c>
      <c r="D2409" t="s">
        <v>64</v>
      </c>
      <c r="E2409">
        <v>1</v>
      </c>
      <c r="F2409" s="12">
        <f t="shared" si="74"/>
        <v>41518</v>
      </c>
      <c r="G2409" s="2">
        <f t="shared" si="75"/>
        <v>2013</v>
      </c>
    </row>
    <row r="2410" spans="1:7" x14ac:dyDescent="0.25">
      <c r="A2410">
        <v>2218</v>
      </c>
      <c r="B2410" t="s">
        <v>5</v>
      </c>
      <c r="C2410">
        <v>5.52</v>
      </c>
      <c r="D2410" t="s">
        <v>67</v>
      </c>
      <c r="E2410">
        <v>1</v>
      </c>
      <c r="F2410" s="12">
        <f t="shared" si="74"/>
        <v>41579</v>
      </c>
      <c r="G2410" s="2">
        <f t="shared" si="75"/>
        <v>2013</v>
      </c>
    </row>
    <row r="2411" spans="1:7" x14ac:dyDescent="0.25">
      <c r="A2411">
        <v>2218</v>
      </c>
      <c r="B2411" t="s">
        <v>5</v>
      </c>
      <c r="C2411">
        <v>5.52</v>
      </c>
      <c r="D2411" t="s">
        <v>70</v>
      </c>
      <c r="E2411">
        <v>1</v>
      </c>
      <c r="F2411" s="12">
        <f t="shared" si="74"/>
        <v>41671</v>
      </c>
      <c r="G2411" s="2">
        <f t="shared" si="75"/>
        <v>2014</v>
      </c>
    </row>
    <row r="2412" spans="1:7" x14ac:dyDescent="0.25">
      <c r="A2412">
        <v>2218</v>
      </c>
      <c r="B2412" t="s">
        <v>5</v>
      </c>
      <c r="C2412">
        <v>5.52</v>
      </c>
      <c r="D2412" t="s">
        <v>6</v>
      </c>
      <c r="E2412">
        <v>1</v>
      </c>
      <c r="F2412" s="12">
        <f t="shared" si="74"/>
        <v>41730</v>
      </c>
      <c r="G2412" s="2">
        <f t="shared" si="75"/>
        <v>2014</v>
      </c>
    </row>
    <row r="2413" spans="1:7" x14ac:dyDescent="0.25">
      <c r="A2413">
        <v>2218</v>
      </c>
      <c r="B2413" t="s">
        <v>5</v>
      </c>
      <c r="C2413">
        <v>5.52</v>
      </c>
      <c r="D2413" t="s">
        <v>8</v>
      </c>
      <c r="E2413">
        <v>1</v>
      </c>
      <c r="F2413" s="12">
        <f t="shared" si="74"/>
        <v>41760</v>
      </c>
      <c r="G2413" s="2">
        <f t="shared" si="75"/>
        <v>2014</v>
      </c>
    </row>
    <row r="2414" spans="1:7" x14ac:dyDescent="0.25">
      <c r="A2414">
        <v>2218</v>
      </c>
      <c r="B2414" t="s">
        <v>5</v>
      </c>
      <c r="C2414">
        <v>5.52</v>
      </c>
      <c r="D2414" t="s">
        <v>10</v>
      </c>
      <c r="E2414">
        <v>1</v>
      </c>
      <c r="F2414" s="12">
        <f t="shared" si="74"/>
        <v>41791</v>
      </c>
      <c r="G2414" s="2">
        <f t="shared" si="75"/>
        <v>2014</v>
      </c>
    </row>
    <row r="2415" spans="1:7" x14ac:dyDescent="0.25">
      <c r="A2415">
        <v>2218</v>
      </c>
      <c r="B2415" t="s">
        <v>5</v>
      </c>
      <c r="C2415">
        <v>5.52</v>
      </c>
      <c r="D2415" t="s">
        <v>13</v>
      </c>
      <c r="E2415">
        <v>1</v>
      </c>
      <c r="F2415" s="12">
        <f t="shared" si="74"/>
        <v>41852</v>
      </c>
      <c r="G2415" s="2">
        <f t="shared" si="75"/>
        <v>2014</v>
      </c>
    </row>
    <row r="2416" spans="1:7" x14ac:dyDescent="0.25">
      <c r="A2416">
        <v>2218</v>
      </c>
      <c r="B2416" t="s">
        <v>5</v>
      </c>
      <c r="C2416">
        <v>5.52</v>
      </c>
      <c r="D2416" t="s">
        <v>16</v>
      </c>
      <c r="E2416">
        <v>1</v>
      </c>
      <c r="F2416" s="12">
        <f t="shared" si="74"/>
        <v>41913</v>
      </c>
      <c r="G2416" s="2">
        <f t="shared" si="75"/>
        <v>2014</v>
      </c>
    </row>
    <row r="2417" spans="1:7" x14ac:dyDescent="0.25">
      <c r="A2417">
        <v>2218</v>
      </c>
      <c r="B2417" t="s">
        <v>5</v>
      </c>
      <c r="C2417">
        <v>5.52</v>
      </c>
      <c r="D2417" t="s">
        <v>18</v>
      </c>
      <c r="E2417">
        <v>1</v>
      </c>
      <c r="F2417" s="12">
        <f t="shared" si="74"/>
        <v>41974</v>
      </c>
      <c r="G2417" s="2">
        <f t="shared" si="75"/>
        <v>2014</v>
      </c>
    </row>
    <row r="2418" spans="1:7" x14ac:dyDescent="0.25">
      <c r="A2418">
        <v>2218</v>
      </c>
      <c r="B2418" t="s">
        <v>5</v>
      </c>
      <c r="C2418">
        <v>5.52</v>
      </c>
      <c r="D2418" t="s">
        <v>23</v>
      </c>
      <c r="E2418">
        <v>1</v>
      </c>
      <c r="F2418" s="12">
        <f t="shared" si="74"/>
        <v>42064</v>
      </c>
      <c r="G2418" s="2">
        <f t="shared" si="75"/>
        <v>2015</v>
      </c>
    </row>
    <row r="2419" spans="1:7" x14ac:dyDescent="0.25">
      <c r="A2419">
        <v>2218</v>
      </c>
      <c r="B2419" t="s">
        <v>5</v>
      </c>
      <c r="C2419">
        <v>5.52</v>
      </c>
      <c r="D2419" t="s">
        <v>24</v>
      </c>
      <c r="E2419">
        <v>1</v>
      </c>
      <c r="F2419" s="12">
        <f t="shared" si="74"/>
        <v>42095</v>
      </c>
      <c r="G2419" s="2">
        <f t="shared" si="75"/>
        <v>2015</v>
      </c>
    </row>
    <row r="2420" spans="1:7" x14ac:dyDescent="0.25">
      <c r="A2420">
        <v>2218</v>
      </c>
      <c r="B2420" t="s">
        <v>5</v>
      </c>
      <c r="C2420">
        <v>5.52</v>
      </c>
      <c r="D2420" t="s">
        <v>27</v>
      </c>
      <c r="E2420">
        <v>1</v>
      </c>
      <c r="F2420" s="12">
        <f t="shared" si="74"/>
        <v>42156</v>
      </c>
      <c r="G2420" s="2">
        <f t="shared" si="75"/>
        <v>2015</v>
      </c>
    </row>
    <row r="2421" spans="1:7" x14ac:dyDescent="0.25">
      <c r="A2421">
        <v>2237</v>
      </c>
      <c r="B2421" t="s">
        <v>5</v>
      </c>
      <c r="C2421">
        <v>5.25</v>
      </c>
      <c r="D2421" t="s">
        <v>33</v>
      </c>
      <c r="E2421">
        <v>1</v>
      </c>
      <c r="F2421" s="12">
        <f t="shared" si="74"/>
        <v>40544</v>
      </c>
      <c r="G2421" s="2">
        <f t="shared" si="75"/>
        <v>2011</v>
      </c>
    </row>
    <row r="2422" spans="1:7" x14ac:dyDescent="0.25">
      <c r="A2422">
        <v>2237</v>
      </c>
      <c r="B2422" t="s">
        <v>5</v>
      </c>
      <c r="C2422">
        <v>5.25</v>
      </c>
      <c r="D2422" t="s">
        <v>35</v>
      </c>
      <c r="E2422">
        <v>1</v>
      </c>
      <c r="F2422" s="12">
        <f t="shared" si="74"/>
        <v>40603</v>
      </c>
      <c r="G2422" s="2">
        <f t="shared" si="75"/>
        <v>2011</v>
      </c>
    </row>
    <row r="2423" spans="1:7" x14ac:dyDescent="0.25">
      <c r="A2423">
        <v>2237</v>
      </c>
      <c r="B2423" t="s">
        <v>5</v>
      </c>
      <c r="C2423">
        <v>5.25</v>
      </c>
      <c r="D2423" t="s">
        <v>37</v>
      </c>
      <c r="E2423">
        <v>1</v>
      </c>
      <c r="F2423" s="12">
        <f t="shared" si="74"/>
        <v>40664</v>
      </c>
      <c r="G2423" s="2">
        <f t="shared" si="75"/>
        <v>2011</v>
      </c>
    </row>
    <row r="2424" spans="1:7" x14ac:dyDescent="0.25">
      <c r="A2424">
        <v>2237</v>
      </c>
      <c r="B2424" t="s">
        <v>5</v>
      </c>
      <c r="C2424">
        <v>5.25</v>
      </c>
      <c r="D2424" t="s">
        <v>38</v>
      </c>
      <c r="E2424">
        <v>1</v>
      </c>
      <c r="F2424" s="12">
        <f t="shared" si="74"/>
        <v>40695</v>
      </c>
      <c r="G2424" s="2">
        <f t="shared" si="75"/>
        <v>2011</v>
      </c>
    </row>
    <row r="2425" spans="1:7" x14ac:dyDescent="0.25">
      <c r="A2425">
        <v>2237</v>
      </c>
      <c r="B2425" t="s">
        <v>5</v>
      </c>
      <c r="C2425">
        <v>5.25</v>
      </c>
      <c r="D2425" t="s">
        <v>40</v>
      </c>
      <c r="E2425">
        <v>1</v>
      </c>
      <c r="F2425" s="12">
        <f t="shared" si="74"/>
        <v>40756</v>
      </c>
      <c r="G2425" s="2">
        <f t="shared" si="75"/>
        <v>2011</v>
      </c>
    </row>
    <row r="2426" spans="1:7" x14ac:dyDescent="0.25">
      <c r="A2426">
        <v>2237</v>
      </c>
      <c r="B2426" t="s">
        <v>5</v>
      </c>
      <c r="C2426">
        <v>5.25</v>
      </c>
      <c r="D2426" t="s">
        <v>41</v>
      </c>
      <c r="E2426">
        <v>1</v>
      </c>
      <c r="F2426" s="12">
        <f t="shared" si="74"/>
        <v>40787</v>
      </c>
      <c r="G2426" s="2">
        <f t="shared" si="75"/>
        <v>2011</v>
      </c>
    </row>
    <row r="2427" spans="1:7" x14ac:dyDescent="0.25">
      <c r="A2427">
        <v>2237</v>
      </c>
      <c r="B2427" t="s">
        <v>5</v>
      </c>
      <c r="C2427">
        <v>5.25</v>
      </c>
      <c r="D2427" t="s">
        <v>44</v>
      </c>
      <c r="E2427">
        <v>1</v>
      </c>
      <c r="F2427" s="12">
        <f t="shared" si="74"/>
        <v>40878</v>
      </c>
      <c r="G2427" s="2">
        <f t="shared" si="75"/>
        <v>2011</v>
      </c>
    </row>
    <row r="2428" spans="1:7" x14ac:dyDescent="0.25">
      <c r="A2428">
        <v>2237</v>
      </c>
      <c r="B2428" t="s">
        <v>5</v>
      </c>
      <c r="C2428">
        <v>5.25</v>
      </c>
      <c r="D2428" t="s">
        <v>46</v>
      </c>
      <c r="E2428">
        <v>1</v>
      </c>
      <c r="F2428" s="12">
        <f t="shared" si="74"/>
        <v>40969</v>
      </c>
      <c r="G2428" s="2">
        <f t="shared" si="75"/>
        <v>2012</v>
      </c>
    </row>
    <row r="2429" spans="1:7" x14ac:dyDescent="0.25">
      <c r="A2429">
        <v>2237</v>
      </c>
      <c r="B2429" t="s">
        <v>5</v>
      </c>
      <c r="C2429">
        <v>5.25</v>
      </c>
      <c r="D2429" t="s">
        <v>49</v>
      </c>
      <c r="E2429">
        <v>1</v>
      </c>
      <c r="F2429" s="12">
        <f t="shared" si="74"/>
        <v>41000</v>
      </c>
      <c r="G2429" s="2">
        <f t="shared" si="75"/>
        <v>2012</v>
      </c>
    </row>
    <row r="2430" spans="1:7" x14ac:dyDescent="0.25">
      <c r="A2430">
        <v>2237</v>
      </c>
      <c r="B2430" t="s">
        <v>5</v>
      </c>
      <c r="C2430">
        <v>5.25</v>
      </c>
      <c r="D2430" t="s">
        <v>50</v>
      </c>
      <c r="E2430">
        <v>1</v>
      </c>
      <c r="F2430" s="12">
        <f t="shared" si="74"/>
        <v>41061</v>
      </c>
      <c r="G2430" s="2">
        <f t="shared" si="75"/>
        <v>2012</v>
      </c>
    </row>
    <row r="2431" spans="1:7" x14ac:dyDescent="0.25">
      <c r="A2431">
        <v>2237</v>
      </c>
      <c r="B2431" t="s">
        <v>5</v>
      </c>
      <c r="C2431">
        <v>5.25</v>
      </c>
      <c r="D2431" t="s">
        <v>51</v>
      </c>
      <c r="E2431">
        <v>1</v>
      </c>
      <c r="F2431" s="12">
        <f t="shared" si="74"/>
        <v>41091</v>
      </c>
      <c r="G2431" s="2">
        <f t="shared" si="75"/>
        <v>2012</v>
      </c>
    </row>
    <row r="2432" spans="1:7" x14ac:dyDescent="0.25">
      <c r="A2432">
        <v>2237</v>
      </c>
      <c r="B2432" t="s">
        <v>5</v>
      </c>
      <c r="C2432">
        <v>5.25</v>
      </c>
      <c r="D2432" t="s">
        <v>52</v>
      </c>
      <c r="E2432">
        <v>1</v>
      </c>
      <c r="F2432" s="12">
        <f t="shared" si="74"/>
        <v>41153</v>
      </c>
      <c r="G2432" s="2">
        <f t="shared" si="75"/>
        <v>2012</v>
      </c>
    </row>
    <row r="2433" spans="1:7" x14ac:dyDescent="0.25">
      <c r="A2433">
        <v>2237</v>
      </c>
      <c r="B2433" t="s">
        <v>5</v>
      </c>
      <c r="C2433">
        <v>5.25</v>
      </c>
      <c r="D2433" t="s">
        <v>56</v>
      </c>
      <c r="E2433">
        <v>1</v>
      </c>
      <c r="F2433" s="12">
        <f t="shared" si="74"/>
        <v>41214</v>
      </c>
      <c r="G2433" s="2">
        <f t="shared" si="75"/>
        <v>2012</v>
      </c>
    </row>
    <row r="2434" spans="1:7" x14ac:dyDescent="0.25">
      <c r="A2434">
        <v>2237</v>
      </c>
      <c r="B2434" t="s">
        <v>5</v>
      </c>
      <c r="C2434">
        <v>5.25</v>
      </c>
      <c r="D2434" t="s">
        <v>58</v>
      </c>
      <c r="E2434">
        <v>1</v>
      </c>
      <c r="F2434" s="12">
        <f t="shared" ref="F2434:F2497" si="76">DATE(VALUE(LEFT(D2434,4)),VALUE(RIGHT(D2434,2)),1)</f>
        <v>41306</v>
      </c>
      <c r="G2434" s="2">
        <f t="shared" si="75"/>
        <v>2013</v>
      </c>
    </row>
    <row r="2435" spans="1:7" x14ac:dyDescent="0.25">
      <c r="A2435">
        <v>2237</v>
      </c>
      <c r="B2435" t="s">
        <v>5</v>
      </c>
      <c r="C2435">
        <v>5.25</v>
      </c>
      <c r="D2435" t="s">
        <v>62</v>
      </c>
      <c r="E2435">
        <v>1</v>
      </c>
      <c r="F2435" s="12">
        <f t="shared" si="76"/>
        <v>41365</v>
      </c>
      <c r="G2435" s="2">
        <f t="shared" ref="G2435:G2498" si="77">YEAR(F2435)</f>
        <v>2013</v>
      </c>
    </row>
    <row r="2436" spans="1:7" x14ac:dyDescent="0.25">
      <c r="A2436">
        <v>2237</v>
      </c>
      <c r="B2436" t="s">
        <v>5</v>
      </c>
      <c r="C2436">
        <v>5.25</v>
      </c>
      <c r="D2436" t="s">
        <v>60</v>
      </c>
      <c r="E2436">
        <v>1</v>
      </c>
      <c r="F2436" s="12">
        <f t="shared" si="76"/>
        <v>41395</v>
      </c>
      <c r="G2436" s="2">
        <f t="shared" si="77"/>
        <v>2013</v>
      </c>
    </row>
    <row r="2437" spans="1:7" x14ac:dyDescent="0.25">
      <c r="A2437">
        <v>2237</v>
      </c>
      <c r="B2437" t="s">
        <v>5</v>
      </c>
      <c r="C2437">
        <v>5.25</v>
      </c>
      <c r="D2437" t="s">
        <v>63</v>
      </c>
      <c r="E2437">
        <v>1</v>
      </c>
      <c r="F2437" s="12">
        <f t="shared" si="76"/>
        <v>41456</v>
      </c>
      <c r="G2437" s="2">
        <f t="shared" si="77"/>
        <v>2013</v>
      </c>
    </row>
    <row r="2438" spans="1:7" x14ac:dyDescent="0.25">
      <c r="A2438">
        <v>2237</v>
      </c>
      <c r="B2438" t="s">
        <v>5</v>
      </c>
      <c r="C2438">
        <v>5.25</v>
      </c>
      <c r="D2438" t="s">
        <v>65</v>
      </c>
      <c r="E2438">
        <v>1</v>
      </c>
      <c r="F2438" s="12">
        <f t="shared" si="76"/>
        <v>41487</v>
      </c>
      <c r="G2438" s="2">
        <f t="shared" si="77"/>
        <v>2013</v>
      </c>
    </row>
    <row r="2439" spans="1:7" x14ac:dyDescent="0.25">
      <c r="A2439">
        <v>2237</v>
      </c>
      <c r="B2439" t="s">
        <v>5</v>
      </c>
      <c r="C2439">
        <v>5.25</v>
      </c>
      <c r="D2439" t="s">
        <v>68</v>
      </c>
      <c r="E2439">
        <v>1</v>
      </c>
      <c r="F2439" s="12">
        <f t="shared" si="76"/>
        <v>41548</v>
      </c>
      <c r="G2439" s="2">
        <f t="shared" si="77"/>
        <v>2013</v>
      </c>
    </row>
    <row r="2440" spans="1:7" x14ac:dyDescent="0.25">
      <c r="A2440">
        <v>2237</v>
      </c>
      <c r="B2440" t="s">
        <v>5</v>
      </c>
      <c r="C2440">
        <v>5.25</v>
      </c>
      <c r="D2440" t="s">
        <v>69</v>
      </c>
      <c r="E2440">
        <v>1</v>
      </c>
      <c r="F2440" s="12">
        <f t="shared" si="76"/>
        <v>41640</v>
      </c>
      <c r="G2440" s="2">
        <f t="shared" si="77"/>
        <v>2014</v>
      </c>
    </row>
    <row r="2441" spans="1:7" x14ac:dyDescent="0.25">
      <c r="A2441">
        <v>2237</v>
      </c>
      <c r="B2441" t="s">
        <v>5</v>
      </c>
      <c r="C2441">
        <v>5.25</v>
      </c>
      <c r="D2441" t="s">
        <v>7</v>
      </c>
      <c r="E2441">
        <v>1</v>
      </c>
      <c r="F2441" s="12">
        <f t="shared" si="76"/>
        <v>41699</v>
      </c>
      <c r="G2441" s="2">
        <f t="shared" si="77"/>
        <v>2014</v>
      </c>
    </row>
    <row r="2442" spans="1:7" x14ac:dyDescent="0.25">
      <c r="A2442">
        <v>2237</v>
      </c>
      <c r="B2442" t="s">
        <v>5</v>
      </c>
      <c r="C2442">
        <v>5.25</v>
      </c>
      <c r="D2442" t="s">
        <v>8</v>
      </c>
      <c r="E2442">
        <v>1</v>
      </c>
      <c r="F2442" s="12">
        <f t="shared" si="76"/>
        <v>41760</v>
      </c>
      <c r="G2442" s="2">
        <f t="shared" si="77"/>
        <v>2014</v>
      </c>
    </row>
    <row r="2443" spans="1:7" x14ac:dyDescent="0.25">
      <c r="A2443">
        <v>2237</v>
      </c>
      <c r="B2443" t="s">
        <v>5</v>
      </c>
      <c r="C2443">
        <v>5.25</v>
      </c>
      <c r="D2443" t="s">
        <v>10</v>
      </c>
      <c r="E2443">
        <v>1</v>
      </c>
      <c r="F2443" s="12">
        <f t="shared" si="76"/>
        <v>41791</v>
      </c>
      <c r="G2443" s="2">
        <f t="shared" si="77"/>
        <v>2014</v>
      </c>
    </row>
    <row r="2444" spans="1:7" x14ac:dyDescent="0.25">
      <c r="A2444">
        <v>2237</v>
      </c>
      <c r="B2444" t="s">
        <v>5</v>
      </c>
      <c r="C2444">
        <v>5.25</v>
      </c>
      <c r="D2444" t="s">
        <v>13</v>
      </c>
      <c r="E2444">
        <v>1</v>
      </c>
      <c r="F2444" s="12">
        <f t="shared" si="76"/>
        <v>41852</v>
      </c>
      <c r="G2444" s="2">
        <f t="shared" si="77"/>
        <v>2014</v>
      </c>
    </row>
    <row r="2445" spans="1:7" x14ac:dyDescent="0.25">
      <c r="A2445">
        <v>2237</v>
      </c>
      <c r="B2445" t="s">
        <v>5</v>
      </c>
      <c r="C2445">
        <v>5.25</v>
      </c>
      <c r="D2445" t="s">
        <v>14</v>
      </c>
      <c r="E2445">
        <v>1</v>
      </c>
      <c r="F2445" s="12">
        <f t="shared" si="76"/>
        <v>41883</v>
      </c>
      <c r="G2445" s="2">
        <f t="shared" si="77"/>
        <v>2014</v>
      </c>
    </row>
    <row r="2446" spans="1:7" x14ac:dyDescent="0.25">
      <c r="A2446">
        <v>2237</v>
      </c>
      <c r="B2446" t="s">
        <v>5</v>
      </c>
      <c r="C2446">
        <v>5.25</v>
      </c>
      <c r="D2446" t="s">
        <v>18</v>
      </c>
      <c r="E2446">
        <v>1</v>
      </c>
      <c r="F2446" s="12">
        <f t="shared" si="76"/>
        <v>41974</v>
      </c>
      <c r="G2446" s="2">
        <f t="shared" si="77"/>
        <v>2014</v>
      </c>
    </row>
    <row r="2447" spans="1:7" x14ac:dyDescent="0.25">
      <c r="A2447">
        <v>2237</v>
      </c>
      <c r="B2447" t="s">
        <v>5</v>
      </c>
      <c r="C2447">
        <v>5.25</v>
      </c>
      <c r="D2447" t="s">
        <v>23</v>
      </c>
      <c r="E2447">
        <v>1</v>
      </c>
      <c r="F2447" s="12">
        <f t="shared" si="76"/>
        <v>42064</v>
      </c>
      <c r="G2447" s="2">
        <f t="shared" si="77"/>
        <v>2015</v>
      </c>
    </row>
    <row r="2448" spans="1:7" x14ac:dyDescent="0.25">
      <c r="A2448">
        <v>2237</v>
      </c>
      <c r="B2448" t="s">
        <v>5</v>
      </c>
      <c r="C2448">
        <v>5.25</v>
      </c>
      <c r="D2448" t="s">
        <v>24</v>
      </c>
      <c r="E2448">
        <v>1</v>
      </c>
      <c r="F2448" s="12">
        <f t="shared" si="76"/>
        <v>42095</v>
      </c>
      <c r="G2448" s="2">
        <f t="shared" si="77"/>
        <v>2015</v>
      </c>
    </row>
    <row r="2449" spans="1:7" x14ac:dyDescent="0.25">
      <c r="A2449">
        <v>2237</v>
      </c>
      <c r="B2449" t="s">
        <v>5</v>
      </c>
      <c r="C2449">
        <v>5.25</v>
      </c>
      <c r="D2449" t="s">
        <v>27</v>
      </c>
      <c r="E2449">
        <v>1</v>
      </c>
      <c r="F2449" s="12">
        <f t="shared" si="76"/>
        <v>42156</v>
      </c>
      <c r="G2449" s="2">
        <f t="shared" si="77"/>
        <v>2015</v>
      </c>
    </row>
    <row r="2450" spans="1:7" x14ac:dyDescent="0.25">
      <c r="A2450">
        <v>2247</v>
      </c>
      <c r="B2450" t="s">
        <v>5</v>
      </c>
      <c r="C2450">
        <v>4.0250000000000004</v>
      </c>
      <c r="D2450" t="s">
        <v>35</v>
      </c>
      <c r="E2450">
        <v>1</v>
      </c>
      <c r="F2450" s="12">
        <f t="shared" si="76"/>
        <v>40603</v>
      </c>
      <c r="G2450" s="2">
        <f t="shared" si="77"/>
        <v>2011</v>
      </c>
    </row>
    <row r="2451" spans="1:7" x14ac:dyDescent="0.25">
      <c r="A2451">
        <v>2247</v>
      </c>
      <c r="B2451" t="s">
        <v>5</v>
      </c>
      <c r="C2451">
        <v>4.0250000000000004</v>
      </c>
      <c r="D2451" t="s">
        <v>37</v>
      </c>
      <c r="E2451">
        <v>1</v>
      </c>
      <c r="F2451" s="12">
        <f t="shared" si="76"/>
        <v>40664</v>
      </c>
      <c r="G2451" s="2">
        <f t="shared" si="77"/>
        <v>2011</v>
      </c>
    </row>
    <row r="2452" spans="1:7" x14ac:dyDescent="0.25">
      <c r="A2452">
        <v>2247</v>
      </c>
      <c r="B2452" t="s">
        <v>5</v>
      </c>
      <c r="C2452">
        <v>4.0250000000000004</v>
      </c>
      <c r="D2452" t="s">
        <v>39</v>
      </c>
      <c r="E2452">
        <v>1</v>
      </c>
      <c r="F2452" s="12">
        <f t="shared" si="76"/>
        <v>40725</v>
      </c>
      <c r="G2452" s="2">
        <f t="shared" si="77"/>
        <v>2011</v>
      </c>
    </row>
    <row r="2453" spans="1:7" x14ac:dyDescent="0.25">
      <c r="A2453">
        <v>2247</v>
      </c>
      <c r="B2453" t="s">
        <v>5</v>
      </c>
      <c r="C2453">
        <v>4.0250000000000004</v>
      </c>
      <c r="D2453" t="s">
        <v>42</v>
      </c>
      <c r="E2453">
        <v>1</v>
      </c>
      <c r="F2453" s="12">
        <f t="shared" si="76"/>
        <v>40817</v>
      </c>
      <c r="G2453" s="2">
        <f t="shared" si="77"/>
        <v>2011</v>
      </c>
    </row>
    <row r="2454" spans="1:7" x14ac:dyDescent="0.25">
      <c r="A2454">
        <v>2247</v>
      </c>
      <c r="B2454" t="s">
        <v>5</v>
      </c>
      <c r="C2454">
        <v>4.0250000000000004</v>
      </c>
      <c r="D2454" t="s">
        <v>47</v>
      </c>
      <c r="E2454">
        <v>1</v>
      </c>
      <c r="F2454" s="12">
        <f t="shared" si="76"/>
        <v>40940</v>
      </c>
      <c r="G2454" s="2">
        <f t="shared" si="77"/>
        <v>2012</v>
      </c>
    </row>
    <row r="2455" spans="1:7" x14ac:dyDescent="0.25">
      <c r="A2455">
        <v>2247</v>
      </c>
      <c r="B2455" t="s">
        <v>5</v>
      </c>
      <c r="C2455">
        <v>4.0250000000000004</v>
      </c>
      <c r="D2455" t="s">
        <v>48</v>
      </c>
      <c r="E2455">
        <v>1</v>
      </c>
      <c r="F2455" s="12">
        <f t="shared" si="76"/>
        <v>41030</v>
      </c>
      <c r="G2455" s="2">
        <f t="shared" si="77"/>
        <v>2012</v>
      </c>
    </row>
    <row r="2456" spans="1:7" x14ac:dyDescent="0.25">
      <c r="A2456">
        <v>2247</v>
      </c>
      <c r="B2456" t="s">
        <v>5</v>
      </c>
      <c r="C2456">
        <v>4.0250000000000004</v>
      </c>
      <c r="D2456" t="s">
        <v>51</v>
      </c>
      <c r="E2456">
        <v>1</v>
      </c>
      <c r="F2456" s="12">
        <f t="shared" si="76"/>
        <v>41091</v>
      </c>
      <c r="G2456" s="2">
        <f t="shared" si="77"/>
        <v>2012</v>
      </c>
    </row>
    <row r="2457" spans="1:7" x14ac:dyDescent="0.25">
      <c r="A2457">
        <v>2247</v>
      </c>
      <c r="B2457" t="s">
        <v>5</v>
      </c>
      <c r="C2457">
        <v>4.0250000000000004</v>
      </c>
      <c r="D2457" t="s">
        <v>52</v>
      </c>
      <c r="E2457">
        <v>1</v>
      </c>
      <c r="F2457" s="12">
        <f t="shared" si="76"/>
        <v>41153</v>
      </c>
      <c r="G2457" s="2">
        <f t="shared" si="77"/>
        <v>2012</v>
      </c>
    </row>
    <row r="2458" spans="1:7" x14ac:dyDescent="0.25">
      <c r="A2458">
        <v>2247</v>
      </c>
      <c r="B2458" t="s">
        <v>5</v>
      </c>
      <c r="C2458">
        <v>4.0250000000000004</v>
      </c>
      <c r="D2458" t="s">
        <v>59</v>
      </c>
      <c r="E2458">
        <v>1</v>
      </c>
      <c r="F2458" s="12">
        <f t="shared" si="76"/>
        <v>41275</v>
      </c>
      <c r="G2458" s="2">
        <f t="shared" si="77"/>
        <v>2013</v>
      </c>
    </row>
    <row r="2459" spans="1:7" x14ac:dyDescent="0.25">
      <c r="A2459">
        <v>2247</v>
      </c>
      <c r="B2459" t="s">
        <v>5</v>
      </c>
      <c r="C2459">
        <v>4.0250000000000004</v>
      </c>
      <c r="D2459" t="s">
        <v>62</v>
      </c>
      <c r="E2459">
        <v>1</v>
      </c>
      <c r="F2459" s="12">
        <f t="shared" si="76"/>
        <v>41365</v>
      </c>
      <c r="G2459" s="2">
        <f t="shared" si="77"/>
        <v>2013</v>
      </c>
    </row>
    <row r="2460" spans="1:7" x14ac:dyDescent="0.25">
      <c r="A2460">
        <v>2247</v>
      </c>
      <c r="B2460" t="s">
        <v>5</v>
      </c>
      <c r="C2460">
        <v>4.0250000000000004</v>
      </c>
      <c r="D2460" t="s">
        <v>61</v>
      </c>
      <c r="E2460">
        <v>1</v>
      </c>
      <c r="F2460" s="12">
        <f t="shared" si="76"/>
        <v>41426</v>
      </c>
      <c r="G2460" s="2">
        <f t="shared" si="77"/>
        <v>2013</v>
      </c>
    </row>
    <row r="2461" spans="1:7" x14ac:dyDescent="0.25">
      <c r="A2461">
        <v>2247</v>
      </c>
      <c r="B2461" t="s">
        <v>5</v>
      </c>
      <c r="C2461">
        <v>4.0250000000000004</v>
      </c>
      <c r="D2461" t="s">
        <v>65</v>
      </c>
      <c r="E2461">
        <v>1</v>
      </c>
      <c r="F2461" s="12">
        <f t="shared" si="76"/>
        <v>41487</v>
      </c>
      <c r="G2461" s="2">
        <f t="shared" si="77"/>
        <v>2013</v>
      </c>
    </row>
    <row r="2462" spans="1:7" x14ac:dyDescent="0.25">
      <c r="A2462">
        <v>2247</v>
      </c>
      <c r="B2462" t="s">
        <v>5</v>
      </c>
      <c r="C2462">
        <v>4.0250000000000004</v>
      </c>
      <c r="D2462" t="s">
        <v>66</v>
      </c>
      <c r="E2462">
        <v>1</v>
      </c>
      <c r="F2462" s="12">
        <f t="shared" si="76"/>
        <v>41609</v>
      </c>
      <c r="G2462" s="2">
        <f t="shared" si="77"/>
        <v>2013</v>
      </c>
    </row>
    <row r="2463" spans="1:7" x14ac:dyDescent="0.25">
      <c r="A2463">
        <v>2247</v>
      </c>
      <c r="B2463" t="s">
        <v>5</v>
      </c>
      <c r="C2463">
        <v>4.0250000000000004</v>
      </c>
      <c r="D2463" t="s">
        <v>6</v>
      </c>
      <c r="E2463">
        <v>1</v>
      </c>
      <c r="F2463" s="12">
        <f t="shared" si="76"/>
        <v>41730</v>
      </c>
      <c r="G2463" s="2">
        <f t="shared" si="77"/>
        <v>2014</v>
      </c>
    </row>
    <row r="2464" spans="1:7" x14ac:dyDescent="0.25">
      <c r="A2464">
        <v>2247</v>
      </c>
      <c r="B2464" t="s">
        <v>5</v>
      </c>
      <c r="C2464">
        <v>4.0250000000000004</v>
      </c>
      <c r="D2464" t="s">
        <v>10</v>
      </c>
      <c r="E2464">
        <v>1</v>
      </c>
      <c r="F2464" s="12">
        <f t="shared" si="76"/>
        <v>41791</v>
      </c>
      <c r="G2464" s="2">
        <f t="shared" si="77"/>
        <v>2014</v>
      </c>
    </row>
    <row r="2465" spans="1:7" x14ac:dyDescent="0.25">
      <c r="A2465">
        <v>2247</v>
      </c>
      <c r="B2465" t="s">
        <v>5</v>
      </c>
      <c r="C2465">
        <v>4.0250000000000004</v>
      </c>
      <c r="D2465" t="s">
        <v>13</v>
      </c>
      <c r="E2465">
        <v>1</v>
      </c>
      <c r="F2465" s="12">
        <f t="shared" si="76"/>
        <v>41852</v>
      </c>
      <c r="G2465" s="2">
        <f t="shared" si="77"/>
        <v>2014</v>
      </c>
    </row>
    <row r="2466" spans="1:7" x14ac:dyDescent="0.25">
      <c r="A2466">
        <v>2247</v>
      </c>
      <c r="B2466" t="s">
        <v>5</v>
      </c>
      <c r="C2466">
        <v>4.0250000000000004</v>
      </c>
      <c r="D2466" t="s">
        <v>16</v>
      </c>
      <c r="E2466">
        <v>1</v>
      </c>
      <c r="F2466" s="12">
        <f t="shared" si="76"/>
        <v>41913</v>
      </c>
      <c r="G2466" s="2">
        <f t="shared" si="77"/>
        <v>2014</v>
      </c>
    </row>
    <row r="2467" spans="1:7" x14ac:dyDescent="0.25">
      <c r="A2467">
        <v>2247</v>
      </c>
      <c r="B2467" t="s">
        <v>5</v>
      </c>
      <c r="C2467">
        <v>4.0250000000000004</v>
      </c>
      <c r="D2467" t="s">
        <v>23</v>
      </c>
      <c r="E2467">
        <v>1</v>
      </c>
      <c r="F2467" s="12">
        <f t="shared" si="76"/>
        <v>42064</v>
      </c>
      <c r="G2467" s="2">
        <f t="shared" si="77"/>
        <v>2015</v>
      </c>
    </row>
    <row r="2468" spans="1:7" x14ac:dyDescent="0.25">
      <c r="A2468">
        <v>2247</v>
      </c>
      <c r="B2468" t="s">
        <v>5</v>
      </c>
      <c r="C2468">
        <v>4.0250000000000004</v>
      </c>
      <c r="D2468" t="s">
        <v>25</v>
      </c>
      <c r="E2468">
        <v>1</v>
      </c>
      <c r="F2468" s="12">
        <f t="shared" si="76"/>
        <v>42125</v>
      </c>
      <c r="G2468" s="2">
        <f t="shared" si="77"/>
        <v>2015</v>
      </c>
    </row>
    <row r="2469" spans="1:7" x14ac:dyDescent="0.25">
      <c r="A2469">
        <v>2255</v>
      </c>
      <c r="B2469" t="s">
        <v>5</v>
      </c>
      <c r="C2469">
        <v>8.74</v>
      </c>
      <c r="D2469" t="s">
        <v>34</v>
      </c>
      <c r="E2469">
        <v>1</v>
      </c>
      <c r="F2469" s="12">
        <f t="shared" si="76"/>
        <v>40575</v>
      </c>
      <c r="G2469" s="2">
        <f t="shared" si="77"/>
        <v>2011</v>
      </c>
    </row>
    <row r="2470" spans="1:7" x14ac:dyDescent="0.25">
      <c r="A2470">
        <v>2255</v>
      </c>
      <c r="B2470" t="s">
        <v>5</v>
      </c>
      <c r="C2470">
        <v>8.74</v>
      </c>
      <c r="D2470" t="s">
        <v>35</v>
      </c>
      <c r="E2470">
        <v>1</v>
      </c>
      <c r="F2470" s="12">
        <f t="shared" si="76"/>
        <v>40603</v>
      </c>
      <c r="G2470" s="2">
        <f t="shared" si="77"/>
        <v>2011</v>
      </c>
    </row>
    <row r="2471" spans="1:7" x14ac:dyDescent="0.25">
      <c r="A2471">
        <v>2255</v>
      </c>
      <c r="B2471" t="s">
        <v>5</v>
      </c>
      <c r="C2471">
        <v>8.74</v>
      </c>
      <c r="D2471" t="s">
        <v>36</v>
      </c>
      <c r="E2471">
        <v>1</v>
      </c>
      <c r="F2471" s="12">
        <f t="shared" si="76"/>
        <v>40634</v>
      </c>
      <c r="G2471" s="2">
        <f t="shared" si="77"/>
        <v>2011</v>
      </c>
    </row>
    <row r="2472" spans="1:7" x14ac:dyDescent="0.25">
      <c r="A2472">
        <v>2255</v>
      </c>
      <c r="B2472" t="s">
        <v>5</v>
      </c>
      <c r="C2472">
        <v>8.74</v>
      </c>
      <c r="D2472" t="s">
        <v>37</v>
      </c>
      <c r="E2472">
        <v>1</v>
      </c>
      <c r="F2472" s="12">
        <f t="shared" si="76"/>
        <v>40664</v>
      </c>
      <c r="G2472" s="2">
        <f t="shared" si="77"/>
        <v>2011</v>
      </c>
    </row>
    <row r="2473" spans="1:7" x14ac:dyDescent="0.25">
      <c r="A2473">
        <v>2255</v>
      </c>
      <c r="B2473" t="s">
        <v>5</v>
      </c>
      <c r="C2473">
        <v>8.74</v>
      </c>
      <c r="D2473" t="s">
        <v>38</v>
      </c>
      <c r="E2473">
        <v>1</v>
      </c>
      <c r="F2473" s="12">
        <f t="shared" si="76"/>
        <v>40695</v>
      </c>
      <c r="G2473" s="2">
        <f t="shared" si="77"/>
        <v>2011</v>
      </c>
    </row>
    <row r="2474" spans="1:7" x14ac:dyDescent="0.25">
      <c r="A2474">
        <v>2255</v>
      </c>
      <c r="B2474" t="s">
        <v>5</v>
      </c>
      <c r="C2474">
        <v>8.74</v>
      </c>
      <c r="D2474" t="s">
        <v>39</v>
      </c>
      <c r="E2474">
        <v>1</v>
      </c>
      <c r="F2474" s="12">
        <f t="shared" si="76"/>
        <v>40725</v>
      </c>
      <c r="G2474" s="2">
        <f t="shared" si="77"/>
        <v>2011</v>
      </c>
    </row>
    <row r="2475" spans="1:7" x14ac:dyDescent="0.25">
      <c r="A2475">
        <v>2255</v>
      </c>
      <c r="B2475" t="s">
        <v>5</v>
      </c>
      <c r="C2475">
        <v>8.74</v>
      </c>
      <c r="D2475" t="s">
        <v>40</v>
      </c>
      <c r="E2475">
        <v>1</v>
      </c>
      <c r="F2475" s="12">
        <f t="shared" si="76"/>
        <v>40756</v>
      </c>
      <c r="G2475" s="2">
        <f t="shared" si="77"/>
        <v>2011</v>
      </c>
    </row>
    <row r="2476" spans="1:7" x14ac:dyDescent="0.25">
      <c r="A2476">
        <v>2255</v>
      </c>
      <c r="B2476" t="s">
        <v>5</v>
      </c>
      <c r="C2476">
        <v>8.74</v>
      </c>
      <c r="D2476" t="s">
        <v>41</v>
      </c>
      <c r="E2476">
        <v>1</v>
      </c>
      <c r="F2476" s="12">
        <f t="shared" si="76"/>
        <v>40787</v>
      </c>
      <c r="G2476" s="2">
        <f t="shared" si="77"/>
        <v>2011</v>
      </c>
    </row>
    <row r="2477" spans="1:7" x14ac:dyDescent="0.25">
      <c r="A2477">
        <v>2255</v>
      </c>
      <c r="B2477" t="s">
        <v>5</v>
      </c>
      <c r="C2477">
        <v>8.74</v>
      </c>
      <c r="D2477" t="s">
        <v>42</v>
      </c>
      <c r="E2477">
        <v>1</v>
      </c>
      <c r="F2477" s="12">
        <f t="shared" si="76"/>
        <v>40817</v>
      </c>
      <c r="G2477" s="2">
        <f t="shared" si="77"/>
        <v>2011</v>
      </c>
    </row>
    <row r="2478" spans="1:7" x14ac:dyDescent="0.25">
      <c r="A2478">
        <v>2255</v>
      </c>
      <c r="B2478" t="s">
        <v>5</v>
      </c>
      <c r="C2478">
        <v>8.74</v>
      </c>
      <c r="D2478" t="s">
        <v>43</v>
      </c>
      <c r="E2478">
        <v>1</v>
      </c>
      <c r="F2478" s="12">
        <f t="shared" si="76"/>
        <v>40848</v>
      </c>
      <c r="G2478" s="2">
        <f t="shared" si="77"/>
        <v>2011</v>
      </c>
    </row>
    <row r="2479" spans="1:7" x14ac:dyDescent="0.25">
      <c r="A2479">
        <v>2255</v>
      </c>
      <c r="B2479" t="s">
        <v>5</v>
      </c>
      <c r="C2479">
        <v>8.74</v>
      </c>
      <c r="D2479" t="s">
        <v>45</v>
      </c>
      <c r="E2479">
        <v>1</v>
      </c>
      <c r="F2479" s="12">
        <f t="shared" si="76"/>
        <v>40909</v>
      </c>
      <c r="G2479" s="2">
        <f t="shared" si="77"/>
        <v>2012</v>
      </c>
    </row>
    <row r="2480" spans="1:7" x14ac:dyDescent="0.25">
      <c r="A2480">
        <v>2255</v>
      </c>
      <c r="B2480" t="s">
        <v>5</v>
      </c>
      <c r="C2480">
        <v>8.74</v>
      </c>
      <c r="D2480" t="s">
        <v>47</v>
      </c>
      <c r="E2480">
        <v>1</v>
      </c>
      <c r="F2480" s="12">
        <f t="shared" si="76"/>
        <v>40940</v>
      </c>
      <c r="G2480" s="2">
        <f t="shared" si="77"/>
        <v>2012</v>
      </c>
    </row>
    <row r="2481" spans="1:7" x14ac:dyDescent="0.25">
      <c r="A2481">
        <v>2255</v>
      </c>
      <c r="B2481" t="s">
        <v>5</v>
      </c>
      <c r="C2481">
        <v>8.74</v>
      </c>
      <c r="D2481" t="s">
        <v>46</v>
      </c>
      <c r="E2481">
        <v>1</v>
      </c>
      <c r="F2481" s="12">
        <f t="shared" si="76"/>
        <v>40969</v>
      </c>
      <c r="G2481" s="2">
        <f t="shared" si="77"/>
        <v>2012</v>
      </c>
    </row>
    <row r="2482" spans="1:7" x14ac:dyDescent="0.25">
      <c r="A2482">
        <v>2255</v>
      </c>
      <c r="B2482" t="s">
        <v>5</v>
      </c>
      <c r="C2482">
        <v>8.74</v>
      </c>
      <c r="D2482" t="s">
        <v>49</v>
      </c>
      <c r="E2482">
        <v>1</v>
      </c>
      <c r="F2482" s="12">
        <f t="shared" si="76"/>
        <v>41000</v>
      </c>
      <c r="G2482" s="2">
        <f t="shared" si="77"/>
        <v>2012</v>
      </c>
    </row>
    <row r="2483" spans="1:7" x14ac:dyDescent="0.25">
      <c r="A2483">
        <v>2255</v>
      </c>
      <c r="B2483" t="s">
        <v>5</v>
      </c>
      <c r="C2483">
        <v>8.74</v>
      </c>
      <c r="D2483" t="s">
        <v>48</v>
      </c>
      <c r="E2483">
        <v>1</v>
      </c>
      <c r="F2483" s="12">
        <f t="shared" si="76"/>
        <v>41030</v>
      </c>
      <c r="G2483" s="2">
        <f t="shared" si="77"/>
        <v>2012</v>
      </c>
    </row>
    <row r="2484" spans="1:7" x14ac:dyDescent="0.25">
      <c r="A2484">
        <v>2255</v>
      </c>
      <c r="B2484" t="s">
        <v>5</v>
      </c>
      <c r="C2484">
        <v>8.74</v>
      </c>
      <c r="D2484" t="s">
        <v>50</v>
      </c>
      <c r="E2484">
        <v>1</v>
      </c>
      <c r="F2484" s="12">
        <f t="shared" si="76"/>
        <v>41061</v>
      </c>
      <c r="G2484" s="2">
        <f t="shared" si="77"/>
        <v>2012</v>
      </c>
    </row>
    <row r="2485" spans="1:7" x14ac:dyDescent="0.25">
      <c r="A2485">
        <v>2255</v>
      </c>
      <c r="B2485" t="s">
        <v>5</v>
      </c>
      <c r="C2485">
        <v>8.74</v>
      </c>
      <c r="D2485" t="s">
        <v>51</v>
      </c>
      <c r="E2485">
        <v>1</v>
      </c>
      <c r="F2485" s="12">
        <f t="shared" si="76"/>
        <v>41091</v>
      </c>
      <c r="G2485" s="2">
        <f t="shared" si="77"/>
        <v>2012</v>
      </c>
    </row>
    <row r="2486" spans="1:7" x14ac:dyDescent="0.25">
      <c r="A2486">
        <v>2255</v>
      </c>
      <c r="B2486" t="s">
        <v>5</v>
      </c>
      <c r="C2486">
        <v>8.74</v>
      </c>
      <c r="D2486" t="s">
        <v>53</v>
      </c>
      <c r="E2486">
        <v>1</v>
      </c>
      <c r="F2486" s="12">
        <f t="shared" si="76"/>
        <v>41122</v>
      </c>
      <c r="G2486" s="2">
        <f t="shared" si="77"/>
        <v>2012</v>
      </c>
    </row>
    <row r="2487" spans="1:7" x14ac:dyDescent="0.25">
      <c r="A2487">
        <v>2255</v>
      </c>
      <c r="B2487" t="s">
        <v>5</v>
      </c>
      <c r="C2487">
        <v>8.74</v>
      </c>
      <c r="D2487" t="s">
        <v>52</v>
      </c>
      <c r="E2487">
        <v>1</v>
      </c>
      <c r="F2487" s="12">
        <f t="shared" si="76"/>
        <v>41153</v>
      </c>
      <c r="G2487" s="2">
        <f t="shared" si="77"/>
        <v>2012</v>
      </c>
    </row>
    <row r="2488" spans="1:7" x14ac:dyDescent="0.25">
      <c r="A2488">
        <v>2255</v>
      </c>
      <c r="B2488" t="s">
        <v>5</v>
      </c>
      <c r="C2488">
        <v>8.74</v>
      </c>
      <c r="D2488" t="s">
        <v>55</v>
      </c>
      <c r="E2488">
        <v>1</v>
      </c>
      <c r="F2488" s="12">
        <f t="shared" si="76"/>
        <v>41183</v>
      </c>
      <c r="G2488" s="2">
        <f t="shared" si="77"/>
        <v>2012</v>
      </c>
    </row>
    <row r="2489" spans="1:7" x14ac:dyDescent="0.25">
      <c r="A2489">
        <v>2255</v>
      </c>
      <c r="B2489" t="s">
        <v>5</v>
      </c>
      <c r="C2489">
        <v>8.74</v>
      </c>
      <c r="D2489" t="s">
        <v>56</v>
      </c>
      <c r="E2489">
        <v>1</v>
      </c>
      <c r="F2489" s="12">
        <f t="shared" si="76"/>
        <v>41214</v>
      </c>
      <c r="G2489" s="2">
        <f t="shared" si="77"/>
        <v>2012</v>
      </c>
    </row>
    <row r="2490" spans="1:7" x14ac:dyDescent="0.25">
      <c r="A2490">
        <v>2255</v>
      </c>
      <c r="B2490" t="s">
        <v>5</v>
      </c>
      <c r="C2490">
        <v>8.74</v>
      </c>
      <c r="D2490" t="s">
        <v>59</v>
      </c>
      <c r="E2490">
        <v>1</v>
      </c>
      <c r="F2490" s="12">
        <f t="shared" si="76"/>
        <v>41275</v>
      </c>
      <c r="G2490" s="2">
        <f t="shared" si="77"/>
        <v>2013</v>
      </c>
    </row>
    <row r="2491" spans="1:7" x14ac:dyDescent="0.25">
      <c r="A2491">
        <v>2255</v>
      </c>
      <c r="B2491" t="s">
        <v>5</v>
      </c>
      <c r="C2491">
        <v>8.74</v>
      </c>
      <c r="D2491" t="s">
        <v>57</v>
      </c>
      <c r="E2491">
        <v>1</v>
      </c>
      <c r="F2491" s="12">
        <f t="shared" si="76"/>
        <v>41334</v>
      </c>
      <c r="G2491" s="2">
        <f t="shared" si="77"/>
        <v>2013</v>
      </c>
    </row>
    <row r="2492" spans="1:7" x14ac:dyDescent="0.25">
      <c r="A2492">
        <v>2255</v>
      </c>
      <c r="B2492" t="s">
        <v>5</v>
      </c>
      <c r="C2492">
        <v>8.74</v>
      </c>
      <c r="D2492" t="s">
        <v>62</v>
      </c>
      <c r="E2492">
        <v>2</v>
      </c>
      <c r="F2492" s="12">
        <f t="shared" si="76"/>
        <v>41365</v>
      </c>
      <c r="G2492" s="2">
        <f t="shared" si="77"/>
        <v>2013</v>
      </c>
    </row>
    <row r="2493" spans="1:7" x14ac:dyDescent="0.25">
      <c r="A2493">
        <v>2255</v>
      </c>
      <c r="B2493" t="s">
        <v>5</v>
      </c>
      <c r="C2493">
        <v>8.74</v>
      </c>
      <c r="D2493" t="s">
        <v>60</v>
      </c>
      <c r="E2493">
        <v>1</v>
      </c>
      <c r="F2493" s="12">
        <f t="shared" si="76"/>
        <v>41395</v>
      </c>
      <c r="G2493" s="2">
        <f t="shared" si="77"/>
        <v>2013</v>
      </c>
    </row>
    <row r="2494" spans="1:7" x14ac:dyDescent="0.25">
      <c r="A2494">
        <v>2255</v>
      </c>
      <c r="B2494" t="s">
        <v>5</v>
      </c>
      <c r="C2494">
        <v>8.74</v>
      </c>
      <c r="D2494" t="s">
        <v>61</v>
      </c>
      <c r="E2494">
        <v>1</v>
      </c>
      <c r="F2494" s="12">
        <f t="shared" si="76"/>
        <v>41426</v>
      </c>
      <c r="G2494" s="2">
        <f t="shared" si="77"/>
        <v>2013</v>
      </c>
    </row>
    <row r="2495" spans="1:7" x14ac:dyDescent="0.25">
      <c r="A2495">
        <v>2255</v>
      </c>
      <c r="B2495" t="s">
        <v>5</v>
      </c>
      <c r="C2495">
        <v>8.74</v>
      </c>
      <c r="D2495" t="s">
        <v>63</v>
      </c>
      <c r="E2495">
        <v>1</v>
      </c>
      <c r="F2495" s="12">
        <f t="shared" si="76"/>
        <v>41456</v>
      </c>
      <c r="G2495" s="2">
        <f t="shared" si="77"/>
        <v>2013</v>
      </c>
    </row>
    <row r="2496" spans="1:7" x14ac:dyDescent="0.25">
      <c r="A2496">
        <v>2255</v>
      </c>
      <c r="B2496" t="s">
        <v>5</v>
      </c>
      <c r="C2496">
        <v>8.74</v>
      </c>
      <c r="D2496" t="s">
        <v>65</v>
      </c>
      <c r="E2496">
        <v>1</v>
      </c>
      <c r="F2496" s="12">
        <f t="shared" si="76"/>
        <v>41487</v>
      </c>
      <c r="G2496" s="2">
        <f t="shared" si="77"/>
        <v>2013</v>
      </c>
    </row>
    <row r="2497" spans="1:7" x14ac:dyDescent="0.25">
      <c r="A2497">
        <v>2255</v>
      </c>
      <c r="B2497" t="s">
        <v>5</v>
      </c>
      <c r="C2497">
        <v>8.74</v>
      </c>
      <c r="D2497" t="s">
        <v>64</v>
      </c>
      <c r="E2497">
        <v>1</v>
      </c>
      <c r="F2497" s="12">
        <f t="shared" si="76"/>
        <v>41518</v>
      </c>
      <c r="G2497" s="2">
        <f t="shared" si="77"/>
        <v>2013</v>
      </c>
    </row>
    <row r="2498" spans="1:7" x14ac:dyDescent="0.25">
      <c r="A2498">
        <v>2255</v>
      </c>
      <c r="B2498" t="s">
        <v>5</v>
      </c>
      <c r="C2498">
        <v>8.74</v>
      </c>
      <c r="D2498" t="s">
        <v>68</v>
      </c>
      <c r="E2498">
        <v>1</v>
      </c>
      <c r="F2498" s="12">
        <f t="shared" ref="F2498:F2561" si="78">DATE(VALUE(LEFT(D2498,4)),VALUE(RIGHT(D2498,2)),1)</f>
        <v>41548</v>
      </c>
      <c r="G2498" s="2">
        <f t="shared" si="77"/>
        <v>2013</v>
      </c>
    </row>
    <row r="2499" spans="1:7" x14ac:dyDescent="0.25">
      <c r="A2499">
        <v>2255</v>
      </c>
      <c r="B2499" t="s">
        <v>5</v>
      </c>
      <c r="C2499">
        <v>8.74</v>
      </c>
      <c r="D2499" t="s">
        <v>66</v>
      </c>
      <c r="E2499">
        <v>1</v>
      </c>
      <c r="F2499" s="12">
        <f t="shared" si="78"/>
        <v>41609</v>
      </c>
      <c r="G2499" s="2">
        <f t="shared" ref="G2499:G2562" si="79">YEAR(F2499)</f>
        <v>2013</v>
      </c>
    </row>
    <row r="2500" spans="1:7" x14ac:dyDescent="0.25">
      <c r="A2500">
        <v>2255</v>
      </c>
      <c r="B2500" t="s">
        <v>5</v>
      </c>
      <c r="C2500">
        <v>8.74</v>
      </c>
      <c r="D2500" t="s">
        <v>69</v>
      </c>
      <c r="E2500">
        <v>1</v>
      </c>
      <c r="F2500" s="12">
        <f t="shared" si="78"/>
        <v>41640</v>
      </c>
      <c r="G2500" s="2">
        <f t="shared" si="79"/>
        <v>2014</v>
      </c>
    </row>
    <row r="2501" spans="1:7" x14ac:dyDescent="0.25">
      <c r="A2501">
        <v>2255</v>
      </c>
      <c r="B2501" t="s">
        <v>5</v>
      </c>
      <c r="C2501">
        <v>8.74</v>
      </c>
      <c r="D2501" t="s">
        <v>7</v>
      </c>
      <c r="E2501">
        <v>1</v>
      </c>
      <c r="F2501" s="12">
        <f t="shared" si="78"/>
        <v>41699</v>
      </c>
      <c r="G2501" s="2">
        <f t="shared" si="79"/>
        <v>2014</v>
      </c>
    </row>
    <row r="2502" spans="1:7" x14ac:dyDescent="0.25">
      <c r="A2502">
        <v>2255</v>
      </c>
      <c r="B2502" t="s">
        <v>5</v>
      </c>
      <c r="C2502">
        <v>8.74</v>
      </c>
      <c r="D2502" t="s">
        <v>6</v>
      </c>
      <c r="E2502">
        <v>1</v>
      </c>
      <c r="F2502" s="12">
        <f t="shared" si="78"/>
        <v>41730</v>
      </c>
      <c r="G2502" s="2">
        <f t="shared" si="79"/>
        <v>2014</v>
      </c>
    </row>
    <row r="2503" spans="1:7" x14ac:dyDescent="0.25">
      <c r="A2503">
        <v>2255</v>
      </c>
      <c r="B2503" t="s">
        <v>5</v>
      </c>
      <c r="C2503">
        <v>8.74</v>
      </c>
      <c r="D2503" t="s">
        <v>8</v>
      </c>
      <c r="E2503">
        <v>1</v>
      </c>
      <c r="F2503" s="12">
        <f t="shared" si="78"/>
        <v>41760</v>
      </c>
      <c r="G2503" s="2">
        <f t="shared" si="79"/>
        <v>2014</v>
      </c>
    </row>
    <row r="2504" spans="1:7" x14ac:dyDescent="0.25">
      <c r="A2504">
        <v>2255</v>
      </c>
      <c r="B2504" t="s">
        <v>5</v>
      </c>
      <c r="C2504">
        <v>8.74</v>
      </c>
      <c r="D2504" t="s">
        <v>10</v>
      </c>
      <c r="E2504">
        <v>2</v>
      </c>
      <c r="F2504" s="12">
        <f t="shared" si="78"/>
        <v>41791</v>
      </c>
      <c r="G2504" s="2">
        <f t="shared" si="79"/>
        <v>2014</v>
      </c>
    </row>
    <row r="2505" spans="1:7" x14ac:dyDescent="0.25">
      <c r="A2505">
        <v>2255</v>
      </c>
      <c r="B2505" t="s">
        <v>5</v>
      </c>
      <c r="C2505">
        <v>8.74</v>
      </c>
      <c r="D2505" t="s">
        <v>11</v>
      </c>
      <c r="E2505">
        <v>1</v>
      </c>
      <c r="F2505" s="12">
        <f t="shared" si="78"/>
        <v>41821</v>
      </c>
      <c r="G2505" s="2">
        <f t="shared" si="79"/>
        <v>2014</v>
      </c>
    </row>
    <row r="2506" spans="1:7" x14ac:dyDescent="0.25">
      <c r="A2506">
        <v>2255</v>
      </c>
      <c r="B2506" t="s">
        <v>5</v>
      </c>
      <c r="C2506">
        <v>8.74</v>
      </c>
      <c r="D2506" t="s">
        <v>13</v>
      </c>
      <c r="E2506">
        <v>1</v>
      </c>
      <c r="F2506" s="12">
        <f t="shared" si="78"/>
        <v>41852</v>
      </c>
      <c r="G2506" s="2">
        <f t="shared" si="79"/>
        <v>2014</v>
      </c>
    </row>
    <row r="2507" spans="1:7" x14ac:dyDescent="0.25">
      <c r="A2507">
        <v>2255</v>
      </c>
      <c r="B2507" t="s">
        <v>5</v>
      </c>
      <c r="C2507">
        <v>8.74</v>
      </c>
      <c r="D2507" t="s">
        <v>14</v>
      </c>
      <c r="E2507">
        <v>1</v>
      </c>
      <c r="F2507" s="12">
        <f t="shared" si="78"/>
        <v>41883</v>
      </c>
      <c r="G2507" s="2">
        <f t="shared" si="79"/>
        <v>2014</v>
      </c>
    </row>
    <row r="2508" spans="1:7" x14ac:dyDescent="0.25">
      <c r="A2508">
        <v>2255</v>
      </c>
      <c r="B2508" t="s">
        <v>5</v>
      </c>
      <c r="C2508">
        <v>8.74</v>
      </c>
      <c r="D2508" t="s">
        <v>16</v>
      </c>
      <c r="E2508">
        <v>1</v>
      </c>
      <c r="F2508" s="12">
        <f t="shared" si="78"/>
        <v>41913</v>
      </c>
      <c r="G2508" s="2">
        <f t="shared" si="79"/>
        <v>2014</v>
      </c>
    </row>
    <row r="2509" spans="1:7" x14ac:dyDescent="0.25">
      <c r="A2509">
        <v>2255</v>
      </c>
      <c r="B2509" t="s">
        <v>5</v>
      </c>
      <c r="C2509">
        <v>8.74</v>
      </c>
      <c r="D2509" t="s">
        <v>18</v>
      </c>
      <c r="E2509">
        <v>1</v>
      </c>
      <c r="F2509" s="12">
        <f t="shared" si="78"/>
        <v>41974</v>
      </c>
      <c r="G2509" s="2">
        <f t="shared" si="79"/>
        <v>2014</v>
      </c>
    </row>
    <row r="2510" spans="1:7" x14ac:dyDescent="0.25">
      <c r="A2510">
        <v>2255</v>
      </c>
      <c r="B2510" t="s">
        <v>5</v>
      </c>
      <c r="C2510">
        <v>8.74</v>
      </c>
      <c r="D2510" t="s">
        <v>21</v>
      </c>
      <c r="E2510">
        <v>1</v>
      </c>
      <c r="F2510" s="12">
        <f t="shared" si="78"/>
        <v>42036</v>
      </c>
      <c r="G2510" s="2">
        <f t="shared" si="79"/>
        <v>2015</v>
      </c>
    </row>
    <row r="2511" spans="1:7" x14ac:dyDescent="0.25">
      <c r="A2511">
        <v>2255</v>
      </c>
      <c r="B2511" t="s">
        <v>5</v>
      </c>
      <c r="C2511">
        <v>8.74</v>
      </c>
      <c r="D2511" t="s">
        <v>23</v>
      </c>
      <c r="E2511">
        <v>1</v>
      </c>
      <c r="F2511" s="12">
        <f t="shared" si="78"/>
        <v>42064</v>
      </c>
      <c r="G2511" s="2">
        <f t="shared" si="79"/>
        <v>2015</v>
      </c>
    </row>
    <row r="2512" spans="1:7" x14ac:dyDescent="0.25">
      <c r="A2512">
        <v>2255</v>
      </c>
      <c r="B2512" t="s">
        <v>5</v>
      </c>
      <c r="C2512">
        <v>8.74</v>
      </c>
      <c r="D2512" t="s">
        <v>24</v>
      </c>
      <c r="E2512">
        <v>1</v>
      </c>
      <c r="F2512" s="12">
        <f t="shared" si="78"/>
        <v>42095</v>
      </c>
      <c r="G2512" s="2">
        <f t="shared" si="79"/>
        <v>2015</v>
      </c>
    </row>
    <row r="2513" spans="1:7" x14ac:dyDescent="0.25">
      <c r="A2513">
        <v>2255</v>
      </c>
      <c r="B2513" t="s">
        <v>5</v>
      </c>
      <c r="C2513">
        <v>8.74</v>
      </c>
      <c r="D2513" t="s">
        <v>25</v>
      </c>
      <c r="E2513">
        <v>1</v>
      </c>
      <c r="F2513" s="12">
        <f t="shared" si="78"/>
        <v>42125</v>
      </c>
      <c r="G2513" s="2">
        <f t="shared" si="79"/>
        <v>2015</v>
      </c>
    </row>
    <row r="2514" spans="1:7" x14ac:dyDescent="0.25">
      <c r="A2514">
        <v>2255</v>
      </c>
      <c r="B2514" t="s">
        <v>5</v>
      </c>
      <c r="C2514">
        <v>8.74</v>
      </c>
      <c r="D2514" t="s">
        <v>27</v>
      </c>
      <c r="E2514">
        <v>1</v>
      </c>
      <c r="F2514" s="12">
        <f t="shared" si="78"/>
        <v>42156</v>
      </c>
      <c r="G2514" s="2">
        <f t="shared" si="79"/>
        <v>2015</v>
      </c>
    </row>
    <row r="2515" spans="1:7" x14ac:dyDescent="0.25">
      <c r="A2515">
        <v>2268</v>
      </c>
      <c r="B2515" t="s">
        <v>5</v>
      </c>
      <c r="C2515">
        <v>3.22</v>
      </c>
      <c r="D2515" t="s">
        <v>36</v>
      </c>
      <c r="E2515">
        <v>1</v>
      </c>
      <c r="F2515" s="12">
        <f t="shared" si="78"/>
        <v>40634</v>
      </c>
      <c r="G2515" s="2">
        <f t="shared" si="79"/>
        <v>2011</v>
      </c>
    </row>
    <row r="2516" spans="1:7" x14ac:dyDescent="0.25">
      <c r="A2516">
        <v>2268</v>
      </c>
      <c r="B2516" t="s">
        <v>5</v>
      </c>
      <c r="C2516">
        <v>3.22</v>
      </c>
      <c r="D2516" t="s">
        <v>38</v>
      </c>
      <c r="E2516">
        <v>1</v>
      </c>
      <c r="F2516" s="12">
        <f t="shared" si="78"/>
        <v>40695</v>
      </c>
      <c r="G2516" s="2">
        <f t="shared" si="79"/>
        <v>2011</v>
      </c>
    </row>
    <row r="2517" spans="1:7" x14ac:dyDescent="0.25">
      <c r="A2517">
        <v>2268</v>
      </c>
      <c r="B2517" t="s">
        <v>5</v>
      </c>
      <c r="C2517">
        <v>3.22</v>
      </c>
      <c r="D2517" t="s">
        <v>41</v>
      </c>
      <c r="E2517">
        <v>1</v>
      </c>
      <c r="F2517" s="12">
        <f t="shared" si="78"/>
        <v>40787</v>
      </c>
      <c r="G2517" s="2">
        <f t="shared" si="79"/>
        <v>2011</v>
      </c>
    </row>
    <row r="2518" spans="1:7" x14ac:dyDescent="0.25">
      <c r="A2518">
        <v>2268</v>
      </c>
      <c r="B2518" t="s">
        <v>5</v>
      </c>
      <c r="C2518">
        <v>3.22</v>
      </c>
      <c r="D2518" t="s">
        <v>44</v>
      </c>
      <c r="E2518">
        <v>1</v>
      </c>
      <c r="F2518" s="12">
        <f t="shared" si="78"/>
        <v>40878</v>
      </c>
      <c r="G2518" s="2">
        <f t="shared" si="79"/>
        <v>2011</v>
      </c>
    </row>
    <row r="2519" spans="1:7" x14ac:dyDescent="0.25">
      <c r="A2519">
        <v>2268</v>
      </c>
      <c r="B2519" t="s">
        <v>5</v>
      </c>
      <c r="C2519">
        <v>3.22</v>
      </c>
      <c r="D2519" t="s">
        <v>49</v>
      </c>
      <c r="E2519">
        <v>1</v>
      </c>
      <c r="F2519" s="12">
        <f t="shared" si="78"/>
        <v>41000</v>
      </c>
      <c r="G2519" s="2">
        <f t="shared" si="79"/>
        <v>2012</v>
      </c>
    </row>
    <row r="2520" spans="1:7" x14ac:dyDescent="0.25">
      <c r="A2520">
        <v>2268</v>
      </c>
      <c r="B2520" t="s">
        <v>5</v>
      </c>
      <c r="C2520">
        <v>3.22</v>
      </c>
      <c r="D2520" t="s">
        <v>50</v>
      </c>
      <c r="E2520">
        <v>1</v>
      </c>
      <c r="F2520" s="12">
        <f t="shared" si="78"/>
        <v>41061</v>
      </c>
      <c r="G2520" s="2">
        <f t="shared" si="79"/>
        <v>2012</v>
      </c>
    </row>
    <row r="2521" spans="1:7" x14ac:dyDescent="0.25">
      <c r="A2521">
        <v>2268</v>
      </c>
      <c r="B2521" t="s">
        <v>5</v>
      </c>
      <c r="C2521">
        <v>3.22</v>
      </c>
      <c r="D2521" t="s">
        <v>52</v>
      </c>
      <c r="E2521">
        <v>1</v>
      </c>
      <c r="F2521" s="12">
        <f t="shared" si="78"/>
        <v>41153</v>
      </c>
      <c r="G2521" s="2">
        <f t="shared" si="79"/>
        <v>2012</v>
      </c>
    </row>
    <row r="2522" spans="1:7" x14ac:dyDescent="0.25">
      <c r="A2522">
        <v>2268</v>
      </c>
      <c r="B2522" t="s">
        <v>5</v>
      </c>
      <c r="C2522">
        <v>3.22</v>
      </c>
      <c r="D2522" t="s">
        <v>54</v>
      </c>
      <c r="E2522">
        <v>1</v>
      </c>
      <c r="F2522" s="12">
        <f t="shared" si="78"/>
        <v>41244</v>
      </c>
      <c r="G2522" s="2">
        <f t="shared" si="79"/>
        <v>2012</v>
      </c>
    </row>
    <row r="2523" spans="1:7" x14ac:dyDescent="0.25">
      <c r="A2523">
        <v>2268</v>
      </c>
      <c r="B2523" t="s">
        <v>5</v>
      </c>
      <c r="C2523">
        <v>3.22</v>
      </c>
      <c r="D2523" t="s">
        <v>62</v>
      </c>
      <c r="E2523">
        <v>1</v>
      </c>
      <c r="F2523" s="12">
        <f t="shared" si="78"/>
        <v>41365</v>
      </c>
      <c r="G2523" s="2">
        <f t="shared" si="79"/>
        <v>2013</v>
      </c>
    </row>
    <row r="2524" spans="1:7" x14ac:dyDescent="0.25">
      <c r="A2524">
        <v>2268</v>
      </c>
      <c r="B2524" t="s">
        <v>5</v>
      </c>
      <c r="C2524">
        <v>3.22</v>
      </c>
      <c r="D2524" t="s">
        <v>61</v>
      </c>
      <c r="E2524">
        <v>1</v>
      </c>
      <c r="F2524" s="12">
        <f t="shared" si="78"/>
        <v>41426</v>
      </c>
      <c r="G2524" s="2">
        <f t="shared" si="79"/>
        <v>2013</v>
      </c>
    </row>
    <row r="2525" spans="1:7" x14ac:dyDescent="0.25">
      <c r="A2525">
        <v>2268</v>
      </c>
      <c r="B2525" t="s">
        <v>5</v>
      </c>
      <c r="C2525">
        <v>3.22</v>
      </c>
      <c r="D2525" t="s">
        <v>64</v>
      </c>
      <c r="E2525">
        <v>1</v>
      </c>
      <c r="F2525" s="12">
        <f t="shared" si="78"/>
        <v>41518</v>
      </c>
      <c r="G2525" s="2">
        <f t="shared" si="79"/>
        <v>2013</v>
      </c>
    </row>
    <row r="2526" spans="1:7" x14ac:dyDescent="0.25">
      <c r="A2526">
        <v>2268</v>
      </c>
      <c r="B2526" t="s">
        <v>5</v>
      </c>
      <c r="C2526">
        <v>3.22</v>
      </c>
      <c r="D2526" t="s">
        <v>66</v>
      </c>
      <c r="E2526">
        <v>1</v>
      </c>
      <c r="F2526" s="12">
        <f t="shared" si="78"/>
        <v>41609</v>
      </c>
      <c r="G2526" s="2">
        <f t="shared" si="79"/>
        <v>2013</v>
      </c>
    </row>
    <row r="2527" spans="1:7" x14ac:dyDescent="0.25">
      <c r="A2527">
        <v>2268</v>
      </c>
      <c r="B2527" t="s">
        <v>5</v>
      </c>
      <c r="C2527">
        <v>3.22</v>
      </c>
      <c r="D2527" t="s">
        <v>7</v>
      </c>
      <c r="E2527">
        <v>1</v>
      </c>
      <c r="F2527" s="12">
        <f t="shared" si="78"/>
        <v>41699</v>
      </c>
      <c r="G2527" s="2">
        <f t="shared" si="79"/>
        <v>2014</v>
      </c>
    </row>
    <row r="2528" spans="1:7" x14ac:dyDescent="0.25">
      <c r="A2528">
        <v>2268</v>
      </c>
      <c r="B2528" t="s">
        <v>5</v>
      </c>
      <c r="C2528">
        <v>3.22</v>
      </c>
      <c r="D2528" t="s">
        <v>10</v>
      </c>
      <c r="E2528">
        <v>1</v>
      </c>
      <c r="F2528" s="12">
        <f t="shared" si="78"/>
        <v>41791</v>
      </c>
      <c r="G2528" s="2">
        <f t="shared" si="79"/>
        <v>2014</v>
      </c>
    </row>
    <row r="2529" spans="1:7" x14ac:dyDescent="0.25">
      <c r="A2529">
        <v>2268</v>
      </c>
      <c r="B2529" t="s">
        <v>5</v>
      </c>
      <c r="C2529">
        <v>3.22</v>
      </c>
      <c r="D2529" t="s">
        <v>13</v>
      </c>
      <c r="E2529">
        <v>1</v>
      </c>
      <c r="F2529" s="12">
        <f t="shared" si="78"/>
        <v>41852</v>
      </c>
      <c r="G2529" s="2">
        <f t="shared" si="79"/>
        <v>2014</v>
      </c>
    </row>
    <row r="2530" spans="1:7" x14ac:dyDescent="0.25">
      <c r="A2530">
        <v>2268</v>
      </c>
      <c r="B2530" t="s">
        <v>5</v>
      </c>
      <c r="C2530">
        <v>3.22</v>
      </c>
      <c r="D2530" t="s">
        <v>18</v>
      </c>
      <c r="E2530">
        <v>1</v>
      </c>
      <c r="F2530" s="12">
        <f t="shared" si="78"/>
        <v>41974</v>
      </c>
      <c r="G2530" s="2">
        <f t="shared" si="79"/>
        <v>2014</v>
      </c>
    </row>
    <row r="2531" spans="1:7" x14ac:dyDescent="0.25">
      <c r="A2531">
        <v>2268</v>
      </c>
      <c r="B2531" t="s">
        <v>5</v>
      </c>
      <c r="C2531">
        <v>3.22</v>
      </c>
      <c r="D2531" t="s">
        <v>23</v>
      </c>
      <c r="E2531">
        <v>1</v>
      </c>
      <c r="F2531" s="12">
        <f t="shared" si="78"/>
        <v>42064</v>
      </c>
      <c r="G2531" s="2">
        <f t="shared" si="79"/>
        <v>2015</v>
      </c>
    </row>
    <row r="2532" spans="1:7" x14ac:dyDescent="0.25">
      <c r="A2532">
        <v>2268</v>
      </c>
      <c r="B2532" t="s">
        <v>5</v>
      </c>
      <c r="C2532">
        <v>3.22</v>
      </c>
      <c r="D2532" t="s">
        <v>27</v>
      </c>
      <c r="E2532">
        <v>1</v>
      </c>
      <c r="F2532" s="12">
        <f t="shared" si="78"/>
        <v>42156</v>
      </c>
      <c r="G2532" s="2">
        <f t="shared" si="79"/>
        <v>2015</v>
      </c>
    </row>
    <row r="2533" spans="1:7" x14ac:dyDescent="0.25">
      <c r="A2533">
        <v>2270</v>
      </c>
      <c r="B2533" t="s">
        <v>5</v>
      </c>
      <c r="C2533">
        <v>4.5999999999999996</v>
      </c>
      <c r="D2533" t="s">
        <v>35</v>
      </c>
      <c r="E2533">
        <v>1</v>
      </c>
      <c r="F2533" s="12">
        <f t="shared" si="78"/>
        <v>40603</v>
      </c>
      <c r="G2533" s="2">
        <f t="shared" si="79"/>
        <v>2011</v>
      </c>
    </row>
    <row r="2534" spans="1:7" x14ac:dyDescent="0.25">
      <c r="A2534">
        <v>2270</v>
      </c>
      <c r="B2534" t="s">
        <v>5</v>
      </c>
      <c r="C2534">
        <v>4.5999999999999996</v>
      </c>
      <c r="D2534" t="s">
        <v>37</v>
      </c>
      <c r="E2534">
        <v>1</v>
      </c>
      <c r="F2534" s="12">
        <f t="shared" si="78"/>
        <v>40664</v>
      </c>
      <c r="G2534" s="2">
        <f t="shared" si="79"/>
        <v>2011</v>
      </c>
    </row>
    <row r="2535" spans="1:7" x14ac:dyDescent="0.25">
      <c r="A2535">
        <v>2270</v>
      </c>
      <c r="B2535" t="s">
        <v>5</v>
      </c>
      <c r="C2535">
        <v>4.5999999999999996</v>
      </c>
      <c r="D2535" t="s">
        <v>38</v>
      </c>
      <c r="E2535">
        <v>1</v>
      </c>
      <c r="F2535" s="12">
        <f t="shared" si="78"/>
        <v>40695</v>
      </c>
      <c r="G2535" s="2">
        <f t="shared" si="79"/>
        <v>2011</v>
      </c>
    </row>
    <row r="2536" spans="1:7" x14ac:dyDescent="0.25">
      <c r="A2536">
        <v>2270</v>
      </c>
      <c r="B2536" t="s">
        <v>5</v>
      </c>
      <c r="C2536">
        <v>4.5999999999999996</v>
      </c>
      <c r="D2536" t="s">
        <v>40</v>
      </c>
      <c r="E2536">
        <v>1</v>
      </c>
      <c r="F2536" s="12">
        <f t="shared" si="78"/>
        <v>40756</v>
      </c>
      <c r="G2536" s="2">
        <f t="shared" si="79"/>
        <v>2011</v>
      </c>
    </row>
    <row r="2537" spans="1:7" x14ac:dyDescent="0.25">
      <c r="A2537">
        <v>2270</v>
      </c>
      <c r="B2537" t="s">
        <v>5</v>
      </c>
      <c r="C2537">
        <v>4.5999999999999996</v>
      </c>
      <c r="D2537" t="s">
        <v>42</v>
      </c>
      <c r="E2537">
        <v>1</v>
      </c>
      <c r="F2537" s="12">
        <f t="shared" si="78"/>
        <v>40817</v>
      </c>
      <c r="G2537" s="2">
        <f t="shared" si="79"/>
        <v>2011</v>
      </c>
    </row>
    <row r="2538" spans="1:7" x14ac:dyDescent="0.25">
      <c r="A2538">
        <v>2270</v>
      </c>
      <c r="B2538" t="s">
        <v>5</v>
      </c>
      <c r="C2538">
        <v>4.5999999999999996</v>
      </c>
      <c r="D2538" t="s">
        <v>45</v>
      </c>
      <c r="E2538">
        <v>1</v>
      </c>
      <c r="F2538" s="12">
        <f t="shared" si="78"/>
        <v>40909</v>
      </c>
      <c r="G2538" s="2">
        <f t="shared" si="79"/>
        <v>2012</v>
      </c>
    </row>
    <row r="2539" spans="1:7" x14ac:dyDescent="0.25">
      <c r="A2539">
        <v>2270</v>
      </c>
      <c r="B2539" t="s">
        <v>5</v>
      </c>
      <c r="C2539">
        <v>4.5999999999999996</v>
      </c>
      <c r="D2539" t="s">
        <v>46</v>
      </c>
      <c r="E2539">
        <v>1</v>
      </c>
      <c r="F2539" s="12">
        <f t="shared" si="78"/>
        <v>40969</v>
      </c>
      <c r="G2539" s="2">
        <f t="shared" si="79"/>
        <v>2012</v>
      </c>
    </row>
    <row r="2540" spans="1:7" x14ac:dyDescent="0.25">
      <c r="A2540">
        <v>2270</v>
      </c>
      <c r="B2540" t="s">
        <v>5</v>
      </c>
      <c r="C2540">
        <v>4.5999999999999996</v>
      </c>
      <c r="D2540" t="s">
        <v>48</v>
      </c>
      <c r="E2540">
        <v>1</v>
      </c>
      <c r="F2540" s="12">
        <f t="shared" si="78"/>
        <v>41030</v>
      </c>
      <c r="G2540" s="2">
        <f t="shared" si="79"/>
        <v>2012</v>
      </c>
    </row>
    <row r="2541" spans="1:7" x14ac:dyDescent="0.25">
      <c r="A2541">
        <v>2270</v>
      </c>
      <c r="B2541" t="s">
        <v>5</v>
      </c>
      <c r="C2541">
        <v>4.5999999999999996</v>
      </c>
      <c r="D2541" t="s">
        <v>51</v>
      </c>
      <c r="E2541">
        <v>1</v>
      </c>
      <c r="F2541" s="12">
        <f t="shared" si="78"/>
        <v>41091</v>
      </c>
      <c r="G2541" s="2">
        <f t="shared" si="79"/>
        <v>2012</v>
      </c>
    </row>
    <row r="2542" spans="1:7" x14ac:dyDescent="0.25">
      <c r="A2542">
        <v>2270</v>
      </c>
      <c r="B2542" t="s">
        <v>5</v>
      </c>
      <c r="C2542">
        <v>4.5999999999999996</v>
      </c>
      <c r="D2542" t="s">
        <v>52</v>
      </c>
      <c r="E2542">
        <v>1</v>
      </c>
      <c r="F2542" s="12">
        <f t="shared" si="78"/>
        <v>41153</v>
      </c>
      <c r="G2542" s="2">
        <f t="shared" si="79"/>
        <v>2012</v>
      </c>
    </row>
    <row r="2543" spans="1:7" x14ac:dyDescent="0.25">
      <c r="A2543">
        <v>2270</v>
      </c>
      <c r="B2543" t="s">
        <v>5</v>
      </c>
      <c r="C2543">
        <v>4.5999999999999996</v>
      </c>
      <c r="D2543" t="s">
        <v>56</v>
      </c>
      <c r="E2543">
        <v>1</v>
      </c>
      <c r="F2543" s="12">
        <f t="shared" si="78"/>
        <v>41214</v>
      </c>
      <c r="G2543" s="2">
        <f t="shared" si="79"/>
        <v>2012</v>
      </c>
    </row>
    <row r="2544" spans="1:7" x14ac:dyDescent="0.25">
      <c r="A2544">
        <v>2270</v>
      </c>
      <c r="B2544" t="s">
        <v>5</v>
      </c>
      <c r="C2544">
        <v>4.5999999999999996</v>
      </c>
      <c r="D2544" t="s">
        <v>58</v>
      </c>
      <c r="E2544">
        <v>1</v>
      </c>
      <c r="F2544" s="12">
        <f t="shared" si="78"/>
        <v>41306</v>
      </c>
      <c r="G2544" s="2">
        <f t="shared" si="79"/>
        <v>2013</v>
      </c>
    </row>
    <row r="2545" spans="1:7" x14ac:dyDescent="0.25">
      <c r="A2545">
        <v>2270</v>
      </c>
      <c r="B2545" t="s">
        <v>5</v>
      </c>
      <c r="C2545">
        <v>4.5999999999999996</v>
      </c>
      <c r="D2545" t="s">
        <v>62</v>
      </c>
      <c r="E2545">
        <v>1</v>
      </c>
      <c r="F2545" s="12">
        <f t="shared" si="78"/>
        <v>41365</v>
      </c>
      <c r="G2545" s="2">
        <f t="shared" si="79"/>
        <v>2013</v>
      </c>
    </row>
    <row r="2546" spans="1:7" x14ac:dyDescent="0.25">
      <c r="A2546">
        <v>2270</v>
      </c>
      <c r="B2546" t="s">
        <v>5</v>
      </c>
      <c r="C2546">
        <v>4.5999999999999996</v>
      </c>
      <c r="D2546" t="s">
        <v>61</v>
      </c>
      <c r="E2546">
        <v>1</v>
      </c>
      <c r="F2546" s="12">
        <f t="shared" si="78"/>
        <v>41426</v>
      </c>
      <c r="G2546" s="2">
        <f t="shared" si="79"/>
        <v>2013</v>
      </c>
    </row>
    <row r="2547" spans="1:7" x14ac:dyDescent="0.25">
      <c r="A2547">
        <v>2270</v>
      </c>
      <c r="B2547" t="s">
        <v>5</v>
      </c>
      <c r="C2547">
        <v>4.5999999999999996</v>
      </c>
      <c r="D2547" t="s">
        <v>63</v>
      </c>
      <c r="E2547">
        <v>1</v>
      </c>
      <c r="F2547" s="12">
        <f t="shared" si="78"/>
        <v>41456</v>
      </c>
      <c r="G2547" s="2">
        <f t="shared" si="79"/>
        <v>2013</v>
      </c>
    </row>
    <row r="2548" spans="1:7" x14ac:dyDescent="0.25">
      <c r="A2548">
        <v>2270</v>
      </c>
      <c r="B2548" t="s">
        <v>5</v>
      </c>
      <c r="C2548">
        <v>4.5999999999999996</v>
      </c>
      <c r="D2548" t="s">
        <v>64</v>
      </c>
      <c r="E2548">
        <v>1</v>
      </c>
      <c r="F2548" s="12">
        <f t="shared" si="78"/>
        <v>41518</v>
      </c>
      <c r="G2548" s="2">
        <f t="shared" si="79"/>
        <v>2013</v>
      </c>
    </row>
    <row r="2549" spans="1:7" x14ac:dyDescent="0.25">
      <c r="A2549">
        <v>2270</v>
      </c>
      <c r="B2549" t="s">
        <v>5</v>
      </c>
      <c r="C2549">
        <v>4.5999999999999996</v>
      </c>
      <c r="D2549" t="s">
        <v>66</v>
      </c>
      <c r="E2549">
        <v>1</v>
      </c>
      <c r="F2549" s="12">
        <f t="shared" si="78"/>
        <v>41609</v>
      </c>
      <c r="G2549" s="2">
        <f t="shared" si="79"/>
        <v>2013</v>
      </c>
    </row>
    <row r="2550" spans="1:7" x14ac:dyDescent="0.25">
      <c r="A2550">
        <v>2270</v>
      </c>
      <c r="B2550" t="s">
        <v>5</v>
      </c>
      <c r="C2550">
        <v>4.5999999999999996</v>
      </c>
      <c r="D2550" t="s">
        <v>70</v>
      </c>
      <c r="E2550">
        <v>1</v>
      </c>
      <c r="F2550" s="12">
        <f t="shared" si="78"/>
        <v>41671</v>
      </c>
      <c r="G2550" s="2">
        <f t="shared" si="79"/>
        <v>2014</v>
      </c>
    </row>
    <row r="2551" spans="1:7" x14ac:dyDescent="0.25">
      <c r="A2551">
        <v>2270</v>
      </c>
      <c r="B2551" t="s">
        <v>5</v>
      </c>
      <c r="C2551">
        <v>4.5999999999999996</v>
      </c>
      <c r="D2551" t="s">
        <v>6</v>
      </c>
      <c r="E2551">
        <v>1</v>
      </c>
      <c r="F2551" s="12">
        <f t="shared" si="78"/>
        <v>41730</v>
      </c>
      <c r="G2551" s="2">
        <f t="shared" si="79"/>
        <v>2014</v>
      </c>
    </row>
    <row r="2552" spans="1:7" x14ac:dyDescent="0.25">
      <c r="A2552">
        <v>2270</v>
      </c>
      <c r="B2552" t="s">
        <v>5</v>
      </c>
      <c r="C2552">
        <v>4.5999999999999996</v>
      </c>
      <c r="D2552" t="s">
        <v>10</v>
      </c>
      <c r="E2552">
        <v>1</v>
      </c>
      <c r="F2552" s="12">
        <f t="shared" si="78"/>
        <v>41791</v>
      </c>
      <c r="G2552" s="2">
        <f t="shared" si="79"/>
        <v>2014</v>
      </c>
    </row>
    <row r="2553" spans="1:7" x14ac:dyDescent="0.25">
      <c r="A2553">
        <v>2270</v>
      </c>
      <c r="B2553" t="s">
        <v>5</v>
      </c>
      <c r="C2553">
        <v>4.5999999999999996</v>
      </c>
      <c r="D2553" t="s">
        <v>13</v>
      </c>
      <c r="E2553">
        <v>1</v>
      </c>
      <c r="F2553" s="12">
        <f t="shared" si="78"/>
        <v>41852</v>
      </c>
      <c r="G2553" s="2">
        <f t="shared" si="79"/>
        <v>2014</v>
      </c>
    </row>
    <row r="2554" spans="1:7" x14ac:dyDescent="0.25">
      <c r="A2554">
        <v>2270</v>
      </c>
      <c r="B2554" t="s">
        <v>5</v>
      </c>
      <c r="C2554">
        <v>4.5999999999999996</v>
      </c>
      <c r="D2554" t="s">
        <v>16</v>
      </c>
      <c r="E2554">
        <v>1</v>
      </c>
      <c r="F2554" s="12">
        <f t="shared" si="78"/>
        <v>41913</v>
      </c>
      <c r="G2554" s="2">
        <f t="shared" si="79"/>
        <v>2014</v>
      </c>
    </row>
    <row r="2555" spans="1:7" x14ac:dyDescent="0.25">
      <c r="A2555">
        <v>2270</v>
      </c>
      <c r="B2555" t="s">
        <v>5</v>
      </c>
      <c r="C2555">
        <v>4.5999999999999996</v>
      </c>
      <c r="D2555" t="s">
        <v>18</v>
      </c>
      <c r="E2555">
        <v>1</v>
      </c>
      <c r="F2555" s="12">
        <f t="shared" si="78"/>
        <v>41974</v>
      </c>
      <c r="G2555" s="2">
        <f t="shared" si="79"/>
        <v>2014</v>
      </c>
    </row>
    <row r="2556" spans="1:7" x14ac:dyDescent="0.25">
      <c r="A2556">
        <v>2270</v>
      </c>
      <c r="B2556" t="s">
        <v>5</v>
      </c>
      <c r="C2556">
        <v>4.5999999999999996</v>
      </c>
      <c r="D2556" t="s">
        <v>23</v>
      </c>
      <c r="E2556">
        <v>1</v>
      </c>
      <c r="F2556" s="12">
        <f t="shared" si="78"/>
        <v>42064</v>
      </c>
      <c r="G2556" s="2">
        <f t="shared" si="79"/>
        <v>2015</v>
      </c>
    </row>
    <row r="2557" spans="1:7" x14ac:dyDescent="0.25">
      <c r="A2557">
        <v>2270</v>
      </c>
      <c r="B2557" t="s">
        <v>5</v>
      </c>
      <c r="C2557">
        <v>4.5999999999999996</v>
      </c>
      <c r="D2557" t="s">
        <v>25</v>
      </c>
      <c r="E2557">
        <v>1</v>
      </c>
      <c r="F2557" s="12">
        <f t="shared" si="78"/>
        <v>42125</v>
      </c>
      <c r="G2557" s="2">
        <f t="shared" si="79"/>
        <v>2015</v>
      </c>
    </row>
    <row r="2558" spans="1:7" x14ac:dyDescent="0.25">
      <c r="A2558">
        <v>2270</v>
      </c>
      <c r="B2558" t="s">
        <v>5</v>
      </c>
      <c r="C2558">
        <v>4.5999999999999996</v>
      </c>
      <c r="D2558" t="s">
        <v>27</v>
      </c>
      <c r="E2558">
        <v>1</v>
      </c>
      <c r="F2558" s="12">
        <f t="shared" si="78"/>
        <v>42156</v>
      </c>
      <c r="G2558" s="2">
        <f t="shared" si="79"/>
        <v>2015</v>
      </c>
    </row>
    <row r="2559" spans="1:7" x14ac:dyDescent="0.25">
      <c r="A2559">
        <v>2297</v>
      </c>
      <c r="B2559" t="s">
        <v>5</v>
      </c>
      <c r="C2559">
        <v>5.29</v>
      </c>
      <c r="D2559" t="s">
        <v>35</v>
      </c>
      <c r="E2559">
        <v>1</v>
      </c>
      <c r="F2559" s="12">
        <f t="shared" si="78"/>
        <v>40603</v>
      </c>
      <c r="G2559" s="2">
        <f t="shared" si="79"/>
        <v>2011</v>
      </c>
    </row>
    <row r="2560" spans="1:7" x14ac:dyDescent="0.25">
      <c r="A2560">
        <v>2297</v>
      </c>
      <c r="B2560" t="s">
        <v>5</v>
      </c>
      <c r="C2560">
        <v>5.29</v>
      </c>
      <c r="D2560" t="s">
        <v>36</v>
      </c>
      <c r="E2560">
        <v>1</v>
      </c>
      <c r="F2560" s="12">
        <f t="shared" si="78"/>
        <v>40634</v>
      </c>
      <c r="G2560" s="2">
        <f t="shared" si="79"/>
        <v>2011</v>
      </c>
    </row>
    <row r="2561" spans="1:7" x14ac:dyDescent="0.25">
      <c r="A2561">
        <v>2297</v>
      </c>
      <c r="B2561" t="s">
        <v>5</v>
      </c>
      <c r="C2561">
        <v>5.29</v>
      </c>
      <c r="D2561" t="s">
        <v>38</v>
      </c>
      <c r="E2561">
        <v>1</v>
      </c>
      <c r="F2561" s="12">
        <f t="shared" si="78"/>
        <v>40695</v>
      </c>
      <c r="G2561" s="2">
        <f t="shared" si="79"/>
        <v>2011</v>
      </c>
    </row>
    <row r="2562" spans="1:7" x14ac:dyDescent="0.25">
      <c r="A2562">
        <v>2297</v>
      </c>
      <c r="B2562" t="s">
        <v>5</v>
      </c>
      <c r="C2562">
        <v>5.29</v>
      </c>
      <c r="D2562" t="s">
        <v>39</v>
      </c>
      <c r="E2562">
        <v>1</v>
      </c>
      <c r="F2562" s="12">
        <f t="shared" ref="F2562:F2625" si="80">DATE(VALUE(LEFT(D2562,4)),VALUE(RIGHT(D2562,2)),1)</f>
        <v>40725</v>
      </c>
      <c r="G2562" s="2">
        <f t="shared" si="79"/>
        <v>2011</v>
      </c>
    </row>
    <row r="2563" spans="1:7" x14ac:dyDescent="0.25">
      <c r="A2563">
        <v>2297</v>
      </c>
      <c r="B2563" t="s">
        <v>5</v>
      </c>
      <c r="C2563">
        <v>5.29</v>
      </c>
      <c r="D2563" t="s">
        <v>41</v>
      </c>
      <c r="E2563">
        <v>1</v>
      </c>
      <c r="F2563" s="12">
        <f t="shared" si="80"/>
        <v>40787</v>
      </c>
      <c r="G2563" s="2">
        <f t="shared" ref="G2563:G2626" si="81">YEAR(F2563)</f>
        <v>2011</v>
      </c>
    </row>
    <row r="2564" spans="1:7" x14ac:dyDescent="0.25">
      <c r="A2564">
        <v>2297</v>
      </c>
      <c r="B2564" t="s">
        <v>5</v>
      </c>
      <c r="C2564">
        <v>5.29</v>
      </c>
      <c r="D2564" t="s">
        <v>43</v>
      </c>
      <c r="E2564">
        <v>1</v>
      </c>
      <c r="F2564" s="12">
        <f t="shared" si="80"/>
        <v>40848</v>
      </c>
      <c r="G2564" s="2">
        <f t="shared" si="81"/>
        <v>2011</v>
      </c>
    </row>
    <row r="2565" spans="1:7" x14ac:dyDescent="0.25">
      <c r="A2565">
        <v>2297</v>
      </c>
      <c r="B2565" t="s">
        <v>5</v>
      </c>
      <c r="C2565">
        <v>5.29</v>
      </c>
      <c r="D2565" t="s">
        <v>45</v>
      </c>
      <c r="E2565">
        <v>1</v>
      </c>
      <c r="F2565" s="12">
        <f t="shared" si="80"/>
        <v>40909</v>
      </c>
      <c r="G2565" s="2">
        <f t="shared" si="81"/>
        <v>2012</v>
      </c>
    </row>
    <row r="2566" spans="1:7" x14ac:dyDescent="0.25">
      <c r="A2566">
        <v>2297</v>
      </c>
      <c r="B2566" t="s">
        <v>5</v>
      </c>
      <c r="C2566">
        <v>5.29</v>
      </c>
      <c r="D2566" t="s">
        <v>46</v>
      </c>
      <c r="E2566">
        <v>1</v>
      </c>
      <c r="F2566" s="12">
        <f t="shared" si="80"/>
        <v>40969</v>
      </c>
      <c r="G2566" s="2">
        <f t="shared" si="81"/>
        <v>2012</v>
      </c>
    </row>
    <row r="2567" spans="1:7" x14ac:dyDescent="0.25">
      <c r="A2567">
        <v>2297</v>
      </c>
      <c r="B2567" t="s">
        <v>5</v>
      </c>
      <c r="C2567">
        <v>5.29</v>
      </c>
      <c r="D2567" t="s">
        <v>48</v>
      </c>
      <c r="E2567">
        <v>1</v>
      </c>
      <c r="F2567" s="12">
        <f t="shared" si="80"/>
        <v>41030</v>
      </c>
      <c r="G2567" s="2">
        <f t="shared" si="81"/>
        <v>2012</v>
      </c>
    </row>
    <row r="2568" spans="1:7" x14ac:dyDescent="0.25">
      <c r="A2568">
        <v>2297</v>
      </c>
      <c r="B2568" t="s">
        <v>5</v>
      </c>
      <c r="C2568">
        <v>5.29</v>
      </c>
      <c r="D2568" t="s">
        <v>50</v>
      </c>
      <c r="E2568">
        <v>1</v>
      </c>
      <c r="F2568" s="12">
        <f t="shared" si="80"/>
        <v>41061</v>
      </c>
      <c r="G2568" s="2">
        <f t="shared" si="81"/>
        <v>2012</v>
      </c>
    </row>
    <row r="2569" spans="1:7" x14ac:dyDescent="0.25">
      <c r="A2569">
        <v>2297</v>
      </c>
      <c r="B2569" t="s">
        <v>5</v>
      </c>
      <c r="C2569">
        <v>5.29</v>
      </c>
      <c r="D2569" t="s">
        <v>53</v>
      </c>
      <c r="E2569">
        <v>1</v>
      </c>
      <c r="F2569" s="12">
        <f t="shared" si="80"/>
        <v>41122</v>
      </c>
      <c r="G2569" s="2">
        <f t="shared" si="81"/>
        <v>2012</v>
      </c>
    </row>
    <row r="2570" spans="1:7" x14ac:dyDescent="0.25">
      <c r="A2570">
        <v>2297</v>
      </c>
      <c r="B2570" t="s">
        <v>5</v>
      </c>
      <c r="C2570">
        <v>5.29</v>
      </c>
      <c r="D2570" t="s">
        <v>52</v>
      </c>
      <c r="E2570">
        <v>1</v>
      </c>
      <c r="F2570" s="12">
        <f t="shared" si="80"/>
        <v>41153</v>
      </c>
      <c r="G2570" s="2">
        <f t="shared" si="81"/>
        <v>2012</v>
      </c>
    </row>
    <row r="2571" spans="1:7" x14ac:dyDescent="0.25">
      <c r="A2571">
        <v>2297</v>
      </c>
      <c r="B2571" t="s">
        <v>5</v>
      </c>
      <c r="C2571">
        <v>5.29</v>
      </c>
      <c r="D2571" t="s">
        <v>54</v>
      </c>
      <c r="E2571">
        <v>1</v>
      </c>
      <c r="F2571" s="12">
        <f t="shared" si="80"/>
        <v>41244</v>
      </c>
      <c r="G2571" s="2">
        <f t="shared" si="81"/>
        <v>2012</v>
      </c>
    </row>
    <row r="2572" spans="1:7" x14ac:dyDescent="0.25">
      <c r="A2572">
        <v>2297</v>
      </c>
      <c r="B2572" t="s">
        <v>5</v>
      </c>
      <c r="C2572">
        <v>5.29</v>
      </c>
      <c r="D2572" t="s">
        <v>58</v>
      </c>
      <c r="E2572">
        <v>1</v>
      </c>
      <c r="F2572" s="12">
        <f t="shared" si="80"/>
        <v>41306</v>
      </c>
      <c r="G2572" s="2">
        <f t="shared" si="81"/>
        <v>2013</v>
      </c>
    </row>
    <row r="2573" spans="1:7" x14ac:dyDescent="0.25">
      <c r="A2573">
        <v>2297</v>
      </c>
      <c r="B2573" t="s">
        <v>5</v>
      </c>
      <c r="C2573">
        <v>5.29</v>
      </c>
      <c r="D2573" t="s">
        <v>62</v>
      </c>
      <c r="E2573">
        <v>1</v>
      </c>
      <c r="F2573" s="12">
        <f t="shared" si="80"/>
        <v>41365</v>
      </c>
      <c r="G2573" s="2">
        <f t="shared" si="81"/>
        <v>2013</v>
      </c>
    </row>
    <row r="2574" spans="1:7" x14ac:dyDescent="0.25">
      <c r="A2574">
        <v>2297</v>
      </c>
      <c r="B2574" t="s">
        <v>5</v>
      </c>
      <c r="C2574">
        <v>5.29</v>
      </c>
      <c r="D2574" t="s">
        <v>60</v>
      </c>
      <c r="E2574">
        <v>1</v>
      </c>
      <c r="F2574" s="12">
        <f t="shared" si="80"/>
        <v>41395</v>
      </c>
      <c r="G2574" s="2">
        <f t="shared" si="81"/>
        <v>2013</v>
      </c>
    </row>
    <row r="2575" spans="1:7" x14ac:dyDescent="0.25">
      <c r="A2575">
        <v>2297</v>
      </c>
      <c r="B2575" t="s">
        <v>5</v>
      </c>
      <c r="C2575">
        <v>5.29</v>
      </c>
      <c r="D2575" t="s">
        <v>63</v>
      </c>
      <c r="E2575">
        <v>1</v>
      </c>
      <c r="F2575" s="12">
        <f t="shared" si="80"/>
        <v>41456</v>
      </c>
      <c r="G2575" s="2">
        <f t="shared" si="81"/>
        <v>2013</v>
      </c>
    </row>
    <row r="2576" spans="1:7" x14ac:dyDescent="0.25">
      <c r="A2576">
        <v>2297</v>
      </c>
      <c r="B2576" t="s">
        <v>5</v>
      </c>
      <c r="C2576">
        <v>5.29</v>
      </c>
      <c r="D2576" t="s">
        <v>65</v>
      </c>
      <c r="E2576">
        <v>1</v>
      </c>
      <c r="F2576" s="12">
        <f t="shared" si="80"/>
        <v>41487</v>
      </c>
      <c r="G2576" s="2">
        <f t="shared" si="81"/>
        <v>2013</v>
      </c>
    </row>
    <row r="2577" spans="1:7" x14ac:dyDescent="0.25">
      <c r="A2577">
        <v>2297</v>
      </c>
      <c r="B2577" t="s">
        <v>5</v>
      </c>
      <c r="C2577">
        <v>5.29</v>
      </c>
      <c r="D2577" t="s">
        <v>68</v>
      </c>
      <c r="E2577">
        <v>1</v>
      </c>
      <c r="F2577" s="12">
        <f t="shared" si="80"/>
        <v>41548</v>
      </c>
      <c r="G2577" s="2">
        <f t="shared" si="81"/>
        <v>2013</v>
      </c>
    </row>
    <row r="2578" spans="1:7" x14ac:dyDescent="0.25">
      <c r="A2578">
        <v>2297</v>
      </c>
      <c r="B2578" t="s">
        <v>5</v>
      </c>
      <c r="C2578">
        <v>5.29</v>
      </c>
      <c r="D2578" t="s">
        <v>69</v>
      </c>
      <c r="E2578">
        <v>1</v>
      </c>
      <c r="F2578" s="12">
        <f t="shared" si="80"/>
        <v>41640</v>
      </c>
      <c r="G2578" s="2">
        <f t="shared" si="81"/>
        <v>2014</v>
      </c>
    </row>
    <row r="2579" spans="1:7" x14ac:dyDescent="0.25">
      <c r="A2579">
        <v>2297</v>
      </c>
      <c r="B2579" t="s">
        <v>5</v>
      </c>
      <c r="C2579">
        <v>5.29</v>
      </c>
      <c r="D2579" t="s">
        <v>7</v>
      </c>
      <c r="E2579">
        <v>1</v>
      </c>
      <c r="F2579" s="12">
        <f t="shared" si="80"/>
        <v>41699</v>
      </c>
      <c r="G2579" s="2">
        <f t="shared" si="81"/>
        <v>2014</v>
      </c>
    </row>
    <row r="2580" spans="1:7" x14ac:dyDescent="0.25">
      <c r="A2580">
        <v>2297</v>
      </c>
      <c r="B2580" t="s">
        <v>5</v>
      </c>
      <c r="C2580">
        <v>5.29</v>
      </c>
      <c r="D2580" t="s">
        <v>6</v>
      </c>
      <c r="E2580">
        <v>1</v>
      </c>
      <c r="F2580" s="12">
        <f t="shared" si="80"/>
        <v>41730</v>
      </c>
      <c r="G2580" s="2">
        <f t="shared" si="81"/>
        <v>2014</v>
      </c>
    </row>
    <row r="2581" spans="1:7" x14ac:dyDescent="0.25">
      <c r="A2581">
        <v>2297</v>
      </c>
      <c r="B2581" t="s">
        <v>5</v>
      </c>
      <c r="C2581">
        <v>5.29</v>
      </c>
      <c r="D2581" t="s">
        <v>10</v>
      </c>
      <c r="E2581">
        <v>1</v>
      </c>
      <c r="F2581" s="12">
        <f t="shared" si="80"/>
        <v>41791</v>
      </c>
      <c r="G2581" s="2">
        <f t="shared" si="81"/>
        <v>2014</v>
      </c>
    </row>
    <row r="2582" spans="1:7" x14ac:dyDescent="0.25">
      <c r="A2582">
        <v>2297</v>
      </c>
      <c r="B2582" t="s">
        <v>5</v>
      </c>
      <c r="C2582">
        <v>5.29</v>
      </c>
      <c r="D2582" t="s">
        <v>11</v>
      </c>
      <c r="E2582">
        <v>1</v>
      </c>
      <c r="F2582" s="12">
        <f t="shared" si="80"/>
        <v>41821</v>
      </c>
      <c r="G2582" s="2">
        <f t="shared" si="81"/>
        <v>2014</v>
      </c>
    </row>
    <row r="2583" spans="1:7" x14ac:dyDescent="0.25">
      <c r="A2583">
        <v>2297</v>
      </c>
      <c r="B2583" t="s">
        <v>5</v>
      </c>
      <c r="C2583">
        <v>5.29</v>
      </c>
      <c r="D2583" t="s">
        <v>14</v>
      </c>
      <c r="E2583">
        <v>1</v>
      </c>
      <c r="F2583" s="12">
        <f t="shared" si="80"/>
        <v>41883</v>
      </c>
      <c r="G2583" s="2">
        <f t="shared" si="81"/>
        <v>2014</v>
      </c>
    </row>
    <row r="2584" spans="1:7" x14ac:dyDescent="0.25">
      <c r="A2584">
        <v>2297</v>
      </c>
      <c r="B2584" t="s">
        <v>5</v>
      </c>
      <c r="C2584">
        <v>5.29</v>
      </c>
      <c r="D2584" t="s">
        <v>17</v>
      </c>
      <c r="E2584">
        <v>1</v>
      </c>
      <c r="F2584" s="12">
        <f t="shared" si="80"/>
        <v>41944</v>
      </c>
      <c r="G2584" s="2">
        <f t="shared" si="81"/>
        <v>2014</v>
      </c>
    </row>
    <row r="2585" spans="1:7" x14ac:dyDescent="0.25">
      <c r="A2585">
        <v>2297</v>
      </c>
      <c r="B2585" t="s">
        <v>5</v>
      </c>
      <c r="C2585">
        <v>5.29</v>
      </c>
      <c r="D2585" t="s">
        <v>20</v>
      </c>
      <c r="E2585">
        <v>1</v>
      </c>
      <c r="F2585" s="12">
        <f t="shared" si="80"/>
        <v>42005</v>
      </c>
      <c r="G2585" s="2">
        <f t="shared" si="81"/>
        <v>2015</v>
      </c>
    </row>
    <row r="2586" spans="1:7" x14ac:dyDescent="0.25">
      <c r="A2586">
        <v>2297</v>
      </c>
      <c r="B2586" t="s">
        <v>5</v>
      </c>
      <c r="C2586">
        <v>5.29</v>
      </c>
      <c r="D2586" t="s">
        <v>23</v>
      </c>
      <c r="E2586">
        <v>1</v>
      </c>
      <c r="F2586" s="12">
        <f t="shared" si="80"/>
        <v>42064</v>
      </c>
      <c r="G2586" s="2">
        <f t="shared" si="81"/>
        <v>2015</v>
      </c>
    </row>
    <row r="2587" spans="1:7" x14ac:dyDescent="0.25">
      <c r="A2587">
        <v>2297</v>
      </c>
      <c r="B2587" t="s">
        <v>5</v>
      </c>
      <c r="C2587">
        <v>5.29</v>
      </c>
      <c r="D2587" t="s">
        <v>25</v>
      </c>
      <c r="E2587">
        <v>1</v>
      </c>
      <c r="F2587" s="12">
        <f t="shared" si="80"/>
        <v>42125</v>
      </c>
      <c r="G2587" s="2">
        <f t="shared" si="81"/>
        <v>2015</v>
      </c>
    </row>
    <row r="2588" spans="1:7" x14ac:dyDescent="0.25">
      <c r="A2588">
        <v>2297</v>
      </c>
      <c r="B2588" t="s">
        <v>5</v>
      </c>
      <c r="C2588">
        <v>5.29</v>
      </c>
      <c r="D2588" t="s">
        <v>27</v>
      </c>
      <c r="E2588">
        <v>1</v>
      </c>
      <c r="F2588" s="12">
        <f t="shared" si="80"/>
        <v>42156</v>
      </c>
      <c r="G2588" s="2">
        <f t="shared" si="81"/>
        <v>2015</v>
      </c>
    </row>
    <row r="2589" spans="1:7" x14ac:dyDescent="0.25">
      <c r="A2589">
        <v>2299</v>
      </c>
      <c r="B2589" t="s">
        <v>5</v>
      </c>
      <c r="C2589">
        <v>9.6</v>
      </c>
      <c r="D2589" t="s">
        <v>35</v>
      </c>
      <c r="E2589">
        <v>2</v>
      </c>
      <c r="F2589" s="12">
        <f t="shared" si="80"/>
        <v>40603</v>
      </c>
      <c r="G2589" s="2">
        <f t="shared" si="81"/>
        <v>2011</v>
      </c>
    </row>
    <row r="2590" spans="1:7" x14ac:dyDescent="0.25">
      <c r="A2590">
        <v>2299</v>
      </c>
      <c r="B2590" t="s">
        <v>5</v>
      </c>
      <c r="C2590">
        <v>9.6</v>
      </c>
      <c r="D2590" t="s">
        <v>36</v>
      </c>
      <c r="E2590">
        <v>1</v>
      </c>
      <c r="F2590" s="12">
        <f t="shared" si="80"/>
        <v>40634</v>
      </c>
      <c r="G2590" s="2">
        <f t="shared" si="81"/>
        <v>2011</v>
      </c>
    </row>
    <row r="2591" spans="1:7" x14ac:dyDescent="0.25">
      <c r="A2591">
        <v>2299</v>
      </c>
      <c r="B2591" t="s">
        <v>5</v>
      </c>
      <c r="C2591">
        <v>9.6</v>
      </c>
      <c r="D2591" t="s">
        <v>15</v>
      </c>
      <c r="E2591">
        <v>1</v>
      </c>
      <c r="F2591" s="12">
        <f t="shared" si="80"/>
        <v>40330</v>
      </c>
      <c r="G2591" s="2">
        <f t="shared" si="81"/>
        <v>2010</v>
      </c>
    </row>
    <row r="2592" spans="1:7" x14ac:dyDescent="0.25">
      <c r="A2592">
        <v>2299</v>
      </c>
      <c r="B2592" t="s">
        <v>5</v>
      </c>
      <c r="C2592">
        <v>9.6</v>
      </c>
      <c r="D2592" t="s">
        <v>19</v>
      </c>
      <c r="E2592">
        <v>1</v>
      </c>
      <c r="F2592" s="12">
        <f t="shared" si="80"/>
        <v>40360</v>
      </c>
      <c r="G2592" s="2">
        <f t="shared" si="81"/>
        <v>2010</v>
      </c>
    </row>
    <row r="2593" spans="1:7" x14ac:dyDescent="0.25">
      <c r="A2593">
        <v>2299</v>
      </c>
      <c r="B2593" t="s">
        <v>5</v>
      </c>
      <c r="C2593">
        <v>9.6</v>
      </c>
      <c r="D2593" t="s">
        <v>22</v>
      </c>
      <c r="E2593">
        <v>1</v>
      </c>
      <c r="F2593" s="12">
        <f t="shared" si="80"/>
        <v>40391</v>
      </c>
      <c r="G2593" s="2">
        <f t="shared" si="81"/>
        <v>2010</v>
      </c>
    </row>
    <row r="2594" spans="1:7" x14ac:dyDescent="0.25">
      <c r="A2594">
        <v>2299</v>
      </c>
      <c r="B2594" t="s">
        <v>5</v>
      </c>
      <c r="C2594">
        <v>9.6</v>
      </c>
      <c r="D2594" t="s">
        <v>26</v>
      </c>
      <c r="E2594">
        <v>1</v>
      </c>
      <c r="F2594" s="12">
        <f t="shared" si="80"/>
        <v>40422</v>
      </c>
      <c r="G2594" s="2">
        <f t="shared" si="81"/>
        <v>2010</v>
      </c>
    </row>
    <row r="2595" spans="1:7" x14ac:dyDescent="0.25">
      <c r="A2595">
        <v>2299</v>
      </c>
      <c r="B2595" t="s">
        <v>5</v>
      </c>
      <c r="C2595">
        <v>9.6</v>
      </c>
      <c r="D2595" t="s">
        <v>28</v>
      </c>
      <c r="E2595">
        <v>1</v>
      </c>
      <c r="F2595" s="12">
        <f t="shared" si="80"/>
        <v>40452</v>
      </c>
      <c r="G2595" s="2">
        <f t="shared" si="81"/>
        <v>2010</v>
      </c>
    </row>
    <row r="2596" spans="1:7" x14ac:dyDescent="0.25">
      <c r="A2596">
        <v>2299</v>
      </c>
      <c r="B2596" t="s">
        <v>5</v>
      </c>
      <c r="C2596">
        <v>9.6</v>
      </c>
      <c r="D2596" t="s">
        <v>30</v>
      </c>
      <c r="E2596">
        <v>1</v>
      </c>
      <c r="F2596" s="12">
        <f t="shared" si="80"/>
        <v>40483</v>
      </c>
      <c r="G2596" s="2">
        <f t="shared" si="81"/>
        <v>2010</v>
      </c>
    </row>
    <row r="2597" spans="1:7" x14ac:dyDescent="0.25">
      <c r="A2597">
        <v>2299</v>
      </c>
      <c r="B2597" t="s">
        <v>5</v>
      </c>
      <c r="C2597">
        <v>9.6</v>
      </c>
      <c r="D2597" t="s">
        <v>37</v>
      </c>
      <c r="E2597">
        <v>1</v>
      </c>
      <c r="F2597" s="12">
        <f t="shared" si="80"/>
        <v>40664</v>
      </c>
      <c r="G2597" s="2">
        <f t="shared" si="81"/>
        <v>2011</v>
      </c>
    </row>
    <row r="2598" spans="1:7" x14ac:dyDescent="0.25">
      <c r="A2598">
        <v>2299</v>
      </c>
      <c r="B2598" t="s">
        <v>5</v>
      </c>
      <c r="C2598">
        <v>9.6</v>
      </c>
      <c r="D2598" t="s">
        <v>38</v>
      </c>
      <c r="E2598">
        <v>1</v>
      </c>
      <c r="F2598" s="12">
        <f t="shared" si="80"/>
        <v>40695</v>
      </c>
      <c r="G2598" s="2">
        <f t="shared" si="81"/>
        <v>2011</v>
      </c>
    </row>
    <row r="2599" spans="1:7" x14ac:dyDescent="0.25">
      <c r="A2599">
        <v>2299</v>
      </c>
      <c r="B2599" t="s">
        <v>5</v>
      </c>
      <c r="C2599">
        <v>9.6</v>
      </c>
      <c r="D2599" t="s">
        <v>39</v>
      </c>
      <c r="E2599">
        <v>2</v>
      </c>
      <c r="F2599" s="12">
        <f t="shared" si="80"/>
        <v>40725</v>
      </c>
      <c r="G2599" s="2">
        <f t="shared" si="81"/>
        <v>2011</v>
      </c>
    </row>
    <row r="2600" spans="1:7" x14ac:dyDescent="0.25">
      <c r="A2600">
        <v>2299</v>
      </c>
      <c r="B2600" t="s">
        <v>5</v>
      </c>
      <c r="C2600">
        <v>9.6</v>
      </c>
      <c r="D2600" t="s">
        <v>41</v>
      </c>
      <c r="E2600">
        <v>1</v>
      </c>
      <c r="F2600" s="12">
        <f t="shared" si="80"/>
        <v>40787</v>
      </c>
      <c r="G2600" s="2">
        <f t="shared" si="81"/>
        <v>2011</v>
      </c>
    </row>
    <row r="2601" spans="1:7" x14ac:dyDescent="0.25">
      <c r="A2601">
        <v>2299</v>
      </c>
      <c r="B2601" t="s">
        <v>5</v>
      </c>
      <c r="C2601">
        <v>9.6</v>
      </c>
      <c r="D2601" t="s">
        <v>40</v>
      </c>
      <c r="E2601">
        <v>1</v>
      </c>
      <c r="F2601" s="12">
        <f t="shared" si="80"/>
        <v>40756</v>
      </c>
      <c r="G2601" s="2">
        <f t="shared" si="81"/>
        <v>2011</v>
      </c>
    </row>
    <row r="2602" spans="1:7" x14ac:dyDescent="0.25">
      <c r="A2602">
        <v>2299</v>
      </c>
      <c r="B2602" t="s">
        <v>5</v>
      </c>
      <c r="C2602">
        <v>9.6</v>
      </c>
      <c r="D2602" t="s">
        <v>42</v>
      </c>
      <c r="E2602">
        <v>1</v>
      </c>
      <c r="F2602" s="12">
        <f t="shared" si="80"/>
        <v>40817</v>
      </c>
      <c r="G2602" s="2">
        <f t="shared" si="81"/>
        <v>2011</v>
      </c>
    </row>
    <row r="2603" spans="1:7" x14ac:dyDescent="0.25">
      <c r="A2603">
        <v>2299</v>
      </c>
      <c r="B2603" t="s">
        <v>5</v>
      </c>
      <c r="C2603">
        <v>9.6</v>
      </c>
      <c r="D2603" t="s">
        <v>43</v>
      </c>
      <c r="E2603">
        <v>1</v>
      </c>
      <c r="F2603" s="12">
        <f t="shared" si="80"/>
        <v>40848</v>
      </c>
      <c r="G2603" s="2">
        <f t="shared" si="81"/>
        <v>2011</v>
      </c>
    </row>
    <row r="2604" spans="1:7" x14ac:dyDescent="0.25">
      <c r="A2604">
        <v>2299</v>
      </c>
      <c r="B2604" t="s">
        <v>5</v>
      </c>
      <c r="C2604">
        <v>9.6</v>
      </c>
      <c r="D2604" t="s">
        <v>45</v>
      </c>
      <c r="E2604">
        <v>1</v>
      </c>
      <c r="F2604" s="12">
        <f t="shared" si="80"/>
        <v>40909</v>
      </c>
      <c r="G2604" s="2">
        <f t="shared" si="81"/>
        <v>2012</v>
      </c>
    </row>
    <row r="2605" spans="1:7" x14ac:dyDescent="0.25">
      <c r="A2605">
        <v>2299</v>
      </c>
      <c r="B2605" t="s">
        <v>5</v>
      </c>
      <c r="C2605">
        <v>9.6</v>
      </c>
      <c r="D2605" t="s">
        <v>47</v>
      </c>
      <c r="E2605">
        <v>1</v>
      </c>
      <c r="F2605" s="12">
        <f t="shared" si="80"/>
        <v>40940</v>
      </c>
      <c r="G2605" s="2">
        <f t="shared" si="81"/>
        <v>2012</v>
      </c>
    </row>
    <row r="2606" spans="1:7" x14ac:dyDescent="0.25">
      <c r="A2606">
        <v>2299</v>
      </c>
      <c r="B2606" t="s">
        <v>5</v>
      </c>
      <c r="C2606">
        <v>9.6</v>
      </c>
      <c r="D2606" t="s">
        <v>46</v>
      </c>
      <c r="E2606">
        <v>1</v>
      </c>
      <c r="F2606" s="12">
        <f t="shared" si="80"/>
        <v>40969</v>
      </c>
      <c r="G2606" s="2">
        <f t="shared" si="81"/>
        <v>2012</v>
      </c>
    </row>
    <row r="2607" spans="1:7" x14ac:dyDescent="0.25">
      <c r="A2607">
        <v>2299</v>
      </c>
      <c r="B2607" t="s">
        <v>5</v>
      </c>
      <c r="C2607">
        <v>9.6</v>
      </c>
      <c r="D2607" t="s">
        <v>49</v>
      </c>
      <c r="E2607">
        <v>1</v>
      </c>
      <c r="F2607" s="12">
        <f t="shared" si="80"/>
        <v>41000</v>
      </c>
      <c r="G2607" s="2">
        <f t="shared" si="81"/>
        <v>2012</v>
      </c>
    </row>
    <row r="2608" spans="1:7" x14ac:dyDescent="0.25">
      <c r="A2608">
        <v>2299</v>
      </c>
      <c r="B2608" t="s">
        <v>5</v>
      </c>
      <c r="C2608">
        <v>9.6</v>
      </c>
      <c r="D2608" t="s">
        <v>48</v>
      </c>
      <c r="E2608">
        <v>1</v>
      </c>
      <c r="F2608" s="12">
        <f t="shared" si="80"/>
        <v>41030</v>
      </c>
      <c r="G2608" s="2">
        <f t="shared" si="81"/>
        <v>2012</v>
      </c>
    </row>
    <row r="2609" spans="1:7" x14ac:dyDescent="0.25">
      <c r="A2609">
        <v>2299</v>
      </c>
      <c r="B2609" t="s">
        <v>5</v>
      </c>
      <c r="C2609">
        <v>9.6</v>
      </c>
      <c r="D2609" t="s">
        <v>50</v>
      </c>
      <c r="E2609">
        <v>2</v>
      </c>
      <c r="F2609" s="12">
        <f t="shared" si="80"/>
        <v>41061</v>
      </c>
      <c r="G2609" s="2">
        <f t="shared" si="81"/>
        <v>2012</v>
      </c>
    </row>
    <row r="2610" spans="1:7" x14ac:dyDescent="0.25">
      <c r="A2610">
        <v>2299</v>
      </c>
      <c r="B2610" t="s">
        <v>5</v>
      </c>
      <c r="C2610">
        <v>9.6</v>
      </c>
      <c r="D2610" t="s">
        <v>51</v>
      </c>
      <c r="E2610">
        <v>1</v>
      </c>
      <c r="F2610" s="12">
        <f t="shared" si="80"/>
        <v>41091</v>
      </c>
      <c r="G2610" s="2">
        <f t="shared" si="81"/>
        <v>2012</v>
      </c>
    </row>
    <row r="2611" spans="1:7" x14ac:dyDescent="0.25">
      <c r="A2611">
        <v>2299</v>
      </c>
      <c r="B2611" t="s">
        <v>5</v>
      </c>
      <c r="C2611">
        <v>9.6</v>
      </c>
      <c r="D2611" t="s">
        <v>53</v>
      </c>
      <c r="E2611">
        <v>1</v>
      </c>
      <c r="F2611" s="12">
        <f t="shared" si="80"/>
        <v>41122</v>
      </c>
      <c r="G2611" s="2">
        <f t="shared" si="81"/>
        <v>2012</v>
      </c>
    </row>
    <row r="2612" spans="1:7" x14ac:dyDescent="0.25">
      <c r="A2612">
        <v>2299</v>
      </c>
      <c r="B2612" t="s">
        <v>5</v>
      </c>
      <c r="C2612">
        <v>9.6</v>
      </c>
      <c r="D2612" t="s">
        <v>52</v>
      </c>
      <c r="E2612">
        <v>1</v>
      </c>
      <c r="F2612" s="12">
        <f t="shared" si="80"/>
        <v>41153</v>
      </c>
      <c r="G2612" s="2">
        <f t="shared" si="81"/>
        <v>2012</v>
      </c>
    </row>
    <row r="2613" spans="1:7" x14ac:dyDescent="0.25">
      <c r="A2613">
        <v>2299</v>
      </c>
      <c r="B2613" t="s">
        <v>5</v>
      </c>
      <c r="C2613">
        <v>9.6</v>
      </c>
      <c r="D2613" t="s">
        <v>55</v>
      </c>
      <c r="E2613">
        <v>1</v>
      </c>
      <c r="F2613" s="12">
        <f t="shared" si="80"/>
        <v>41183</v>
      </c>
      <c r="G2613" s="2">
        <f t="shared" si="81"/>
        <v>2012</v>
      </c>
    </row>
    <row r="2614" spans="1:7" x14ac:dyDescent="0.25">
      <c r="A2614">
        <v>2299</v>
      </c>
      <c r="B2614" t="s">
        <v>5</v>
      </c>
      <c r="C2614">
        <v>9.6</v>
      </c>
      <c r="D2614" t="s">
        <v>56</v>
      </c>
      <c r="E2614">
        <v>1</v>
      </c>
      <c r="F2614" s="12">
        <f t="shared" si="80"/>
        <v>41214</v>
      </c>
      <c r="G2614" s="2">
        <f t="shared" si="81"/>
        <v>2012</v>
      </c>
    </row>
    <row r="2615" spans="1:7" x14ac:dyDescent="0.25">
      <c r="A2615">
        <v>2299</v>
      </c>
      <c r="B2615" t="s">
        <v>5</v>
      </c>
      <c r="C2615">
        <v>9.6</v>
      </c>
      <c r="D2615" t="s">
        <v>64</v>
      </c>
      <c r="E2615">
        <v>1</v>
      </c>
      <c r="F2615" s="12">
        <f t="shared" si="80"/>
        <v>41518</v>
      </c>
      <c r="G2615" s="2">
        <f t="shared" si="81"/>
        <v>2013</v>
      </c>
    </row>
    <row r="2616" spans="1:7" x14ac:dyDescent="0.25">
      <c r="A2616">
        <v>2299</v>
      </c>
      <c r="B2616" t="s">
        <v>5</v>
      </c>
      <c r="C2616">
        <v>9.6</v>
      </c>
      <c r="D2616" t="s">
        <v>67</v>
      </c>
      <c r="E2616">
        <v>1</v>
      </c>
      <c r="F2616" s="12">
        <f t="shared" si="80"/>
        <v>41579</v>
      </c>
      <c r="G2616" s="2">
        <f t="shared" si="81"/>
        <v>2013</v>
      </c>
    </row>
    <row r="2617" spans="1:7" x14ac:dyDescent="0.25">
      <c r="A2617">
        <v>2299</v>
      </c>
      <c r="B2617" t="s">
        <v>5</v>
      </c>
      <c r="C2617">
        <v>9.6</v>
      </c>
      <c r="D2617" t="s">
        <v>69</v>
      </c>
      <c r="E2617">
        <v>1</v>
      </c>
      <c r="F2617" s="12">
        <f t="shared" si="80"/>
        <v>41640</v>
      </c>
      <c r="G2617" s="2">
        <f t="shared" si="81"/>
        <v>2014</v>
      </c>
    </row>
    <row r="2618" spans="1:7" x14ac:dyDescent="0.25">
      <c r="A2618">
        <v>2299</v>
      </c>
      <c r="B2618" t="s">
        <v>5</v>
      </c>
      <c r="C2618">
        <v>9.6</v>
      </c>
      <c r="D2618" t="s">
        <v>7</v>
      </c>
      <c r="E2618">
        <v>1</v>
      </c>
      <c r="F2618" s="12">
        <f t="shared" si="80"/>
        <v>41699</v>
      </c>
      <c r="G2618" s="2">
        <f t="shared" si="81"/>
        <v>2014</v>
      </c>
    </row>
    <row r="2619" spans="1:7" x14ac:dyDescent="0.25">
      <c r="A2619">
        <v>2299</v>
      </c>
      <c r="B2619" t="s">
        <v>5</v>
      </c>
      <c r="C2619">
        <v>9.6</v>
      </c>
      <c r="D2619" t="s">
        <v>8</v>
      </c>
      <c r="E2619">
        <v>1</v>
      </c>
      <c r="F2619" s="12">
        <f t="shared" si="80"/>
        <v>41760</v>
      </c>
      <c r="G2619" s="2">
        <f t="shared" si="81"/>
        <v>2014</v>
      </c>
    </row>
    <row r="2620" spans="1:7" x14ac:dyDescent="0.25">
      <c r="A2620">
        <v>2299</v>
      </c>
      <c r="B2620" t="s">
        <v>5</v>
      </c>
      <c r="C2620">
        <v>9.6</v>
      </c>
      <c r="D2620" t="s">
        <v>11</v>
      </c>
      <c r="E2620">
        <v>1</v>
      </c>
      <c r="F2620" s="12">
        <f t="shared" si="80"/>
        <v>41821</v>
      </c>
      <c r="G2620" s="2">
        <f t="shared" si="81"/>
        <v>2014</v>
      </c>
    </row>
    <row r="2621" spans="1:7" x14ac:dyDescent="0.25">
      <c r="A2621">
        <v>2299</v>
      </c>
      <c r="B2621" t="s">
        <v>5</v>
      </c>
      <c r="C2621">
        <v>9.6</v>
      </c>
      <c r="D2621" t="s">
        <v>13</v>
      </c>
      <c r="E2621">
        <v>1</v>
      </c>
      <c r="F2621" s="12">
        <f t="shared" si="80"/>
        <v>41852</v>
      </c>
      <c r="G2621" s="2">
        <f t="shared" si="81"/>
        <v>2014</v>
      </c>
    </row>
    <row r="2622" spans="1:7" x14ac:dyDescent="0.25">
      <c r="A2622">
        <v>2299</v>
      </c>
      <c r="B2622" t="s">
        <v>5</v>
      </c>
      <c r="C2622">
        <v>9.6</v>
      </c>
      <c r="D2622" t="s">
        <v>18</v>
      </c>
      <c r="E2622">
        <v>1</v>
      </c>
      <c r="F2622" s="12">
        <f t="shared" si="80"/>
        <v>41974</v>
      </c>
      <c r="G2622" s="2">
        <f t="shared" si="81"/>
        <v>2014</v>
      </c>
    </row>
    <row r="2623" spans="1:7" x14ac:dyDescent="0.25">
      <c r="A2623">
        <v>2299</v>
      </c>
      <c r="B2623" t="s">
        <v>5</v>
      </c>
      <c r="C2623">
        <v>9.6</v>
      </c>
      <c r="D2623" t="s">
        <v>24</v>
      </c>
      <c r="E2623">
        <v>1</v>
      </c>
      <c r="F2623" s="12">
        <f t="shared" si="80"/>
        <v>42095</v>
      </c>
      <c r="G2623" s="2">
        <f t="shared" si="81"/>
        <v>2015</v>
      </c>
    </row>
    <row r="2624" spans="1:7" x14ac:dyDescent="0.25">
      <c r="A2624">
        <v>2299</v>
      </c>
      <c r="B2624" t="s">
        <v>5</v>
      </c>
      <c r="C2624">
        <v>9.6</v>
      </c>
      <c r="D2624" t="s">
        <v>27</v>
      </c>
      <c r="E2624">
        <v>1</v>
      </c>
      <c r="F2624" s="12">
        <f t="shared" si="80"/>
        <v>42156</v>
      </c>
      <c r="G2624" s="2">
        <f t="shared" si="81"/>
        <v>2015</v>
      </c>
    </row>
    <row r="2625" spans="1:7" x14ac:dyDescent="0.25">
      <c r="A2625">
        <v>2346</v>
      </c>
      <c r="B2625" t="s">
        <v>5</v>
      </c>
      <c r="C2625">
        <v>3.45</v>
      </c>
      <c r="D2625" t="s">
        <v>36</v>
      </c>
      <c r="E2625">
        <v>1</v>
      </c>
      <c r="F2625" s="12">
        <f t="shared" si="80"/>
        <v>40634</v>
      </c>
      <c r="G2625" s="2">
        <f t="shared" si="81"/>
        <v>2011</v>
      </c>
    </row>
    <row r="2626" spans="1:7" x14ac:dyDescent="0.25">
      <c r="A2626">
        <v>2346</v>
      </c>
      <c r="B2626" t="s">
        <v>5</v>
      </c>
      <c r="C2626">
        <v>3.45</v>
      </c>
      <c r="D2626" t="s">
        <v>38</v>
      </c>
      <c r="E2626">
        <v>1</v>
      </c>
      <c r="F2626" s="12">
        <f t="shared" ref="F2626:F2689" si="82">DATE(VALUE(LEFT(D2626,4)),VALUE(RIGHT(D2626,2)),1)</f>
        <v>40695</v>
      </c>
      <c r="G2626" s="2">
        <f t="shared" si="81"/>
        <v>2011</v>
      </c>
    </row>
    <row r="2627" spans="1:7" x14ac:dyDescent="0.25">
      <c r="A2627">
        <v>2346</v>
      </c>
      <c r="B2627" t="s">
        <v>5</v>
      </c>
      <c r="C2627">
        <v>3.45</v>
      </c>
      <c r="D2627" t="s">
        <v>40</v>
      </c>
      <c r="E2627">
        <v>1</v>
      </c>
      <c r="F2627" s="12">
        <f t="shared" si="82"/>
        <v>40756</v>
      </c>
      <c r="G2627" s="2">
        <f t="shared" ref="G2627:G2690" si="83">YEAR(F2627)</f>
        <v>2011</v>
      </c>
    </row>
    <row r="2628" spans="1:7" x14ac:dyDescent="0.25">
      <c r="A2628">
        <v>2346</v>
      </c>
      <c r="B2628" t="s">
        <v>5</v>
      </c>
      <c r="C2628">
        <v>3.45</v>
      </c>
      <c r="D2628" t="s">
        <v>43</v>
      </c>
      <c r="E2628">
        <v>1</v>
      </c>
      <c r="F2628" s="12">
        <f t="shared" si="82"/>
        <v>40848</v>
      </c>
      <c r="G2628" s="2">
        <f t="shared" si="83"/>
        <v>2011</v>
      </c>
    </row>
    <row r="2629" spans="1:7" x14ac:dyDescent="0.25">
      <c r="A2629">
        <v>2346</v>
      </c>
      <c r="B2629" t="s">
        <v>5</v>
      </c>
      <c r="C2629">
        <v>3.45</v>
      </c>
      <c r="D2629" t="s">
        <v>46</v>
      </c>
      <c r="E2629">
        <v>1</v>
      </c>
      <c r="F2629" s="12">
        <f t="shared" si="82"/>
        <v>40969</v>
      </c>
      <c r="G2629" s="2">
        <f t="shared" si="83"/>
        <v>2012</v>
      </c>
    </row>
    <row r="2630" spans="1:7" x14ac:dyDescent="0.25">
      <c r="A2630">
        <v>2346</v>
      </c>
      <c r="B2630" t="s">
        <v>5</v>
      </c>
      <c r="C2630">
        <v>3.45</v>
      </c>
      <c r="D2630" t="s">
        <v>48</v>
      </c>
      <c r="E2630">
        <v>1</v>
      </c>
      <c r="F2630" s="12">
        <f t="shared" si="82"/>
        <v>41030</v>
      </c>
      <c r="G2630" s="2">
        <f t="shared" si="83"/>
        <v>2012</v>
      </c>
    </row>
    <row r="2631" spans="1:7" x14ac:dyDescent="0.25">
      <c r="A2631">
        <v>2346</v>
      </c>
      <c r="B2631" t="s">
        <v>5</v>
      </c>
      <c r="C2631">
        <v>3.45</v>
      </c>
      <c r="D2631" t="s">
        <v>51</v>
      </c>
      <c r="E2631">
        <v>1</v>
      </c>
      <c r="F2631" s="12">
        <f t="shared" si="82"/>
        <v>41091</v>
      </c>
      <c r="G2631" s="2">
        <f t="shared" si="83"/>
        <v>2012</v>
      </c>
    </row>
    <row r="2632" spans="1:7" x14ac:dyDescent="0.25">
      <c r="A2632">
        <v>2346</v>
      </c>
      <c r="B2632" t="s">
        <v>5</v>
      </c>
      <c r="C2632">
        <v>3.45</v>
      </c>
      <c r="D2632" t="s">
        <v>55</v>
      </c>
      <c r="E2632">
        <v>1</v>
      </c>
      <c r="F2632" s="12">
        <f t="shared" si="82"/>
        <v>41183</v>
      </c>
      <c r="G2632" s="2">
        <f t="shared" si="83"/>
        <v>2012</v>
      </c>
    </row>
    <row r="2633" spans="1:7" x14ac:dyDescent="0.25">
      <c r="A2633">
        <v>2346</v>
      </c>
      <c r="B2633" t="s">
        <v>5</v>
      </c>
      <c r="C2633">
        <v>3.45</v>
      </c>
      <c r="D2633" t="s">
        <v>58</v>
      </c>
      <c r="E2633">
        <v>1</v>
      </c>
      <c r="F2633" s="12">
        <f t="shared" si="82"/>
        <v>41306</v>
      </c>
      <c r="G2633" s="2">
        <f t="shared" si="83"/>
        <v>2013</v>
      </c>
    </row>
    <row r="2634" spans="1:7" x14ac:dyDescent="0.25">
      <c r="A2634">
        <v>2346</v>
      </c>
      <c r="B2634" t="s">
        <v>5</v>
      </c>
      <c r="C2634">
        <v>3.45</v>
      </c>
      <c r="D2634" t="s">
        <v>62</v>
      </c>
      <c r="E2634">
        <v>1</v>
      </c>
      <c r="F2634" s="12">
        <f t="shared" si="82"/>
        <v>41365</v>
      </c>
      <c r="G2634" s="2">
        <f t="shared" si="83"/>
        <v>2013</v>
      </c>
    </row>
    <row r="2635" spans="1:7" x14ac:dyDescent="0.25">
      <c r="A2635">
        <v>2346</v>
      </c>
      <c r="B2635" t="s">
        <v>5</v>
      </c>
      <c r="C2635">
        <v>3.45</v>
      </c>
      <c r="D2635" t="s">
        <v>63</v>
      </c>
      <c r="E2635">
        <v>1</v>
      </c>
      <c r="F2635" s="12">
        <f t="shared" si="82"/>
        <v>41456</v>
      </c>
      <c r="G2635" s="2">
        <f t="shared" si="83"/>
        <v>2013</v>
      </c>
    </row>
    <row r="2636" spans="1:7" x14ac:dyDescent="0.25">
      <c r="A2636">
        <v>2346</v>
      </c>
      <c r="B2636" t="s">
        <v>5</v>
      </c>
      <c r="C2636">
        <v>3.45</v>
      </c>
      <c r="D2636" t="s">
        <v>64</v>
      </c>
      <c r="E2636">
        <v>1</v>
      </c>
      <c r="F2636" s="12">
        <f t="shared" si="82"/>
        <v>41518</v>
      </c>
      <c r="G2636" s="2">
        <f t="shared" si="83"/>
        <v>2013</v>
      </c>
    </row>
    <row r="2637" spans="1:7" x14ac:dyDescent="0.25">
      <c r="A2637">
        <v>2346</v>
      </c>
      <c r="B2637" t="s">
        <v>5</v>
      </c>
      <c r="C2637">
        <v>3.45</v>
      </c>
      <c r="D2637" t="s">
        <v>69</v>
      </c>
      <c r="E2637">
        <v>1</v>
      </c>
      <c r="F2637" s="12">
        <f t="shared" si="82"/>
        <v>41640</v>
      </c>
      <c r="G2637" s="2">
        <f t="shared" si="83"/>
        <v>2014</v>
      </c>
    </row>
    <row r="2638" spans="1:7" x14ac:dyDescent="0.25">
      <c r="A2638">
        <v>2346</v>
      </c>
      <c r="B2638" t="s">
        <v>5</v>
      </c>
      <c r="C2638">
        <v>3.45</v>
      </c>
      <c r="D2638" t="s">
        <v>6</v>
      </c>
      <c r="E2638">
        <v>1</v>
      </c>
      <c r="F2638" s="12">
        <f t="shared" si="82"/>
        <v>41730</v>
      </c>
      <c r="G2638" s="2">
        <f t="shared" si="83"/>
        <v>2014</v>
      </c>
    </row>
    <row r="2639" spans="1:7" x14ac:dyDescent="0.25">
      <c r="A2639">
        <v>2346</v>
      </c>
      <c r="B2639" t="s">
        <v>5</v>
      </c>
      <c r="C2639">
        <v>3.45</v>
      </c>
      <c r="D2639" t="s">
        <v>10</v>
      </c>
      <c r="E2639">
        <v>1</v>
      </c>
      <c r="F2639" s="12">
        <f t="shared" si="82"/>
        <v>41791</v>
      </c>
      <c r="G2639" s="2">
        <f t="shared" si="83"/>
        <v>2014</v>
      </c>
    </row>
    <row r="2640" spans="1:7" x14ac:dyDescent="0.25">
      <c r="A2640">
        <v>2346</v>
      </c>
      <c r="B2640" t="s">
        <v>5</v>
      </c>
      <c r="C2640">
        <v>3.45</v>
      </c>
      <c r="D2640" t="s">
        <v>13</v>
      </c>
      <c r="E2640">
        <v>1</v>
      </c>
      <c r="F2640" s="12">
        <f t="shared" si="82"/>
        <v>41852</v>
      </c>
      <c r="G2640" s="2">
        <f t="shared" si="83"/>
        <v>2014</v>
      </c>
    </row>
    <row r="2641" spans="1:7" x14ac:dyDescent="0.25">
      <c r="A2641">
        <v>2346</v>
      </c>
      <c r="B2641" t="s">
        <v>5</v>
      </c>
      <c r="C2641">
        <v>3.45</v>
      </c>
      <c r="D2641" t="s">
        <v>17</v>
      </c>
      <c r="E2641">
        <v>1</v>
      </c>
      <c r="F2641" s="12">
        <f t="shared" si="82"/>
        <v>41944</v>
      </c>
      <c r="G2641" s="2">
        <f t="shared" si="83"/>
        <v>2014</v>
      </c>
    </row>
    <row r="2642" spans="1:7" x14ac:dyDescent="0.25">
      <c r="A2642">
        <v>2346</v>
      </c>
      <c r="B2642" t="s">
        <v>5</v>
      </c>
      <c r="C2642">
        <v>3.45</v>
      </c>
      <c r="D2642" t="s">
        <v>23</v>
      </c>
      <c r="E2642">
        <v>1</v>
      </c>
      <c r="F2642" s="12">
        <f t="shared" si="82"/>
        <v>42064</v>
      </c>
      <c r="G2642" s="2">
        <f t="shared" si="83"/>
        <v>2015</v>
      </c>
    </row>
    <row r="2643" spans="1:7" x14ac:dyDescent="0.25">
      <c r="A2643">
        <v>2346</v>
      </c>
      <c r="B2643" t="s">
        <v>5</v>
      </c>
      <c r="C2643">
        <v>3.45</v>
      </c>
      <c r="D2643" t="s">
        <v>25</v>
      </c>
      <c r="E2643">
        <v>1</v>
      </c>
      <c r="F2643" s="12">
        <f t="shared" si="82"/>
        <v>42125</v>
      </c>
      <c r="G2643" s="2">
        <f t="shared" si="83"/>
        <v>2015</v>
      </c>
    </row>
    <row r="2644" spans="1:7" x14ac:dyDescent="0.25">
      <c r="A2644">
        <v>2356</v>
      </c>
      <c r="B2644" t="s">
        <v>5</v>
      </c>
      <c r="C2644">
        <v>1.9139999999999999</v>
      </c>
      <c r="D2644" t="s">
        <v>40</v>
      </c>
      <c r="E2644">
        <v>1</v>
      </c>
      <c r="F2644" s="12">
        <f t="shared" si="82"/>
        <v>40756</v>
      </c>
      <c r="G2644" s="2">
        <f t="shared" si="83"/>
        <v>2011</v>
      </c>
    </row>
    <row r="2645" spans="1:7" x14ac:dyDescent="0.25">
      <c r="A2645">
        <v>2356</v>
      </c>
      <c r="B2645" t="s">
        <v>5</v>
      </c>
      <c r="C2645">
        <v>1.9139999999999999</v>
      </c>
      <c r="D2645" t="s">
        <v>47</v>
      </c>
      <c r="E2645">
        <v>1</v>
      </c>
      <c r="F2645" s="12">
        <f t="shared" si="82"/>
        <v>40940</v>
      </c>
      <c r="G2645" s="2">
        <f t="shared" si="83"/>
        <v>2012</v>
      </c>
    </row>
    <row r="2646" spans="1:7" x14ac:dyDescent="0.25">
      <c r="A2646">
        <v>2356</v>
      </c>
      <c r="B2646" t="s">
        <v>5</v>
      </c>
      <c r="C2646">
        <v>1.9139999999999999</v>
      </c>
      <c r="D2646" t="s">
        <v>50</v>
      </c>
      <c r="E2646">
        <v>1</v>
      </c>
      <c r="F2646" s="12">
        <f t="shared" si="82"/>
        <v>41061</v>
      </c>
      <c r="G2646" s="2">
        <f t="shared" si="83"/>
        <v>2012</v>
      </c>
    </row>
    <row r="2647" spans="1:7" x14ac:dyDescent="0.25">
      <c r="A2647">
        <v>2356</v>
      </c>
      <c r="B2647" t="s">
        <v>5</v>
      </c>
      <c r="C2647">
        <v>1.9139999999999999</v>
      </c>
      <c r="D2647" t="s">
        <v>56</v>
      </c>
      <c r="E2647">
        <v>1</v>
      </c>
      <c r="F2647" s="12">
        <f t="shared" si="82"/>
        <v>41214</v>
      </c>
      <c r="G2647" s="2">
        <f t="shared" si="83"/>
        <v>2012</v>
      </c>
    </row>
    <row r="2648" spans="1:7" x14ac:dyDescent="0.25">
      <c r="A2648">
        <v>2356</v>
      </c>
      <c r="B2648" t="s">
        <v>5</v>
      </c>
      <c r="C2648">
        <v>1.9139999999999999</v>
      </c>
      <c r="D2648" t="s">
        <v>62</v>
      </c>
      <c r="E2648">
        <v>1</v>
      </c>
      <c r="F2648" s="12">
        <f t="shared" si="82"/>
        <v>41365</v>
      </c>
      <c r="G2648" s="2">
        <f t="shared" si="83"/>
        <v>2013</v>
      </c>
    </row>
    <row r="2649" spans="1:7" x14ac:dyDescent="0.25">
      <c r="A2649">
        <v>2356</v>
      </c>
      <c r="B2649" t="s">
        <v>5</v>
      </c>
      <c r="C2649">
        <v>1.9139999999999999</v>
      </c>
      <c r="D2649" t="s">
        <v>64</v>
      </c>
      <c r="E2649">
        <v>1</v>
      </c>
      <c r="F2649" s="12">
        <f t="shared" si="82"/>
        <v>41518</v>
      </c>
      <c r="G2649" s="2">
        <f t="shared" si="83"/>
        <v>2013</v>
      </c>
    </row>
    <row r="2650" spans="1:7" x14ac:dyDescent="0.25">
      <c r="A2650">
        <v>2356</v>
      </c>
      <c r="B2650" t="s">
        <v>5</v>
      </c>
      <c r="C2650">
        <v>1.9139999999999999</v>
      </c>
      <c r="D2650" t="s">
        <v>7</v>
      </c>
      <c r="E2650">
        <v>1</v>
      </c>
      <c r="F2650" s="12">
        <f t="shared" si="82"/>
        <v>41699</v>
      </c>
      <c r="G2650" s="2">
        <f t="shared" si="83"/>
        <v>2014</v>
      </c>
    </row>
    <row r="2651" spans="1:7" x14ac:dyDescent="0.25">
      <c r="A2651">
        <v>2356</v>
      </c>
      <c r="B2651" t="s">
        <v>5</v>
      </c>
      <c r="C2651">
        <v>1.9139999999999999</v>
      </c>
      <c r="D2651" t="s">
        <v>11</v>
      </c>
      <c r="E2651">
        <v>1</v>
      </c>
      <c r="F2651" s="12">
        <f t="shared" si="82"/>
        <v>41821</v>
      </c>
      <c r="G2651" s="2">
        <f t="shared" si="83"/>
        <v>2014</v>
      </c>
    </row>
    <row r="2652" spans="1:7" x14ac:dyDescent="0.25">
      <c r="A2652">
        <v>2356</v>
      </c>
      <c r="B2652" t="s">
        <v>5</v>
      </c>
      <c r="C2652">
        <v>1.9139999999999999</v>
      </c>
      <c r="D2652" t="s">
        <v>18</v>
      </c>
      <c r="E2652">
        <v>1</v>
      </c>
      <c r="F2652" s="12">
        <f t="shared" si="82"/>
        <v>41974</v>
      </c>
      <c r="G2652" s="2">
        <f t="shared" si="83"/>
        <v>2014</v>
      </c>
    </row>
    <row r="2653" spans="1:7" x14ac:dyDescent="0.25">
      <c r="A2653">
        <v>2356</v>
      </c>
      <c r="B2653" t="s">
        <v>5</v>
      </c>
      <c r="C2653">
        <v>1.9139999999999999</v>
      </c>
      <c r="D2653" t="s">
        <v>25</v>
      </c>
      <c r="E2653">
        <v>1</v>
      </c>
      <c r="F2653" s="12">
        <f t="shared" si="82"/>
        <v>42125</v>
      </c>
      <c r="G2653" s="2">
        <f t="shared" si="83"/>
        <v>2015</v>
      </c>
    </row>
    <row r="2654" spans="1:7" x14ac:dyDescent="0.25">
      <c r="A2654">
        <v>2361</v>
      </c>
      <c r="B2654" t="s">
        <v>5</v>
      </c>
      <c r="C2654">
        <v>4.9950000000000001</v>
      </c>
      <c r="D2654" t="s">
        <v>37</v>
      </c>
      <c r="E2654">
        <v>1</v>
      </c>
      <c r="F2654" s="12">
        <f t="shared" si="82"/>
        <v>40664</v>
      </c>
      <c r="G2654" s="2">
        <f t="shared" si="83"/>
        <v>2011</v>
      </c>
    </row>
    <row r="2655" spans="1:7" x14ac:dyDescent="0.25">
      <c r="A2655">
        <v>2361</v>
      </c>
      <c r="B2655" t="s">
        <v>5</v>
      </c>
      <c r="C2655">
        <v>4.9950000000000001</v>
      </c>
      <c r="D2655" t="s">
        <v>35</v>
      </c>
      <c r="E2655">
        <v>1</v>
      </c>
      <c r="F2655" s="12">
        <f t="shared" si="82"/>
        <v>40603</v>
      </c>
      <c r="G2655" s="2">
        <f t="shared" si="83"/>
        <v>2011</v>
      </c>
    </row>
    <row r="2656" spans="1:7" x14ac:dyDescent="0.25">
      <c r="A2656">
        <v>2361</v>
      </c>
      <c r="B2656" t="s">
        <v>5</v>
      </c>
      <c r="C2656">
        <v>4.9950000000000001</v>
      </c>
      <c r="D2656" t="s">
        <v>39</v>
      </c>
      <c r="E2656">
        <v>1</v>
      </c>
      <c r="F2656" s="12">
        <f t="shared" si="82"/>
        <v>40725</v>
      </c>
      <c r="G2656" s="2">
        <f t="shared" si="83"/>
        <v>2011</v>
      </c>
    </row>
    <row r="2657" spans="1:7" x14ac:dyDescent="0.25">
      <c r="A2657">
        <v>2361</v>
      </c>
      <c r="B2657" t="s">
        <v>5</v>
      </c>
      <c r="C2657">
        <v>4.9950000000000001</v>
      </c>
      <c r="D2657" t="s">
        <v>40</v>
      </c>
      <c r="E2657">
        <v>1</v>
      </c>
      <c r="F2657" s="12">
        <f t="shared" si="82"/>
        <v>40756</v>
      </c>
      <c r="G2657" s="2">
        <f t="shared" si="83"/>
        <v>2011</v>
      </c>
    </row>
    <row r="2658" spans="1:7" x14ac:dyDescent="0.25">
      <c r="A2658">
        <v>2361</v>
      </c>
      <c r="B2658" t="s">
        <v>5</v>
      </c>
      <c r="C2658">
        <v>4.9950000000000001</v>
      </c>
      <c r="D2658" t="s">
        <v>42</v>
      </c>
      <c r="E2658">
        <v>1</v>
      </c>
      <c r="F2658" s="12">
        <f t="shared" si="82"/>
        <v>40817</v>
      </c>
      <c r="G2658" s="2">
        <f t="shared" si="83"/>
        <v>2011</v>
      </c>
    </row>
    <row r="2659" spans="1:7" x14ac:dyDescent="0.25">
      <c r="A2659">
        <v>2361</v>
      </c>
      <c r="B2659" t="s">
        <v>5</v>
      </c>
      <c r="C2659">
        <v>4.9950000000000001</v>
      </c>
      <c r="D2659" t="s">
        <v>45</v>
      </c>
      <c r="E2659">
        <v>1</v>
      </c>
      <c r="F2659" s="12">
        <f t="shared" si="82"/>
        <v>40909</v>
      </c>
      <c r="G2659" s="2">
        <f t="shared" si="83"/>
        <v>2012</v>
      </c>
    </row>
    <row r="2660" spans="1:7" x14ac:dyDescent="0.25">
      <c r="A2660">
        <v>2361</v>
      </c>
      <c r="B2660" t="s">
        <v>5</v>
      </c>
      <c r="C2660">
        <v>4.9950000000000001</v>
      </c>
      <c r="D2660" t="s">
        <v>46</v>
      </c>
      <c r="E2660">
        <v>1</v>
      </c>
      <c r="F2660" s="12">
        <f t="shared" si="82"/>
        <v>40969</v>
      </c>
      <c r="G2660" s="2">
        <f t="shared" si="83"/>
        <v>2012</v>
      </c>
    </row>
    <row r="2661" spans="1:7" x14ac:dyDescent="0.25">
      <c r="A2661">
        <v>2361</v>
      </c>
      <c r="B2661" t="s">
        <v>5</v>
      </c>
      <c r="C2661">
        <v>4.9950000000000001</v>
      </c>
      <c r="D2661" t="s">
        <v>48</v>
      </c>
      <c r="E2661">
        <v>1</v>
      </c>
      <c r="F2661" s="12">
        <f t="shared" si="82"/>
        <v>41030</v>
      </c>
      <c r="G2661" s="2">
        <f t="shared" si="83"/>
        <v>2012</v>
      </c>
    </row>
    <row r="2662" spans="1:7" x14ac:dyDescent="0.25">
      <c r="A2662">
        <v>2361</v>
      </c>
      <c r="B2662" t="s">
        <v>5</v>
      </c>
      <c r="C2662">
        <v>4.9950000000000001</v>
      </c>
      <c r="D2662" t="s">
        <v>50</v>
      </c>
      <c r="E2662">
        <v>1</v>
      </c>
      <c r="F2662" s="12">
        <f t="shared" si="82"/>
        <v>41061</v>
      </c>
      <c r="G2662" s="2">
        <f t="shared" si="83"/>
        <v>2012</v>
      </c>
    </row>
    <row r="2663" spans="1:7" x14ac:dyDescent="0.25">
      <c r="A2663">
        <v>2361</v>
      </c>
      <c r="B2663" t="s">
        <v>5</v>
      </c>
      <c r="C2663">
        <v>4.9950000000000001</v>
      </c>
      <c r="D2663" t="s">
        <v>53</v>
      </c>
      <c r="E2663">
        <v>1</v>
      </c>
      <c r="F2663" s="12">
        <f t="shared" si="82"/>
        <v>41122</v>
      </c>
      <c r="G2663" s="2">
        <f t="shared" si="83"/>
        <v>2012</v>
      </c>
    </row>
    <row r="2664" spans="1:7" x14ac:dyDescent="0.25">
      <c r="A2664">
        <v>2361</v>
      </c>
      <c r="B2664" t="s">
        <v>5</v>
      </c>
      <c r="C2664">
        <v>4.9950000000000001</v>
      </c>
      <c r="D2664" t="s">
        <v>55</v>
      </c>
      <c r="E2664">
        <v>1</v>
      </c>
      <c r="F2664" s="12">
        <f t="shared" si="82"/>
        <v>41183</v>
      </c>
      <c r="G2664" s="2">
        <f t="shared" si="83"/>
        <v>2012</v>
      </c>
    </row>
    <row r="2665" spans="1:7" x14ac:dyDescent="0.25">
      <c r="A2665">
        <v>2361</v>
      </c>
      <c r="B2665" t="s">
        <v>5</v>
      </c>
      <c r="C2665">
        <v>4.9950000000000001</v>
      </c>
      <c r="D2665" t="s">
        <v>54</v>
      </c>
      <c r="E2665">
        <v>1</v>
      </c>
      <c r="F2665" s="12">
        <f t="shared" si="82"/>
        <v>41244</v>
      </c>
      <c r="G2665" s="2">
        <f t="shared" si="83"/>
        <v>2012</v>
      </c>
    </row>
    <row r="2666" spans="1:7" x14ac:dyDescent="0.25">
      <c r="A2666">
        <v>2361</v>
      </c>
      <c r="B2666" t="s">
        <v>5</v>
      </c>
      <c r="C2666">
        <v>4.9950000000000001</v>
      </c>
      <c r="D2666" t="s">
        <v>57</v>
      </c>
      <c r="E2666">
        <v>1</v>
      </c>
      <c r="F2666" s="12">
        <f t="shared" si="82"/>
        <v>41334</v>
      </c>
      <c r="G2666" s="2">
        <f t="shared" si="83"/>
        <v>2013</v>
      </c>
    </row>
    <row r="2667" spans="1:7" x14ac:dyDescent="0.25">
      <c r="A2667">
        <v>2361</v>
      </c>
      <c r="B2667" t="s">
        <v>5</v>
      </c>
      <c r="C2667">
        <v>4.9950000000000001</v>
      </c>
      <c r="D2667" t="s">
        <v>62</v>
      </c>
      <c r="E2667">
        <v>1</v>
      </c>
      <c r="F2667" s="12">
        <f t="shared" si="82"/>
        <v>41365</v>
      </c>
      <c r="G2667" s="2">
        <f t="shared" si="83"/>
        <v>2013</v>
      </c>
    </row>
    <row r="2668" spans="1:7" x14ac:dyDescent="0.25">
      <c r="A2668">
        <v>2361</v>
      </c>
      <c r="B2668" t="s">
        <v>5</v>
      </c>
      <c r="C2668">
        <v>4.9950000000000001</v>
      </c>
      <c r="D2668" t="s">
        <v>61</v>
      </c>
      <c r="E2668">
        <v>1</v>
      </c>
      <c r="F2668" s="12">
        <f t="shared" si="82"/>
        <v>41426</v>
      </c>
      <c r="G2668" s="2">
        <f t="shared" si="83"/>
        <v>2013</v>
      </c>
    </row>
    <row r="2669" spans="1:7" x14ac:dyDescent="0.25">
      <c r="A2669">
        <v>2361</v>
      </c>
      <c r="B2669" t="s">
        <v>5</v>
      </c>
      <c r="C2669">
        <v>4.9950000000000001</v>
      </c>
      <c r="D2669" t="s">
        <v>65</v>
      </c>
      <c r="E2669">
        <v>1</v>
      </c>
      <c r="F2669" s="12">
        <f t="shared" si="82"/>
        <v>41487</v>
      </c>
      <c r="G2669" s="2">
        <f t="shared" si="83"/>
        <v>2013</v>
      </c>
    </row>
    <row r="2670" spans="1:7" x14ac:dyDescent="0.25">
      <c r="A2670">
        <v>2361</v>
      </c>
      <c r="B2670" t="s">
        <v>5</v>
      </c>
      <c r="C2670">
        <v>4.9950000000000001</v>
      </c>
      <c r="D2670" t="s">
        <v>64</v>
      </c>
      <c r="E2670">
        <v>1</v>
      </c>
      <c r="F2670" s="12">
        <f t="shared" si="82"/>
        <v>41518</v>
      </c>
      <c r="G2670" s="2">
        <f t="shared" si="83"/>
        <v>2013</v>
      </c>
    </row>
    <row r="2671" spans="1:7" x14ac:dyDescent="0.25">
      <c r="A2671">
        <v>2361</v>
      </c>
      <c r="B2671" t="s">
        <v>5</v>
      </c>
      <c r="C2671">
        <v>4.9950000000000001</v>
      </c>
      <c r="D2671" t="s">
        <v>66</v>
      </c>
      <c r="E2671">
        <v>1</v>
      </c>
      <c r="F2671" s="12">
        <f t="shared" si="82"/>
        <v>41609</v>
      </c>
      <c r="G2671" s="2">
        <f t="shared" si="83"/>
        <v>2013</v>
      </c>
    </row>
    <row r="2672" spans="1:7" x14ac:dyDescent="0.25">
      <c r="A2672">
        <v>2361</v>
      </c>
      <c r="B2672" t="s">
        <v>5</v>
      </c>
      <c r="C2672">
        <v>4.9950000000000001</v>
      </c>
      <c r="D2672" t="s">
        <v>7</v>
      </c>
      <c r="E2672">
        <v>1</v>
      </c>
      <c r="F2672" s="12">
        <f t="shared" si="82"/>
        <v>41699</v>
      </c>
      <c r="G2672" s="2">
        <f t="shared" si="83"/>
        <v>2014</v>
      </c>
    </row>
    <row r="2673" spans="1:7" x14ac:dyDescent="0.25">
      <c r="A2673">
        <v>2361</v>
      </c>
      <c r="B2673" t="s">
        <v>5</v>
      </c>
      <c r="C2673">
        <v>4.9950000000000001</v>
      </c>
      <c r="D2673" t="s">
        <v>8</v>
      </c>
      <c r="E2673">
        <v>1</v>
      </c>
      <c r="F2673" s="12">
        <f t="shared" si="82"/>
        <v>41760</v>
      </c>
      <c r="G2673" s="2">
        <f t="shared" si="83"/>
        <v>2014</v>
      </c>
    </row>
    <row r="2674" spans="1:7" x14ac:dyDescent="0.25">
      <c r="A2674">
        <v>2361</v>
      </c>
      <c r="B2674" t="s">
        <v>5</v>
      </c>
      <c r="C2674">
        <v>4.9950000000000001</v>
      </c>
      <c r="D2674" t="s">
        <v>10</v>
      </c>
      <c r="E2674">
        <v>1</v>
      </c>
      <c r="F2674" s="12">
        <f t="shared" si="82"/>
        <v>41791</v>
      </c>
      <c r="G2674" s="2">
        <f t="shared" si="83"/>
        <v>2014</v>
      </c>
    </row>
    <row r="2675" spans="1:7" x14ac:dyDescent="0.25">
      <c r="A2675">
        <v>2361</v>
      </c>
      <c r="B2675" t="s">
        <v>5</v>
      </c>
      <c r="C2675">
        <v>4.9950000000000001</v>
      </c>
      <c r="D2675" t="s">
        <v>13</v>
      </c>
      <c r="E2675">
        <v>1</v>
      </c>
      <c r="F2675" s="12">
        <f t="shared" si="82"/>
        <v>41852</v>
      </c>
      <c r="G2675" s="2">
        <f t="shared" si="83"/>
        <v>2014</v>
      </c>
    </row>
    <row r="2676" spans="1:7" x14ac:dyDescent="0.25">
      <c r="A2676">
        <v>2361</v>
      </c>
      <c r="B2676" t="s">
        <v>5</v>
      </c>
      <c r="C2676">
        <v>4.9950000000000001</v>
      </c>
      <c r="D2676" t="s">
        <v>16</v>
      </c>
      <c r="E2676">
        <v>1</v>
      </c>
      <c r="F2676" s="12">
        <f t="shared" si="82"/>
        <v>41913</v>
      </c>
      <c r="G2676" s="2">
        <f t="shared" si="83"/>
        <v>2014</v>
      </c>
    </row>
    <row r="2677" spans="1:7" x14ac:dyDescent="0.25">
      <c r="A2677">
        <v>2361</v>
      </c>
      <c r="B2677" t="s">
        <v>5</v>
      </c>
      <c r="C2677">
        <v>4.9950000000000001</v>
      </c>
      <c r="D2677" t="s">
        <v>20</v>
      </c>
      <c r="E2677">
        <v>1</v>
      </c>
      <c r="F2677" s="12">
        <f t="shared" si="82"/>
        <v>42005</v>
      </c>
      <c r="G2677" s="2">
        <f t="shared" si="83"/>
        <v>2015</v>
      </c>
    </row>
    <row r="2678" spans="1:7" x14ac:dyDescent="0.25">
      <c r="A2678">
        <v>2361</v>
      </c>
      <c r="B2678" t="s">
        <v>5</v>
      </c>
      <c r="C2678">
        <v>4.9950000000000001</v>
      </c>
      <c r="D2678" t="s">
        <v>23</v>
      </c>
      <c r="E2678">
        <v>1</v>
      </c>
      <c r="F2678" s="12">
        <f t="shared" si="82"/>
        <v>42064</v>
      </c>
      <c r="G2678" s="2">
        <f t="shared" si="83"/>
        <v>2015</v>
      </c>
    </row>
    <row r="2679" spans="1:7" x14ac:dyDescent="0.25">
      <c r="A2679">
        <v>2361</v>
      </c>
      <c r="B2679" t="s">
        <v>5</v>
      </c>
      <c r="C2679">
        <v>4.9950000000000001</v>
      </c>
      <c r="D2679" t="s">
        <v>25</v>
      </c>
      <c r="E2679">
        <v>1</v>
      </c>
      <c r="F2679" s="12">
        <f t="shared" si="82"/>
        <v>42125</v>
      </c>
      <c r="G2679" s="2">
        <f t="shared" si="83"/>
        <v>2015</v>
      </c>
    </row>
    <row r="2680" spans="1:7" x14ac:dyDescent="0.25">
      <c r="A2680">
        <v>2367</v>
      </c>
      <c r="B2680" t="s">
        <v>5</v>
      </c>
      <c r="C2680">
        <v>11.1</v>
      </c>
      <c r="D2680" t="s">
        <v>43</v>
      </c>
      <c r="E2680">
        <v>1</v>
      </c>
      <c r="F2680" s="12">
        <f t="shared" si="82"/>
        <v>40848</v>
      </c>
      <c r="G2680" s="2">
        <f t="shared" si="83"/>
        <v>2011</v>
      </c>
    </row>
    <row r="2681" spans="1:7" x14ac:dyDescent="0.25">
      <c r="A2681">
        <v>2367</v>
      </c>
      <c r="B2681" t="s">
        <v>5</v>
      </c>
      <c r="C2681">
        <v>11.1</v>
      </c>
      <c r="D2681" t="s">
        <v>46</v>
      </c>
      <c r="E2681">
        <v>1</v>
      </c>
      <c r="F2681" s="12">
        <f t="shared" si="82"/>
        <v>40969</v>
      </c>
      <c r="G2681" s="2">
        <f t="shared" si="83"/>
        <v>2012</v>
      </c>
    </row>
    <row r="2682" spans="1:7" x14ac:dyDescent="0.25">
      <c r="A2682">
        <v>2367</v>
      </c>
      <c r="B2682" t="s">
        <v>5</v>
      </c>
      <c r="C2682">
        <v>11.1</v>
      </c>
      <c r="D2682" t="s">
        <v>50</v>
      </c>
      <c r="E2682">
        <v>1</v>
      </c>
      <c r="F2682" s="12">
        <f t="shared" si="82"/>
        <v>41061</v>
      </c>
      <c r="G2682" s="2">
        <f t="shared" si="83"/>
        <v>2012</v>
      </c>
    </row>
    <row r="2683" spans="1:7" x14ac:dyDescent="0.25">
      <c r="A2683">
        <v>2367</v>
      </c>
      <c r="B2683" t="s">
        <v>5</v>
      </c>
      <c r="C2683">
        <v>11.1</v>
      </c>
      <c r="D2683" t="s">
        <v>55</v>
      </c>
      <c r="E2683">
        <v>1</v>
      </c>
      <c r="F2683" s="12">
        <f t="shared" si="82"/>
        <v>41183</v>
      </c>
      <c r="G2683" s="2">
        <f t="shared" si="83"/>
        <v>2012</v>
      </c>
    </row>
    <row r="2684" spans="1:7" x14ac:dyDescent="0.25">
      <c r="A2684">
        <v>2367</v>
      </c>
      <c r="B2684" t="s">
        <v>5</v>
      </c>
      <c r="C2684">
        <v>11.1</v>
      </c>
      <c r="D2684" t="s">
        <v>57</v>
      </c>
      <c r="E2684">
        <v>1</v>
      </c>
      <c r="F2684" s="12">
        <f t="shared" si="82"/>
        <v>41334</v>
      </c>
      <c r="G2684" s="2">
        <f t="shared" si="83"/>
        <v>2013</v>
      </c>
    </row>
    <row r="2685" spans="1:7" x14ac:dyDescent="0.25">
      <c r="A2685">
        <v>2367</v>
      </c>
      <c r="B2685" t="s">
        <v>5</v>
      </c>
      <c r="C2685">
        <v>11.1</v>
      </c>
      <c r="D2685" t="s">
        <v>61</v>
      </c>
      <c r="E2685">
        <v>1</v>
      </c>
      <c r="F2685" s="12">
        <f t="shared" si="82"/>
        <v>41426</v>
      </c>
      <c r="G2685" s="2">
        <f t="shared" si="83"/>
        <v>2013</v>
      </c>
    </row>
    <row r="2686" spans="1:7" x14ac:dyDescent="0.25">
      <c r="A2686">
        <v>2367</v>
      </c>
      <c r="B2686" t="s">
        <v>5</v>
      </c>
      <c r="C2686">
        <v>11.1</v>
      </c>
      <c r="D2686" t="s">
        <v>64</v>
      </c>
      <c r="E2686">
        <v>1</v>
      </c>
      <c r="F2686" s="12">
        <f t="shared" si="82"/>
        <v>41518</v>
      </c>
      <c r="G2686" s="2">
        <f t="shared" si="83"/>
        <v>2013</v>
      </c>
    </row>
    <row r="2687" spans="1:7" x14ac:dyDescent="0.25">
      <c r="A2687">
        <v>2367</v>
      </c>
      <c r="B2687" t="s">
        <v>5</v>
      </c>
      <c r="C2687">
        <v>11.1</v>
      </c>
      <c r="D2687" t="s">
        <v>7</v>
      </c>
      <c r="E2687">
        <v>1</v>
      </c>
      <c r="F2687" s="12">
        <f t="shared" si="82"/>
        <v>41699</v>
      </c>
      <c r="G2687" s="2">
        <f t="shared" si="83"/>
        <v>2014</v>
      </c>
    </row>
    <row r="2688" spans="1:7" x14ac:dyDescent="0.25">
      <c r="A2688">
        <v>2367</v>
      </c>
      <c r="B2688" t="s">
        <v>5</v>
      </c>
      <c r="C2688">
        <v>11.1</v>
      </c>
      <c r="D2688" t="s">
        <v>10</v>
      </c>
      <c r="E2688">
        <v>1</v>
      </c>
      <c r="F2688" s="12">
        <f t="shared" si="82"/>
        <v>41791</v>
      </c>
      <c r="G2688" s="2">
        <f t="shared" si="83"/>
        <v>2014</v>
      </c>
    </row>
    <row r="2689" spans="1:7" x14ac:dyDescent="0.25">
      <c r="A2689">
        <v>2367</v>
      </c>
      <c r="B2689" t="s">
        <v>5</v>
      </c>
      <c r="C2689">
        <v>11.1</v>
      </c>
      <c r="D2689" t="s">
        <v>14</v>
      </c>
      <c r="E2689">
        <v>1</v>
      </c>
      <c r="F2689" s="12">
        <f t="shared" si="82"/>
        <v>41883</v>
      </c>
      <c r="G2689" s="2">
        <f t="shared" si="83"/>
        <v>2014</v>
      </c>
    </row>
    <row r="2690" spans="1:7" x14ac:dyDescent="0.25">
      <c r="A2690">
        <v>2367</v>
      </c>
      <c r="B2690" t="s">
        <v>5</v>
      </c>
      <c r="C2690">
        <v>11.1</v>
      </c>
      <c r="D2690" t="s">
        <v>23</v>
      </c>
      <c r="E2690">
        <v>1</v>
      </c>
      <c r="F2690" s="12">
        <f t="shared" ref="F2690:F2753" si="84">DATE(VALUE(LEFT(D2690,4)),VALUE(RIGHT(D2690,2)),1)</f>
        <v>42064</v>
      </c>
      <c r="G2690" s="2">
        <f t="shared" si="83"/>
        <v>2015</v>
      </c>
    </row>
    <row r="2691" spans="1:7" x14ac:dyDescent="0.25">
      <c r="A2691">
        <v>2367</v>
      </c>
      <c r="B2691" t="s">
        <v>5</v>
      </c>
      <c r="C2691">
        <v>11.1</v>
      </c>
      <c r="D2691" t="s">
        <v>27</v>
      </c>
      <c r="E2691">
        <v>1</v>
      </c>
      <c r="F2691" s="12">
        <f t="shared" si="84"/>
        <v>42156</v>
      </c>
      <c r="G2691" s="2">
        <f t="shared" ref="G2691:G2754" si="85">YEAR(F2691)</f>
        <v>2015</v>
      </c>
    </row>
    <row r="2692" spans="1:7" x14ac:dyDescent="0.25">
      <c r="A2692">
        <v>2369</v>
      </c>
      <c r="B2692" t="s">
        <v>5</v>
      </c>
      <c r="C2692">
        <v>4.83</v>
      </c>
      <c r="D2692" t="s">
        <v>36</v>
      </c>
      <c r="E2692">
        <v>1</v>
      </c>
      <c r="F2692" s="12">
        <f t="shared" si="84"/>
        <v>40634</v>
      </c>
      <c r="G2692" s="2">
        <f t="shared" si="85"/>
        <v>2011</v>
      </c>
    </row>
    <row r="2693" spans="1:7" x14ac:dyDescent="0.25">
      <c r="A2693">
        <v>2369</v>
      </c>
      <c r="B2693" t="s">
        <v>5</v>
      </c>
      <c r="C2693">
        <v>4.83</v>
      </c>
      <c r="D2693" t="s">
        <v>38</v>
      </c>
      <c r="E2693">
        <v>1</v>
      </c>
      <c r="F2693" s="12">
        <f t="shared" si="84"/>
        <v>40695</v>
      </c>
      <c r="G2693" s="2">
        <f t="shared" si="85"/>
        <v>2011</v>
      </c>
    </row>
    <row r="2694" spans="1:7" x14ac:dyDescent="0.25">
      <c r="A2694">
        <v>2369</v>
      </c>
      <c r="B2694" t="s">
        <v>5</v>
      </c>
      <c r="C2694">
        <v>4.83</v>
      </c>
      <c r="D2694" t="s">
        <v>39</v>
      </c>
      <c r="E2694">
        <v>1</v>
      </c>
      <c r="F2694" s="12">
        <f t="shared" si="84"/>
        <v>40725</v>
      </c>
      <c r="G2694" s="2">
        <f t="shared" si="85"/>
        <v>2011</v>
      </c>
    </row>
    <row r="2695" spans="1:7" x14ac:dyDescent="0.25">
      <c r="A2695">
        <v>2369</v>
      </c>
      <c r="B2695" t="s">
        <v>5</v>
      </c>
      <c r="C2695">
        <v>4.83</v>
      </c>
      <c r="D2695" t="s">
        <v>41</v>
      </c>
      <c r="E2695">
        <v>1</v>
      </c>
      <c r="F2695" s="12">
        <f t="shared" si="84"/>
        <v>40787</v>
      </c>
      <c r="G2695" s="2">
        <f t="shared" si="85"/>
        <v>2011</v>
      </c>
    </row>
    <row r="2696" spans="1:7" x14ac:dyDescent="0.25">
      <c r="A2696">
        <v>2369</v>
      </c>
      <c r="B2696" t="s">
        <v>5</v>
      </c>
      <c r="C2696">
        <v>4.83</v>
      </c>
      <c r="D2696" t="s">
        <v>44</v>
      </c>
      <c r="E2696">
        <v>1</v>
      </c>
      <c r="F2696" s="12">
        <f t="shared" si="84"/>
        <v>40878</v>
      </c>
      <c r="G2696" s="2">
        <f t="shared" si="85"/>
        <v>2011</v>
      </c>
    </row>
    <row r="2697" spans="1:7" x14ac:dyDescent="0.25">
      <c r="A2697">
        <v>2369</v>
      </c>
      <c r="B2697" t="s">
        <v>5</v>
      </c>
      <c r="C2697">
        <v>4.83</v>
      </c>
      <c r="D2697" t="s">
        <v>47</v>
      </c>
      <c r="E2697">
        <v>1</v>
      </c>
      <c r="F2697" s="12">
        <f t="shared" si="84"/>
        <v>40940</v>
      </c>
      <c r="G2697" s="2">
        <f t="shared" si="85"/>
        <v>2012</v>
      </c>
    </row>
    <row r="2698" spans="1:7" x14ac:dyDescent="0.25">
      <c r="A2698">
        <v>2369</v>
      </c>
      <c r="B2698" t="s">
        <v>5</v>
      </c>
      <c r="C2698">
        <v>4.83</v>
      </c>
      <c r="D2698" t="s">
        <v>49</v>
      </c>
      <c r="E2698">
        <v>1</v>
      </c>
      <c r="F2698" s="12">
        <f t="shared" si="84"/>
        <v>41000</v>
      </c>
      <c r="G2698" s="2">
        <f t="shared" si="85"/>
        <v>2012</v>
      </c>
    </row>
    <row r="2699" spans="1:7" x14ac:dyDescent="0.25">
      <c r="A2699">
        <v>2369</v>
      </c>
      <c r="B2699" t="s">
        <v>5</v>
      </c>
      <c r="C2699">
        <v>4.83</v>
      </c>
      <c r="D2699" t="s">
        <v>50</v>
      </c>
      <c r="E2699">
        <v>1</v>
      </c>
      <c r="F2699" s="12">
        <f t="shared" si="84"/>
        <v>41061</v>
      </c>
      <c r="G2699" s="2">
        <f t="shared" si="85"/>
        <v>2012</v>
      </c>
    </row>
    <row r="2700" spans="1:7" x14ac:dyDescent="0.25">
      <c r="A2700">
        <v>2369</v>
      </c>
      <c r="B2700" t="s">
        <v>5</v>
      </c>
      <c r="C2700">
        <v>4.83</v>
      </c>
      <c r="D2700" t="s">
        <v>51</v>
      </c>
      <c r="E2700">
        <v>1</v>
      </c>
      <c r="F2700" s="12">
        <f t="shared" si="84"/>
        <v>41091</v>
      </c>
      <c r="G2700" s="2">
        <f t="shared" si="85"/>
        <v>2012</v>
      </c>
    </row>
    <row r="2701" spans="1:7" x14ac:dyDescent="0.25">
      <c r="A2701">
        <v>2369</v>
      </c>
      <c r="B2701" t="s">
        <v>5</v>
      </c>
      <c r="C2701">
        <v>4.83</v>
      </c>
      <c r="D2701" t="s">
        <v>52</v>
      </c>
      <c r="E2701">
        <v>1</v>
      </c>
      <c r="F2701" s="12">
        <f t="shared" si="84"/>
        <v>41153</v>
      </c>
      <c r="G2701" s="2">
        <f t="shared" si="85"/>
        <v>2012</v>
      </c>
    </row>
    <row r="2702" spans="1:7" x14ac:dyDescent="0.25">
      <c r="A2702">
        <v>2369</v>
      </c>
      <c r="B2702" t="s">
        <v>5</v>
      </c>
      <c r="C2702">
        <v>4.83</v>
      </c>
      <c r="D2702" t="s">
        <v>54</v>
      </c>
      <c r="E2702">
        <v>1</v>
      </c>
      <c r="F2702" s="12">
        <f t="shared" si="84"/>
        <v>41244</v>
      </c>
      <c r="G2702" s="2">
        <f t="shared" si="85"/>
        <v>2012</v>
      </c>
    </row>
    <row r="2703" spans="1:7" x14ac:dyDescent="0.25">
      <c r="A2703">
        <v>2369</v>
      </c>
      <c r="B2703" t="s">
        <v>5</v>
      </c>
      <c r="C2703">
        <v>4.83</v>
      </c>
      <c r="D2703" t="s">
        <v>58</v>
      </c>
      <c r="E2703">
        <v>1</v>
      </c>
      <c r="F2703" s="12">
        <f t="shared" si="84"/>
        <v>41306</v>
      </c>
      <c r="G2703" s="2">
        <f t="shared" si="85"/>
        <v>2013</v>
      </c>
    </row>
    <row r="2704" spans="1:7" x14ac:dyDescent="0.25">
      <c r="A2704">
        <v>2369</v>
      </c>
      <c r="B2704" t="s">
        <v>5</v>
      </c>
      <c r="C2704">
        <v>4.83</v>
      </c>
      <c r="D2704" t="s">
        <v>62</v>
      </c>
      <c r="E2704">
        <v>1</v>
      </c>
      <c r="F2704" s="12">
        <f t="shared" si="84"/>
        <v>41365</v>
      </c>
      <c r="G2704" s="2">
        <f t="shared" si="85"/>
        <v>2013</v>
      </c>
    </row>
    <row r="2705" spans="1:7" x14ac:dyDescent="0.25">
      <c r="A2705">
        <v>2369</v>
      </c>
      <c r="B2705" t="s">
        <v>5</v>
      </c>
      <c r="C2705">
        <v>4.83</v>
      </c>
      <c r="D2705" t="s">
        <v>61</v>
      </c>
      <c r="E2705">
        <v>1</v>
      </c>
      <c r="F2705" s="12">
        <f t="shared" si="84"/>
        <v>41426</v>
      </c>
      <c r="G2705" s="2">
        <f t="shared" si="85"/>
        <v>2013</v>
      </c>
    </row>
    <row r="2706" spans="1:7" x14ac:dyDescent="0.25">
      <c r="A2706">
        <v>2369</v>
      </c>
      <c r="B2706" t="s">
        <v>5</v>
      </c>
      <c r="C2706">
        <v>4.83</v>
      </c>
      <c r="D2706" t="s">
        <v>63</v>
      </c>
      <c r="E2706">
        <v>1</v>
      </c>
      <c r="F2706" s="12">
        <f t="shared" si="84"/>
        <v>41456</v>
      </c>
      <c r="G2706" s="2">
        <f t="shared" si="85"/>
        <v>2013</v>
      </c>
    </row>
    <row r="2707" spans="1:7" x14ac:dyDescent="0.25">
      <c r="A2707">
        <v>2369</v>
      </c>
      <c r="B2707" t="s">
        <v>5</v>
      </c>
      <c r="C2707">
        <v>4.83</v>
      </c>
      <c r="D2707" t="s">
        <v>64</v>
      </c>
      <c r="E2707">
        <v>1</v>
      </c>
      <c r="F2707" s="12">
        <f t="shared" si="84"/>
        <v>41518</v>
      </c>
      <c r="G2707" s="2">
        <f t="shared" si="85"/>
        <v>2013</v>
      </c>
    </row>
    <row r="2708" spans="1:7" x14ac:dyDescent="0.25">
      <c r="A2708">
        <v>2369</v>
      </c>
      <c r="B2708" t="s">
        <v>5</v>
      </c>
      <c r="C2708">
        <v>4.83</v>
      </c>
      <c r="D2708" t="s">
        <v>67</v>
      </c>
      <c r="E2708">
        <v>1</v>
      </c>
      <c r="F2708" s="12">
        <f t="shared" si="84"/>
        <v>41579</v>
      </c>
      <c r="G2708" s="2">
        <f t="shared" si="85"/>
        <v>2013</v>
      </c>
    </row>
    <row r="2709" spans="1:7" x14ac:dyDescent="0.25">
      <c r="A2709">
        <v>2369</v>
      </c>
      <c r="B2709" t="s">
        <v>5</v>
      </c>
      <c r="C2709">
        <v>4.83</v>
      </c>
      <c r="D2709" t="s">
        <v>70</v>
      </c>
      <c r="E2709">
        <v>1</v>
      </c>
      <c r="F2709" s="12">
        <f t="shared" si="84"/>
        <v>41671</v>
      </c>
      <c r="G2709" s="2">
        <f t="shared" si="85"/>
        <v>2014</v>
      </c>
    </row>
    <row r="2710" spans="1:7" x14ac:dyDescent="0.25">
      <c r="A2710">
        <v>2369</v>
      </c>
      <c r="B2710" t="s">
        <v>5</v>
      </c>
      <c r="C2710">
        <v>4.83</v>
      </c>
      <c r="D2710" t="s">
        <v>6</v>
      </c>
      <c r="E2710">
        <v>1</v>
      </c>
      <c r="F2710" s="12">
        <f t="shared" si="84"/>
        <v>41730</v>
      </c>
      <c r="G2710" s="2">
        <f t="shared" si="85"/>
        <v>2014</v>
      </c>
    </row>
    <row r="2711" spans="1:7" x14ac:dyDescent="0.25">
      <c r="A2711">
        <v>2369</v>
      </c>
      <c r="B2711" t="s">
        <v>5</v>
      </c>
      <c r="C2711">
        <v>4.83</v>
      </c>
      <c r="D2711" t="s">
        <v>10</v>
      </c>
      <c r="E2711">
        <v>1</v>
      </c>
      <c r="F2711" s="12">
        <f t="shared" si="84"/>
        <v>41791</v>
      </c>
      <c r="G2711" s="2">
        <f t="shared" si="85"/>
        <v>2014</v>
      </c>
    </row>
    <row r="2712" spans="1:7" x14ac:dyDescent="0.25">
      <c r="A2712">
        <v>2369</v>
      </c>
      <c r="B2712" t="s">
        <v>5</v>
      </c>
      <c r="C2712">
        <v>4.83</v>
      </c>
      <c r="D2712" t="s">
        <v>11</v>
      </c>
      <c r="E2712">
        <v>1</v>
      </c>
      <c r="F2712" s="12">
        <f t="shared" si="84"/>
        <v>41821</v>
      </c>
      <c r="G2712" s="2">
        <f t="shared" si="85"/>
        <v>2014</v>
      </c>
    </row>
    <row r="2713" spans="1:7" x14ac:dyDescent="0.25">
      <c r="A2713">
        <v>2369</v>
      </c>
      <c r="B2713" t="s">
        <v>5</v>
      </c>
      <c r="C2713">
        <v>4.83</v>
      </c>
      <c r="D2713" t="s">
        <v>14</v>
      </c>
      <c r="E2713">
        <v>1</v>
      </c>
      <c r="F2713" s="12">
        <f t="shared" si="84"/>
        <v>41883</v>
      </c>
      <c r="G2713" s="2">
        <f t="shared" si="85"/>
        <v>2014</v>
      </c>
    </row>
    <row r="2714" spans="1:7" x14ac:dyDescent="0.25">
      <c r="A2714">
        <v>2369</v>
      </c>
      <c r="B2714" t="s">
        <v>5</v>
      </c>
      <c r="C2714">
        <v>4.83</v>
      </c>
      <c r="D2714" t="s">
        <v>17</v>
      </c>
      <c r="E2714">
        <v>1</v>
      </c>
      <c r="F2714" s="12">
        <f t="shared" si="84"/>
        <v>41944</v>
      </c>
      <c r="G2714" s="2">
        <f t="shared" si="85"/>
        <v>2014</v>
      </c>
    </row>
    <row r="2715" spans="1:7" x14ac:dyDescent="0.25">
      <c r="A2715">
        <v>2369</v>
      </c>
      <c r="B2715" t="s">
        <v>5</v>
      </c>
      <c r="C2715">
        <v>4.83</v>
      </c>
      <c r="D2715" t="s">
        <v>21</v>
      </c>
      <c r="E2715">
        <v>1</v>
      </c>
      <c r="F2715" s="12">
        <f t="shared" si="84"/>
        <v>42036</v>
      </c>
      <c r="G2715" s="2">
        <f t="shared" si="85"/>
        <v>2015</v>
      </c>
    </row>
    <row r="2716" spans="1:7" x14ac:dyDescent="0.25">
      <c r="A2716">
        <v>2369</v>
      </c>
      <c r="B2716" t="s">
        <v>5</v>
      </c>
      <c r="C2716">
        <v>4.83</v>
      </c>
      <c r="D2716" t="s">
        <v>24</v>
      </c>
      <c r="E2716">
        <v>1</v>
      </c>
      <c r="F2716" s="12">
        <f t="shared" si="84"/>
        <v>42095</v>
      </c>
      <c r="G2716" s="2">
        <f t="shared" si="85"/>
        <v>2015</v>
      </c>
    </row>
    <row r="2717" spans="1:7" x14ac:dyDescent="0.25">
      <c r="A2717">
        <v>2369</v>
      </c>
      <c r="B2717" t="s">
        <v>5</v>
      </c>
      <c r="C2717">
        <v>4.83</v>
      </c>
      <c r="D2717" t="s">
        <v>27</v>
      </c>
      <c r="E2717">
        <v>1</v>
      </c>
      <c r="F2717" s="12">
        <f t="shared" si="84"/>
        <v>42156</v>
      </c>
      <c r="G2717" s="2">
        <f t="shared" si="85"/>
        <v>2015</v>
      </c>
    </row>
    <row r="2718" spans="1:7" x14ac:dyDescent="0.25">
      <c r="A2718">
        <v>2399</v>
      </c>
      <c r="B2718" t="s">
        <v>5</v>
      </c>
      <c r="C2718">
        <v>8.9700000000000006</v>
      </c>
      <c r="D2718" t="s">
        <v>36</v>
      </c>
      <c r="E2718">
        <v>1</v>
      </c>
      <c r="F2718" s="12">
        <f t="shared" si="84"/>
        <v>40634</v>
      </c>
      <c r="G2718" s="2">
        <f t="shared" si="85"/>
        <v>2011</v>
      </c>
    </row>
    <row r="2719" spans="1:7" x14ac:dyDescent="0.25">
      <c r="A2719">
        <v>2399</v>
      </c>
      <c r="B2719" t="s">
        <v>5</v>
      </c>
      <c r="C2719">
        <v>8.9700000000000006</v>
      </c>
      <c r="D2719" t="s">
        <v>35</v>
      </c>
      <c r="E2719">
        <v>1</v>
      </c>
      <c r="F2719" s="12">
        <f t="shared" si="84"/>
        <v>40603</v>
      </c>
      <c r="G2719" s="2">
        <f t="shared" si="85"/>
        <v>2011</v>
      </c>
    </row>
    <row r="2720" spans="1:7" x14ac:dyDescent="0.25">
      <c r="A2720">
        <v>2399</v>
      </c>
      <c r="B2720" t="s">
        <v>5</v>
      </c>
      <c r="C2720">
        <v>8.9700000000000006</v>
      </c>
      <c r="D2720" t="s">
        <v>34</v>
      </c>
      <c r="E2720">
        <v>1</v>
      </c>
      <c r="F2720" s="12">
        <f t="shared" si="84"/>
        <v>40575</v>
      </c>
      <c r="G2720" s="2">
        <f t="shared" si="85"/>
        <v>2011</v>
      </c>
    </row>
    <row r="2721" spans="1:7" x14ac:dyDescent="0.25">
      <c r="A2721">
        <v>2399</v>
      </c>
      <c r="B2721" t="s">
        <v>5</v>
      </c>
      <c r="C2721">
        <v>8.9700000000000006</v>
      </c>
      <c r="D2721" t="s">
        <v>37</v>
      </c>
      <c r="E2721">
        <v>1</v>
      </c>
      <c r="F2721" s="12">
        <f t="shared" si="84"/>
        <v>40664</v>
      </c>
      <c r="G2721" s="2">
        <f t="shared" si="85"/>
        <v>2011</v>
      </c>
    </row>
    <row r="2722" spans="1:7" x14ac:dyDescent="0.25">
      <c r="A2722">
        <v>2399</v>
      </c>
      <c r="B2722" t="s">
        <v>5</v>
      </c>
      <c r="C2722">
        <v>8.9700000000000006</v>
      </c>
      <c r="D2722" t="s">
        <v>38</v>
      </c>
      <c r="E2722">
        <v>1</v>
      </c>
      <c r="F2722" s="12">
        <f t="shared" si="84"/>
        <v>40695</v>
      </c>
      <c r="G2722" s="2">
        <f t="shared" si="85"/>
        <v>2011</v>
      </c>
    </row>
    <row r="2723" spans="1:7" x14ac:dyDescent="0.25">
      <c r="A2723">
        <v>2399</v>
      </c>
      <c r="B2723" t="s">
        <v>5</v>
      </c>
      <c r="C2723">
        <v>8.9700000000000006</v>
      </c>
      <c r="D2723" t="s">
        <v>39</v>
      </c>
      <c r="E2723">
        <v>2</v>
      </c>
      <c r="F2723" s="12">
        <f t="shared" si="84"/>
        <v>40725</v>
      </c>
      <c r="G2723" s="2">
        <f t="shared" si="85"/>
        <v>2011</v>
      </c>
    </row>
    <row r="2724" spans="1:7" x14ac:dyDescent="0.25">
      <c r="A2724">
        <v>2399</v>
      </c>
      <c r="B2724" t="s">
        <v>5</v>
      </c>
      <c r="C2724">
        <v>8.9700000000000006</v>
      </c>
      <c r="D2724" t="s">
        <v>40</v>
      </c>
      <c r="E2724">
        <v>1</v>
      </c>
      <c r="F2724" s="12">
        <f t="shared" si="84"/>
        <v>40756</v>
      </c>
      <c r="G2724" s="2">
        <f t="shared" si="85"/>
        <v>2011</v>
      </c>
    </row>
    <row r="2725" spans="1:7" x14ac:dyDescent="0.25">
      <c r="A2725">
        <v>2399</v>
      </c>
      <c r="B2725" t="s">
        <v>5</v>
      </c>
      <c r="C2725">
        <v>8.9700000000000006</v>
      </c>
      <c r="D2725" t="s">
        <v>42</v>
      </c>
      <c r="E2725">
        <v>1</v>
      </c>
      <c r="F2725" s="12">
        <f t="shared" si="84"/>
        <v>40817</v>
      </c>
      <c r="G2725" s="2">
        <f t="shared" si="85"/>
        <v>2011</v>
      </c>
    </row>
    <row r="2726" spans="1:7" x14ac:dyDescent="0.25">
      <c r="A2726">
        <v>2399</v>
      </c>
      <c r="B2726" t="s">
        <v>5</v>
      </c>
      <c r="C2726">
        <v>8.9700000000000006</v>
      </c>
      <c r="D2726" t="s">
        <v>43</v>
      </c>
      <c r="E2726">
        <v>1</v>
      </c>
      <c r="F2726" s="12">
        <f t="shared" si="84"/>
        <v>40848</v>
      </c>
      <c r="G2726" s="2">
        <f t="shared" si="85"/>
        <v>2011</v>
      </c>
    </row>
    <row r="2727" spans="1:7" x14ac:dyDescent="0.25">
      <c r="A2727">
        <v>2399</v>
      </c>
      <c r="B2727" t="s">
        <v>5</v>
      </c>
      <c r="C2727">
        <v>8.9700000000000006</v>
      </c>
      <c r="D2727" t="s">
        <v>45</v>
      </c>
      <c r="E2727">
        <v>1</v>
      </c>
      <c r="F2727" s="12">
        <f t="shared" si="84"/>
        <v>40909</v>
      </c>
      <c r="G2727" s="2">
        <f t="shared" si="85"/>
        <v>2012</v>
      </c>
    </row>
    <row r="2728" spans="1:7" x14ac:dyDescent="0.25">
      <c r="A2728">
        <v>2399</v>
      </c>
      <c r="B2728" t="s">
        <v>5</v>
      </c>
      <c r="C2728">
        <v>8.9700000000000006</v>
      </c>
      <c r="D2728" t="s">
        <v>47</v>
      </c>
      <c r="E2728">
        <v>1</v>
      </c>
      <c r="F2728" s="12">
        <f t="shared" si="84"/>
        <v>40940</v>
      </c>
      <c r="G2728" s="2">
        <f t="shared" si="85"/>
        <v>2012</v>
      </c>
    </row>
    <row r="2729" spans="1:7" x14ac:dyDescent="0.25">
      <c r="A2729">
        <v>2399</v>
      </c>
      <c r="B2729" t="s">
        <v>5</v>
      </c>
      <c r="C2729">
        <v>8.9700000000000006</v>
      </c>
      <c r="D2729" t="s">
        <v>46</v>
      </c>
      <c r="E2729">
        <v>1</v>
      </c>
      <c r="F2729" s="12">
        <f t="shared" si="84"/>
        <v>40969</v>
      </c>
      <c r="G2729" s="2">
        <f t="shared" si="85"/>
        <v>2012</v>
      </c>
    </row>
    <row r="2730" spans="1:7" x14ac:dyDescent="0.25">
      <c r="A2730">
        <v>2399</v>
      </c>
      <c r="B2730" t="s">
        <v>5</v>
      </c>
      <c r="C2730">
        <v>8.9700000000000006</v>
      </c>
      <c r="D2730" t="s">
        <v>49</v>
      </c>
      <c r="E2730">
        <v>1</v>
      </c>
      <c r="F2730" s="12">
        <f t="shared" si="84"/>
        <v>41000</v>
      </c>
      <c r="G2730" s="2">
        <f t="shared" si="85"/>
        <v>2012</v>
      </c>
    </row>
    <row r="2731" spans="1:7" x14ac:dyDescent="0.25">
      <c r="A2731">
        <v>2399</v>
      </c>
      <c r="B2731" t="s">
        <v>5</v>
      </c>
      <c r="C2731">
        <v>8.9700000000000006</v>
      </c>
      <c r="D2731" t="s">
        <v>48</v>
      </c>
      <c r="E2731">
        <v>1</v>
      </c>
      <c r="F2731" s="12">
        <f t="shared" si="84"/>
        <v>41030</v>
      </c>
      <c r="G2731" s="2">
        <f t="shared" si="85"/>
        <v>2012</v>
      </c>
    </row>
    <row r="2732" spans="1:7" x14ac:dyDescent="0.25">
      <c r="A2732">
        <v>2399</v>
      </c>
      <c r="B2732" t="s">
        <v>5</v>
      </c>
      <c r="C2732">
        <v>8.9700000000000006</v>
      </c>
      <c r="D2732" t="s">
        <v>50</v>
      </c>
      <c r="E2732">
        <v>2</v>
      </c>
      <c r="F2732" s="12">
        <f t="shared" si="84"/>
        <v>41061</v>
      </c>
      <c r="G2732" s="2">
        <f t="shared" si="85"/>
        <v>2012</v>
      </c>
    </row>
    <row r="2733" spans="1:7" x14ac:dyDescent="0.25">
      <c r="A2733">
        <v>2399</v>
      </c>
      <c r="B2733" t="s">
        <v>5</v>
      </c>
      <c r="C2733">
        <v>8.9700000000000006</v>
      </c>
      <c r="D2733" t="s">
        <v>51</v>
      </c>
      <c r="E2733">
        <v>1</v>
      </c>
      <c r="F2733" s="12">
        <f t="shared" si="84"/>
        <v>41091</v>
      </c>
      <c r="G2733" s="2">
        <f t="shared" si="85"/>
        <v>2012</v>
      </c>
    </row>
    <row r="2734" spans="1:7" x14ac:dyDescent="0.25">
      <c r="A2734">
        <v>2399</v>
      </c>
      <c r="B2734" t="s">
        <v>5</v>
      </c>
      <c r="C2734">
        <v>8.9700000000000006</v>
      </c>
      <c r="D2734" t="s">
        <v>52</v>
      </c>
      <c r="E2734">
        <v>1</v>
      </c>
      <c r="F2734" s="12">
        <f t="shared" si="84"/>
        <v>41153</v>
      </c>
      <c r="G2734" s="2">
        <f t="shared" si="85"/>
        <v>2012</v>
      </c>
    </row>
    <row r="2735" spans="1:7" x14ac:dyDescent="0.25">
      <c r="A2735">
        <v>2399</v>
      </c>
      <c r="B2735" t="s">
        <v>5</v>
      </c>
      <c r="C2735">
        <v>8.9700000000000006</v>
      </c>
      <c r="D2735" t="s">
        <v>53</v>
      </c>
      <c r="E2735">
        <v>1</v>
      </c>
      <c r="F2735" s="12">
        <f t="shared" si="84"/>
        <v>41122</v>
      </c>
      <c r="G2735" s="2">
        <f t="shared" si="85"/>
        <v>2012</v>
      </c>
    </row>
    <row r="2736" spans="1:7" x14ac:dyDescent="0.25">
      <c r="A2736">
        <v>2399</v>
      </c>
      <c r="B2736" t="s">
        <v>5</v>
      </c>
      <c r="C2736">
        <v>8.9700000000000006</v>
      </c>
      <c r="D2736" t="s">
        <v>55</v>
      </c>
      <c r="E2736">
        <v>1</v>
      </c>
      <c r="F2736" s="12">
        <f t="shared" si="84"/>
        <v>41183</v>
      </c>
      <c r="G2736" s="2">
        <f t="shared" si="85"/>
        <v>2012</v>
      </c>
    </row>
    <row r="2737" spans="1:7" x14ac:dyDescent="0.25">
      <c r="A2737">
        <v>2399</v>
      </c>
      <c r="B2737" t="s">
        <v>5</v>
      </c>
      <c r="C2737">
        <v>8.9700000000000006</v>
      </c>
      <c r="D2737" t="s">
        <v>54</v>
      </c>
      <c r="E2737">
        <v>1</v>
      </c>
      <c r="F2737" s="12">
        <f t="shared" si="84"/>
        <v>41244</v>
      </c>
      <c r="G2737" s="2">
        <f t="shared" si="85"/>
        <v>2012</v>
      </c>
    </row>
    <row r="2738" spans="1:7" x14ac:dyDescent="0.25">
      <c r="A2738">
        <v>2399</v>
      </c>
      <c r="B2738" t="s">
        <v>5</v>
      </c>
      <c r="C2738">
        <v>8.9700000000000006</v>
      </c>
      <c r="D2738" t="s">
        <v>59</v>
      </c>
      <c r="E2738">
        <v>1</v>
      </c>
      <c r="F2738" s="12">
        <f t="shared" si="84"/>
        <v>41275</v>
      </c>
      <c r="G2738" s="2">
        <f t="shared" si="85"/>
        <v>2013</v>
      </c>
    </row>
    <row r="2739" spans="1:7" x14ac:dyDescent="0.25">
      <c r="A2739">
        <v>2399</v>
      </c>
      <c r="B2739" t="s">
        <v>5</v>
      </c>
      <c r="C2739">
        <v>8.9700000000000006</v>
      </c>
      <c r="D2739" t="s">
        <v>57</v>
      </c>
      <c r="E2739">
        <v>1</v>
      </c>
      <c r="F2739" s="12">
        <f t="shared" si="84"/>
        <v>41334</v>
      </c>
      <c r="G2739" s="2">
        <f t="shared" si="85"/>
        <v>2013</v>
      </c>
    </row>
    <row r="2740" spans="1:7" x14ac:dyDescent="0.25">
      <c r="A2740">
        <v>2399</v>
      </c>
      <c r="B2740" t="s">
        <v>5</v>
      </c>
      <c r="C2740">
        <v>8.9700000000000006</v>
      </c>
      <c r="D2740" t="s">
        <v>62</v>
      </c>
      <c r="E2740">
        <v>1</v>
      </c>
      <c r="F2740" s="12">
        <f t="shared" si="84"/>
        <v>41365</v>
      </c>
      <c r="G2740" s="2">
        <f t="shared" si="85"/>
        <v>2013</v>
      </c>
    </row>
    <row r="2741" spans="1:7" x14ac:dyDescent="0.25">
      <c r="A2741">
        <v>2399</v>
      </c>
      <c r="B2741" t="s">
        <v>5</v>
      </c>
      <c r="C2741">
        <v>8.9700000000000006</v>
      </c>
      <c r="D2741" t="s">
        <v>60</v>
      </c>
      <c r="E2741">
        <v>2</v>
      </c>
      <c r="F2741" s="12">
        <f t="shared" si="84"/>
        <v>41395</v>
      </c>
      <c r="G2741" s="2">
        <f t="shared" si="85"/>
        <v>2013</v>
      </c>
    </row>
    <row r="2742" spans="1:7" x14ac:dyDescent="0.25">
      <c r="A2742">
        <v>2399</v>
      </c>
      <c r="B2742" t="s">
        <v>5</v>
      </c>
      <c r="C2742">
        <v>8.9700000000000006</v>
      </c>
      <c r="D2742" t="s">
        <v>61</v>
      </c>
      <c r="E2742">
        <v>1</v>
      </c>
      <c r="F2742" s="12">
        <f t="shared" si="84"/>
        <v>41426</v>
      </c>
      <c r="G2742" s="2">
        <f t="shared" si="85"/>
        <v>2013</v>
      </c>
    </row>
    <row r="2743" spans="1:7" x14ac:dyDescent="0.25">
      <c r="A2743">
        <v>2399</v>
      </c>
      <c r="B2743" t="s">
        <v>5</v>
      </c>
      <c r="C2743">
        <v>8.9700000000000006</v>
      </c>
      <c r="D2743" t="s">
        <v>63</v>
      </c>
      <c r="E2743">
        <v>1</v>
      </c>
      <c r="F2743" s="12">
        <f t="shared" si="84"/>
        <v>41456</v>
      </c>
      <c r="G2743" s="2">
        <f t="shared" si="85"/>
        <v>2013</v>
      </c>
    </row>
    <row r="2744" spans="1:7" x14ac:dyDescent="0.25">
      <c r="A2744">
        <v>2399</v>
      </c>
      <c r="B2744" t="s">
        <v>5</v>
      </c>
      <c r="C2744">
        <v>8.9700000000000006</v>
      </c>
      <c r="D2744" t="s">
        <v>65</v>
      </c>
      <c r="E2744">
        <v>1</v>
      </c>
      <c r="F2744" s="12">
        <f t="shared" si="84"/>
        <v>41487</v>
      </c>
      <c r="G2744" s="2">
        <f t="shared" si="85"/>
        <v>2013</v>
      </c>
    </row>
    <row r="2745" spans="1:7" x14ac:dyDescent="0.25">
      <c r="A2745">
        <v>2399</v>
      </c>
      <c r="B2745" t="s">
        <v>5</v>
      </c>
      <c r="C2745">
        <v>8.9700000000000006</v>
      </c>
      <c r="D2745" t="s">
        <v>64</v>
      </c>
      <c r="E2745">
        <v>2</v>
      </c>
      <c r="F2745" s="12">
        <f t="shared" si="84"/>
        <v>41518</v>
      </c>
      <c r="G2745" s="2">
        <f t="shared" si="85"/>
        <v>2013</v>
      </c>
    </row>
    <row r="2746" spans="1:7" x14ac:dyDescent="0.25">
      <c r="A2746">
        <v>2399</v>
      </c>
      <c r="B2746" t="s">
        <v>5</v>
      </c>
      <c r="C2746">
        <v>8.9700000000000006</v>
      </c>
      <c r="D2746" t="s">
        <v>67</v>
      </c>
      <c r="E2746">
        <v>1</v>
      </c>
      <c r="F2746" s="12">
        <f t="shared" si="84"/>
        <v>41579</v>
      </c>
      <c r="G2746" s="2">
        <f t="shared" si="85"/>
        <v>2013</v>
      </c>
    </row>
    <row r="2747" spans="1:7" x14ac:dyDescent="0.25">
      <c r="A2747">
        <v>2399</v>
      </c>
      <c r="B2747" t="s">
        <v>5</v>
      </c>
      <c r="C2747">
        <v>8.9700000000000006</v>
      </c>
      <c r="D2747" t="s">
        <v>66</v>
      </c>
      <c r="E2747">
        <v>1</v>
      </c>
      <c r="F2747" s="12">
        <f t="shared" si="84"/>
        <v>41609</v>
      </c>
      <c r="G2747" s="2">
        <f t="shared" si="85"/>
        <v>2013</v>
      </c>
    </row>
    <row r="2748" spans="1:7" x14ac:dyDescent="0.25">
      <c r="A2748">
        <v>2399</v>
      </c>
      <c r="B2748" t="s">
        <v>5</v>
      </c>
      <c r="C2748">
        <v>8.9700000000000006</v>
      </c>
      <c r="D2748" t="s">
        <v>70</v>
      </c>
      <c r="E2748">
        <v>1</v>
      </c>
      <c r="F2748" s="12">
        <f t="shared" si="84"/>
        <v>41671</v>
      </c>
      <c r="G2748" s="2">
        <f t="shared" si="85"/>
        <v>2014</v>
      </c>
    </row>
    <row r="2749" spans="1:7" x14ac:dyDescent="0.25">
      <c r="A2749">
        <v>2399</v>
      </c>
      <c r="B2749" t="s">
        <v>5</v>
      </c>
      <c r="C2749">
        <v>8.9700000000000006</v>
      </c>
      <c r="D2749" t="s">
        <v>7</v>
      </c>
      <c r="E2749">
        <v>1</v>
      </c>
      <c r="F2749" s="12">
        <f t="shared" si="84"/>
        <v>41699</v>
      </c>
      <c r="G2749" s="2">
        <f t="shared" si="85"/>
        <v>2014</v>
      </c>
    </row>
    <row r="2750" spans="1:7" x14ac:dyDescent="0.25">
      <c r="A2750">
        <v>2399</v>
      </c>
      <c r="B2750" t="s">
        <v>5</v>
      </c>
      <c r="C2750">
        <v>8.9700000000000006</v>
      </c>
      <c r="D2750" t="s">
        <v>6</v>
      </c>
      <c r="E2750">
        <v>1</v>
      </c>
      <c r="F2750" s="12">
        <f t="shared" si="84"/>
        <v>41730</v>
      </c>
      <c r="G2750" s="2">
        <f t="shared" si="85"/>
        <v>2014</v>
      </c>
    </row>
    <row r="2751" spans="1:7" x14ac:dyDescent="0.25">
      <c r="A2751">
        <v>2399</v>
      </c>
      <c r="B2751" t="s">
        <v>5</v>
      </c>
      <c r="C2751">
        <v>8.9700000000000006</v>
      </c>
      <c r="D2751" t="s">
        <v>8</v>
      </c>
      <c r="E2751">
        <v>1</v>
      </c>
      <c r="F2751" s="12">
        <f t="shared" si="84"/>
        <v>41760</v>
      </c>
      <c r="G2751" s="2">
        <f t="shared" si="85"/>
        <v>2014</v>
      </c>
    </row>
    <row r="2752" spans="1:7" x14ac:dyDescent="0.25">
      <c r="A2752">
        <v>2399</v>
      </c>
      <c r="B2752" t="s">
        <v>5</v>
      </c>
      <c r="C2752">
        <v>8.9700000000000006</v>
      </c>
      <c r="D2752" t="s">
        <v>10</v>
      </c>
      <c r="E2752">
        <v>2</v>
      </c>
      <c r="F2752" s="12">
        <f t="shared" si="84"/>
        <v>41791</v>
      </c>
      <c r="G2752" s="2">
        <f t="shared" si="85"/>
        <v>2014</v>
      </c>
    </row>
    <row r="2753" spans="1:7" x14ac:dyDescent="0.25">
      <c r="A2753">
        <v>2399</v>
      </c>
      <c r="B2753" t="s">
        <v>5</v>
      </c>
      <c r="C2753">
        <v>8.9700000000000006</v>
      </c>
      <c r="D2753" t="s">
        <v>11</v>
      </c>
      <c r="E2753">
        <v>1</v>
      </c>
      <c r="F2753" s="12">
        <f t="shared" si="84"/>
        <v>41821</v>
      </c>
      <c r="G2753" s="2">
        <f t="shared" si="85"/>
        <v>2014</v>
      </c>
    </row>
    <row r="2754" spans="1:7" x14ac:dyDescent="0.25">
      <c r="A2754">
        <v>2399</v>
      </c>
      <c r="B2754" t="s">
        <v>5</v>
      </c>
      <c r="C2754">
        <v>8.9700000000000006</v>
      </c>
      <c r="D2754" t="s">
        <v>13</v>
      </c>
      <c r="E2754">
        <v>1</v>
      </c>
      <c r="F2754" s="12">
        <f t="shared" ref="F2754:F2817" si="86">DATE(VALUE(LEFT(D2754,4)),VALUE(RIGHT(D2754,2)),1)</f>
        <v>41852</v>
      </c>
      <c r="G2754" s="2">
        <f t="shared" si="85"/>
        <v>2014</v>
      </c>
    </row>
    <row r="2755" spans="1:7" x14ac:dyDescent="0.25">
      <c r="A2755">
        <v>2399</v>
      </c>
      <c r="B2755" t="s">
        <v>5</v>
      </c>
      <c r="C2755">
        <v>8.9700000000000006</v>
      </c>
      <c r="D2755" t="s">
        <v>14</v>
      </c>
      <c r="E2755">
        <v>1</v>
      </c>
      <c r="F2755" s="12">
        <f t="shared" si="86"/>
        <v>41883</v>
      </c>
      <c r="G2755" s="2">
        <f t="shared" ref="G2755:G2818" si="87">YEAR(F2755)</f>
        <v>2014</v>
      </c>
    </row>
    <row r="2756" spans="1:7" x14ac:dyDescent="0.25">
      <c r="A2756">
        <v>2399</v>
      </c>
      <c r="B2756" t="s">
        <v>5</v>
      </c>
      <c r="C2756">
        <v>8.9700000000000006</v>
      </c>
      <c r="D2756" t="s">
        <v>16</v>
      </c>
      <c r="E2756">
        <v>1</v>
      </c>
      <c r="F2756" s="12">
        <f t="shared" si="86"/>
        <v>41913</v>
      </c>
      <c r="G2756" s="2">
        <f t="shared" si="87"/>
        <v>2014</v>
      </c>
    </row>
    <row r="2757" spans="1:7" x14ac:dyDescent="0.25">
      <c r="A2757">
        <v>2399</v>
      </c>
      <c r="B2757" t="s">
        <v>5</v>
      </c>
      <c r="C2757">
        <v>8.9700000000000006</v>
      </c>
      <c r="D2757" t="s">
        <v>18</v>
      </c>
      <c r="E2757">
        <v>1</v>
      </c>
      <c r="F2757" s="12">
        <f t="shared" si="86"/>
        <v>41974</v>
      </c>
      <c r="G2757" s="2">
        <f t="shared" si="87"/>
        <v>2014</v>
      </c>
    </row>
    <row r="2758" spans="1:7" x14ac:dyDescent="0.25">
      <c r="A2758">
        <v>2399</v>
      </c>
      <c r="B2758" t="s">
        <v>5</v>
      </c>
      <c r="C2758">
        <v>8.9700000000000006</v>
      </c>
      <c r="D2758" t="s">
        <v>21</v>
      </c>
      <c r="E2758">
        <v>1</v>
      </c>
      <c r="F2758" s="12">
        <f t="shared" si="86"/>
        <v>42036</v>
      </c>
      <c r="G2758" s="2">
        <f t="shared" si="87"/>
        <v>2015</v>
      </c>
    </row>
    <row r="2759" spans="1:7" x14ac:dyDescent="0.25">
      <c r="A2759">
        <v>2399</v>
      </c>
      <c r="B2759" t="s">
        <v>5</v>
      </c>
      <c r="C2759">
        <v>8.9700000000000006</v>
      </c>
      <c r="D2759" t="s">
        <v>23</v>
      </c>
      <c r="E2759">
        <v>1</v>
      </c>
      <c r="F2759" s="12">
        <f t="shared" si="86"/>
        <v>42064</v>
      </c>
      <c r="G2759" s="2">
        <f t="shared" si="87"/>
        <v>2015</v>
      </c>
    </row>
    <row r="2760" spans="1:7" x14ac:dyDescent="0.25">
      <c r="A2760">
        <v>2399</v>
      </c>
      <c r="B2760" t="s">
        <v>5</v>
      </c>
      <c r="C2760">
        <v>8.9700000000000006</v>
      </c>
      <c r="D2760" t="s">
        <v>24</v>
      </c>
      <c r="E2760">
        <v>1</v>
      </c>
      <c r="F2760" s="12">
        <f t="shared" si="86"/>
        <v>42095</v>
      </c>
      <c r="G2760" s="2">
        <f t="shared" si="87"/>
        <v>2015</v>
      </c>
    </row>
    <row r="2761" spans="1:7" x14ac:dyDescent="0.25">
      <c r="A2761">
        <v>2399</v>
      </c>
      <c r="B2761" t="s">
        <v>5</v>
      </c>
      <c r="C2761">
        <v>8.9700000000000006</v>
      </c>
      <c r="D2761" t="s">
        <v>25</v>
      </c>
      <c r="E2761">
        <v>1</v>
      </c>
      <c r="F2761" s="12">
        <f t="shared" si="86"/>
        <v>42125</v>
      </c>
      <c r="G2761" s="2">
        <f t="shared" si="87"/>
        <v>2015</v>
      </c>
    </row>
    <row r="2762" spans="1:7" x14ac:dyDescent="0.25">
      <c r="A2762">
        <v>2399</v>
      </c>
      <c r="B2762" t="s">
        <v>5</v>
      </c>
      <c r="C2762">
        <v>8.9700000000000006</v>
      </c>
      <c r="D2762" t="s">
        <v>27</v>
      </c>
      <c r="E2762">
        <v>2</v>
      </c>
      <c r="F2762" s="12">
        <f t="shared" si="86"/>
        <v>42156</v>
      </c>
      <c r="G2762" s="2">
        <f t="shared" si="87"/>
        <v>2015</v>
      </c>
    </row>
    <row r="2763" spans="1:7" x14ac:dyDescent="0.25">
      <c r="A2763">
        <v>2400</v>
      </c>
      <c r="B2763" t="s">
        <v>5</v>
      </c>
      <c r="C2763">
        <v>4.05</v>
      </c>
      <c r="D2763" t="s">
        <v>38</v>
      </c>
      <c r="E2763">
        <v>1</v>
      </c>
      <c r="F2763" s="12">
        <f t="shared" si="86"/>
        <v>40695</v>
      </c>
      <c r="G2763" s="2">
        <f t="shared" si="87"/>
        <v>2011</v>
      </c>
    </row>
    <row r="2764" spans="1:7" x14ac:dyDescent="0.25">
      <c r="A2764">
        <v>2400</v>
      </c>
      <c r="B2764" t="s">
        <v>5</v>
      </c>
      <c r="C2764">
        <v>4.05</v>
      </c>
      <c r="D2764" t="s">
        <v>36</v>
      </c>
      <c r="E2764">
        <v>1</v>
      </c>
      <c r="F2764" s="12">
        <f t="shared" si="86"/>
        <v>40634</v>
      </c>
      <c r="G2764" s="2">
        <f t="shared" si="87"/>
        <v>2011</v>
      </c>
    </row>
    <row r="2765" spans="1:7" x14ac:dyDescent="0.25">
      <c r="A2765">
        <v>2400</v>
      </c>
      <c r="B2765" t="s">
        <v>5</v>
      </c>
      <c r="C2765">
        <v>4.05</v>
      </c>
      <c r="D2765" t="s">
        <v>40</v>
      </c>
      <c r="E2765">
        <v>1</v>
      </c>
      <c r="F2765" s="12">
        <f t="shared" si="86"/>
        <v>40756</v>
      </c>
      <c r="G2765" s="2">
        <f t="shared" si="87"/>
        <v>2011</v>
      </c>
    </row>
    <row r="2766" spans="1:7" x14ac:dyDescent="0.25">
      <c r="A2766">
        <v>2400</v>
      </c>
      <c r="B2766" t="s">
        <v>5</v>
      </c>
      <c r="C2766">
        <v>4.05</v>
      </c>
      <c r="D2766" t="s">
        <v>42</v>
      </c>
      <c r="E2766">
        <v>1</v>
      </c>
      <c r="F2766" s="12">
        <f t="shared" si="86"/>
        <v>40817</v>
      </c>
      <c r="G2766" s="2">
        <f t="shared" si="87"/>
        <v>2011</v>
      </c>
    </row>
    <row r="2767" spans="1:7" x14ac:dyDescent="0.25">
      <c r="A2767">
        <v>2400</v>
      </c>
      <c r="B2767" t="s">
        <v>5</v>
      </c>
      <c r="C2767">
        <v>4.05</v>
      </c>
      <c r="D2767" t="s">
        <v>47</v>
      </c>
      <c r="E2767">
        <v>1</v>
      </c>
      <c r="F2767" s="12">
        <f t="shared" si="86"/>
        <v>40940</v>
      </c>
      <c r="G2767" s="2">
        <f t="shared" si="87"/>
        <v>2012</v>
      </c>
    </row>
    <row r="2768" spans="1:7" x14ac:dyDescent="0.25">
      <c r="A2768">
        <v>2400</v>
      </c>
      <c r="B2768" t="s">
        <v>5</v>
      </c>
      <c r="C2768">
        <v>4.05</v>
      </c>
      <c r="D2768" t="s">
        <v>49</v>
      </c>
      <c r="E2768">
        <v>1</v>
      </c>
      <c r="F2768" s="12">
        <f t="shared" si="86"/>
        <v>41000</v>
      </c>
      <c r="G2768" s="2">
        <f t="shared" si="87"/>
        <v>2012</v>
      </c>
    </row>
    <row r="2769" spans="1:7" x14ac:dyDescent="0.25">
      <c r="A2769">
        <v>2400</v>
      </c>
      <c r="B2769" t="s">
        <v>5</v>
      </c>
      <c r="C2769">
        <v>4.05</v>
      </c>
      <c r="D2769" t="s">
        <v>50</v>
      </c>
      <c r="E2769">
        <v>1</v>
      </c>
      <c r="F2769" s="12">
        <f t="shared" si="86"/>
        <v>41061</v>
      </c>
      <c r="G2769" s="2">
        <f t="shared" si="87"/>
        <v>2012</v>
      </c>
    </row>
    <row r="2770" spans="1:7" x14ac:dyDescent="0.25">
      <c r="A2770">
        <v>2400</v>
      </c>
      <c r="B2770" t="s">
        <v>5</v>
      </c>
      <c r="C2770">
        <v>4.05</v>
      </c>
      <c r="D2770" t="s">
        <v>53</v>
      </c>
      <c r="E2770">
        <v>1</v>
      </c>
      <c r="F2770" s="12">
        <f t="shared" si="86"/>
        <v>41122</v>
      </c>
      <c r="G2770" s="2">
        <f t="shared" si="87"/>
        <v>2012</v>
      </c>
    </row>
    <row r="2771" spans="1:7" x14ac:dyDescent="0.25">
      <c r="A2771">
        <v>2400</v>
      </c>
      <c r="B2771" t="s">
        <v>5</v>
      </c>
      <c r="C2771">
        <v>4.05</v>
      </c>
      <c r="D2771" t="s">
        <v>56</v>
      </c>
      <c r="E2771">
        <v>1</v>
      </c>
      <c r="F2771" s="12">
        <f t="shared" si="86"/>
        <v>41214</v>
      </c>
      <c r="G2771" s="2">
        <f t="shared" si="87"/>
        <v>2012</v>
      </c>
    </row>
    <row r="2772" spans="1:7" x14ac:dyDescent="0.25">
      <c r="A2772">
        <v>2400</v>
      </c>
      <c r="B2772" t="s">
        <v>5</v>
      </c>
      <c r="C2772">
        <v>4.05</v>
      </c>
      <c r="D2772" t="s">
        <v>58</v>
      </c>
      <c r="E2772">
        <v>1</v>
      </c>
      <c r="F2772" s="12">
        <f t="shared" si="86"/>
        <v>41306</v>
      </c>
      <c r="G2772" s="2">
        <f t="shared" si="87"/>
        <v>2013</v>
      </c>
    </row>
    <row r="2773" spans="1:7" x14ac:dyDescent="0.25">
      <c r="A2773">
        <v>2400</v>
      </c>
      <c r="B2773" t="s">
        <v>5</v>
      </c>
      <c r="C2773">
        <v>4.05</v>
      </c>
      <c r="D2773" t="s">
        <v>62</v>
      </c>
      <c r="E2773">
        <v>1</v>
      </c>
      <c r="F2773" s="12">
        <f t="shared" si="86"/>
        <v>41365</v>
      </c>
      <c r="G2773" s="2">
        <f t="shared" si="87"/>
        <v>2013</v>
      </c>
    </row>
    <row r="2774" spans="1:7" x14ac:dyDescent="0.25">
      <c r="A2774">
        <v>2400</v>
      </c>
      <c r="B2774" t="s">
        <v>5</v>
      </c>
      <c r="C2774">
        <v>4.05</v>
      </c>
      <c r="D2774" t="s">
        <v>61</v>
      </c>
      <c r="E2774">
        <v>1</v>
      </c>
      <c r="F2774" s="12">
        <f t="shared" si="86"/>
        <v>41426</v>
      </c>
      <c r="G2774" s="2">
        <f t="shared" si="87"/>
        <v>2013</v>
      </c>
    </row>
    <row r="2775" spans="1:7" x14ac:dyDescent="0.25">
      <c r="A2775">
        <v>2400</v>
      </c>
      <c r="B2775" t="s">
        <v>5</v>
      </c>
      <c r="C2775">
        <v>4.05</v>
      </c>
      <c r="D2775" t="s">
        <v>65</v>
      </c>
      <c r="E2775">
        <v>1</v>
      </c>
      <c r="F2775" s="12">
        <f t="shared" si="86"/>
        <v>41487</v>
      </c>
      <c r="G2775" s="2">
        <f t="shared" si="87"/>
        <v>2013</v>
      </c>
    </row>
    <row r="2776" spans="1:7" x14ac:dyDescent="0.25">
      <c r="A2776">
        <v>2400</v>
      </c>
      <c r="B2776" t="s">
        <v>5</v>
      </c>
      <c r="C2776">
        <v>4.05</v>
      </c>
      <c r="D2776" t="s">
        <v>67</v>
      </c>
      <c r="E2776">
        <v>1</v>
      </c>
      <c r="F2776" s="12">
        <f t="shared" si="86"/>
        <v>41579</v>
      </c>
      <c r="G2776" s="2">
        <f t="shared" si="87"/>
        <v>2013</v>
      </c>
    </row>
    <row r="2777" spans="1:7" x14ac:dyDescent="0.25">
      <c r="A2777">
        <v>2400</v>
      </c>
      <c r="B2777" t="s">
        <v>5</v>
      </c>
      <c r="C2777">
        <v>4.05</v>
      </c>
      <c r="D2777" t="s">
        <v>7</v>
      </c>
      <c r="E2777">
        <v>1</v>
      </c>
      <c r="F2777" s="12">
        <f t="shared" si="86"/>
        <v>41699</v>
      </c>
      <c r="G2777" s="2">
        <f t="shared" si="87"/>
        <v>2014</v>
      </c>
    </row>
    <row r="2778" spans="1:7" x14ac:dyDescent="0.25">
      <c r="A2778">
        <v>2400</v>
      </c>
      <c r="B2778" t="s">
        <v>5</v>
      </c>
      <c r="C2778">
        <v>4.05</v>
      </c>
      <c r="D2778" t="s">
        <v>8</v>
      </c>
      <c r="E2778">
        <v>1</v>
      </c>
      <c r="F2778" s="12">
        <f t="shared" si="86"/>
        <v>41760</v>
      </c>
      <c r="G2778" s="2">
        <f t="shared" si="87"/>
        <v>2014</v>
      </c>
    </row>
    <row r="2779" spans="1:7" x14ac:dyDescent="0.25">
      <c r="A2779">
        <v>2400</v>
      </c>
      <c r="B2779" t="s">
        <v>5</v>
      </c>
      <c r="C2779">
        <v>4.05</v>
      </c>
      <c r="D2779" t="s">
        <v>11</v>
      </c>
      <c r="E2779">
        <v>1</v>
      </c>
      <c r="F2779" s="12">
        <f t="shared" si="86"/>
        <v>41821</v>
      </c>
      <c r="G2779" s="2">
        <f t="shared" si="87"/>
        <v>2014</v>
      </c>
    </row>
    <row r="2780" spans="1:7" x14ac:dyDescent="0.25">
      <c r="A2780">
        <v>2400</v>
      </c>
      <c r="B2780" t="s">
        <v>5</v>
      </c>
      <c r="C2780">
        <v>4.05</v>
      </c>
      <c r="D2780" t="s">
        <v>14</v>
      </c>
      <c r="E2780">
        <v>1</v>
      </c>
      <c r="F2780" s="12">
        <f t="shared" si="86"/>
        <v>41883</v>
      </c>
      <c r="G2780" s="2">
        <f t="shared" si="87"/>
        <v>2014</v>
      </c>
    </row>
    <row r="2781" spans="1:7" x14ac:dyDescent="0.25">
      <c r="A2781">
        <v>2400</v>
      </c>
      <c r="B2781" t="s">
        <v>5</v>
      </c>
      <c r="C2781">
        <v>4.05</v>
      </c>
      <c r="D2781" t="s">
        <v>17</v>
      </c>
      <c r="E2781">
        <v>1</v>
      </c>
      <c r="F2781" s="12">
        <f t="shared" si="86"/>
        <v>41944</v>
      </c>
      <c r="G2781" s="2">
        <f t="shared" si="87"/>
        <v>2014</v>
      </c>
    </row>
    <row r="2782" spans="1:7" x14ac:dyDescent="0.25">
      <c r="A2782">
        <v>2400</v>
      </c>
      <c r="B2782" t="s">
        <v>5</v>
      </c>
      <c r="C2782">
        <v>4.05</v>
      </c>
      <c r="D2782" t="s">
        <v>23</v>
      </c>
      <c r="E2782">
        <v>1</v>
      </c>
      <c r="F2782" s="12">
        <f t="shared" si="86"/>
        <v>42064</v>
      </c>
      <c r="G2782" s="2">
        <f t="shared" si="87"/>
        <v>2015</v>
      </c>
    </row>
    <row r="2783" spans="1:7" x14ac:dyDescent="0.25">
      <c r="A2783">
        <v>2400</v>
      </c>
      <c r="B2783" t="s">
        <v>5</v>
      </c>
      <c r="C2783">
        <v>4.05</v>
      </c>
      <c r="D2783" t="s">
        <v>25</v>
      </c>
      <c r="E2783">
        <v>1</v>
      </c>
      <c r="F2783" s="12">
        <f t="shared" si="86"/>
        <v>42125</v>
      </c>
      <c r="G2783" s="2">
        <f t="shared" si="87"/>
        <v>2015</v>
      </c>
    </row>
    <row r="2784" spans="1:7" x14ac:dyDescent="0.25">
      <c r="A2784">
        <v>2427</v>
      </c>
      <c r="B2784" t="s">
        <v>5</v>
      </c>
      <c r="C2784">
        <v>4.83</v>
      </c>
      <c r="D2784" t="s">
        <v>35</v>
      </c>
      <c r="E2784">
        <v>1</v>
      </c>
      <c r="F2784" s="12">
        <f t="shared" si="86"/>
        <v>40603</v>
      </c>
      <c r="G2784" s="2">
        <f t="shared" si="87"/>
        <v>2011</v>
      </c>
    </row>
    <row r="2785" spans="1:7" x14ac:dyDescent="0.25">
      <c r="A2785">
        <v>2427</v>
      </c>
      <c r="B2785" t="s">
        <v>5</v>
      </c>
      <c r="C2785">
        <v>4.83</v>
      </c>
      <c r="D2785" t="s">
        <v>37</v>
      </c>
      <c r="E2785">
        <v>1</v>
      </c>
      <c r="F2785" s="12">
        <f t="shared" si="86"/>
        <v>40664</v>
      </c>
      <c r="G2785" s="2">
        <f t="shared" si="87"/>
        <v>2011</v>
      </c>
    </row>
    <row r="2786" spans="1:7" x14ac:dyDescent="0.25">
      <c r="A2786">
        <v>2427</v>
      </c>
      <c r="B2786" t="s">
        <v>5</v>
      </c>
      <c r="C2786">
        <v>4.83</v>
      </c>
      <c r="D2786" t="s">
        <v>38</v>
      </c>
      <c r="E2786">
        <v>1</v>
      </c>
      <c r="F2786" s="12">
        <f t="shared" si="86"/>
        <v>40695</v>
      </c>
      <c r="G2786" s="2">
        <f t="shared" si="87"/>
        <v>2011</v>
      </c>
    </row>
    <row r="2787" spans="1:7" x14ac:dyDescent="0.25">
      <c r="A2787">
        <v>2427</v>
      </c>
      <c r="B2787" t="s">
        <v>5</v>
      </c>
      <c r="C2787">
        <v>4.83</v>
      </c>
      <c r="D2787" t="s">
        <v>40</v>
      </c>
      <c r="E2787">
        <v>1</v>
      </c>
      <c r="F2787" s="12">
        <f t="shared" si="86"/>
        <v>40756</v>
      </c>
      <c r="G2787" s="2">
        <f t="shared" si="87"/>
        <v>2011</v>
      </c>
    </row>
    <row r="2788" spans="1:7" x14ac:dyDescent="0.25">
      <c r="A2788">
        <v>2427</v>
      </c>
      <c r="B2788" t="s">
        <v>5</v>
      </c>
      <c r="C2788">
        <v>4.83</v>
      </c>
      <c r="D2788" t="s">
        <v>42</v>
      </c>
      <c r="E2788">
        <v>1</v>
      </c>
      <c r="F2788" s="12">
        <f t="shared" si="86"/>
        <v>40817</v>
      </c>
      <c r="G2788" s="2">
        <f t="shared" si="87"/>
        <v>2011</v>
      </c>
    </row>
    <row r="2789" spans="1:7" x14ac:dyDescent="0.25">
      <c r="A2789">
        <v>2427</v>
      </c>
      <c r="B2789" t="s">
        <v>5</v>
      </c>
      <c r="C2789">
        <v>4.83</v>
      </c>
      <c r="D2789" t="s">
        <v>44</v>
      </c>
      <c r="E2789">
        <v>1</v>
      </c>
      <c r="F2789" s="12">
        <f t="shared" si="86"/>
        <v>40878</v>
      </c>
      <c r="G2789" s="2">
        <f t="shared" si="87"/>
        <v>2011</v>
      </c>
    </row>
    <row r="2790" spans="1:7" x14ac:dyDescent="0.25">
      <c r="A2790">
        <v>2427</v>
      </c>
      <c r="B2790" t="s">
        <v>5</v>
      </c>
      <c r="C2790">
        <v>4.83</v>
      </c>
      <c r="D2790" t="s">
        <v>46</v>
      </c>
      <c r="E2790">
        <v>1</v>
      </c>
      <c r="F2790" s="12">
        <f t="shared" si="86"/>
        <v>40969</v>
      </c>
      <c r="G2790" s="2">
        <f t="shared" si="87"/>
        <v>2012</v>
      </c>
    </row>
    <row r="2791" spans="1:7" x14ac:dyDescent="0.25">
      <c r="A2791">
        <v>2427</v>
      </c>
      <c r="B2791" t="s">
        <v>5</v>
      </c>
      <c r="C2791">
        <v>4.83</v>
      </c>
      <c r="D2791" t="s">
        <v>48</v>
      </c>
      <c r="E2791">
        <v>1</v>
      </c>
      <c r="F2791" s="12">
        <f t="shared" si="86"/>
        <v>41030</v>
      </c>
      <c r="G2791" s="2">
        <f t="shared" si="87"/>
        <v>2012</v>
      </c>
    </row>
    <row r="2792" spans="1:7" x14ac:dyDescent="0.25">
      <c r="A2792">
        <v>2427</v>
      </c>
      <c r="B2792" t="s">
        <v>5</v>
      </c>
      <c r="C2792">
        <v>4.83</v>
      </c>
      <c r="D2792" t="s">
        <v>50</v>
      </c>
      <c r="E2792">
        <v>1</v>
      </c>
      <c r="F2792" s="12">
        <f t="shared" si="86"/>
        <v>41061</v>
      </c>
      <c r="G2792" s="2">
        <f t="shared" si="87"/>
        <v>2012</v>
      </c>
    </row>
    <row r="2793" spans="1:7" x14ac:dyDescent="0.25">
      <c r="A2793">
        <v>2427</v>
      </c>
      <c r="B2793" t="s">
        <v>5</v>
      </c>
      <c r="C2793">
        <v>4.83</v>
      </c>
      <c r="D2793" t="s">
        <v>53</v>
      </c>
      <c r="E2793">
        <v>1</v>
      </c>
      <c r="F2793" s="12">
        <f t="shared" si="86"/>
        <v>41122</v>
      </c>
      <c r="G2793" s="2">
        <f t="shared" si="87"/>
        <v>2012</v>
      </c>
    </row>
    <row r="2794" spans="1:7" x14ac:dyDescent="0.25">
      <c r="A2794">
        <v>2427</v>
      </c>
      <c r="B2794" t="s">
        <v>5</v>
      </c>
      <c r="C2794">
        <v>4.83</v>
      </c>
      <c r="D2794" t="s">
        <v>55</v>
      </c>
      <c r="E2794">
        <v>1</v>
      </c>
      <c r="F2794" s="12">
        <f t="shared" si="86"/>
        <v>41183</v>
      </c>
      <c r="G2794" s="2">
        <f t="shared" si="87"/>
        <v>2012</v>
      </c>
    </row>
    <row r="2795" spans="1:7" x14ac:dyDescent="0.25">
      <c r="A2795">
        <v>2427</v>
      </c>
      <c r="B2795" t="s">
        <v>5</v>
      </c>
      <c r="C2795">
        <v>4.83</v>
      </c>
      <c r="D2795" t="s">
        <v>54</v>
      </c>
      <c r="E2795">
        <v>1</v>
      </c>
      <c r="F2795" s="12">
        <f t="shared" si="86"/>
        <v>41244</v>
      </c>
      <c r="G2795" s="2">
        <f t="shared" si="87"/>
        <v>2012</v>
      </c>
    </row>
    <row r="2796" spans="1:7" x14ac:dyDescent="0.25">
      <c r="A2796">
        <v>2427</v>
      </c>
      <c r="B2796" t="s">
        <v>5</v>
      </c>
      <c r="C2796">
        <v>4.83</v>
      </c>
      <c r="D2796" t="s">
        <v>57</v>
      </c>
      <c r="E2796">
        <v>1</v>
      </c>
      <c r="F2796" s="12">
        <f t="shared" si="86"/>
        <v>41334</v>
      </c>
      <c r="G2796" s="2">
        <f t="shared" si="87"/>
        <v>2013</v>
      </c>
    </row>
    <row r="2797" spans="1:7" x14ac:dyDescent="0.25">
      <c r="A2797">
        <v>2427</v>
      </c>
      <c r="B2797" t="s">
        <v>5</v>
      </c>
      <c r="C2797">
        <v>4.83</v>
      </c>
      <c r="D2797" t="s">
        <v>62</v>
      </c>
      <c r="E2797">
        <v>1</v>
      </c>
      <c r="F2797" s="12">
        <f t="shared" si="86"/>
        <v>41365</v>
      </c>
      <c r="G2797" s="2">
        <f t="shared" si="87"/>
        <v>2013</v>
      </c>
    </row>
    <row r="2798" spans="1:7" x14ac:dyDescent="0.25">
      <c r="A2798">
        <v>2427</v>
      </c>
      <c r="B2798" t="s">
        <v>5</v>
      </c>
      <c r="C2798">
        <v>4.83</v>
      </c>
      <c r="D2798" t="s">
        <v>61</v>
      </c>
      <c r="E2798">
        <v>1</v>
      </c>
      <c r="F2798" s="12">
        <f t="shared" si="86"/>
        <v>41426</v>
      </c>
      <c r="G2798" s="2">
        <f t="shared" si="87"/>
        <v>2013</v>
      </c>
    </row>
    <row r="2799" spans="1:7" x14ac:dyDescent="0.25">
      <c r="A2799">
        <v>2427</v>
      </c>
      <c r="B2799" t="s">
        <v>5</v>
      </c>
      <c r="C2799">
        <v>4.83</v>
      </c>
      <c r="D2799" t="s">
        <v>65</v>
      </c>
      <c r="E2799">
        <v>1</v>
      </c>
      <c r="F2799" s="12">
        <f t="shared" si="86"/>
        <v>41487</v>
      </c>
      <c r="G2799" s="2">
        <f t="shared" si="87"/>
        <v>2013</v>
      </c>
    </row>
    <row r="2800" spans="1:7" x14ac:dyDescent="0.25">
      <c r="A2800">
        <v>2427</v>
      </c>
      <c r="B2800" t="s">
        <v>5</v>
      </c>
      <c r="C2800">
        <v>4.83</v>
      </c>
      <c r="D2800" t="s">
        <v>68</v>
      </c>
      <c r="E2800">
        <v>1</v>
      </c>
      <c r="F2800" s="12">
        <f t="shared" si="86"/>
        <v>41548</v>
      </c>
      <c r="G2800" s="2">
        <f t="shared" si="87"/>
        <v>2013</v>
      </c>
    </row>
    <row r="2801" spans="1:7" x14ac:dyDescent="0.25">
      <c r="A2801">
        <v>2427</v>
      </c>
      <c r="B2801" t="s">
        <v>5</v>
      </c>
      <c r="C2801">
        <v>4.83</v>
      </c>
      <c r="D2801" t="s">
        <v>66</v>
      </c>
      <c r="E2801">
        <v>1</v>
      </c>
      <c r="F2801" s="12">
        <f t="shared" si="86"/>
        <v>41609</v>
      </c>
      <c r="G2801" s="2">
        <f t="shared" si="87"/>
        <v>2013</v>
      </c>
    </row>
    <row r="2802" spans="1:7" x14ac:dyDescent="0.25">
      <c r="A2802">
        <v>2427</v>
      </c>
      <c r="B2802" t="s">
        <v>5</v>
      </c>
      <c r="C2802">
        <v>4.83</v>
      </c>
      <c r="D2802" t="s">
        <v>7</v>
      </c>
      <c r="E2802">
        <v>1</v>
      </c>
      <c r="F2802" s="12">
        <f t="shared" si="86"/>
        <v>41699</v>
      </c>
      <c r="G2802" s="2">
        <f t="shared" si="87"/>
        <v>2014</v>
      </c>
    </row>
    <row r="2803" spans="1:7" x14ac:dyDescent="0.25">
      <c r="A2803">
        <v>2427</v>
      </c>
      <c r="B2803" t="s">
        <v>5</v>
      </c>
      <c r="C2803">
        <v>4.83</v>
      </c>
      <c r="D2803" t="s">
        <v>6</v>
      </c>
      <c r="E2803">
        <v>1</v>
      </c>
      <c r="F2803" s="12">
        <f t="shared" si="86"/>
        <v>41730</v>
      </c>
      <c r="G2803" s="2">
        <f t="shared" si="87"/>
        <v>2014</v>
      </c>
    </row>
    <row r="2804" spans="1:7" x14ac:dyDescent="0.25">
      <c r="A2804">
        <v>2427</v>
      </c>
      <c r="B2804" t="s">
        <v>5</v>
      </c>
      <c r="C2804">
        <v>4.83</v>
      </c>
      <c r="D2804" t="s">
        <v>10</v>
      </c>
      <c r="E2804">
        <v>1</v>
      </c>
      <c r="F2804" s="12">
        <f t="shared" si="86"/>
        <v>41791</v>
      </c>
      <c r="G2804" s="2">
        <f t="shared" si="87"/>
        <v>2014</v>
      </c>
    </row>
    <row r="2805" spans="1:7" x14ac:dyDescent="0.25">
      <c r="A2805">
        <v>2427</v>
      </c>
      <c r="B2805" t="s">
        <v>5</v>
      </c>
      <c r="C2805">
        <v>4.83</v>
      </c>
      <c r="D2805" t="s">
        <v>13</v>
      </c>
      <c r="E2805">
        <v>1</v>
      </c>
      <c r="F2805" s="12">
        <f t="shared" si="86"/>
        <v>41852</v>
      </c>
      <c r="G2805" s="2">
        <f t="shared" si="87"/>
        <v>2014</v>
      </c>
    </row>
    <row r="2806" spans="1:7" x14ac:dyDescent="0.25">
      <c r="A2806">
        <v>2427</v>
      </c>
      <c r="B2806" t="s">
        <v>5</v>
      </c>
      <c r="C2806">
        <v>4.83</v>
      </c>
      <c r="D2806" t="s">
        <v>14</v>
      </c>
      <c r="E2806">
        <v>1</v>
      </c>
      <c r="F2806" s="12">
        <f t="shared" si="86"/>
        <v>41883</v>
      </c>
      <c r="G2806" s="2">
        <f t="shared" si="87"/>
        <v>2014</v>
      </c>
    </row>
    <row r="2807" spans="1:7" x14ac:dyDescent="0.25">
      <c r="A2807">
        <v>2427</v>
      </c>
      <c r="B2807" t="s">
        <v>5</v>
      </c>
      <c r="C2807">
        <v>4.83</v>
      </c>
      <c r="D2807" t="s">
        <v>18</v>
      </c>
      <c r="E2807">
        <v>1</v>
      </c>
      <c r="F2807" s="12">
        <f t="shared" si="86"/>
        <v>41974</v>
      </c>
      <c r="G2807" s="2">
        <f t="shared" si="87"/>
        <v>2014</v>
      </c>
    </row>
    <row r="2808" spans="1:7" x14ac:dyDescent="0.25">
      <c r="A2808">
        <v>2427</v>
      </c>
      <c r="B2808" t="s">
        <v>5</v>
      </c>
      <c r="C2808">
        <v>4.83</v>
      </c>
      <c r="D2808" t="s">
        <v>23</v>
      </c>
      <c r="E2808">
        <v>1</v>
      </c>
      <c r="F2808" s="12">
        <f t="shared" si="86"/>
        <v>42064</v>
      </c>
      <c r="G2808" s="2">
        <f t="shared" si="87"/>
        <v>2015</v>
      </c>
    </row>
    <row r="2809" spans="1:7" x14ac:dyDescent="0.25">
      <c r="A2809">
        <v>2427</v>
      </c>
      <c r="B2809" t="s">
        <v>5</v>
      </c>
      <c r="C2809">
        <v>4.83</v>
      </c>
      <c r="D2809" t="s">
        <v>24</v>
      </c>
      <c r="E2809">
        <v>1</v>
      </c>
      <c r="F2809" s="12">
        <f t="shared" si="86"/>
        <v>42095</v>
      </c>
      <c r="G2809" s="2">
        <f t="shared" si="87"/>
        <v>2015</v>
      </c>
    </row>
    <row r="2810" spans="1:7" x14ac:dyDescent="0.25">
      <c r="A2810">
        <v>2427</v>
      </c>
      <c r="B2810" t="s">
        <v>5</v>
      </c>
      <c r="C2810">
        <v>4.83</v>
      </c>
      <c r="D2810" t="s">
        <v>27</v>
      </c>
      <c r="E2810">
        <v>1</v>
      </c>
      <c r="F2810" s="12">
        <f t="shared" si="86"/>
        <v>42156</v>
      </c>
      <c r="G2810" s="2">
        <f t="shared" si="87"/>
        <v>2015</v>
      </c>
    </row>
    <row r="2811" spans="1:7" x14ac:dyDescent="0.25">
      <c r="A2811">
        <v>2433</v>
      </c>
      <c r="B2811" t="s">
        <v>5</v>
      </c>
      <c r="C2811">
        <v>8.14</v>
      </c>
      <c r="D2811" t="s">
        <v>35</v>
      </c>
      <c r="E2811">
        <v>1</v>
      </c>
      <c r="F2811" s="12">
        <f t="shared" si="86"/>
        <v>40603</v>
      </c>
      <c r="G2811" s="2">
        <f t="shared" si="87"/>
        <v>2011</v>
      </c>
    </row>
    <row r="2812" spans="1:7" x14ac:dyDescent="0.25">
      <c r="A2812">
        <v>2433</v>
      </c>
      <c r="B2812" t="s">
        <v>5</v>
      </c>
      <c r="C2812">
        <v>8.14</v>
      </c>
      <c r="D2812" t="s">
        <v>36</v>
      </c>
      <c r="E2812">
        <v>1</v>
      </c>
      <c r="F2812" s="12">
        <f t="shared" si="86"/>
        <v>40634</v>
      </c>
      <c r="G2812" s="2">
        <f t="shared" si="87"/>
        <v>2011</v>
      </c>
    </row>
    <row r="2813" spans="1:7" x14ac:dyDescent="0.25">
      <c r="A2813">
        <v>2433</v>
      </c>
      <c r="B2813" t="s">
        <v>5</v>
      </c>
      <c r="C2813">
        <v>8.14</v>
      </c>
      <c r="D2813" t="s">
        <v>37</v>
      </c>
      <c r="E2813">
        <v>1</v>
      </c>
      <c r="F2813" s="12">
        <f t="shared" si="86"/>
        <v>40664</v>
      </c>
      <c r="G2813" s="2">
        <f t="shared" si="87"/>
        <v>2011</v>
      </c>
    </row>
    <row r="2814" spans="1:7" x14ac:dyDescent="0.25">
      <c r="A2814">
        <v>2433</v>
      </c>
      <c r="B2814" t="s">
        <v>5</v>
      </c>
      <c r="C2814">
        <v>8.14</v>
      </c>
      <c r="D2814" t="s">
        <v>38</v>
      </c>
      <c r="E2814">
        <v>1</v>
      </c>
      <c r="F2814" s="12">
        <f t="shared" si="86"/>
        <v>40695</v>
      </c>
      <c r="G2814" s="2">
        <f t="shared" si="87"/>
        <v>2011</v>
      </c>
    </row>
    <row r="2815" spans="1:7" x14ac:dyDescent="0.25">
      <c r="A2815">
        <v>2433</v>
      </c>
      <c r="B2815" t="s">
        <v>5</v>
      </c>
      <c r="C2815">
        <v>8.14</v>
      </c>
      <c r="D2815" t="s">
        <v>39</v>
      </c>
      <c r="E2815">
        <v>1</v>
      </c>
      <c r="F2815" s="12">
        <f t="shared" si="86"/>
        <v>40725</v>
      </c>
      <c r="G2815" s="2">
        <f t="shared" si="87"/>
        <v>2011</v>
      </c>
    </row>
    <row r="2816" spans="1:7" x14ac:dyDescent="0.25">
      <c r="A2816">
        <v>2433</v>
      </c>
      <c r="B2816" t="s">
        <v>5</v>
      </c>
      <c r="C2816">
        <v>8.14</v>
      </c>
      <c r="D2816" t="s">
        <v>40</v>
      </c>
      <c r="E2816">
        <v>1</v>
      </c>
      <c r="F2816" s="12">
        <f t="shared" si="86"/>
        <v>40756</v>
      </c>
      <c r="G2816" s="2">
        <f t="shared" si="87"/>
        <v>2011</v>
      </c>
    </row>
    <row r="2817" spans="1:7" x14ac:dyDescent="0.25">
      <c r="A2817">
        <v>2433</v>
      </c>
      <c r="B2817" t="s">
        <v>5</v>
      </c>
      <c r="C2817">
        <v>8.14</v>
      </c>
      <c r="D2817" t="s">
        <v>42</v>
      </c>
      <c r="E2817">
        <v>1</v>
      </c>
      <c r="F2817" s="12">
        <f t="shared" si="86"/>
        <v>40817</v>
      </c>
      <c r="G2817" s="2">
        <f t="shared" si="87"/>
        <v>2011</v>
      </c>
    </row>
    <row r="2818" spans="1:7" x14ac:dyDescent="0.25">
      <c r="A2818">
        <v>2433</v>
      </c>
      <c r="B2818" t="s">
        <v>5</v>
      </c>
      <c r="C2818">
        <v>8.14</v>
      </c>
      <c r="D2818" t="s">
        <v>44</v>
      </c>
      <c r="E2818">
        <v>1</v>
      </c>
      <c r="F2818" s="12">
        <f t="shared" ref="F2818:F2881" si="88">DATE(VALUE(LEFT(D2818,4)),VALUE(RIGHT(D2818,2)),1)</f>
        <v>40878</v>
      </c>
      <c r="G2818" s="2">
        <f t="shared" si="87"/>
        <v>2011</v>
      </c>
    </row>
    <row r="2819" spans="1:7" x14ac:dyDescent="0.25">
      <c r="A2819">
        <v>2433</v>
      </c>
      <c r="B2819" t="s">
        <v>5</v>
      </c>
      <c r="C2819">
        <v>8.14</v>
      </c>
      <c r="D2819" t="s">
        <v>46</v>
      </c>
      <c r="E2819">
        <v>1</v>
      </c>
      <c r="F2819" s="12">
        <f t="shared" si="88"/>
        <v>40969</v>
      </c>
      <c r="G2819" s="2">
        <f t="shared" ref="G2819:G2882" si="89">YEAR(F2819)</f>
        <v>2012</v>
      </c>
    </row>
    <row r="2820" spans="1:7" x14ac:dyDescent="0.25">
      <c r="A2820">
        <v>2433</v>
      </c>
      <c r="B2820" t="s">
        <v>5</v>
      </c>
      <c r="C2820">
        <v>8.14</v>
      </c>
      <c r="D2820" t="s">
        <v>49</v>
      </c>
      <c r="E2820">
        <v>1</v>
      </c>
      <c r="F2820" s="12">
        <f t="shared" si="88"/>
        <v>41000</v>
      </c>
      <c r="G2820" s="2">
        <f t="shared" si="89"/>
        <v>2012</v>
      </c>
    </row>
    <row r="2821" spans="1:7" x14ac:dyDescent="0.25">
      <c r="A2821">
        <v>2433</v>
      </c>
      <c r="B2821" t="s">
        <v>5</v>
      </c>
      <c r="C2821">
        <v>8.14</v>
      </c>
      <c r="D2821" t="s">
        <v>48</v>
      </c>
      <c r="E2821">
        <v>1</v>
      </c>
      <c r="F2821" s="12">
        <f t="shared" si="88"/>
        <v>41030</v>
      </c>
      <c r="G2821" s="2">
        <f t="shared" si="89"/>
        <v>2012</v>
      </c>
    </row>
    <row r="2822" spans="1:7" x14ac:dyDescent="0.25">
      <c r="A2822">
        <v>2433</v>
      </c>
      <c r="B2822" t="s">
        <v>5</v>
      </c>
      <c r="C2822">
        <v>8.14</v>
      </c>
      <c r="D2822" t="s">
        <v>50</v>
      </c>
      <c r="E2822">
        <v>1</v>
      </c>
      <c r="F2822" s="12">
        <f t="shared" si="88"/>
        <v>41061</v>
      </c>
      <c r="G2822" s="2">
        <f t="shared" si="89"/>
        <v>2012</v>
      </c>
    </row>
    <row r="2823" spans="1:7" x14ac:dyDescent="0.25">
      <c r="A2823">
        <v>2433</v>
      </c>
      <c r="B2823" t="s">
        <v>5</v>
      </c>
      <c r="C2823">
        <v>8.14</v>
      </c>
      <c r="D2823" t="s">
        <v>51</v>
      </c>
      <c r="E2823">
        <v>1</v>
      </c>
      <c r="F2823" s="12">
        <f t="shared" si="88"/>
        <v>41091</v>
      </c>
      <c r="G2823" s="2">
        <f t="shared" si="89"/>
        <v>2012</v>
      </c>
    </row>
    <row r="2824" spans="1:7" x14ac:dyDescent="0.25">
      <c r="A2824">
        <v>2433</v>
      </c>
      <c r="B2824" t="s">
        <v>5</v>
      </c>
      <c r="C2824">
        <v>8.14</v>
      </c>
      <c r="D2824" t="s">
        <v>53</v>
      </c>
      <c r="E2824">
        <v>1</v>
      </c>
      <c r="F2824" s="12">
        <f t="shared" si="88"/>
        <v>41122</v>
      </c>
      <c r="G2824" s="2">
        <f t="shared" si="89"/>
        <v>2012</v>
      </c>
    </row>
    <row r="2825" spans="1:7" x14ac:dyDescent="0.25">
      <c r="A2825">
        <v>2433</v>
      </c>
      <c r="B2825" t="s">
        <v>5</v>
      </c>
      <c r="C2825">
        <v>8.14</v>
      </c>
      <c r="D2825" t="s">
        <v>52</v>
      </c>
      <c r="E2825">
        <v>1</v>
      </c>
      <c r="F2825" s="12">
        <f t="shared" si="88"/>
        <v>41153</v>
      </c>
      <c r="G2825" s="2">
        <f t="shared" si="89"/>
        <v>2012</v>
      </c>
    </row>
    <row r="2826" spans="1:7" x14ac:dyDescent="0.25">
      <c r="A2826">
        <v>2433</v>
      </c>
      <c r="B2826" t="s">
        <v>5</v>
      </c>
      <c r="C2826">
        <v>8.14</v>
      </c>
      <c r="D2826" t="s">
        <v>56</v>
      </c>
      <c r="E2826">
        <v>1</v>
      </c>
      <c r="F2826" s="12">
        <f t="shared" si="88"/>
        <v>41214</v>
      </c>
      <c r="G2826" s="2">
        <f t="shared" si="89"/>
        <v>2012</v>
      </c>
    </row>
    <row r="2827" spans="1:7" x14ac:dyDescent="0.25">
      <c r="A2827">
        <v>2433</v>
      </c>
      <c r="B2827" t="s">
        <v>5</v>
      </c>
      <c r="C2827">
        <v>8.14</v>
      </c>
      <c r="D2827" t="s">
        <v>58</v>
      </c>
      <c r="E2827">
        <v>1</v>
      </c>
      <c r="F2827" s="12">
        <f t="shared" si="88"/>
        <v>41306</v>
      </c>
      <c r="G2827" s="2">
        <f t="shared" si="89"/>
        <v>2013</v>
      </c>
    </row>
    <row r="2828" spans="1:7" x14ac:dyDescent="0.25">
      <c r="A2828">
        <v>2433</v>
      </c>
      <c r="B2828" t="s">
        <v>5</v>
      </c>
      <c r="C2828">
        <v>8.14</v>
      </c>
      <c r="D2828" t="s">
        <v>57</v>
      </c>
      <c r="E2828">
        <v>1</v>
      </c>
      <c r="F2828" s="12">
        <f t="shared" si="88"/>
        <v>41334</v>
      </c>
      <c r="G2828" s="2">
        <f t="shared" si="89"/>
        <v>2013</v>
      </c>
    </row>
    <row r="2829" spans="1:7" x14ac:dyDescent="0.25">
      <c r="A2829">
        <v>2433</v>
      </c>
      <c r="B2829" t="s">
        <v>5</v>
      </c>
      <c r="C2829">
        <v>8.14</v>
      </c>
      <c r="D2829" t="s">
        <v>62</v>
      </c>
      <c r="E2829">
        <v>1</v>
      </c>
      <c r="F2829" s="12">
        <f t="shared" si="88"/>
        <v>41365</v>
      </c>
      <c r="G2829" s="2">
        <f t="shared" si="89"/>
        <v>2013</v>
      </c>
    </row>
    <row r="2830" spans="1:7" x14ac:dyDescent="0.25">
      <c r="A2830">
        <v>2433</v>
      </c>
      <c r="B2830" t="s">
        <v>5</v>
      </c>
      <c r="C2830">
        <v>8.14</v>
      </c>
      <c r="D2830" t="s">
        <v>60</v>
      </c>
      <c r="E2830">
        <v>1</v>
      </c>
      <c r="F2830" s="12">
        <f t="shared" si="88"/>
        <v>41395</v>
      </c>
      <c r="G2830" s="2">
        <f t="shared" si="89"/>
        <v>2013</v>
      </c>
    </row>
    <row r="2831" spans="1:7" x14ac:dyDescent="0.25">
      <c r="A2831">
        <v>2433</v>
      </c>
      <c r="B2831" t="s">
        <v>5</v>
      </c>
      <c r="C2831">
        <v>8.14</v>
      </c>
      <c r="D2831" t="s">
        <v>61</v>
      </c>
      <c r="E2831">
        <v>1</v>
      </c>
      <c r="F2831" s="12">
        <f t="shared" si="88"/>
        <v>41426</v>
      </c>
      <c r="G2831" s="2">
        <f t="shared" si="89"/>
        <v>2013</v>
      </c>
    </row>
    <row r="2832" spans="1:7" x14ac:dyDescent="0.25">
      <c r="A2832">
        <v>2433</v>
      </c>
      <c r="B2832" t="s">
        <v>5</v>
      </c>
      <c r="C2832">
        <v>8.14</v>
      </c>
      <c r="D2832" t="s">
        <v>63</v>
      </c>
      <c r="E2832">
        <v>1</v>
      </c>
      <c r="F2832" s="12">
        <f t="shared" si="88"/>
        <v>41456</v>
      </c>
      <c r="G2832" s="2">
        <f t="shared" si="89"/>
        <v>2013</v>
      </c>
    </row>
    <row r="2833" spans="1:7" x14ac:dyDescent="0.25">
      <c r="A2833">
        <v>2433</v>
      </c>
      <c r="B2833" t="s">
        <v>5</v>
      </c>
      <c r="C2833">
        <v>8.14</v>
      </c>
      <c r="D2833" t="s">
        <v>64</v>
      </c>
      <c r="E2833">
        <v>1</v>
      </c>
      <c r="F2833" s="12">
        <f t="shared" si="88"/>
        <v>41518</v>
      </c>
      <c r="G2833" s="2">
        <f t="shared" si="89"/>
        <v>2013</v>
      </c>
    </row>
    <row r="2834" spans="1:7" x14ac:dyDescent="0.25">
      <c r="A2834">
        <v>2433</v>
      </c>
      <c r="B2834" t="s">
        <v>5</v>
      </c>
      <c r="C2834">
        <v>8.14</v>
      </c>
      <c r="D2834" t="s">
        <v>68</v>
      </c>
      <c r="E2834">
        <v>1</v>
      </c>
      <c r="F2834" s="12">
        <f t="shared" si="88"/>
        <v>41548</v>
      </c>
      <c r="G2834" s="2">
        <f t="shared" si="89"/>
        <v>2013</v>
      </c>
    </row>
    <row r="2835" spans="1:7" x14ac:dyDescent="0.25">
      <c r="A2835">
        <v>2433</v>
      </c>
      <c r="B2835" t="s">
        <v>5</v>
      </c>
      <c r="C2835">
        <v>8.14</v>
      </c>
      <c r="D2835" t="s">
        <v>66</v>
      </c>
      <c r="E2835">
        <v>1</v>
      </c>
      <c r="F2835" s="12">
        <f t="shared" si="88"/>
        <v>41609</v>
      </c>
      <c r="G2835" s="2">
        <f t="shared" si="89"/>
        <v>2013</v>
      </c>
    </row>
    <row r="2836" spans="1:7" x14ac:dyDescent="0.25">
      <c r="A2836">
        <v>2433</v>
      </c>
      <c r="B2836" t="s">
        <v>5</v>
      </c>
      <c r="C2836">
        <v>8.14</v>
      </c>
      <c r="D2836" t="s">
        <v>7</v>
      </c>
      <c r="E2836">
        <v>1</v>
      </c>
      <c r="F2836" s="12">
        <f t="shared" si="88"/>
        <v>41699</v>
      </c>
      <c r="G2836" s="2">
        <f t="shared" si="89"/>
        <v>2014</v>
      </c>
    </row>
    <row r="2837" spans="1:7" x14ac:dyDescent="0.25">
      <c r="A2837">
        <v>2433</v>
      </c>
      <c r="B2837" t="s">
        <v>5</v>
      </c>
      <c r="C2837">
        <v>8.14</v>
      </c>
      <c r="D2837" t="s">
        <v>6</v>
      </c>
      <c r="E2837">
        <v>1</v>
      </c>
      <c r="F2837" s="12">
        <f t="shared" si="88"/>
        <v>41730</v>
      </c>
      <c r="G2837" s="2">
        <f t="shared" si="89"/>
        <v>2014</v>
      </c>
    </row>
    <row r="2838" spans="1:7" x14ac:dyDescent="0.25">
      <c r="A2838">
        <v>2433</v>
      </c>
      <c r="B2838" t="s">
        <v>5</v>
      </c>
      <c r="C2838">
        <v>8.14</v>
      </c>
      <c r="D2838" t="s">
        <v>8</v>
      </c>
      <c r="E2838">
        <v>1</v>
      </c>
      <c r="F2838" s="12">
        <f t="shared" si="88"/>
        <v>41760</v>
      </c>
      <c r="G2838" s="2">
        <f t="shared" si="89"/>
        <v>2014</v>
      </c>
    </row>
    <row r="2839" spans="1:7" x14ac:dyDescent="0.25">
      <c r="A2839">
        <v>2433</v>
      </c>
      <c r="B2839" t="s">
        <v>5</v>
      </c>
      <c r="C2839">
        <v>8.14</v>
      </c>
      <c r="D2839" t="s">
        <v>10</v>
      </c>
      <c r="E2839">
        <v>1</v>
      </c>
      <c r="F2839" s="12">
        <f t="shared" si="88"/>
        <v>41791</v>
      </c>
      <c r="G2839" s="2">
        <f t="shared" si="89"/>
        <v>2014</v>
      </c>
    </row>
    <row r="2840" spans="1:7" x14ac:dyDescent="0.25">
      <c r="A2840">
        <v>2433</v>
      </c>
      <c r="B2840" t="s">
        <v>5</v>
      </c>
      <c r="C2840">
        <v>8.14</v>
      </c>
      <c r="D2840" t="s">
        <v>11</v>
      </c>
      <c r="E2840">
        <v>1</v>
      </c>
      <c r="F2840" s="12">
        <f t="shared" si="88"/>
        <v>41821</v>
      </c>
      <c r="G2840" s="2">
        <f t="shared" si="89"/>
        <v>2014</v>
      </c>
    </row>
    <row r="2841" spans="1:7" x14ac:dyDescent="0.25">
      <c r="A2841">
        <v>2433</v>
      </c>
      <c r="B2841" t="s">
        <v>5</v>
      </c>
      <c r="C2841">
        <v>8.14</v>
      </c>
      <c r="D2841" t="s">
        <v>13</v>
      </c>
      <c r="E2841">
        <v>1</v>
      </c>
      <c r="F2841" s="12">
        <f t="shared" si="88"/>
        <v>41852</v>
      </c>
      <c r="G2841" s="2">
        <f t="shared" si="89"/>
        <v>2014</v>
      </c>
    </row>
    <row r="2842" spans="1:7" x14ac:dyDescent="0.25">
      <c r="A2842">
        <v>2433</v>
      </c>
      <c r="B2842" t="s">
        <v>5</v>
      </c>
      <c r="C2842">
        <v>8.14</v>
      </c>
      <c r="D2842" t="s">
        <v>14</v>
      </c>
      <c r="E2842">
        <v>1</v>
      </c>
      <c r="F2842" s="12">
        <f t="shared" si="88"/>
        <v>41883</v>
      </c>
      <c r="G2842" s="2">
        <f t="shared" si="89"/>
        <v>2014</v>
      </c>
    </row>
    <row r="2843" spans="1:7" x14ac:dyDescent="0.25">
      <c r="A2843">
        <v>2433</v>
      </c>
      <c r="B2843" t="s">
        <v>5</v>
      </c>
      <c r="C2843">
        <v>8.14</v>
      </c>
      <c r="D2843" t="s">
        <v>17</v>
      </c>
      <c r="E2843">
        <v>1</v>
      </c>
      <c r="F2843" s="12">
        <f t="shared" si="88"/>
        <v>41944</v>
      </c>
      <c r="G2843" s="2">
        <f t="shared" si="89"/>
        <v>2014</v>
      </c>
    </row>
    <row r="2844" spans="1:7" x14ac:dyDescent="0.25">
      <c r="A2844">
        <v>2433</v>
      </c>
      <c r="B2844" t="s">
        <v>5</v>
      </c>
      <c r="C2844">
        <v>8.14</v>
      </c>
      <c r="D2844" t="s">
        <v>21</v>
      </c>
      <c r="E2844">
        <v>1</v>
      </c>
      <c r="F2844" s="12">
        <f t="shared" si="88"/>
        <v>42036</v>
      </c>
      <c r="G2844" s="2">
        <f t="shared" si="89"/>
        <v>2015</v>
      </c>
    </row>
    <row r="2845" spans="1:7" x14ac:dyDescent="0.25">
      <c r="A2845">
        <v>2433</v>
      </c>
      <c r="B2845" t="s">
        <v>5</v>
      </c>
      <c r="C2845">
        <v>8.14</v>
      </c>
      <c r="D2845" t="s">
        <v>23</v>
      </c>
      <c r="E2845">
        <v>1</v>
      </c>
      <c r="F2845" s="12">
        <f t="shared" si="88"/>
        <v>42064</v>
      </c>
      <c r="G2845" s="2">
        <f t="shared" si="89"/>
        <v>2015</v>
      </c>
    </row>
    <row r="2846" spans="1:7" x14ac:dyDescent="0.25">
      <c r="A2846">
        <v>2433</v>
      </c>
      <c r="B2846" t="s">
        <v>5</v>
      </c>
      <c r="C2846">
        <v>8.14</v>
      </c>
      <c r="D2846" t="s">
        <v>25</v>
      </c>
      <c r="E2846">
        <v>1</v>
      </c>
      <c r="F2846" s="12">
        <f t="shared" si="88"/>
        <v>42125</v>
      </c>
      <c r="G2846" s="2">
        <f t="shared" si="89"/>
        <v>2015</v>
      </c>
    </row>
    <row r="2847" spans="1:7" x14ac:dyDescent="0.25">
      <c r="A2847">
        <v>2433</v>
      </c>
      <c r="B2847" t="s">
        <v>5</v>
      </c>
      <c r="C2847">
        <v>8.14</v>
      </c>
      <c r="D2847" t="s">
        <v>27</v>
      </c>
      <c r="E2847">
        <v>1</v>
      </c>
      <c r="F2847" s="12">
        <f t="shared" si="88"/>
        <v>42156</v>
      </c>
      <c r="G2847" s="2">
        <f t="shared" si="89"/>
        <v>2015</v>
      </c>
    </row>
    <row r="2848" spans="1:7" x14ac:dyDescent="0.25">
      <c r="A2848">
        <v>2450</v>
      </c>
      <c r="B2848" t="s">
        <v>5</v>
      </c>
      <c r="C2848">
        <v>44.8</v>
      </c>
      <c r="D2848" t="s">
        <v>35</v>
      </c>
      <c r="E2848">
        <v>4</v>
      </c>
      <c r="F2848" s="12">
        <f t="shared" si="88"/>
        <v>40603</v>
      </c>
      <c r="G2848" s="2">
        <f t="shared" si="89"/>
        <v>2011</v>
      </c>
    </row>
    <row r="2849" spans="1:7" x14ac:dyDescent="0.25">
      <c r="A2849">
        <v>2450</v>
      </c>
      <c r="B2849" t="s">
        <v>5</v>
      </c>
      <c r="C2849">
        <v>44.8</v>
      </c>
      <c r="D2849" t="s">
        <v>37</v>
      </c>
      <c r="E2849">
        <v>6</v>
      </c>
      <c r="F2849" s="12">
        <f t="shared" si="88"/>
        <v>40664</v>
      </c>
      <c r="G2849" s="2">
        <f t="shared" si="89"/>
        <v>2011</v>
      </c>
    </row>
    <row r="2850" spans="1:7" x14ac:dyDescent="0.25">
      <c r="A2850">
        <v>2450</v>
      </c>
      <c r="B2850" t="s">
        <v>5</v>
      </c>
      <c r="C2850">
        <v>44.8</v>
      </c>
      <c r="D2850" t="s">
        <v>38</v>
      </c>
      <c r="E2850">
        <v>6</v>
      </c>
      <c r="F2850" s="12">
        <f t="shared" si="88"/>
        <v>40695</v>
      </c>
      <c r="G2850" s="2">
        <f t="shared" si="89"/>
        <v>2011</v>
      </c>
    </row>
    <row r="2851" spans="1:7" x14ac:dyDescent="0.25">
      <c r="A2851">
        <v>2450</v>
      </c>
      <c r="B2851" t="s">
        <v>5</v>
      </c>
      <c r="C2851">
        <v>44.8</v>
      </c>
      <c r="D2851" t="s">
        <v>36</v>
      </c>
      <c r="E2851">
        <v>4</v>
      </c>
      <c r="F2851" s="12">
        <f t="shared" si="88"/>
        <v>40634</v>
      </c>
      <c r="G2851" s="2">
        <f t="shared" si="89"/>
        <v>2011</v>
      </c>
    </row>
    <row r="2852" spans="1:7" x14ac:dyDescent="0.25">
      <c r="A2852">
        <v>2450</v>
      </c>
      <c r="B2852" t="s">
        <v>5</v>
      </c>
      <c r="C2852">
        <v>44.8</v>
      </c>
      <c r="D2852" t="s">
        <v>34</v>
      </c>
      <c r="E2852">
        <v>1</v>
      </c>
      <c r="F2852" s="12">
        <f t="shared" si="88"/>
        <v>40575</v>
      </c>
      <c r="G2852" s="2">
        <f t="shared" si="89"/>
        <v>2011</v>
      </c>
    </row>
    <row r="2853" spans="1:7" x14ac:dyDescent="0.25">
      <c r="A2853">
        <v>2450</v>
      </c>
      <c r="B2853" t="s">
        <v>5</v>
      </c>
      <c r="C2853">
        <v>44.8</v>
      </c>
      <c r="D2853" t="s">
        <v>39</v>
      </c>
      <c r="E2853">
        <v>7</v>
      </c>
      <c r="F2853" s="12">
        <f t="shared" si="88"/>
        <v>40725</v>
      </c>
      <c r="G2853" s="2">
        <f t="shared" si="89"/>
        <v>2011</v>
      </c>
    </row>
    <row r="2854" spans="1:7" x14ac:dyDescent="0.25">
      <c r="A2854">
        <v>2450</v>
      </c>
      <c r="B2854" t="s">
        <v>5</v>
      </c>
      <c r="C2854">
        <v>44.8</v>
      </c>
      <c r="D2854" t="s">
        <v>41</v>
      </c>
      <c r="E2854">
        <v>4</v>
      </c>
      <c r="F2854" s="12">
        <f t="shared" si="88"/>
        <v>40787</v>
      </c>
      <c r="G2854" s="2">
        <f t="shared" si="89"/>
        <v>2011</v>
      </c>
    </row>
    <row r="2855" spans="1:7" x14ac:dyDescent="0.25">
      <c r="A2855">
        <v>2450</v>
      </c>
      <c r="B2855" t="s">
        <v>5</v>
      </c>
      <c r="C2855">
        <v>44.8</v>
      </c>
      <c r="D2855" t="s">
        <v>40</v>
      </c>
      <c r="E2855">
        <v>6</v>
      </c>
      <c r="F2855" s="12">
        <f t="shared" si="88"/>
        <v>40756</v>
      </c>
      <c r="G2855" s="2">
        <f t="shared" si="89"/>
        <v>2011</v>
      </c>
    </row>
    <row r="2856" spans="1:7" x14ac:dyDescent="0.25">
      <c r="A2856">
        <v>2450</v>
      </c>
      <c r="B2856" t="s">
        <v>5</v>
      </c>
      <c r="C2856">
        <v>44.8</v>
      </c>
      <c r="D2856" t="s">
        <v>42</v>
      </c>
      <c r="E2856">
        <v>3</v>
      </c>
      <c r="F2856" s="12">
        <f t="shared" si="88"/>
        <v>40817</v>
      </c>
      <c r="G2856" s="2">
        <f t="shared" si="89"/>
        <v>2011</v>
      </c>
    </row>
    <row r="2857" spans="1:7" x14ac:dyDescent="0.25">
      <c r="A2857">
        <v>2450</v>
      </c>
      <c r="B2857" t="s">
        <v>5</v>
      </c>
      <c r="C2857">
        <v>44.8</v>
      </c>
      <c r="D2857" t="s">
        <v>43</v>
      </c>
      <c r="E2857">
        <v>2</v>
      </c>
      <c r="F2857" s="12">
        <f t="shared" si="88"/>
        <v>40848</v>
      </c>
      <c r="G2857" s="2">
        <f t="shared" si="89"/>
        <v>2011</v>
      </c>
    </row>
    <row r="2858" spans="1:7" x14ac:dyDescent="0.25">
      <c r="A2858">
        <v>2450</v>
      </c>
      <c r="B2858" t="s">
        <v>5</v>
      </c>
      <c r="C2858">
        <v>44.8</v>
      </c>
      <c r="D2858" t="s">
        <v>44</v>
      </c>
      <c r="E2858">
        <v>2</v>
      </c>
      <c r="F2858" s="12">
        <f t="shared" si="88"/>
        <v>40878</v>
      </c>
      <c r="G2858" s="2">
        <f t="shared" si="89"/>
        <v>2011</v>
      </c>
    </row>
    <row r="2859" spans="1:7" x14ac:dyDescent="0.25">
      <c r="A2859">
        <v>2450</v>
      </c>
      <c r="B2859" t="s">
        <v>5</v>
      </c>
      <c r="C2859">
        <v>44.8</v>
      </c>
      <c r="D2859" t="s">
        <v>45</v>
      </c>
      <c r="E2859">
        <v>1</v>
      </c>
      <c r="F2859" s="12">
        <f t="shared" si="88"/>
        <v>40909</v>
      </c>
      <c r="G2859" s="2">
        <f t="shared" si="89"/>
        <v>2012</v>
      </c>
    </row>
    <row r="2860" spans="1:7" x14ac:dyDescent="0.25">
      <c r="A2860">
        <v>2450</v>
      </c>
      <c r="B2860" t="s">
        <v>5</v>
      </c>
      <c r="C2860">
        <v>44.8</v>
      </c>
      <c r="D2860" t="s">
        <v>47</v>
      </c>
      <c r="E2860">
        <v>3</v>
      </c>
      <c r="F2860" s="12">
        <f t="shared" si="88"/>
        <v>40940</v>
      </c>
      <c r="G2860" s="2">
        <f t="shared" si="89"/>
        <v>2012</v>
      </c>
    </row>
    <row r="2861" spans="1:7" x14ac:dyDescent="0.25">
      <c r="A2861">
        <v>2450</v>
      </c>
      <c r="B2861" t="s">
        <v>5</v>
      </c>
      <c r="C2861">
        <v>44.8</v>
      </c>
      <c r="D2861" t="s">
        <v>46</v>
      </c>
      <c r="E2861">
        <v>4</v>
      </c>
      <c r="F2861" s="12">
        <f t="shared" si="88"/>
        <v>40969</v>
      </c>
      <c r="G2861" s="2">
        <f t="shared" si="89"/>
        <v>2012</v>
      </c>
    </row>
    <row r="2862" spans="1:7" x14ac:dyDescent="0.25">
      <c r="A2862">
        <v>2450</v>
      </c>
      <c r="B2862" t="s">
        <v>5</v>
      </c>
      <c r="C2862">
        <v>44.8</v>
      </c>
      <c r="D2862" t="s">
        <v>49</v>
      </c>
      <c r="E2862">
        <v>5</v>
      </c>
      <c r="F2862" s="12">
        <f t="shared" si="88"/>
        <v>41000</v>
      </c>
      <c r="G2862" s="2">
        <f t="shared" si="89"/>
        <v>2012</v>
      </c>
    </row>
    <row r="2863" spans="1:7" x14ac:dyDescent="0.25">
      <c r="A2863">
        <v>2450</v>
      </c>
      <c r="B2863" t="s">
        <v>5</v>
      </c>
      <c r="C2863">
        <v>44.8</v>
      </c>
      <c r="D2863" t="s">
        <v>50</v>
      </c>
      <c r="E2863">
        <v>6</v>
      </c>
      <c r="F2863" s="12">
        <f t="shared" si="88"/>
        <v>41061</v>
      </c>
      <c r="G2863" s="2">
        <f t="shared" si="89"/>
        <v>2012</v>
      </c>
    </row>
    <row r="2864" spans="1:7" x14ac:dyDescent="0.25">
      <c r="A2864">
        <v>2450</v>
      </c>
      <c r="B2864" t="s">
        <v>5</v>
      </c>
      <c r="C2864">
        <v>44.8</v>
      </c>
      <c r="D2864" t="s">
        <v>52</v>
      </c>
      <c r="E2864">
        <v>9</v>
      </c>
      <c r="F2864" s="12">
        <f t="shared" si="88"/>
        <v>41153</v>
      </c>
      <c r="G2864" s="2">
        <f t="shared" si="89"/>
        <v>2012</v>
      </c>
    </row>
    <row r="2865" spans="1:7" x14ac:dyDescent="0.25">
      <c r="A2865">
        <v>2450</v>
      </c>
      <c r="B2865" t="s">
        <v>5</v>
      </c>
      <c r="C2865">
        <v>44.8</v>
      </c>
      <c r="D2865" t="s">
        <v>51</v>
      </c>
      <c r="E2865">
        <v>6</v>
      </c>
      <c r="F2865" s="12">
        <f t="shared" si="88"/>
        <v>41091</v>
      </c>
      <c r="G2865" s="2">
        <f t="shared" si="89"/>
        <v>2012</v>
      </c>
    </row>
    <row r="2866" spans="1:7" x14ac:dyDescent="0.25">
      <c r="A2866">
        <v>2450</v>
      </c>
      <c r="B2866" t="s">
        <v>5</v>
      </c>
      <c r="C2866">
        <v>44.8</v>
      </c>
      <c r="D2866" t="s">
        <v>53</v>
      </c>
      <c r="E2866">
        <v>3</v>
      </c>
      <c r="F2866" s="12">
        <f t="shared" si="88"/>
        <v>41122</v>
      </c>
      <c r="G2866" s="2">
        <f t="shared" si="89"/>
        <v>2012</v>
      </c>
    </row>
    <row r="2867" spans="1:7" x14ac:dyDescent="0.25">
      <c r="A2867">
        <v>2450</v>
      </c>
      <c r="B2867" t="s">
        <v>5</v>
      </c>
      <c r="C2867">
        <v>44.8</v>
      </c>
      <c r="D2867" t="s">
        <v>48</v>
      </c>
      <c r="E2867">
        <v>7</v>
      </c>
      <c r="F2867" s="12">
        <f t="shared" si="88"/>
        <v>41030</v>
      </c>
      <c r="G2867" s="2">
        <f t="shared" si="89"/>
        <v>2012</v>
      </c>
    </row>
    <row r="2868" spans="1:7" x14ac:dyDescent="0.25">
      <c r="A2868">
        <v>2450</v>
      </c>
      <c r="B2868" t="s">
        <v>5</v>
      </c>
      <c r="C2868">
        <v>44.8</v>
      </c>
      <c r="D2868" t="s">
        <v>55</v>
      </c>
      <c r="E2868">
        <v>6</v>
      </c>
      <c r="F2868" s="12">
        <f t="shared" si="88"/>
        <v>41183</v>
      </c>
      <c r="G2868" s="2">
        <f t="shared" si="89"/>
        <v>2012</v>
      </c>
    </row>
    <row r="2869" spans="1:7" x14ac:dyDescent="0.25">
      <c r="A2869">
        <v>2450</v>
      </c>
      <c r="B2869" t="s">
        <v>5</v>
      </c>
      <c r="C2869">
        <v>44.8</v>
      </c>
      <c r="D2869" t="s">
        <v>56</v>
      </c>
      <c r="E2869">
        <v>1</v>
      </c>
      <c r="F2869" s="12">
        <f t="shared" si="88"/>
        <v>41214</v>
      </c>
      <c r="G2869" s="2">
        <f t="shared" si="89"/>
        <v>2012</v>
      </c>
    </row>
    <row r="2870" spans="1:7" x14ac:dyDescent="0.25">
      <c r="A2870">
        <v>2450</v>
      </c>
      <c r="B2870" t="s">
        <v>5</v>
      </c>
      <c r="C2870">
        <v>44.8</v>
      </c>
      <c r="D2870" t="s">
        <v>59</v>
      </c>
      <c r="E2870">
        <v>1</v>
      </c>
      <c r="F2870" s="12">
        <f t="shared" si="88"/>
        <v>41275</v>
      </c>
      <c r="G2870" s="2">
        <f t="shared" si="89"/>
        <v>2013</v>
      </c>
    </row>
    <row r="2871" spans="1:7" x14ac:dyDescent="0.25">
      <c r="A2871">
        <v>2450</v>
      </c>
      <c r="B2871" t="s">
        <v>5</v>
      </c>
      <c r="C2871">
        <v>44.8</v>
      </c>
      <c r="D2871" t="s">
        <v>58</v>
      </c>
      <c r="E2871">
        <v>4</v>
      </c>
      <c r="F2871" s="12">
        <f t="shared" si="88"/>
        <v>41306</v>
      </c>
      <c r="G2871" s="2">
        <f t="shared" si="89"/>
        <v>2013</v>
      </c>
    </row>
    <row r="2872" spans="1:7" x14ac:dyDescent="0.25">
      <c r="A2872">
        <v>2450</v>
      </c>
      <c r="B2872" t="s">
        <v>5</v>
      </c>
      <c r="C2872">
        <v>44.8</v>
      </c>
      <c r="D2872" t="s">
        <v>57</v>
      </c>
      <c r="E2872">
        <v>7</v>
      </c>
      <c r="F2872" s="12">
        <f t="shared" si="88"/>
        <v>41334</v>
      </c>
      <c r="G2872" s="2">
        <f t="shared" si="89"/>
        <v>2013</v>
      </c>
    </row>
    <row r="2873" spans="1:7" x14ac:dyDescent="0.25">
      <c r="A2873">
        <v>2450</v>
      </c>
      <c r="B2873" t="s">
        <v>5</v>
      </c>
      <c r="C2873">
        <v>44.8</v>
      </c>
      <c r="D2873" t="s">
        <v>62</v>
      </c>
      <c r="E2873">
        <v>3</v>
      </c>
      <c r="F2873" s="12">
        <f t="shared" si="88"/>
        <v>41365</v>
      </c>
      <c r="G2873" s="2">
        <f t="shared" si="89"/>
        <v>2013</v>
      </c>
    </row>
    <row r="2874" spans="1:7" x14ac:dyDescent="0.25">
      <c r="A2874">
        <v>2450</v>
      </c>
      <c r="B2874" t="s">
        <v>5</v>
      </c>
      <c r="C2874">
        <v>44.8</v>
      </c>
      <c r="D2874" t="s">
        <v>61</v>
      </c>
      <c r="E2874">
        <v>5</v>
      </c>
      <c r="F2874" s="12">
        <f t="shared" si="88"/>
        <v>41426</v>
      </c>
      <c r="G2874" s="2">
        <f t="shared" si="89"/>
        <v>2013</v>
      </c>
    </row>
    <row r="2875" spans="1:7" x14ac:dyDescent="0.25">
      <c r="A2875">
        <v>2450</v>
      </c>
      <c r="B2875" t="s">
        <v>5</v>
      </c>
      <c r="C2875">
        <v>44.8</v>
      </c>
      <c r="D2875" t="s">
        <v>60</v>
      </c>
      <c r="E2875">
        <v>5</v>
      </c>
      <c r="F2875" s="12">
        <f t="shared" si="88"/>
        <v>41395</v>
      </c>
      <c r="G2875" s="2">
        <f t="shared" si="89"/>
        <v>2013</v>
      </c>
    </row>
    <row r="2876" spans="1:7" x14ac:dyDescent="0.25">
      <c r="A2876">
        <v>2450</v>
      </c>
      <c r="B2876" t="s">
        <v>5</v>
      </c>
      <c r="C2876">
        <v>44.8</v>
      </c>
      <c r="D2876" t="s">
        <v>63</v>
      </c>
      <c r="E2876">
        <v>5</v>
      </c>
      <c r="F2876" s="12">
        <f t="shared" si="88"/>
        <v>41456</v>
      </c>
      <c r="G2876" s="2">
        <f t="shared" si="89"/>
        <v>2013</v>
      </c>
    </row>
    <row r="2877" spans="1:7" x14ac:dyDescent="0.25">
      <c r="A2877">
        <v>2450</v>
      </c>
      <c r="B2877" t="s">
        <v>5</v>
      </c>
      <c r="C2877">
        <v>44.8</v>
      </c>
      <c r="D2877" t="s">
        <v>65</v>
      </c>
      <c r="E2877">
        <v>5</v>
      </c>
      <c r="F2877" s="12">
        <f t="shared" si="88"/>
        <v>41487</v>
      </c>
      <c r="G2877" s="2">
        <f t="shared" si="89"/>
        <v>2013</v>
      </c>
    </row>
    <row r="2878" spans="1:7" x14ac:dyDescent="0.25">
      <c r="A2878">
        <v>2450</v>
      </c>
      <c r="B2878" t="s">
        <v>5</v>
      </c>
      <c r="C2878">
        <v>44.8</v>
      </c>
      <c r="D2878" t="s">
        <v>64</v>
      </c>
      <c r="E2878">
        <v>4</v>
      </c>
      <c r="F2878" s="12">
        <f t="shared" si="88"/>
        <v>41518</v>
      </c>
      <c r="G2878" s="2">
        <f t="shared" si="89"/>
        <v>2013</v>
      </c>
    </row>
    <row r="2879" spans="1:7" x14ac:dyDescent="0.25">
      <c r="A2879">
        <v>2450</v>
      </c>
      <c r="B2879" t="s">
        <v>5</v>
      </c>
      <c r="C2879">
        <v>44.8</v>
      </c>
      <c r="D2879" t="s">
        <v>68</v>
      </c>
      <c r="E2879">
        <v>3</v>
      </c>
      <c r="F2879" s="12">
        <f t="shared" si="88"/>
        <v>41548</v>
      </c>
      <c r="G2879" s="2">
        <f t="shared" si="89"/>
        <v>2013</v>
      </c>
    </row>
    <row r="2880" spans="1:7" x14ac:dyDescent="0.25">
      <c r="A2880">
        <v>2450</v>
      </c>
      <c r="B2880" t="s">
        <v>5</v>
      </c>
      <c r="C2880">
        <v>44.8</v>
      </c>
      <c r="D2880" t="s">
        <v>67</v>
      </c>
      <c r="E2880">
        <v>2</v>
      </c>
      <c r="F2880" s="12">
        <f t="shared" si="88"/>
        <v>41579</v>
      </c>
      <c r="G2880" s="2">
        <f t="shared" si="89"/>
        <v>2013</v>
      </c>
    </row>
    <row r="2881" spans="1:7" x14ac:dyDescent="0.25">
      <c r="A2881">
        <v>2450</v>
      </c>
      <c r="B2881" t="s">
        <v>5</v>
      </c>
      <c r="C2881">
        <v>44.8</v>
      </c>
      <c r="D2881" t="s">
        <v>69</v>
      </c>
      <c r="E2881">
        <v>2</v>
      </c>
      <c r="F2881" s="12">
        <f t="shared" si="88"/>
        <v>41640</v>
      </c>
      <c r="G2881" s="2">
        <f t="shared" si="89"/>
        <v>2014</v>
      </c>
    </row>
    <row r="2882" spans="1:7" x14ac:dyDescent="0.25">
      <c r="A2882">
        <v>2450</v>
      </c>
      <c r="B2882" t="s">
        <v>5</v>
      </c>
      <c r="C2882">
        <v>44.8</v>
      </c>
      <c r="D2882" t="s">
        <v>70</v>
      </c>
      <c r="E2882">
        <v>1</v>
      </c>
      <c r="F2882" s="12">
        <f t="shared" ref="F2882:F2945" si="90">DATE(VALUE(LEFT(D2882,4)),VALUE(RIGHT(D2882,2)),1)</f>
        <v>41671</v>
      </c>
      <c r="G2882" s="2">
        <f t="shared" si="89"/>
        <v>2014</v>
      </c>
    </row>
    <row r="2883" spans="1:7" x14ac:dyDescent="0.25">
      <c r="A2883">
        <v>2450</v>
      </c>
      <c r="B2883" t="s">
        <v>5</v>
      </c>
      <c r="C2883">
        <v>44.8</v>
      </c>
      <c r="D2883" t="s">
        <v>7</v>
      </c>
      <c r="E2883">
        <v>4</v>
      </c>
      <c r="F2883" s="12">
        <f t="shared" si="90"/>
        <v>41699</v>
      </c>
      <c r="G2883" s="2">
        <f t="shared" ref="G2883:G2946" si="91">YEAR(F2883)</f>
        <v>2014</v>
      </c>
    </row>
    <row r="2884" spans="1:7" x14ac:dyDescent="0.25">
      <c r="A2884">
        <v>2450</v>
      </c>
      <c r="B2884" t="s">
        <v>5</v>
      </c>
      <c r="C2884">
        <v>44.8</v>
      </c>
      <c r="D2884" t="s">
        <v>6</v>
      </c>
      <c r="E2884">
        <v>4</v>
      </c>
      <c r="F2884" s="12">
        <f t="shared" si="90"/>
        <v>41730</v>
      </c>
      <c r="G2884" s="2">
        <f t="shared" si="91"/>
        <v>2014</v>
      </c>
    </row>
    <row r="2885" spans="1:7" x14ac:dyDescent="0.25">
      <c r="A2885">
        <v>2450</v>
      </c>
      <c r="B2885" t="s">
        <v>5</v>
      </c>
      <c r="C2885">
        <v>44.8</v>
      </c>
      <c r="D2885" t="s">
        <v>8</v>
      </c>
      <c r="E2885">
        <v>5</v>
      </c>
      <c r="F2885" s="12">
        <f t="shared" si="90"/>
        <v>41760</v>
      </c>
      <c r="G2885" s="2">
        <f t="shared" si="91"/>
        <v>2014</v>
      </c>
    </row>
    <row r="2886" spans="1:7" x14ac:dyDescent="0.25">
      <c r="A2886">
        <v>2450</v>
      </c>
      <c r="B2886" t="s">
        <v>5</v>
      </c>
      <c r="C2886">
        <v>44.8</v>
      </c>
      <c r="D2886" t="s">
        <v>10</v>
      </c>
      <c r="E2886">
        <v>7</v>
      </c>
      <c r="F2886" s="12">
        <f t="shared" si="90"/>
        <v>41791</v>
      </c>
      <c r="G2886" s="2">
        <f t="shared" si="91"/>
        <v>2014</v>
      </c>
    </row>
    <row r="2887" spans="1:7" x14ac:dyDescent="0.25">
      <c r="A2887">
        <v>2450</v>
      </c>
      <c r="B2887" t="s">
        <v>5</v>
      </c>
      <c r="C2887">
        <v>44.8</v>
      </c>
      <c r="D2887" t="s">
        <v>11</v>
      </c>
      <c r="E2887">
        <v>7</v>
      </c>
      <c r="F2887" s="12">
        <f t="shared" si="90"/>
        <v>41821</v>
      </c>
      <c r="G2887" s="2">
        <f t="shared" si="91"/>
        <v>2014</v>
      </c>
    </row>
    <row r="2888" spans="1:7" x14ac:dyDescent="0.25">
      <c r="A2888">
        <v>2450</v>
      </c>
      <c r="B2888" t="s">
        <v>5</v>
      </c>
      <c r="C2888">
        <v>44.8</v>
      </c>
      <c r="D2888" t="s">
        <v>13</v>
      </c>
      <c r="E2888">
        <v>7</v>
      </c>
      <c r="F2888" s="12">
        <f t="shared" si="90"/>
        <v>41852</v>
      </c>
      <c r="G2888" s="2">
        <f t="shared" si="91"/>
        <v>2014</v>
      </c>
    </row>
    <row r="2889" spans="1:7" x14ac:dyDescent="0.25">
      <c r="A2889">
        <v>2450</v>
      </c>
      <c r="B2889" t="s">
        <v>5</v>
      </c>
      <c r="C2889">
        <v>44.8</v>
      </c>
      <c r="D2889" t="s">
        <v>14</v>
      </c>
      <c r="E2889">
        <v>5</v>
      </c>
      <c r="F2889" s="12">
        <f t="shared" si="90"/>
        <v>41883</v>
      </c>
      <c r="G2889" s="2">
        <f t="shared" si="91"/>
        <v>2014</v>
      </c>
    </row>
    <row r="2890" spans="1:7" x14ac:dyDescent="0.25">
      <c r="A2890">
        <v>2450</v>
      </c>
      <c r="B2890" t="s">
        <v>5</v>
      </c>
      <c r="C2890">
        <v>44.8</v>
      </c>
      <c r="D2890" t="s">
        <v>16</v>
      </c>
      <c r="E2890">
        <v>3</v>
      </c>
      <c r="F2890" s="12">
        <f t="shared" si="90"/>
        <v>41913</v>
      </c>
      <c r="G2890" s="2">
        <f t="shared" si="91"/>
        <v>2014</v>
      </c>
    </row>
    <row r="2891" spans="1:7" x14ac:dyDescent="0.25">
      <c r="A2891">
        <v>2450</v>
      </c>
      <c r="B2891" t="s">
        <v>5</v>
      </c>
      <c r="C2891">
        <v>44.8</v>
      </c>
      <c r="D2891" t="s">
        <v>17</v>
      </c>
      <c r="E2891">
        <v>1</v>
      </c>
      <c r="F2891" s="12">
        <f t="shared" si="90"/>
        <v>41944</v>
      </c>
      <c r="G2891" s="2">
        <f t="shared" si="91"/>
        <v>2014</v>
      </c>
    </row>
    <row r="2892" spans="1:7" x14ac:dyDescent="0.25">
      <c r="A2892">
        <v>2450</v>
      </c>
      <c r="B2892" t="s">
        <v>5</v>
      </c>
      <c r="C2892">
        <v>44.8</v>
      </c>
      <c r="D2892" t="s">
        <v>18</v>
      </c>
      <c r="E2892">
        <v>1</v>
      </c>
      <c r="F2892" s="12">
        <f t="shared" si="90"/>
        <v>41974</v>
      </c>
      <c r="G2892" s="2">
        <f t="shared" si="91"/>
        <v>2014</v>
      </c>
    </row>
    <row r="2893" spans="1:7" x14ac:dyDescent="0.25">
      <c r="A2893">
        <v>2450</v>
      </c>
      <c r="B2893" t="s">
        <v>5</v>
      </c>
      <c r="C2893">
        <v>44.8</v>
      </c>
      <c r="D2893" t="s">
        <v>20</v>
      </c>
      <c r="E2893">
        <v>1</v>
      </c>
      <c r="F2893" s="12">
        <f t="shared" si="90"/>
        <v>42005</v>
      </c>
      <c r="G2893" s="2">
        <f t="shared" si="91"/>
        <v>2015</v>
      </c>
    </row>
    <row r="2894" spans="1:7" x14ac:dyDescent="0.25">
      <c r="A2894">
        <v>2450</v>
      </c>
      <c r="B2894" t="s">
        <v>5</v>
      </c>
      <c r="C2894">
        <v>44.8</v>
      </c>
      <c r="D2894" t="s">
        <v>21</v>
      </c>
      <c r="E2894">
        <v>2</v>
      </c>
      <c r="F2894" s="12">
        <f t="shared" si="90"/>
        <v>42036</v>
      </c>
      <c r="G2894" s="2">
        <f t="shared" si="91"/>
        <v>2015</v>
      </c>
    </row>
    <row r="2895" spans="1:7" x14ac:dyDescent="0.25">
      <c r="A2895">
        <v>2450</v>
      </c>
      <c r="B2895" t="s">
        <v>5</v>
      </c>
      <c r="C2895">
        <v>44.8</v>
      </c>
      <c r="D2895" t="s">
        <v>23</v>
      </c>
      <c r="E2895">
        <v>2</v>
      </c>
      <c r="F2895" s="12">
        <f t="shared" si="90"/>
        <v>42064</v>
      </c>
      <c r="G2895" s="2">
        <f t="shared" si="91"/>
        <v>2015</v>
      </c>
    </row>
    <row r="2896" spans="1:7" x14ac:dyDescent="0.25">
      <c r="A2896">
        <v>2450</v>
      </c>
      <c r="B2896" t="s">
        <v>5</v>
      </c>
      <c r="C2896">
        <v>44.8</v>
      </c>
      <c r="D2896" t="s">
        <v>24</v>
      </c>
      <c r="E2896">
        <v>6</v>
      </c>
      <c r="F2896" s="12">
        <f t="shared" si="90"/>
        <v>42095</v>
      </c>
      <c r="G2896" s="2">
        <f t="shared" si="91"/>
        <v>2015</v>
      </c>
    </row>
    <row r="2897" spans="1:7" x14ac:dyDescent="0.25">
      <c r="A2897">
        <v>2450</v>
      </c>
      <c r="B2897" t="s">
        <v>5</v>
      </c>
      <c r="C2897">
        <v>44.8</v>
      </c>
      <c r="D2897" t="s">
        <v>27</v>
      </c>
      <c r="E2897">
        <v>6</v>
      </c>
      <c r="F2897" s="12">
        <f t="shared" si="90"/>
        <v>42156</v>
      </c>
      <c r="G2897" s="2">
        <f t="shared" si="91"/>
        <v>2015</v>
      </c>
    </row>
    <row r="2898" spans="1:7" x14ac:dyDescent="0.25">
      <c r="A2898">
        <v>2450</v>
      </c>
      <c r="B2898" t="s">
        <v>5</v>
      </c>
      <c r="C2898">
        <v>44.8</v>
      </c>
      <c r="D2898" t="s">
        <v>25</v>
      </c>
      <c r="E2898">
        <v>5</v>
      </c>
      <c r="F2898" s="12">
        <f t="shared" si="90"/>
        <v>42125</v>
      </c>
      <c r="G2898" s="2">
        <f t="shared" si="91"/>
        <v>2015</v>
      </c>
    </row>
    <row r="2899" spans="1:7" x14ac:dyDescent="0.25">
      <c r="A2899">
        <v>2463</v>
      </c>
      <c r="B2899" t="s">
        <v>5</v>
      </c>
      <c r="C2899">
        <v>51.03</v>
      </c>
      <c r="D2899" t="s">
        <v>34</v>
      </c>
      <c r="E2899">
        <v>1</v>
      </c>
      <c r="F2899" s="12">
        <f t="shared" si="90"/>
        <v>40575</v>
      </c>
      <c r="G2899" s="2">
        <f t="shared" si="91"/>
        <v>2011</v>
      </c>
    </row>
    <row r="2900" spans="1:7" x14ac:dyDescent="0.25">
      <c r="A2900">
        <v>2463</v>
      </c>
      <c r="B2900" t="s">
        <v>5</v>
      </c>
      <c r="C2900">
        <v>51.03</v>
      </c>
      <c r="D2900" t="s">
        <v>35</v>
      </c>
      <c r="E2900">
        <v>5</v>
      </c>
      <c r="F2900" s="12">
        <f t="shared" si="90"/>
        <v>40603</v>
      </c>
      <c r="G2900" s="2">
        <f t="shared" si="91"/>
        <v>2011</v>
      </c>
    </row>
    <row r="2901" spans="1:7" x14ac:dyDescent="0.25">
      <c r="A2901">
        <v>2463</v>
      </c>
      <c r="B2901" t="s">
        <v>5</v>
      </c>
      <c r="C2901">
        <v>51.03</v>
      </c>
      <c r="D2901" t="s">
        <v>36</v>
      </c>
      <c r="E2901">
        <v>4</v>
      </c>
      <c r="F2901" s="12">
        <f t="shared" si="90"/>
        <v>40634</v>
      </c>
      <c r="G2901" s="2">
        <f t="shared" si="91"/>
        <v>2011</v>
      </c>
    </row>
    <row r="2902" spans="1:7" x14ac:dyDescent="0.25">
      <c r="A2902">
        <v>2463</v>
      </c>
      <c r="B2902" t="s">
        <v>5</v>
      </c>
      <c r="C2902">
        <v>51.03</v>
      </c>
      <c r="D2902" t="s">
        <v>37</v>
      </c>
      <c r="E2902">
        <v>6</v>
      </c>
      <c r="F2902" s="12">
        <f t="shared" si="90"/>
        <v>40664</v>
      </c>
      <c r="G2902" s="2">
        <f t="shared" si="91"/>
        <v>2011</v>
      </c>
    </row>
    <row r="2903" spans="1:7" x14ac:dyDescent="0.25">
      <c r="A2903">
        <v>2463</v>
      </c>
      <c r="B2903" t="s">
        <v>5</v>
      </c>
      <c r="C2903">
        <v>51.03</v>
      </c>
      <c r="D2903" t="s">
        <v>38</v>
      </c>
      <c r="E2903">
        <v>8</v>
      </c>
      <c r="F2903" s="12">
        <f t="shared" si="90"/>
        <v>40695</v>
      </c>
      <c r="G2903" s="2">
        <f t="shared" si="91"/>
        <v>2011</v>
      </c>
    </row>
    <row r="2904" spans="1:7" x14ac:dyDescent="0.25">
      <c r="A2904">
        <v>2463</v>
      </c>
      <c r="B2904" t="s">
        <v>5</v>
      </c>
      <c r="C2904">
        <v>51.03</v>
      </c>
      <c r="D2904" t="s">
        <v>39</v>
      </c>
      <c r="E2904">
        <v>8</v>
      </c>
      <c r="F2904" s="12">
        <f t="shared" si="90"/>
        <v>40725</v>
      </c>
      <c r="G2904" s="2">
        <f t="shared" si="91"/>
        <v>2011</v>
      </c>
    </row>
    <row r="2905" spans="1:7" x14ac:dyDescent="0.25">
      <c r="A2905">
        <v>2463</v>
      </c>
      <c r="B2905" t="s">
        <v>5</v>
      </c>
      <c r="C2905">
        <v>51.03</v>
      </c>
      <c r="D2905" t="s">
        <v>41</v>
      </c>
      <c r="E2905">
        <v>4</v>
      </c>
      <c r="F2905" s="12">
        <f t="shared" si="90"/>
        <v>40787</v>
      </c>
      <c r="G2905" s="2">
        <f t="shared" si="91"/>
        <v>2011</v>
      </c>
    </row>
    <row r="2906" spans="1:7" x14ac:dyDescent="0.25">
      <c r="A2906">
        <v>2463</v>
      </c>
      <c r="B2906" t="s">
        <v>5</v>
      </c>
      <c r="C2906">
        <v>51.03</v>
      </c>
      <c r="D2906" t="s">
        <v>40</v>
      </c>
      <c r="E2906">
        <v>7</v>
      </c>
      <c r="F2906" s="12">
        <f t="shared" si="90"/>
        <v>40756</v>
      </c>
      <c r="G2906" s="2">
        <f t="shared" si="91"/>
        <v>2011</v>
      </c>
    </row>
    <row r="2907" spans="1:7" x14ac:dyDescent="0.25">
      <c r="A2907">
        <v>2463</v>
      </c>
      <c r="B2907" t="s">
        <v>5</v>
      </c>
      <c r="C2907">
        <v>51.03</v>
      </c>
      <c r="D2907" t="s">
        <v>42</v>
      </c>
      <c r="E2907">
        <v>4</v>
      </c>
      <c r="F2907" s="12">
        <f t="shared" si="90"/>
        <v>40817</v>
      </c>
      <c r="G2907" s="2">
        <f t="shared" si="91"/>
        <v>2011</v>
      </c>
    </row>
    <row r="2908" spans="1:7" x14ac:dyDescent="0.25">
      <c r="A2908">
        <v>2463</v>
      </c>
      <c r="B2908" t="s">
        <v>5</v>
      </c>
      <c r="C2908">
        <v>51.03</v>
      </c>
      <c r="D2908" t="s">
        <v>43</v>
      </c>
      <c r="E2908">
        <v>3</v>
      </c>
      <c r="F2908" s="12">
        <f t="shared" si="90"/>
        <v>40848</v>
      </c>
      <c r="G2908" s="2">
        <f t="shared" si="91"/>
        <v>2011</v>
      </c>
    </row>
    <row r="2909" spans="1:7" x14ac:dyDescent="0.25">
      <c r="A2909">
        <v>2463</v>
      </c>
      <c r="B2909" t="s">
        <v>5</v>
      </c>
      <c r="C2909">
        <v>51.03</v>
      </c>
      <c r="D2909" t="s">
        <v>44</v>
      </c>
      <c r="E2909">
        <v>1</v>
      </c>
      <c r="F2909" s="12">
        <f t="shared" si="90"/>
        <v>40878</v>
      </c>
      <c r="G2909" s="2">
        <f t="shared" si="91"/>
        <v>2011</v>
      </c>
    </row>
    <row r="2910" spans="1:7" x14ac:dyDescent="0.25">
      <c r="A2910">
        <v>2463</v>
      </c>
      <c r="B2910" t="s">
        <v>5</v>
      </c>
      <c r="C2910">
        <v>51.03</v>
      </c>
      <c r="D2910" t="s">
        <v>45</v>
      </c>
      <c r="E2910">
        <v>2</v>
      </c>
      <c r="F2910" s="12">
        <f t="shared" si="90"/>
        <v>40909</v>
      </c>
      <c r="G2910" s="2">
        <f t="shared" si="91"/>
        <v>2012</v>
      </c>
    </row>
    <row r="2911" spans="1:7" x14ac:dyDescent="0.25">
      <c r="A2911">
        <v>2463</v>
      </c>
      <c r="B2911" t="s">
        <v>5</v>
      </c>
      <c r="C2911">
        <v>51.03</v>
      </c>
      <c r="D2911" t="s">
        <v>47</v>
      </c>
      <c r="E2911">
        <v>3</v>
      </c>
      <c r="F2911" s="12">
        <f t="shared" si="90"/>
        <v>40940</v>
      </c>
      <c r="G2911" s="2">
        <f t="shared" si="91"/>
        <v>2012</v>
      </c>
    </row>
    <row r="2912" spans="1:7" x14ac:dyDescent="0.25">
      <c r="A2912">
        <v>2463</v>
      </c>
      <c r="B2912" t="s">
        <v>5</v>
      </c>
      <c r="C2912">
        <v>51.03</v>
      </c>
      <c r="D2912" t="s">
        <v>46</v>
      </c>
      <c r="E2912">
        <v>5</v>
      </c>
      <c r="F2912" s="12">
        <f t="shared" si="90"/>
        <v>40969</v>
      </c>
      <c r="G2912" s="2">
        <f t="shared" si="91"/>
        <v>2012</v>
      </c>
    </row>
    <row r="2913" spans="1:7" x14ac:dyDescent="0.25">
      <c r="A2913">
        <v>2463</v>
      </c>
      <c r="B2913" t="s">
        <v>5</v>
      </c>
      <c r="C2913">
        <v>51.03</v>
      </c>
      <c r="D2913" t="s">
        <v>49</v>
      </c>
      <c r="E2913">
        <v>7</v>
      </c>
      <c r="F2913" s="12">
        <f t="shared" si="90"/>
        <v>41000</v>
      </c>
      <c r="G2913" s="2">
        <f t="shared" si="91"/>
        <v>2012</v>
      </c>
    </row>
    <row r="2914" spans="1:7" x14ac:dyDescent="0.25">
      <c r="A2914">
        <v>2463</v>
      </c>
      <c r="B2914" t="s">
        <v>5</v>
      </c>
      <c r="C2914">
        <v>51.03</v>
      </c>
      <c r="D2914" t="s">
        <v>48</v>
      </c>
      <c r="E2914">
        <v>8</v>
      </c>
      <c r="F2914" s="12">
        <f t="shared" si="90"/>
        <v>41030</v>
      </c>
      <c r="G2914" s="2">
        <f t="shared" si="91"/>
        <v>2012</v>
      </c>
    </row>
    <row r="2915" spans="1:7" x14ac:dyDescent="0.25">
      <c r="A2915">
        <v>2463</v>
      </c>
      <c r="B2915" t="s">
        <v>5</v>
      </c>
      <c r="C2915">
        <v>51.03</v>
      </c>
      <c r="D2915" t="s">
        <v>50</v>
      </c>
      <c r="E2915">
        <v>7</v>
      </c>
      <c r="F2915" s="12">
        <f t="shared" si="90"/>
        <v>41061</v>
      </c>
      <c r="G2915" s="2">
        <f t="shared" si="91"/>
        <v>2012</v>
      </c>
    </row>
    <row r="2916" spans="1:7" x14ac:dyDescent="0.25">
      <c r="A2916">
        <v>2463</v>
      </c>
      <c r="B2916" t="s">
        <v>5</v>
      </c>
      <c r="C2916">
        <v>51.03</v>
      </c>
      <c r="D2916" t="s">
        <v>51</v>
      </c>
      <c r="E2916">
        <v>8</v>
      </c>
      <c r="F2916" s="12">
        <f t="shared" si="90"/>
        <v>41091</v>
      </c>
      <c r="G2916" s="2">
        <f t="shared" si="91"/>
        <v>2012</v>
      </c>
    </row>
    <row r="2917" spans="1:7" x14ac:dyDescent="0.25">
      <c r="A2917">
        <v>2463</v>
      </c>
      <c r="B2917" t="s">
        <v>5</v>
      </c>
      <c r="C2917">
        <v>51.03</v>
      </c>
      <c r="D2917" t="s">
        <v>53</v>
      </c>
      <c r="E2917">
        <v>7</v>
      </c>
      <c r="F2917" s="12">
        <f t="shared" si="90"/>
        <v>41122</v>
      </c>
      <c r="G2917" s="2">
        <f t="shared" si="91"/>
        <v>2012</v>
      </c>
    </row>
    <row r="2918" spans="1:7" x14ac:dyDescent="0.25">
      <c r="A2918">
        <v>2463</v>
      </c>
      <c r="B2918" t="s">
        <v>5</v>
      </c>
      <c r="C2918">
        <v>51.03</v>
      </c>
      <c r="D2918" t="s">
        <v>52</v>
      </c>
      <c r="E2918">
        <v>6</v>
      </c>
      <c r="F2918" s="12">
        <f t="shared" si="90"/>
        <v>41153</v>
      </c>
      <c r="G2918" s="2">
        <f t="shared" si="91"/>
        <v>2012</v>
      </c>
    </row>
    <row r="2919" spans="1:7" x14ac:dyDescent="0.25">
      <c r="A2919">
        <v>2463</v>
      </c>
      <c r="B2919" t="s">
        <v>5</v>
      </c>
      <c r="C2919">
        <v>51.03</v>
      </c>
      <c r="D2919" t="s">
        <v>55</v>
      </c>
      <c r="E2919">
        <v>3</v>
      </c>
      <c r="F2919" s="12">
        <f t="shared" si="90"/>
        <v>41183</v>
      </c>
      <c r="G2919" s="2">
        <f t="shared" si="91"/>
        <v>2012</v>
      </c>
    </row>
    <row r="2920" spans="1:7" x14ac:dyDescent="0.25">
      <c r="A2920">
        <v>2463</v>
      </c>
      <c r="B2920" t="s">
        <v>5</v>
      </c>
      <c r="C2920">
        <v>51.03</v>
      </c>
      <c r="D2920" t="s">
        <v>56</v>
      </c>
      <c r="E2920">
        <v>3</v>
      </c>
      <c r="F2920" s="12">
        <f t="shared" si="90"/>
        <v>41214</v>
      </c>
      <c r="G2920" s="2">
        <f t="shared" si="91"/>
        <v>2012</v>
      </c>
    </row>
    <row r="2921" spans="1:7" x14ac:dyDescent="0.25">
      <c r="A2921">
        <v>2463</v>
      </c>
      <c r="B2921" t="s">
        <v>5</v>
      </c>
      <c r="C2921">
        <v>51.03</v>
      </c>
      <c r="D2921" t="s">
        <v>54</v>
      </c>
      <c r="E2921">
        <v>1</v>
      </c>
      <c r="F2921" s="12">
        <f t="shared" si="90"/>
        <v>41244</v>
      </c>
      <c r="G2921" s="2">
        <f t="shared" si="91"/>
        <v>2012</v>
      </c>
    </row>
    <row r="2922" spans="1:7" x14ac:dyDescent="0.25">
      <c r="A2922">
        <v>2463</v>
      </c>
      <c r="B2922" t="s">
        <v>5</v>
      </c>
      <c r="C2922">
        <v>51.03</v>
      </c>
      <c r="D2922" t="s">
        <v>59</v>
      </c>
      <c r="E2922">
        <v>2</v>
      </c>
      <c r="F2922" s="12">
        <f t="shared" si="90"/>
        <v>41275</v>
      </c>
      <c r="G2922" s="2">
        <f t="shared" si="91"/>
        <v>2013</v>
      </c>
    </row>
    <row r="2923" spans="1:7" x14ac:dyDescent="0.25">
      <c r="A2923">
        <v>2463</v>
      </c>
      <c r="B2923" t="s">
        <v>5</v>
      </c>
      <c r="C2923">
        <v>51.03</v>
      </c>
      <c r="D2923" t="s">
        <v>58</v>
      </c>
      <c r="E2923">
        <v>2</v>
      </c>
      <c r="F2923" s="12">
        <f t="shared" si="90"/>
        <v>41306</v>
      </c>
      <c r="G2923" s="2">
        <f t="shared" si="91"/>
        <v>2013</v>
      </c>
    </row>
    <row r="2924" spans="1:7" x14ac:dyDescent="0.25">
      <c r="A2924">
        <v>2463</v>
      </c>
      <c r="B2924" t="s">
        <v>5</v>
      </c>
      <c r="C2924">
        <v>51.03</v>
      </c>
      <c r="D2924" t="s">
        <v>57</v>
      </c>
      <c r="E2924">
        <v>4</v>
      </c>
      <c r="F2924" s="12">
        <f t="shared" si="90"/>
        <v>41334</v>
      </c>
      <c r="G2924" s="2">
        <f t="shared" si="91"/>
        <v>2013</v>
      </c>
    </row>
    <row r="2925" spans="1:7" x14ac:dyDescent="0.25">
      <c r="A2925">
        <v>2463</v>
      </c>
      <c r="B2925" t="s">
        <v>5</v>
      </c>
      <c r="C2925">
        <v>51.03</v>
      </c>
      <c r="D2925" t="s">
        <v>62</v>
      </c>
      <c r="E2925">
        <v>6</v>
      </c>
      <c r="F2925" s="12">
        <f t="shared" si="90"/>
        <v>41365</v>
      </c>
      <c r="G2925" s="2">
        <f t="shared" si="91"/>
        <v>2013</v>
      </c>
    </row>
    <row r="2926" spans="1:7" x14ac:dyDescent="0.25">
      <c r="A2926">
        <v>2463</v>
      </c>
      <c r="B2926" t="s">
        <v>5</v>
      </c>
      <c r="C2926">
        <v>51.03</v>
      </c>
      <c r="D2926" t="s">
        <v>60</v>
      </c>
      <c r="E2926">
        <v>7</v>
      </c>
      <c r="F2926" s="12">
        <f t="shared" si="90"/>
        <v>41395</v>
      </c>
      <c r="G2926" s="2">
        <f t="shared" si="91"/>
        <v>2013</v>
      </c>
    </row>
    <row r="2927" spans="1:7" x14ac:dyDescent="0.25">
      <c r="A2927">
        <v>2463</v>
      </c>
      <c r="B2927" t="s">
        <v>5</v>
      </c>
      <c r="C2927">
        <v>51.03</v>
      </c>
      <c r="D2927" t="s">
        <v>61</v>
      </c>
      <c r="E2927">
        <v>7</v>
      </c>
      <c r="F2927" s="12">
        <f t="shared" si="90"/>
        <v>41426</v>
      </c>
      <c r="G2927" s="2">
        <f t="shared" si="91"/>
        <v>2013</v>
      </c>
    </row>
    <row r="2928" spans="1:7" x14ac:dyDescent="0.25">
      <c r="A2928">
        <v>2463</v>
      </c>
      <c r="B2928" t="s">
        <v>5</v>
      </c>
      <c r="C2928">
        <v>51.03</v>
      </c>
      <c r="D2928" t="s">
        <v>63</v>
      </c>
      <c r="E2928">
        <v>7</v>
      </c>
      <c r="F2928" s="12">
        <f t="shared" si="90"/>
        <v>41456</v>
      </c>
      <c r="G2928" s="2">
        <f t="shared" si="91"/>
        <v>2013</v>
      </c>
    </row>
    <row r="2929" spans="1:7" x14ac:dyDescent="0.25">
      <c r="A2929">
        <v>2463</v>
      </c>
      <c r="B2929" t="s">
        <v>5</v>
      </c>
      <c r="C2929">
        <v>51.03</v>
      </c>
      <c r="D2929" t="s">
        <v>65</v>
      </c>
      <c r="E2929">
        <v>7</v>
      </c>
      <c r="F2929" s="12">
        <f t="shared" si="90"/>
        <v>41487</v>
      </c>
      <c r="G2929" s="2">
        <f t="shared" si="91"/>
        <v>2013</v>
      </c>
    </row>
    <row r="2930" spans="1:7" x14ac:dyDescent="0.25">
      <c r="A2930">
        <v>2463</v>
      </c>
      <c r="B2930" t="s">
        <v>5</v>
      </c>
      <c r="C2930">
        <v>51.03</v>
      </c>
      <c r="D2930" t="s">
        <v>64</v>
      </c>
      <c r="E2930">
        <v>6</v>
      </c>
      <c r="F2930" s="12">
        <f t="shared" si="90"/>
        <v>41518</v>
      </c>
      <c r="G2930" s="2">
        <f t="shared" si="91"/>
        <v>2013</v>
      </c>
    </row>
    <row r="2931" spans="1:7" x14ac:dyDescent="0.25">
      <c r="A2931">
        <v>2463</v>
      </c>
      <c r="B2931" t="s">
        <v>5</v>
      </c>
      <c r="C2931">
        <v>51.03</v>
      </c>
      <c r="D2931" t="s">
        <v>68</v>
      </c>
      <c r="E2931">
        <v>4</v>
      </c>
      <c r="F2931" s="12">
        <f t="shared" si="90"/>
        <v>41548</v>
      </c>
      <c r="G2931" s="2">
        <f t="shared" si="91"/>
        <v>2013</v>
      </c>
    </row>
    <row r="2932" spans="1:7" x14ac:dyDescent="0.25">
      <c r="A2932">
        <v>2463</v>
      </c>
      <c r="B2932" t="s">
        <v>5</v>
      </c>
      <c r="C2932">
        <v>51.03</v>
      </c>
      <c r="D2932" t="s">
        <v>67</v>
      </c>
      <c r="E2932">
        <v>2</v>
      </c>
      <c r="F2932" s="12">
        <f t="shared" si="90"/>
        <v>41579</v>
      </c>
      <c r="G2932" s="2">
        <f t="shared" si="91"/>
        <v>2013</v>
      </c>
    </row>
    <row r="2933" spans="1:7" x14ac:dyDescent="0.25">
      <c r="A2933">
        <v>2463</v>
      </c>
      <c r="B2933" t="s">
        <v>5</v>
      </c>
      <c r="C2933">
        <v>51.03</v>
      </c>
      <c r="D2933" t="s">
        <v>66</v>
      </c>
      <c r="E2933">
        <v>1</v>
      </c>
      <c r="F2933" s="12">
        <f t="shared" si="90"/>
        <v>41609</v>
      </c>
      <c r="G2933" s="2">
        <f t="shared" si="91"/>
        <v>2013</v>
      </c>
    </row>
    <row r="2934" spans="1:7" x14ac:dyDescent="0.25">
      <c r="A2934">
        <v>2463</v>
      </c>
      <c r="B2934" t="s">
        <v>5</v>
      </c>
      <c r="C2934">
        <v>51.03</v>
      </c>
      <c r="D2934" t="s">
        <v>69</v>
      </c>
      <c r="E2934">
        <v>1</v>
      </c>
      <c r="F2934" s="12">
        <f t="shared" si="90"/>
        <v>41640</v>
      </c>
      <c r="G2934" s="2">
        <f t="shared" si="91"/>
        <v>2014</v>
      </c>
    </row>
    <row r="2935" spans="1:7" x14ac:dyDescent="0.25">
      <c r="A2935">
        <v>2463</v>
      </c>
      <c r="B2935" t="s">
        <v>5</v>
      </c>
      <c r="C2935">
        <v>51.03</v>
      </c>
      <c r="D2935" t="s">
        <v>70</v>
      </c>
      <c r="E2935">
        <v>2</v>
      </c>
      <c r="F2935" s="12">
        <f t="shared" si="90"/>
        <v>41671</v>
      </c>
      <c r="G2935" s="2">
        <f t="shared" si="91"/>
        <v>2014</v>
      </c>
    </row>
    <row r="2936" spans="1:7" x14ac:dyDescent="0.25">
      <c r="A2936">
        <v>2463</v>
      </c>
      <c r="B2936" t="s">
        <v>5</v>
      </c>
      <c r="C2936">
        <v>51.03</v>
      </c>
      <c r="D2936" t="s">
        <v>7</v>
      </c>
      <c r="E2936">
        <v>4</v>
      </c>
      <c r="F2936" s="12">
        <f t="shared" si="90"/>
        <v>41699</v>
      </c>
      <c r="G2936" s="2">
        <f t="shared" si="91"/>
        <v>2014</v>
      </c>
    </row>
    <row r="2937" spans="1:7" x14ac:dyDescent="0.25">
      <c r="A2937">
        <v>2463</v>
      </c>
      <c r="B2937" t="s">
        <v>5</v>
      </c>
      <c r="C2937">
        <v>51.03</v>
      </c>
      <c r="D2937" t="s">
        <v>6</v>
      </c>
      <c r="E2937">
        <v>6</v>
      </c>
      <c r="F2937" s="12">
        <f t="shared" si="90"/>
        <v>41730</v>
      </c>
      <c r="G2937" s="2">
        <f t="shared" si="91"/>
        <v>2014</v>
      </c>
    </row>
    <row r="2938" spans="1:7" x14ac:dyDescent="0.25">
      <c r="A2938">
        <v>2463</v>
      </c>
      <c r="B2938" t="s">
        <v>5</v>
      </c>
      <c r="C2938">
        <v>51.03</v>
      </c>
      <c r="D2938" t="s">
        <v>8</v>
      </c>
      <c r="E2938">
        <v>8</v>
      </c>
      <c r="F2938" s="12">
        <f t="shared" si="90"/>
        <v>41760</v>
      </c>
      <c r="G2938" s="2">
        <f t="shared" si="91"/>
        <v>2014</v>
      </c>
    </row>
    <row r="2939" spans="1:7" x14ac:dyDescent="0.25">
      <c r="A2939">
        <v>2463</v>
      </c>
      <c r="B2939" t="s">
        <v>5</v>
      </c>
      <c r="C2939">
        <v>51.03</v>
      </c>
      <c r="D2939" t="s">
        <v>10</v>
      </c>
      <c r="E2939">
        <v>7</v>
      </c>
      <c r="F2939" s="12">
        <f t="shared" si="90"/>
        <v>41791</v>
      </c>
      <c r="G2939" s="2">
        <f t="shared" si="91"/>
        <v>2014</v>
      </c>
    </row>
    <row r="2940" spans="1:7" x14ac:dyDescent="0.25">
      <c r="A2940">
        <v>2463</v>
      </c>
      <c r="B2940" t="s">
        <v>5</v>
      </c>
      <c r="C2940">
        <v>51.03</v>
      </c>
      <c r="D2940" t="s">
        <v>11</v>
      </c>
      <c r="E2940">
        <v>7</v>
      </c>
      <c r="F2940" s="12">
        <f t="shared" si="90"/>
        <v>41821</v>
      </c>
      <c r="G2940" s="2">
        <f t="shared" si="91"/>
        <v>2014</v>
      </c>
    </row>
    <row r="2941" spans="1:7" x14ac:dyDescent="0.25">
      <c r="A2941">
        <v>2463</v>
      </c>
      <c r="B2941" t="s">
        <v>5</v>
      </c>
      <c r="C2941">
        <v>51.03</v>
      </c>
      <c r="D2941" t="s">
        <v>13</v>
      </c>
      <c r="E2941">
        <v>7</v>
      </c>
      <c r="F2941" s="12">
        <f t="shared" si="90"/>
        <v>41852</v>
      </c>
      <c r="G2941" s="2">
        <f t="shared" si="91"/>
        <v>2014</v>
      </c>
    </row>
    <row r="2942" spans="1:7" x14ac:dyDescent="0.25">
      <c r="A2942">
        <v>2463</v>
      </c>
      <c r="B2942" t="s">
        <v>5</v>
      </c>
      <c r="C2942">
        <v>51.03</v>
      </c>
      <c r="D2942" t="s">
        <v>14</v>
      </c>
      <c r="E2942">
        <v>6</v>
      </c>
      <c r="F2942" s="12">
        <f t="shared" si="90"/>
        <v>41883</v>
      </c>
      <c r="G2942" s="2">
        <f t="shared" si="91"/>
        <v>2014</v>
      </c>
    </row>
    <row r="2943" spans="1:7" x14ac:dyDescent="0.25">
      <c r="A2943">
        <v>2463</v>
      </c>
      <c r="B2943" t="s">
        <v>5</v>
      </c>
      <c r="C2943">
        <v>51.03</v>
      </c>
      <c r="D2943" t="s">
        <v>16</v>
      </c>
      <c r="E2943">
        <v>3</v>
      </c>
      <c r="F2943" s="12">
        <f t="shared" si="90"/>
        <v>41913</v>
      </c>
      <c r="G2943" s="2">
        <f t="shared" si="91"/>
        <v>2014</v>
      </c>
    </row>
    <row r="2944" spans="1:7" x14ac:dyDescent="0.25">
      <c r="A2944">
        <v>2463</v>
      </c>
      <c r="B2944" t="s">
        <v>5</v>
      </c>
      <c r="C2944">
        <v>51.03</v>
      </c>
      <c r="D2944" t="s">
        <v>17</v>
      </c>
      <c r="E2944">
        <v>2</v>
      </c>
      <c r="F2944" s="12">
        <f t="shared" si="90"/>
        <v>41944</v>
      </c>
      <c r="G2944" s="2">
        <f t="shared" si="91"/>
        <v>2014</v>
      </c>
    </row>
    <row r="2945" spans="1:7" x14ac:dyDescent="0.25">
      <c r="A2945">
        <v>2463</v>
      </c>
      <c r="B2945" t="s">
        <v>5</v>
      </c>
      <c r="C2945">
        <v>51.03</v>
      </c>
      <c r="D2945" t="s">
        <v>18</v>
      </c>
      <c r="E2945">
        <v>2</v>
      </c>
      <c r="F2945" s="12">
        <f t="shared" si="90"/>
        <v>41974</v>
      </c>
      <c r="G2945" s="2">
        <f t="shared" si="91"/>
        <v>2014</v>
      </c>
    </row>
    <row r="2946" spans="1:7" x14ac:dyDescent="0.25">
      <c r="A2946">
        <v>2463</v>
      </c>
      <c r="B2946" t="s">
        <v>5</v>
      </c>
      <c r="C2946">
        <v>51.03</v>
      </c>
      <c r="D2946" t="s">
        <v>21</v>
      </c>
      <c r="E2946">
        <v>2</v>
      </c>
      <c r="F2946" s="12">
        <f t="shared" ref="F2946:F3009" si="92">DATE(VALUE(LEFT(D2946,4)),VALUE(RIGHT(D2946,2)),1)</f>
        <v>42036</v>
      </c>
      <c r="G2946" s="2">
        <f t="shared" si="91"/>
        <v>2015</v>
      </c>
    </row>
    <row r="2947" spans="1:7" x14ac:dyDescent="0.25">
      <c r="A2947">
        <v>2463</v>
      </c>
      <c r="B2947" t="s">
        <v>5</v>
      </c>
      <c r="C2947">
        <v>51.03</v>
      </c>
      <c r="D2947" t="s">
        <v>23</v>
      </c>
      <c r="E2947">
        <v>5</v>
      </c>
      <c r="F2947" s="12">
        <f t="shared" si="92"/>
        <v>42064</v>
      </c>
      <c r="G2947" s="2">
        <f t="shared" ref="G2947:G3010" si="93">YEAR(F2947)</f>
        <v>2015</v>
      </c>
    </row>
    <row r="2948" spans="1:7" x14ac:dyDescent="0.25">
      <c r="A2948">
        <v>2463</v>
      </c>
      <c r="B2948" t="s">
        <v>5</v>
      </c>
      <c r="C2948">
        <v>51.03</v>
      </c>
      <c r="D2948" t="s">
        <v>24</v>
      </c>
      <c r="E2948">
        <v>5</v>
      </c>
      <c r="F2948" s="12">
        <f t="shared" si="92"/>
        <v>42095</v>
      </c>
      <c r="G2948" s="2">
        <f t="shared" si="93"/>
        <v>2015</v>
      </c>
    </row>
    <row r="2949" spans="1:7" x14ac:dyDescent="0.25">
      <c r="A2949">
        <v>2463</v>
      </c>
      <c r="B2949" t="s">
        <v>5</v>
      </c>
      <c r="C2949">
        <v>51.03</v>
      </c>
      <c r="D2949" t="s">
        <v>25</v>
      </c>
      <c r="E2949">
        <v>7</v>
      </c>
      <c r="F2949" s="12">
        <f t="shared" si="92"/>
        <v>42125</v>
      </c>
      <c r="G2949" s="2">
        <f t="shared" si="93"/>
        <v>2015</v>
      </c>
    </row>
    <row r="2950" spans="1:7" x14ac:dyDescent="0.25">
      <c r="A2950">
        <v>2463</v>
      </c>
      <c r="B2950" t="s">
        <v>5</v>
      </c>
      <c r="C2950">
        <v>51.03</v>
      </c>
      <c r="D2950" t="s">
        <v>27</v>
      </c>
      <c r="E2950">
        <v>6</v>
      </c>
      <c r="F2950" s="12">
        <f t="shared" si="92"/>
        <v>42156</v>
      </c>
      <c r="G2950" s="2">
        <f t="shared" si="93"/>
        <v>2015</v>
      </c>
    </row>
    <row r="2951" spans="1:7" x14ac:dyDescent="0.25">
      <c r="A2951">
        <v>2474</v>
      </c>
      <c r="B2951" t="s">
        <v>5</v>
      </c>
      <c r="C2951">
        <v>5.17</v>
      </c>
      <c r="D2951" t="s">
        <v>36</v>
      </c>
      <c r="E2951">
        <v>1</v>
      </c>
      <c r="F2951" s="12">
        <f t="shared" si="92"/>
        <v>40634</v>
      </c>
      <c r="G2951" s="2">
        <f t="shared" si="93"/>
        <v>2011</v>
      </c>
    </row>
    <row r="2952" spans="1:7" x14ac:dyDescent="0.25">
      <c r="A2952">
        <v>2474</v>
      </c>
      <c r="B2952" t="s">
        <v>5</v>
      </c>
      <c r="C2952">
        <v>5.17</v>
      </c>
      <c r="D2952" t="s">
        <v>39</v>
      </c>
      <c r="E2952">
        <v>1</v>
      </c>
      <c r="F2952" s="12">
        <f t="shared" si="92"/>
        <v>40725</v>
      </c>
      <c r="G2952" s="2">
        <f t="shared" si="93"/>
        <v>2011</v>
      </c>
    </row>
    <row r="2953" spans="1:7" x14ac:dyDescent="0.25">
      <c r="A2953">
        <v>2474</v>
      </c>
      <c r="B2953" t="s">
        <v>5</v>
      </c>
      <c r="C2953">
        <v>5.17</v>
      </c>
      <c r="D2953" t="s">
        <v>38</v>
      </c>
      <c r="E2953">
        <v>1</v>
      </c>
      <c r="F2953" s="12">
        <f t="shared" si="92"/>
        <v>40695</v>
      </c>
      <c r="G2953" s="2">
        <f t="shared" si="93"/>
        <v>2011</v>
      </c>
    </row>
    <row r="2954" spans="1:7" x14ac:dyDescent="0.25">
      <c r="A2954">
        <v>2474</v>
      </c>
      <c r="B2954" t="s">
        <v>5</v>
      </c>
      <c r="C2954">
        <v>5.17</v>
      </c>
      <c r="D2954" t="s">
        <v>41</v>
      </c>
      <c r="E2954">
        <v>1</v>
      </c>
      <c r="F2954" s="12">
        <f t="shared" si="92"/>
        <v>40787</v>
      </c>
      <c r="G2954" s="2">
        <f t="shared" si="93"/>
        <v>2011</v>
      </c>
    </row>
    <row r="2955" spans="1:7" x14ac:dyDescent="0.25">
      <c r="A2955">
        <v>2474</v>
      </c>
      <c r="B2955" t="s">
        <v>5</v>
      </c>
      <c r="C2955">
        <v>5.17</v>
      </c>
      <c r="D2955" t="s">
        <v>43</v>
      </c>
      <c r="E2955">
        <v>1</v>
      </c>
      <c r="F2955" s="12">
        <f t="shared" si="92"/>
        <v>40848</v>
      </c>
      <c r="G2955" s="2">
        <f t="shared" si="93"/>
        <v>2011</v>
      </c>
    </row>
    <row r="2956" spans="1:7" x14ac:dyDescent="0.25">
      <c r="A2956">
        <v>2474</v>
      </c>
      <c r="B2956" t="s">
        <v>5</v>
      </c>
      <c r="C2956">
        <v>5.17</v>
      </c>
      <c r="D2956" t="s">
        <v>45</v>
      </c>
      <c r="E2956">
        <v>1</v>
      </c>
      <c r="F2956" s="12">
        <f t="shared" si="92"/>
        <v>40909</v>
      </c>
      <c r="G2956" s="2">
        <f t="shared" si="93"/>
        <v>2012</v>
      </c>
    </row>
    <row r="2957" spans="1:7" x14ac:dyDescent="0.25">
      <c r="A2957">
        <v>2474</v>
      </c>
      <c r="B2957" t="s">
        <v>5</v>
      </c>
      <c r="C2957">
        <v>5.17</v>
      </c>
      <c r="D2957" t="s">
        <v>46</v>
      </c>
      <c r="E2957">
        <v>1</v>
      </c>
      <c r="F2957" s="12">
        <f t="shared" si="92"/>
        <v>40969</v>
      </c>
      <c r="G2957" s="2">
        <f t="shared" si="93"/>
        <v>2012</v>
      </c>
    </row>
    <row r="2958" spans="1:7" x14ac:dyDescent="0.25">
      <c r="A2958">
        <v>2474</v>
      </c>
      <c r="B2958" t="s">
        <v>5</v>
      </c>
      <c r="C2958">
        <v>5.17</v>
      </c>
      <c r="D2958" t="s">
        <v>48</v>
      </c>
      <c r="E2958">
        <v>1</v>
      </c>
      <c r="F2958" s="12">
        <f t="shared" si="92"/>
        <v>41030</v>
      </c>
      <c r="G2958" s="2">
        <f t="shared" si="93"/>
        <v>2012</v>
      </c>
    </row>
    <row r="2959" spans="1:7" x14ac:dyDescent="0.25">
      <c r="A2959">
        <v>2474</v>
      </c>
      <c r="B2959" t="s">
        <v>5</v>
      </c>
      <c r="C2959">
        <v>5.17</v>
      </c>
      <c r="D2959" t="s">
        <v>50</v>
      </c>
      <c r="E2959">
        <v>1</v>
      </c>
      <c r="F2959" s="12">
        <f t="shared" si="92"/>
        <v>41061</v>
      </c>
      <c r="G2959" s="2">
        <f t="shared" si="93"/>
        <v>2012</v>
      </c>
    </row>
    <row r="2960" spans="1:7" x14ac:dyDescent="0.25">
      <c r="A2960">
        <v>2474</v>
      </c>
      <c r="B2960" t="s">
        <v>5</v>
      </c>
      <c r="C2960">
        <v>5.17</v>
      </c>
      <c r="D2960" t="s">
        <v>53</v>
      </c>
      <c r="E2960">
        <v>1</v>
      </c>
      <c r="F2960" s="12">
        <f t="shared" si="92"/>
        <v>41122</v>
      </c>
      <c r="G2960" s="2">
        <f t="shared" si="93"/>
        <v>2012</v>
      </c>
    </row>
    <row r="2961" spans="1:7" x14ac:dyDescent="0.25">
      <c r="A2961">
        <v>2474</v>
      </c>
      <c r="B2961" t="s">
        <v>5</v>
      </c>
      <c r="C2961">
        <v>5.17</v>
      </c>
      <c r="D2961" t="s">
        <v>52</v>
      </c>
      <c r="E2961">
        <v>1</v>
      </c>
      <c r="F2961" s="12">
        <f t="shared" si="92"/>
        <v>41153</v>
      </c>
      <c r="G2961" s="2">
        <f t="shared" si="93"/>
        <v>2012</v>
      </c>
    </row>
    <row r="2962" spans="1:7" x14ac:dyDescent="0.25">
      <c r="A2962">
        <v>2474</v>
      </c>
      <c r="B2962" t="s">
        <v>5</v>
      </c>
      <c r="C2962">
        <v>5.17</v>
      </c>
      <c r="D2962" t="s">
        <v>56</v>
      </c>
      <c r="E2962">
        <v>1</v>
      </c>
      <c r="F2962" s="12">
        <f t="shared" si="92"/>
        <v>41214</v>
      </c>
      <c r="G2962" s="2">
        <f t="shared" si="93"/>
        <v>2012</v>
      </c>
    </row>
    <row r="2963" spans="1:7" x14ac:dyDescent="0.25">
      <c r="A2963">
        <v>2474</v>
      </c>
      <c r="B2963" t="s">
        <v>5</v>
      </c>
      <c r="C2963">
        <v>5.17</v>
      </c>
      <c r="D2963" t="s">
        <v>58</v>
      </c>
      <c r="E2963">
        <v>1</v>
      </c>
      <c r="F2963" s="12">
        <f t="shared" si="92"/>
        <v>41306</v>
      </c>
      <c r="G2963" s="2">
        <f t="shared" si="93"/>
        <v>2013</v>
      </c>
    </row>
    <row r="2964" spans="1:7" x14ac:dyDescent="0.25">
      <c r="A2964">
        <v>2474</v>
      </c>
      <c r="B2964" t="s">
        <v>5</v>
      </c>
      <c r="C2964">
        <v>5.17</v>
      </c>
      <c r="D2964" t="s">
        <v>62</v>
      </c>
      <c r="E2964">
        <v>1</v>
      </c>
      <c r="F2964" s="12">
        <f t="shared" si="92"/>
        <v>41365</v>
      </c>
      <c r="G2964" s="2">
        <f t="shared" si="93"/>
        <v>2013</v>
      </c>
    </row>
    <row r="2965" spans="1:7" x14ac:dyDescent="0.25">
      <c r="A2965">
        <v>2474</v>
      </c>
      <c r="B2965" t="s">
        <v>5</v>
      </c>
      <c r="C2965">
        <v>5.17</v>
      </c>
      <c r="D2965" t="s">
        <v>60</v>
      </c>
      <c r="E2965">
        <v>1</v>
      </c>
      <c r="F2965" s="12">
        <f t="shared" si="92"/>
        <v>41395</v>
      </c>
      <c r="G2965" s="2">
        <f t="shared" si="93"/>
        <v>2013</v>
      </c>
    </row>
    <row r="2966" spans="1:7" x14ac:dyDescent="0.25">
      <c r="A2966">
        <v>2474</v>
      </c>
      <c r="B2966" t="s">
        <v>5</v>
      </c>
      <c r="C2966">
        <v>5.17</v>
      </c>
      <c r="D2966" t="s">
        <v>63</v>
      </c>
      <c r="E2966">
        <v>1</v>
      </c>
      <c r="F2966" s="12">
        <f t="shared" si="92"/>
        <v>41456</v>
      </c>
      <c r="G2966" s="2">
        <f t="shared" si="93"/>
        <v>2013</v>
      </c>
    </row>
    <row r="2967" spans="1:7" x14ac:dyDescent="0.25">
      <c r="A2967">
        <v>2474</v>
      </c>
      <c r="B2967" t="s">
        <v>5</v>
      </c>
      <c r="C2967">
        <v>5.17</v>
      </c>
      <c r="D2967" t="s">
        <v>65</v>
      </c>
      <c r="E2967">
        <v>1</v>
      </c>
      <c r="F2967" s="12">
        <f t="shared" si="92"/>
        <v>41487</v>
      </c>
      <c r="G2967" s="2">
        <f t="shared" si="93"/>
        <v>2013</v>
      </c>
    </row>
    <row r="2968" spans="1:7" x14ac:dyDescent="0.25">
      <c r="A2968">
        <v>2474</v>
      </c>
      <c r="B2968" t="s">
        <v>5</v>
      </c>
      <c r="C2968">
        <v>5.17</v>
      </c>
      <c r="D2968" t="s">
        <v>68</v>
      </c>
      <c r="E2968">
        <v>1</v>
      </c>
      <c r="F2968" s="12">
        <f t="shared" si="92"/>
        <v>41548</v>
      </c>
      <c r="G2968" s="2">
        <f t="shared" si="93"/>
        <v>2013</v>
      </c>
    </row>
    <row r="2969" spans="1:7" x14ac:dyDescent="0.25">
      <c r="A2969">
        <v>2474</v>
      </c>
      <c r="B2969" t="s">
        <v>5</v>
      </c>
      <c r="C2969">
        <v>5.17</v>
      </c>
      <c r="D2969" t="s">
        <v>66</v>
      </c>
      <c r="E2969">
        <v>1</v>
      </c>
      <c r="F2969" s="12">
        <f t="shared" si="92"/>
        <v>41609</v>
      </c>
      <c r="G2969" s="2">
        <f t="shared" si="93"/>
        <v>2013</v>
      </c>
    </row>
    <row r="2970" spans="1:7" x14ac:dyDescent="0.25">
      <c r="A2970">
        <v>2474</v>
      </c>
      <c r="B2970" t="s">
        <v>5</v>
      </c>
      <c r="C2970">
        <v>5.17</v>
      </c>
      <c r="D2970" t="s">
        <v>70</v>
      </c>
      <c r="E2970">
        <v>1</v>
      </c>
      <c r="F2970" s="12">
        <f t="shared" si="92"/>
        <v>41671</v>
      </c>
      <c r="G2970" s="2">
        <f t="shared" si="93"/>
        <v>2014</v>
      </c>
    </row>
    <row r="2971" spans="1:7" x14ac:dyDescent="0.25">
      <c r="A2971">
        <v>2474</v>
      </c>
      <c r="B2971" t="s">
        <v>5</v>
      </c>
      <c r="C2971">
        <v>5.17</v>
      </c>
      <c r="D2971" t="s">
        <v>6</v>
      </c>
      <c r="E2971">
        <v>1</v>
      </c>
      <c r="F2971" s="12">
        <f t="shared" si="92"/>
        <v>41730</v>
      </c>
      <c r="G2971" s="2">
        <f t="shared" si="93"/>
        <v>2014</v>
      </c>
    </row>
    <row r="2972" spans="1:7" x14ac:dyDescent="0.25">
      <c r="A2972">
        <v>2474</v>
      </c>
      <c r="B2972" t="s">
        <v>5</v>
      </c>
      <c r="C2972">
        <v>5.17</v>
      </c>
      <c r="D2972" t="s">
        <v>10</v>
      </c>
      <c r="E2972">
        <v>1</v>
      </c>
      <c r="F2972" s="12">
        <f t="shared" si="92"/>
        <v>41791</v>
      </c>
      <c r="G2972" s="2">
        <f t="shared" si="93"/>
        <v>2014</v>
      </c>
    </row>
    <row r="2973" spans="1:7" x14ac:dyDescent="0.25">
      <c r="A2973">
        <v>2474</v>
      </c>
      <c r="B2973" t="s">
        <v>5</v>
      </c>
      <c r="C2973">
        <v>5.17</v>
      </c>
      <c r="D2973" t="s">
        <v>11</v>
      </c>
      <c r="E2973">
        <v>1</v>
      </c>
      <c r="F2973" s="12">
        <f t="shared" si="92"/>
        <v>41821</v>
      </c>
      <c r="G2973" s="2">
        <f t="shared" si="93"/>
        <v>2014</v>
      </c>
    </row>
    <row r="2974" spans="1:7" x14ac:dyDescent="0.25">
      <c r="A2974">
        <v>2474</v>
      </c>
      <c r="B2974" t="s">
        <v>5</v>
      </c>
      <c r="C2974">
        <v>5.17</v>
      </c>
      <c r="D2974" t="s">
        <v>14</v>
      </c>
      <c r="E2974">
        <v>1</v>
      </c>
      <c r="F2974" s="12">
        <f t="shared" si="92"/>
        <v>41883</v>
      </c>
      <c r="G2974" s="2">
        <f t="shared" si="93"/>
        <v>2014</v>
      </c>
    </row>
    <row r="2975" spans="1:7" x14ac:dyDescent="0.25">
      <c r="A2975">
        <v>2474</v>
      </c>
      <c r="B2975" t="s">
        <v>5</v>
      </c>
      <c r="C2975">
        <v>5.17</v>
      </c>
      <c r="D2975" t="s">
        <v>17</v>
      </c>
      <c r="E2975">
        <v>1</v>
      </c>
      <c r="F2975" s="12">
        <f t="shared" si="92"/>
        <v>41944</v>
      </c>
      <c r="G2975" s="2">
        <f t="shared" si="93"/>
        <v>2014</v>
      </c>
    </row>
    <row r="2976" spans="1:7" x14ac:dyDescent="0.25">
      <c r="A2976">
        <v>2474</v>
      </c>
      <c r="B2976" t="s">
        <v>5</v>
      </c>
      <c r="C2976">
        <v>5.17</v>
      </c>
      <c r="D2976" t="s">
        <v>20</v>
      </c>
      <c r="E2976">
        <v>1</v>
      </c>
      <c r="F2976" s="12">
        <f t="shared" si="92"/>
        <v>42005</v>
      </c>
      <c r="G2976" s="2">
        <f t="shared" si="93"/>
        <v>2015</v>
      </c>
    </row>
    <row r="2977" spans="1:7" x14ac:dyDescent="0.25">
      <c r="A2977">
        <v>2474</v>
      </c>
      <c r="B2977" t="s">
        <v>5</v>
      </c>
      <c r="C2977">
        <v>5.17</v>
      </c>
      <c r="D2977" t="s">
        <v>23</v>
      </c>
      <c r="E2977">
        <v>1</v>
      </c>
      <c r="F2977" s="12">
        <f t="shared" si="92"/>
        <v>42064</v>
      </c>
      <c r="G2977" s="2">
        <f t="shared" si="93"/>
        <v>2015</v>
      </c>
    </row>
    <row r="2978" spans="1:7" x14ac:dyDescent="0.25">
      <c r="A2978">
        <v>2474</v>
      </c>
      <c r="B2978" t="s">
        <v>5</v>
      </c>
      <c r="C2978">
        <v>5.17</v>
      </c>
      <c r="D2978" t="s">
        <v>25</v>
      </c>
      <c r="E2978">
        <v>1</v>
      </c>
      <c r="F2978" s="12">
        <f t="shared" si="92"/>
        <v>42125</v>
      </c>
      <c r="G2978" s="2">
        <f t="shared" si="93"/>
        <v>2015</v>
      </c>
    </row>
    <row r="2979" spans="1:7" x14ac:dyDescent="0.25">
      <c r="A2979">
        <v>2474</v>
      </c>
      <c r="B2979" t="s">
        <v>5</v>
      </c>
      <c r="C2979">
        <v>5.17</v>
      </c>
      <c r="D2979" t="s">
        <v>27</v>
      </c>
      <c r="E2979">
        <v>1</v>
      </c>
      <c r="F2979" s="12">
        <f t="shared" si="92"/>
        <v>42156</v>
      </c>
      <c r="G2979" s="2">
        <f t="shared" si="93"/>
        <v>2015</v>
      </c>
    </row>
    <row r="2980" spans="1:7" x14ac:dyDescent="0.25">
      <c r="A2980">
        <v>2512</v>
      </c>
      <c r="B2980" t="s">
        <v>5</v>
      </c>
      <c r="C2980">
        <v>8.0500000000000007</v>
      </c>
      <c r="D2980" t="s">
        <v>34</v>
      </c>
      <c r="E2980">
        <v>1</v>
      </c>
      <c r="F2980" s="12">
        <f t="shared" si="92"/>
        <v>40575</v>
      </c>
      <c r="G2980" s="2">
        <f t="shared" si="93"/>
        <v>2011</v>
      </c>
    </row>
    <row r="2981" spans="1:7" x14ac:dyDescent="0.25">
      <c r="A2981">
        <v>2512</v>
      </c>
      <c r="B2981" t="s">
        <v>5</v>
      </c>
      <c r="C2981">
        <v>8.0500000000000007</v>
      </c>
      <c r="D2981" t="s">
        <v>35</v>
      </c>
      <c r="E2981">
        <v>1</v>
      </c>
      <c r="F2981" s="12">
        <f t="shared" si="92"/>
        <v>40603</v>
      </c>
      <c r="G2981" s="2">
        <f t="shared" si="93"/>
        <v>2011</v>
      </c>
    </row>
    <row r="2982" spans="1:7" x14ac:dyDescent="0.25">
      <c r="A2982">
        <v>2512</v>
      </c>
      <c r="B2982" t="s">
        <v>5</v>
      </c>
      <c r="C2982">
        <v>8.0500000000000007</v>
      </c>
      <c r="D2982" t="s">
        <v>36</v>
      </c>
      <c r="E2982">
        <v>1</v>
      </c>
      <c r="F2982" s="12">
        <f t="shared" si="92"/>
        <v>40634</v>
      </c>
      <c r="G2982" s="2">
        <f t="shared" si="93"/>
        <v>2011</v>
      </c>
    </row>
    <row r="2983" spans="1:7" x14ac:dyDescent="0.25">
      <c r="A2983">
        <v>2512</v>
      </c>
      <c r="B2983" t="s">
        <v>5</v>
      </c>
      <c r="C2983">
        <v>8.0500000000000007</v>
      </c>
      <c r="D2983" t="s">
        <v>37</v>
      </c>
      <c r="E2983">
        <v>1</v>
      </c>
      <c r="F2983" s="12">
        <f t="shared" si="92"/>
        <v>40664</v>
      </c>
      <c r="G2983" s="2">
        <f t="shared" si="93"/>
        <v>2011</v>
      </c>
    </row>
    <row r="2984" spans="1:7" x14ac:dyDescent="0.25">
      <c r="A2984">
        <v>2512</v>
      </c>
      <c r="B2984" t="s">
        <v>5</v>
      </c>
      <c r="C2984">
        <v>8.0500000000000007</v>
      </c>
      <c r="D2984" t="s">
        <v>38</v>
      </c>
      <c r="E2984">
        <v>1</v>
      </c>
      <c r="F2984" s="12">
        <f t="shared" si="92"/>
        <v>40695</v>
      </c>
      <c r="G2984" s="2">
        <f t="shared" si="93"/>
        <v>2011</v>
      </c>
    </row>
    <row r="2985" spans="1:7" x14ac:dyDescent="0.25">
      <c r="A2985">
        <v>2512</v>
      </c>
      <c r="B2985" t="s">
        <v>5</v>
      </c>
      <c r="C2985">
        <v>8.0500000000000007</v>
      </c>
      <c r="D2985" t="s">
        <v>39</v>
      </c>
      <c r="E2985">
        <v>1</v>
      </c>
      <c r="F2985" s="12">
        <f t="shared" si="92"/>
        <v>40725</v>
      </c>
      <c r="G2985" s="2">
        <f t="shared" si="93"/>
        <v>2011</v>
      </c>
    </row>
    <row r="2986" spans="1:7" x14ac:dyDescent="0.25">
      <c r="A2986">
        <v>2512</v>
      </c>
      <c r="B2986" t="s">
        <v>5</v>
      </c>
      <c r="C2986">
        <v>8.0500000000000007</v>
      </c>
      <c r="D2986" t="s">
        <v>40</v>
      </c>
      <c r="E2986">
        <v>1</v>
      </c>
      <c r="F2986" s="12">
        <f t="shared" si="92"/>
        <v>40756</v>
      </c>
      <c r="G2986" s="2">
        <f t="shared" si="93"/>
        <v>2011</v>
      </c>
    </row>
    <row r="2987" spans="1:7" x14ac:dyDescent="0.25">
      <c r="A2987">
        <v>2512</v>
      </c>
      <c r="B2987" t="s">
        <v>5</v>
      </c>
      <c r="C2987">
        <v>8.0500000000000007</v>
      </c>
      <c r="D2987" t="s">
        <v>41</v>
      </c>
      <c r="E2987">
        <v>1</v>
      </c>
      <c r="F2987" s="12">
        <f t="shared" si="92"/>
        <v>40787</v>
      </c>
      <c r="G2987" s="2">
        <f t="shared" si="93"/>
        <v>2011</v>
      </c>
    </row>
    <row r="2988" spans="1:7" x14ac:dyDescent="0.25">
      <c r="A2988">
        <v>2512</v>
      </c>
      <c r="B2988" t="s">
        <v>5</v>
      </c>
      <c r="C2988">
        <v>8.0500000000000007</v>
      </c>
      <c r="D2988" t="s">
        <v>43</v>
      </c>
      <c r="E2988">
        <v>1</v>
      </c>
      <c r="F2988" s="12">
        <f t="shared" si="92"/>
        <v>40848</v>
      </c>
      <c r="G2988" s="2">
        <f t="shared" si="93"/>
        <v>2011</v>
      </c>
    </row>
    <row r="2989" spans="1:7" x14ac:dyDescent="0.25">
      <c r="A2989">
        <v>2512</v>
      </c>
      <c r="B2989" t="s">
        <v>5</v>
      </c>
      <c r="C2989">
        <v>8.0500000000000007</v>
      </c>
      <c r="D2989" t="s">
        <v>44</v>
      </c>
      <c r="E2989">
        <v>1</v>
      </c>
      <c r="F2989" s="12">
        <f t="shared" si="92"/>
        <v>40878</v>
      </c>
      <c r="G2989" s="2">
        <f t="shared" si="93"/>
        <v>2011</v>
      </c>
    </row>
    <row r="2990" spans="1:7" x14ac:dyDescent="0.25">
      <c r="A2990">
        <v>2512</v>
      </c>
      <c r="B2990" t="s">
        <v>5</v>
      </c>
      <c r="C2990">
        <v>8.0500000000000007</v>
      </c>
      <c r="D2990" t="s">
        <v>47</v>
      </c>
      <c r="E2990">
        <v>1</v>
      </c>
      <c r="F2990" s="12">
        <f t="shared" si="92"/>
        <v>40940</v>
      </c>
      <c r="G2990" s="2">
        <f t="shared" si="93"/>
        <v>2012</v>
      </c>
    </row>
    <row r="2991" spans="1:7" x14ac:dyDescent="0.25">
      <c r="A2991">
        <v>2512</v>
      </c>
      <c r="B2991" t="s">
        <v>5</v>
      </c>
      <c r="C2991">
        <v>8.0500000000000007</v>
      </c>
      <c r="D2991" t="s">
        <v>46</v>
      </c>
      <c r="E2991">
        <v>1</v>
      </c>
      <c r="F2991" s="12">
        <f t="shared" si="92"/>
        <v>40969</v>
      </c>
      <c r="G2991" s="2">
        <f t="shared" si="93"/>
        <v>2012</v>
      </c>
    </row>
    <row r="2992" spans="1:7" x14ac:dyDescent="0.25">
      <c r="A2992">
        <v>2512</v>
      </c>
      <c r="B2992" t="s">
        <v>5</v>
      </c>
      <c r="C2992">
        <v>8.0500000000000007</v>
      </c>
      <c r="D2992" t="s">
        <v>49</v>
      </c>
      <c r="E2992">
        <v>1</v>
      </c>
      <c r="F2992" s="12">
        <f t="shared" si="92"/>
        <v>41000</v>
      </c>
      <c r="G2992" s="2">
        <f t="shared" si="93"/>
        <v>2012</v>
      </c>
    </row>
    <row r="2993" spans="1:7" x14ac:dyDescent="0.25">
      <c r="A2993">
        <v>2512</v>
      </c>
      <c r="B2993" t="s">
        <v>5</v>
      </c>
      <c r="C2993">
        <v>8.0500000000000007</v>
      </c>
      <c r="D2993" t="s">
        <v>48</v>
      </c>
      <c r="E2993">
        <v>1</v>
      </c>
      <c r="F2993" s="12">
        <f t="shared" si="92"/>
        <v>41030</v>
      </c>
      <c r="G2993" s="2">
        <f t="shared" si="93"/>
        <v>2012</v>
      </c>
    </row>
    <row r="2994" spans="1:7" x14ac:dyDescent="0.25">
      <c r="A2994">
        <v>2512</v>
      </c>
      <c r="B2994" t="s">
        <v>5</v>
      </c>
      <c r="C2994">
        <v>8.0500000000000007</v>
      </c>
      <c r="D2994" t="s">
        <v>50</v>
      </c>
      <c r="E2994">
        <v>1</v>
      </c>
      <c r="F2994" s="12">
        <f t="shared" si="92"/>
        <v>41061</v>
      </c>
      <c r="G2994" s="2">
        <f t="shared" si="93"/>
        <v>2012</v>
      </c>
    </row>
    <row r="2995" spans="1:7" x14ac:dyDescent="0.25">
      <c r="A2995">
        <v>2512</v>
      </c>
      <c r="B2995" t="s">
        <v>5</v>
      </c>
      <c r="C2995">
        <v>8.0500000000000007</v>
      </c>
      <c r="D2995" t="s">
        <v>51</v>
      </c>
      <c r="E2995">
        <v>1</v>
      </c>
      <c r="F2995" s="12">
        <f t="shared" si="92"/>
        <v>41091</v>
      </c>
      <c r="G2995" s="2">
        <f t="shared" si="93"/>
        <v>2012</v>
      </c>
    </row>
    <row r="2996" spans="1:7" x14ac:dyDescent="0.25">
      <c r="A2996">
        <v>2512</v>
      </c>
      <c r="B2996" t="s">
        <v>5</v>
      </c>
      <c r="C2996">
        <v>8.0500000000000007</v>
      </c>
      <c r="D2996" t="s">
        <v>53</v>
      </c>
      <c r="E2996">
        <v>1</v>
      </c>
      <c r="F2996" s="12">
        <f t="shared" si="92"/>
        <v>41122</v>
      </c>
      <c r="G2996" s="2">
        <f t="shared" si="93"/>
        <v>2012</v>
      </c>
    </row>
    <row r="2997" spans="1:7" x14ac:dyDescent="0.25">
      <c r="A2997">
        <v>2512</v>
      </c>
      <c r="B2997" t="s">
        <v>5</v>
      </c>
      <c r="C2997">
        <v>8.0500000000000007</v>
      </c>
      <c r="D2997" t="s">
        <v>52</v>
      </c>
      <c r="E2997">
        <v>1</v>
      </c>
      <c r="F2997" s="12">
        <f t="shared" si="92"/>
        <v>41153</v>
      </c>
      <c r="G2997" s="2">
        <f t="shared" si="93"/>
        <v>2012</v>
      </c>
    </row>
    <row r="2998" spans="1:7" x14ac:dyDescent="0.25">
      <c r="A2998">
        <v>2512</v>
      </c>
      <c r="B2998" t="s">
        <v>5</v>
      </c>
      <c r="C2998">
        <v>8.0500000000000007</v>
      </c>
      <c r="D2998" t="s">
        <v>55</v>
      </c>
      <c r="E2998">
        <v>1</v>
      </c>
      <c r="F2998" s="12">
        <f t="shared" si="92"/>
        <v>41183</v>
      </c>
      <c r="G2998" s="2">
        <f t="shared" si="93"/>
        <v>2012</v>
      </c>
    </row>
    <row r="2999" spans="1:7" x14ac:dyDescent="0.25">
      <c r="A2999">
        <v>2512</v>
      </c>
      <c r="B2999" t="s">
        <v>5</v>
      </c>
      <c r="C2999">
        <v>8.0500000000000007</v>
      </c>
      <c r="D2999" t="s">
        <v>54</v>
      </c>
      <c r="E2999">
        <v>1</v>
      </c>
      <c r="F2999" s="12">
        <f t="shared" si="92"/>
        <v>41244</v>
      </c>
      <c r="G2999" s="2">
        <f t="shared" si="93"/>
        <v>2012</v>
      </c>
    </row>
    <row r="3000" spans="1:7" x14ac:dyDescent="0.25">
      <c r="A3000">
        <v>2512</v>
      </c>
      <c r="B3000" t="s">
        <v>5</v>
      </c>
      <c r="C3000">
        <v>8.0500000000000007</v>
      </c>
      <c r="D3000" t="s">
        <v>58</v>
      </c>
      <c r="E3000">
        <v>1</v>
      </c>
      <c r="F3000" s="12">
        <f t="shared" si="92"/>
        <v>41306</v>
      </c>
      <c r="G3000" s="2">
        <f t="shared" si="93"/>
        <v>2013</v>
      </c>
    </row>
    <row r="3001" spans="1:7" x14ac:dyDescent="0.25">
      <c r="A3001">
        <v>2512</v>
      </c>
      <c r="B3001" t="s">
        <v>5</v>
      </c>
      <c r="C3001">
        <v>8.0500000000000007</v>
      </c>
      <c r="D3001" t="s">
        <v>57</v>
      </c>
      <c r="E3001">
        <v>1</v>
      </c>
      <c r="F3001" s="12">
        <f t="shared" si="92"/>
        <v>41334</v>
      </c>
      <c r="G3001" s="2">
        <f t="shared" si="93"/>
        <v>2013</v>
      </c>
    </row>
    <row r="3002" spans="1:7" x14ac:dyDescent="0.25">
      <c r="A3002">
        <v>2512</v>
      </c>
      <c r="B3002" t="s">
        <v>5</v>
      </c>
      <c r="C3002">
        <v>8.0500000000000007</v>
      </c>
      <c r="D3002" t="s">
        <v>62</v>
      </c>
      <c r="E3002">
        <v>1</v>
      </c>
      <c r="F3002" s="12">
        <f t="shared" si="92"/>
        <v>41365</v>
      </c>
      <c r="G3002" s="2">
        <f t="shared" si="93"/>
        <v>2013</v>
      </c>
    </row>
    <row r="3003" spans="1:7" x14ac:dyDescent="0.25">
      <c r="A3003">
        <v>2512</v>
      </c>
      <c r="B3003" t="s">
        <v>5</v>
      </c>
      <c r="C3003">
        <v>8.0500000000000007</v>
      </c>
      <c r="D3003" t="s">
        <v>60</v>
      </c>
      <c r="E3003">
        <v>1</v>
      </c>
      <c r="F3003" s="12">
        <f t="shared" si="92"/>
        <v>41395</v>
      </c>
      <c r="G3003" s="2">
        <f t="shared" si="93"/>
        <v>2013</v>
      </c>
    </row>
    <row r="3004" spans="1:7" x14ac:dyDescent="0.25">
      <c r="A3004">
        <v>2512</v>
      </c>
      <c r="B3004" t="s">
        <v>5</v>
      </c>
      <c r="C3004">
        <v>8.0500000000000007</v>
      </c>
      <c r="D3004" t="s">
        <v>61</v>
      </c>
      <c r="E3004">
        <v>1</v>
      </c>
      <c r="F3004" s="12">
        <f t="shared" si="92"/>
        <v>41426</v>
      </c>
      <c r="G3004" s="2">
        <f t="shared" si="93"/>
        <v>2013</v>
      </c>
    </row>
    <row r="3005" spans="1:7" x14ac:dyDescent="0.25">
      <c r="A3005">
        <v>2512</v>
      </c>
      <c r="B3005" t="s">
        <v>5</v>
      </c>
      <c r="C3005">
        <v>8.0500000000000007</v>
      </c>
      <c r="D3005" t="s">
        <v>63</v>
      </c>
      <c r="E3005">
        <v>1</v>
      </c>
      <c r="F3005" s="12">
        <f t="shared" si="92"/>
        <v>41456</v>
      </c>
      <c r="G3005" s="2">
        <f t="shared" si="93"/>
        <v>2013</v>
      </c>
    </row>
    <row r="3006" spans="1:7" x14ac:dyDescent="0.25">
      <c r="A3006">
        <v>2512</v>
      </c>
      <c r="B3006" t="s">
        <v>5</v>
      </c>
      <c r="C3006">
        <v>8.0500000000000007</v>
      </c>
      <c r="D3006" t="s">
        <v>65</v>
      </c>
      <c r="E3006">
        <v>1</v>
      </c>
      <c r="F3006" s="12">
        <f t="shared" si="92"/>
        <v>41487</v>
      </c>
      <c r="G3006" s="2">
        <f t="shared" si="93"/>
        <v>2013</v>
      </c>
    </row>
    <row r="3007" spans="1:7" x14ac:dyDescent="0.25">
      <c r="A3007">
        <v>2512</v>
      </c>
      <c r="B3007" t="s">
        <v>5</v>
      </c>
      <c r="C3007">
        <v>8.0500000000000007</v>
      </c>
      <c r="D3007" t="s">
        <v>64</v>
      </c>
      <c r="E3007">
        <v>1</v>
      </c>
      <c r="F3007" s="12">
        <f t="shared" si="92"/>
        <v>41518</v>
      </c>
      <c r="G3007" s="2">
        <f t="shared" si="93"/>
        <v>2013</v>
      </c>
    </row>
    <row r="3008" spans="1:7" x14ac:dyDescent="0.25">
      <c r="A3008">
        <v>2512</v>
      </c>
      <c r="B3008" t="s">
        <v>5</v>
      </c>
      <c r="C3008">
        <v>8.0500000000000007</v>
      </c>
      <c r="D3008" t="s">
        <v>68</v>
      </c>
      <c r="E3008">
        <v>1</v>
      </c>
      <c r="F3008" s="12">
        <f t="shared" si="92"/>
        <v>41548</v>
      </c>
      <c r="G3008" s="2">
        <f t="shared" si="93"/>
        <v>2013</v>
      </c>
    </row>
    <row r="3009" spans="1:7" x14ac:dyDescent="0.25">
      <c r="A3009">
        <v>2512</v>
      </c>
      <c r="B3009" t="s">
        <v>5</v>
      </c>
      <c r="C3009">
        <v>8.0500000000000007</v>
      </c>
      <c r="D3009" t="s">
        <v>66</v>
      </c>
      <c r="E3009">
        <v>1</v>
      </c>
      <c r="F3009" s="12">
        <f t="shared" si="92"/>
        <v>41609</v>
      </c>
      <c r="G3009" s="2">
        <f t="shared" si="93"/>
        <v>2013</v>
      </c>
    </row>
    <row r="3010" spans="1:7" x14ac:dyDescent="0.25">
      <c r="A3010">
        <v>2512</v>
      </c>
      <c r="B3010" t="s">
        <v>5</v>
      </c>
      <c r="C3010">
        <v>8.0500000000000007</v>
      </c>
      <c r="D3010" t="s">
        <v>70</v>
      </c>
      <c r="E3010">
        <v>1</v>
      </c>
      <c r="F3010" s="12">
        <f t="shared" ref="F3010:F3073" si="94">DATE(VALUE(LEFT(D3010,4)),VALUE(RIGHT(D3010,2)),1)</f>
        <v>41671</v>
      </c>
      <c r="G3010" s="2">
        <f t="shared" si="93"/>
        <v>2014</v>
      </c>
    </row>
    <row r="3011" spans="1:7" x14ac:dyDescent="0.25">
      <c r="A3011">
        <v>2512</v>
      </c>
      <c r="B3011" t="s">
        <v>5</v>
      </c>
      <c r="C3011">
        <v>8.0500000000000007</v>
      </c>
      <c r="D3011" t="s">
        <v>7</v>
      </c>
      <c r="E3011">
        <v>1</v>
      </c>
      <c r="F3011" s="12">
        <f t="shared" si="94"/>
        <v>41699</v>
      </c>
      <c r="G3011" s="2">
        <f t="shared" ref="G3011:G3074" si="95">YEAR(F3011)</f>
        <v>2014</v>
      </c>
    </row>
    <row r="3012" spans="1:7" x14ac:dyDescent="0.25">
      <c r="A3012">
        <v>2512</v>
      </c>
      <c r="B3012" t="s">
        <v>5</v>
      </c>
      <c r="C3012">
        <v>8.0500000000000007</v>
      </c>
      <c r="D3012" t="s">
        <v>6</v>
      </c>
      <c r="E3012">
        <v>1</v>
      </c>
      <c r="F3012" s="12">
        <f t="shared" si="94"/>
        <v>41730</v>
      </c>
      <c r="G3012" s="2">
        <f t="shared" si="95"/>
        <v>2014</v>
      </c>
    </row>
    <row r="3013" spans="1:7" x14ac:dyDescent="0.25">
      <c r="A3013">
        <v>2512</v>
      </c>
      <c r="B3013" t="s">
        <v>5</v>
      </c>
      <c r="C3013">
        <v>8.0500000000000007</v>
      </c>
      <c r="D3013" t="s">
        <v>8</v>
      </c>
      <c r="E3013">
        <v>1</v>
      </c>
      <c r="F3013" s="12">
        <f t="shared" si="94"/>
        <v>41760</v>
      </c>
      <c r="G3013" s="2">
        <f t="shared" si="95"/>
        <v>2014</v>
      </c>
    </row>
    <row r="3014" spans="1:7" x14ac:dyDescent="0.25">
      <c r="A3014">
        <v>2512</v>
      </c>
      <c r="B3014" t="s">
        <v>5</v>
      </c>
      <c r="C3014">
        <v>8.0500000000000007</v>
      </c>
      <c r="D3014" t="s">
        <v>10</v>
      </c>
      <c r="E3014">
        <v>1</v>
      </c>
      <c r="F3014" s="12">
        <f t="shared" si="94"/>
        <v>41791</v>
      </c>
      <c r="G3014" s="2">
        <f t="shared" si="95"/>
        <v>2014</v>
      </c>
    </row>
    <row r="3015" spans="1:7" x14ac:dyDescent="0.25">
      <c r="A3015">
        <v>2512</v>
      </c>
      <c r="B3015" t="s">
        <v>5</v>
      </c>
      <c r="C3015">
        <v>8.0500000000000007</v>
      </c>
      <c r="D3015" t="s">
        <v>11</v>
      </c>
      <c r="E3015">
        <v>1</v>
      </c>
      <c r="F3015" s="12">
        <f t="shared" si="94"/>
        <v>41821</v>
      </c>
      <c r="G3015" s="2">
        <f t="shared" si="95"/>
        <v>2014</v>
      </c>
    </row>
    <row r="3016" spans="1:7" x14ac:dyDescent="0.25">
      <c r="A3016">
        <v>2512</v>
      </c>
      <c r="B3016" t="s">
        <v>5</v>
      </c>
      <c r="C3016">
        <v>8.0500000000000007</v>
      </c>
      <c r="D3016" t="s">
        <v>13</v>
      </c>
      <c r="E3016">
        <v>1</v>
      </c>
      <c r="F3016" s="12">
        <f t="shared" si="94"/>
        <v>41852</v>
      </c>
      <c r="G3016" s="2">
        <f t="shared" si="95"/>
        <v>2014</v>
      </c>
    </row>
    <row r="3017" spans="1:7" x14ac:dyDescent="0.25">
      <c r="A3017">
        <v>2512</v>
      </c>
      <c r="B3017" t="s">
        <v>5</v>
      </c>
      <c r="C3017">
        <v>8.0500000000000007</v>
      </c>
      <c r="D3017" t="s">
        <v>14</v>
      </c>
      <c r="E3017">
        <v>1</v>
      </c>
      <c r="F3017" s="12">
        <f t="shared" si="94"/>
        <v>41883</v>
      </c>
      <c r="G3017" s="2">
        <f t="shared" si="95"/>
        <v>2014</v>
      </c>
    </row>
    <row r="3018" spans="1:7" x14ac:dyDescent="0.25">
      <c r="A3018">
        <v>2512</v>
      </c>
      <c r="B3018" t="s">
        <v>5</v>
      </c>
      <c r="C3018">
        <v>8.0500000000000007</v>
      </c>
      <c r="D3018" t="s">
        <v>16</v>
      </c>
      <c r="E3018">
        <v>1</v>
      </c>
      <c r="F3018" s="12">
        <f t="shared" si="94"/>
        <v>41913</v>
      </c>
      <c r="G3018" s="2">
        <f t="shared" si="95"/>
        <v>2014</v>
      </c>
    </row>
    <row r="3019" spans="1:7" x14ac:dyDescent="0.25">
      <c r="A3019">
        <v>2512</v>
      </c>
      <c r="B3019" t="s">
        <v>5</v>
      </c>
      <c r="C3019">
        <v>8.0500000000000007</v>
      </c>
      <c r="D3019" t="s">
        <v>18</v>
      </c>
      <c r="E3019">
        <v>1</v>
      </c>
      <c r="F3019" s="12">
        <f t="shared" si="94"/>
        <v>41974</v>
      </c>
      <c r="G3019" s="2">
        <f t="shared" si="95"/>
        <v>2014</v>
      </c>
    </row>
    <row r="3020" spans="1:7" x14ac:dyDescent="0.25">
      <c r="A3020">
        <v>2512</v>
      </c>
      <c r="B3020" t="s">
        <v>5</v>
      </c>
      <c r="C3020">
        <v>8.0500000000000007</v>
      </c>
      <c r="D3020" t="s">
        <v>21</v>
      </c>
      <c r="E3020">
        <v>1</v>
      </c>
      <c r="F3020" s="12">
        <f t="shared" si="94"/>
        <v>42036</v>
      </c>
      <c r="G3020" s="2">
        <f t="shared" si="95"/>
        <v>2015</v>
      </c>
    </row>
    <row r="3021" spans="1:7" x14ac:dyDescent="0.25">
      <c r="A3021">
        <v>2512</v>
      </c>
      <c r="B3021" t="s">
        <v>5</v>
      </c>
      <c r="C3021">
        <v>8.0500000000000007</v>
      </c>
      <c r="D3021" t="s">
        <v>23</v>
      </c>
      <c r="E3021">
        <v>1</v>
      </c>
      <c r="F3021" s="12">
        <f t="shared" si="94"/>
        <v>42064</v>
      </c>
      <c r="G3021" s="2">
        <f t="shared" si="95"/>
        <v>2015</v>
      </c>
    </row>
    <row r="3022" spans="1:7" x14ac:dyDescent="0.25">
      <c r="A3022">
        <v>2512</v>
      </c>
      <c r="B3022" t="s">
        <v>5</v>
      </c>
      <c r="C3022">
        <v>8.0500000000000007</v>
      </c>
      <c r="D3022" t="s">
        <v>24</v>
      </c>
      <c r="E3022">
        <v>1</v>
      </c>
      <c r="F3022" s="12">
        <f t="shared" si="94"/>
        <v>42095</v>
      </c>
      <c r="G3022" s="2">
        <f t="shared" si="95"/>
        <v>2015</v>
      </c>
    </row>
    <row r="3023" spans="1:7" x14ac:dyDescent="0.25">
      <c r="A3023">
        <v>2512</v>
      </c>
      <c r="B3023" t="s">
        <v>5</v>
      </c>
      <c r="C3023">
        <v>8.0500000000000007</v>
      </c>
      <c r="D3023" t="s">
        <v>25</v>
      </c>
      <c r="E3023">
        <v>1</v>
      </c>
      <c r="F3023" s="12">
        <f t="shared" si="94"/>
        <v>42125</v>
      </c>
      <c r="G3023" s="2">
        <f t="shared" si="95"/>
        <v>2015</v>
      </c>
    </row>
    <row r="3024" spans="1:7" x14ac:dyDescent="0.25">
      <c r="A3024">
        <v>2512</v>
      </c>
      <c r="B3024" t="s">
        <v>5</v>
      </c>
      <c r="C3024">
        <v>8.0500000000000007</v>
      </c>
      <c r="D3024" t="s">
        <v>27</v>
      </c>
      <c r="E3024">
        <v>1</v>
      </c>
      <c r="F3024" s="12">
        <f t="shared" si="94"/>
        <v>42156</v>
      </c>
      <c r="G3024" s="2">
        <f t="shared" si="95"/>
        <v>2015</v>
      </c>
    </row>
    <row r="3025" spans="1:7" x14ac:dyDescent="0.25">
      <c r="A3025">
        <v>2619</v>
      </c>
      <c r="B3025" t="s">
        <v>5</v>
      </c>
      <c r="C3025">
        <v>2.448</v>
      </c>
      <c r="D3025" t="s">
        <v>38</v>
      </c>
      <c r="E3025">
        <v>1</v>
      </c>
      <c r="F3025" s="12">
        <f t="shared" si="94"/>
        <v>40695</v>
      </c>
      <c r="G3025" s="2">
        <f t="shared" si="95"/>
        <v>2011</v>
      </c>
    </row>
    <row r="3026" spans="1:7" x14ac:dyDescent="0.25">
      <c r="A3026">
        <v>2619</v>
      </c>
      <c r="B3026" t="s">
        <v>5</v>
      </c>
      <c r="C3026">
        <v>2.448</v>
      </c>
      <c r="D3026" t="s">
        <v>41</v>
      </c>
      <c r="E3026">
        <v>1</v>
      </c>
      <c r="F3026" s="12">
        <f t="shared" si="94"/>
        <v>40787</v>
      </c>
      <c r="G3026" s="2">
        <f t="shared" si="95"/>
        <v>2011</v>
      </c>
    </row>
    <row r="3027" spans="1:7" x14ac:dyDescent="0.25">
      <c r="A3027">
        <v>2619</v>
      </c>
      <c r="B3027" t="s">
        <v>5</v>
      </c>
      <c r="C3027">
        <v>2.448</v>
      </c>
      <c r="D3027" t="s">
        <v>46</v>
      </c>
      <c r="E3027">
        <v>1</v>
      </c>
      <c r="F3027" s="12">
        <f t="shared" si="94"/>
        <v>40969</v>
      </c>
      <c r="G3027" s="2">
        <f t="shared" si="95"/>
        <v>2012</v>
      </c>
    </row>
    <row r="3028" spans="1:7" x14ac:dyDescent="0.25">
      <c r="A3028">
        <v>2619</v>
      </c>
      <c r="B3028" t="s">
        <v>5</v>
      </c>
      <c r="C3028">
        <v>2.448</v>
      </c>
      <c r="D3028" t="s">
        <v>50</v>
      </c>
      <c r="E3028">
        <v>1</v>
      </c>
      <c r="F3028" s="12">
        <f t="shared" si="94"/>
        <v>41061</v>
      </c>
      <c r="G3028" s="2">
        <f t="shared" si="95"/>
        <v>2012</v>
      </c>
    </row>
    <row r="3029" spans="1:7" x14ac:dyDescent="0.25">
      <c r="A3029">
        <v>2619</v>
      </c>
      <c r="B3029" t="s">
        <v>5</v>
      </c>
      <c r="C3029">
        <v>2.448</v>
      </c>
      <c r="D3029" t="s">
        <v>52</v>
      </c>
      <c r="E3029">
        <v>1</v>
      </c>
      <c r="F3029" s="12">
        <f t="shared" si="94"/>
        <v>41153</v>
      </c>
      <c r="G3029" s="2">
        <f t="shared" si="95"/>
        <v>2012</v>
      </c>
    </row>
    <row r="3030" spans="1:7" x14ac:dyDescent="0.25">
      <c r="A3030">
        <v>2619</v>
      </c>
      <c r="B3030" t="s">
        <v>5</v>
      </c>
      <c r="C3030">
        <v>2.448</v>
      </c>
      <c r="D3030" t="s">
        <v>57</v>
      </c>
      <c r="E3030">
        <v>1</v>
      </c>
      <c r="F3030" s="12">
        <f t="shared" si="94"/>
        <v>41334</v>
      </c>
      <c r="G3030" s="2">
        <f t="shared" si="95"/>
        <v>2013</v>
      </c>
    </row>
    <row r="3031" spans="1:7" x14ac:dyDescent="0.25">
      <c r="A3031">
        <v>2619</v>
      </c>
      <c r="B3031" t="s">
        <v>5</v>
      </c>
      <c r="C3031">
        <v>2.448</v>
      </c>
      <c r="D3031" t="s">
        <v>61</v>
      </c>
      <c r="E3031">
        <v>1</v>
      </c>
      <c r="F3031" s="12">
        <f t="shared" si="94"/>
        <v>41426</v>
      </c>
      <c r="G3031" s="2">
        <f t="shared" si="95"/>
        <v>2013</v>
      </c>
    </row>
    <row r="3032" spans="1:7" x14ac:dyDescent="0.25">
      <c r="A3032">
        <v>2619</v>
      </c>
      <c r="B3032" t="s">
        <v>5</v>
      </c>
      <c r="C3032">
        <v>2.448</v>
      </c>
      <c r="D3032" t="s">
        <v>64</v>
      </c>
      <c r="E3032">
        <v>1</v>
      </c>
      <c r="F3032" s="12">
        <f t="shared" si="94"/>
        <v>41518</v>
      </c>
      <c r="G3032" s="2">
        <f t="shared" si="95"/>
        <v>2013</v>
      </c>
    </row>
    <row r="3033" spans="1:7" x14ac:dyDescent="0.25">
      <c r="A3033">
        <v>2619</v>
      </c>
      <c r="B3033" t="s">
        <v>5</v>
      </c>
      <c r="C3033">
        <v>2.448</v>
      </c>
      <c r="D3033" t="s">
        <v>7</v>
      </c>
      <c r="E3033">
        <v>1</v>
      </c>
      <c r="F3033" s="12">
        <f t="shared" si="94"/>
        <v>41699</v>
      </c>
      <c r="G3033" s="2">
        <f t="shared" si="95"/>
        <v>2014</v>
      </c>
    </row>
    <row r="3034" spans="1:7" x14ac:dyDescent="0.25">
      <c r="A3034">
        <v>2619</v>
      </c>
      <c r="B3034" t="s">
        <v>5</v>
      </c>
      <c r="C3034">
        <v>2.448</v>
      </c>
      <c r="D3034" t="s">
        <v>10</v>
      </c>
      <c r="E3034">
        <v>1</v>
      </c>
      <c r="F3034" s="12">
        <f t="shared" si="94"/>
        <v>41791</v>
      </c>
      <c r="G3034" s="2">
        <f t="shared" si="95"/>
        <v>2014</v>
      </c>
    </row>
    <row r="3035" spans="1:7" x14ac:dyDescent="0.25">
      <c r="A3035">
        <v>2619</v>
      </c>
      <c r="B3035" t="s">
        <v>5</v>
      </c>
      <c r="C3035">
        <v>2.448</v>
      </c>
      <c r="D3035" t="s">
        <v>16</v>
      </c>
      <c r="E3035">
        <v>1</v>
      </c>
      <c r="F3035" s="12">
        <f t="shared" si="94"/>
        <v>41913</v>
      </c>
      <c r="G3035" s="2">
        <f t="shared" si="95"/>
        <v>2014</v>
      </c>
    </row>
    <row r="3036" spans="1:7" x14ac:dyDescent="0.25">
      <c r="A3036">
        <v>2619</v>
      </c>
      <c r="B3036" t="s">
        <v>5</v>
      </c>
      <c r="C3036">
        <v>2.448</v>
      </c>
      <c r="D3036" t="s">
        <v>23</v>
      </c>
      <c r="E3036">
        <v>1</v>
      </c>
      <c r="F3036" s="12">
        <f t="shared" si="94"/>
        <v>42064</v>
      </c>
      <c r="G3036" s="2">
        <f t="shared" si="95"/>
        <v>2015</v>
      </c>
    </row>
    <row r="3037" spans="1:7" x14ac:dyDescent="0.25">
      <c r="A3037">
        <v>2619</v>
      </c>
      <c r="B3037" t="s">
        <v>5</v>
      </c>
      <c r="C3037">
        <v>2.448</v>
      </c>
      <c r="D3037" t="s">
        <v>27</v>
      </c>
      <c r="E3037">
        <v>1</v>
      </c>
      <c r="F3037" s="12">
        <f t="shared" si="94"/>
        <v>42156</v>
      </c>
      <c r="G3037" s="2">
        <f t="shared" si="95"/>
        <v>2015</v>
      </c>
    </row>
    <row r="3038" spans="1:7" x14ac:dyDescent="0.25">
      <c r="A3038">
        <v>2638</v>
      </c>
      <c r="B3038" t="s">
        <v>5</v>
      </c>
      <c r="C3038">
        <v>1.175</v>
      </c>
      <c r="D3038" t="s">
        <v>41</v>
      </c>
      <c r="E3038">
        <v>1</v>
      </c>
      <c r="F3038" s="12">
        <f t="shared" si="94"/>
        <v>40787</v>
      </c>
      <c r="G3038" s="2">
        <f t="shared" si="95"/>
        <v>2011</v>
      </c>
    </row>
    <row r="3039" spans="1:7" x14ac:dyDescent="0.25">
      <c r="A3039">
        <v>2638</v>
      </c>
      <c r="B3039" t="s">
        <v>5</v>
      </c>
      <c r="C3039">
        <v>1.175</v>
      </c>
      <c r="D3039" t="s">
        <v>50</v>
      </c>
      <c r="E3039">
        <v>1</v>
      </c>
      <c r="F3039" s="12">
        <f t="shared" si="94"/>
        <v>41061</v>
      </c>
      <c r="G3039" s="2">
        <f t="shared" si="95"/>
        <v>2012</v>
      </c>
    </row>
    <row r="3040" spans="1:7" x14ac:dyDescent="0.25">
      <c r="A3040">
        <v>2638</v>
      </c>
      <c r="B3040" t="s">
        <v>5</v>
      </c>
      <c r="C3040">
        <v>1.175</v>
      </c>
      <c r="D3040" t="s">
        <v>57</v>
      </c>
      <c r="E3040">
        <v>1</v>
      </c>
      <c r="F3040" s="12">
        <f t="shared" si="94"/>
        <v>41334</v>
      </c>
      <c r="G3040" s="2">
        <f t="shared" si="95"/>
        <v>2013</v>
      </c>
    </row>
    <row r="3041" spans="1:7" x14ac:dyDescent="0.25">
      <c r="A3041">
        <v>2638</v>
      </c>
      <c r="B3041" t="s">
        <v>5</v>
      </c>
      <c r="C3041">
        <v>1.175</v>
      </c>
      <c r="D3041" t="s">
        <v>68</v>
      </c>
      <c r="E3041">
        <v>1</v>
      </c>
      <c r="F3041" s="12">
        <f t="shared" si="94"/>
        <v>41548</v>
      </c>
      <c r="G3041" s="2">
        <f t="shared" si="95"/>
        <v>2013</v>
      </c>
    </row>
    <row r="3042" spans="1:7" x14ac:dyDescent="0.25">
      <c r="A3042">
        <v>2638</v>
      </c>
      <c r="B3042" t="s">
        <v>5</v>
      </c>
      <c r="C3042">
        <v>1.175</v>
      </c>
      <c r="D3042" t="s">
        <v>11</v>
      </c>
      <c r="E3042">
        <v>1</v>
      </c>
      <c r="F3042" s="12">
        <f t="shared" si="94"/>
        <v>41821</v>
      </c>
      <c r="G3042" s="2">
        <f t="shared" si="95"/>
        <v>2014</v>
      </c>
    </row>
    <row r="3043" spans="1:7" x14ac:dyDescent="0.25">
      <c r="A3043">
        <v>2638</v>
      </c>
      <c r="B3043" t="s">
        <v>5</v>
      </c>
      <c r="C3043">
        <v>1.175</v>
      </c>
      <c r="D3043" t="s">
        <v>24</v>
      </c>
      <c r="E3043">
        <v>1</v>
      </c>
      <c r="F3043" s="12">
        <f t="shared" si="94"/>
        <v>42095</v>
      </c>
      <c r="G3043" s="2">
        <f t="shared" si="95"/>
        <v>2015</v>
      </c>
    </row>
    <row r="3044" spans="1:7" x14ac:dyDescent="0.25">
      <c r="A3044">
        <v>2746</v>
      </c>
      <c r="B3044" t="s">
        <v>5</v>
      </c>
      <c r="C3044">
        <v>4.2300000000000004</v>
      </c>
      <c r="D3044" t="s">
        <v>40</v>
      </c>
      <c r="E3044">
        <v>1</v>
      </c>
      <c r="F3044" s="12">
        <f t="shared" si="94"/>
        <v>40756</v>
      </c>
      <c r="G3044" s="2">
        <f t="shared" si="95"/>
        <v>2011</v>
      </c>
    </row>
    <row r="3045" spans="1:7" x14ac:dyDescent="0.25">
      <c r="A3045">
        <v>2746</v>
      </c>
      <c r="B3045" t="s">
        <v>5</v>
      </c>
      <c r="C3045">
        <v>4.2300000000000004</v>
      </c>
      <c r="D3045" t="s">
        <v>43</v>
      </c>
      <c r="E3045">
        <v>1</v>
      </c>
      <c r="F3045" s="12">
        <f t="shared" si="94"/>
        <v>40848</v>
      </c>
      <c r="G3045" s="2">
        <f t="shared" si="95"/>
        <v>2011</v>
      </c>
    </row>
    <row r="3046" spans="1:7" x14ac:dyDescent="0.25">
      <c r="A3046">
        <v>2746</v>
      </c>
      <c r="B3046" t="s">
        <v>5</v>
      </c>
      <c r="C3046">
        <v>4.2300000000000004</v>
      </c>
      <c r="D3046" t="s">
        <v>45</v>
      </c>
      <c r="E3046">
        <v>1</v>
      </c>
      <c r="F3046" s="12">
        <f t="shared" si="94"/>
        <v>40909</v>
      </c>
      <c r="G3046" s="2">
        <f t="shared" si="95"/>
        <v>2012</v>
      </c>
    </row>
    <row r="3047" spans="1:7" x14ac:dyDescent="0.25">
      <c r="A3047">
        <v>2746</v>
      </c>
      <c r="B3047" t="s">
        <v>5</v>
      </c>
      <c r="C3047">
        <v>4.2300000000000004</v>
      </c>
      <c r="D3047" t="s">
        <v>49</v>
      </c>
      <c r="E3047">
        <v>1</v>
      </c>
      <c r="F3047" s="12">
        <f t="shared" si="94"/>
        <v>41000</v>
      </c>
      <c r="G3047" s="2">
        <f t="shared" si="95"/>
        <v>2012</v>
      </c>
    </row>
    <row r="3048" spans="1:7" x14ac:dyDescent="0.25">
      <c r="A3048">
        <v>2746</v>
      </c>
      <c r="B3048" t="s">
        <v>5</v>
      </c>
      <c r="C3048">
        <v>4.2300000000000004</v>
      </c>
      <c r="D3048" t="s">
        <v>48</v>
      </c>
      <c r="E3048">
        <v>1</v>
      </c>
      <c r="F3048" s="12">
        <f t="shared" si="94"/>
        <v>41030</v>
      </c>
      <c r="G3048" s="2">
        <f t="shared" si="95"/>
        <v>2012</v>
      </c>
    </row>
    <row r="3049" spans="1:7" x14ac:dyDescent="0.25">
      <c r="A3049">
        <v>2746</v>
      </c>
      <c r="B3049" t="s">
        <v>5</v>
      </c>
      <c r="C3049">
        <v>4.2300000000000004</v>
      </c>
      <c r="D3049" t="s">
        <v>51</v>
      </c>
      <c r="E3049">
        <v>1</v>
      </c>
      <c r="F3049" s="12">
        <f t="shared" si="94"/>
        <v>41091</v>
      </c>
      <c r="G3049" s="2">
        <f t="shared" si="95"/>
        <v>2012</v>
      </c>
    </row>
    <row r="3050" spans="1:7" x14ac:dyDescent="0.25">
      <c r="A3050">
        <v>2746</v>
      </c>
      <c r="B3050" t="s">
        <v>5</v>
      </c>
      <c r="C3050">
        <v>4.2300000000000004</v>
      </c>
      <c r="D3050" t="s">
        <v>52</v>
      </c>
      <c r="E3050">
        <v>1</v>
      </c>
      <c r="F3050" s="12">
        <f t="shared" si="94"/>
        <v>41153</v>
      </c>
      <c r="G3050" s="2">
        <f t="shared" si="95"/>
        <v>2012</v>
      </c>
    </row>
    <row r="3051" spans="1:7" x14ac:dyDescent="0.25">
      <c r="A3051">
        <v>2746</v>
      </c>
      <c r="B3051" t="s">
        <v>5</v>
      </c>
      <c r="C3051">
        <v>4.2300000000000004</v>
      </c>
      <c r="D3051" t="s">
        <v>54</v>
      </c>
      <c r="E3051">
        <v>1</v>
      </c>
      <c r="F3051" s="12">
        <f t="shared" si="94"/>
        <v>41244</v>
      </c>
      <c r="G3051" s="2">
        <f t="shared" si="95"/>
        <v>2012</v>
      </c>
    </row>
    <row r="3052" spans="1:7" x14ac:dyDescent="0.25">
      <c r="A3052">
        <v>2746</v>
      </c>
      <c r="B3052" t="s">
        <v>5</v>
      </c>
      <c r="C3052">
        <v>4.2300000000000004</v>
      </c>
      <c r="D3052" t="s">
        <v>57</v>
      </c>
      <c r="E3052">
        <v>1</v>
      </c>
      <c r="F3052" s="12">
        <f t="shared" si="94"/>
        <v>41334</v>
      </c>
      <c r="G3052" s="2">
        <f t="shared" si="95"/>
        <v>2013</v>
      </c>
    </row>
    <row r="3053" spans="1:7" x14ac:dyDescent="0.25">
      <c r="A3053">
        <v>2746</v>
      </c>
      <c r="B3053" t="s">
        <v>5</v>
      </c>
      <c r="C3053">
        <v>4.2300000000000004</v>
      </c>
      <c r="D3053" t="s">
        <v>62</v>
      </c>
      <c r="E3053">
        <v>1</v>
      </c>
      <c r="F3053" s="12">
        <f t="shared" si="94"/>
        <v>41365</v>
      </c>
      <c r="G3053" s="2">
        <f t="shared" si="95"/>
        <v>2013</v>
      </c>
    </row>
    <row r="3054" spans="1:7" x14ac:dyDescent="0.25">
      <c r="A3054">
        <v>2746</v>
      </c>
      <c r="B3054" t="s">
        <v>5</v>
      </c>
      <c r="C3054">
        <v>4.2300000000000004</v>
      </c>
      <c r="D3054" t="s">
        <v>61</v>
      </c>
      <c r="E3054">
        <v>1</v>
      </c>
      <c r="F3054" s="12">
        <f t="shared" si="94"/>
        <v>41426</v>
      </c>
      <c r="G3054" s="2">
        <f t="shared" si="95"/>
        <v>2013</v>
      </c>
    </row>
    <row r="3055" spans="1:7" x14ac:dyDescent="0.25">
      <c r="A3055">
        <v>2746</v>
      </c>
      <c r="B3055" t="s">
        <v>5</v>
      </c>
      <c r="C3055">
        <v>4.2300000000000004</v>
      </c>
      <c r="D3055" t="s">
        <v>65</v>
      </c>
      <c r="E3055">
        <v>1</v>
      </c>
      <c r="F3055" s="12">
        <f t="shared" si="94"/>
        <v>41487</v>
      </c>
      <c r="G3055" s="2">
        <f t="shared" si="95"/>
        <v>2013</v>
      </c>
    </row>
    <row r="3056" spans="1:7" x14ac:dyDescent="0.25">
      <c r="A3056">
        <v>2746</v>
      </c>
      <c r="B3056" t="s">
        <v>5</v>
      </c>
      <c r="C3056">
        <v>4.2300000000000004</v>
      </c>
      <c r="D3056" t="s">
        <v>68</v>
      </c>
      <c r="E3056">
        <v>1</v>
      </c>
      <c r="F3056" s="12">
        <f t="shared" si="94"/>
        <v>41548</v>
      </c>
      <c r="G3056" s="2">
        <f t="shared" si="95"/>
        <v>2013</v>
      </c>
    </row>
    <row r="3057" spans="1:7" x14ac:dyDescent="0.25">
      <c r="A3057">
        <v>2746</v>
      </c>
      <c r="B3057" t="s">
        <v>5</v>
      </c>
      <c r="C3057">
        <v>4.2300000000000004</v>
      </c>
      <c r="D3057" t="s">
        <v>69</v>
      </c>
      <c r="E3057">
        <v>1</v>
      </c>
      <c r="F3057" s="12">
        <f t="shared" si="94"/>
        <v>41640</v>
      </c>
      <c r="G3057" s="2">
        <f t="shared" si="95"/>
        <v>2014</v>
      </c>
    </row>
    <row r="3058" spans="1:7" x14ac:dyDescent="0.25">
      <c r="A3058">
        <v>2746</v>
      </c>
      <c r="B3058" t="s">
        <v>5</v>
      </c>
      <c r="C3058">
        <v>4.2300000000000004</v>
      </c>
      <c r="D3058" t="s">
        <v>7</v>
      </c>
      <c r="E3058">
        <v>1</v>
      </c>
      <c r="F3058" s="12">
        <f t="shared" si="94"/>
        <v>41699</v>
      </c>
      <c r="G3058" s="2">
        <f t="shared" si="95"/>
        <v>2014</v>
      </c>
    </row>
    <row r="3059" spans="1:7" x14ac:dyDescent="0.25">
      <c r="A3059">
        <v>2746</v>
      </c>
      <c r="B3059" t="s">
        <v>5</v>
      </c>
      <c r="C3059">
        <v>4.2300000000000004</v>
      </c>
      <c r="D3059" t="s">
        <v>8</v>
      </c>
      <c r="E3059">
        <v>1</v>
      </c>
      <c r="F3059" s="12">
        <f t="shared" si="94"/>
        <v>41760</v>
      </c>
      <c r="G3059" s="2">
        <f t="shared" si="95"/>
        <v>2014</v>
      </c>
    </row>
    <row r="3060" spans="1:7" x14ac:dyDescent="0.25">
      <c r="A3060">
        <v>2746</v>
      </c>
      <c r="B3060" t="s">
        <v>5</v>
      </c>
      <c r="C3060">
        <v>4.2300000000000004</v>
      </c>
      <c r="D3060" t="s">
        <v>11</v>
      </c>
      <c r="E3060">
        <v>1</v>
      </c>
      <c r="F3060" s="12">
        <f t="shared" si="94"/>
        <v>41821</v>
      </c>
      <c r="G3060" s="2">
        <f t="shared" si="95"/>
        <v>2014</v>
      </c>
    </row>
    <row r="3061" spans="1:7" x14ac:dyDescent="0.25">
      <c r="A3061">
        <v>2746</v>
      </c>
      <c r="B3061" t="s">
        <v>5</v>
      </c>
      <c r="C3061">
        <v>4.2300000000000004</v>
      </c>
      <c r="D3061" t="s">
        <v>14</v>
      </c>
      <c r="E3061">
        <v>1</v>
      </c>
      <c r="F3061" s="12">
        <f t="shared" si="94"/>
        <v>41883</v>
      </c>
      <c r="G3061" s="2">
        <f t="shared" si="95"/>
        <v>2014</v>
      </c>
    </row>
    <row r="3062" spans="1:7" x14ac:dyDescent="0.25">
      <c r="A3062">
        <v>2746</v>
      </c>
      <c r="B3062" t="s">
        <v>5</v>
      </c>
      <c r="C3062">
        <v>4.2300000000000004</v>
      </c>
      <c r="D3062" t="s">
        <v>18</v>
      </c>
      <c r="E3062">
        <v>1</v>
      </c>
      <c r="F3062" s="12">
        <f t="shared" si="94"/>
        <v>41974</v>
      </c>
      <c r="G3062" s="2">
        <f t="shared" si="95"/>
        <v>2014</v>
      </c>
    </row>
    <row r="3063" spans="1:7" x14ac:dyDescent="0.25">
      <c r="A3063">
        <v>2746</v>
      </c>
      <c r="B3063" t="s">
        <v>5</v>
      </c>
      <c r="C3063">
        <v>4.2300000000000004</v>
      </c>
      <c r="D3063" t="s">
        <v>23</v>
      </c>
      <c r="E3063">
        <v>1</v>
      </c>
      <c r="F3063" s="12">
        <f t="shared" si="94"/>
        <v>42064</v>
      </c>
      <c r="G3063" s="2">
        <f t="shared" si="95"/>
        <v>2015</v>
      </c>
    </row>
    <row r="3064" spans="1:7" x14ac:dyDescent="0.25">
      <c r="A3064">
        <v>2746</v>
      </c>
      <c r="B3064" t="s">
        <v>5</v>
      </c>
      <c r="C3064">
        <v>4.2300000000000004</v>
      </c>
      <c r="D3064" t="s">
        <v>24</v>
      </c>
      <c r="E3064">
        <v>1</v>
      </c>
      <c r="F3064" s="12">
        <f t="shared" si="94"/>
        <v>42095</v>
      </c>
      <c r="G3064" s="2">
        <f t="shared" si="95"/>
        <v>2015</v>
      </c>
    </row>
    <row r="3065" spans="1:7" x14ac:dyDescent="0.25">
      <c r="A3065">
        <v>2746</v>
      </c>
      <c r="B3065" t="s">
        <v>5</v>
      </c>
      <c r="C3065">
        <v>4.2300000000000004</v>
      </c>
      <c r="D3065" t="s">
        <v>27</v>
      </c>
      <c r="E3065">
        <v>1</v>
      </c>
      <c r="F3065" s="12">
        <f t="shared" si="94"/>
        <v>42156</v>
      </c>
      <c r="G3065" s="2">
        <f t="shared" si="95"/>
        <v>2015</v>
      </c>
    </row>
    <row r="3066" spans="1:7" x14ac:dyDescent="0.25">
      <c r="A3066">
        <v>2764</v>
      </c>
      <c r="B3066" t="s">
        <v>5</v>
      </c>
      <c r="C3066">
        <v>3.22</v>
      </c>
      <c r="D3066" t="s">
        <v>61</v>
      </c>
      <c r="E3066">
        <v>1</v>
      </c>
      <c r="F3066" s="12">
        <f t="shared" si="94"/>
        <v>41426</v>
      </c>
      <c r="G3066" s="2">
        <f t="shared" si="95"/>
        <v>2013</v>
      </c>
    </row>
    <row r="3067" spans="1:7" x14ac:dyDescent="0.25">
      <c r="A3067">
        <v>2764</v>
      </c>
      <c r="B3067" t="s">
        <v>5</v>
      </c>
      <c r="C3067">
        <v>3.22</v>
      </c>
      <c r="D3067" t="s">
        <v>62</v>
      </c>
      <c r="E3067">
        <v>1</v>
      </c>
      <c r="F3067" s="12">
        <f t="shared" si="94"/>
        <v>41365</v>
      </c>
      <c r="G3067" s="2">
        <f t="shared" si="95"/>
        <v>2013</v>
      </c>
    </row>
    <row r="3068" spans="1:7" x14ac:dyDescent="0.25">
      <c r="A3068">
        <v>2764</v>
      </c>
      <c r="B3068" t="s">
        <v>5</v>
      </c>
      <c r="C3068">
        <v>3.22</v>
      </c>
      <c r="D3068" t="s">
        <v>64</v>
      </c>
      <c r="E3068">
        <v>1</v>
      </c>
      <c r="F3068" s="12">
        <f t="shared" si="94"/>
        <v>41518</v>
      </c>
      <c r="G3068" s="2">
        <f t="shared" si="95"/>
        <v>2013</v>
      </c>
    </row>
    <row r="3069" spans="1:7" x14ac:dyDescent="0.25">
      <c r="A3069">
        <v>2764</v>
      </c>
      <c r="B3069" t="s">
        <v>5</v>
      </c>
      <c r="C3069">
        <v>3.22</v>
      </c>
      <c r="D3069" t="s">
        <v>69</v>
      </c>
      <c r="E3069">
        <v>1</v>
      </c>
      <c r="F3069" s="12">
        <f t="shared" si="94"/>
        <v>41640</v>
      </c>
      <c r="G3069" s="2">
        <f t="shared" si="95"/>
        <v>2014</v>
      </c>
    </row>
    <row r="3070" spans="1:7" x14ac:dyDescent="0.25">
      <c r="A3070">
        <v>2764</v>
      </c>
      <c r="B3070" t="s">
        <v>5</v>
      </c>
      <c r="C3070">
        <v>3.22</v>
      </c>
      <c r="D3070" t="s">
        <v>6</v>
      </c>
      <c r="E3070">
        <v>1</v>
      </c>
      <c r="F3070" s="12">
        <f t="shared" si="94"/>
        <v>41730</v>
      </c>
      <c r="G3070" s="2">
        <f t="shared" si="95"/>
        <v>2014</v>
      </c>
    </row>
    <row r="3071" spans="1:7" x14ac:dyDescent="0.25">
      <c r="A3071">
        <v>2764</v>
      </c>
      <c r="B3071" t="s">
        <v>5</v>
      </c>
      <c r="C3071">
        <v>3.22</v>
      </c>
      <c r="D3071" t="s">
        <v>11</v>
      </c>
      <c r="E3071">
        <v>1</v>
      </c>
      <c r="F3071" s="12">
        <f t="shared" si="94"/>
        <v>41821</v>
      </c>
      <c r="G3071" s="2">
        <f t="shared" si="95"/>
        <v>2014</v>
      </c>
    </row>
    <row r="3072" spans="1:7" x14ac:dyDescent="0.25">
      <c r="A3072">
        <v>2764</v>
      </c>
      <c r="B3072" t="s">
        <v>5</v>
      </c>
      <c r="C3072">
        <v>3.22</v>
      </c>
      <c r="D3072" t="s">
        <v>14</v>
      </c>
      <c r="E3072">
        <v>1</v>
      </c>
      <c r="F3072" s="12">
        <f t="shared" si="94"/>
        <v>41883</v>
      </c>
      <c r="G3072" s="2">
        <f t="shared" si="95"/>
        <v>2014</v>
      </c>
    </row>
    <row r="3073" spans="1:7" x14ac:dyDescent="0.25">
      <c r="A3073">
        <v>2764</v>
      </c>
      <c r="B3073" t="s">
        <v>5</v>
      </c>
      <c r="C3073">
        <v>3.22</v>
      </c>
      <c r="D3073" t="s">
        <v>20</v>
      </c>
      <c r="E3073">
        <v>1</v>
      </c>
      <c r="F3073" s="12">
        <f t="shared" si="94"/>
        <v>42005</v>
      </c>
      <c r="G3073" s="2">
        <f t="shared" si="95"/>
        <v>2015</v>
      </c>
    </row>
    <row r="3074" spans="1:7" x14ac:dyDescent="0.25">
      <c r="A3074">
        <v>2764</v>
      </c>
      <c r="B3074" t="s">
        <v>5</v>
      </c>
      <c r="C3074">
        <v>3.22</v>
      </c>
      <c r="D3074" t="s">
        <v>24</v>
      </c>
      <c r="E3074">
        <v>1</v>
      </c>
      <c r="F3074" s="12">
        <f t="shared" ref="F3074:F3137" si="96">DATE(VALUE(LEFT(D3074,4)),VALUE(RIGHT(D3074,2)),1)</f>
        <v>42095</v>
      </c>
      <c r="G3074" s="2">
        <f t="shared" si="95"/>
        <v>2015</v>
      </c>
    </row>
    <row r="3075" spans="1:7" x14ac:dyDescent="0.25">
      <c r="A3075">
        <v>2774</v>
      </c>
      <c r="B3075" t="s">
        <v>5</v>
      </c>
      <c r="C3075">
        <v>2.8</v>
      </c>
      <c r="D3075" t="s">
        <v>39</v>
      </c>
      <c r="E3075">
        <v>1</v>
      </c>
      <c r="F3075" s="12">
        <f t="shared" si="96"/>
        <v>40725</v>
      </c>
      <c r="G3075" s="2">
        <f t="shared" ref="G3075:G3138" si="97">YEAR(F3075)</f>
        <v>2011</v>
      </c>
    </row>
    <row r="3076" spans="1:7" x14ac:dyDescent="0.25">
      <c r="A3076">
        <v>2774</v>
      </c>
      <c r="B3076" t="s">
        <v>5</v>
      </c>
      <c r="C3076">
        <v>2.8</v>
      </c>
      <c r="D3076" t="s">
        <v>43</v>
      </c>
      <c r="E3076">
        <v>1</v>
      </c>
      <c r="F3076" s="12">
        <f t="shared" si="96"/>
        <v>40848</v>
      </c>
      <c r="G3076" s="2">
        <f t="shared" si="97"/>
        <v>2011</v>
      </c>
    </row>
    <row r="3077" spans="1:7" x14ac:dyDescent="0.25">
      <c r="A3077">
        <v>2774</v>
      </c>
      <c r="B3077" t="s">
        <v>5</v>
      </c>
      <c r="C3077">
        <v>2.8</v>
      </c>
      <c r="D3077" t="s">
        <v>46</v>
      </c>
      <c r="E3077">
        <v>1</v>
      </c>
      <c r="F3077" s="12">
        <f t="shared" si="96"/>
        <v>40969</v>
      </c>
      <c r="G3077" s="2">
        <f t="shared" si="97"/>
        <v>2012</v>
      </c>
    </row>
    <row r="3078" spans="1:7" x14ac:dyDescent="0.25">
      <c r="A3078">
        <v>2774</v>
      </c>
      <c r="B3078" t="s">
        <v>5</v>
      </c>
      <c r="C3078">
        <v>2.8</v>
      </c>
      <c r="D3078" t="s">
        <v>50</v>
      </c>
      <c r="E3078">
        <v>1</v>
      </c>
      <c r="F3078" s="12">
        <f t="shared" si="96"/>
        <v>41061</v>
      </c>
      <c r="G3078" s="2">
        <f t="shared" si="97"/>
        <v>2012</v>
      </c>
    </row>
    <row r="3079" spans="1:7" x14ac:dyDescent="0.25">
      <c r="A3079">
        <v>2774</v>
      </c>
      <c r="B3079" t="s">
        <v>5</v>
      </c>
      <c r="C3079">
        <v>2.8</v>
      </c>
      <c r="D3079" t="s">
        <v>52</v>
      </c>
      <c r="E3079">
        <v>1</v>
      </c>
      <c r="F3079" s="12">
        <f t="shared" si="96"/>
        <v>41153</v>
      </c>
      <c r="G3079" s="2">
        <f t="shared" si="97"/>
        <v>2012</v>
      </c>
    </row>
    <row r="3080" spans="1:7" x14ac:dyDescent="0.25">
      <c r="A3080">
        <v>2774</v>
      </c>
      <c r="B3080" t="s">
        <v>5</v>
      </c>
      <c r="C3080">
        <v>2.8</v>
      </c>
      <c r="D3080" t="s">
        <v>59</v>
      </c>
      <c r="E3080">
        <v>1</v>
      </c>
      <c r="F3080" s="12">
        <f t="shared" si="96"/>
        <v>41275</v>
      </c>
      <c r="G3080" s="2">
        <f t="shared" si="97"/>
        <v>2013</v>
      </c>
    </row>
    <row r="3081" spans="1:7" x14ac:dyDescent="0.25">
      <c r="A3081">
        <v>2774</v>
      </c>
      <c r="B3081" t="s">
        <v>5</v>
      </c>
      <c r="C3081">
        <v>2.8</v>
      </c>
      <c r="D3081" t="s">
        <v>62</v>
      </c>
      <c r="E3081">
        <v>1</v>
      </c>
      <c r="F3081" s="12">
        <f t="shared" si="96"/>
        <v>41365</v>
      </c>
      <c r="G3081" s="2">
        <f t="shared" si="97"/>
        <v>2013</v>
      </c>
    </row>
    <row r="3082" spans="1:7" x14ac:dyDescent="0.25">
      <c r="A3082">
        <v>2774</v>
      </c>
      <c r="B3082" t="s">
        <v>5</v>
      </c>
      <c r="C3082">
        <v>2.8</v>
      </c>
      <c r="D3082" t="s">
        <v>63</v>
      </c>
      <c r="E3082">
        <v>1</v>
      </c>
      <c r="F3082" s="12">
        <f t="shared" si="96"/>
        <v>41456</v>
      </c>
      <c r="G3082" s="2">
        <f t="shared" si="97"/>
        <v>2013</v>
      </c>
    </row>
    <row r="3083" spans="1:7" x14ac:dyDescent="0.25">
      <c r="A3083">
        <v>2774</v>
      </c>
      <c r="B3083" t="s">
        <v>5</v>
      </c>
      <c r="C3083">
        <v>2.8</v>
      </c>
      <c r="D3083" t="s">
        <v>68</v>
      </c>
      <c r="E3083">
        <v>1</v>
      </c>
      <c r="F3083" s="12">
        <f t="shared" si="96"/>
        <v>41548</v>
      </c>
      <c r="G3083" s="2">
        <f t="shared" si="97"/>
        <v>2013</v>
      </c>
    </row>
    <row r="3084" spans="1:7" x14ac:dyDescent="0.25">
      <c r="A3084">
        <v>2774</v>
      </c>
      <c r="B3084" t="s">
        <v>5</v>
      </c>
      <c r="C3084">
        <v>2.8</v>
      </c>
      <c r="D3084" t="s">
        <v>7</v>
      </c>
      <c r="E3084">
        <v>1</v>
      </c>
      <c r="F3084" s="12">
        <f t="shared" si="96"/>
        <v>41699</v>
      </c>
      <c r="G3084" s="2">
        <f t="shared" si="97"/>
        <v>2014</v>
      </c>
    </row>
    <row r="3085" spans="1:7" x14ac:dyDescent="0.25">
      <c r="A3085">
        <v>2774</v>
      </c>
      <c r="B3085" t="s">
        <v>5</v>
      </c>
      <c r="C3085">
        <v>2.8</v>
      </c>
      <c r="D3085" t="s">
        <v>8</v>
      </c>
      <c r="E3085">
        <v>1</v>
      </c>
      <c r="F3085" s="12">
        <f t="shared" si="96"/>
        <v>41760</v>
      </c>
      <c r="G3085" s="2">
        <f t="shared" si="97"/>
        <v>2014</v>
      </c>
    </row>
    <row r="3086" spans="1:7" x14ac:dyDescent="0.25">
      <c r="A3086">
        <v>2774</v>
      </c>
      <c r="B3086" t="s">
        <v>5</v>
      </c>
      <c r="C3086">
        <v>2.8</v>
      </c>
      <c r="D3086" t="s">
        <v>13</v>
      </c>
      <c r="E3086">
        <v>1</v>
      </c>
      <c r="F3086" s="12">
        <f t="shared" si="96"/>
        <v>41852</v>
      </c>
      <c r="G3086" s="2">
        <f t="shared" si="97"/>
        <v>2014</v>
      </c>
    </row>
    <row r="3087" spans="1:7" x14ac:dyDescent="0.25">
      <c r="A3087">
        <v>2774</v>
      </c>
      <c r="B3087" t="s">
        <v>5</v>
      </c>
      <c r="C3087">
        <v>2.8</v>
      </c>
      <c r="D3087" t="s">
        <v>18</v>
      </c>
      <c r="E3087">
        <v>1</v>
      </c>
      <c r="F3087" s="12">
        <f t="shared" si="96"/>
        <v>41974</v>
      </c>
      <c r="G3087" s="2">
        <f t="shared" si="97"/>
        <v>2014</v>
      </c>
    </row>
    <row r="3088" spans="1:7" x14ac:dyDescent="0.25">
      <c r="A3088">
        <v>2774</v>
      </c>
      <c r="B3088" t="s">
        <v>5</v>
      </c>
      <c r="C3088">
        <v>2.8</v>
      </c>
      <c r="D3088" t="s">
        <v>24</v>
      </c>
      <c r="E3088">
        <v>1</v>
      </c>
      <c r="F3088" s="12">
        <f t="shared" si="96"/>
        <v>42095</v>
      </c>
      <c r="G3088" s="2">
        <f t="shared" si="97"/>
        <v>2015</v>
      </c>
    </row>
    <row r="3089" spans="1:7" x14ac:dyDescent="0.25">
      <c r="A3089">
        <v>2774</v>
      </c>
      <c r="B3089" t="s">
        <v>5</v>
      </c>
      <c r="C3089">
        <v>2.8</v>
      </c>
      <c r="D3089" t="s">
        <v>27</v>
      </c>
      <c r="E3089">
        <v>1</v>
      </c>
      <c r="F3089" s="12">
        <f t="shared" si="96"/>
        <v>42156</v>
      </c>
      <c r="G3089" s="2">
        <f t="shared" si="97"/>
        <v>2015</v>
      </c>
    </row>
    <row r="3090" spans="1:7" x14ac:dyDescent="0.25">
      <c r="A3090">
        <v>2824</v>
      </c>
      <c r="B3090" t="s">
        <v>5</v>
      </c>
      <c r="C3090">
        <v>2.1760000000000002</v>
      </c>
      <c r="D3090" t="s">
        <v>41</v>
      </c>
      <c r="E3090">
        <v>1</v>
      </c>
      <c r="F3090" s="12">
        <f t="shared" si="96"/>
        <v>40787</v>
      </c>
      <c r="G3090" s="2">
        <f t="shared" si="97"/>
        <v>2011</v>
      </c>
    </row>
    <row r="3091" spans="1:7" x14ac:dyDescent="0.25">
      <c r="A3091">
        <v>2824</v>
      </c>
      <c r="B3091" t="s">
        <v>5</v>
      </c>
      <c r="C3091">
        <v>2.1760000000000002</v>
      </c>
      <c r="D3091" t="s">
        <v>38</v>
      </c>
      <c r="E3091">
        <v>1</v>
      </c>
      <c r="F3091" s="12">
        <f t="shared" si="96"/>
        <v>40695</v>
      </c>
      <c r="G3091" s="2">
        <f t="shared" si="97"/>
        <v>2011</v>
      </c>
    </row>
    <row r="3092" spans="1:7" x14ac:dyDescent="0.25">
      <c r="A3092">
        <v>2824</v>
      </c>
      <c r="B3092" t="s">
        <v>5</v>
      </c>
      <c r="C3092">
        <v>2.1760000000000002</v>
      </c>
      <c r="D3092" t="s">
        <v>46</v>
      </c>
      <c r="E3092">
        <v>1</v>
      </c>
      <c r="F3092" s="12">
        <f t="shared" si="96"/>
        <v>40969</v>
      </c>
      <c r="G3092" s="2">
        <f t="shared" si="97"/>
        <v>2012</v>
      </c>
    </row>
    <row r="3093" spans="1:7" x14ac:dyDescent="0.25">
      <c r="A3093">
        <v>2824</v>
      </c>
      <c r="B3093" t="s">
        <v>5</v>
      </c>
      <c r="C3093">
        <v>2.1760000000000002</v>
      </c>
      <c r="D3093" t="s">
        <v>51</v>
      </c>
      <c r="E3093">
        <v>1</v>
      </c>
      <c r="F3093" s="12">
        <f t="shared" si="96"/>
        <v>41091</v>
      </c>
      <c r="G3093" s="2">
        <f t="shared" si="97"/>
        <v>2012</v>
      </c>
    </row>
    <row r="3094" spans="1:7" x14ac:dyDescent="0.25">
      <c r="A3094">
        <v>2824</v>
      </c>
      <c r="B3094" t="s">
        <v>5</v>
      </c>
      <c r="C3094">
        <v>2.1760000000000002</v>
      </c>
      <c r="D3094" t="s">
        <v>56</v>
      </c>
      <c r="E3094">
        <v>1</v>
      </c>
      <c r="F3094" s="12">
        <f t="shared" si="96"/>
        <v>41214</v>
      </c>
      <c r="G3094" s="2">
        <f t="shared" si="97"/>
        <v>2012</v>
      </c>
    </row>
    <row r="3095" spans="1:7" x14ac:dyDescent="0.25">
      <c r="A3095">
        <v>2824</v>
      </c>
      <c r="B3095" t="s">
        <v>5</v>
      </c>
      <c r="C3095">
        <v>2.1760000000000002</v>
      </c>
      <c r="D3095" t="s">
        <v>60</v>
      </c>
      <c r="E3095">
        <v>1</v>
      </c>
      <c r="F3095" s="12">
        <f t="shared" si="96"/>
        <v>41395</v>
      </c>
      <c r="G3095" s="2">
        <f t="shared" si="97"/>
        <v>2013</v>
      </c>
    </row>
    <row r="3096" spans="1:7" x14ac:dyDescent="0.25">
      <c r="A3096">
        <v>2824</v>
      </c>
      <c r="B3096" t="s">
        <v>5</v>
      </c>
      <c r="C3096">
        <v>2.1760000000000002</v>
      </c>
      <c r="D3096" t="s">
        <v>65</v>
      </c>
      <c r="E3096">
        <v>1</v>
      </c>
      <c r="F3096" s="12">
        <f t="shared" si="96"/>
        <v>41487</v>
      </c>
      <c r="G3096" s="2">
        <f t="shared" si="97"/>
        <v>2013</v>
      </c>
    </row>
    <row r="3097" spans="1:7" x14ac:dyDescent="0.25">
      <c r="A3097">
        <v>2824</v>
      </c>
      <c r="B3097" t="s">
        <v>5</v>
      </c>
      <c r="C3097">
        <v>2.1760000000000002</v>
      </c>
      <c r="D3097" t="s">
        <v>70</v>
      </c>
      <c r="E3097">
        <v>1</v>
      </c>
      <c r="F3097" s="12">
        <f t="shared" si="96"/>
        <v>41671</v>
      </c>
      <c r="G3097" s="2">
        <f t="shared" si="97"/>
        <v>2014</v>
      </c>
    </row>
    <row r="3098" spans="1:7" x14ac:dyDescent="0.25">
      <c r="A3098">
        <v>2824</v>
      </c>
      <c r="B3098" t="s">
        <v>5</v>
      </c>
      <c r="C3098">
        <v>2.1760000000000002</v>
      </c>
      <c r="D3098" t="s">
        <v>10</v>
      </c>
      <c r="E3098">
        <v>1</v>
      </c>
      <c r="F3098" s="12">
        <f t="shared" si="96"/>
        <v>41791</v>
      </c>
      <c r="G3098" s="2">
        <f t="shared" si="97"/>
        <v>2014</v>
      </c>
    </row>
    <row r="3099" spans="1:7" x14ac:dyDescent="0.25">
      <c r="A3099">
        <v>2824</v>
      </c>
      <c r="B3099" t="s">
        <v>5</v>
      </c>
      <c r="C3099">
        <v>2.1760000000000002</v>
      </c>
      <c r="D3099" t="s">
        <v>16</v>
      </c>
      <c r="E3099">
        <v>1</v>
      </c>
      <c r="F3099" s="12">
        <f t="shared" si="96"/>
        <v>41913</v>
      </c>
      <c r="G3099" s="2">
        <f t="shared" si="97"/>
        <v>2014</v>
      </c>
    </row>
    <row r="3100" spans="1:7" x14ac:dyDescent="0.25">
      <c r="A3100">
        <v>2824</v>
      </c>
      <c r="B3100" t="s">
        <v>5</v>
      </c>
      <c r="C3100">
        <v>2.1760000000000002</v>
      </c>
      <c r="D3100" t="s">
        <v>24</v>
      </c>
      <c r="E3100">
        <v>1</v>
      </c>
      <c r="F3100" s="12">
        <f t="shared" si="96"/>
        <v>42095</v>
      </c>
      <c r="G3100" s="2">
        <f t="shared" si="97"/>
        <v>2015</v>
      </c>
    </row>
    <row r="3101" spans="1:7" x14ac:dyDescent="0.25">
      <c r="A3101">
        <v>2929</v>
      </c>
      <c r="B3101" t="s">
        <v>5</v>
      </c>
      <c r="C3101">
        <v>6.44</v>
      </c>
      <c r="D3101" t="s">
        <v>39</v>
      </c>
      <c r="E3101">
        <v>1</v>
      </c>
      <c r="F3101" s="12">
        <f t="shared" si="96"/>
        <v>40725</v>
      </c>
      <c r="G3101" s="2">
        <f t="shared" si="97"/>
        <v>2011</v>
      </c>
    </row>
    <row r="3102" spans="1:7" x14ac:dyDescent="0.25">
      <c r="A3102">
        <v>2929</v>
      </c>
      <c r="B3102" t="s">
        <v>5</v>
      </c>
      <c r="C3102">
        <v>6.44</v>
      </c>
      <c r="D3102" t="s">
        <v>37</v>
      </c>
      <c r="E3102">
        <v>1</v>
      </c>
      <c r="F3102" s="12">
        <f t="shared" si="96"/>
        <v>40664</v>
      </c>
      <c r="G3102" s="2">
        <f t="shared" si="97"/>
        <v>2011</v>
      </c>
    </row>
    <row r="3103" spans="1:7" x14ac:dyDescent="0.25">
      <c r="A3103">
        <v>2929</v>
      </c>
      <c r="B3103" t="s">
        <v>5</v>
      </c>
      <c r="C3103">
        <v>6.44</v>
      </c>
      <c r="D3103" t="s">
        <v>38</v>
      </c>
      <c r="E3103">
        <v>1</v>
      </c>
      <c r="F3103" s="12">
        <f t="shared" si="96"/>
        <v>40695</v>
      </c>
      <c r="G3103" s="2">
        <f t="shared" si="97"/>
        <v>2011</v>
      </c>
    </row>
    <row r="3104" spans="1:7" x14ac:dyDescent="0.25">
      <c r="A3104">
        <v>2929</v>
      </c>
      <c r="B3104" t="s">
        <v>5</v>
      </c>
      <c r="C3104">
        <v>6.44</v>
      </c>
      <c r="D3104" t="s">
        <v>41</v>
      </c>
      <c r="E3104">
        <v>1</v>
      </c>
      <c r="F3104" s="12">
        <f t="shared" si="96"/>
        <v>40787</v>
      </c>
      <c r="G3104" s="2">
        <f t="shared" si="97"/>
        <v>2011</v>
      </c>
    </row>
    <row r="3105" spans="1:7" x14ac:dyDescent="0.25">
      <c r="A3105">
        <v>2929</v>
      </c>
      <c r="B3105" t="s">
        <v>5</v>
      </c>
      <c r="C3105">
        <v>6.44</v>
      </c>
      <c r="D3105" t="s">
        <v>42</v>
      </c>
      <c r="E3105">
        <v>1</v>
      </c>
      <c r="F3105" s="12">
        <f t="shared" si="96"/>
        <v>40817</v>
      </c>
      <c r="G3105" s="2">
        <f t="shared" si="97"/>
        <v>2011</v>
      </c>
    </row>
    <row r="3106" spans="1:7" x14ac:dyDescent="0.25">
      <c r="A3106">
        <v>2929</v>
      </c>
      <c r="B3106" t="s">
        <v>5</v>
      </c>
      <c r="C3106">
        <v>6.44</v>
      </c>
      <c r="D3106" t="s">
        <v>44</v>
      </c>
      <c r="E3106">
        <v>1</v>
      </c>
      <c r="F3106" s="12">
        <f t="shared" si="96"/>
        <v>40878</v>
      </c>
      <c r="G3106" s="2">
        <f t="shared" si="97"/>
        <v>2011</v>
      </c>
    </row>
    <row r="3107" spans="1:7" x14ac:dyDescent="0.25">
      <c r="A3107">
        <v>2929</v>
      </c>
      <c r="B3107" t="s">
        <v>5</v>
      </c>
      <c r="C3107">
        <v>6.44</v>
      </c>
      <c r="D3107" t="s">
        <v>47</v>
      </c>
      <c r="E3107">
        <v>1</v>
      </c>
      <c r="F3107" s="12">
        <f t="shared" si="96"/>
        <v>40940</v>
      </c>
      <c r="G3107" s="2">
        <f t="shared" si="97"/>
        <v>2012</v>
      </c>
    </row>
    <row r="3108" spans="1:7" x14ac:dyDescent="0.25">
      <c r="A3108">
        <v>2929</v>
      </c>
      <c r="B3108" t="s">
        <v>5</v>
      </c>
      <c r="C3108">
        <v>6.44</v>
      </c>
      <c r="D3108" t="s">
        <v>49</v>
      </c>
      <c r="E3108">
        <v>1</v>
      </c>
      <c r="F3108" s="12">
        <f t="shared" si="96"/>
        <v>41000</v>
      </c>
      <c r="G3108" s="2">
        <f t="shared" si="97"/>
        <v>2012</v>
      </c>
    </row>
    <row r="3109" spans="1:7" x14ac:dyDescent="0.25">
      <c r="A3109">
        <v>2929</v>
      </c>
      <c r="B3109" t="s">
        <v>5</v>
      </c>
      <c r="C3109">
        <v>6.44</v>
      </c>
      <c r="D3109" t="s">
        <v>48</v>
      </c>
      <c r="E3109">
        <v>1</v>
      </c>
      <c r="F3109" s="12">
        <f t="shared" si="96"/>
        <v>41030</v>
      </c>
      <c r="G3109" s="2">
        <f t="shared" si="97"/>
        <v>2012</v>
      </c>
    </row>
    <row r="3110" spans="1:7" x14ac:dyDescent="0.25">
      <c r="A3110">
        <v>2929</v>
      </c>
      <c r="B3110" t="s">
        <v>5</v>
      </c>
      <c r="C3110">
        <v>6.44</v>
      </c>
      <c r="D3110" t="s">
        <v>50</v>
      </c>
      <c r="E3110">
        <v>1</v>
      </c>
      <c r="F3110" s="12">
        <f t="shared" si="96"/>
        <v>41061</v>
      </c>
      <c r="G3110" s="2">
        <f t="shared" si="97"/>
        <v>2012</v>
      </c>
    </row>
    <row r="3111" spans="1:7" x14ac:dyDescent="0.25">
      <c r="A3111">
        <v>2929</v>
      </c>
      <c r="B3111" t="s">
        <v>5</v>
      </c>
      <c r="C3111">
        <v>6.44</v>
      </c>
      <c r="D3111" t="s">
        <v>51</v>
      </c>
      <c r="E3111">
        <v>1</v>
      </c>
      <c r="F3111" s="12">
        <f t="shared" si="96"/>
        <v>41091</v>
      </c>
      <c r="G3111" s="2">
        <f t="shared" si="97"/>
        <v>2012</v>
      </c>
    </row>
    <row r="3112" spans="1:7" x14ac:dyDescent="0.25">
      <c r="A3112">
        <v>2929</v>
      </c>
      <c r="B3112" t="s">
        <v>5</v>
      </c>
      <c r="C3112">
        <v>6.44</v>
      </c>
      <c r="D3112" t="s">
        <v>52</v>
      </c>
      <c r="E3112">
        <v>1</v>
      </c>
      <c r="F3112" s="12">
        <f t="shared" si="96"/>
        <v>41153</v>
      </c>
      <c r="G3112" s="2">
        <f t="shared" si="97"/>
        <v>2012</v>
      </c>
    </row>
    <row r="3113" spans="1:7" x14ac:dyDescent="0.25">
      <c r="A3113">
        <v>2929</v>
      </c>
      <c r="B3113" t="s">
        <v>5</v>
      </c>
      <c r="C3113">
        <v>6.44</v>
      </c>
      <c r="D3113" t="s">
        <v>55</v>
      </c>
      <c r="E3113">
        <v>1</v>
      </c>
      <c r="F3113" s="12">
        <f t="shared" si="96"/>
        <v>41183</v>
      </c>
      <c r="G3113" s="2">
        <f t="shared" si="97"/>
        <v>2012</v>
      </c>
    </row>
    <row r="3114" spans="1:7" x14ac:dyDescent="0.25">
      <c r="A3114">
        <v>2929</v>
      </c>
      <c r="B3114" t="s">
        <v>5</v>
      </c>
      <c r="C3114">
        <v>6.44</v>
      </c>
      <c r="D3114" t="s">
        <v>54</v>
      </c>
      <c r="E3114">
        <v>1</v>
      </c>
      <c r="F3114" s="12">
        <f t="shared" si="96"/>
        <v>41244</v>
      </c>
      <c r="G3114" s="2">
        <f t="shared" si="97"/>
        <v>2012</v>
      </c>
    </row>
    <row r="3115" spans="1:7" x14ac:dyDescent="0.25">
      <c r="A3115">
        <v>2929</v>
      </c>
      <c r="B3115" t="s">
        <v>5</v>
      </c>
      <c r="C3115">
        <v>6.44</v>
      </c>
      <c r="D3115" t="s">
        <v>58</v>
      </c>
      <c r="E3115">
        <v>1</v>
      </c>
      <c r="F3115" s="12">
        <f t="shared" si="96"/>
        <v>41306</v>
      </c>
      <c r="G3115" s="2">
        <f t="shared" si="97"/>
        <v>2013</v>
      </c>
    </row>
    <row r="3116" spans="1:7" x14ac:dyDescent="0.25">
      <c r="A3116">
        <v>2929</v>
      </c>
      <c r="B3116" t="s">
        <v>5</v>
      </c>
      <c r="C3116">
        <v>6.44</v>
      </c>
      <c r="D3116" t="s">
        <v>62</v>
      </c>
      <c r="E3116">
        <v>1</v>
      </c>
      <c r="F3116" s="12">
        <f t="shared" si="96"/>
        <v>41365</v>
      </c>
      <c r="G3116" s="2">
        <f t="shared" si="97"/>
        <v>2013</v>
      </c>
    </row>
    <row r="3117" spans="1:7" x14ac:dyDescent="0.25">
      <c r="A3117">
        <v>2929</v>
      </c>
      <c r="B3117" t="s">
        <v>5</v>
      </c>
      <c r="C3117">
        <v>6.44</v>
      </c>
      <c r="D3117" t="s">
        <v>60</v>
      </c>
      <c r="E3117">
        <v>1</v>
      </c>
      <c r="F3117" s="12">
        <f t="shared" si="96"/>
        <v>41395</v>
      </c>
      <c r="G3117" s="2">
        <f t="shared" si="97"/>
        <v>2013</v>
      </c>
    </row>
    <row r="3118" spans="1:7" x14ac:dyDescent="0.25">
      <c r="A3118">
        <v>2929</v>
      </c>
      <c r="B3118" t="s">
        <v>5</v>
      </c>
      <c r="C3118">
        <v>6.44</v>
      </c>
      <c r="D3118" t="s">
        <v>61</v>
      </c>
      <c r="E3118">
        <v>1</v>
      </c>
      <c r="F3118" s="12">
        <f t="shared" si="96"/>
        <v>41426</v>
      </c>
      <c r="G3118" s="2">
        <f t="shared" si="97"/>
        <v>2013</v>
      </c>
    </row>
    <row r="3119" spans="1:7" x14ac:dyDescent="0.25">
      <c r="A3119">
        <v>2929</v>
      </c>
      <c r="B3119" t="s">
        <v>5</v>
      </c>
      <c r="C3119">
        <v>6.44</v>
      </c>
      <c r="D3119" t="s">
        <v>63</v>
      </c>
      <c r="E3119">
        <v>1</v>
      </c>
      <c r="F3119" s="12">
        <f t="shared" si="96"/>
        <v>41456</v>
      </c>
      <c r="G3119" s="2">
        <f t="shared" si="97"/>
        <v>2013</v>
      </c>
    </row>
    <row r="3120" spans="1:7" x14ac:dyDescent="0.25">
      <c r="A3120">
        <v>2929</v>
      </c>
      <c r="B3120" t="s">
        <v>5</v>
      </c>
      <c r="C3120">
        <v>6.44</v>
      </c>
      <c r="D3120" t="s">
        <v>64</v>
      </c>
      <c r="E3120">
        <v>1</v>
      </c>
      <c r="F3120" s="12">
        <f t="shared" si="96"/>
        <v>41518</v>
      </c>
      <c r="G3120" s="2">
        <f t="shared" si="97"/>
        <v>2013</v>
      </c>
    </row>
    <row r="3121" spans="1:7" x14ac:dyDescent="0.25">
      <c r="A3121">
        <v>2929</v>
      </c>
      <c r="B3121" t="s">
        <v>5</v>
      </c>
      <c r="C3121">
        <v>6.44</v>
      </c>
      <c r="D3121" t="s">
        <v>68</v>
      </c>
      <c r="E3121">
        <v>1</v>
      </c>
      <c r="F3121" s="12">
        <f t="shared" si="96"/>
        <v>41548</v>
      </c>
      <c r="G3121" s="2">
        <f t="shared" si="97"/>
        <v>2013</v>
      </c>
    </row>
    <row r="3122" spans="1:7" x14ac:dyDescent="0.25">
      <c r="A3122">
        <v>2929</v>
      </c>
      <c r="B3122" t="s">
        <v>5</v>
      </c>
      <c r="C3122">
        <v>6.44</v>
      </c>
      <c r="D3122" t="s">
        <v>66</v>
      </c>
      <c r="E3122">
        <v>1</v>
      </c>
      <c r="F3122" s="12">
        <f t="shared" si="96"/>
        <v>41609</v>
      </c>
      <c r="G3122" s="2">
        <f t="shared" si="97"/>
        <v>2013</v>
      </c>
    </row>
    <row r="3123" spans="1:7" x14ac:dyDescent="0.25">
      <c r="A3123">
        <v>2929</v>
      </c>
      <c r="B3123" t="s">
        <v>5</v>
      </c>
      <c r="C3123">
        <v>6.44</v>
      </c>
      <c r="D3123" t="s">
        <v>70</v>
      </c>
      <c r="E3123">
        <v>1</v>
      </c>
      <c r="F3123" s="12">
        <f t="shared" si="96"/>
        <v>41671</v>
      </c>
      <c r="G3123" s="2">
        <f t="shared" si="97"/>
        <v>2014</v>
      </c>
    </row>
    <row r="3124" spans="1:7" x14ac:dyDescent="0.25">
      <c r="A3124">
        <v>2929</v>
      </c>
      <c r="B3124" t="s">
        <v>5</v>
      </c>
      <c r="C3124">
        <v>6.44</v>
      </c>
      <c r="D3124" t="s">
        <v>6</v>
      </c>
      <c r="E3124">
        <v>1</v>
      </c>
      <c r="F3124" s="12">
        <f t="shared" si="96"/>
        <v>41730</v>
      </c>
      <c r="G3124" s="2">
        <f t="shared" si="97"/>
        <v>2014</v>
      </c>
    </row>
    <row r="3125" spans="1:7" x14ac:dyDescent="0.25">
      <c r="A3125">
        <v>2929</v>
      </c>
      <c r="B3125" t="s">
        <v>5</v>
      </c>
      <c r="C3125">
        <v>6.44</v>
      </c>
      <c r="D3125" t="s">
        <v>8</v>
      </c>
      <c r="E3125">
        <v>1</v>
      </c>
      <c r="F3125" s="12">
        <f t="shared" si="96"/>
        <v>41760</v>
      </c>
      <c r="G3125" s="2">
        <f t="shared" si="97"/>
        <v>2014</v>
      </c>
    </row>
    <row r="3126" spans="1:7" x14ac:dyDescent="0.25">
      <c r="A3126">
        <v>2929</v>
      </c>
      <c r="B3126" t="s">
        <v>5</v>
      </c>
      <c r="C3126">
        <v>6.44</v>
      </c>
      <c r="D3126" t="s">
        <v>10</v>
      </c>
      <c r="E3126">
        <v>1</v>
      </c>
      <c r="F3126" s="12">
        <f t="shared" si="96"/>
        <v>41791</v>
      </c>
      <c r="G3126" s="2">
        <f t="shared" si="97"/>
        <v>2014</v>
      </c>
    </row>
    <row r="3127" spans="1:7" x14ac:dyDescent="0.25">
      <c r="A3127">
        <v>2929</v>
      </c>
      <c r="B3127" t="s">
        <v>5</v>
      </c>
      <c r="C3127">
        <v>6.44</v>
      </c>
      <c r="D3127" t="s">
        <v>13</v>
      </c>
      <c r="E3127">
        <v>1</v>
      </c>
      <c r="F3127" s="12">
        <f t="shared" si="96"/>
        <v>41852</v>
      </c>
      <c r="G3127" s="2">
        <f t="shared" si="97"/>
        <v>2014</v>
      </c>
    </row>
    <row r="3128" spans="1:7" x14ac:dyDescent="0.25">
      <c r="A3128">
        <v>2929</v>
      </c>
      <c r="B3128" t="s">
        <v>5</v>
      </c>
      <c r="C3128">
        <v>6.44</v>
      </c>
      <c r="D3128" t="s">
        <v>14</v>
      </c>
      <c r="E3128">
        <v>1</v>
      </c>
      <c r="F3128" s="12">
        <f t="shared" si="96"/>
        <v>41883</v>
      </c>
      <c r="G3128" s="2">
        <f t="shared" si="97"/>
        <v>2014</v>
      </c>
    </row>
    <row r="3129" spans="1:7" x14ac:dyDescent="0.25">
      <c r="A3129">
        <v>2929</v>
      </c>
      <c r="B3129" t="s">
        <v>5</v>
      </c>
      <c r="C3129">
        <v>6.44</v>
      </c>
      <c r="D3129" t="s">
        <v>16</v>
      </c>
      <c r="E3129">
        <v>1</v>
      </c>
      <c r="F3129" s="12">
        <f t="shared" si="96"/>
        <v>41913</v>
      </c>
      <c r="G3129" s="2">
        <f t="shared" si="97"/>
        <v>2014</v>
      </c>
    </row>
    <row r="3130" spans="1:7" x14ac:dyDescent="0.25">
      <c r="A3130">
        <v>2929</v>
      </c>
      <c r="B3130" t="s">
        <v>5</v>
      </c>
      <c r="C3130">
        <v>6.44</v>
      </c>
      <c r="D3130" t="s">
        <v>20</v>
      </c>
      <c r="E3130">
        <v>1</v>
      </c>
      <c r="F3130" s="12">
        <f t="shared" si="96"/>
        <v>42005</v>
      </c>
      <c r="G3130" s="2">
        <f t="shared" si="97"/>
        <v>2015</v>
      </c>
    </row>
    <row r="3131" spans="1:7" x14ac:dyDescent="0.25">
      <c r="A3131">
        <v>2929</v>
      </c>
      <c r="B3131" t="s">
        <v>5</v>
      </c>
      <c r="C3131">
        <v>6.44</v>
      </c>
      <c r="D3131" t="s">
        <v>21</v>
      </c>
      <c r="E3131">
        <v>1</v>
      </c>
      <c r="F3131" s="12">
        <f t="shared" si="96"/>
        <v>42036</v>
      </c>
      <c r="G3131" s="2">
        <f t="shared" si="97"/>
        <v>2015</v>
      </c>
    </row>
    <row r="3132" spans="1:7" x14ac:dyDescent="0.25">
      <c r="A3132">
        <v>2929</v>
      </c>
      <c r="B3132" t="s">
        <v>5</v>
      </c>
      <c r="C3132">
        <v>6.44</v>
      </c>
      <c r="D3132" t="s">
        <v>24</v>
      </c>
      <c r="E3132">
        <v>1</v>
      </c>
      <c r="F3132" s="12">
        <f t="shared" si="96"/>
        <v>42095</v>
      </c>
      <c r="G3132" s="2">
        <f t="shared" si="97"/>
        <v>2015</v>
      </c>
    </row>
    <row r="3133" spans="1:7" x14ac:dyDescent="0.25">
      <c r="A3133">
        <v>2929</v>
      </c>
      <c r="B3133" t="s">
        <v>5</v>
      </c>
      <c r="C3133">
        <v>6.44</v>
      </c>
      <c r="D3133" t="s">
        <v>25</v>
      </c>
      <c r="E3133">
        <v>1</v>
      </c>
      <c r="F3133" s="12">
        <f t="shared" si="96"/>
        <v>42125</v>
      </c>
      <c r="G3133" s="2">
        <f t="shared" si="97"/>
        <v>2015</v>
      </c>
    </row>
    <row r="3134" spans="1:7" x14ac:dyDescent="0.25">
      <c r="A3134">
        <v>2929</v>
      </c>
      <c r="B3134" t="s">
        <v>5</v>
      </c>
      <c r="C3134">
        <v>6.44</v>
      </c>
      <c r="D3134" t="s">
        <v>27</v>
      </c>
      <c r="E3134">
        <v>1</v>
      </c>
      <c r="F3134" s="12">
        <f t="shared" si="96"/>
        <v>42156</v>
      </c>
      <c r="G3134" s="2">
        <f t="shared" si="97"/>
        <v>2015</v>
      </c>
    </row>
    <row r="3135" spans="1:7" x14ac:dyDescent="0.25">
      <c r="A3135">
        <v>3030</v>
      </c>
      <c r="B3135" t="s">
        <v>5</v>
      </c>
      <c r="C3135">
        <v>7.8540000000000001</v>
      </c>
      <c r="D3135" t="s">
        <v>39</v>
      </c>
      <c r="E3135">
        <v>1</v>
      </c>
      <c r="F3135" s="12">
        <f t="shared" si="96"/>
        <v>40725</v>
      </c>
      <c r="G3135" s="2">
        <f t="shared" si="97"/>
        <v>2011</v>
      </c>
    </row>
    <row r="3136" spans="1:7" x14ac:dyDescent="0.25">
      <c r="A3136">
        <v>3030</v>
      </c>
      <c r="B3136" t="s">
        <v>5</v>
      </c>
      <c r="C3136">
        <v>7.8540000000000001</v>
      </c>
      <c r="D3136" t="s">
        <v>40</v>
      </c>
      <c r="E3136">
        <v>1</v>
      </c>
      <c r="F3136" s="12">
        <f t="shared" si="96"/>
        <v>40756</v>
      </c>
      <c r="G3136" s="2">
        <f t="shared" si="97"/>
        <v>2011</v>
      </c>
    </row>
    <row r="3137" spans="1:7" x14ac:dyDescent="0.25">
      <c r="A3137">
        <v>3030</v>
      </c>
      <c r="B3137" t="s">
        <v>5</v>
      </c>
      <c r="C3137">
        <v>7.8540000000000001</v>
      </c>
      <c r="D3137" t="s">
        <v>42</v>
      </c>
      <c r="E3137">
        <v>1</v>
      </c>
      <c r="F3137" s="12">
        <f t="shared" si="96"/>
        <v>40817</v>
      </c>
      <c r="G3137" s="2">
        <f t="shared" si="97"/>
        <v>2011</v>
      </c>
    </row>
    <row r="3138" spans="1:7" x14ac:dyDescent="0.25">
      <c r="A3138">
        <v>3030</v>
      </c>
      <c r="B3138" t="s">
        <v>5</v>
      </c>
      <c r="C3138">
        <v>7.8540000000000001</v>
      </c>
      <c r="D3138" t="s">
        <v>43</v>
      </c>
      <c r="E3138">
        <v>1</v>
      </c>
      <c r="F3138" s="12">
        <f t="shared" ref="F3138:F3201" si="98">DATE(VALUE(LEFT(D3138,4)),VALUE(RIGHT(D3138,2)),1)</f>
        <v>40848</v>
      </c>
      <c r="G3138" s="2">
        <f t="shared" si="97"/>
        <v>2011</v>
      </c>
    </row>
    <row r="3139" spans="1:7" x14ac:dyDescent="0.25">
      <c r="A3139">
        <v>3030</v>
      </c>
      <c r="B3139" t="s">
        <v>5</v>
      </c>
      <c r="C3139">
        <v>7.8540000000000001</v>
      </c>
      <c r="D3139" t="s">
        <v>45</v>
      </c>
      <c r="E3139">
        <v>1</v>
      </c>
      <c r="F3139" s="12">
        <f t="shared" si="98"/>
        <v>40909</v>
      </c>
      <c r="G3139" s="2">
        <f t="shared" ref="G3139:G3202" si="99">YEAR(F3139)</f>
        <v>2012</v>
      </c>
    </row>
    <row r="3140" spans="1:7" x14ac:dyDescent="0.25">
      <c r="A3140">
        <v>3030</v>
      </c>
      <c r="B3140" t="s">
        <v>5</v>
      </c>
      <c r="C3140">
        <v>7.8540000000000001</v>
      </c>
      <c r="D3140" t="s">
        <v>46</v>
      </c>
      <c r="E3140">
        <v>1</v>
      </c>
      <c r="F3140" s="12">
        <f t="shared" si="98"/>
        <v>40969</v>
      </c>
      <c r="G3140" s="2">
        <f t="shared" si="99"/>
        <v>2012</v>
      </c>
    </row>
    <row r="3141" spans="1:7" x14ac:dyDescent="0.25">
      <c r="A3141">
        <v>3030</v>
      </c>
      <c r="B3141" t="s">
        <v>5</v>
      </c>
      <c r="C3141">
        <v>7.8540000000000001</v>
      </c>
      <c r="D3141" t="s">
        <v>49</v>
      </c>
      <c r="E3141">
        <v>1</v>
      </c>
      <c r="F3141" s="12">
        <f t="shared" si="98"/>
        <v>41000</v>
      </c>
      <c r="G3141" s="2">
        <f t="shared" si="99"/>
        <v>2012</v>
      </c>
    </row>
    <row r="3142" spans="1:7" x14ac:dyDescent="0.25">
      <c r="A3142">
        <v>3030</v>
      </c>
      <c r="B3142" t="s">
        <v>5</v>
      </c>
      <c r="C3142">
        <v>7.8540000000000001</v>
      </c>
      <c r="D3142" t="s">
        <v>48</v>
      </c>
      <c r="E3142">
        <v>1</v>
      </c>
      <c r="F3142" s="12">
        <f t="shared" si="98"/>
        <v>41030</v>
      </c>
      <c r="G3142" s="2">
        <f t="shared" si="99"/>
        <v>2012</v>
      </c>
    </row>
    <row r="3143" spans="1:7" x14ac:dyDescent="0.25">
      <c r="A3143">
        <v>3030</v>
      </c>
      <c r="B3143" t="s">
        <v>5</v>
      </c>
      <c r="C3143">
        <v>7.8540000000000001</v>
      </c>
      <c r="D3143" t="s">
        <v>50</v>
      </c>
      <c r="E3143">
        <v>1</v>
      </c>
      <c r="F3143" s="12">
        <f t="shared" si="98"/>
        <v>41061</v>
      </c>
      <c r="G3143" s="2">
        <f t="shared" si="99"/>
        <v>2012</v>
      </c>
    </row>
    <row r="3144" spans="1:7" x14ac:dyDescent="0.25">
      <c r="A3144">
        <v>3030</v>
      </c>
      <c r="B3144" t="s">
        <v>5</v>
      </c>
      <c r="C3144">
        <v>7.8540000000000001</v>
      </c>
      <c r="D3144" t="s">
        <v>51</v>
      </c>
      <c r="E3144">
        <v>2</v>
      </c>
      <c r="F3144" s="12">
        <f t="shared" si="98"/>
        <v>41091</v>
      </c>
      <c r="G3144" s="2">
        <f t="shared" si="99"/>
        <v>2012</v>
      </c>
    </row>
    <row r="3145" spans="1:7" x14ac:dyDescent="0.25">
      <c r="A3145">
        <v>3030</v>
      </c>
      <c r="B3145" t="s">
        <v>5</v>
      </c>
      <c r="C3145">
        <v>7.8540000000000001</v>
      </c>
      <c r="D3145" t="s">
        <v>53</v>
      </c>
      <c r="E3145">
        <v>1</v>
      </c>
      <c r="F3145" s="12">
        <f t="shared" si="98"/>
        <v>41122</v>
      </c>
      <c r="G3145" s="2">
        <f t="shared" si="99"/>
        <v>2012</v>
      </c>
    </row>
    <row r="3146" spans="1:7" x14ac:dyDescent="0.25">
      <c r="A3146">
        <v>3030</v>
      </c>
      <c r="B3146" t="s">
        <v>5</v>
      </c>
      <c r="C3146">
        <v>7.8540000000000001</v>
      </c>
      <c r="D3146" t="s">
        <v>55</v>
      </c>
      <c r="E3146">
        <v>1</v>
      </c>
      <c r="F3146" s="12">
        <f t="shared" si="98"/>
        <v>41183</v>
      </c>
      <c r="G3146" s="2">
        <f t="shared" si="99"/>
        <v>2012</v>
      </c>
    </row>
    <row r="3147" spans="1:7" x14ac:dyDescent="0.25">
      <c r="A3147">
        <v>3030</v>
      </c>
      <c r="B3147" t="s">
        <v>5</v>
      </c>
      <c r="C3147">
        <v>7.8540000000000001</v>
      </c>
      <c r="D3147" t="s">
        <v>56</v>
      </c>
      <c r="E3147">
        <v>1</v>
      </c>
      <c r="F3147" s="12">
        <f t="shared" si="98"/>
        <v>41214</v>
      </c>
      <c r="G3147" s="2">
        <f t="shared" si="99"/>
        <v>2012</v>
      </c>
    </row>
    <row r="3148" spans="1:7" x14ac:dyDescent="0.25">
      <c r="A3148">
        <v>3030</v>
      </c>
      <c r="B3148" t="s">
        <v>5</v>
      </c>
      <c r="C3148">
        <v>7.8540000000000001</v>
      </c>
      <c r="D3148" t="s">
        <v>59</v>
      </c>
      <c r="E3148">
        <v>1</v>
      </c>
      <c r="F3148" s="12">
        <f t="shared" si="98"/>
        <v>41275</v>
      </c>
      <c r="G3148" s="2">
        <f t="shared" si="99"/>
        <v>2013</v>
      </c>
    </row>
    <row r="3149" spans="1:7" x14ac:dyDescent="0.25">
      <c r="A3149">
        <v>3030</v>
      </c>
      <c r="B3149" t="s">
        <v>5</v>
      </c>
      <c r="C3149">
        <v>7.8540000000000001</v>
      </c>
      <c r="D3149" t="s">
        <v>57</v>
      </c>
      <c r="E3149">
        <v>1</v>
      </c>
      <c r="F3149" s="12">
        <f t="shared" si="98"/>
        <v>41334</v>
      </c>
      <c r="G3149" s="2">
        <f t="shared" si="99"/>
        <v>2013</v>
      </c>
    </row>
    <row r="3150" spans="1:7" x14ac:dyDescent="0.25">
      <c r="A3150">
        <v>3030</v>
      </c>
      <c r="B3150" t="s">
        <v>5</v>
      </c>
      <c r="C3150">
        <v>7.8540000000000001</v>
      </c>
      <c r="D3150" t="s">
        <v>62</v>
      </c>
      <c r="E3150">
        <v>1</v>
      </c>
      <c r="F3150" s="12">
        <f t="shared" si="98"/>
        <v>41365</v>
      </c>
      <c r="G3150" s="2">
        <f t="shared" si="99"/>
        <v>2013</v>
      </c>
    </row>
    <row r="3151" spans="1:7" x14ac:dyDescent="0.25">
      <c r="A3151">
        <v>3030</v>
      </c>
      <c r="B3151" t="s">
        <v>5</v>
      </c>
      <c r="C3151">
        <v>7.8540000000000001</v>
      </c>
      <c r="D3151" t="s">
        <v>60</v>
      </c>
      <c r="E3151">
        <v>1</v>
      </c>
      <c r="F3151" s="12">
        <f t="shared" si="98"/>
        <v>41395</v>
      </c>
      <c r="G3151" s="2">
        <f t="shared" si="99"/>
        <v>2013</v>
      </c>
    </row>
    <row r="3152" spans="1:7" x14ac:dyDescent="0.25">
      <c r="A3152">
        <v>3030</v>
      </c>
      <c r="B3152" t="s">
        <v>5</v>
      </c>
      <c r="C3152">
        <v>7.8540000000000001</v>
      </c>
      <c r="D3152" t="s">
        <v>61</v>
      </c>
      <c r="E3152">
        <v>1</v>
      </c>
      <c r="F3152" s="12">
        <f t="shared" si="98"/>
        <v>41426</v>
      </c>
      <c r="G3152" s="2">
        <f t="shared" si="99"/>
        <v>2013</v>
      </c>
    </row>
    <row r="3153" spans="1:7" x14ac:dyDescent="0.25">
      <c r="A3153">
        <v>3030</v>
      </c>
      <c r="B3153" t="s">
        <v>5</v>
      </c>
      <c r="C3153">
        <v>7.8540000000000001</v>
      </c>
      <c r="D3153" t="s">
        <v>63</v>
      </c>
      <c r="E3153">
        <v>1</v>
      </c>
      <c r="F3153" s="12">
        <f t="shared" si="98"/>
        <v>41456</v>
      </c>
      <c r="G3153" s="2">
        <f t="shared" si="99"/>
        <v>2013</v>
      </c>
    </row>
    <row r="3154" spans="1:7" x14ac:dyDescent="0.25">
      <c r="A3154">
        <v>3030</v>
      </c>
      <c r="B3154" t="s">
        <v>5</v>
      </c>
      <c r="C3154">
        <v>7.8540000000000001</v>
      </c>
      <c r="D3154" t="s">
        <v>65</v>
      </c>
      <c r="E3154">
        <v>1</v>
      </c>
      <c r="F3154" s="12">
        <f t="shared" si="98"/>
        <v>41487</v>
      </c>
      <c r="G3154" s="2">
        <f t="shared" si="99"/>
        <v>2013</v>
      </c>
    </row>
    <row r="3155" spans="1:7" x14ac:dyDescent="0.25">
      <c r="A3155">
        <v>3030</v>
      </c>
      <c r="B3155" t="s">
        <v>5</v>
      </c>
      <c r="C3155">
        <v>7.8540000000000001</v>
      </c>
      <c r="D3155" t="s">
        <v>64</v>
      </c>
      <c r="E3155">
        <v>1</v>
      </c>
      <c r="F3155" s="12">
        <f t="shared" si="98"/>
        <v>41518</v>
      </c>
      <c r="G3155" s="2">
        <f t="shared" si="99"/>
        <v>2013</v>
      </c>
    </row>
    <row r="3156" spans="1:7" x14ac:dyDescent="0.25">
      <c r="A3156">
        <v>3030</v>
      </c>
      <c r="B3156" t="s">
        <v>5</v>
      </c>
      <c r="C3156">
        <v>7.8540000000000001</v>
      </c>
      <c r="D3156" t="s">
        <v>68</v>
      </c>
      <c r="E3156">
        <v>1</v>
      </c>
      <c r="F3156" s="12">
        <f t="shared" si="98"/>
        <v>41548</v>
      </c>
      <c r="G3156" s="2">
        <f t="shared" si="99"/>
        <v>2013</v>
      </c>
    </row>
    <row r="3157" spans="1:7" x14ac:dyDescent="0.25">
      <c r="A3157">
        <v>3030</v>
      </c>
      <c r="B3157" t="s">
        <v>5</v>
      </c>
      <c r="C3157">
        <v>7.8540000000000001</v>
      </c>
      <c r="D3157" t="s">
        <v>67</v>
      </c>
      <c r="E3157">
        <v>1</v>
      </c>
      <c r="F3157" s="12">
        <f t="shared" si="98"/>
        <v>41579</v>
      </c>
      <c r="G3157" s="2">
        <f t="shared" si="99"/>
        <v>2013</v>
      </c>
    </row>
    <row r="3158" spans="1:7" x14ac:dyDescent="0.25">
      <c r="A3158">
        <v>3030</v>
      </c>
      <c r="B3158" t="s">
        <v>5</v>
      </c>
      <c r="C3158">
        <v>7.8540000000000001</v>
      </c>
      <c r="D3158" t="s">
        <v>69</v>
      </c>
      <c r="E3158">
        <v>1</v>
      </c>
      <c r="F3158" s="12">
        <f t="shared" si="98"/>
        <v>41640</v>
      </c>
      <c r="G3158" s="2">
        <f t="shared" si="99"/>
        <v>2014</v>
      </c>
    </row>
    <row r="3159" spans="1:7" x14ac:dyDescent="0.25">
      <c r="A3159">
        <v>3030</v>
      </c>
      <c r="B3159" t="s">
        <v>5</v>
      </c>
      <c r="C3159">
        <v>7.8540000000000001</v>
      </c>
      <c r="D3159" t="s">
        <v>7</v>
      </c>
      <c r="E3159">
        <v>1</v>
      </c>
      <c r="F3159" s="12">
        <f t="shared" si="98"/>
        <v>41699</v>
      </c>
      <c r="G3159" s="2">
        <f t="shared" si="99"/>
        <v>2014</v>
      </c>
    </row>
    <row r="3160" spans="1:7" x14ac:dyDescent="0.25">
      <c r="A3160">
        <v>3030</v>
      </c>
      <c r="B3160" t="s">
        <v>5</v>
      </c>
      <c r="C3160">
        <v>7.8540000000000001</v>
      </c>
      <c r="D3160" t="s">
        <v>6</v>
      </c>
      <c r="E3160">
        <v>1</v>
      </c>
      <c r="F3160" s="12">
        <f t="shared" si="98"/>
        <v>41730</v>
      </c>
      <c r="G3160" s="2">
        <f t="shared" si="99"/>
        <v>2014</v>
      </c>
    </row>
    <row r="3161" spans="1:7" x14ac:dyDescent="0.25">
      <c r="A3161">
        <v>3030</v>
      </c>
      <c r="B3161" t="s">
        <v>5</v>
      </c>
      <c r="C3161">
        <v>7.8540000000000001</v>
      </c>
      <c r="D3161" t="s">
        <v>8</v>
      </c>
      <c r="E3161">
        <v>1</v>
      </c>
      <c r="F3161" s="12">
        <f t="shared" si="98"/>
        <v>41760</v>
      </c>
      <c r="G3161" s="2">
        <f t="shared" si="99"/>
        <v>2014</v>
      </c>
    </row>
    <row r="3162" spans="1:7" x14ac:dyDescent="0.25">
      <c r="A3162">
        <v>3030</v>
      </c>
      <c r="B3162" t="s">
        <v>5</v>
      </c>
      <c r="C3162">
        <v>7.8540000000000001</v>
      </c>
      <c r="D3162" t="s">
        <v>10</v>
      </c>
      <c r="E3162">
        <v>1</v>
      </c>
      <c r="F3162" s="12">
        <f t="shared" si="98"/>
        <v>41791</v>
      </c>
      <c r="G3162" s="2">
        <f t="shared" si="99"/>
        <v>2014</v>
      </c>
    </row>
    <row r="3163" spans="1:7" x14ac:dyDescent="0.25">
      <c r="A3163">
        <v>3030</v>
      </c>
      <c r="B3163" t="s">
        <v>5</v>
      </c>
      <c r="C3163">
        <v>7.8540000000000001</v>
      </c>
      <c r="D3163" t="s">
        <v>11</v>
      </c>
      <c r="E3163">
        <v>1</v>
      </c>
      <c r="F3163" s="12">
        <f t="shared" si="98"/>
        <v>41821</v>
      </c>
      <c r="G3163" s="2">
        <f t="shared" si="99"/>
        <v>2014</v>
      </c>
    </row>
    <row r="3164" spans="1:7" x14ac:dyDescent="0.25">
      <c r="A3164">
        <v>3030</v>
      </c>
      <c r="B3164" t="s">
        <v>5</v>
      </c>
      <c r="C3164">
        <v>7.8540000000000001</v>
      </c>
      <c r="D3164" t="s">
        <v>13</v>
      </c>
      <c r="E3164">
        <v>1</v>
      </c>
      <c r="F3164" s="12">
        <f t="shared" si="98"/>
        <v>41852</v>
      </c>
      <c r="G3164" s="2">
        <f t="shared" si="99"/>
        <v>2014</v>
      </c>
    </row>
    <row r="3165" spans="1:7" x14ac:dyDescent="0.25">
      <c r="A3165">
        <v>3030</v>
      </c>
      <c r="B3165" t="s">
        <v>5</v>
      </c>
      <c r="C3165">
        <v>7.8540000000000001</v>
      </c>
      <c r="D3165" t="s">
        <v>14</v>
      </c>
      <c r="E3165">
        <v>1</v>
      </c>
      <c r="F3165" s="12">
        <f t="shared" si="98"/>
        <v>41883</v>
      </c>
      <c r="G3165" s="2">
        <f t="shared" si="99"/>
        <v>2014</v>
      </c>
    </row>
    <row r="3166" spans="1:7" x14ac:dyDescent="0.25">
      <c r="A3166">
        <v>3030</v>
      </c>
      <c r="B3166" t="s">
        <v>5</v>
      </c>
      <c r="C3166">
        <v>7.8540000000000001</v>
      </c>
      <c r="D3166" t="s">
        <v>16</v>
      </c>
      <c r="E3166">
        <v>1</v>
      </c>
      <c r="F3166" s="12">
        <f t="shared" si="98"/>
        <v>41913</v>
      </c>
      <c r="G3166" s="2">
        <f t="shared" si="99"/>
        <v>2014</v>
      </c>
    </row>
    <row r="3167" spans="1:7" x14ac:dyDescent="0.25">
      <c r="A3167">
        <v>3030</v>
      </c>
      <c r="B3167" t="s">
        <v>5</v>
      </c>
      <c r="C3167">
        <v>7.8540000000000001</v>
      </c>
      <c r="D3167" t="s">
        <v>17</v>
      </c>
      <c r="E3167">
        <v>1</v>
      </c>
      <c r="F3167" s="12">
        <f t="shared" si="98"/>
        <v>41944</v>
      </c>
      <c r="G3167" s="2">
        <f t="shared" si="99"/>
        <v>2014</v>
      </c>
    </row>
    <row r="3168" spans="1:7" x14ac:dyDescent="0.25">
      <c r="A3168">
        <v>3030</v>
      </c>
      <c r="B3168" t="s">
        <v>5</v>
      </c>
      <c r="C3168">
        <v>7.8540000000000001</v>
      </c>
      <c r="D3168" t="s">
        <v>20</v>
      </c>
      <c r="E3168">
        <v>1</v>
      </c>
      <c r="F3168" s="12">
        <f t="shared" si="98"/>
        <v>42005</v>
      </c>
      <c r="G3168" s="2">
        <f t="shared" si="99"/>
        <v>2015</v>
      </c>
    </row>
    <row r="3169" spans="1:7" x14ac:dyDescent="0.25">
      <c r="A3169">
        <v>3030</v>
      </c>
      <c r="B3169" t="s">
        <v>5</v>
      </c>
      <c r="C3169">
        <v>7.8540000000000001</v>
      </c>
      <c r="D3169" t="s">
        <v>23</v>
      </c>
      <c r="E3169">
        <v>1</v>
      </c>
      <c r="F3169" s="12">
        <f t="shared" si="98"/>
        <v>42064</v>
      </c>
      <c r="G3169" s="2">
        <f t="shared" si="99"/>
        <v>2015</v>
      </c>
    </row>
    <row r="3170" spans="1:7" x14ac:dyDescent="0.25">
      <c r="A3170">
        <v>3030</v>
      </c>
      <c r="B3170" t="s">
        <v>5</v>
      </c>
      <c r="C3170">
        <v>7.8540000000000001</v>
      </c>
      <c r="D3170" t="s">
        <v>24</v>
      </c>
      <c r="E3170">
        <v>1</v>
      </c>
      <c r="F3170" s="12">
        <f t="shared" si="98"/>
        <v>42095</v>
      </c>
      <c r="G3170" s="2">
        <f t="shared" si="99"/>
        <v>2015</v>
      </c>
    </row>
    <row r="3171" spans="1:7" x14ac:dyDescent="0.25">
      <c r="A3171">
        <v>3030</v>
      </c>
      <c r="B3171" t="s">
        <v>5</v>
      </c>
      <c r="C3171">
        <v>7.8540000000000001</v>
      </c>
      <c r="D3171" t="s">
        <v>25</v>
      </c>
      <c r="E3171">
        <v>1</v>
      </c>
      <c r="F3171" s="12">
        <f t="shared" si="98"/>
        <v>42125</v>
      </c>
      <c r="G3171" s="2">
        <f t="shared" si="99"/>
        <v>2015</v>
      </c>
    </row>
    <row r="3172" spans="1:7" x14ac:dyDescent="0.25">
      <c r="A3172">
        <v>3030</v>
      </c>
      <c r="B3172" t="s">
        <v>5</v>
      </c>
      <c r="C3172">
        <v>7.8540000000000001</v>
      </c>
      <c r="D3172" t="s">
        <v>27</v>
      </c>
      <c r="E3172">
        <v>1</v>
      </c>
      <c r="F3172" s="12">
        <f t="shared" si="98"/>
        <v>42156</v>
      </c>
      <c r="G3172" s="2">
        <f t="shared" si="99"/>
        <v>2015</v>
      </c>
    </row>
    <row r="3173" spans="1:7" x14ac:dyDescent="0.25">
      <c r="A3173">
        <v>3075</v>
      </c>
      <c r="B3173" t="s">
        <v>5</v>
      </c>
      <c r="C3173">
        <v>2.08</v>
      </c>
      <c r="D3173" t="s">
        <v>53</v>
      </c>
      <c r="E3173">
        <v>1</v>
      </c>
      <c r="F3173" s="12">
        <f t="shared" si="98"/>
        <v>41122</v>
      </c>
      <c r="G3173" s="2">
        <f t="shared" si="99"/>
        <v>2012</v>
      </c>
    </row>
    <row r="3174" spans="1:7" x14ac:dyDescent="0.25">
      <c r="A3174">
        <v>3075</v>
      </c>
      <c r="B3174" t="s">
        <v>5</v>
      </c>
      <c r="C3174">
        <v>2.08</v>
      </c>
      <c r="D3174" t="s">
        <v>60</v>
      </c>
      <c r="E3174">
        <v>1</v>
      </c>
      <c r="F3174" s="12">
        <f t="shared" si="98"/>
        <v>41395</v>
      </c>
      <c r="G3174" s="2">
        <f t="shared" si="99"/>
        <v>2013</v>
      </c>
    </row>
    <row r="3175" spans="1:7" x14ac:dyDescent="0.25">
      <c r="A3175">
        <v>3075</v>
      </c>
      <c r="B3175" t="s">
        <v>5</v>
      </c>
      <c r="C3175">
        <v>2.08</v>
      </c>
      <c r="D3175" t="s">
        <v>70</v>
      </c>
      <c r="E3175">
        <v>1</v>
      </c>
      <c r="F3175" s="12">
        <f t="shared" si="98"/>
        <v>41671</v>
      </c>
      <c r="G3175" s="2">
        <f t="shared" si="99"/>
        <v>2014</v>
      </c>
    </row>
    <row r="3176" spans="1:7" x14ac:dyDescent="0.25">
      <c r="A3176">
        <v>3075</v>
      </c>
      <c r="B3176" t="s">
        <v>5</v>
      </c>
      <c r="C3176">
        <v>2.08</v>
      </c>
      <c r="D3176" t="s">
        <v>11</v>
      </c>
      <c r="E3176">
        <v>1</v>
      </c>
      <c r="F3176" s="12">
        <f t="shared" si="98"/>
        <v>41821</v>
      </c>
      <c r="G3176" s="2">
        <f t="shared" si="99"/>
        <v>2014</v>
      </c>
    </row>
    <row r="3177" spans="1:7" x14ac:dyDescent="0.25">
      <c r="A3177">
        <v>3075</v>
      </c>
      <c r="B3177" t="s">
        <v>5</v>
      </c>
      <c r="C3177">
        <v>2.08</v>
      </c>
      <c r="D3177" t="s">
        <v>24</v>
      </c>
      <c r="E3177">
        <v>1</v>
      </c>
      <c r="F3177" s="12">
        <f t="shared" si="98"/>
        <v>42095</v>
      </c>
      <c r="G3177" s="2">
        <f t="shared" si="99"/>
        <v>2015</v>
      </c>
    </row>
    <row r="3178" spans="1:7" x14ac:dyDescent="0.25">
      <c r="A3178">
        <v>3153</v>
      </c>
      <c r="B3178" t="s">
        <v>5</v>
      </c>
      <c r="C3178">
        <v>5.94</v>
      </c>
      <c r="D3178" t="s">
        <v>38</v>
      </c>
      <c r="E3178">
        <v>1</v>
      </c>
      <c r="F3178" s="12">
        <f t="shared" si="98"/>
        <v>40695</v>
      </c>
      <c r="G3178" s="2">
        <f t="shared" si="99"/>
        <v>2011</v>
      </c>
    </row>
    <row r="3179" spans="1:7" x14ac:dyDescent="0.25">
      <c r="A3179">
        <v>3153</v>
      </c>
      <c r="B3179" t="s">
        <v>5</v>
      </c>
      <c r="C3179">
        <v>5.94</v>
      </c>
      <c r="D3179" t="s">
        <v>39</v>
      </c>
      <c r="E3179">
        <v>1</v>
      </c>
      <c r="F3179" s="12">
        <f t="shared" si="98"/>
        <v>40725</v>
      </c>
      <c r="G3179" s="2">
        <f t="shared" si="99"/>
        <v>2011</v>
      </c>
    </row>
    <row r="3180" spans="1:7" x14ac:dyDescent="0.25">
      <c r="A3180">
        <v>3153</v>
      </c>
      <c r="B3180" t="s">
        <v>5</v>
      </c>
      <c r="C3180">
        <v>5.94</v>
      </c>
      <c r="D3180" t="s">
        <v>40</v>
      </c>
      <c r="E3180">
        <v>1</v>
      </c>
      <c r="F3180" s="12">
        <f t="shared" si="98"/>
        <v>40756</v>
      </c>
      <c r="G3180" s="2">
        <f t="shared" si="99"/>
        <v>2011</v>
      </c>
    </row>
    <row r="3181" spans="1:7" x14ac:dyDescent="0.25">
      <c r="A3181">
        <v>3153</v>
      </c>
      <c r="B3181" t="s">
        <v>5</v>
      </c>
      <c r="C3181">
        <v>5.94</v>
      </c>
      <c r="D3181" t="s">
        <v>43</v>
      </c>
      <c r="E3181">
        <v>1</v>
      </c>
      <c r="F3181" s="12">
        <f t="shared" si="98"/>
        <v>40848</v>
      </c>
      <c r="G3181" s="2">
        <f t="shared" si="99"/>
        <v>2011</v>
      </c>
    </row>
    <row r="3182" spans="1:7" x14ac:dyDescent="0.25">
      <c r="A3182">
        <v>3153</v>
      </c>
      <c r="B3182" t="s">
        <v>5</v>
      </c>
      <c r="C3182">
        <v>5.94</v>
      </c>
      <c r="D3182" t="s">
        <v>46</v>
      </c>
      <c r="E3182">
        <v>1</v>
      </c>
      <c r="F3182" s="12">
        <f t="shared" si="98"/>
        <v>40969</v>
      </c>
      <c r="G3182" s="2">
        <f t="shared" si="99"/>
        <v>2012</v>
      </c>
    </row>
    <row r="3183" spans="1:7" x14ac:dyDescent="0.25">
      <c r="A3183">
        <v>3153</v>
      </c>
      <c r="B3183" t="s">
        <v>5</v>
      </c>
      <c r="C3183">
        <v>5.94</v>
      </c>
      <c r="D3183" t="s">
        <v>49</v>
      </c>
      <c r="E3183">
        <v>1</v>
      </c>
      <c r="F3183" s="12">
        <f t="shared" si="98"/>
        <v>41000</v>
      </c>
      <c r="G3183" s="2">
        <f t="shared" si="99"/>
        <v>2012</v>
      </c>
    </row>
    <row r="3184" spans="1:7" x14ac:dyDescent="0.25">
      <c r="A3184">
        <v>3153</v>
      </c>
      <c r="B3184" t="s">
        <v>5</v>
      </c>
      <c r="C3184">
        <v>5.94</v>
      </c>
      <c r="D3184" t="s">
        <v>48</v>
      </c>
      <c r="E3184">
        <v>1</v>
      </c>
      <c r="F3184" s="12">
        <f t="shared" si="98"/>
        <v>41030</v>
      </c>
      <c r="G3184" s="2">
        <f t="shared" si="99"/>
        <v>2012</v>
      </c>
    </row>
    <row r="3185" spans="1:7" x14ac:dyDescent="0.25">
      <c r="A3185">
        <v>3153</v>
      </c>
      <c r="B3185" t="s">
        <v>5</v>
      </c>
      <c r="C3185">
        <v>5.94</v>
      </c>
      <c r="D3185" t="s">
        <v>51</v>
      </c>
      <c r="E3185">
        <v>1</v>
      </c>
      <c r="F3185" s="12">
        <f t="shared" si="98"/>
        <v>41091</v>
      </c>
      <c r="G3185" s="2">
        <f t="shared" si="99"/>
        <v>2012</v>
      </c>
    </row>
    <row r="3186" spans="1:7" x14ac:dyDescent="0.25">
      <c r="A3186">
        <v>3153</v>
      </c>
      <c r="B3186" t="s">
        <v>5</v>
      </c>
      <c r="C3186">
        <v>5.94</v>
      </c>
      <c r="D3186" t="s">
        <v>53</v>
      </c>
      <c r="E3186">
        <v>1</v>
      </c>
      <c r="F3186" s="12">
        <f t="shared" si="98"/>
        <v>41122</v>
      </c>
      <c r="G3186" s="2">
        <f t="shared" si="99"/>
        <v>2012</v>
      </c>
    </row>
    <row r="3187" spans="1:7" x14ac:dyDescent="0.25">
      <c r="A3187">
        <v>3153</v>
      </c>
      <c r="B3187" t="s">
        <v>5</v>
      </c>
      <c r="C3187">
        <v>5.94</v>
      </c>
      <c r="D3187" t="s">
        <v>52</v>
      </c>
      <c r="E3187">
        <v>1</v>
      </c>
      <c r="F3187" s="12">
        <f t="shared" si="98"/>
        <v>41153</v>
      </c>
      <c r="G3187" s="2">
        <f t="shared" si="99"/>
        <v>2012</v>
      </c>
    </row>
    <row r="3188" spans="1:7" x14ac:dyDescent="0.25">
      <c r="A3188">
        <v>3153</v>
      </c>
      <c r="B3188" t="s">
        <v>5</v>
      </c>
      <c r="C3188">
        <v>5.94</v>
      </c>
      <c r="D3188" t="s">
        <v>62</v>
      </c>
      <c r="E3188">
        <v>1</v>
      </c>
      <c r="F3188" s="12">
        <f t="shared" si="98"/>
        <v>41365</v>
      </c>
      <c r="G3188" s="2">
        <f t="shared" si="99"/>
        <v>2013</v>
      </c>
    </row>
    <row r="3189" spans="1:7" x14ac:dyDescent="0.25">
      <c r="A3189">
        <v>3153</v>
      </c>
      <c r="B3189" t="s">
        <v>5</v>
      </c>
      <c r="C3189">
        <v>5.94</v>
      </c>
      <c r="D3189" t="s">
        <v>60</v>
      </c>
      <c r="E3189">
        <v>1</v>
      </c>
      <c r="F3189" s="12">
        <f t="shared" si="98"/>
        <v>41395</v>
      </c>
      <c r="G3189" s="2">
        <f t="shared" si="99"/>
        <v>2013</v>
      </c>
    </row>
    <row r="3190" spans="1:7" x14ac:dyDescent="0.25">
      <c r="A3190">
        <v>3153</v>
      </c>
      <c r="B3190" t="s">
        <v>5</v>
      </c>
      <c r="C3190">
        <v>5.94</v>
      </c>
      <c r="D3190" t="s">
        <v>61</v>
      </c>
      <c r="E3190">
        <v>1</v>
      </c>
      <c r="F3190" s="12">
        <f t="shared" si="98"/>
        <v>41426</v>
      </c>
      <c r="G3190" s="2">
        <f t="shared" si="99"/>
        <v>2013</v>
      </c>
    </row>
    <row r="3191" spans="1:7" x14ac:dyDescent="0.25">
      <c r="A3191">
        <v>3153</v>
      </c>
      <c r="B3191" t="s">
        <v>5</v>
      </c>
      <c r="C3191">
        <v>5.94</v>
      </c>
      <c r="D3191" t="s">
        <v>65</v>
      </c>
      <c r="E3191">
        <v>1</v>
      </c>
      <c r="F3191" s="12">
        <f t="shared" si="98"/>
        <v>41487</v>
      </c>
      <c r="G3191" s="2">
        <f t="shared" si="99"/>
        <v>2013</v>
      </c>
    </row>
    <row r="3192" spans="1:7" x14ac:dyDescent="0.25">
      <c r="A3192">
        <v>3153</v>
      </c>
      <c r="B3192" t="s">
        <v>5</v>
      </c>
      <c r="C3192">
        <v>5.94</v>
      </c>
      <c r="D3192" t="s">
        <v>64</v>
      </c>
      <c r="E3192">
        <v>1</v>
      </c>
      <c r="F3192" s="12">
        <f t="shared" si="98"/>
        <v>41518</v>
      </c>
      <c r="G3192" s="2">
        <f t="shared" si="99"/>
        <v>2013</v>
      </c>
    </row>
    <row r="3193" spans="1:7" x14ac:dyDescent="0.25">
      <c r="A3193">
        <v>3153</v>
      </c>
      <c r="B3193" t="s">
        <v>5</v>
      </c>
      <c r="C3193">
        <v>5.94</v>
      </c>
      <c r="D3193" t="s">
        <v>66</v>
      </c>
      <c r="E3193">
        <v>1</v>
      </c>
      <c r="F3193" s="12">
        <f t="shared" si="98"/>
        <v>41609</v>
      </c>
      <c r="G3193" s="2">
        <f t="shared" si="99"/>
        <v>2013</v>
      </c>
    </row>
    <row r="3194" spans="1:7" x14ac:dyDescent="0.25">
      <c r="A3194">
        <v>3153</v>
      </c>
      <c r="B3194" t="s">
        <v>5</v>
      </c>
      <c r="C3194">
        <v>5.94</v>
      </c>
      <c r="D3194" t="s">
        <v>7</v>
      </c>
      <c r="E3194">
        <v>1</v>
      </c>
      <c r="F3194" s="12">
        <f t="shared" si="98"/>
        <v>41699</v>
      </c>
      <c r="G3194" s="2">
        <f t="shared" si="99"/>
        <v>2014</v>
      </c>
    </row>
    <row r="3195" spans="1:7" x14ac:dyDescent="0.25">
      <c r="A3195">
        <v>3153</v>
      </c>
      <c r="B3195" t="s">
        <v>5</v>
      </c>
      <c r="C3195">
        <v>5.94</v>
      </c>
      <c r="D3195" t="s">
        <v>6</v>
      </c>
      <c r="E3195">
        <v>1</v>
      </c>
      <c r="F3195" s="12">
        <f t="shared" si="98"/>
        <v>41730</v>
      </c>
      <c r="G3195" s="2">
        <f t="shared" si="99"/>
        <v>2014</v>
      </c>
    </row>
    <row r="3196" spans="1:7" x14ac:dyDescent="0.25">
      <c r="A3196">
        <v>3153</v>
      </c>
      <c r="B3196" t="s">
        <v>5</v>
      </c>
      <c r="C3196">
        <v>5.94</v>
      </c>
      <c r="D3196" t="s">
        <v>8</v>
      </c>
      <c r="E3196">
        <v>1</v>
      </c>
      <c r="F3196" s="12">
        <f t="shared" si="98"/>
        <v>41760</v>
      </c>
      <c r="G3196" s="2">
        <f t="shared" si="99"/>
        <v>2014</v>
      </c>
    </row>
    <row r="3197" spans="1:7" x14ac:dyDescent="0.25">
      <c r="A3197">
        <v>3153</v>
      </c>
      <c r="B3197" t="s">
        <v>5</v>
      </c>
      <c r="C3197">
        <v>5.94</v>
      </c>
      <c r="D3197" t="s">
        <v>10</v>
      </c>
      <c r="E3197">
        <v>1</v>
      </c>
      <c r="F3197" s="12">
        <f t="shared" si="98"/>
        <v>41791</v>
      </c>
      <c r="G3197" s="2">
        <f t="shared" si="99"/>
        <v>2014</v>
      </c>
    </row>
    <row r="3198" spans="1:7" x14ac:dyDescent="0.25">
      <c r="A3198">
        <v>3153</v>
      </c>
      <c r="B3198" t="s">
        <v>5</v>
      </c>
      <c r="C3198">
        <v>5.94</v>
      </c>
      <c r="D3198" t="s">
        <v>13</v>
      </c>
      <c r="E3198">
        <v>1</v>
      </c>
      <c r="F3198" s="12">
        <f t="shared" si="98"/>
        <v>41852</v>
      </c>
      <c r="G3198" s="2">
        <f t="shared" si="99"/>
        <v>2014</v>
      </c>
    </row>
    <row r="3199" spans="1:7" x14ac:dyDescent="0.25">
      <c r="A3199">
        <v>3153</v>
      </c>
      <c r="B3199" t="s">
        <v>5</v>
      </c>
      <c r="C3199">
        <v>5.94</v>
      </c>
      <c r="D3199" t="s">
        <v>16</v>
      </c>
      <c r="E3199">
        <v>1</v>
      </c>
      <c r="F3199" s="12">
        <f t="shared" si="98"/>
        <v>41913</v>
      </c>
      <c r="G3199" s="2">
        <f t="shared" si="99"/>
        <v>2014</v>
      </c>
    </row>
    <row r="3200" spans="1:7" x14ac:dyDescent="0.25">
      <c r="A3200">
        <v>3153</v>
      </c>
      <c r="B3200" t="s">
        <v>5</v>
      </c>
      <c r="C3200">
        <v>5.94</v>
      </c>
      <c r="D3200" t="s">
        <v>23</v>
      </c>
      <c r="E3200">
        <v>1</v>
      </c>
      <c r="F3200" s="12">
        <f t="shared" si="98"/>
        <v>42064</v>
      </c>
      <c r="G3200" s="2">
        <f t="shared" si="99"/>
        <v>2015</v>
      </c>
    </row>
    <row r="3201" spans="1:7" x14ac:dyDescent="0.25">
      <c r="A3201">
        <v>3153</v>
      </c>
      <c r="B3201" t="s">
        <v>5</v>
      </c>
      <c r="C3201">
        <v>5.94</v>
      </c>
      <c r="D3201" t="s">
        <v>25</v>
      </c>
      <c r="E3201">
        <v>1</v>
      </c>
      <c r="F3201" s="12">
        <f t="shared" si="98"/>
        <v>42125</v>
      </c>
      <c r="G3201" s="2">
        <f t="shared" si="99"/>
        <v>2015</v>
      </c>
    </row>
    <row r="3202" spans="1:7" x14ac:dyDescent="0.25">
      <c r="A3202">
        <v>3153</v>
      </c>
      <c r="B3202" t="s">
        <v>5</v>
      </c>
      <c r="C3202">
        <v>5.94</v>
      </c>
      <c r="D3202" t="s">
        <v>27</v>
      </c>
      <c r="E3202">
        <v>1</v>
      </c>
      <c r="F3202" s="12">
        <f t="shared" ref="F3202:F3265" si="100">DATE(VALUE(LEFT(D3202,4)),VALUE(RIGHT(D3202,2)),1)</f>
        <v>42156</v>
      </c>
      <c r="G3202" s="2">
        <f t="shared" si="99"/>
        <v>2015</v>
      </c>
    </row>
    <row r="3203" spans="1:7" x14ac:dyDescent="0.25">
      <c r="A3203">
        <v>3195</v>
      </c>
      <c r="B3203" t="s">
        <v>5</v>
      </c>
      <c r="C3203">
        <v>5.59</v>
      </c>
      <c r="D3203" t="s">
        <v>42</v>
      </c>
      <c r="E3203">
        <v>1</v>
      </c>
      <c r="F3203" s="12">
        <f t="shared" si="100"/>
        <v>40817</v>
      </c>
      <c r="G3203" s="2">
        <f t="shared" ref="G3203:G3266" si="101">YEAR(F3203)</f>
        <v>2011</v>
      </c>
    </row>
    <row r="3204" spans="1:7" x14ac:dyDescent="0.25">
      <c r="A3204">
        <v>3195</v>
      </c>
      <c r="B3204" t="s">
        <v>5</v>
      </c>
      <c r="C3204">
        <v>5.59</v>
      </c>
      <c r="D3204" t="s">
        <v>45</v>
      </c>
      <c r="E3204">
        <v>1</v>
      </c>
      <c r="F3204" s="12">
        <f t="shared" si="100"/>
        <v>40909</v>
      </c>
      <c r="G3204" s="2">
        <f t="shared" si="101"/>
        <v>2012</v>
      </c>
    </row>
    <row r="3205" spans="1:7" x14ac:dyDescent="0.25">
      <c r="A3205">
        <v>3195</v>
      </c>
      <c r="B3205" t="s">
        <v>5</v>
      </c>
      <c r="C3205">
        <v>5.59</v>
      </c>
      <c r="D3205" t="s">
        <v>46</v>
      </c>
      <c r="E3205">
        <v>1</v>
      </c>
      <c r="F3205" s="12">
        <f t="shared" si="100"/>
        <v>40969</v>
      </c>
      <c r="G3205" s="2">
        <f t="shared" si="101"/>
        <v>2012</v>
      </c>
    </row>
    <row r="3206" spans="1:7" x14ac:dyDescent="0.25">
      <c r="A3206">
        <v>3195</v>
      </c>
      <c r="B3206" t="s">
        <v>5</v>
      </c>
      <c r="C3206">
        <v>5.59</v>
      </c>
      <c r="D3206" t="s">
        <v>48</v>
      </c>
      <c r="E3206">
        <v>1</v>
      </c>
      <c r="F3206" s="12">
        <f t="shared" si="100"/>
        <v>41030</v>
      </c>
      <c r="G3206" s="2">
        <f t="shared" si="101"/>
        <v>2012</v>
      </c>
    </row>
    <row r="3207" spans="1:7" x14ac:dyDescent="0.25">
      <c r="A3207">
        <v>3195</v>
      </c>
      <c r="B3207" t="s">
        <v>5</v>
      </c>
      <c r="C3207">
        <v>5.59</v>
      </c>
      <c r="D3207" t="s">
        <v>50</v>
      </c>
      <c r="E3207">
        <v>1</v>
      </c>
      <c r="F3207" s="12">
        <f t="shared" si="100"/>
        <v>41061</v>
      </c>
      <c r="G3207" s="2">
        <f t="shared" si="101"/>
        <v>2012</v>
      </c>
    </row>
    <row r="3208" spans="1:7" x14ac:dyDescent="0.25">
      <c r="A3208">
        <v>3195</v>
      </c>
      <c r="B3208" t="s">
        <v>5</v>
      </c>
      <c r="C3208">
        <v>5.59</v>
      </c>
      <c r="D3208" t="s">
        <v>51</v>
      </c>
      <c r="E3208">
        <v>1</v>
      </c>
      <c r="F3208" s="12">
        <f t="shared" si="100"/>
        <v>41091</v>
      </c>
      <c r="G3208" s="2">
        <f t="shared" si="101"/>
        <v>2012</v>
      </c>
    </row>
    <row r="3209" spans="1:7" x14ac:dyDescent="0.25">
      <c r="A3209">
        <v>3195</v>
      </c>
      <c r="B3209" t="s">
        <v>5</v>
      </c>
      <c r="C3209">
        <v>5.59</v>
      </c>
      <c r="D3209" t="s">
        <v>52</v>
      </c>
      <c r="E3209">
        <v>1</v>
      </c>
      <c r="F3209" s="12">
        <f t="shared" si="100"/>
        <v>41153</v>
      </c>
      <c r="G3209" s="2">
        <f t="shared" si="101"/>
        <v>2012</v>
      </c>
    </row>
    <row r="3210" spans="1:7" x14ac:dyDescent="0.25">
      <c r="A3210">
        <v>3195</v>
      </c>
      <c r="B3210" t="s">
        <v>5</v>
      </c>
      <c r="C3210">
        <v>5.59</v>
      </c>
      <c r="D3210" t="s">
        <v>56</v>
      </c>
      <c r="E3210">
        <v>1</v>
      </c>
      <c r="F3210" s="12">
        <f t="shared" si="100"/>
        <v>41214</v>
      </c>
      <c r="G3210" s="2">
        <f t="shared" si="101"/>
        <v>2012</v>
      </c>
    </row>
    <row r="3211" spans="1:7" x14ac:dyDescent="0.25">
      <c r="A3211">
        <v>3195</v>
      </c>
      <c r="B3211" t="s">
        <v>5</v>
      </c>
      <c r="C3211">
        <v>5.59</v>
      </c>
      <c r="D3211" t="s">
        <v>57</v>
      </c>
      <c r="E3211">
        <v>1</v>
      </c>
      <c r="F3211" s="12">
        <f t="shared" si="100"/>
        <v>41334</v>
      </c>
      <c r="G3211" s="2">
        <f t="shared" si="101"/>
        <v>2013</v>
      </c>
    </row>
    <row r="3212" spans="1:7" x14ac:dyDescent="0.25">
      <c r="A3212">
        <v>3195</v>
      </c>
      <c r="B3212" t="s">
        <v>5</v>
      </c>
      <c r="C3212">
        <v>5.59</v>
      </c>
      <c r="D3212" t="s">
        <v>62</v>
      </c>
      <c r="E3212">
        <v>1</v>
      </c>
      <c r="F3212" s="12">
        <f t="shared" si="100"/>
        <v>41365</v>
      </c>
      <c r="G3212" s="2">
        <f t="shared" si="101"/>
        <v>2013</v>
      </c>
    </row>
    <row r="3213" spans="1:7" x14ac:dyDescent="0.25">
      <c r="A3213">
        <v>3195</v>
      </c>
      <c r="B3213" t="s">
        <v>5</v>
      </c>
      <c r="C3213">
        <v>5.59</v>
      </c>
      <c r="D3213" t="s">
        <v>61</v>
      </c>
      <c r="E3213">
        <v>1</v>
      </c>
      <c r="F3213" s="12">
        <f t="shared" si="100"/>
        <v>41426</v>
      </c>
      <c r="G3213" s="2">
        <f t="shared" si="101"/>
        <v>2013</v>
      </c>
    </row>
    <row r="3214" spans="1:7" x14ac:dyDescent="0.25">
      <c r="A3214">
        <v>3195</v>
      </c>
      <c r="B3214" t="s">
        <v>5</v>
      </c>
      <c r="C3214">
        <v>5.59</v>
      </c>
      <c r="D3214" t="s">
        <v>63</v>
      </c>
      <c r="E3214">
        <v>1</v>
      </c>
      <c r="F3214" s="12">
        <f t="shared" si="100"/>
        <v>41456</v>
      </c>
      <c r="G3214" s="2">
        <f t="shared" si="101"/>
        <v>2013</v>
      </c>
    </row>
    <row r="3215" spans="1:7" x14ac:dyDescent="0.25">
      <c r="A3215">
        <v>3195</v>
      </c>
      <c r="B3215" t="s">
        <v>5</v>
      </c>
      <c r="C3215">
        <v>5.59</v>
      </c>
      <c r="D3215" t="s">
        <v>64</v>
      </c>
      <c r="E3215">
        <v>1</v>
      </c>
      <c r="F3215" s="12">
        <f t="shared" si="100"/>
        <v>41518</v>
      </c>
      <c r="G3215" s="2">
        <f t="shared" si="101"/>
        <v>2013</v>
      </c>
    </row>
    <row r="3216" spans="1:7" x14ac:dyDescent="0.25">
      <c r="A3216">
        <v>3195</v>
      </c>
      <c r="B3216" t="s">
        <v>5</v>
      </c>
      <c r="C3216">
        <v>5.59</v>
      </c>
      <c r="D3216" t="s">
        <v>68</v>
      </c>
      <c r="E3216">
        <v>1</v>
      </c>
      <c r="F3216" s="12">
        <f t="shared" si="100"/>
        <v>41548</v>
      </c>
      <c r="G3216" s="2">
        <f t="shared" si="101"/>
        <v>2013</v>
      </c>
    </row>
    <row r="3217" spans="1:7" x14ac:dyDescent="0.25">
      <c r="A3217">
        <v>3195</v>
      </c>
      <c r="B3217" t="s">
        <v>5</v>
      </c>
      <c r="C3217">
        <v>5.59</v>
      </c>
      <c r="D3217" t="s">
        <v>70</v>
      </c>
      <c r="E3217">
        <v>1</v>
      </c>
      <c r="F3217" s="12">
        <f t="shared" si="100"/>
        <v>41671</v>
      </c>
      <c r="G3217" s="2">
        <f t="shared" si="101"/>
        <v>2014</v>
      </c>
    </row>
    <row r="3218" spans="1:7" x14ac:dyDescent="0.25">
      <c r="A3218">
        <v>3195</v>
      </c>
      <c r="B3218" t="s">
        <v>5</v>
      </c>
      <c r="C3218">
        <v>5.59</v>
      </c>
      <c r="D3218" t="s">
        <v>6</v>
      </c>
      <c r="E3218">
        <v>1</v>
      </c>
      <c r="F3218" s="12">
        <f t="shared" si="100"/>
        <v>41730</v>
      </c>
      <c r="G3218" s="2">
        <f t="shared" si="101"/>
        <v>2014</v>
      </c>
    </row>
    <row r="3219" spans="1:7" x14ac:dyDescent="0.25">
      <c r="A3219">
        <v>3195</v>
      </c>
      <c r="B3219" t="s">
        <v>5</v>
      </c>
      <c r="C3219">
        <v>5.59</v>
      </c>
      <c r="D3219" t="s">
        <v>10</v>
      </c>
      <c r="E3219">
        <v>1</v>
      </c>
      <c r="F3219" s="12">
        <f t="shared" si="100"/>
        <v>41791</v>
      </c>
      <c r="G3219" s="2">
        <f t="shared" si="101"/>
        <v>2014</v>
      </c>
    </row>
    <row r="3220" spans="1:7" x14ac:dyDescent="0.25">
      <c r="A3220">
        <v>3195</v>
      </c>
      <c r="B3220" t="s">
        <v>5</v>
      </c>
      <c r="C3220">
        <v>5.59</v>
      </c>
      <c r="D3220" t="s">
        <v>11</v>
      </c>
      <c r="E3220">
        <v>1</v>
      </c>
      <c r="F3220" s="12">
        <f t="shared" si="100"/>
        <v>41821</v>
      </c>
      <c r="G3220" s="2">
        <f t="shared" si="101"/>
        <v>2014</v>
      </c>
    </row>
    <row r="3221" spans="1:7" x14ac:dyDescent="0.25">
      <c r="A3221">
        <v>3195</v>
      </c>
      <c r="B3221" t="s">
        <v>5</v>
      </c>
      <c r="C3221">
        <v>5.59</v>
      </c>
      <c r="D3221" t="s">
        <v>13</v>
      </c>
      <c r="E3221">
        <v>1</v>
      </c>
      <c r="F3221" s="12">
        <f t="shared" si="100"/>
        <v>41852</v>
      </c>
      <c r="G3221" s="2">
        <f t="shared" si="101"/>
        <v>2014</v>
      </c>
    </row>
    <row r="3222" spans="1:7" x14ac:dyDescent="0.25">
      <c r="A3222">
        <v>3195</v>
      </c>
      <c r="B3222" t="s">
        <v>5</v>
      </c>
      <c r="C3222">
        <v>5.59</v>
      </c>
      <c r="D3222" t="s">
        <v>16</v>
      </c>
      <c r="E3222">
        <v>1</v>
      </c>
      <c r="F3222" s="12">
        <f t="shared" si="100"/>
        <v>41913</v>
      </c>
      <c r="G3222" s="2">
        <f t="shared" si="101"/>
        <v>2014</v>
      </c>
    </row>
    <row r="3223" spans="1:7" x14ac:dyDescent="0.25">
      <c r="A3223">
        <v>3195</v>
      </c>
      <c r="B3223" t="s">
        <v>5</v>
      </c>
      <c r="C3223">
        <v>5.59</v>
      </c>
      <c r="D3223" t="s">
        <v>20</v>
      </c>
      <c r="E3223">
        <v>1</v>
      </c>
      <c r="F3223" s="12">
        <f t="shared" si="100"/>
        <v>42005</v>
      </c>
      <c r="G3223" s="2">
        <f t="shared" si="101"/>
        <v>2015</v>
      </c>
    </row>
    <row r="3224" spans="1:7" x14ac:dyDescent="0.25">
      <c r="A3224">
        <v>3195</v>
      </c>
      <c r="B3224" t="s">
        <v>5</v>
      </c>
      <c r="C3224">
        <v>5.59</v>
      </c>
      <c r="D3224" t="s">
        <v>24</v>
      </c>
      <c r="E3224">
        <v>1</v>
      </c>
      <c r="F3224" s="12">
        <f t="shared" si="100"/>
        <v>42095</v>
      </c>
      <c r="G3224" s="2">
        <f t="shared" si="101"/>
        <v>2015</v>
      </c>
    </row>
    <row r="3225" spans="1:7" x14ac:dyDescent="0.25">
      <c r="A3225">
        <v>3195</v>
      </c>
      <c r="B3225" t="s">
        <v>5</v>
      </c>
      <c r="C3225">
        <v>5.59</v>
      </c>
      <c r="D3225" t="s">
        <v>25</v>
      </c>
      <c r="E3225">
        <v>1</v>
      </c>
      <c r="F3225" s="12">
        <f t="shared" si="100"/>
        <v>42125</v>
      </c>
      <c r="G3225" s="2">
        <f t="shared" si="101"/>
        <v>2015</v>
      </c>
    </row>
    <row r="3226" spans="1:7" x14ac:dyDescent="0.25">
      <c r="A3226">
        <v>3300</v>
      </c>
      <c r="B3226" t="s">
        <v>5</v>
      </c>
      <c r="C3226">
        <v>9.99</v>
      </c>
      <c r="D3226" t="s">
        <v>37</v>
      </c>
      <c r="E3226">
        <v>1</v>
      </c>
      <c r="F3226" s="12">
        <f t="shared" si="100"/>
        <v>40664</v>
      </c>
      <c r="G3226" s="2">
        <f t="shared" si="101"/>
        <v>2011</v>
      </c>
    </row>
    <row r="3227" spans="1:7" x14ac:dyDescent="0.25">
      <c r="A3227">
        <v>3300</v>
      </c>
      <c r="B3227" t="s">
        <v>5</v>
      </c>
      <c r="C3227">
        <v>9.99</v>
      </c>
      <c r="D3227" t="s">
        <v>38</v>
      </c>
      <c r="E3227">
        <v>1</v>
      </c>
      <c r="F3227" s="12">
        <f t="shared" si="100"/>
        <v>40695</v>
      </c>
      <c r="G3227" s="2">
        <f t="shared" si="101"/>
        <v>2011</v>
      </c>
    </row>
    <row r="3228" spans="1:7" x14ac:dyDescent="0.25">
      <c r="A3228">
        <v>3300</v>
      </c>
      <c r="B3228" t="s">
        <v>5</v>
      </c>
      <c r="C3228">
        <v>9.99</v>
      </c>
      <c r="D3228" t="s">
        <v>39</v>
      </c>
      <c r="E3228">
        <v>1</v>
      </c>
      <c r="F3228" s="12">
        <f t="shared" si="100"/>
        <v>40725</v>
      </c>
      <c r="G3228" s="2">
        <f t="shared" si="101"/>
        <v>2011</v>
      </c>
    </row>
    <row r="3229" spans="1:7" x14ac:dyDescent="0.25">
      <c r="A3229">
        <v>3300</v>
      </c>
      <c r="B3229" t="s">
        <v>5</v>
      </c>
      <c r="C3229">
        <v>9.99</v>
      </c>
      <c r="D3229" t="s">
        <v>40</v>
      </c>
      <c r="E3229">
        <v>1</v>
      </c>
      <c r="F3229" s="12">
        <f t="shared" si="100"/>
        <v>40756</v>
      </c>
      <c r="G3229" s="2">
        <f t="shared" si="101"/>
        <v>2011</v>
      </c>
    </row>
    <row r="3230" spans="1:7" x14ac:dyDescent="0.25">
      <c r="A3230">
        <v>3300</v>
      </c>
      <c r="B3230" t="s">
        <v>5</v>
      </c>
      <c r="C3230">
        <v>9.99</v>
      </c>
      <c r="D3230" t="s">
        <v>41</v>
      </c>
      <c r="E3230">
        <v>1</v>
      </c>
      <c r="F3230" s="12">
        <f t="shared" si="100"/>
        <v>40787</v>
      </c>
      <c r="G3230" s="2">
        <f t="shared" si="101"/>
        <v>2011</v>
      </c>
    </row>
    <row r="3231" spans="1:7" x14ac:dyDescent="0.25">
      <c r="A3231">
        <v>3300</v>
      </c>
      <c r="B3231" t="s">
        <v>5</v>
      </c>
      <c r="C3231">
        <v>9.99</v>
      </c>
      <c r="D3231" t="s">
        <v>42</v>
      </c>
      <c r="E3231">
        <v>1</v>
      </c>
      <c r="F3231" s="12">
        <f t="shared" si="100"/>
        <v>40817</v>
      </c>
      <c r="G3231" s="2">
        <f t="shared" si="101"/>
        <v>2011</v>
      </c>
    </row>
    <row r="3232" spans="1:7" x14ac:dyDescent="0.25">
      <c r="A3232">
        <v>3300</v>
      </c>
      <c r="B3232" t="s">
        <v>5</v>
      </c>
      <c r="C3232">
        <v>9.99</v>
      </c>
      <c r="D3232" t="s">
        <v>44</v>
      </c>
      <c r="E3232">
        <v>1</v>
      </c>
      <c r="F3232" s="12">
        <f t="shared" si="100"/>
        <v>40878</v>
      </c>
      <c r="G3232" s="2">
        <f t="shared" si="101"/>
        <v>2011</v>
      </c>
    </row>
    <row r="3233" spans="1:7" x14ac:dyDescent="0.25">
      <c r="A3233">
        <v>3300</v>
      </c>
      <c r="B3233" t="s">
        <v>5</v>
      </c>
      <c r="C3233">
        <v>9.99</v>
      </c>
      <c r="D3233" t="s">
        <v>47</v>
      </c>
      <c r="E3233">
        <v>1</v>
      </c>
      <c r="F3233" s="12">
        <f t="shared" si="100"/>
        <v>40940</v>
      </c>
      <c r="G3233" s="2">
        <f t="shared" si="101"/>
        <v>2012</v>
      </c>
    </row>
    <row r="3234" spans="1:7" x14ac:dyDescent="0.25">
      <c r="A3234">
        <v>3300</v>
      </c>
      <c r="B3234" t="s">
        <v>5</v>
      </c>
      <c r="C3234">
        <v>9.99</v>
      </c>
      <c r="D3234" t="s">
        <v>46</v>
      </c>
      <c r="E3234">
        <v>1</v>
      </c>
      <c r="F3234" s="12">
        <f t="shared" si="100"/>
        <v>40969</v>
      </c>
      <c r="G3234" s="2">
        <f t="shared" si="101"/>
        <v>2012</v>
      </c>
    </row>
    <row r="3235" spans="1:7" x14ac:dyDescent="0.25">
      <c r="A3235">
        <v>3300</v>
      </c>
      <c r="B3235" t="s">
        <v>5</v>
      </c>
      <c r="C3235">
        <v>9.99</v>
      </c>
      <c r="D3235" t="s">
        <v>49</v>
      </c>
      <c r="E3235">
        <v>1</v>
      </c>
      <c r="F3235" s="12">
        <f t="shared" si="100"/>
        <v>41000</v>
      </c>
      <c r="G3235" s="2">
        <f t="shared" si="101"/>
        <v>2012</v>
      </c>
    </row>
    <row r="3236" spans="1:7" x14ac:dyDescent="0.25">
      <c r="A3236">
        <v>3300</v>
      </c>
      <c r="B3236" t="s">
        <v>5</v>
      </c>
      <c r="C3236">
        <v>9.99</v>
      </c>
      <c r="D3236" t="s">
        <v>48</v>
      </c>
      <c r="E3236">
        <v>1</v>
      </c>
      <c r="F3236" s="12">
        <f t="shared" si="100"/>
        <v>41030</v>
      </c>
      <c r="G3236" s="2">
        <f t="shared" si="101"/>
        <v>2012</v>
      </c>
    </row>
    <row r="3237" spans="1:7" x14ac:dyDescent="0.25">
      <c r="A3237">
        <v>3300</v>
      </c>
      <c r="B3237" t="s">
        <v>5</v>
      </c>
      <c r="C3237">
        <v>9.99</v>
      </c>
      <c r="D3237" t="s">
        <v>50</v>
      </c>
      <c r="E3237">
        <v>2</v>
      </c>
      <c r="F3237" s="12">
        <f t="shared" si="100"/>
        <v>41061</v>
      </c>
      <c r="G3237" s="2">
        <f t="shared" si="101"/>
        <v>2012</v>
      </c>
    </row>
    <row r="3238" spans="1:7" x14ac:dyDescent="0.25">
      <c r="A3238">
        <v>3300</v>
      </c>
      <c r="B3238" t="s">
        <v>5</v>
      </c>
      <c r="C3238">
        <v>9.99</v>
      </c>
      <c r="D3238" t="s">
        <v>51</v>
      </c>
      <c r="E3238">
        <v>1</v>
      </c>
      <c r="F3238" s="12">
        <f t="shared" si="100"/>
        <v>41091</v>
      </c>
      <c r="G3238" s="2">
        <f t="shared" si="101"/>
        <v>2012</v>
      </c>
    </row>
    <row r="3239" spans="1:7" x14ac:dyDescent="0.25">
      <c r="A3239">
        <v>3300</v>
      </c>
      <c r="B3239" t="s">
        <v>5</v>
      </c>
      <c r="C3239">
        <v>9.99</v>
      </c>
      <c r="D3239" t="s">
        <v>53</v>
      </c>
      <c r="E3239">
        <v>1</v>
      </c>
      <c r="F3239" s="12">
        <f t="shared" si="100"/>
        <v>41122</v>
      </c>
      <c r="G3239" s="2">
        <f t="shared" si="101"/>
        <v>2012</v>
      </c>
    </row>
    <row r="3240" spans="1:7" x14ac:dyDescent="0.25">
      <c r="A3240">
        <v>3300</v>
      </c>
      <c r="B3240" t="s">
        <v>5</v>
      </c>
      <c r="C3240">
        <v>9.99</v>
      </c>
      <c r="D3240" t="s">
        <v>52</v>
      </c>
      <c r="E3240">
        <v>1</v>
      </c>
      <c r="F3240" s="12">
        <f t="shared" si="100"/>
        <v>41153</v>
      </c>
      <c r="G3240" s="2">
        <f t="shared" si="101"/>
        <v>2012</v>
      </c>
    </row>
    <row r="3241" spans="1:7" x14ac:dyDescent="0.25">
      <c r="A3241">
        <v>3300</v>
      </c>
      <c r="B3241" t="s">
        <v>5</v>
      </c>
      <c r="C3241">
        <v>9.99</v>
      </c>
      <c r="D3241" t="s">
        <v>55</v>
      </c>
      <c r="E3241">
        <v>1</v>
      </c>
      <c r="F3241" s="12">
        <f t="shared" si="100"/>
        <v>41183</v>
      </c>
      <c r="G3241" s="2">
        <f t="shared" si="101"/>
        <v>2012</v>
      </c>
    </row>
    <row r="3242" spans="1:7" x14ac:dyDescent="0.25">
      <c r="A3242">
        <v>3300</v>
      </c>
      <c r="B3242" t="s">
        <v>5</v>
      </c>
      <c r="C3242">
        <v>9.99</v>
      </c>
      <c r="D3242" t="s">
        <v>56</v>
      </c>
      <c r="E3242">
        <v>1</v>
      </c>
      <c r="F3242" s="12">
        <f t="shared" si="100"/>
        <v>41214</v>
      </c>
      <c r="G3242" s="2">
        <f t="shared" si="101"/>
        <v>2012</v>
      </c>
    </row>
    <row r="3243" spans="1:7" x14ac:dyDescent="0.25">
      <c r="A3243">
        <v>3300</v>
      </c>
      <c r="B3243" t="s">
        <v>5</v>
      </c>
      <c r="C3243">
        <v>9.99</v>
      </c>
      <c r="D3243" t="s">
        <v>58</v>
      </c>
      <c r="E3243">
        <v>1</v>
      </c>
      <c r="F3243" s="12">
        <f t="shared" si="100"/>
        <v>41306</v>
      </c>
      <c r="G3243" s="2">
        <f t="shared" si="101"/>
        <v>2013</v>
      </c>
    </row>
    <row r="3244" spans="1:7" x14ac:dyDescent="0.25">
      <c r="A3244">
        <v>3300</v>
      </c>
      <c r="B3244" t="s">
        <v>5</v>
      </c>
      <c r="C3244">
        <v>9.99</v>
      </c>
      <c r="D3244" t="s">
        <v>62</v>
      </c>
      <c r="E3244">
        <v>1</v>
      </c>
      <c r="F3244" s="12">
        <f t="shared" si="100"/>
        <v>41365</v>
      </c>
      <c r="G3244" s="2">
        <f t="shared" si="101"/>
        <v>2013</v>
      </c>
    </row>
    <row r="3245" spans="1:7" x14ac:dyDescent="0.25">
      <c r="A3245">
        <v>3300</v>
      </c>
      <c r="B3245" t="s">
        <v>5</v>
      </c>
      <c r="C3245">
        <v>9.99</v>
      </c>
      <c r="D3245" t="s">
        <v>60</v>
      </c>
      <c r="E3245">
        <v>2</v>
      </c>
      <c r="F3245" s="12">
        <f t="shared" si="100"/>
        <v>41395</v>
      </c>
      <c r="G3245" s="2">
        <f t="shared" si="101"/>
        <v>2013</v>
      </c>
    </row>
    <row r="3246" spans="1:7" x14ac:dyDescent="0.25">
      <c r="A3246">
        <v>3300</v>
      </c>
      <c r="B3246" t="s">
        <v>5</v>
      </c>
      <c r="C3246">
        <v>9.99</v>
      </c>
      <c r="D3246" t="s">
        <v>61</v>
      </c>
      <c r="E3246">
        <v>1</v>
      </c>
      <c r="F3246" s="12">
        <f t="shared" si="100"/>
        <v>41426</v>
      </c>
      <c r="G3246" s="2">
        <f t="shared" si="101"/>
        <v>2013</v>
      </c>
    </row>
    <row r="3247" spans="1:7" x14ac:dyDescent="0.25">
      <c r="A3247">
        <v>3300</v>
      </c>
      <c r="B3247" t="s">
        <v>5</v>
      </c>
      <c r="C3247">
        <v>9.99</v>
      </c>
      <c r="D3247" t="s">
        <v>63</v>
      </c>
      <c r="E3247">
        <v>1</v>
      </c>
      <c r="F3247" s="12">
        <f t="shared" si="100"/>
        <v>41456</v>
      </c>
      <c r="G3247" s="2">
        <f t="shared" si="101"/>
        <v>2013</v>
      </c>
    </row>
    <row r="3248" spans="1:7" x14ac:dyDescent="0.25">
      <c r="A3248">
        <v>3300</v>
      </c>
      <c r="B3248" t="s">
        <v>5</v>
      </c>
      <c r="C3248">
        <v>9.99</v>
      </c>
      <c r="D3248" t="s">
        <v>65</v>
      </c>
      <c r="E3248">
        <v>2</v>
      </c>
      <c r="F3248" s="12">
        <f t="shared" si="100"/>
        <v>41487</v>
      </c>
      <c r="G3248" s="2">
        <f t="shared" si="101"/>
        <v>2013</v>
      </c>
    </row>
    <row r="3249" spans="1:7" x14ac:dyDescent="0.25">
      <c r="A3249">
        <v>3300</v>
      </c>
      <c r="B3249" t="s">
        <v>5</v>
      </c>
      <c r="C3249">
        <v>9.99</v>
      </c>
      <c r="D3249" t="s">
        <v>64</v>
      </c>
      <c r="E3249">
        <v>1</v>
      </c>
      <c r="F3249" s="12">
        <f t="shared" si="100"/>
        <v>41518</v>
      </c>
      <c r="G3249" s="2">
        <f t="shared" si="101"/>
        <v>2013</v>
      </c>
    </row>
    <row r="3250" spans="1:7" x14ac:dyDescent="0.25">
      <c r="A3250">
        <v>3300</v>
      </c>
      <c r="B3250" t="s">
        <v>5</v>
      </c>
      <c r="C3250">
        <v>9.99</v>
      </c>
      <c r="D3250" t="s">
        <v>67</v>
      </c>
      <c r="E3250">
        <v>1</v>
      </c>
      <c r="F3250" s="12">
        <f t="shared" si="100"/>
        <v>41579</v>
      </c>
      <c r="G3250" s="2">
        <f t="shared" si="101"/>
        <v>2013</v>
      </c>
    </row>
    <row r="3251" spans="1:7" x14ac:dyDescent="0.25">
      <c r="A3251">
        <v>3300</v>
      </c>
      <c r="B3251" t="s">
        <v>5</v>
      </c>
      <c r="C3251">
        <v>9.99</v>
      </c>
      <c r="D3251" t="s">
        <v>69</v>
      </c>
      <c r="E3251">
        <v>1</v>
      </c>
      <c r="F3251" s="12">
        <f t="shared" si="100"/>
        <v>41640</v>
      </c>
      <c r="G3251" s="2">
        <f t="shared" si="101"/>
        <v>2014</v>
      </c>
    </row>
    <row r="3252" spans="1:7" x14ac:dyDescent="0.25">
      <c r="A3252">
        <v>3300</v>
      </c>
      <c r="B3252" t="s">
        <v>5</v>
      </c>
      <c r="C3252">
        <v>9.99</v>
      </c>
      <c r="D3252" t="s">
        <v>7</v>
      </c>
      <c r="E3252">
        <v>2</v>
      </c>
      <c r="F3252" s="12">
        <f t="shared" si="100"/>
        <v>41699</v>
      </c>
      <c r="G3252" s="2">
        <f t="shared" si="101"/>
        <v>2014</v>
      </c>
    </row>
    <row r="3253" spans="1:7" x14ac:dyDescent="0.25">
      <c r="A3253">
        <v>3300</v>
      </c>
      <c r="B3253" t="s">
        <v>5</v>
      </c>
      <c r="C3253">
        <v>9.99</v>
      </c>
      <c r="D3253" t="s">
        <v>6</v>
      </c>
      <c r="E3253">
        <v>1</v>
      </c>
      <c r="F3253" s="12">
        <f t="shared" si="100"/>
        <v>41730</v>
      </c>
      <c r="G3253" s="2">
        <f t="shared" si="101"/>
        <v>2014</v>
      </c>
    </row>
    <row r="3254" spans="1:7" x14ac:dyDescent="0.25">
      <c r="A3254">
        <v>3306</v>
      </c>
      <c r="B3254" t="s">
        <v>5</v>
      </c>
      <c r="C3254">
        <v>1.9039999999999999</v>
      </c>
      <c r="D3254" t="s">
        <v>40</v>
      </c>
      <c r="E3254">
        <v>1</v>
      </c>
      <c r="F3254" s="12">
        <f t="shared" si="100"/>
        <v>40756</v>
      </c>
      <c r="G3254" s="2">
        <f t="shared" si="101"/>
        <v>2011</v>
      </c>
    </row>
    <row r="3255" spans="1:7" x14ac:dyDescent="0.25">
      <c r="A3255">
        <v>3306</v>
      </c>
      <c r="B3255" t="s">
        <v>5</v>
      </c>
      <c r="C3255">
        <v>1.9039999999999999</v>
      </c>
      <c r="D3255" t="s">
        <v>46</v>
      </c>
      <c r="E3255">
        <v>1</v>
      </c>
      <c r="F3255" s="12">
        <f t="shared" si="100"/>
        <v>40969</v>
      </c>
      <c r="G3255" s="2">
        <f t="shared" si="101"/>
        <v>2012</v>
      </c>
    </row>
    <row r="3256" spans="1:7" x14ac:dyDescent="0.25">
      <c r="A3256">
        <v>3306</v>
      </c>
      <c r="B3256" t="s">
        <v>5</v>
      </c>
      <c r="C3256">
        <v>1.9039999999999999</v>
      </c>
      <c r="D3256" t="s">
        <v>51</v>
      </c>
      <c r="E3256">
        <v>1</v>
      </c>
      <c r="F3256" s="12">
        <f t="shared" si="100"/>
        <v>41091</v>
      </c>
      <c r="G3256" s="2">
        <f t="shared" si="101"/>
        <v>2012</v>
      </c>
    </row>
    <row r="3257" spans="1:7" x14ac:dyDescent="0.25">
      <c r="A3257">
        <v>3306</v>
      </c>
      <c r="B3257" t="s">
        <v>5</v>
      </c>
      <c r="C3257">
        <v>1.9039999999999999</v>
      </c>
      <c r="D3257" t="s">
        <v>59</v>
      </c>
      <c r="E3257">
        <v>1</v>
      </c>
      <c r="F3257" s="12">
        <f t="shared" si="100"/>
        <v>41275</v>
      </c>
      <c r="G3257" s="2">
        <f t="shared" si="101"/>
        <v>2013</v>
      </c>
    </row>
    <row r="3258" spans="1:7" x14ac:dyDescent="0.25">
      <c r="A3258">
        <v>3306</v>
      </c>
      <c r="B3258" t="s">
        <v>5</v>
      </c>
      <c r="C3258">
        <v>1.9039999999999999</v>
      </c>
      <c r="D3258" t="s">
        <v>61</v>
      </c>
      <c r="E3258">
        <v>1</v>
      </c>
      <c r="F3258" s="12">
        <f t="shared" si="100"/>
        <v>41426</v>
      </c>
      <c r="G3258" s="2">
        <f t="shared" si="101"/>
        <v>2013</v>
      </c>
    </row>
    <row r="3259" spans="1:7" x14ac:dyDescent="0.25">
      <c r="A3259">
        <v>3306</v>
      </c>
      <c r="B3259" t="s">
        <v>5</v>
      </c>
      <c r="C3259">
        <v>1.9039999999999999</v>
      </c>
      <c r="D3259" t="s">
        <v>68</v>
      </c>
      <c r="E3259">
        <v>1</v>
      </c>
      <c r="F3259" s="12">
        <f t="shared" si="100"/>
        <v>41548</v>
      </c>
      <c r="G3259" s="2">
        <f t="shared" si="101"/>
        <v>2013</v>
      </c>
    </row>
    <row r="3260" spans="1:7" x14ac:dyDescent="0.25">
      <c r="A3260">
        <v>3306</v>
      </c>
      <c r="B3260" t="s">
        <v>5</v>
      </c>
      <c r="C3260">
        <v>1.9039999999999999</v>
      </c>
      <c r="D3260" t="s">
        <v>6</v>
      </c>
      <c r="E3260">
        <v>1</v>
      </c>
      <c r="F3260" s="12">
        <f t="shared" si="100"/>
        <v>41730</v>
      </c>
      <c r="G3260" s="2">
        <f t="shared" si="101"/>
        <v>2014</v>
      </c>
    </row>
    <row r="3261" spans="1:7" x14ac:dyDescent="0.25">
      <c r="A3261">
        <v>3306</v>
      </c>
      <c r="B3261" t="s">
        <v>5</v>
      </c>
      <c r="C3261">
        <v>1.9039999999999999</v>
      </c>
      <c r="D3261" t="s">
        <v>14</v>
      </c>
      <c r="E3261">
        <v>1</v>
      </c>
      <c r="F3261" s="12">
        <f t="shared" si="100"/>
        <v>41883</v>
      </c>
      <c r="G3261" s="2">
        <f t="shared" si="101"/>
        <v>2014</v>
      </c>
    </row>
    <row r="3262" spans="1:7" x14ac:dyDescent="0.25">
      <c r="A3262">
        <v>3306</v>
      </c>
      <c r="B3262" t="s">
        <v>5</v>
      </c>
      <c r="C3262">
        <v>1.9039999999999999</v>
      </c>
      <c r="D3262" t="s">
        <v>23</v>
      </c>
      <c r="E3262">
        <v>1</v>
      </c>
      <c r="F3262" s="12">
        <f t="shared" si="100"/>
        <v>42064</v>
      </c>
      <c r="G3262" s="2">
        <f t="shared" si="101"/>
        <v>2015</v>
      </c>
    </row>
    <row r="3263" spans="1:7" x14ac:dyDescent="0.25">
      <c r="A3263">
        <v>3425</v>
      </c>
      <c r="B3263" t="s">
        <v>5</v>
      </c>
      <c r="C3263">
        <v>53.76</v>
      </c>
      <c r="D3263" t="s">
        <v>43</v>
      </c>
      <c r="E3263">
        <v>2</v>
      </c>
      <c r="F3263" s="12">
        <f t="shared" si="100"/>
        <v>40848</v>
      </c>
      <c r="G3263" s="2">
        <f t="shared" si="101"/>
        <v>2011</v>
      </c>
    </row>
    <row r="3264" spans="1:7" x14ac:dyDescent="0.25">
      <c r="A3264">
        <v>3425</v>
      </c>
      <c r="B3264" t="s">
        <v>5</v>
      </c>
      <c r="C3264">
        <v>53.76</v>
      </c>
      <c r="D3264" t="s">
        <v>44</v>
      </c>
      <c r="E3264">
        <v>3</v>
      </c>
      <c r="F3264" s="12">
        <f t="shared" si="100"/>
        <v>40878</v>
      </c>
      <c r="G3264" s="2">
        <f t="shared" si="101"/>
        <v>2011</v>
      </c>
    </row>
    <row r="3265" spans="1:7" x14ac:dyDescent="0.25">
      <c r="A3265">
        <v>3425</v>
      </c>
      <c r="B3265" t="s">
        <v>5</v>
      </c>
      <c r="C3265">
        <v>53.76</v>
      </c>
      <c r="D3265" t="s">
        <v>45</v>
      </c>
      <c r="E3265">
        <v>4</v>
      </c>
      <c r="F3265" s="12">
        <f t="shared" si="100"/>
        <v>40909</v>
      </c>
      <c r="G3265" s="2">
        <f t="shared" si="101"/>
        <v>2012</v>
      </c>
    </row>
    <row r="3266" spans="1:7" x14ac:dyDescent="0.25">
      <c r="A3266">
        <v>3425</v>
      </c>
      <c r="B3266" t="s">
        <v>5</v>
      </c>
      <c r="C3266">
        <v>53.76</v>
      </c>
      <c r="D3266" t="s">
        <v>47</v>
      </c>
      <c r="E3266">
        <v>5</v>
      </c>
      <c r="F3266" s="12">
        <f t="shared" ref="F3266:F3329" si="102">DATE(VALUE(LEFT(D3266,4)),VALUE(RIGHT(D3266,2)),1)</f>
        <v>40940</v>
      </c>
      <c r="G3266" s="2">
        <f t="shared" si="101"/>
        <v>2012</v>
      </c>
    </row>
    <row r="3267" spans="1:7" x14ac:dyDescent="0.25">
      <c r="A3267">
        <v>3425</v>
      </c>
      <c r="B3267" t="s">
        <v>5</v>
      </c>
      <c r="C3267">
        <v>53.76</v>
      </c>
      <c r="D3267" t="s">
        <v>46</v>
      </c>
      <c r="E3267">
        <v>7</v>
      </c>
      <c r="F3267" s="12">
        <f t="shared" si="102"/>
        <v>40969</v>
      </c>
      <c r="G3267" s="2">
        <f t="shared" ref="G3267:G3330" si="103">YEAR(F3267)</f>
        <v>2012</v>
      </c>
    </row>
    <row r="3268" spans="1:7" x14ac:dyDescent="0.25">
      <c r="A3268">
        <v>3425</v>
      </c>
      <c r="B3268" t="s">
        <v>5</v>
      </c>
      <c r="C3268">
        <v>53.76</v>
      </c>
      <c r="D3268" t="s">
        <v>49</v>
      </c>
      <c r="E3268">
        <v>8</v>
      </c>
      <c r="F3268" s="12">
        <f t="shared" si="102"/>
        <v>41000</v>
      </c>
      <c r="G3268" s="2">
        <f t="shared" si="103"/>
        <v>2012</v>
      </c>
    </row>
    <row r="3269" spans="1:7" x14ac:dyDescent="0.25">
      <c r="A3269">
        <v>3425</v>
      </c>
      <c r="B3269" t="s">
        <v>5</v>
      </c>
      <c r="C3269">
        <v>53.76</v>
      </c>
      <c r="D3269" t="s">
        <v>48</v>
      </c>
      <c r="E3269">
        <v>8</v>
      </c>
      <c r="F3269" s="12">
        <f t="shared" si="102"/>
        <v>41030</v>
      </c>
      <c r="G3269" s="2">
        <f t="shared" si="103"/>
        <v>2012</v>
      </c>
    </row>
    <row r="3270" spans="1:7" x14ac:dyDescent="0.25">
      <c r="A3270">
        <v>3425</v>
      </c>
      <c r="B3270" t="s">
        <v>5</v>
      </c>
      <c r="C3270">
        <v>53.76</v>
      </c>
      <c r="D3270" t="s">
        <v>50</v>
      </c>
      <c r="E3270">
        <v>8</v>
      </c>
      <c r="F3270" s="12">
        <f t="shared" si="102"/>
        <v>41061</v>
      </c>
      <c r="G3270" s="2">
        <f t="shared" si="103"/>
        <v>2012</v>
      </c>
    </row>
    <row r="3271" spans="1:7" x14ac:dyDescent="0.25">
      <c r="A3271">
        <v>3425</v>
      </c>
      <c r="B3271" t="s">
        <v>5</v>
      </c>
      <c r="C3271">
        <v>53.76</v>
      </c>
      <c r="D3271" t="s">
        <v>51</v>
      </c>
      <c r="E3271">
        <v>7</v>
      </c>
      <c r="F3271" s="12">
        <f t="shared" si="102"/>
        <v>41091</v>
      </c>
      <c r="G3271" s="2">
        <f t="shared" si="103"/>
        <v>2012</v>
      </c>
    </row>
    <row r="3272" spans="1:7" x14ac:dyDescent="0.25">
      <c r="A3272">
        <v>3425</v>
      </c>
      <c r="B3272" t="s">
        <v>5</v>
      </c>
      <c r="C3272">
        <v>53.76</v>
      </c>
      <c r="D3272" t="s">
        <v>53</v>
      </c>
      <c r="E3272">
        <v>8</v>
      </c>
      <c r="F3272" s="12">
        <f t="shared" si="102"/>
        <v>41122</v>
      </c>
      <c r="G3272" s="2">
        <f t="shared" si="103"/>
        <v>2012</v>
      </c>
    </row>
    <row r="3273" spans="1:7" x14ac:dyDescent="0.25">
      <c r="A3273">
        <v>3425</v>
      </c>
      <c r="B3273" t="s">
        <v>5</v>
      </c>
      <c r="C3273">
        <v>53.76</v>
      </c>
      <c r="D3273" t="s">
        <v>52</v>
      </c>
      <c r="E3273">
        <v>7</v>
      </c>
      <c r="F3273" s="12">
        <f t="shared" si="102"/>
        <v>41153</v>
      </c>
      <c r="G3273" s="2">
        <f t="shared" si="103"/>
        <v>2012</v>
      </c>
    </row>
    <row r="3274" spans="1:7" x14ac:dyDescent="0.25">
      <c r="A3274">
        <v>3425</v>
      </c>
      <c r="B3274" t="s">
        <v>5</v>
      </c>
      <c r="C3274">
        <v>53.76</v>
      </c>
      <c r="D3274" t="s">
        <v>55</v>
      </c>
      <c r="E3274">
        <v>4</v>
      </c>
      <c r="F3274" s="12">
        <f t="shared" si="102"/>
        <v>41183</v>
      </c>
      <c r="G3274" s="2">
        <f t="shared" si="103"/>
        <v>2012</v>
      </c>
    </row>
    <row r="3275" spans="1:7" x14ac:dyDescent="0.25">
      <c r="A3275">
        <v>3425</v>
      </c>
      <c r="B3275" t="s">
        <v>5</v>
      </c>
      <c r="C3275">
        <v>53.76</v>
      </c>
      <c r="D3275" t="s">
        <v>56</v>
      </c>
      <c r="E3275">
        <v>4</v>
      </c>
      <c r="F3275" s="12">
        <f t="shared" si="102"/>
        <v>41214</v>
      </c>
      <c r="G3275" s="2">
        <f t="shared" si="103"/>
        <v>2012</v>
      </c>
    </row>
    <row r="3276" spans="1:7" x14ac:dyDescent="0.25">
      <c r="A3276">
        <v>3425</v>
      </c>
      <c r="B3276" t="s">
        <v>5</v>
      </c>
      <c r="C3276">
        <v>53.76</v>
      </c>
      <c r="D3276" t="s">
        <v>54</v>
      </c>
      <c r="E3276">
        <v>3</v>
      </c>
      <c r="F3276" s="12">
        <f t="shared" si="102"/>
        <v>41244</v>
      </c>
      <c r="G3276" s="2">
        <f t="shared" si="103"/>
        <v>2012</v>
      </c>
    </row>
    <row r="3277" spans="1:7" x14ac:dyDescent="0.25">
      <c r="A3277">
        <v>3425</v>
      </c>
      <c r="B3277" t="s">
        <v>5</v>
      </c>
      <c r="C3277">
        <v>53.76</v>
      </c>
      <c r="D3277" t="s">
        <v>59</v>
      </c>
      <c r="E3277">
        <v>4</v>
      </c>
      <c r="F3277" s="12">
        <f t="shared" si="102"/>
        <v>41275</v>
      </c>
      <c r="G3277" s="2">
        <f t="shared" si="103"/>
        <v>2013</v>
      </c>
    </row>
    <row r="3278" spans="1:7" x14ac:dyDescent="0.25">
      <c r="A3278">
        <v>3425</v>
      </c>
      <c r="B3278" t="s">
        <v>5</v>
      </c>
      <c r="C3278">
        <v>53.76</v>
      </c>
      <c r="D3278" t="s">
        <v>58</v>
      </c>
      <c r="E3278">
        <v>4</v>
      </c>
      <c r="F3278" s="12">
        <f t="shared" si="102"/>
        <v>41306</v>
      </c>
      <c r="G3278" s="2">
        <f t="shared" si="103"/>
        <v>2013</v>
      </c>
    </row>
    <row r="3279" spans="1:7" x14ac:dyDescent="0.25">
      <c r="A3279">
        <v>3425</v>
      </c>
      <c r="B3279" t="s">
        <v>5</v>
      </c>
      <c r="C3279">
        <v>53.76</v>
      </c>
      <c r="D3279" t="s">
        <v>57</v>
      </c>
      <c r="E3279">
        <v>6</v>
      </c>
      <c r="F3279" s="12">
        <f t="shared" si="102"/>
        <v>41334</v>
      </c>
      <c r="G3279" s="2">
        <f t="shared" si="103"/>
        <v>2013</v>
      </c>
    </row>
    <row r="3280" spans="1:7" x14ac:dyDescent="0.25">
      <c r="A3280">
        <v>3425</v>
      </c>
      <c r="B3280" t="s">
        <v>5</v>
      </c>
      <c r="C3280">
        <v>53.76</v>
      </c>
      <c r="D3280" t="s">
        <v>62</v>
      </c>
      <c r="E3280">
        <v>8</v>
      </c>
      <c r="F3280" s="12">
        <f t="shared" si="102"/>
        <v>41365</v>
      </c>
      <c r="G3280" s="2">
        <f t="shared" si="103"/>
        <v>2013</v>
      </c>
    </row>
    <row r="3281" spans="1:7" x14ac:dyDescent="0.25">
      <c r="A3281">
        <v>3425</v>
      </c>
      <c r="B3281" t="s">
        <v>5</v>
      </c>
      <c r="C3281">
        <v>53.76</v>
      </c>
      <c r="D3281" t="s">
        <v>60</v>
      </c>
      <c r="E3281">
        <v>8</v>
      </c>
      <c r="F3281" s="12">
        <f t="shared" si="102"/>
        <v>41395</v>
      </c>
      <c r="G3281" s="2">
        <f t="shared" si="103"/>
        <v>2013</v>
      </c>
    </row>
    <row r="3282" spans="1:7" x14ac:dyDescent="0.25">
      <c r="A3282">
        <v>3425</v>
      </c>
      <c r="B3282" t="s">
        <v>5</v>
      </c>
      <c r="C3282">
        <v>53.76</v>
      </c>
      <c r="D3282" t="s">
        <v>61</v>
      </c>
      <c r="E3282">
        <v>6</v>
      </c>
      <c r="F3282" s="12">
        <f t="shared" si="102"/>
        <v>41426</v>
      </c>
      <c r="G3282" s="2">
        <f t="shared" si="103"/>
        <v>2013</v>
      </c>
    </row>
    <row r="3283" spans="1:7" x14ac:dyDescent="0.25">
      <c r="A3283">
        <v>3425</v>
      </c>
      <c r="B3283" t="s">
        <v>5</v>
      </c>
      <c r="C3283">
        <v>53.76</v>
      </c>
      <c r="D3283" t="s">
        <v>63</v>
      </c>
      <c r="E3283">
        <v>7</v>
      </c>
      <c r="F3283" s="12">
        <f t="shared" si="102"/>
        <v>41456</v>
      </c>
      <c r="G3283" s="2">
        <f t="shared" si="103"/>
        <v>2013</v>
      </c>
    </row>
    <row r="3284" spans="1:7" x14ac:dyDescent="0.25">
      <c r="A3284">
        <v>3425</v>
      </c>
      <c r="B3284" t="s">
        <v>5</v>
      </c>
      <c r="C3284">
        <v>53.76</v>
      </c>
      <c r="D3284" t="s">
        <v>65</v>
      </c>
      <c r="E3284">
        <v>7</v>
      </c>
      <c r="F3284" s="12">
        <f t="shared" si="102"/>
        <v>41487</v>
      </c>
      <c r="G3284" s="2">
        <f t="shared" si="103"/>
        <v>2013</v>
      </c>
    </row>
    <row r="3285" spans="1:7" x14ac:dyDescent="0.25">
      <c r="A3285">
        <v>3425</v>
      </c>
      <c r="B3285" t="s">
        <v>5</v>
      </c>
      <c r="C3285">
        <v>53.76</v>
      </c>
      <c r="D3285" t="s">
        <v>64</v>
      </c>
      <c r="E3285">
        <v>8</v>
      </c>
      <c r="F3285" s="12">
        <f t="shared" si="102"/>
        <v>41518</v>
      </c>
      <c r="G3285" s="2">
        <f t="shared" si="103"/>
        <v>2013</v>
      </c>
    </row>
    <row r="3286" spans="1:7" x14ac:dyDescent="0.25">
      <c r="A3286">
        <v>3425</v>
      </c>
      <c r="B3286" t="s">
        <v>5</v>
      </c>
      <c r="C3286">
        <v>53.76</v>
      </c>
      <c r="D3286" t="s">
        <v>68</v>
      </c>
      <c r="E3286">
        <v>5</v>
      </c>
      <c r="F3286" s="12">
        <f t="shared" si="102"/>
        <v>41548</v>
      </c>
      <c r="G3286" s="2">
        <f t="shared" si="103"/>
        <v>2013</v>
      </c>
    </row>
    <row r="3287" spans="1:7" x14ac:dyDescent="0.25">
      <c r="A3287">
        <v>3425</v>
      </c>
      <c r="B3287" t="s">
        <v>5</v>
      </c>
      <c r="C3287">
        <v>53.76</v>
      </c>
      <c r="D3287" t="s">
        <v>67</v>
      </c>
      <c r="E3287">
        <v>4</v>
      </c>
      <c r="F3287" s="12">
        <f t="shared" si="102"/>
        <v>41579</v>
      </c>
      <c r="G3287" s="2">
        <f t="shared" si="103"/>
        <v>2013</v>
      </c>
    </row>
    <row r="3288" spans="1:7" x14ac:dyDescent="0.25">
      <c r="A3288">
        <v>3425</v>
      </c>
      <c r="B3288" t="s">
        <v>5</v>
      </c>
      <c r="C3288">
        <v>53.76</v>
      </c>
      <c r="D3288" t="s">
        <v>66</v>
      </c>
      <c r="E3288">
        <v>2</v>
      </c>
      <c r="F3288" s="12">
        <f t="shared" si="102"/>
        <v>41609</v>
      </c>
      <c r="G3288" s="2">
        <f t="shared" si="103"/>
        <v>2013</v>
      </c>
    </row>
    <row r="3289" spans="1:7" x14ac:dyDescent="0.25">
      <c r="A3289">
        <v>3425</v>
      </c>
      <c r="B3289" t="s">
        <v>5</v>
      </c>
      <c r="C3289">
        <v>53.76</v>
      </c>
      <c r="D3289" t="s">
        <v>69</v>
      </c>
      <c r="E3289">
        <v>4</v>
      </c>
      <c r="F3289" s="12">
        <f t="shared" si="102"/>
        <v>41640</v>
      </c>
      <c r="G3289" s="2">
        <f t="shared" si="103"/>
        <v>2014</v>
      </c>
    </row>
    <row r="3290" spans="1:7" x14ac:dyDescent="0.25">
      <c r="A3290">
        <v>3425</v>
      </c>
      <c r="B3290" t="s">
        <v>5</v>
      </c>
      <c r="C3290">
        <v>53.76</v>
      </c>
      <c r="D3290" t="s">
        <v>70</v>
      </c>
      <c r="E3290">
        <v>3</v>
      </c>
      <c r="F3290" s="12">
        <f t="shared" si="102"/>
        <v>41671</v>
      </c>
      <c r="G3290" s="2">
        <f t="shared" si="103"/>
        <v>2014</v>
      </c>
    </row>
    <row r="3291" spans="1:7" x14ac:dyDescent="0.25">
      <c r="A3291">
        <v>3425</v>
      </c>
      <c r="B3291" t="s">
        <v>5</v>
      </c>
      <c r="C3291">
        <v>53.76</v>
      </c>
      <c r="D3291" t="s">
        <v>7</v>
      </c>
      <c r="E3291">
        <v>5</v>
      </c>
      <c r="F3291" s="12">
        <f t="shared" si="102"/>
        <v>41699</v>
      </c>
      <c r="G3291" s="2">
        <f t="shared" si="103"/>
        <v>2014</v>
      </c>
    </row>
    <row r="3292" spans="1:7" x14ac:dyDescent="0.25">
      <c r="A3292">
        <v>3425</v>
      </c>
      <c r="B3292" t="s">
        <v>5</v>
      </c>
      <c r="C3292">
        <v>53.76</v>
      </c>
      <c r="D3292" t="s">
        <v>6</v>
      </c>
      <c r="E3292">
        <v>7</v>
      </c>
      <c r="F3292" s="12">
        <f t="shared" si="102"/>
        <v>41730</v>
      </c>
      <c r="G3292" s="2">
        <f t="shared" si="103"/>
        <v>2014</v>
      </c>
    </row>
    <row r="3293" spans="1:7" x14ac:dyDescent="0.25">
      <c r="A3293">
        <v>3425</v>
      </c>
      <c r="B3293" t="s">
        <v>5</v>
      </c>
      <c r="C3293">
        <v>53.76</v>
      </c>
      <c r="D3293" t="s">
        <v>8</v>
      </c>
      <c r="E3293">
        <v>8</v>
      </c>
      <c r="F3293" s="12">
        <f t="shared" si="102"/>
        <v>41760</v>
      </c>
      <c r="G3293" s="2">
        <f t="shared" si="103"/>
        <v>2014</v>
      </c>
    </row>
    <row r="3294" spans="1:7" x14ac:dyDescent="0.25">
      <c r="A3294">
        <v>3425</v>
      </c>
      <c r="B3294" t="s">
        <v>5</v>
      </c>
      <c r="C3294">
        <v>53.76</v>
      </c>
      <c r="D3294" t="s">
        <v>10</v>
      </c>
      <c r="E3294">
        <v>9</v>
      </c>
      <c r="F3294" s="12">
        <f t="shared" si="102"/>
        <v>41791</v>
      </c>
      <c r="G3294" s="2">
        <f t="shared" si="103"/>
        <v>2014</v>
      </c>
    </row>
    <row r="3295" spans="1:7" x14ac:dyDescent="0.25">
      <c r="A3295">
        <v>3425</v>
      </c>
      <c r="B3295" t="s">
        <v>5</v>
      </c>
      <c r="C3295">
        <v>53.76</v>
      </c>
      <c r="D3295" t="s">
        <v>11</v>
      </c>
      <c r="E3295">
        <v>8</v>
      </c>
      <c r="F3295" s="12">
        <f t="shared" si="102"/>
        <v>41821</v>
      </c>
      <c r="G3295" s="2">
        <f t="shared" si="103"/>
        <v>2014</v>
      </c>
    </row>
    <row r="3296" spans="1:7" x14ac:dyDescent="0.25">
      <c r="A3296">
        <v>3425</v>
      </c>
      <c r="B3296" t="s">
        <v>5</v>
      </c>
      <c r="C3296">
        <v>53.76</v>
      </c>
      <c r="D3296" t="s">
        <v>13</v>
      </c>
      <c r="E3296">
        <v>7</v>
      </c>
      <c r="F3296" s="12">
        <f t="shared" si="102"/>
        <v>41852</v>
      </c>
      <c r="G3296" s="2">
        <f t="shared" si="103"/>
        <v>2014</v>
      </c>
    </row>
    <row r="3297" spans="1:7" x14ac:dyDescent="0.25">
      <c r="A3297">
        <v>3425</v>
      </c>
      <c r="B3297" t="s">
        <v>5</v>
      </c>
      <c r="C3297">
        <v>53.76</v>
      </c>
      <c r="D3297" t="s">
        <v>14</v>
      </c>
      <c r="E3297">
        <v>7</v>
      </c>
      <c r="F3297" s="12">
        <f t="shared" si="102"/>
        <v>41883</v>
      </c>
      <c r="G3297" s="2">
        <f t="shared" si="103"/>
        <v>2014</v>
      </c>
    </row>
    <row r="3298" spans="1:7" x14ac:dyDescent="0.25">
      <c r="A3298">
        <v>3425</v>
      </c>
      <c r="B3298" t="s">
        <v>5</v>
      </c>
      <c r="C3298">
        <v>53.76</v>
      </c>
      <c r="D3298" t="s">
        <v>16</v>
      </c>
      <c r="E3298">
        <v>5</v>
      </c>
      <c r="F3298" s="12">
        <f t="shared" si="102"/>
        <v>41913</v>
      </c>
      <c r="G3298" s="2">
        <f t="shared" si="103"/>
        <v>2014</v>
      </c>
    </row>
    <row r="3299" spans="1:7" x14ac:dyDescent="0.25">
      <c r="A3299">
        <v>3425</v>
      </c>
      <c r="B3299" t="s">
        <v>5</v>
      </c>
      <c r="C3299">
        <v>53.76</v>
      </c>
      <c r="D3299" t="s">
        <v>17</v>
      </c>
      <c r="E3299">
        <v>4</v>
      </c>
      <c r="F3299" s="12">
        <f t="shared" si="102"/>
        <v>41944</v>
      </c>
      <c r="G3299" s="2">
        <f t="shared" si="103"/>
        <v>2014</v>
      </c>
    </row>
    <row r="3300" spans="1:7" x14ac:dyDescent="0.25">
      <c r="A3300">
        <v>3425</v>
      </c>
      <c r="B3300" t="s">
        <v>5</v>
      </c>
      <c r="C3300">
        <v>53.76</v>
      </c>
      <c r="D3300" t="s">
        <v>18</v>
      </c>
      <c r="E3300">
        <v>2</v>
      </c>
      <c r="F3300" s="12">
        <f t="shared" si="102"/>
        <v>41974</v>
      </c>
      <c r="G3300" s="2">
        <f t="shared" si="103"/>
        <v>2014</v>
      </c>
    </row>
    <row r="3301" spans="1:7" x14ac:dyDescent="0.25">
      <c r="A3301">
        <v>3425</v>
      </c>
      <c r="B3301" t="s">
        <v>5</v>
      </c>
      <c r="C3301">
        <v>53.76</v>
      </c>
      <c r="D3301" t="s">
        <v>20</v>
      </c>
      <c r="E3301">
        <v>3</v>
      </c>
      <c r="F3301" s="12">
        <f t="shared" si="102"/>
        <v>42005</v>
      </c>
      <c r="G3301" s="2">
        <f t="shared" si="103"/>
        <v>2015</v>
      </c>
    </row>
    <row r="3302" spans="1:7" x14ac:dyDescent="0.25">
      <c r="A3302">
        <v>3425</v>
      </c>
      <c r="B3302" t="s">
        <v>5</v>
      </c>
      <c r="C3302">
        <v>53.76</v>
      </c>
      <c r="D3302" t="s">
        <v>21</v>
      </c>
      <c r="E3302">
        <v>4</v>
      </c>
      <c r="F3302" s="12">
        <f t="shared" si="102"/>
        <v>42036</v>
      </c>
      <c r="G3302" s="2">
        <f t="shared" si="103"/>
        <v>2015</v>
      </c>
    </row>
    <row r="3303" spans="1:7" x14ac:dyDescent="0.25">
      <c r="A3303">
        <v>3425</v>
      </c>
      <c r="B3303" t="s">
        <v>5</v>
      </c>
      <c r="C3303">
        <v>53.76</v>
      </c>
      <c r="D3303" t="s">
        <v>23</v>
      </c>
      <c r="E3303">
        <v>5</v>
      </c>
      <c r="F3303" s="12">
        <f t="shared" si="102"/>
        <v>42064</v>
      </c>
      <c r="G3303" s="2">
        <f t="shared" si="103"/>
        <v>2015</v>
      </c>
    </row>
    <row r="3304" spans="1:7" x14ac:dyDescent="0.25">
      <c r="A3304">
        <v>3425</v>
      </c>
      <c r="B3304" t="s">
        <v>5</v>
      </c>
      <c r="C3304">
        <v>53.76</v>
      </c>
      <c r="D3304" t="s">
        <v>24</v>
      </c>
      <c r="E3304">
        <v>7</v>
      </c>
      <c r="F3304" s="12">
        <f t="shared" si="102"/>
        <v>42095</v>
      </c>
      <c r="G3304" s="2">
        <f t="shared" si="103"/>
        <v>2015</v>
      </c>
    </row>
    <row r="3305" spans="1:7" x14ac:dyDescent="0.25">
      <c r="A3305">
        <v>3425</v>
      </c>
      <c r="B3305" t="s">
        <v>5</v>
      </c>
      <c r="C3305">
        <v>53.76</v>
      </c>
      <c r="D3305" t="s">
        <v>25</v>
      </c>
      <c r="E3305">
        <v>9</v>
      </c>
      <c r="F3305" s="12">
        <f t="shared" si="102"/>
        <v>42125</v>
      </c>
      <c r="G3305" s="2">
        <f t="shared" si="103"/>
        <v>2015</v>
      </c>
    </row>
    <row r="3306" spans="1:7" x14ac:dyDescent="0.25">
      <c r="A3306">
        <v>3425</v>
      </c>
      <c r="B3306" t="s">
        <v>5</v>
      </c>
      <c r="C3306">
        <v>53.76</v>
      </c>
      <c r="D3306" t="s">
        <v>27</v>
      </c>
      <c r="E3306">
        <v>7</v>
      </c>
      <c r="F3306" s="12">
        <f t="shared" si="102"/>
        <v>42156</v>
      </c>
      <c r="G3306" s="2">
        <f t="shared" si="103"/>
        <v>2015</v>
      </c>
    </row>
    <row r="3307" spans="1:7" x14ac:dyDescent="0.25">
      <c r="A3307">
        <v>3439</v>
      </c>
      <c r="B3307" t="s">
        <v>5</v>
      </c>
      <c r="C3307">
        <v>7.56</v>
      </c>
      <c r="D3307" t="s">
        <v>47</v>
      </c>
      <c r="E3307">
        <v>1</v>
      </c>
      <c r="F3307" s="12">
        <f t="shared" si="102"/>
        <v>40940</v>
      </c>
      <c r="G3307" s="2">
        <f t="shared" si="103"/>
        <v>2012</v>
      </c>
    </row>
    <row r="3308" spans="1:7" x14ac:dyDescent="0.25">
      <c r="A3308">
        <v>3439</v>
      </c>
      <c r="B3308" t="s">
        <v>5</v>
      </c>
      <c r="C3308">
        <v>7.56</v>
      </c>
      <c r="D3308" t="s">
        <v>46</v>
      </c>
      <c r="E3308">
        <v>1</v>
      </c>
      <c r="F3308" s="12">
        <f t="shared" si="102"/>
        <v>40969</v>
      </c>
      <c r="G3308" s="2">
        <f t="shared" si="103"/>
        <v>2012</v>
      </c>
    </row>
    <row r="3309" spans="1:7" x14ac:dyDescent="0.25">
      <c r="A3309">
        <v>3439</v>
      </c>
      <c r="B3309" t="s">
        <v>5</v>
      </c>
      <c r="C3309">
        <v>7.56</v>
      </c>
      <c r="D3309" t="s">
        <v>48</v>
      </c>
      <c r="E3309">
        <v>1</v>
      </c>
      <c r="F3309" s="12">
        <f t="shared" si="102"/>
        <v>41030</v>
      </c>
      <c r="G3309" s="2">
        <f t="shared" si="103"/>
        <v>2012</v>
      </c>
    </row>
    <row r="3310" spans="1:7" x14ac:dyDescent="0.25">
      <c r="A3310">
        <v>3439</v>
      </c>
      <c r="B3310" t="s">
        <v>5</v>
      </c>
      <c r="C3310">
        <v>7.56</v>
      </c>
      <c r="D3310" t="s">
        <v>50</v>
      </c>
      <c r="E3310">
        <v>1</v>
      </c>
      <c r="F3310" s="12">
        <f t="shared" si="102"/>
        <v>41061</v>
      </c>
      <c r="G3310" s="2">
        <f t="shared" si="103"/>
        <v>2012</v>
      </c>
    </row>
    <row r="3311" spans="1:7" x14ac:dyDescent="0.25">
      <c r="A3311">
        <v>3439</v>
      </c>
      <c r="B3311" t="s">
        <v>5</v>
      </c>
      <c r="C3311">
        <v>7.56</v>
      </c>
      <c r="D3311" t="s">
        <v>51</v>
      </c>
      <c r="E3311">
        <v>1</v>
      </c>
      <c r="F3311" s="12">
        <f t="shared" si="102"/>
        <v>41091</v>
      </c>
      <c r="G3311" s="2">
        <f t="shared" si="103"/>
        <v>2012</v>
      </c>
    </row>
    <row r="3312" spans="1:7" x14ac:dyDescent="0.25">
      <c r="A3312">
        <v>3439</v>
      </c>
      <c r="B3312" t="s">
        <v>5</v>
      </c>
      <c r="C3312">
        <v>7.56</v>
      </c>
      <c r="D3312" t="s">
        <v>53</v>
      </c>
      <c r="E3312">
        <v>1</v>
      </c>
      <c r="F3312" s="12">
        <f t="shared" si="102"/>
        <v>41122</v>
      </c>
      <c r="G3312" s="2">
        <f t="shared" si="103"/>
        <v>2012</v>
      </c>
    </row>
    <row r="3313" spans="1:7" x14ac:dyDescent="0.25">
      <c r="A3313">
        <v>3439</v>
      </c>
      <c r="B3313" t="s">
        <v>5</v>
      </c>
      <c r="C3313">
        <v>7.56</v>
      </c>
      <c r="D3313" t="s">
        <v>52</v>
      </c>
      <c r="E3313">
        <v>1</v>
      </c>
      <c r="F3313" s="12">
        <f t="shared" si="102"/>
        <v>41153</v>
      </c>
      <c r="G3313" s="2">
        <f t="shared" si="103"/>
        <v>2012</v>
      </c>
    </row>
    <row r="3314" spans="1:7" x14ac:dyDescent="0.25">
      <c r="A3314">
        <v>3439</v>
      </c>
      <c r="B3314" t="s">
        <v>5</v>
      </c>
      <c r="C3314">
        <v>7.56</v>
      </c>
      <c r="D3314" t="s">
        <v>56</v>
      </c>
      <c r="E3314">
        <v>1</v>
      </c>
      <c r="F3314" s="12">
        <f t="shared" si="102"/>
        <v>41214</v>
      </c>
      <c r="G3314" s="2">
        <f t="shared" si="103"/>
        <v>2012</v>
      </c>
    </row>
    <row r="3315" spans="1:7" x14ac:dyDescent="0.25">
      <c r="A3315">
        <v>3439</v>
      </c>
      <c r="B3315" t="s">
        <v>5</v>
      </c>
      <c r="C3315">
        <v>7.56</v>
      </c>
      <c r="D3315" t="s">
        <v>59</v>
      </c>
      <c r="E3315">
        <v>1</v>
      </c>
      <c r="F3315" s="12">
        <f t="shared" si="102"/>
        <v>41275</v>
      </c>
      <c r="G3315" s="2">
        <f t="shared" si="103"/>
        <v>2013</v>
      </c>
    </row>
    <row r="3316" spans="1:7" x14ac:dyDescent="0.25">
      <c r="A3316">
        <v>3439</v>
      </c>
      <c r="B3316" t="s">
        <v>5</v>
      </c>
      <c r="C3316">
        <v>7.56</v>
      </c>
      <c r="D3316" t="s">
        <v>57</v>
      </c>
      <c r="E3316">
        <v>1</v>
      </c>
      <c r="F3316" s="12">
        <f t="shared" si="102"/>
        <v>41334</v>
      </c>
      <c r="G3316" s="2">
        <f t="shared" si="103"/>
        <v>2013</v>
      </c>
    </row>
    <row r="3317" spans="1:7" x14ac:dyDescent="0.25">
      <c r="A3317">
        <v>3439</v>
      </c>
      <c r="B3317" t="s">
        <v>5</v>
      </c>
      <c r="C3317">
        <v>7.56</v>
      </c>
      <c r="D3317" t="s">
        <v>62</v>
      </c>
      <c r="E3317">
        <v>1</v>
      </c>
      <c r="F3317" s="12">
        <f t="shared" si="102"/>
        <v>41365</v>
      </c>
      <c r="G3317" s="2">
        <f t="shared" si="103"/>
        <v>2013</v>
      </c>
    </row>
    <row r="3318" spans="1:7" x14ac:dyDescent="0.25">
      <c r="A3318">
        <v>3439</v>
      </c>
      <c r="B3318" t="s">
        <v>5</v>
      </c>
      <c r="C3318">
        <v>7.56</v>
      </c>
      <c r="D3318" t="s">
        <v>60</v>
      </c>
      <c r="E3318">
        <v>1</v>
      </c>
      <c r="F3318" s="12">
        <f t="shared" si="102"/>
        <v>41395</v>
      </c>
      <c r="G3318" s="2">
        <f t="shared" si="103"/>
        <v>2013</v>
      </c>
    </row>
    <row r="3319" spans="1:7" x14ac:dyDescent="0.25">
      <c r="A3319">
        <v>3439</v>
      </c>
      <c r="B3319" t="s">
        <v>5</v>
      </c>
      <c r="C3319">
        <v>7.56</v>
      </c>
      <c r="D3319" t="s">
        <v>61</v>
      </c>
      <c r="E3319">
        <v>1</v>
      </c>
      <c r="F3319" s="12">
        <f t="shared" si="102"/>
        <v>41426</v>
      </c>
      <c r="G3319" s="2">
        <f t="shared" si="103"/>
        <v>2013</v>
      </c>
    </row>
    <row r="3320" spans="1:7" x14ac:dyDescent="0.25">
      <c r="A3320">
        <v>3439</v>
      </c>
      <c r="B3320" t="s">
        <v>5</v>
      </c>
      <c r="C3320">
        <v>7.56</v>
      </c>
      <c r="D3320" t="s">
        <v>65</v>
      </c>
      <c r="E3320">
        <v>1</v>
      </c>
      <c r="F3320" s="12">
        <f t="shared" si="102"/>
        <v>41487</v>
      </c>
      <c r="G3320" s="2">
        <f t="shared" si="103"/>
        <v>2013</v>
      </c>
    </row>
    <row r="3321" spans="1:7" x14ac:dyDescent="0.25">
      <c r="A3321">
        <v>3439</v>
      </c>
      <c r="B3321" t="s">
        <v>5</v>
      </c>
      <c r="C3321">
        <v>7.56</v>
      </c>
      <c r="D3321" t="s">
        <v>64</v>
      </c>
      <c r="E3321">
        <v>1</v>
      </c>
      <c r="F3321" s="12">
        <f t="shared" si="102"/>
        <v>41518</v>
      </c>
      <c r="G3321" s="2">
        <f t="shared" si="103"/>
        <v>2013</v>
      </c>
    </row>
    <row r="3322" spans="1:7" x14ac:dyDescent="0.25">
      <c r="A3322">
        <v>3439</v>
      </c>
      <c r="B3322" t="s">
        <v>5</v>
      </c>
      <c r="C3322">
        <v>7.56</v>
      </c>
      <c r="D3322" t="s">
        <v>68</v>
      </c>
      <c r="E3322">
        <v>1</v>
      </c>
      <c r="F3322" s="12">
        <f t="shared" si="102"/>
        <v>41548</v>
      </c>
      <c r="G3322" s="2">
        <f t="shared" si="103"/>
        <v>2013</v>
      </c>
    </row>
    <row r="3323" spans="1:7" x14ac:dyDescent="0.25">
      <c r="A3323">
        <v>3439</v>
      </c>
      <c r="B3323" t="s">
        <v>5</v>
      </c>
      <c r="C3323">
        <v>7.56</v>
      </c>
      <c r="D3323" t="s">
        <v>66</v>
      </c>
      <c r="E3323">
        <v>1</v>
      </c>
      <c r="F3323" s="12">
        <f t="shared" si="102"/>
        <v>41609</v>
      </c>
      <c r="G3323" s="2">
        <f t="shared" si="103"/>
        <v>2013</v>
      </c>
    </row>
    <row r="3324" spans="1:7" x14ac:dyDescent="0.25">
      <c r="A3324">
        <v>3439</v>
      </c>
      <c r="B3324" t="s">
        <v>5</v>
      </c>
      <c r="C3324">
        <v>7.56</v>
      </c>
      <c r="D3324" t="s">
        <v>70</v>
      </c>
      <c r="E3324">
        <v>1</v>
      </c>
      <c r="F3324" s="12">
        <f t="shared" si="102"/>
        <v>41671</v>
      </c>
      <c r="G3324" s="2">
        <f t="shared" si="103"/>
        <v>2014</v>
      </c>
    </row>
    <row r="3325" spans="1:7" x14ac:dyDescent="0.25">
      <c r="A3325">
        <v>3439</v>
      </c>
      <c r="B3325" t="s">
        <v>5</v>
      </c>
      <c r="C3325">
        <v>7.56</v>
      </c>
      <c r="D3325" t="s">
        <v>6</v>
      </c>
      <c r="E3325">
        <v>1</v>
      </c>
      <c r="F3325" s="12">
        <f t="shared" si="102"/>
        <v>41730</v>
      </c>
      <c r="G3325" s="2">
        <f t="shared" si="103"/>
        <v>2014</v>
      </c>
    </row>
    <row r="3326" spans="1:7" x14ac:dyDescent="0.25">
      <c r="A3326">
        <v>3439</v>
      </c>
      <c r="B3326" t="s">
        <v>5</v>
      </c>
      <c r="C3326">
        <v>7.56</v>
      </c>
      <c r="D3326" t="s">
        <v>8</v>
      </c>
      <c r="E3326">
        <v>1</v>
      </c>
      <c r="F3326" s="12">
        <f t="shared" si="102"/>
        <v>41760</v>
      </c>
      <c r="G3326" s="2">
        <f t="shared" si="103"/>
        <v>2014</v>
      </c>
    </row>
    <row r="3327" spans="1:7" x14ac:dyDescent="0.25">
      <c r="A3327">
        <v>3439</v>
      </c>
      <c r="B3327" t="s">
        <v>5</v>
      </c>
      <c r="C3327">
        <v>7.56</v>
      </c>
      <c r="D3327" t="s">
        <v>10</v>
      </c>
      <c r="E3327">
        <v>1</v>
      </c>
      <c r="F3327" s="12">
        <f t="shared" si="102"/>
        <v>41791</v>
      </c>
      <c r="G3327" s="2">
        <f t="shared" si="103"/>
        <v>2014</v>
      </c>
    </row>
    <row r="3328" spans="1:7" x14ac:dyDescent="0.25">
      <c r="A3328">
        <v>3439</v>
      </c>
      <c r="B3328" t="s">
        <v>5</v>
      </c>
      <c r="C3328">
        <v>7.56</v>
      </c>
      <c r="D3328" t="s">
        <v>11</v>
      </c>
      <c r="E3328">
        <v>1</v>
      </c>
      <c r="F3328" s="12">
        <f t="shared" si="102"/>
        <v>41821</v>
      </c>
      <c r="G3328" s="2">
        <f t="shared" si="103"/>
        <v>2014</v>
      </c>
    </row>
    <row r="3329" spans="1:7" x14ac:dyDescent="0.25">
      <c r="A3329">
        <v>3439</v>
      </c>
      <c r="B3329" t="s">
        <v>5</v>
      </c>
      <c r="C3329">
        <v>7.56</v>
      </c>
      <c r="D3329" t="s">
        <v>13</v>
      </c>
      <c r="E3329">
        <v>1</v>
      </c>
      <c r="F3329" s="12">
        <f t="shared" si="102"/>
        <v>41852</v>
      </c>
      <c r="G3329" s="2">
        <f t="shared" si="103"/>
        <v>2014</v>
      </c>
    </row>
    <row r="3330" spans="1:7" x14ac:dyDescent="0.25">
      <c r="A3330">
        <v>3439</v>
      </c>
      <c r="B3330" t="s">
        <v>5</v>
      </c>
      <c r="C3330">
        <v>7.56</v>
      </c>
      <c r="D3330" t="s">
        <v>14</v>
      </c>
      <c r="E3330">
        <v>1</v>
      </c>
      <c r="F3330" s="12">
        <f t="shared" ref="F3330:F3393" si="104">DATE(VALUE(LEFT(D3330,4)),VALUE(RIGHT(D3330,2)),1)</f>
        <v>41883</v>
      </c>
      <c r="G3330" s="2">
        <f t="shared" si="103"/>
        <v>2014</v>
      </c>
    </row>
    <row r="3331" spans="1:7" x14ac:dyDescent="0.25">
      <c r="A3331">
        <v>3439</v>
      </c>
      <c r="B3331" t="s">
        <v>5</v>
      </c>
      <c r="C3331">
        <v>7.56</v>
      </c>
      <c r="D3331" t="s">
        <v>17</v>
      </c>
      <c r="E3331">
        <v>1</v>
      </c>
      <c r="F3331" s="12">
        <f t="shared" si="104"/>
        <v>41944</v>
      </c>
      <c r="G3331" s="2">
        <f t="shared" ref="G3331:G3394" si="105">YEAR(F3331)</f>
        <v>2014</v>
      </c>
    </row>
    <row r="3332" spans="1:7" x14ac:dyDescent="0.25">
      <c r="A3332">
        <v>3439</v>
      </c>
      <c r="B3332" t="s">
        <v>5</v>
      </c>
      <c r="C3332">
        <v>7.56</v>
      </c>
      <c r="D3332" t="s">
        <v>20</v>
      </c>
      <c r="E3332">
        <v>1</v>
      </c>
      <c r="F3332" s="12">
        <f t="shared" si="104"/>
        <v>42005</v>
      </c>
      <c r="G3332" s="2">
        <f t="shared" si="105"/>
        <v>2015</v>
      </c>
    </row>
    <row r="3333" spans="1:7" x14ac:dyDescent="0.25">
      <c r="A3333">
        <v>3439</v>
      </c>
      <c r="B3333" t="s">
        <v>5</v>
      </c>
      <c r="C3333">
        <v>7.56</v>
      </c>
      <c r="D3333" t="s">
        <v>23</v>
      </c>
      <c r="E3333">
        <v>1</v>
      </c>
      <c r="F3333" s="12">
        <f t="shared" si="104"/>
        <v>42064</v>
      </c>
      <c r="G3333" s="2">
        <f t="shared" si="105"/>
        <v>2015</v>
      </c>
    </row>
    <row r="3334" spans="1:7" x14ac:dyDescent="0.25">
      <c r="A3334">
        <v>3439</v>
      </c>
      <c r="B3334" t="s">
        <v>5</v>
      </c>
      <c r="C3334">
        <v>7.56</v>
      </c>
      <c r="D3334" t="s">
        <v>24</v>
      </c>
      <c r="E3334">
        <v>1</v>
      </c>
      <c r="F3334" s="12">
        <f t="shared" si="104"/>
        <v>42095</v>
      </c>
      <c r="G3334" s="2">
        <f t="shared" si="105"/>
        <v>2015</v>
      </c>
    </row>
    <row r="3335" spans="1:7" x14ac:dyDescent="0.25">
      <c r="A3335">
        <v>3439</v>
      </c>
      <c r="B3335" t="s">
        <v>5</v>
      </c>
      <c r="C3335">
        <v>7.56</v>
      </c>
      <c r="D3335" t="s">
        <v>25</v>
      </c>
      <c r="E3335">
        <v>1</v>
      </c>
      <c r="F3335" s="12">
        <f t="shared" si="104"/>
        <v>42125</v>
      </c>
      <c r="G3335" s="2">
        <f t="shared" si="105"/>
        <v>2015</v>
      </c>
    </row>
    <row r="3336" spans="1:7" x14ac:dyDescent="0.25">
      <c r="A3336">
        <v>3613</v>
      </c>
      <c r="B3336" t="s">
        <v>5</v>
      </c>
      <c r="C3336">
        <v>1.84</v>
      </c>
      <c r="D3336" t="s">
        <v>53</v>
      </c>
      <c r="E3336">
        <v>1</v>
      </c>
      <c r="F3336" s="12">
        <f t="shared" si="104"/>
        <v>41122</v>
      </c>
      <c r="G3336" s="2">
        <f t="shared" si="105"/>
        <v>2012</v>
      </c>
    </row>
    <row r="3337" spans="1:7" x14ac:dyDescent="0.25">
      <c r="A3337">
        <v>3613</v>
      </c>
      <c r="B3337" t="s">
        <v>5</v>
      </c>
      <c r="C3337">
        <v>1.84</v>
      </c>
      <c r="D3337" t="s">
        <v>61</v>
      </c>
      <c r="E3337">
        <v>1</v>
      </c>
      <c r="F3337" s="12">
        <f t="shared" si="104"/>
        <v>41426</v>
      </c>
      <c r="G3337" s="2">
        <f t="shared" si="105"/>
        <v>2013</v>
      </c>
    </row>
    <row r="3338" spans="1:7" x14ac:dyDescent="0.25">
      <c r="A3338">
        <v>3613</v>
      </c>
      <c r="B3338" t="s">
        <v>5</v>
      </c>
      <c r="C3338">
        <v>1.84</v>
      </c>
      <c r="D3338" t="s">
        <v>7</v>
      </c>
      <c r="E3338">
        <v>1</v>
      </c>
      <c r="F3338" s="12">
        <f t="shared" si="104"/>
        <v>41699</v>
      </c>
      <c r="G3338" s="2">
        <f t="shared" si="105"/>
        <v>2014</v>
      </c>
    </row>
    <row r="3339" spans="1:7" x14ac:dyDescent="0.25">
      <c r="A3339">
        <v>3613</v>
      </c>
      <c r="B3339" t="s">
        <v>5</v>
      </c>
      <c r="C3339">
        <v>1.84</v>
      </c>
      <c r="D3339" t="s">
        <v>14</v>
      </c>
      <c r="E3339">
        <v>1</v>
      </c>
      <c r="F3339" s="12">
        <f t="shared" si="104"/>
        <v>41883</v>
      </c>
      <c r="G3339" s="2">
        <f t="shared" si="105"/>
        <v>2014</v>
      </c>
    </row>
    <row r="3340" spans="1:7" x14ac:dyDescent="0.25">
      <c r="A3340">
        <v>3613</v>
      </c>
      <c r="B3340" t="s">
        <v>5</v>
      </c>
      <c r="C3340">
        <v>1.84</v>
      </c>
      <c r="D3340" t="s">
        <v>27</v>
      </c>
      <c r="E3340">
        <v>1</v>
      </c>
      <c r="F3340" s="12">
        <f t="shared" si="104"/>
        <v>42156</v>
      </c>
      <c r="G3340" s="2">
        <f t="shared" si="105"/>
        <v>2015</v>
      </c>
    </row>
    <row r="3341" spans="1:7" x14ac:dyDescent="0.25">
      <c r="A3341">
        <v>3735</v>
      </c>
      <c r="B3341" t="s">
        <v>5</v>
      </c>
      <c r="C3341">
        <v>2.585</v>
      </c>
      <c r="D3341" t="s">
        <v>49</v>
      </c>
      <c r="E3341">
        <v>1</v>
      </c>
      <c r="F3341" s="12">
        <f t="shared" si="104"/>
        <v>41000</v>
      </c>
      <c r="G3341" s="2">
        <f t="shared" si="105"/>
        <v>2012</v>
      </c>
    </row>
    <row r="3342" spans="1:7" x14ac:dyDescent="0.25">
      <c r="A3342">
        <v>3735</v>
      </c>
      <c r="B3342" t="s">
        <v>5</v>
      </c>
      <c r="C3342">
        <v>2.585</v>
      </c>
      <c r="D3342" t="s">
        <v>53</v>
      </c>
      <c r="E3342">
        <v>1</v>
      </c>
      <c r="F3342" s="12">
        <f t="shared" si="104"/>
        <v>41122</v>
      </c>
      <c r="G3342" s="2">
        <f t="shared" si="105"/>
        <v>2012</v>
      </c>
    </row>
    <row r="3343" spans="1:7" x14ac:dyDescent="0.25">
      <c r="A3343">
        <v>3735</v>
      </c>
      <c r="B3343" t="s">
        <v>5</v>
      </c>
      <c r="C3343">
        <v>2.585</v>
      </c>
      <c r="D3343" t="s">
        <v>56</v>
      </c>
      <c r="E3343">
        <v>1</v>
      </c>
      <c r="F3343" s="12">
        <f t="shared" si="104"/>
        <v>41214</v>
      </c>
      <c r="G3343" s="2">
        <f t="shared" si="105"/>
        <v>2012</v>
      </c>
    </row>
    <row r="3344" spans="1:7" x14ac:dyDescent="0.25">
      <c r="A3344">
        <v>3735</v>
      </c>
      <c r="B3344" t="s">
        <v>5</v>
      </c>
      <c r="C3344">
        <v>2.585</v>
      </c>
      <c r="D3344" t="s">
        <v>57</v>
      </c>
      <c r="E3344">
        <v>1</v>
      </c>
      <c r="F3344" s="12">
        <f t="shared" si="104"/>
        <v>41334</v>
      </c>
      <c r="G3344" s="2">
        <f t="shared" si="105"/>
        <v>2013</v>
      </c>
    </row>
    <row r="3345" spans="1:7" x14ac:dyDescent="0.25">
      <c r="A3345">
        <v>3735</v>
      </c>
      <c r="B3345" t="s">
        <v>5</v>
      </c>
      <c r="C3345">
        <v>2.585</v>
      </c>
      <c r="D3345" t="s">
        <v>63</v>
      </c>
      <c r="E3345">
        <v>1</v>
      </c>
      <c r="F3345" s="12">
        <f t="shared" si="104"/>
        <v>41456</v>
      </c>
      <c r="G3345" s="2">
        <f t="shared" si="105"/>
        <v>2013</v>
      </c>
    </row>
    <row r="3346" spans="1:7" x14ac:dyDescent="0.25">
      <c r="A3346">
        <v>3735</v>
      </c>
      <c r="B3346" t="s">
        <v>5</v>
      </c>
      <c r="C3346">
        <v>2.585</v>
      </c>
      <c r="D3346" t="s">
        <v>68</v>
      </c>
      <c r="E3346">
        <v>1</v>
      </c>
      <c r="F3346" s="12">
        <f t="shared" si="104"/>
        <v>41548</v>
      </c>
      <c r="G3346" s="2">
        <f t="shared" si="105"/>
        <v>2013</v>
      </c>
    </row>
    <row r="3347" spans="1:7" x14ac:dyDescent="0.25">
      <c r="A3347">
        <v>3735</v>
      </c>
      <c r="B3347" t="s">
        <v>5</v>
      </c>
      <c r="C3347">
        <v>2.585</v>
      </c>
      <c r="D3347" t="s">
        <v>7</v>
      </c>
      <c r="E3347">
        <v>1</v>
      </c>
      <c r="F3347" s="12">
        <f t="shared" si="104"/>
        <v>41699</v>
      </c>
      <c r="G3347" s="2">
        <f t="shared" si="105"/>
        <v>2014</v>
      </c>
    </row>
    <row r="3348" spans="1:7" x14ac:dyDescent="0.25">
      <c r="A3348">
        <v>3735</v>
      </c>
      <c r="B3348" t="s">
        <v>5</v>
      </c>
      <c r="C3348">
        <v>2.585</v>
      </c>
      <c r="D3348" t="s">
        <v>10</v>
      </c>
      <c r="E3348">
        <v>1</v>
      </c>
      <c r="F3348" s="12">
        <f t="shared" si="104"/>
        <v>41791</v>
      </c>
      <c r="G3348" s="2">
        <f t="shared" si="105"/>
        <v>2014</v>
      </c>
    </row>
    <row r="3349" spans="1:7" x14ac:dyDescent="0.25">
      <c r="A3349">
        <v>3735</v>
      </c>
      <c r="B3349" t="s">
        <v>5</v>
      </c>
      <c r="C3349">
        <v>2.585</v>
      </c>
      <c r="D3349" t="s">
        <v>14</v>
      </c>
      <c r="E3349">
        <v>1</v>
      </c>
      <c r="F3349" s="12">
        <f t="shared" si="104"/>
        <v>41883</v>
      </c>
      <c r="G3349" s="2">
        <f t="shared" si="105"/>
        <v>2014</v>
      </c>
    </row>
    <row r="3350" spans="1:7" x14ac:dyDescent="0.25">
      <c r="A3350">
        <v>3735</v>
      </c>
      <c r="B3350" t="s">
        <v>5</v>
      </c>
      <c r="C3350">
        <v>2.585</v>
      </c>
      <c r="D3350" t="s">
        <v>21</v>
      </c>
      <c r="E3350">
        <v>1</v>
      </c>
      <c r="F3350" s="12">
        <f t="shared" si="104"/>
        <v>42036</v>
      </c>
      <c r="G3350" s="2">
        <f t="shared" si="105"/>
        <v>2015</v>
      </c>
    </row>
    <row r="3351" spans="1:7" x14ac:dyDescent="0.25">
      <c r="A3351">
        <v>3735</v>
      </c>
      <c r="B3351" t="s">
        <v>5</v>
      </c>
      <c r="C3351">
        <v>2.585</v>
      </c>
      <c r="D3351" t="s">
        <v>25</v>
      </c>
      <c r="E3351">
        <v>1</v>
      </c>
      <c r="F3351" s="12">
        <f t="shared" si="104"/>
        <v>42125</v>
      </c>
      <c r="G3351" s="2">
        <f t="shared" si="105"/>
        <v>2015</v>
      </c>
    </row>
    <row r="3352" spans="1:7" x14ac:dyDescent="0.25">
      <c r="A3352">
        <v>3753</v>
      </c>
      <c r="B3352" t="s">
        <v>5</v>
      </c>
      <c r="C3352">
        <v>5.7350000000000003</v>
      </c>
      <c r="D3352" t="s">
        <v>37</v>
      </c>
      <c r="E3352">
        <v>1</v>
      </c>
      <c r="F3352" s="12">
        <f t="shared" si="104"/>
        <v>40664</v>
      </c>
      <c r="G3352" s="2">
        <f t="shared" si="105"/>
        <v>2011</v>
      </c>
    </row>
    <row r="3353" spans="1:7" x14ac:dyDescent="0.25">
      <c r="A3353">
        <v>3753</v>
      </c>
      <c r="B3353" t="s">
        <v>5</v>
      </c>
      <c r="C3353">
        <v>5.7350000000000003</v>
      </c>
      <c r="D3353" t="s">
        <v>39</v>
      </c>
      <c r="E3353">
        <v>1</v>
      </c>
      <c r="F3353" s="12">
        <f t="shared" si="104"/>
        <v>40725</v>
      </c>
      <c r="G3353" s="2">
        <f t="shared" si="105"/>
        <v>2011</v>
      </c>
    </row>
    <row r="3354" spans="1:7" x14ac:dyDescent="0.25">
      <c r="A3354">
        <v>3753</v>
      </c>
      <c r="B3354" t="s">
        <v>5</v>
      </c>
      <c r="C3354">
        <v>5.7350000000000003</v>
      </c>
      <c r="D3354" t="s">
        <v>42</v>
      </c>
      <c r="E3354">
        <v>1</v>
      </c>
      <c r="F3354" s="12">
        <f t="shared" si="104"/>
        <v>40817</v>
      </c>
      <c r="G3354" s="2">
        <f t="shared" si="105"/>
        <v>2011</v>
      </c>
    </row>
    <row r="3355" spans="1:7" x14ac:dyDescent="0.25">
      <c r="A3355">
        <v>3753</v>
      </c>
      <c r="B3355" t="s">
        <v>5</v>
      </c>
      <c r="C3355">
        <v>5.7350000000000003</v>
      </c>
      <c r="D3355" t="s">
        <v>40</v>
      </c>
      <c r="E3355">
        <v>1</v>
      </c>
      <c r="F3355" s="12">
        <f t="shared" si="104"/>
        <v>40756</v>
      </c>
      <c r="G3355" s="2">
        <f t="shared" si="105"/>
        <v>2011</v>
      </c>
    </row>
    <row r="3356" spans="1:7" x14ac:dyDescent="0.25">
      <c r="A3356">
        <v>3753</v>
      </c>
      <c r="B3356" t="s">
        <v>5</v>
      </c>
      <c r="C3356">
        <v>5.7350000000000003</v>
      </c>
      <c r="D3356" t="s">
        <v>36</v>
      </c>
      <c r="E3356">
        <v>1</v>
      </c>
      <c r="F3356" s="12">
        <f t="shared" si="104"/>
        <v>40634</v>
      </c>
      <c r="G3356" s="2">
        <f t="shared" si="105"/>
        <v>2011</v>
      </c>
    </row>
    <row r="3357" spans="1:7" x14ac:dyDescent="0.25">
      <c r="A3357">
        <v>3753</v>
      </c>
      <c r="B3357" t="s">
        <v>5</v>
      </c>
      <c r="C3357">
        <v>5.7350000000000003</v>
      </c>
      <c r="D3357" t="s">
        <v>44</v>
      </c>
      <c r="E3357">
        <v>1</v>
      </c>
      <c r="F3357" s="12">
        <f t="shared" si="104"/>
        <v>40878</v>
      </c>
      <c r="G3357" s="2">
        <f t="shared" si="105"/>
        <v>2011</v>
      </c>
    </row>
    <row r="3358" spans="1:7" x14ac:dyDescent="0.25">
      <c r="A3358">
        <v>3753</v>
      </c>
      <c r="B3358" t="s">
        <v>5</v>
      </c>
      <c r="C3358">
        <v>5.7350000000000003</v>
      </c>
      <c r="D3358" t="s">
        <v>47</v>
      </c>
      <c r="E3358">
        <v>1</v>
      </c>
      <c r="F3358" s="12">
        <f t="shared" si="104"/>
        <v>40940</v>
      </c>
      <c r="G3358" s="2">
        <f t="shared" si="105"/>
        <v>2012</v>
      </c>
    </row>
    <row r="3359" spans="1:7" x14ac:dyDescent="0.25">
      <c r="A3359">
        <v>3753</v>
      </c>
      <c r="B3359" t="s">
        <v>5</v>
      </c>
      <c r="C3359">
        <v>5.7350000000000003</v>
      </c>
      <c r="D3359" t="s">
        <v>49</v>
      </c>
      <c r="E3359">
        <v>1</v>
      </c>
      <c r="F3359" s="12">
        <f t="shared" si="104"/>
        <v>41000</v>
      </c>
      <c r="G3359" s="2">
        <f t="shared" si="105"/>
        <v>2012</v>
      </c>
    </row>
    <row r="3360" spans="1:7" x14ac:dyDescent="0.25">
      <c r="A3360">
        <v>3753</v>
      </c>
      <c r="B3360" t="s">
        <v>5</v>
      </c>
      <c r="C3360">
        <v>5.7350000000000003</v>
      </c>
      <c r="D3360" t="s">
        <v>48</v>
      </c>
      <c r="E3360">
        <v>1</v>
      </c>
      <c r="F3360" s="12">
        <f t="shared" si="104"/>
        <v>41030</v>
      </c>
      <c r="G3360" s="2">
        <f t="shared" si="105"/>
        <v>2012</v>
      </c>
    </row>
    <row r="3361" spans="1:7" x14ac:dyDescent="0.25">
      <c r="A3361">
        <v>3753</v>
      </c>
      <c r="B3361" t="s">
        <v>5</v>
      </c>
      <c r="C3361">
        <v>5.7350000000000003</v>
      </c>
      <c r="D3361" t="s">
        <v>51</v>
      </c>
      <c r="E3361">
        <v>1</v>
      </c>
      <c r="F3361" s="12">
        <f t="shared" si="104"/>
        <v>41091</v>
      </c>
      <c r="G3361" s="2">
        <f t="shared" si="105"/>
        <v>2012</v>
      </c>
    </row>
    <row r="3362" spans="1:7" x14ac:dyDescent="0.25">
      <c r="A3362">
        <v>3753</v>
      </c>
      <c r="B3362" t="s">
        <v>5</v>
      </c>
      <c r="C3362">
        <v>5.7350000000000003</v>
      </c>
      <c r="D3362" t="s">
        <v>53</v>
      </c>
      <c r="E3362">
        <v>1</v>
      </c>
      <c r="F3362" s="12">
        <f t="shared" si="104"/>
        <v>41122</v>
      </c>
      <c r="G3362" s="2">
        <f t="shared" si="105"/>
        <v>2012</v>
      </c>
    </row>
    <row r="3363" spans="1:7" x14ac:dyDescent="0.25">
      <c r="A3363">
        <v>3753</v>
      </c>
      <c r="B3363" t="s">
        <v>5</v>
      </c>
      <c r="C3363">
        <v>5.7350000000000003</v>
      </c>
      <c r="D3363" t="s">
        <v>55</v>
      </c>
      <c r="E3363">
        <v>1</v>
      </c>
      <c r="F3363" s="12">
        <f t="shared" si="104"/>
        <v>41183</v>
      </c>
      <c r="G3363" s="2">
        <f t="shared" si="105"/>
        <v>2012</v>
      </c>
    </row>
    <row r="3364" spans="1:7" x14ac:dyDescent="0.25">
      <c r="A3364">
        <v>3753</v>
      </c>
      <c r="B3364" t="s">
        <v>5</v>
      </c>
      <c r="C3364">
        <v>5.7350000000000003</v>
      </c>
      <c r="D3364" t="s">
        <v>54</v>
      </c>
      <c r="E3364">
        <v>1</v>
      </c>
      <c r="F3364" s="12">
        <f t="shared" si="104"/>
        <v>41244</v>
      </c>
      <c r="G3364" s="2">
        <f t="shared" si="105"/>
        <v>2012</v>
      </c>
    </row>
    <row r="3365" spans="1:7" x14ac:dyDescent="0.25">
      <c r="A3365">
        <v>3753</v>
      </c>
      <c r="B3365" t="s">
        <v>5</v>
      </c>
      <c r="C3365">
        <v>5.7350000000000003</v>
      </c>
      <c r="D3365" t="s">
        <v>58</v>
      </c>
      <c r="E3365">
        <v>1</v>
      </c>
      <c r="F3365" s="12">
        <f t="shared" si="104"/>
        <v>41306</v>
      </c>
      <c r="G3365" s="2">
        <f t="shared" si="105"/>
        <v>2013</v>
      </c>
    </row>
    <row r="3366" spans="1:7" x14ac:dyDescent="0.25">
      <c r="A3366">
        <v>3753</v>
      </c>
      <c r="B3366" t="s">
        <v>5</v>
      </c>
      <c r="C3366">
        <v>5.7350000000000003</v>
      </c>
      <c r="D3366" t="s">
        <v>62</v>
      </c>
      <c r="E3366">
        <v>1</v>
      </c>
      <c r="F3366" s="12">
        <f t="shared" si="104"/>
        <v>41365</v>
      </c>
      <c r="G3366" s="2">
        <f t="shared" si="105"/>
        <v>2013</v>
      </c>
    </row>
    <row r="3367" spans="1:7" x14ac:dyDescent="0.25">
      <c r="A3367">
        <v>3753</v>
      </c>
      <c r="B3367" t="s">
        <v>5</v>
      </c>
      <c r="C3367">
        <v>5.7350000000000003</v>
      </c>
      <c r="D3367" t="s">
        <v>60</v>
      </c>
      <c r="E3367">
        <v>1</v>
      </c>
      <c r="F3367" s="12">
        <f t="shared" si="104"/>
        <v>41395</v>
      </c>
      <c r="G3367" s="2">
        <f t="shared" si="105"/>
        <v>2013</v>
      </c>
    </row>
    <row r="3368" spans="1:7" x14ac:dyDescent="0.25">
      <c r="A3368">
        <v>3753</v>
      </c>
      <c r="B3368" t="s">
        <v>5</v>
      </c>
      <c r="C3368">
        <v>5.7350000000000003</v>
      </c>
      <c r="D3368" t="s">
        <v>63</v>
      </c>
      <c r="E3368">
        <v>1</v>
      </c>
      <c r="F3368" s="12">
        <f t="shared" si="104"/>
        <v>41456</v>
      </c>
      <c r="G3368" s="2">
        <f t="shared" si="105"/>
        <v>2013</v>
      </c>
    </row>
    <row r="3369" spans="1:7" x14ac:dyDescent="0.25">
      <c r="A3369">
        <v>3753</v>
      </c>
      <c r="B3369" t="s">
        <v>5</v>
      </c>
      <c r="C3369">
        <v>5.7350000000000003</v>
      </c>
      <c r="D3369" t="s">
        <v>65</v>
      </c>
      <c r="E3369">
        <v>1</v>
      </c>
      <c r="F3369" s="12">
        <f t="shared" si="104"/>
        <v>41487</v>
      </c>
      <c r="G3369" s="2">
        <f t="shared" si="105"/>
        <v>2013</v>
      </c>
    </row>
    <row r="3370" spans="1:7" x14ac:dyDescent="0.25">
      <c r="A3370">
        <v>3753</v>
      </c>
      <c r="B3370" t="s">
        <v>5</v>
      </c>
      <c r="C3370">
        <v>5.7350000000000003</v>
      </c>
      <c r="D3370" t="s">
        <v>68</v>
      </c>
      <c r="E3370">
        <v>1</v>
      </c>
      <c r="F3370" s="12">
        <f t="shared" si="104"/>
        <v>41548</v>
      </c>
      <c r="G3370" s="2">
        <f t="shared" si="105"/>
        <v>2013</v>
      </c>
    </row>
    <row r="3371" spans="1:7" x14ac:dyDescent="0.25">
      <c r="A3371">
        <v>3753</v>
      </c>
      <c r="B3371" t="s">
        <v>5</v>
      </c>
      <c r="C3371">
        <v>5.7350000000000003</v>
      </c>
      <c r="D3371" t="s">
        <v>66</v>
      </c>
      <c r="E3371">
        <v>1</v>
      </c>
      <c r="F3371" s="12">
        <f t="shared" si="104"/>
        <v>41609</v>
      </c>
      <c r="G3371" s="2">
        <f t="shared" si="105"/>
        <v>2013</v>
      </c>
    </row>
    <row r="3372" spans="1:7" x14ac:dyDescent="0.25">
      <c r="A3372">
        <v>3753</v>
      </c>
      <c r="B3372" t="s">
        <v>5</v>
      </c>
      <c r="C3372">
        <v>5.7350000000000003</v>
      </c>
      <c r="D3372" t="s">
        <v>70</v>
      </c>
      <c r="E3372">
        <v>1</v>
      </c>
      <c r="F3372" s="12">
        <f t="shared" si="104"/>
        <v>41671</v>
      </c>
      <c r="G3372" s="2">
        <f t="shared" si="105"/>
        <v>2014</v>
      </c>
    </row>
    <row r="3373" spans="1:7" x14ac:dyDescent="0.25">
      <c r="A3373">
        <v>3753</v>
      </c>
      <c r="B3373" t="s">
        <v>5</v>
      </c>
      <c r="C3373">
        <v>5.7350000000000003</v>
      </c>
      <c r="D3373" t="s">
        <v>6</v>
      </c>
      <c r="E3373">
        <v>1</v>
      </c>
      <c r="F3373" s="12">
        <f t="shared" si="104"/>
        <v>41730</v>
      </c>
      <c r="G3373" s="2">
        <f t="shared" si="105"/>
        <v>2014</v>
      </c>
    </row>
    <row r="3374" spans="1:7" x14ac:dyDescent="0.25">
      <c r="A3374">
        <v>3753</v>
      </c>
      <c r="B3374" t="s">
        <v>5</v>
      </c>
      <c r="C3374">
        <v>5.7350000000000003</v>
      </c>
      <c r="D3374" t="s">
        <v>8</v>
      </c>
      <c r="E3374">
        <v>1</v>
      </c>
      <c r="F3374" s="12">
        <f t="shared" si="104"/>
        <v>41760</v>
      </c>
      <c r="G3374" s="2">
        <f t="shared" si="105"/>
        <v>2014</v>
      </c>
    </row>
    <row r="3375" spans="1:7" x14ac:dyDescent="0.25">
      <c r="A3375">
        <v>3753</v>
      </c>
      <c r="B3375" t="s">
        <v>5</v>
      </c>
      <c r="C3375">
        <v>5.7350000000000003</v>
      </c>
      <c r="D3375" t="s">
        <v>11</v>
      </c>
      <c r="E3375">
        <v>1</v>
      </c>
      <c r="F3375" s="12">
        <f t="shared" si="104"/>
        <v>41821</v>
      </c>
      <c r="G3375" s="2">
        <f t="shared" si="105"/>
        <v>2014</v>
      </c>
    </row>
    <row r="3376" spans="1:7" x14ac:dyDescent="0.25">
      <c r="A3376">
        <v>3753</v>
      </c>
      <c r="B3376" t="s">
        <v>5</v>
      </c>
      <c r="C3376">
        <v>5.7350000000000003</v>
      </c>
      <c r="D3376" t="s">
        <v>13</v>
      </c>
      <c r="E3376">
        <v>1</v>
      </c>
      <c r="F3376" s="12">
        <f t="shared" si="104"/>
        <v>41852</v>
      </c>
      <c r="G3376" s="2">
        <f t="shared" si="105"/>
        <v>2014</v>
      </c>
    </row>
    <row r="3377" spans="1:7" x14ac:dyDescent="0.25">
      <c r="A3377">
        <v>3753</v>
      </c>
      <c r="B3377" t="s">
        <v>5</v>
      </c>
      <c r="C3377">
        <v>5.7350000000000003</v>
      </c>
      <c r="D3377" t="s">
        <v>14</v>
      </c>
      <c r="E3377">
        <v>1</v>
      </c>
      <c r="F3377" s="12">
        <f t="shared" si="104"/>
        <v>41883</v>
      </c>
      <c r="G3377" s="2">
        <f t="shared" si="105"/>
        <v>2014</v>
      </c>
    </row>
    <row r="3378" spans="1:7" x14ac:dyDescent="0.25">
      <c r="A3378">
        <v>3753</v>
      </c>
      <c r="B3378" t="s">
        <v>5</v>
      </c>
      <c r="C3378">
        <v>5.7350000000000003</v>
      </c>
      <c r="D3378" t="s">
        <v>18</v>
      </c>
      <c r="E3378">
        <v>1</v>
      </c>
      <c r="F3378" s="12">
        <f t="shared" si="104"/>
        <v>41974</v>
      </c>
      <c r="G3378" s="2">
        <f t="shared" si="105"/>
        <v>2014</v>
      </c>
    </row>
    <row r="3379" spans="1:7" x14ac:dyDescent="0.25">
      <c r="A3379">
        <v>3753</v>
      </c>
      <c r="B3379" t="s">
        <v>5</v>
      </c>
      <c r="C3379">
        <v>5.7350000000000003</v>
      </c>
      <c r="D3379" t="s">
        <v>21</v>
      </c>
      <c r="E3379">
        <v>1</v>
      </c>
      <c r="F3379" s="12">
        <f t="shared" si="104"/>
        <v>42036</v>
      </c>
      <c r="G3379" s="2">
        <f t="shared" si="105"/>
        <v>2015</v>
      </c>
    </row>
    <row r="3380" spans="1:7" x14ac:dyDescent="0.25">
      <c r="A3380">
        <v>3753</v>
      </c>
      <c r="B3380" t="s">
        <v>5</v>
      </c>
      <c r="C3380">
        <v>5.7350000000000003</v>
      </c>
      <c r="D3380" t="s">
        <v>24</v>
      </c>
      <c r="E3380">
        <v>1</v>
      </c>
      <c r="F3380" s="12">
        <f t="shared" si="104"/>
        <v>42095</v>
      </c>
      <c r="G3380" s="2">
        <f t="shared" si="105"/>
        <v>2015</v>
      </c>
    </row>
    <row r="3381" spans="1:7" x14ac:dyDescent="0.25">
      <c r="A3381">
        <v>3753</v>
      </c>
      <c r="B3381" t="s">
        <v>5</v>
      </c>
      <c r="C3381">
        <v>5.7350000000000003</v>
      </c>
      <c r="D3381" t="s">
        <v>25</v>
      </c>
      <c r="E3381">
        <v>1</v>
      </c>
      <c r="F3381" s="12">
        <f t="shared" si="104"/>
        <v>42125</v>
      </c>
      <c r="G3381" s="2">
        <f t="shared" si="105"/>
        <v>2015</v>
      </c>
    </row>
    <row r="3382" spans="1:7" x14ac:dyDescent="0.25">
      <c r="A3382">
        <v>3753</v>
      </c>
      <c r="B3382" t="s">
        <v>5</v>
      </c>
      <c r="C3382">
        <v>5.7350000000000003</v>
      </c>
      <c r="D3382" t="s">
        <v>27</v>
      </c>
      <c r="E3382">
        <v>1</v>
      </c>
      <c r="F3382" s="12">
        <f t="shared" si="104"/>
        <v>42156</v>
      </c>
      <c r="G3382" s="2">
        <f t="shared" si="105"/>
        <v>2015</v>
      </c>
    </row>
    <row r="3383" spans="1:7" x14ac:dyDescent="0.25">
      <c r="A3383">
        <v>4933</v>
      </c>
      <c r="B3383" t="s">
        <v>5</v>
      </c>
      <c r="C3383">
        <v>18</v>
      </c>
      <c r="D3383" t="s">
        <v>46</v>
      </c>
      <c r="E3383">
        <v>2</v>
      </c>
      <c r="F3383" s="12">
        <f t="shared" si="104"/>
        <v>40969</v>
      </c>
      <c r="G3383" s="2">
        <f t="shared" si="105"/>
        <v>2012</v>
      </c>
    </row>
    <row r="3384" spans="1:7" x14ac:dyDescent="0.25">
      <c r="A3384">
        <v>4933</v>
      </c>
      <c r="B3384" t="s">
        <v>5</v>
      </c>
      <c r="C3384">
        <v>18</v>
      </c>
      <c r="D3384" t="s">
        <v>48</v>
      </c>
      <c r="E3384">
        <v>2</v>
      </c>
      <c r="F3384" s="12">
        <f t="shared" si="104"/>
        <v>41030</v>
      </c>
      <c r="G3384" s="2">
        <f t="shared" si="105"/>
        <v>2012</v>
      </c>
    </row>
    <row r="3385" spans="1:7" x14ac:dyDescent="0.25">
      <c r="A3385">
        <v>4933</v>
      </c>
      <c r="B3385" t="s">
        <v>5</v>
      </c>
      <c r="C3385">
        <v>18</v>
      </c>
      <c r="D3385" t="s">
        <v>50</v>
      </c>
      <c r="E3385">
        <v>3</v>
      </c>
      <c r="F3385" s="12">
        <f t="shared" si="104"/>
        <v>41061</v>
      </c>
      <c r="G3385" s="2">
        <f t="shared" si="105"/>
        <v>2012</v>
      </c>
    </row>
    <row r="3386" spans="1:7" x14ac:dyDescent="0.25">
      <c r="A3386">
        <v>4933</v>
      </c>
      <c r="B3386" t="s">
        <v>5</v>
      </c>
      <c r="C3386">
        <v>18</v>
      </c>
      <c r="D3386" t="s">
        <v>49</v>
      </c>
      <c r="E3386">
        <v>2</v>
      </c>
      <c r="F3386" s="12">
        <f t="shared" si="104"/>
        <v>41000</v>
      </c>
      <c r="G3386" s="2">
        <f t="shared" si="105"/>
        <v>2012</v>
      </c>
    </row>
    <row r="3387" spans="1:7" x14ac:dyDescent="0.25">
      <c r="A3387">
        <v>4933</v>
      </c>
      <c r="B3387" t="s">
        <v>5</v>
      </c>
      <c r="C3387">
        <v>18</v>
      </c>
      <c r="D3387" t="s">
        <v>53</v>
      </c>
      <c r="E3387">
        <v>2</v>
      </c>
      <c r="F3387" s="12">
        <f t="shared" si="104"/>
        <v>41122</v>
      </c>
      <c r="G3387" s="2">
        <f t="shared" si="105"/>
        <v>2012</v>
      </c>
    </row>
    <row r="3388" spans="1:7" x14ac:dyDescent="0.25">
      <c r="A3388">
        <v>4933</v>
      </c>
      <c r="B3388" t="s">
        <v>5</v>
      </c>
      <c r="C3388">
        <v>18</v>
      </c>
      <c r="D3388" t="s">
        <v>51</v>
      </c>
      <c r="E3388">
        <v>2</v>
      </c>
      <c r="F3388" s="12">
        <f t="shared" si="104"/>
        <v>41091</v>
      </c>
      <c r="G3388" s="2">
        <f t="shared" si="105"/>
        <v>2012</v>
      </c>
    </row>
    <row r="3389" spans="1:7" x14ac:dyDescent="0.25">
      <c r="A3389">
        <v>4933</v>
      </c>
      <c r="B3389" t="s">
        <v>5</v>
      </c>
      <c r="C3389">
        <v>18</v>
      </c>
      <c r="D3389" t="s">
        <v>52</v>
      </c>
      <c r="E3389">
        <v>2</v>
      </c>
      <c r="F3389" s="12">
        <f t="shared" si="104"/>
        <v>41153</v>
      </c>
      <c r="G3389" s="2">
        <f t="shared" si="105"/>
        <v>2012</v>
      </c>
    </row>
    <row r="3390" spans="1:7" x14ac:dyDescent="0.25">
      <c r="A3390">
        <v>4933</v>
      </c>
      <c r="B3390" t="s">
        <v>5</v>
      </c>
      <c r="C3390">
        <v>18</v>
      </c>
      <c r="D3390" t="s">
        <v>54</v>
      </c>
      <c r="E3390">
        <v>1</v>
      </c>
      <c r="F3390" s="12">
        <f t="shared" si="104"/>
        <v>41244</v>
      </c>
      <c r="G3390" s="2">
        <f t="shared" si="105"/>
        <v>2012</v>
      </c>
    </row>
    <row r="3391" spans="1:7" x14ac:dyDescent="0.25">
      <c r="A3391">
        <v>4933</v>
      </c>
      <c r="B3391" t="s">
        <v>5</v>
      </c>
      <c r="C3391">
        <v>18</v>
      </c>
      <c r="D3391" t="s">
        <v>55</v>
      </c>
      <c r="E3391">
        <v>2</v>
      </c>
      <c r="F3391" s="12">
        <f t="shared" si="104"/>
        <v>41183</v>
      </c>
      <c r="G3391" s="2">
        <f t="shared" si="105"/>
        <v>2012</v>
      </c>
    </row>
    <row r="3392" spans="1:7" x14ac:dyDescent="0.25">
      <c r="A3392">
        <v>4933</v>
      </c>
      <c r="B3392" t="s">
        <v>5</v>
      </c>
      <c r="C3392">
        <v>18</v>
      </c>
      <c r="D3392" t="s">
        <v>56</v>
      </c>
      <c r="E3392">
        <v>1</v>
      </c>
      <c r="F3392" s="12">
        <f t="shared" si="104"/>
        <v>41214</v>
      </c>
      <c r="G3392" s="2">
        <f t="shared" si="105"/>
        <v>2012</v>
      </c>
    </row>
    <row r="3393" spans="1:7" x14ac:dyDescent="0.25">
      <c r="A3393">
        <v>4933</v>
      </c>
      <c r="B3393" t="s">
        <v>5</v>
      </c>
      <c r="C3393">
        <v>18</v>
      </c>
      <c r="D3393" t="s">
        <v>59</v>
      </c>
      <c r="E3393">
        <v>1</v>
      </c>
      <c r="F3393" s="12">
        <f t="shared" si="104"/>
        <v>41275</v>
      </c>
      <c r="G3393" s="2">
        <f t="shared" si="105"/>
        <v>2013</v>
      </c>
    </row>
    <row r="3394" spans="1:7" x14ac:dyDescent="0.25">
      <c r="A3394">
        <v>4933</v>
      </c>
      <c r="B3394" t="s">
        <v>5</v>
      </c>
      <c r="C3394">
        <v>18</v>
      </c>
      <c r="D3394" t="s">
        <v>58</v>
      </c>
      <c r="E3394">
        <v>1</v>
      </c>
      <c r="F3394" s="12">
        <f t="shared" ref="F3394:F3457" si="106">DATE(VALUE(LEFT(D3394,4)),VALUE(RIGHT(D3394,2)),1)</f>
        <v>41306</v>
      </c>
      <c r="G3394" s="2">
        <f t="shared" si="105"/>
        <v>2013</v>
      </c>
    </row>
    <row r="3395" spans="1:7" x14ac:dyDescent="0.25">
      <c r="A3395">
        <v>4933</v>
      </c>
      <c r="B3395" t="s">
        <v>5</v>
      </c>
      <c r="C3395">
        <v>18</v>
      </c>
      <c r="D3395" t="s">
        <v>57</v>
      </c>
      <c r="E3395">
        <v>2</v>
      </c>
      <c r="F3395" s="12">
        <f t="shared" si="106"/>
        <v>41334</v>
      </c>
      <c r="G3395" s="2">
        <f t="shared" ref="G3395:G3458" si="107">YEAR(F3395)</f>
        <v>2013</v>
      </c>
    </row>
    <row r="3396" spans="1:7" x14ac:dyDescent="0.25">
      <c r="A3396">
        <v>4933</v>
      </c>
      <c r="B3396" t="s">
        <v>5</v>
      </c>
      <c r="C3396">
        <v>18</v>
      </c>
      <c r="D3396" t="s">
        <v>62</v>
      </c>
      <c r="E3396">
        <v>2</v>
      </c>
      <c r="F3396" s="12">
        <f t="shared" si="106"/>
        <v>41365</v>
      </c>
      <c r="G3396" s="2">
        <f t="shared" si="107"/>
        <v>2013</v>
      </c>
    </row>
    <row r="3397" spans="1:7" x14ac:dyDescent="0.25">
      <c r="A3397">
        <v>4933</v>
      </c>
      <c r="B3397" t="s">
        <v>5</v>
      </c>
      <c r="C3397">
        <v>18</v>
      </c>
      <c r="D3397" t="s">
        <v>61</v>
      </c>
      <c r="E3397">
        <v>2</v>
      </c>
      <c r="F3397" s="12">
        <f t="shared" si="106"/>
        <v>41426</v>
      </c>
      <c r="G3397" s="2">
        <f t="shared" si="107"/>
        <v>2013</v>
      </c>
    </row>
    <row r="3398" spans="1:7" x14ac:dyDescent="0.25">
      <c r="A3398">
        <v>4933</v>
      </c>
      <c r="B3398" t="s">
        <v>5</v>
      </c>
      <c r="C3398">
        <v>18</v>
      </c>
      <c r="D3398" t="s">
        <v>60</v>
      </c>
      <c r="E3398">
        <v>3</v>
      </c>
      <c r="F3398" s="12">
        <f t="shared" si="106"/>
        <v>41395</v>
      </c>
      <c r="G3398" s="2">
        <f t="shared" si="107"/>
        <v>2013</v>
      </c>
    </row>
    <row r="3399" spans="1:7" x14ac:dyDescent="0.25">
      <c r="A3399">
        <v>4933</v>
      </c>
      <c r="B3399" t="s">
        <v>5</v>
      </c>
      <c r="C3399">
        <v>18</v>
      </c>
      <c r="D3399" t="s">
        <v>63</v>
      </c>
      <c r="E3399">
        <v>2</v>
      </c>
      <c r="F3399" s="12">
        <f t="shared" si="106"/>
        <v>41456</v>
      </c>
      <c r="G3399" s="2">
        <f t="shared" si="107"/>
        <v>2013</v>
      </c>
    </row>
    <row r="3400" spans="1:7" x14ac:dyDescent="0.25">
      <c r="A3400">
        <v>4933</v>
      </c>
      <c r="B3400" t="s">
        <v>5</v>
      </c>
      <c r="C3400">
        <v>18</v>
      </c>
      <c r="D3400" t="s">
        <v>65</v>
      </c>
      <c r="E3400">
        <v>2</v>
      </c>
      <c r="F3400" s="12">
        <f t="shared" si="106"/>
        <v>41487</v>
      </c>
      <c r="G3400" s="2">
        <f t="shared" si="107"/>
        <v>2013</v>
      </c>
    </row>
    <row r="3401" spans="1:7" x14ac:dyDescent="0.25">
      <c r="A3401">
        <v>4933</v>
      </c>
      <c r="B3401" t="s">
        <v>5</v>
      </c>
      <c r="C3401">
        <v>18</v>
      </c>
      <c r="D3401" t="s">
        <v>64</v>
      </c>
      <c r="E3401">
        <v>3</v>
      </c>
      <c r="F3401" s="12">
        <f t="shared" si="106"/>
        <v>41518</v>
      </c>
      <c r="G3401" s="2">
        <f t="shared" si="107"/>
        <v>2013</v>
      </c>
    </row>
    <row r="3402" spans="1:7" x14ac:dyDescent="0.25">
      <c r="A3402">
        <v>4933</v>
      </c>
      <c r="B3402" t="s">
        <v>5</v>
      </c>
      <c r="C3402">
        <v>18</v>
      </c>
      <c r="D3402" t="s">
        <v>68</v>
      </c>
      <c r="E3402">
        <v>1</v>
      </c>
      <c r="F3402" s="12">
        <f t="shared" si="106"/>
        <v>41548</v>
      </c>
      <c r="G3402" s="2">
        <f t="shared" si="107"/>
        <v>2013</v>
      </c>
    </row>
    <row r="3403" spans="1:7" x14ac:dyDescent="0.25">
      <c r="A3403">
        <v>4933</v>
      </c>
      <c r="B3403" t="s">
        <v>5</v>
      </c>
      <c r="C3403">
        <v>18</v>
      </c>
      <c r="D3403" t="s">
        <v>67</v>
      </c>
      <c r="E3403">
        <v>2</v>
      </c>
      <c r="F3403" s="12">
        <f t="shared" si="106"/>
        <v>41579</v>
      </c>
      <c r="G3403" s="2">
        <f t="shared" si="107"/>
        <v>2013</v>
      </c>
    </row>
    <row r="3404" spans="1:7" x14ac:dyDescent="0.25">
      <c r="A3404">
        <v>4933</v>
      </c>
      <c r="B3404" t="s">
        <v>5</v>
      </c>
      <c r="C3404">
        <v>18</v>
      </c>
      <c r="D3404" t="s">
        <v>69</v>
      </c>
      <c r="E3404">
        <v>1</v>
      </c>
      <c r="F3404" s="12">
        <f t="shared" si="106"/>
        <v>41640</v>
      </c>
      <c r="G3404" s="2">
        <f t="shared" si="107"/>
        <v>2014</v>
      </c>
    </row>
    <row r="3405" spans="1:7" x14ac:dyDescent="0.25">
      <c r="A3405">
        <v>4933</v>
      </c>
      <c r="B3405" t="s">
        <v>5</v>
      </c>
      <c r="C3405">
        <v>18</v>
      </c>
      <c r="D3405" t="s">
        <v>70</v>
      </c>
      <c r="E3405">
        <v>1</v>
      </c>
      <c r="F3405" s="12">
        <f t="shared" si="106"/>
        <v>41671</v>
      </c>
      <c r="G3405" s="2">
        <f t="shared" si="107"/>
        <v>2014</v>
      </c>
    </row>
    <row r="3406" spans="1:7" x14ac:dyDescent="0.25">
      <c r="A3406">
        <v>4933</v>
      </c>
      <c r="B3406" t="s">
        <v>5</v>
      </c>
      <c r="C3406">
        <v>18</v>
      </c>
      <c r="D3406" t="s">
        <v>7</v>
      </c>
      <c r="E3406">
        <v>2</v>
      </c>
      <c r="F3406" s="12">
        <f t="shared" si="106"/>
        <v>41699</v>
      </c>
      <c r="G3406" s="2">
        <f t="shared" si="107"/>
        <v>2014</v>
      </c>
    </row>
    <row r="3407" spans="1:7" x14ac:dyDescent="0.25">
      <c r="A3407">
        <v>4933</v>
      </c>
      <c r="B3407" t="s">
        <v>5</v>
      </c>
      <c r="C3407">
        <v>18</v>
      </c>
      <c r="D3407" t="s">
        <v>6</v>
      </c>
      <c r="E3407">
        <v>2</v>
      </c>
      <c r="F3407" s="12">
        <f t="shared" si="106"/>
        <v>41730</v>
      </c>
      <c r="G3407" s="2">
        <f t="shared" si="107"/>
        <v>2014</v>
      </c>
    </row>
    <row r="3408" spans="1:7" x14ac:dyDescent="0.25">
      <c r="A3408">
        <v>4933</v>
      </c>
      <c r="B3408" t="s">
        <v>5</v>
      </c>
      <c r="C3408">
        <v>18</v>
      </c>
      <c r="D3408" t="s">
        <v>8</v>
      </c>
      <c r="E3408">
        <v>2</v>
      </c>
      <c r="F3408" s="12">
        <f t="shared" si="106"/>
        <v>41760</v>
      </c>
      <c r="G3408" s="2">
        <f t="shared" si="107"/>
        <v>2014</v>
      </c>
    </row>
    <row r="3409" spans="1:7" x14ac:dyDescent="0.25">
      <c r="A3409">
        <v>4933</v>
      </c>
      <c r="B3409" t="s">
        <v>5</v>
      </c>
      <c r="C3409">
        <v>18</v>
      </c>
      <c r="D3409" t="s">
        <v>10</v>
      </c>
      <c r="E3409">
        <v>2</v>
      </c>
      <c r="F3409" s="12">
        <f t="shared" si="106"/>
        <v>41791</v>
      </c>
      <c r="G3409" s="2">
        <f t="shared" si="107"/>
        <v>2014</v>
      </c>
    </row>
    <row r="3410" spans="1:7" x14ac:dyDescent="0.25">
      <c r="A3410">
        <v>4933</v>
      </c>
      <c r="B3410" t="s">
        <v>5</v>
      </c>
      <c r="C3410">
        <v>18</v>
      </c>
      <c r="D3410" t="s">
        <v>14</v>
      </c>
      <c r="E3410">
        <v>1</v>
      </c>
      <c r="F3410" s="12">
        <f t="shared" si="106"/>
        <v>41883</v>
      </c>
      <c r="G3410" s="2">
        <f t="shared" si="107"/>
        <v>2014</v>
      </c>
    </row>
    <row r="3411" spans="1:7" x14ac:dyDescent="0.25">
      <c r="A3411">
        <v>4933</v>
      </c>
      <c r="B3411" t="s">
        <v>5</v>
      </c>
      <c r="C3411">
        <v>18</v>
      </c>
      <c r="D3411" t="s">
        <v>13</v>
      </c>
      <c r="E3411">
        <v>2</v>
      </c>
      <c r="F3411" s="12">
        <f t="shared" si="106"/>
        <v>41852</v>
      </c>
      <c r="G3411" s="2">
        <f t="shared" si="107"/>
        <v>2014</v>
      </c>
    </row>
    <row r="3412" spans="1:7" x14ac:dyDescent="0.25">
      <c r="A3412">
        <v>4933</v>
      </c>
      <c r="B3412" t="s">
        <v>5</v>
      </c>
      <c r="C3412">
        <v>18</v>
      </c>
      <c r="D3412" t="s">
        <v>11</v>
      </c>
      <c r="E3412">
        <v>3</v>
      </c>
      <c r="F3412" s="12">
        <f t="shared" si="106"/>
        <v>41821</v>
      </c>
      <c r="G3412" s="2">
        <f t="shared" si="107"/>
        <v>2014</v>
      </c>
    </row>
    <row r="3413" spans="1:7" x14ac:dyDescent="0.25">
      <c r="A3413">
        <v>4933</v>
      </c>
      <c r="B3413" t="s">
        <v>5</v>
      </c>
      <c r="C3413">
        <v>18</v>
      </c>
      <c r="D3413" t="s">
        <v>17</v>
      </c>
      <c r="E3413">
        <v>1</v>
      </c>
      <c r="F3413" s="12">
        <f t="shared" si="106"/>
        <v>41944</v>
      </c>
      <c r="G3413" s="2">
        <f t="shared" si="107"/>
        <v>2014</v>
      </c>
    </row>
    <row r="3414" spans="1:7" x14ac:dyDescent="0.25">
      <c r="A3414">
        <v>4933</v>
      </c>
      <c r="B3414" t="s">
        <v>5</v>
      </c>
      <c r="C3414">
        <v>18</v>
      </c>
      <c r="D3414" t="s">
        <v>16</v>
      </c>
      <c r="E3414">
        <v>2</v>
      </c>
      <c r="F3414" s="12">
        <f t="shared" si="106"/>
        <v>41913</v>
      </c>
      <c r="G3414" s="2">
        <f t="shared" si="107"/>
        <v>2014</v>
      </c>
    </row>
    <row r="3415" spans="1:7" x14ac:dyDescent="0.25">
      <c r="A3415">
        <v>4933</v>
      </c>
      <c r="B3415" t="s">
        <v>5</v>
      </c>
      <c r="C3415">
        <v>18</v>
      </c>
      <c r="D3415" t="s">
        <v>18</v>
      </c>
      <c r="E3415">
        <v>2</v>
      </c>
      <c r="F3415" s="12">
        <f t="shared" si="106"/>
        <v>41974</v>
      </c>
      <c r="G3415" s="2">
        <f t="shared" si="107"/>
        <v>2014</v>
      </c>
    </row>
    <row r="3416" spans="1:7" x14ac:dyDescent="0.25">
      <c r="A3416">
        <v>5221</v>
      </c>
      <c r="B3416" t="s">
        <v>5</v>
      </c>
      <c r="C3416">
        <v>1.76</v>
      </c>
      <c r="D3416" t="s">
        <v>55</v>
      </c>
      <c r="E3416">
        <v>1</v>
      </c>
      <c r="F3416" s="12">
        <f t="shared" si="106"/>
        <v>41183</v>
      </c>
      <c r="G3416" s="2">
        <f t="shared" si="107"/>
        <v>2012</v>
      </c>
    </row>
    <row r="3417" spans="1:7" x14ac:dyDescent="0.25">
      <c r="A3417">
        <v>5221</v>
      </c>
      <c r="B3417" t="s">
        <v>5</v>
      </c>
      <c r="C3417">
        <v>1.76</v>
      </c>
      <c r="D3417" t="s">
        <v>60</v>
      </c>
      <c r="E3417">
        <v>1</v>
      </c>
      <c r="F3417" s="12">
        <f t="shared" si="106"/>
        <v>41395</v>
      </c>
      <c r="G3417" s="2">
        <f t="shared" si="107"/>
        <v>2013</v>
      </c>
    </row>
    <row r="3418" spans="1:7" x14ac:dyDescent="0.25">
      <c r="A3418">
        <v>5221</v>
      </c>
      <c r="B3418" t="s">
        <v>5</v>
      </c>
      <c r="C3418">
        <v>1.76</v>
      </c>
      <c r="D3418" t="s">
        <v>67</v>
      </c>
      <c r="E3418">
        <v>1</v>
      </c>
      <c r="F3418" s="12">
        <f t="shared" si="106"/>
        <v>41579</v>
      </c>
      <c r="G3418" s="2">
        <f t="shared" si="107"/>
        <v>2013</v>
      </c>
    </row>
    <row r="3419" spans="1:7" x14ac:dyDescent="0.25">
      <c r="A3419">
        <v>5221</v>
      </c>
      <c r="B3419" t="s">
        <v>5</v>
      </c>
      <c r="C3419">
        <v>1.76</v>
      </c>
      <c r="D3419" t="s">
        <v>10</v>
      </c>
      <c r="E3419">
        <v>1</v>
      </c>
      <c r="F3419" s="12">
        <f t="shared" si="106"/>
        <v>41791</v>
      </c>
      <c r="G3419" s="2">
        <f t="shared" si="107"/>
        <v>2014</v>
      </c>
    </row>
    <row r="3420" spans="1:7" x14ac:dyDescent="0.25">
      <c r="A3420">
        <v>5221</v>
      </c>
      <c r="B3420" t="s">
        <v>5</v>
      </c>
      <c r="C3420">
        <v>1.76</v>
      </c>
      <c r="D3420" t="s">
        <v>20</v>
      </c>
      <c r="E3420">
        <v>1</v>
      </c>
      <c r="F3420" s="12">
        <f t="shared" si="106"/>
        <v>42005</v>
      </c>
      <c r="G3420" s="2">
        <f t="shared" si="107"/>
        <v>2015</v>
      </c>
    </row>
    <row r="3421" spans="1:7" x14ac:dyDescent="0.25">
      <c r="A3421">
        <v>5880</v>
      </c>
      <c r="B3421" t="s">
        <v>5</v>
      </c>
      <c r="C3421">
        <v>2.88</v>
      </c>
      <c r="D3421" t="s">
        <v>51</v>
      </c>
      <c r="E3421">
        <v>1</v>
      </c>
      <c r="F3421" s="12">
        <f t="shared" si="106"/>
        <v>41091</v>
      </c>
      <c r="G3421" s="2">
        <f t="shared" si="107"/>
        <v>2012</v>
      </c>
    </row>
    <row r="3422" spans="1:7" x14ac:dyDescent="0.25">
      <c r="A3422">
        <v>5880</v>
      </c>
      <c r="B3422" t="s">
        <v>5</v>
      </c>
      <c r="C3422">
        <v>2.88</v>
      </c>
      <c r="D3422" t="s">
        <v>55</v>
      </c>
      <c r="E3422">
        <v>1</v>
      </c>
      <c r="F3422" s="12">
        <f t="shared" si="106"/>
        <v>41183</v>
      </c>
      <c r="G3422" s="2">
        <f t="shared" si="107"/>
        <v>2012</v>
      </c>
    </row>
    <row r="3423" spans="1:7" x14ac:dyDescent="0.25">
      <c r="A3423">
        <v>5880</v>
      </c>
      <c r="B3423" t="s">
        <v>5</v>
      </c>
      <c r="C3423">
        <v>2.88</v>
      </c>
      <c r="D3423" t="s">
        <v>58</v>
      </c>
      <c r="E3423">
        <v>1</v>
      </c>
      <c r="F3423" s="12">
        <f t="shared" si="106"/>
        <v>41306</v>
      </c>
      <c r="G3423" s="2">
        <f t="shared" si="107"/>
        <v>2013</v>
      </c>
    </row>
    <row r="3424" spans="1:7" x14ac:dyDescent="0.25">
      <c r="A3424">
        <v>5880</v>
      </c>
      <c r="B3424" t="s">
        <v>5</v>
      </c>
      <c r="C3424">
        <v>2.88</v>
      </c>
      <c r="D3424" t="s">
        <v>60</v>
      </c>
      <c r="E3424">
        <v>1</v>
      </c>
      <c r="F3424" s="12">
        <f t="shared" si="106"/>
        <v>41395</v>
      </c>
      <c r="G3424" s="2">
        <f t="shared" si="107"/>
        <v>2013</v>
      </c>
    </row>
    <row r="3425" spans="1:7" x14ac:dyDescent="0.25">
      <c r="A3425">
        <v>5880</v>
      </c>
      <c r="B3425" t="s">
        <v>5</v>
      </c>
      <c r="C3425">
        <v>2.88</v>
      </c>
      <c r="D3425" t="s">
        <v>65</v>
      </c>
      <c r="E3425">
        <v>1</v>
      </c>
      <c r="F3425" s="12">
        <f t="shared" si="106"/>
        <v>41487</v>
      </c>
      <c r="G3425" s="2">
        <f t="shared" si="107"/>
        <v>2013</v>
      </c>
    </row>
    <row r="3426" spans="1:7" x14ac:dyDescent="0.25">
      <c r="A3426">
        <v>5880</v>
      </c>
      <c r="B3426" t="s">
        <v>5</v>
      </c>
      <c r="C3426">
        <v>2.88</v>
      </c>
      <c r="D3426" t="s">
        <v>66</v>
      </c>
      <c r="E3426">
        <v>1</v>
      </c>
      <c r="F3426" s="12">
        <f t="shared" si="106"/>
        <v>41609</v>
      </c>
      <c r="G3426" s="2">
        <f t="shared" si="107"/>
        <v>2013</v>
      </c>
    </row>
    <row r="3427" spans="1:7" x14ac:dyDescent="0.25">
      <c r="A3427">
        <v>5880</v>
      </c>
      <c r="B3427" t="s">
        <v>5</v>
      </c>
      <c r="C3427">
        <v>2.88</v>
      </c>
      <c r="D3427" t="s">
        <v>7</v>
      </c>
      <c r="E3427">
        <v>1</v>
      </c>
      <c r="F3427" s="12">
        <f t="shared" si="106"/>
        <v>41699</v>
      </c>
      <c r="G3427" s="2">
        <f t="shared" si="107"/>
        <v>2014</v>
      </c>
    </row>
    <row r="3428" spans="1:7" x14ac:dyDescent="0.25">
      <c r="A3428">
        <v>5880</v>
      </c>
      <c r="B3428" t="s">
        <v>5</v>
      </c>
      <c r="C3428">
        <v>2.88</v>
      </c>
      <c r="D3428" t="s">
        <v>10</v>
      </c>
      <c r="E3428">
        <v>1</v>
      </c>
      <c r="F3428" s="12">
        <f t="shared" si="106"/>
        <v>41791</v>
      </c>
      <c r="G3428" s="2">
        <f t="shared" si="107"/>
        <v>2014</v>
      </c>
    </row>
    <row r="3429" spans="1:7" x14ac:dyDescent="0.25">
      <c r="A3429">
        <v>5880</v>
      </c>
      <c r="B3429" t="s">
        <v>5</v>
      </c>
      <c r="C3429">
        <v>2.88</v>
      </c>
      <c r="D3429" t="s">
        <v>14</v>
      </c>
      <c r="E3429">
        <v>1</v>
      </c>
      <c r="F3429" s="12">
        <f t="shared" si="106"/>
        <v>41883</v>
      </c>
      <c r="G3429" s="2">
        <f t="shared" si="107"/>
        <v>2014</v>
      </c>
    </row>
    <row r="3430" spans="1:7" x14ac:dyDescent="0.25">
      <c r="A3430">
        <v>5880</v>
      </c>
      <c r="B3430" t="s">
        <v>5</v>
      </c>
      <c r="C3430">
        <v>2.88</v>
      </c>
      <c r="D3430" t="s">
        <v>20</v>
      </c>
      <c r="E3430">
        <v>1</v>
      </c>
      <c r="F3430" s="12">
        <f t="shared" si="106"/>
        <v>42005</v>
      </c>
      <c r="G3430" s="2">
        <f t="shared" si="107"/>
        <v>2015</v>
      </c>
    </row>
    <row r="3431" spans="1:7" x14ac:dyDescent="0.25">
      <c r="A3431">
        <v>5880</v>
      </c>
      <c r="B3431" t="s">
        <v>5</v>
      </c>
      <c r="C3431">
        <v>2.88</v>
      </c>
      <c r="D3431" t="s">
        <v>24</v>
      </c>
      <c r="E3431">
        <v>1</v>
      </c>
      <c r="F3431" s="12">
        <f t="shared" si="106"/>
        <v>42095</v>
      </c>
      <c r="G3431" s="2">
        <f t="shared" si="107"/>
        <v>2015</v>
      </c>
    </row>
    <row r="3432" spans="1:7" x14ac:dyDescent="0.25">
      <c r="A3432">
        <v>8228</v>
      </c>
      <c r="B3432" t="s">
        <v>5</v>
      </c>
      <c r="C3432">
        <v>3.43</v>
      </c>
      <c r="D3432" t="s">
        <v>58</v>
      </c>
      <c r="E3432">
        <v>1</v>
      </c>
      <c r="F3432" s="12">
        <f t="shared" si="106"/>
        <v>41306</v>
      </c>
      <c r="G3432" s="2">
        <f t="shared" si="107"/>
        <v>2013</v>
      </c>
    </row>
    <row r="3433" spans="1:7" x14ac:dyDescent="0.25">
      <c r="A3433">
        <v>8228</v>
      </c>
      <c r="B3433" t="s">
        <v>5</v>
      </c>
      <c r="C3433">
        <v>3.43</v>
      </c>
      <c r="D3433" t="s">
        <v>60</v>
      </c>
      <c r="E3433">
        <v>1</v>
      </c>
      <c r="F3433" s="12">
        <f t="shared" si="106"/>
        <v>41395</v>
      </c>
      <c r="G3433" s="2">
        <f t="shared" si="107"/>
        <v>2013</v>
      </c>
    </row>
    <row r="3434" spans="1:7" x14ac:dyDescent="0.25">
      <c r="A3434">
        <v>8228</v>
      </c>
      <c r="B3434" t="s">
        <v>5</v>
      </c>
      <c r="C3434">
        <v>3.43</v>
      </c>
      <c r="D3434" t="s">
        <v>63</v>
      </c>
      <c r="E3434">
        <v>1</v>
      </c>
      <c r="F3434" s="12">
        <f t="shared" si="106"/>
        <v>41456</v>
      </c>
      <c r="G3434" s="2">
        <f t="shared" si="107"/>
        <v>2013</v>
      </c>
    </row>
    <row r="3435" spans="1:7" x14ac:dyDescent="0.25">
      <c r="A3435">
        <v>8228</v>
      </c>
      <c r="B3435" t="s">
        <v>5</v>
      </c>
      <c r="C3435">
        <v>3.43</v>
      </c>
      <c r="D3435" t="s">
        <v>64</v>
      </c>
      <c r="E3435">
        <v>1</v>
      </c>
      <c r="F3435" s="12">
        <f t="shared" si="106"/>
        <v>41518</v>
      </c>
      <c r="G3435" s="2">
        <f t="shared" si="107"/>
        <v>2013</v>
      </c>
    </row>
    <row r="3436" spans="1:7" x14ac:dyDescent="0.25">
      <c r="A3436">
        <v>8228</v>
      </c>
      <c r="B3436" t="s">
        <v>5</v>
      </c>
      <c r="C3436">
        <v>3.43</v>
      </c>
      <c r="D3436" t="s">
        <v>70</v>
      </c>
      <c r="E3436">
        <v>1</v>
      </c>
      <c r="F3436" s="12">
        <f t="shared" si="106"/>
        <v>41671</v>
      </c>
      <c r="G3436" s="2">
        <f t="shared" si="107"/>
        <v>2014</v>
      </c>
    </row>
    <row r="3437" spans="1:7" x14ac:dyDescent="0.25">
      <c r="A3437">
        <v>8228</v>
      </c>
      <c r="B3437" t="s">
        <v>5</v>
      </c>
      <c r="C3437">
        <v>3.43</v>
      </c>
      <c r="D3437" t="s">
        <v>8</v>
      </c>
      <c r="E3437">
        <v>1</v>
      </c>
      <c r="F3437" s="12">
        <f t="shared" si="106"/>
        <v>41760</v>
      </c>
      <c r="G3437" s="2">
        <f t="shared" si="107"/>
        <v>2014</v>
      </c>
    </row>
    <row r="3438" spans="1:7" x14ac:dyDescent="0.25">
      <c r="A3438">
        <v>8228</v>
      </c>
      <c r="B3438" t="s">
        <v>5</v>
      </c>
      <c r="C3438">
        <v>3.43</v>
      </c>
      <c r="D3438" t="s">
        <v>11</v>
      </c>
      <c r="E3438">
        <v>1</v>
      </c>
      <c r="F3438" s="12">
        <f t="shared" si="106"/>
        <v>41821</v>
      </c>
      <c r="G3438" s="2">
        <f t="shared" si="107"/>
        <v>2014</v>
      </c>
    </row>
    <row r="3439" spans="1:7" x14ac:dyDescent="0.25">
      <c r="A3439">
        <v>8228</v>
      </c>
      <c r="B3439" t="s">
        <v>5</v>
      </c>
      <c r="C3439">
        <v>3.43</v>
      </c>
      <c r="D3439" t="s">
        <v>16</v>
      </c>
      <c r="E3439">
        <v>1</v>
      </c>
      <c r="F3439" s="12">
        <f t="shared" si="106"/>
        <v>41913</v>
      </c>
      <c r="G3439" s="2">
        <f t="shared" si="107"/>
        <v>2014</v>
      </c>
    </row>
    <row r="3440" spans="1:7" x14ac:dyDescent="0.25">
      <c r="A3440">
        <v>8228</v>
      </c>
      <c r="B3440" t="s">
        <v>5</v>
      </c>
      <c r="C3440">
        <v>3.43</v>
      </c>
      <c r="D3440" t="s">
        <v>23</v>
      </c>
      <c r="E3440">
        <v>1</v>
      </c>
      <c r="F3440" s="12">
        <f t="shared" si="106"/>
        <v>42064</v>
      </c>
      <c r="G3440" s="2">
        <f t="shared" si="107"/>
        <v>2015</v>
      </c>
    </row>
    <row r="3441" spans="1:7" x14ac:dyDescent="0.25">
      <c r="A3441">
        <v>8228</v>
      </c>
      <c r="B3441" t="s">
        <v>5</v>
      </c>
      <c r="C3441">
        <v>3.43</v>
      </c>
      <c r="D3441" t="s">
        <v>27</v>
      </c>
      <c r="E3441">
        <v>1</v>
      </c>
      <c r="F3441" s="12">
        <f t="shared" si="106"/>
        <v>42156</v>
      </c>
      <c r="G3441" s="2">
        <f t="shared" si="107"/>
        <v>2015</v>
      </c>
    </row>
    <row r="3442" spans="1:7" x14ac:dyDescent="0.25">
      <c r="A3442">
        <v>8329</v>
      </c>
      <c r="B3442" t="s">
        <v>5</v>
      </c>
      <c r="C3442">
        <v>2.99</v>
      </c>
      <c r="D3442" t="s">
        <v>54</v>
      </c>
      <c r="E3442">
        <v>1</v>
      </c>
      <c r="F3442" s="12">
        <f t="shared" si="106"/>
        <v>41244</v>
      </c>
      <c r="G3442" s="2">
        <f t="shared" si="107"/>
        <v>2012</v>
      </c>
    </row>
    <row r="3443" spans="1:7" x14ac:dyDescent="0.25">
      <c r="A3443">
        <v>8329</v>
      </c>
      <c r="B3443" t="s">
        <v>5</v>
      </c>
      <c r="C3443">
        <v>2.99</v>
      </c>
      <c r="D3443" t="s">
        <v>53</v>
      </c>
      <c r="E3443">
        <v>1</v>
      </c>
      <c r="F3443" s="12">
        <f t="shared" si="106"/>
        <v>41122</v>
      </c>
      <c r="G3443" s="2">
        <f t="shared" si="107"/>
        <v>2012</v>
      </c>
    </row>
    <row r="3444" spans="1:7" x14ac:dyDescent="0.25">
      <c r="A3444">
        <v>8329</v>
      </c>
      <c r="B3444" t="s">
        <v>5</v>
      </c>
      <c r="C3444">
        <v>2.99</v>
      </c>
      <c r="D3444" t="s">
        <v>62</v>
      </c>
      <c r="E3444">
        <v>1</v>
      </c>
      <c r="F3444" s="12">
        <f t="shared" si="106"/>
        <v>41365</v>
      </c>
      <c r="G3444" s="2">
        <f t="shared" si="107"/>
        <v>2013</v>
      </c>
    </row>
    <row r="3445" spans="1:7" x14ac:dyDescent="0.25">
      <c r="A3445">
        <v>8329</v>
      </c>
      <c r="B3445" t="s">
        <v>5</v>
      </c>
      <c r="C3445">
        <v>2.99</v>
      </c>
      <c r="D3445" t="s">
        <v>61</v>
      </c>
      <c r="E3445">
        <v>1</v>
      </c>
      <c r="F3445" s="12">
        <f t="shared" si="106"/>
        <v>41426</v>
      </c>
      <c r="G3445" s="2">
        <f t="shared" si="107"/>
        <v>2013</v>
      </c>
    </row>
    <row r="3446" spans="1:7" x14ac:dyDescent="0.25">
      <c r="A3446">
        <v>8329</v>
      </c>
      <c r="B3446" t="s">
        <v>5</v>
      </c>
      <c r="C3446">
        <v>2.99</v>
      </c>
      <c r="D3446" t="s">
        <v>64</v>
      </c>
      <c r="E3446">
        <v>1</v>
      </c>
      <c r="F3446" s="12">
        <f t="shared" si="106"/>
        <v>41518</v>
      </c>
      <c r="G3446" s="2">
        <f t="shared" si="107"/>
        <v>2013</v>
      </c>
    </row>
    <row r="3447" spans="1:7" x14ac:dyDescent="0.25">
      <c r="A3447">
        <v>8329</v>
      </c>
      <c r="B3447" t="s">
        <v>5</v>
      </c>
      <c r="C3447">
        <v>2.99</v>
      </c>
      <c r="D3447" t="s">
        <v>69</v>
      </c>
      <c r="E3447">
        <v>1</v>
      </c>
      <c r="F3447" s="12">
        <f t="shared" si="106"/>
        <v>41640</v>
      </c>
      <c r="G3447" s="2">
        <f t="shared" si="107"/>
        <v>2014</v>
      </c>
    </row>
    <row r="3448" spans="1:7" x14ac:dyDescent="0.25">
      <c r="A3448">
        <v>8329</v>
      </c>
      <c r="B3448" t="s">
        <v>5</v>
      </c>
      <c r="C3448">
        <v>2.99</v>
      </c>
      <c r="D3448" t="s">
        <v>6</v>
      </c>
      <c r="E3448">
        <v>1</v>
      </c>
      <c r="F3448" s="12">
        <f t="shared" si="106"/>
        <v>41730</v>
      </c>
      <c r="G3448" s="2">
        <f t="shared" si="107"/>
        <v>2014</v>
      </c>
    </row>
    <row r="3449" spans="1:7" x14ac:dyDescent="0.25">
      <c r="A3449">
        <v>8329</v>
      </c>
      <c r="B3449" t="s">
        <v>5</v>
      </c>
      <c r="C3449">
        <v>2.99</v>
      </c>
      <c r="D3449" t="s">
        <v>11</v>
      </c>
      <c r="E3449">
        <v>1</v>
      </c>
      <c r="F3449" s="12">
        <f t="shared" si="106"/>
        <v>41821</v>
      </c>
      <c r="G3449" s="2">
        <f t="shared" si="107"/>
        <v>2014</v>
      </c>
    </row>
    <row r="3450" spans="1:7" x14ac:dyDescent="0.25">
      <c r="A3450">
        <v>8329</v>
      </c>
      <c r="B3450" t="s">
        <v>5</v>
      </c>
      <c r="C3450">
        <v>2.99</v>
      </c>
      <c r="D3450" t="s">
        <v>14</v>
      </c>
      <c r="E3450">
        <v>1</v>
      </c>
      <c r="F3450" s="12">
        <f t="shared" si="106"/>
        <v>41883</v>
      </c>
      <c r="G3450" s="2">
        <f t="shared" si="107"/>
        <v>2014</v>
      </c>
    </row>
    <row r="3451" spans="1:7" x14ac:dyDescent="0.25">
      <c r="A3451">
        <v>8329</v>
      </c>
      <c r="B3451" t="s">
        <v>5</v>
      </c>
      <c r="C3451">
        <v>2.99</v>
      </c>
      <c r="D3451" t="s">
        <v>21</v>
      </c>
      <c r="E3451">
        <v>1</v>
      </c>
      <c r="F3451" s="12">
        <f t="shared" si="106"/>
        <v>42036</v>
      </c>
      <c r="G3451" s="2">
        <f t="shared" si="107"/>
        <v>2015</v>
      </c>
    </row>
    <row r="3452" spans="1:7" x14ac:dyDescent="0.25">
      <c r="A3452">
        <v>8329</v>
      </c>
      <c r="B3452" t="s">
        <v>5</v>
      </c>
      <c r="C3452">
        <v>2.99</v>
      </c>
      <c r="D3452" t="s">
        <v>25</v>
      </c>
      <c r="E3452">
        <v>1</v>
      </c>
      <c r="F3452" s="12">
        <f t="shared" si="106"/>
        <v>42125</v>
      </c>
      <c r="G3452" s="2">
        <f t="shared" si="107"/>
        <v>2015</v>
      </c>
    </row>
    <row r="3453" spans="1:7" x14ac:dyDescent="0.25">
      <c r="A3453">
        <v>8330</v>
      </c>
      <c r="B3453" t="s">
        <v>5</v>
      </c>
      <c r="C3453">
        <v>2.76</v>
      </c>
      <c r="D3453" t="s">
        <v>52</v>
      </c>
      <c r="E3453">
        <v>1</v>
      </c>
      <c r="F3453" s="12">
        <f t="shared" si="106"/>
        <v>41153</v>
      </c>
      <c r="G3453" s="2">
        <f t="shared" si="107"/>
        <v>2012</v>
      </c>
    </row>
    <row r="3454" spans="1:7" x14ac:dyDescent="0.25">
      <c r="A3454">
        <v>8330</v>
      </c>
      <c r="B3454" t="s">
        <v>5</v>
      </c>
      <c r="C3454">
        <v>2.76</v>
      </c>
      <c r="D3454" t="s">
        <v>57</v>
      </c>
      <c r="E3454">
        <v>1</v>
      </c>
      <c r="F3454" s="12">
        <f t="shared" si="106"/>
        <v>41334</v>
      </c>
      <c r="G3454" s="2">
        <f t="shared" si="107"/>
        <v>2013</v>
      </c>
    </row>
    <row r="3455" spans="1:7" x14ac:dyDescent="0.25">
      <c r="A3455">
        <v>8330</v>
      </c>
      <c r="B3455" t="s">
        <v>5</v>
      </c>
      <c r="C3455">
        <v>2.76</v>
      </c>
      <c r="D3455" t="s">
        <v>61</v>
      </c>
      <c r="E3455">
        <v>1</v>
      </c>
      <c r="F3455" s="12">
        <f t="shared" si="106"/>
        <v>41426</v>
      </c>
      <c r="G3455" s="2">
        <f t="shared" si="107"/>
        <v>2013</v>
      </c>
    </row>
    <row r="3456" spans="1:7" x14ac:dyDescent="0.25">
      <c r="A3456">
        <v>8330</v>
      </c>
      <c r="B3456" t="s">
        <v>5</v>
      </c>
      <c r="C3456">
        <v>2.76</v>
      </c>
      <c r="D3456" t="s">
        <v>65</v>
      </c>
      <c r="E3456">
        <v>1</v>
      </c>
      <c r="F3456" s="12">
        <f t="shared" si="106"/>
        <v>41487</v>
      </c>
      <c r="G3456" s="2">
        <f t="shared" si="107"/>
        <v>2013</v>
      </c>
    </row>
    <row r="3457" spans="1:7" x14ac:dyDescent="0.25">
      <c r="A3457">
        <v>8330</v>
      </c>
      <c r="B3457" t="s">
        <v>5</v>
      </c>
      <c r="C3457">
        <v>2.76</v>
      </c>
      <c r="D3457" t="s">
        <v>70</v>
      </c>
      <c r="E3457">
        <v>1</v>
      </c>
      <c r="F3457" s="12">
        <f t="shared" si="106"/>
        <v>41671</v>
      </c>
      <c r="G3457" s="2">
        <f t="shared" si="107"/>
        <v>2014</v>
      </c>
    </row>
    <row r="3458" spans="1:7" x14ac:dyDescent="0.25">
      <c r="A3458">
        <v>8330</v>
      </c>
      <c r="B3458" t="s">
        <v>5</v>
      </c>
      <c r="C3458">
        <v>2.76</v>
      </c>
      <c r="D3458" t="s">
        <v>8</v>
      </c>
      <c r="E3458">
        <v>1</v>
      </c>
      <c r="F3458" s="12">
        <f t="shared" ref="F3458:F3521" si="108">DATE(VALUE(LEFT(D3458,4)),VALUE(RIGHT(D3458,2)),1)</f>
        <v>41760</v>
      </c>
      <c r="G3458" s="2">
        <f t="shared" si="107"/>
        <v>2014</v>
      </c>
    </row>
    <row r="3459" spans="1:7" x14ac:dyDescent="0.25">
      <c r="A3459">
        <v>8330</v>
      </c>
      <c r="B3459" t="s">
        <v>5</v>
      </c>
      <c r="C3459">
        <v>2.76</v>
      </c>
      <c r="D3459" t="s">
        <v>13</v>
      </c>
      <c r="E3459">
        <v>1</v>
      </c>
      <c r="F3459" s="12">
        <f t="shared" si="108"/>
        <v>41852</v>
      </c>
      <c r="G3459" s="2">
        <f t="shared" ref="G3459:G3522" si="109">YEAR(F3459)</f>
        <v>2014</v>
      </c>
    </row>
    <row r="3460" spans="1:7" x14ac:dyDescent="0.25">
      <c r="A3460">
        <v>8330</v>
      </c>
      <c r="B3460" t="s">
        <v>5</v>
      </c>
      <c r="C3460">
        <v>2.76</v>
      </c>
      <c r="D3460" t="s">
        <v>18</v>
      </c>
      <c r="E3460">
        <v>1</v>
      </c>
      <c r="F3460" s="12">
        <f t="shared" si="108"/>
        <v>41974</v>
      </c>
      <c r="G3460" s="2">
        <f t="shared" si="109"/>
        <v>2014</v>
      </c>
    </row>
    <row r="3461" spans="1:7" x14ac:dyDescent="0.25">
      <c r="A3461">
        <v>8330</v>
      </c>
      <c r="B3461" t="s">
        <v>5</v>
      </c>
      <c r="C3461">
        <v>2.76</v>
      </c>
      <c r="D3461" t="s">
        <v>25</v>
      </c>
      <c r="E3461">
        <v>1</v>
      </c>
      <c r="F3461" s="12">
        <f t="shared" si="108"/>
        <v>42125</v>
      </c>
      <c r="G3461" s="2">
        <f t="shared" si="109"/>
        <v>2015</v>
      </c>
    </row>
    <row r="3462" spans="1:7" x14ac:dyDescent="0.25">
      <c r="A3462">
        <v>8331</v>
      </c>
      <c r="B3462" t="s">
        <v>5</v>
      </c>
      <c r="C3462">
        <v>7.13</v>
      </c>
      <c r="D3462" t="s">
        <v>52</v>
      </c>
      <c r="E3462">
        <v>1</v>
      </c>
      <c r="F3462" s="12">
        <f t="shared" si="108"/>
        <v>41153</v>
      </c>
      <c r="G3462" s="2">
        <f t="shared" si="109"/>
        <v>2012</v>
      </c>
    </row>
    <row r="3463" spans="1:7" x14ac:dyDescent="0.25">
      <c r="A3463">
        <v>8331</v>
      </c>
      <c r="B3463" t="s">
        <v>5</v>
      </c>
      <c r="C3463">
        <v>7.13</v>
      </c>
      <c r="D3463" t="s">
        <v>54</v>
      </c>
      <c r="E3463">
        <v>1</v>
      </c>
      <c r="F3463" s="12">
        <f t="shared" si="108"/>
        <v>41244</v>
      </c>
      <c r="G3463" s="2">
        <f t="shared" si="109"/>
        <v>2012</v>
      </c>
    </row>
    <row r="3464" spans="1:7" x14ac:dyDescent="0.25">
      <c r="A3464">
        <v>8331</v>
      </c>
      <c r="B3464" t="s">
        <v>5</v>
      </c>
      <c r="C3464">
        <v>7.13</v>
      </c>
      <c r="D3464" t="s">
        <v>53</v>
      </c>
      <c r="E3464">
        <v>1</v>
      </c>
      <c r="F3464" s="12">
        <f t="shared" si="108"/>
        <v>41122</v>
      </c>
      <c r="G3464" s="2">
        <f t="shared" si="109"/>
        <v>2012</v>
      </c>
    </row>
    <row r="3465" spans="1:7" x14ac:dyDescent="0.25">
      <c r="A3465">
        <v>8331</v>
      </c>
      <c r="B3465" t="s">
        <v>5</v>
      </c>
      <c r="C3465">
        <v>7.13</v>
      </c>
      <c r="D3465" t="s">
        <v>57</v>
      </c>
      <c r="E3465">
        <v>1</v>
      </c>
      <c r="F3465" s="12">
        <f t="shared" si="108"/>
        <v>41334</v>
      </c>
      <c r="G3465" s="2">
        <f t="shared" si="109"/>
        <v>2013</v>
      </c>
    </row>
    <row r="3466" spans="1:7" x14ac:dyDescent="0.25">
      <c r="A3466">
        <v>8331</v>
      </c>
      <c r="B3466" t="s">
        <v>5</v>
      </c>
      <c r="C3466">
        <v>7.13</v>
      </c>
      <c r="D3466" t="s">
        <v>62</v>
      </c>
      <c r="E3466">
        <v>1</v>
      </c>
      <c r="F3466" s="12">
        <f t="shared" si="108"/>
        <v>41365</v>
      </c>
      <c r="G3466" s="2">
        <f t="shared" si="109"/>
        <v>2013</v>
      </c>
    </row>
    <row r="3467" spans="1:7" x14ac:dyDescent="0.25">
      <c r="A3467">
        <v>8331</v>
      </c>
      <c r="B3467" t="s">
        <v>5</v>
      </c>
      <c r="C3467">
        <v>7.13</v>
      </c>
      <c r="D3467" t="s">
        <v>60</v>
      </c>
      <c r="E3467">
        <v>1</v>
      </c>
      <c r="F3467" s="12">
        <f t="shared" si="108"/>
        <v>41395</v>
      </c>
      <c r="G3467" s="2">
        <f t="shared" si="109"/>
        <v>2013</v>
      </c>
    </row>
    <row r="3468" spans="1:7" x14ac:dyDescent="0.25">
      <c r="A3468">
        <v>8331</v>
      </c>
      <c r="B3468" t="s">
        <v>5</v>
      </c>
      <c r="C3468">
        <v>7.13</v>
      </c>
      <c r="D3468" t="s">
        <v>63</v>
      </c>
      <c r="E3468">
        <v>1</v>
      </c>
      <c r="F3468" s="12">
        <f t="shared" si="108"/>
        <v>41456</v>
      </c>
      <c r="G3468" s="2">
        <f t="shared" si="109"/>
        <v>2013</v>
      </c>
    </row>
    <row r="3469" spans="1:7" x14ac:dyDescent="0.25">
      <c r="A3469">
        <v>8331</v>
      </c>
      <c r="B3469" t="s">
        <v>5</v>
      </c>
      <c r="C3469">
        <v>7.13</v>
      </c>
      <c r="D3469" t="s">
        <v>65</v>
      </c>
      <c r="E3469">
        <v>1</v>
      </c>
      <c r="F3469" s="12">
        <f t="shared" si="108"/>
        <v>41487</v>
      </c>
      <c r="G3469" s="2">
        <f t="shared" si="109"/>
        <v>2013</v>
      </c>
    </row>
    <row r="3470" spans="1:7" x14ac:dyDescent="0.25">
      <c r="A3470">
        <v>8331</v>
      </c>
      <c r="B3470" t="s">
        <v>5</v>
      </c>
      <c r="C3470">
        <v>7.13</v>
      </c>
      <c r="D3470" t="s">
        <v>68</v>
      </c>
      <c r="E3470">
        <v>1</v>
      </c>
      <c r="F3470" s="12">
        <f t="shared" si="108"/>
        <v>41548</v>
      </c>
      <c r="G3470" s="2">
        <f t="shared" si="109"/>
        <v>2013</v>
      </c>
    </row>
    <row r="3471" spans="1:7" x14ac:dyDescent="0.25">
      <c r="A3471">
        <v>8331</v>
      </c>
      <c r="B3471" t="s">
        <v>5</v>
      </c>
      <c r="C3471">
        <v>7.13</v>
      </c>
      <c r="D3471" t="s">
        <v>70</v>
      </c>
      <c r="E3471">
        <v>1</v>
      </c>
      <c r="F3471" s="12">
        <f t="shared" si="108"/>
        <v>41671</v>
      </c>
      <c r="G3471" s="2">
        <f t="shared" si="109"/>
        <v>2014</v>
      </c>
    </row>
    <row r="3472" spans="1:7" x14ac:dyDescent="0.25">
      <c r="A3472">
        <v>8331</v>
      </c>
      <c r="B3472" t="s">
        <v>5</v>
      </c>
      <c r="C3472">
        <v>7.13</v>
      </c>
      <c r="D3472" t="s">
        <v>6</v>
      </c>
      <c r="E3472">
        <v>1</v>
      </c>
      <c r="F3472" s="12">
        <f t="shared" si="108"/>
        <v>41730</v>
      </c>
      <c r="G3472" s="2">
        <f t="shared" si="109"/>
        <v>2014</v>
      </c>
    </row>
    <row r="3473" spans="1:7" x14ac:dyDescent="0.25">
      <c r="A3473">
        <v>8331</v>
      </c>
      <c r="B3473" t="s">
        <v>5</v>
      </c>
      <c r="C3473">
        <v>7.13</v>
      </c>
      <c r="D3473" t="s">
        <v>8</v>
      </c>
      <c r="E3473">
        <v>1</v>
      </c>
      <c r="F3473" s="12">
        <f t="shared" si="108"/>
        <v>41760</v>
      </c>
      <c r="G3473" s="2">
        <f t="shared" si="109"/>
        <v>2014</v>
      </c>
    </row>
    <row r="3474" spans="1:7" x14ac:dyDescent="0.25">
      <c r="A3474">
        <v>8331</v>
      </c>
      <c r="B3474" t="s">
        <v>5</v>
      </c>
      <c r="C3474">
        <v>7.13</v>
      </c>
      <c r="D3474" t="s">
        <v>10</v>
      </c>
      <c r="E3474">
        <v>1</v>
      </c>
      <c r="F3474" s="12">
        <f t="shared" si="108"/>
        <v>41791</v>
      </c>
      <c r="G3474" s="2">
        <f t="shared" si="109"/>
        <v>2014</v>
      </c>
    </row>
    <row r="3475" spans="1:7" x14ac:dyDescent="0.25">
      <c r="A3475">
        <v>8331</v>
      </c>
      <c r="B3475" t="s">
        <v>5</v>
      </c>
      <c r="C3475">
        <v>7.13</v>
      </c>
      <c r="D3475" t="s">
        <v>13</v>
      </c>
      <c r="E3475">
        <v>1</v>
      </c>
      <c r="F3475" s="12">
        <f t="shared" si="108"/>
        <v>41852</v>
      </c>
      <c r="G3475" s="2">
        <f t="shared" si="109"/>
        <v>2014</v>
      </c>
    </row>
    <row r="3476" spans="1:7" x14ac:dyDescent="0.25">
      <c r="A3476">
        <v>8331</v>
      </c>
      <c r="B3476" t="s">
        <v>5</v>
      </c>
      <c r="C3476">
        <v>7.13</v>
      </c>
      <c r="D3476" t="s">
        <v>14</v>
      </c>
      <c r="E3476">
        <v>1</v>
      </c>
      <c r="F3476" s="12">
        <f t="shared" si="108"/>
        <v>41883</v>
      </c>
      <c r="G3476" s="2">
        <f t="shared" si="109"/>
        <v>2014</v>
      </c>
    </row>
    <row r="3477" spans="1:7" x14ac:dyDescent="0.25">
      <c r="A3477">
        <v>8331</v>
      </c>
      <c r="B3477" t="s">
        <v>5</v>
      </c>
      <c r="C3477">
        <v>7.13</v>
      </c>
      <c r="D3477" t="s">
        <v>16</v>
      </c>
      <c r="E3477">
        <v>1</v>
      </c>
      <c r="F3477" s="12">
        <f t="shared" si="108"/>
        <v>41913</v>
      </c>
      <c r="G3477" s="2">
        <f t="shared" si="109"/>
        <v>2014</v>
      </c>
    </row>
    <row r="3478" spans="1:7" x14ac:dyDescent="0.25">
      <c r="A3478">
        <v>8331</v>
      </c>
      <c r="B3478" t="s">
        <v>5</v>
      </c>
      <c r="C3478">
        <v>7.13</v>
      </c>
      <c r="D3478" t="s">
        <v>20</v>
      </c>
      <c r="E3478">
        <v>1</v>
      </c>
      <c r="F3478" s="12">
        <f t="shared" si="108"/>
        <v>42005</v>
      </c>
      <c r="G3478" s="2">
        <f t="shared" si="109"/>
        <v>2015</v>
      </c>
    </row>
    <row r="3479" spans="1:7" x14ac:dyDescent="0.25">
      <c r="A3479">
        <v>8331</v>
      </c>
      <c r="B3479" t="s">
        <v>5</v>
      </c>
      <c r="C3479">
        <v>7.13</v>
      </c>
      <c r="D3479" t="s">
        <v>23</v>
      </c>
      <c r="E3479">
        <v>1</v>
      </c>
      <c r="F3479" s="12">
        <f t="shared" si="108"/>
        <v>42064</v>
      </c>
      <c r="G3479" s="2">
        <f t="shared" si="109"/>
        <v>2015</v>
      </c>
    </row>
    <row r="3480" spans="1:7" x14ac:dyDescent="0.25">
      <c r="A3480">
        <v>8331</v>
      </c>
      <c r="B3480" t="s">
        <v>5</v>
      </c>
      <c r="C3480">
        <v>7.13</v>
      </c>
      <c r="D3480" t="s">
        <v>24</v>
      </c>
      <c r="E3480">
        <v>1</v>
      </c>
      <c r="F3480" s="12">
        <f t="shared" si="108"/>
        <v>42095</v>
      </c>
      <c r="G3480" s="2">
        <f t="shared" si="109"/>
        <v>2015</v>
      </c>
    </row>
    <row r="3481" spans="1:7" x14ac:dyDescent="0.25">
      <c r="A3481">
        <v>8331</v>
      </c>
      <c r="B3481" t="s">
        <v>5</v>
      </c>
      <c r="C3481">
        <v>7.13</v>
      </c>
      <c r="D3481" t="s">
        <v>25</v>
      </c>
      <c r="E3481">
        <v>1</v>
      </c>
      <c r="F3481" s="12">
        <f t="shared" si="108"/>
        <v>42125</v>
      </c>
      <c r="G3481" s="2">
        <f t="shared" si="109"/>
        <v>2015</v>
      </c>
    </row>
    <row r="3482" spans="1:7" x14ac:dyDescent="0.25">
      <c r="A3482">
        <v>8332</v>
      </c>
      <c r="B3482" t="s">
        <v>5</v>
      </c>
      <c r="C3482">
        <v>5.59</v>
      </c>
      <c r="D3482" t="s">
        <v>55</v>
      </c>
      <c r="E3482">
        <v>1</v>
      </c>
      <c r="F3482" s="12">
        <f t="shared" si="108"/>
        <v>41183</v>
      </c>
      <c r="G3482" s="2">
        <f t="shared" si="109"/>
        <v>2012</v>
      </c>
    </row>
    <row r="3483" spans="1:7" x14ac:dyDescent="0.25">
      <c r="A3483">
        <v>8332</v>
      </c>
      <c r="B3483" t="s">
        <v>5</v>
      </c>
      <c r="C3483">
        <v>5.59</v>
      </c>
      <c r="D3483" t="s">
        <v>54</v>
      </c>
      <c r="E3483">
        <v>1</v>
      </c>
      <c r="F3483" s="12">
        <f t="shared" si="108"/>
        <v>41244</v>
      </c>
      <c r="G3483" s="2">
        <f t="shared" si="109"/>
        <v>2012</v>
      </c>
    </row>
    <row r="3484" spans="1:7" x14ac:dyDescent="0.25">
      <c r="A3484">
        <v>8332</v>
      </c>
      <c r="B3484" t="s">
        <v>5</v>
      </c>
      <c r="C3484">
        <v>5.59</v>
      </c>
      <c r="D3484" t="s">
        <v>51</v>
      </c>
      <c r="E3484">
        <v>1</v>
      </c>
      <c r="F3484" s="12">
        <f t="shared" si="108"/>
        <v>41091</v>
      </c>
      <c r="G3484" s="2">
        <f t="shared" si="109"/>
        <v>2012</v>
      </c>
    </row>
    <row r="3485" spans="1:7" x14ac:dyDescent="0.25">
      <c r="A3485">
        <v>8332</v>
      </c>
      <c r="B3485" t="s">
        <v>5</v>
      </c>
      <c r="C3485">
        <v>5.59</v>
      </c>
      <c r="D3485" t="s">
        <v>57</v>
      </c>
      <c r="E3485">
        <v>1</v>
      </c>
      <c r="F3485" s="12">
        <f t="shared" si="108"/>
        <v>41334</v>
      </c>
      <c r="G3485" s="2">
        <f t="shared" si="109"/>
        <v>2013</v>
      </c>
    </row>
    <row r="3486" spans="1:7" x14ac:dyDescent="0.25">
      <c r="A3486">
        <v>8332</v>
      </c>
      <c r="B3486" t="s">
        <v>5</v>
      </c>
      <c r="C3486">
        <v>5.59</v>
      </c>
      <c r="D3486" t="s">
        <v>62</v>
      </c>
      <c r="E3486">
        <v>1</v>
      </c>
      <c r="F3486" s="12">
        <f t="shared" si="108"/>
        <v>41365</v>
      </c>
      <c r="G3486" s="2">
        <f t="shared" si="109"/>
        <v>2013</v>
      </c>
    </row>
    <row r="3487" spans="1:7" x14ac:dyDescent="0.25">
      <c r="A3487">
        <v>8332</v>
      </c>
      <c r="B3487" t="s">
        <v>5</v>
      </c>
      <c r="C3487">
        <v>5.59</v>
      </c>
      <c r="D3487" t="s">
        <v>61</v>
      </c>
      <c r="E3487">
        <v>1</v>
      </c>
      <c r="F3487" s="12">
        <f t="shared" si="108"/>
        <v>41426</v>
      </c>
      <c r="G3487" s="2">
        <f t="shared" si="109"/>
        <v>2013</v>
      </c>
    </row>
    <row r="3488" spans="1:7" x14ac:dyDescent="0.25">
      <c r="A3488">
        <v>8332</v>
      </c>
      <c r="B3488" t="s">
        <v>5</v>
      </c>
      <c r="C3488">
        <v>5.59</v>
      </c>
      <c r="D3488" t="s">
        <v>65</v>
      </c>
      <c r="E3488">
        <v>1</v>
      </c>
      <c r="F3488" s="12">
        <f t="shared" si="108"/>
        <v>41487</v>
      </c>
      <c r="G3488" s="2">
        <f t="shared" si="109"/>
        <v>2013</v>
      </c>
    </row>
    <row r="3489" spans="1:7" x14ac:dyDescent="0.25">
      <c r="A3489">
        <v>8332</v>
      </c>
      <c r="B3489" t="s">
        <v>5</v>
      </c>
      <c r="C3489">
        <v>5.59</v>
      </c>
      <c r="D3489" t="s">
        <v>64</v>
      </c>
      <c r="E3489">
        <v>1</v>
      </c>
      <c r="F3489" s="12">
        <f t="shared" si="108"/>
        <v>41518</v>
      </c>
      <c r="G3489" s="2">
        <f t="shared" si="109"/>
        <v>2013</v>
      </c>
    </row>
    <row r="3490" spans="1:7" x14ac:dyDescent="0.25">
      <c r="A3490">
        <v>8332</v>
      </c>
      <c r="B3490" t="s">
        <v>5</v>
      </c>
      <c r="C3490">
        <v>5.59</v>
      </c>
      <c r="D3490" t="s">
        <v>66</v>
      </c>
      <c r="E3490">
        <v>1</v>
      </c>
      <c r="F3490" s="12">
        <f t="shared" si="108"/>
        <v>41609</v>
      </c>
      <c r="G3490" s="2">
        <f t="shared" si="109"/>
        <v>2013</v>
      </c>
    </row>
    <row r="3491" spans="1:7" x14ac:dyDescent="0.25">
      <c r="A3491">
        <v>8332</v>
      </c>
      <c r="B3491" t="s">
        <v>5</v>
      </c>
      <c r="C3491">
        <v>5.59</v>
      </c>
      <c r="D3491" t="s">
        <v>70</v>
      </c>
      <c r="E3491">
        <v>1</v>
      </c>
      <c r="F3491" s="12">
        <f t="shared" si="108"/>
        <v>41671</v>
      </c>
      <c r="G3491" s="2">
        <f t="shared" si="109"/>
        <v>2014</v>
      </c>
    </row>
    <row r="3492" spans="1:7" x14ac:dyDescent="0.25">
      <c r="A3492">
        <v>8332</v>
      </c>
      <c r="B3492" t="s">
        <v>5</v>
      </c>
      <c r="C3492">
        <v>5.59</v>
      </c>
      <c r="D3492" t="s">
        <v>6</v>
      </c>
      <c r="E3492">
        <v>1</v>
      </c>
      <c r="F3492" s="12">
        <f t="shared" si="108"/>
        <v>41730</v>
      </c>
      <c r="G3492" s="2">
        <f t="shared" si="109"/>
        <v>2014</v>
      </c>
    </row>
    <row r="3493" spans="1:7" x14ac:dyDescent="0.25">
      <c r="A3493">
        <v>8332</v>
      </c>
      <c r="B3493" t="s">
        <v>5</v>
      </c>
      <c r="C3493">
        <v>5.59</v>
      </c>
      <c r="D3493" t="s">
        <v>8</v>
      </c>
      <c r="E3493">
        <v>1</v>
      </c>
      <c r="F3493" s="12">
        <f t="shared" si="108"/>
        <v>41760</v>
      </c>
      <c r="G3493" s="2">
        <f t="shared" si="109"/>
        <v>2014</v>
      </c>
    </row>
    <row r="3494" spans="1:7" x14ac:dyDescent="0.25">
      <c r="A3494">
        <v>8332</v>
      </c>
      <c r="B3494" t="s">
        <v>5</v>
      </c>
      <c r="C3494">
        <v>5.59</v>
      </c>
      <c r="D3494" t="s">
        <v>11</v>
      </c>
      <c r="E3494">
        <v>1</v>
      </c>
      <c r="F3494" s="12">
        <f t="shared" si="108"/>
        <v>41821</v>
      </c>
      <c r="G3494" s="2">
        <f t="shared" si="109"/>
        <v>2014</v>
      </c>
    </row>
    <row r="3495" spans="1:7" x14ac:dyDescent="0.25">
      <c r="A3495">
        <v>8332</v>
      </c>
      <c r="B3495" t="s">
        <v>5</v>
      </c>
      <c r="C3495">
        <v>5.59</v>
      </c>
      <c r="D3495" t="s">
        <v>14</v>
      </c>
      <c r="E3495">
        <v>1</v>
      </c>
      <c r="F3495" s="12">
        <f t="shared" si="108"/>
        <v>41883</v>
      </c>
      <c r="G3495" s="2">
        <f t="shared" si="109"/>
        <v>2014</v>
      </c>
    </row>
    <row r="3496" spans="1:7" x14ac:dyDescent="0.25">
      <c r="A3496">
        <v>8332</v>
      </c>
      <c r="B3496" t="s">
        <v>5</v>
      </c>
      <c r="C3496">
        <v>5.59</v>
      </c>
      <c r="D3496" t="s">
        <v>17</v>
      </c>
      <c r="E3496">
        <v>1</v>
      </c>
      <c r="F3496" s="12">
        <f t="shared" si="108"/>
        <v>41944</v>
      </c>
      <c r="G3496" s="2">
        <f t="shared" si="109"/>
        <v>2014</v>
      </c>
    </row>
    <row r="3497" spans="1:7" x14ac:dyDescent="0.25">
      <c r="A3497">
        <v>8332</v>
      </c>
      <c r="B3497" t="s">
        <v>5</v>
      </c>
      <c r="C3497">
        <v>5.59</v>
      </c>
      <c r="D3497" t="s">
        <v>20</v>
      </c>
      <c r="E3497">
        <v>1</v>
      </c>
      <c r="F3497" s="12">
        <f t="shared" si="108"/>
        <v>42005</v>
      </c>
      <c r="G3497" s="2">
        <f t="shared" si="109"/>
        <v>2015</v>
      </c>
    </row>
    <row r="3498" spans="1:7" x14ac:dyDescent="0.25">
      <c r="A3498">
        <v>8332</v>
      </c>
      <c r="B3498" t="s">
        <v>5</v>
      </c>
      <c r="C3498">
        <v>5.59</v>
      </c>
      <c r="D3498" t="s">
        <v>23</v>
      </c>
      <c r="E3498">
        <v>1</v>
      </c>
      <c r="F3498" s="12">
        <f t="shared" si="108"/>
        <v>42064</v>
      </c>
      <c r="G3498" s="2">
        <f t="shared" si="109"/>
        <v>2015</v>
      </c>
    </row>
    <row r="3499" spans="1:7" x14ac:dyDescent="0.25">
      <c r="A3499">
        <v>8332</v>
      </c>
      <c r="B3499" t="s">
        <v>5</v>
      </c>
      <c r="C3499">
        <v>5.59</v>
      </c>
      <c r="D3499" t="s">
        <v>25</v>
      </c>
      <c r="E3499">
        <v>1</v>
      </c>
      <c r="F3499" s="12">
        <f t="shared" si="108"/>
        <v>42125</v>
      </c>
      <c r="G3499" s="2">
        <f t="shared" si="109"/>
        <v>2015</v>
      </c>
    </row>
    <row r="3500" spans="1:7" x14ac:dyDescent="0.25">
      <c r="A3500">
        <v>8332</v>
      </c>
      <c r="B3500" t="s">
        <v>5</v>
      </c>
      <c r="C3500">
        <v>5.59</v>
      </c>
      <c r="D3500" t="s">
        <v>27</v>
      </c>
      <c r="E3500">
        <v>1</v>
      </c>
      <c r="F3500" s="12">
        <f t="shared" si="108"/>
        <v>42156</v>
      </c>
      <c r="G3500" s="2">
        <f t="shared" si="109"/>
        <v>2015</v>
      </c>
    </row>
    <row r="3501" spans="1:7" x14ac:dyDescent="0.25">
      <c r="A3501">
        <v>8333</v>
      </c>
      <c r="B3501" t="s">
        <v>5</v>
      </c>
      <c r="C3501">
        <v>4.2300000000000004</v>
      </c>
      <c r="D3501" t="s">
        <v>56</v>
      </c>
      <c r="E3501">
        <v>1</v>
      </c>
      <c r="F3501" s="12">
        <f t="shared" si="108"/>
        <v>41214</v>
      </c>
      <c r="G3501" s="2">
        <f t="shared" si="109"/>
        <v>2012</v>
      </c>
    </row>
    <row r="3502" spans="1:7" x14ac:dyDescent="0.25">
      <c r="A3502">
        <v>8333</v>
      </c>
      <c r="B3502" t="s">
        <v>5</v>
      </c>
      <c r="C3502">
        <v>4.2300000000000004</v>
      </c>
      <c r="D3502" t="s">
        <v>57</v>
      </c>
      <c r="E3502">
        <v>1</v>
      </c>
      <c r="F3502" s="12">
        <f t="shared" si="108"/>
        <v>41334</v>
      </c>
      <c r="G3502" s="2">
        <f t="shared" si="109"/>
        <v>2013</v>
      </c>
    </row>
    <row r="3503" spans="1:7" x14ac:dyDescent="0.25">
      <c r="A3503">
        <v>8333</v>
      </c>
      <c r="B3503" t="s">
        <v>5</v>
      </c>
      <c r="C3503">
        <v>4.2300000000000004</v>
      </c>
      <c r="D3503" t="s">
        <v>60</v>
      </c>
      <c r="E3503">
        <v>1</v>
      </c>
      <c r="F3503" s="12">
        <f t="shared" si="108"/>
        <v>41395</v>
      </c>
      <c r="G3503" s="2">
        <f t="shared" si="109"/>
        <v>2013</v>
      </c>
    </row>
    <row r="3504" spans="1:7" x14ac:dyDescent="0.25">
      <c r="A3504">
        <v>8333</v>
      </c>
      <c r="B3504" t="s">
        <v>5</v>
      </c>
      <c r="C3504">
        <v>4.2300000000000004</v>
      </c>
      <c r="D3504" t="s">
        <v>63</v>
      </c>
      <c r="E3504">
        <v>1</v>
      </c>
      <c r="F3504" s="12">
        <f t="shared" si="108"/>
        <v>41456</v>
      </c>
      <c r="G3504" s="2">
        <f t="shared" si="109"/>
        <v>2013</v>
      </c>
    </row>
    <row r="3505" spans="1:7" x14ac:dyDescent="0.25">
      <c r="A3505">
        <v>8333</v>
      </c>
      <c r="B3505" t="s">
        <v>5</v>
      </c>
      <c r="C3505">
        <v>4.2300000000000004</v>
      </c>
      <c r="D3505" t="s">
        <v>64</v>
      </c>
      <c r="E3505">
        <v>1</v>
      </c>
      <c r="F3505" s="12">
        <f t="shared" si="108"/>
        <v>41518</v>
      </c>
      <c r="G3505" s="2">
        <f t="shared" si="109"/>
        <v>2013</v>
      </c>
    </row>
    <row r="3506" spans="1:7" x14ac:dyDescent="0.25">
      <c r="A3506">
        <v>8333</v>
      </c>
      <c r="B3506" t="s">
        <v>5</v>
      </c>
      <c r="C3506">
        <v>4.2300000000000004</v>
      </c>
      <c r="D3506" t="s">
        <v>67</v>
      </c>
      <c r="E3506">
        <v>1</v>
      </c>
      <c r="F3506" s="12">
        <f t="shared" si="108"/>
        <v>41579</v>
      </c>
      <c r="G3506" s="2">
        <f t="shared" si="109"/>
        <v>2013</v>
      </c>
    </row>
    <row r="3507" spans="1:7" x14ac:dyDescent="0.25">
      <c r="A3507">
        <v>8333</v>
      </c>
      <c r="B3507" t="s">
        <v>5</v>
      </c>
      <c r="C3507">
        <v>4.2300000000000004</v>
      </c>
      <c r="D3507" t="s">
        <v>7</v>
      </c>
      <c r="E3507">
        <v>1</v>
      </c>
      <c r="F3507" s="12">
        <f t="shared" si="108"/>
        <v>41699</v>
      </c>
      <c r="G3507" s="2">
        <f t="shared" si="109"/>
        <v>2014</v>
      </c>
    </row>
    <row r="3508" spans="1:7" x14ac:dyDescent="0.25">
      <c r="A3508">
        <v>8333</v>
      </c>
      <c r="B3508" t="s">
        <v>5</v>
      </c>
      <c r="C3508">
        <v>4.2300000000000004</v>
      </c>
      <c r="D3508" t="s">
        <v>8</v>
      </c>
      <c r="E3508">
        <v>1</v>
      </c>
      <c r="F3508" s="12">
        <f t="shared" si="108"/>
        <v>41760</v>
      </c>
      <c r="G3508" s="2">
        <f t="shared" si="109"/>
        <v>2014</v>
      </c>
    </row>
    <row r="3509" spans="1:7" x14ac:dyDescent="0.25">
      <c r="A3509">
        <v>8333</v>
      </c>
      <c r="B3509" t="s">
        <v>5</v>
      </c>
      <c r="C3509">
        <v>4.2300000000000004</v>
      </c>
      <c r="D3509" t="s">
        <v>11</v>
      </c>
      <c r="E3509">
        <v>1</v>
      </c>
      <c r="F3509" s="12">
        <f t="shared" si="108"/>
        <v>41821</v>
      </c>
      <c r="G3509" s="2">
        <f t="shared" si="109"/>
        <v>2014</v>
      </c>
    </row>
    <row r="3510" spans="1:7" x14ac:dyDescent="0.25">
      <c r="A3510">
        <v>8333</v>
      </c>
      <c r="B3510" t="s">
        <v>5</v>
      </c>
      <c r="C3510">
        <v>4.2300000000000004</v>
      </c>
      <c r="D3510" t="s">
        <v>13</v>
      </c>
      <c r="E3510">
        <v>1</v>
      </c>
      <c r="F3510" s="12">
        <f t="shared" si="108"/>
        <v>41852</v>
      </c>
      <c r="G3510" s="2">
        <f t="shared" si="109"/>
        <v>2014</v>
      </c>
    </row>
    <row r="3511" spans="1:7" x14ac:dyDescent="0.25">
      <c r="A3511">
        <v>8333</v>
      </c>
      <c r="B3511" t="s">
        <v>5</v>
      </c>
      <c r="C3511">
        <v>4.2300000000000004</v>
      </c>
      <c r="D3511" t="s">
        <v>17</v>
      </c>
      <c r="E3511">
        <v>1</v>
      </c>
      <c r="F3511" s="12">
        <f t="shared" si="108"/>
        <v>41944</v>
      </c>
      <c r="G3511" s="2">
        <f t="shared" si="109"/>
        <v>2014</v>
      </c>
    </row>
    <row r="3512" spans="1:7" x14ac:dyDescent="0.25">
      <c r="A3512">
        <v>8333</v>
      </c>
      <c r="B3512" t="s">
        <v>5</v>
      </c>
      <c r="C3512">
        <v>4.2300000000000004</v>
      </c>
      <c r="D3512" t="s">
        <v>23</v>
      </c>
      <c r="E3512">
        <v>1</v>
      </c>
      <c r="F3512" s="12">
        <f t="shared" si="108"/>
        <v>42064</v>
      </c>
      <c r="G3512" s="2">
        <f t="shared" si="109"/>
        <v>2015</v>
      </c>
    </row>
    <row r="3513" spans="1:7" x14ac:dyDescent="0.25">
      <c r="A3513">
        <v>8333</v>
      </c>
      <c r="B3513" t="s">
        <v>5</v>
      </c>
      <c r="C3513">
        <v>4.2300000000000004</v>
      </c>
      <c r="D3513" t="s">
        <v>25</v>
      </c>
      <c r="E3513">
        <v>1</v>
      </c>
      <c r="F3513" s="12">
        <f t="shared" si="108"/>
        <v>42125</v>
      </c>
      <c r="G3513" s="2">
        <f t="shared" si="109"/>
        <v>2015</v>
      </c>
    </row>
    <row r="3514" spans="1:7" x14ac:dyDescent="0.25">
      <c r="A3514">
        <v>8334</v>
      </c>
      <c r="B3514" t="s">
        <v>5</v>
      </c>
      <c r="C3514">
        <v>5.8049999999999997</v>
      </c>
      <c r="D3514" t="s">
        <v>52</v>
      </c>
      <c r="E3514">
        <v>1</v>
      </c>
      <c r="F3514" s="12">
        <f t="shared" si="108"/>
        <v>41153</v>
      </c>
      <c r="G3514" s="2">
        <f t="shared" si="109"/>
        <v>2012</v>
      </c>
    </row>
    <row r="3515" spans="1:7" x14ac:dyDescent="0.25">
      <c r="A3515">
        <v>8334</v>
      </c>
      <c r="B3515" t="s">
        <v>5</v>
      </c>
      <c r="C3515">
        <v>5.8049999999999997</v>
      </c>
      <c r="D3515" t="s">
        <v>56</v>
      </c>
      <c r="E3515">
        <v>1</v>
      </c>
      <c r="F3515" s="12">
        <f t="shared" si="108"/>
        <v>41214</v>
      </c>
      <c r="G3515" s="2">
        <f t="shared" si="109"/>
        <v>2012</v>
      </c>
    </row>
    <row r="3516" spans="1:7" x14ac:dyDescent="0.25">
      <c r="A3516">
        <v>8334</v>
      </c>
      <c r="B3516" t="s">
        <v>5</v>
      </c>
      <c r="C3516">
        <v>5.8049999999999997</v>
      </c>
      <c r="D3516" t="s">
        <v>58</v>
      </c>
      <c r="E3516">
        <v>1</v>
      </c>
      <c r="F3516" s="12">
        <f t="shared" si="108"/>
        <v>41306</v>
      </c>
      <c r="G3516" s="2">
        <f t="shared" si="109"/>
        <v>2013</v>
      </c>
    </row>
    <row r="3517" spans="1:7" x14ac:dyDescent="0.25">
      <c r="A3517">
        <v>8334</v>
      </c>
      <c r="B3517" t="s">
        <v>5</v>
      </c>
      <c r="C3517">
        <v>5.8049999999999997</v>
      </c>
      <c r="D3517" t="s">
        <v>62</v>
      </c>
      <c r="E3517">
        <v>1</v>
      </c>
      <c r="F3517" s="12">
        <f t="shared" si="108"/>
        <v>41365</v>
      </c>
      <c r="G3517" s="2">
        <f t="shared" si="109"/>
        <v>2013</v>
      </c>
    </row>
    <row r="3518" spans="1:7" x14ac:dyDescent="0.25">
      <c r="A3518">
        <v>8334</v>
      </c>
      <c r="B3518" t="s">
        <v>5</v>
      </c>
      <c r="C3518">
        <v>5.8049999999999997</v>
      </c>
      <c r="D3518" t="s">
        <v>60</v>
      </c>
      <c r="E3518">
        <v>1</v>
      </c>
      <c r="F3518" s="12">
        <f t="shared" si="108"/>
        <v>41395</v>
      </c>
      <c r="G3518" s="2">
        <f t="shared" si="109"/>
        <v>2013</v>
      </c>
    </row>
    <row r="3519" spans="1:7" x14ac:dyDescent="0.25">
      <c r="A3519">
        <v>8334</v>
      </c>
      <c r="B3519" t="s">
        <v>5</v>
      </c>
      <c r="C3519">
        <v>5.8049999999999997</v>
      </c>
      <c r="D3519" t="s">
        <v>61</v>
      </c>
      <c r="E3519">
        <v>1</v>
      </c>
      <c r="F3519" s="12">
        <f t="shared" si="108"/>
        <v>41426</v>
      </c>
      <c r="G3519" s="2">
        <f t="shared" si="109"/>
        <v>2013</v>
      </c>
    </row>
    <row r="3520" spans="1:7" x14ac:dyDescent="0.25">
      <c r="A3520">
        <v>8334</v>
      </c>
      <c r="B3520" t="s">
        <v>5</v>
      </c>
      <c r="C3520">
        <v>5.8049999999999997</v>
      </c>
      <c r="D3520" t="s">
        <v>65</v>
      </c>
      <c r="E3520">
        <v>1</v>
      </c>
      <c r="F3520" s="12">
        <f t="shared" si="108"/>
        <v>41487</v>
      </c>
      <c r="G3520" s="2">
        <f t="shared" si="109"/>
        <v>2013</v>
      </c>
    </row>
    <row r="3521" spans="1:7" x14ac:dyDescent="0.25">
      <c r="A3521">
        <v>8334</v>
      </c>
      <c r="B3521" t="s">
        <v>5</v>
      </c>
      <c r="C3521">
        <v>5.8049999999999997</v>
      </c>
      <c r="D3521" t="s">
        <v>64</v>
      </c>
      <c r="E3521">
        <v>1</v>
      </c>
      <c r="F3521" s="12">
        <f t="shared" si="108"/>
        <v>41518</v>
      </c>
      <c r="G3521" s="2">
        <f t="shared" si="109"/>
        <v>2013</v>
      </c>
    </row>
    <row r="3522" spans="1:7" x14ac:dyDescent="0.25">
      <c r="A3522">
        <v>8334</v>
      </c>
      <c r="B3522" t="s">
        <v>5</v>
      </c>
      <c r="C3522">
        <v>5.8049999999999997</v>
      </c>
      <c r="D3522" t="s">
        <v>67</v>
      </c>
      <c r="E3522">
        <v>1</v>
      </c>
      <c r="F3522" s="12">
        <f t="shared" ref="F3522:F3585" si="110">DATE(VALUE(LEFT(D3522,4)),VALUE(RIGHT(D3522,2)),1)</f>
        <v>41579</v>
      </c>
      <c r="G3522" s="2">
        <f t="shared" si="109"/>
        <v>2013</v>
      </c>
    </row>
    <row r="3523" spans="1:7" x14ac:dyDescent="0.25">
      <c r="A3523">
        <v>8334</v>
      </c>
      <c r="B3523" t="s">
        <v>5</v>
      </c>
      <c r="C3523">
        <v>5.8049999999999997</v>
      </c>
      <c r="D3523" t="s">
        <v>69</v>
      </c>
      <c r="E3523">
        <v>1</v>
      </c>
      <c r="F3523" s="12">
        <f t="shared" si="110"/>
        <v>41640</v>
      </c>
      <c r="G3523" s="2">
        <f t="shared" ref="G3523:G3586" si="111">YEAR(F3523)</f>
        <v>2014</v>
      </c>
    </row>
    <row r="3524" spans="1:7" x14ac:dyDescent="0.25">
      <c r="A3524">
        <v>8334</v>
      </c>
      <c r="B3524" t="s">
        <v>5</v>
      </c>
      <c r="C3524">
        <v>5.8049999999999997</v>
      </c>
      <c r="D3524" t="s">
        <v>7</v>
      </c>
      <c r="E3524">
        <v>1</v>
      </c>
      <c r="F3524" s="12">
        <f t="shared" si="110"/>
        <v>41699</v>
      </c>
      <c r="G3524" s="2">
        <f t="shared" si="111"/>
        <v>2014</v>
      </c>
    </row>
    <row r="3525" spans="1:7" x14ac:dyDescent="0.25">
      <c r="A3525">
        <v>8334</v>
      </c>
      <c r="B3525" t="s">
        <v>5</v>
      </c>
      <c r="C3525">
        <v>5.8049999999999997</v>
      </c>
      <c r="D3525" t="s">
        <v>8</v>
      </c>
      <c r="E3525">
        <v>1</v>
      </c>
      <c r="F3525" s="12">
        <f t="shared" si="110"/>
        <v>41760</v>
      </c>
      <c r="G3525" s="2">
        <f t="shared" si="111"/>
        <v>2014</v>
      </c>
    </row>
    <row r="3526" spans="1:7" x14ac:dyDescent="0.25">
      <c r="A3526">
        <v>8334</v>
      </c>
      <c r="B3526" t="s">
        <v>5</v>
      </c>
      <c r="C3526">
        <v>5.8049999999999997</v>
      </c>
      <c r="D3526" t="s">
        <v>10</v>
      </c>
      <c r="E3526">
        <v>1</v>
      </c>
      <c r="F3526" s="12">
        <f t="shared" si="110"/>
        <v>41791</v>
      </c>
      <c r="G3526" s="2">
        <f t="shared" si="111"/>
        <v>2014</v>
      </c>
    </row>
    <row r="3527" spans="1:7" x14ac:dyDescent="0.25">
      <c r="A3527">
        <v>8334</v>
      </c>
      <c r="B3527" t="s">
        <v>5</v>
      </c>
      <c r="C3527">
        <v>5.8049999999999997</v>
      </c>
      <c r="D3527" t="s">
        <v>11</v>
      </c>
      <c r="E3527">
        <v>1</v>
      </c>
      <c r="F3527" s="12">
        <f t="shared" si="110"/>
        <v>41821</v>
      </c>
      <c r="G3527" s="2">
        <f t="shared" si="111"/>
        <v>2014</v>
      </c>
    </row>
    <row r="3528" spans="1:7" x14ac:dyDescent="0.25">
      <c r="A3528">
        <v>8334</v>
      </c>
      <c r="B3528" t="s">
        <v>5</v>
      </c>
      <c r="C3528">
        <v>5.8049999999999997</v>
      </c>
      <c r="D3528" t="s">
        <v>14</v>
      </c>
      <c r="E3528">
        <v>1</v>
      </c>
      <c r="F3528" s="12">
        <f t="shared" si="110"/>
        <v>41883</v>
      </c>
      <c r="G3528" s="2">
        <f t="shared" si="111"/>
        <v>2014</v>
      </c>
    </row>
    <row r="3529" spans="1:7" x14ac:dyDescent="0.25">
      <c r="A3529">
        <v>8334</v>
      </c>
      <c r="B3529" t="s">
        <v>5</v>
      </c>
      <c r="C3529">
        <v>5.8049999999999997</v>
      </c>
      <c r="D3529" t="s">
        <v>16</v>
      </c>
      <c r="E3529">
        <v>1</v>
      </c>
      <c r="F3529" s="12">
        <f t="shared" si="110"/>
        <v>41913</v>
      </c>
      <c r="G3529" s="2">
        <f t="shared" si="111"/>
        <v>2014</v>
      </c>
    </row>
    <row r="3530" spans="1:7" x14ac:dyDescent="0.25">
      <c r="A3530">
        <v>8334</v>
      </c>
      <c r="B3530" t="s">
        <v>5</v>
      </c>
      <c r="C3530">
        <v>5.8049999999999997</v>
      </c>
      <c r="D3530" t="s">
        <v>20</v>
      </c>
      <c r="E3530">
        <v>1</v>
      </c>
      <c r="F3530" s="12">
        <f t="shared" si="110"/>
        <v>42005</v>
      </c>
      <c r="G3530" s="2">
        <f t="shared" si="111"/>
        <v>2015</v>
      </c>
    </row>
    <row r="3531" spans="1:7" x14ac:dyDescent="0.25">
      <c r="A3531">
        <v>8334</v>
      </c>
      <c r="B3531" t="s">
        <v>5</v>
      </c>
      <c r="C3531">
        <v>5.8049999999999997</v>
      </c>
      <c r="D3531" t="s">
        <v>23</v>
      </c>
      <c r="E3531">
        <v>1</v>
      </c>
      <c r="F3531" s="12">
        <f t="shared" si="110"/>
        <v>42064</v>
      </c>
      <c r="G3531" s="2">
        <f t="shared" si="111"/>
        <v>2015</v>
      </c>
    </row>
    <row r="3532" spans="1:7" x14ac:dyDescent="0.25">
      <c r="A3532">
        <v>8334</v>
      </c>
      <c r="B3532" t="s">
        <v>5</v>
      </c>
      <c r="C3532">
        <v>5.8049999999999997</v>
      </c>
      <c r="D3532" t="s">
        <v>25</v>
      </c>
      <c r="E3532">
        <v>1</v>
      </c>
      <c r="F3532" s="12">
        <f t="shared" si="110"/>
        <v>42125</v>
      </c>
      <c r="G3532" s="2">
        <f t="shared" si="111"/>
        <v>2015</v>
      </c>
    </row>
    <row r="3533" spans="1:7" x14ac:dyDescent="0.25">
      <c r="A3533">
        <v>8334</v>
      </c>
      <c r="B3533" t="s">
        <v>5</v>
      </c>
      <c r="C3533">
        <v>5.8049999999999997</v>
      </c>
      <c r="D3533" t="s">
        <v>27</v>
      </c>
      <c r="E3533">
        <v>1</v>
      </c>
      <c r="F3533" s="12">
        <f t="shared" si="110"/>
        <v>42156</v>
      </c>
      <c r="G3533" s="2">
        <f t="shared" si="111"/>
        <v>2015</v>
      </c>
    </row>
    <row r="3534" spans="1:7" x14ac:dyDescent="0.25">
      <c r="A3534">
        <v>8335</v>
      </c>
      <c r="B3534" t="s">
        <v>5</v>
      </c>
      <c r="C3534">
        <v>5.64</v>
      </c>
      <c r="D3534" t="s">
        <v>56</v>
      </c>
      <c r="E3534">
        <v>1</v>
      </c>
      <c r="F3534" s="12">
        <f t="shared" si="110"/>
        <v>41214</v>
      </c>
      <c r="G3534" s="2">
        <f t="shared" si="111"/>
        <v>2012</v>
      </c>
    </row>
    <row r="3535" spans="1:7" x14ac:dyDescent="0.25">
      <c r="A3535">
        <v>8335</v>
      </c>
      <c r="B3535" t="s">
        <v>5</v>
      </c>
      <c r="C3535">
        <v>5.64</v>
      </c>
      <c r="D3535" t="s">
        <v>57</v>
      </c>
      <c r="E3535">
        <v>1</v>
      </c>
      <c r="F3535" s="12">
        <f t="shared" si="110"/>
        <v>41334</v>
      </c>
      <c r="G3535" s="2">
        <f t="shared" si="111"/>
        <v>2013</v>
      </c>
    </row>
    <row r="3536" spans="1:7" x14ac:dyDescent="0.25">
      <c r="A3536">
        <v>8335</v>
      </c>
      <c r="B3536" t="s">
        <v>5</v>
      </c>
      <c r="C3536">
        <v>5.64</v>
      </c>
      <c r="D3536" t="s">
        <v>62</v>
      </c>
      <c r="E3536">
        <v>1</v>
      </c>
      <c r="F3536" s="12">
        <f t="shared" si="110"/>
        <v>41365</v>
      </c>
      <c r="G3536" s="2">
        <f t="shared" si="111"/>
        <v>2013</v>
      </c>
    </row>
    <row r="3537" spans="1:7" x14ac:dyDescent="0.25">
      <c r="A3537">
        <v>8335</v>
      </c>
      <c r="B3537" t="s">
        <v>5</v>
      </c>
      <c r="C3537">
        <v>5.64</v>
      </c>
      <c r="D3537" t="s">
        <v>61</v>
      </c>
      <c r="E3537">
        <v>1</v>
      </c>
      <c r="F3537" s="12">
        <f t="shared" si="110"/>
        <v>41426</v>
      </c>
      <c r="G3537" s="2">
        <f t="shared" si="111"/>
        <v>2013</v>
      </c>
    </row>
    <row r="3538" spans="1:7" x14ac:dyDescent="0.25">
      <c r="A3538">
        <v>8335</v>
      </c>
      <c r="B3538" t="s">
        <v>5</v>
      </c>
      <c r="C3538">
        <v>5.64</v>
      </c>
      <c r="D3538" t="s">
        <v>63</v>
      </c>
      <c r="E3538">
        <v>1</v>
      </c>
      <c r="F3538" s="12">
        <f t="shared" si="110"/>
        <v>41456</v>
      </c>
      <c r="G3538" s="2">
        <f t="shared" si="111"/>
        <v>2013</v>
      </c>
    </row>
    <row r="3539" spans="1:7" x14ac:dyDescent="0.25">
      <c r="A3539">
        <v>8335</v>
      </c>
      <c r="B3539" t="s">
        <v>5</v>
      </c>
      <c r="C3539">
        <v>5.64</v>
      </c>
      <c r="D3539" t="s">
        <v>64</v>
      </c>
      <c r="E3539">
        <v>1</v>
      </c>
      <c r="F3539" s="12">
        <f t="shared" si="110"/>
        <v>41518</v>
      </c>
      <c r="G3539" s="2">
        <f t="shared" si="111"/>
        <v>2013</v>
      </c>
    </row>
    <row r="3540" spans="1:7" x14ac:dyDescent="0.25">
      <c r="A3540">
        <v>8335</v>
      </c>
      <c r="B3540" t="s">
        <v>5</v>
      </c>
      <c r="C3540">
        <v>5.64</v>
      </c>
      <c r="D3540" t="s">
        <v>67</v>
      </c>
      <c r="E3540">
        <v>1</v>
      </c>
      <c r="F3540" s="12">
        <f t="shared" si="110"/>
        <v>41579</v>
      </c>
      <c r="G3540" s="2">
        <f t="shared" si="111"/>
        <v>2013</v>
      </c>
    </row>
    <row r="3541" spans="1:7" x14ac:dyDescent="0.25">
      <c r="A3541">
        <v>8335</v>
      </c>
      <c r="B3541" t="s">
        <v>5</v>
      </c>
      <c r="C3541">
        <v>5.64</v>
      </c>
      <c r="D3541" t="s">
        <v>7</v>
      </c>
      <c r="E3541">
        <v>1</v>
      </c>
      <c r="F3541" s="12">
        <f t="shared" si="110"/>
        <v>41699</v>
      </c>
      <c r="G3541" s="2">
        <f t="shared" si="111"/>
        <v>2014</v>
      </c>
    </row>
    <row r="3542" spans="1:7" x14ac:dyDescent="0.25">
      <c r="A3542">
        <v>8335</v>
      </c>
      <c r="B3542" t="s">
        <v>5</v>
      </c>
      <c r="C3542">
        <v>5.64</v>
      </c>
      <c r="D3542" t="s">
        <v>8</v>
      </c>
      <c r="E3542">
        <v>1</v>
      </c>
      <c r="F3542" s="12">
        <f t="shared" si="110"/>
        <v>41760</v>
      </c>
      <c r="G3542" s="2">
        <f t="shared" si="111"/>
        <v>2014</v>
      </c>
    </row>
    <row r="3543" spans="1:7" x14ac:dyDescent="0.25">
      <c r="A3543">
        <v>8335</v>
      </c>
      <c r="B3543" t="s">
        <v>5</v>
      </c>
      <c r="C3543">
        <v>5.64</v>
      </c>
      <c r="D3543" t="s">
        <v>10</v>
      </c>
      <c r="E3543">
        <v>1</v>
      </c>
      <c r="F3543" s="12">
        <f t="shared" si="110"/>
        <v>41791</v>
      </c>
      <c r="G3543" s="2">
        <f t="shared" si="111"/>
        <v>2014</v>
      </c>
    </row>
    <row r="3544" spans="1:7" x14ac:dyDescent="0.25">
      <c r="A3544">
        <v>8335</v>
      </c>
      <c r="B3544" t="s">
        <v>5</v>
      </c>
      <c r="C3544">
        <v>5.64</v>
      </c>
      <c r="D3544" t="s">
        <v>13</v>
      </c>
      <c r="E3544">
        <v>1</v>
      </c>
      <c r="F3544" s="12">
        <f t="shared" si="110"/>
        <v>41852</v>
      </c>
      <c r="G3544" s="2">
        <f t="shared" si="111"/>
        <v>2014</v>
      </c>
    </row>
    <row r="3545" spans="1:7" x14ac:dyDescent="0.25">
      <c r="A3545">
        <v>8335</v>
      </c>
      <c r="B3545" t="s">
        <v>5</v>
      </c>
      <c r="C3545">
        <v>5.64</v>
      </c>
      <c r="D3545" t="s">
        <v>14</v>
      </c>
      <c r="E3545">
        <v>1</v>
      </c>
      <c r="F3545" s="12">
        <f t="shared" si="110"/>
        <v>41883</v>
      </c>
      <c r="G3545" s="2">
        <f t="shared" si="111"/>
        <v>2014</v>
      </c>
    </row>
    <row r="3546" spans="1:7" x14ac:dyDescent="0.25">
      <c r="A3546">
        <v>8335</v>
      </c>
      <c r="B3546" t="s">
        <v>5</v>
      </c>
      <c r="C3546">
        <v>5.64</v>
      </c>
      <c r="D3546" t="s">
        <v>20</v>
      </c>
      <c r="E3546">
        <v>1</v>
      </c>
      <c r="F3546" s="12">
        <f t="shared" si="110"/>
        <v>42005</v>
      </c>
      <c r="G3546" s="2">
        <f t="shared" si="111"/>
        <v>2015</v>
      </c>
    </row>
    <row r="3547" spans="1:7" x14ac:dyDescent="0.25">
      <c r="A3547">
        <v>8335</v>
      </c>
      <c r="B3547" t="s">
        <v>5</v>
      </c>
      <c r="C3547">
        <v>5.64</v>
      </c>
      <c r="D3547" t="s">
        <v>24</v>
      </c>
      <c r="E3547">
        <v>1</v>
      </c>
      <c r="F3547" s="12">
        <f t="shared" si="110"/>
        <v>42095</v>
      </c>
      <c r="G3547" s="2">
        <f t="shared" si="111"/>
        <v>2015</v>
      </c>
    </row>
    <row r="3548" spans="1:7" x14ac:dyDescent="0.25">
      <c r="A3548">
        <v>8335</v>
      </c>
      <c r="B3548" t="s">
        <v>5</v>
      </c>
      <c r="C3548">
        <v>5.64</v>
      </c>
      <c r="D3548" t="s">
        <v>25</v>
      </c>
      <c r="E3548">
        <v>1</v>
      </c>
      <c r="F3548" s="12">
        <f t="shared" si="110"/>
        <v>42125</v>
      </c>
      <c r="G3548" s="2">
        <f t="shared" si="111"/>
        <v>2015</v>
      </c>
    </row>
    <row r="3549" spans="1:7" x14ac:dyDescent="0.25">
      <c r="A3549">
        <v>8336</v>
      </c>
      <c r="B3549" t="s">
        <v>5</v>
      </c>
      <c r="C3549">
        <v>3.44</v>
      </c>
      <c r="D3549" t="s">
        <v>52</v>
      </c>
      <c r="E3549">
        <v>1</v>
      </c>
      <c r="F3549" s="12">
        <f t="shared" si="110"/>
        <v>41153</v>
      </c>
      <c r="G3549" s="2">
        <f t="shared" si="111"/>
        <v>2012</v>
      </c>
    </row>
    <row r="3550" spans="1:7" x14ac:dyDescent="0.25">
      <c r="A3550">
        <v>8336</v>
      </c>
      <c r="B3550" t="s">
        <v>5</v>
      </c>
      <c r="C3550">
        <v>3.44</v>
      </c>
      <c r="D3550" t="s">
        <v>62</v>
      </c>
      <c r="E3550">
        <v>1</v>
      </c>
      <c r="F3550" s="12">
        <f t="shared" si="110"/>
        <v>41365</v>
      </c>
      <c r="G3550" s="2">
        <f t="shared" si="111"/>
        <v>2013</v>
      </c>
    </row>
    <row r="3551" spans="1:7" x14ac:dyDescent="0.25">
      <c r="A3551">
        <v>8336</v>
      </c>
      <c r="B3551" t="s">
        <v>5</v>
      </c>
      <c r="C3551">
        <v>3.44</v>
      </c>
      <c r="D3551" t="s">
        <v>63</v>
      </c>
      <c r="E3551">
        <v>1</v>
      </c>
      <c r="F3551" s="12">
        <f t="shared" si="110"/>
        <v>41456</v>
      </c>
      <c r="G3551" s="2">
        <f t="shared" si="111"/>
        <v>2013</v>
      </c>
    </row>
    <row r="3552" spans="1:7" x14ac:dyDescent="0.25">
      <c r="A3552">
        <v>8336</v>
      </c>
      <c r="B3552" t="s">
        <v>5</v>
      </c>
      <c r="C3552">
        <v>3.44</v>
      </c>
      <c r="D3552" t="s">
        <v>66</v>
      </c>
      <c r="E3552">
        <v>1</v>
      </c>
      <c r="F3552" s="12">
        <f t="shared" si="110"/>
        <v>41609</v>
      </c>
      <c r="G3552" s="2">
        <f t="shared" si="111"/>
        <v>2013</v>
      </c>
    </row>
    <row r="3553" spans="1:7" x14ac:dyDescent="0.25">
      <c r="A3553">
        <v>8336</v>
      </c>
      <c r="B3553" t="s">
        <v>5</v>
      </c>
      <c r="C3553">
        <v>3.44</v>
      </c>
      <c r="D3553" t="s">
        <v>8</v>
      </c>
      <c r="E3553">
        <v>1</v>
      </c>
      <c r="F3553" s="12">
        <f t="shared" si="110"/>
        <v>41760</v>
      </c>
      <c r="G3553" s="2">
        <f t="shared" si="111"/>
        <v>2014</v>
      </c>
    </row>
    <row r="3554" spans="1:7" x14ac:dyDescent="0.25">
      <c r="A3554">
        <v>8336</v>
      </c>
      <c r="B3554" t="s">
        <v>5</v>
      </c>
      <c r="C3554">
        <v>3.44</v>
      </c>
      <c r="D3554" t="s">
        <v>13</v>
      </c>
      <c r="E3554">
        <v>1</v>
      </c>
      <c r="F3554" s="12">
        <f t="shared" si="110"/>
        <v>41852</v>
      </c>
      <c r="G3554" s="2">
        <f t="shared" si="111"/>
        <v>2014</v>
      </c>
    </row>
    <row r="3555" spans="1:7" x14ac:dyDescent="0.25">
      <c r="A3555">
        <v>8336</v>
      </c>
      <c r="B3555" t="s">
        <v>5</v>
      </c>
      <c r="C3555">
        <v>3.44</v>
      </c>
      <c r="D3555" t="s">
        <v>23</v>
      </c>
      <c r="E3555">
        <v>1</v>
      </c>
      <c r="F3555" s="12">
        <f t="shared" si="110"/>
        <v>42064</v>
      </c>
      <c r="G3555" s="2">
        <f t="shared" si="111"/>
        <v>2015</v>
      </c>
    </row>
    <row r="3556" spans="1:7" x14ac:dyDescent="0.25">
      <c r="A3556">
        <v>8336</v>
      </c>
      <c r="B3556" t="s">
        <v>5</v>
      </c>
      <c r="C3556">
        <v>3.44</v>
      </c>
      <c r="D3556" t="s">
        <v>27</v>
      </c>
      <c r="E3556">
        <v>1</v>
      </c>
      <c r="F3556" s="12">
        <f t="shared" si="110"/>
        <v>42156</v>
      </c>
      <c r="G3556" s="2">
        <f t="shared" si="111"/>
        <v>2015</v>
      </c>
    </row>
    <row r="3557" spans="1:7" x14ac:dyDescent="0.25">
      <c r="A3557">
        <v>8337</v>
      </c>
      <c r="B3557" t="s">
        <v>5</v>
      </c>
      <c r="C3557">
        <v>1.88</v>
      </c>
      <c r="D3557" t="s">
        <v>55</v>
      </c>
      <c r="E3557">
        <v>1</v>
      </c>
      <c r="F3557" s="12">
        <f t="shared" si="110"/>
        <v>41183</v>
      </c>
      <c r="G3557" s="2">
        <f t="shared" si="111"/>
        <v>2012</v>
      </c>
    </row>
    <row r="3558" spans="1:7" x14ac:dyDescent="0.25">
      <c r="A3558">
        <v>8337</v>
      </c>
      <c r="B3558" t="s">
        <v>5</v>
      </c>
      <c r="C3558">
        <v>1.88</v>
      </c>
      <c r="D3558" t="s">
        <v>61</v>
      </c>
      <c r="E3558">
        <v>1</v>
      </c>
      <c r="F3558" s="12">
        <f t="shared" si="110"/>
        <v>41426</v>
      </c>
      <c r="G3558" s="2">
        <f t="shared" si="111"/>
        <v>2013</v>
      </c>
    </row>
    <row r="3559" spans="1:7" x14ac:dyDescent="0.25">
      <c r="A3559">
        <v>8337</v>
      </c>
      <c r="B3559" t="s">
        <v>5</v>
      </c>
      <c r="C3559">
        <v>1.88</v>
      </c>
      <c r="D3559" t="s">
        <v>70</v>
      </c>
      <c r="E3559">
        <v>1</v>
      </c>
      <c r="F3559" s="12">
        <f t="shared" si="110"/>
        <v>41671</v>
      </c>
      <c r="G3559" s="2">
        <f t="shared" si="111"/>
        <v>2014</v>
      </c>
    </row>
    <row r="3560" spans="1:7" x14ac:dyDescent="0.25">
      <c r="A3560">
        <v>8337</v>
      </c>
      <c r="B3560" t="s">
        <v>5</v>
      </c>
      <c r="C3560">
        <v>1.88</v>
      </c>
      <c r="D3560" t="s">
        <v>13</v>
      </c>
      <c r="E3560">
        <v>1</v>
      </c>
      <c r="F3560" s="12">
        <f t="shared" si="110"/>
        <v>41852</v>
      </c>
      <c r="G3560" s="2">
        <f t="shared" si="111"/>
        <v>2014</v>
      </c>
    </row>
    <row r="3561" spans="1:7" x14ac:dyDescent="0.25">
      <c r="A3561">
        <v>8337</v>
      </c>
      <c r="B3561" t="s">
        <v>5</v>
      </c>
      <c r="C3561">
        <v>1.88</v>
      </c>
      <c r="D3561" t="s">
        <v>25</v>
      </c>
      <c r="E3561">
        <v>1</v>
      </c>
      <c r="F3561" s="12">
        <f t="shared" si="110"/>
        <v>42125</v>
      </c>
      <c r="G3561" s="2">
        <f t="shared" si="111"/>
        <v>2015</v>
      </c>
    </row>
    <row r="3562" spans="1:7" x14ac:dyDescent="0.25">
      <c r="A3562">
        <v>8338</v>
      </c>
      <c r="B3562" t="s">
        <v>5</v>
      </c>
      <c r="C3562">
        <v>6.45</v>
      </c>
      <c r="D3562" t="s">
        <v>52</v>
      </c>
      <c r="E3562">
        <v>1</v>
      </c>
      <c r="F3562" s="12">
        <f t="shared" si="110"/>
        <v>41153</v>
      </c>
      <c r="G3562" s="2">
        <f t="shared" si="111"/>
        <v>2012</v>
      </c>
    </row>
    <row r="3563" spans="1:7" x14ac:dyDescent="0.25">
      <c r="A3563">
        <v>8338</v>
      </c>
      <c r="B3563" t="s">
        <v>5</v>
      </c>
      <c r="C3563">
        <v>6.45</v>
      </c>
      <c r="D3563" t="s">
        <v>56</v>
      </c>
      <c r="E3563">
        <v>1</v>
      </c>
      <c r="F3563" s="12">
        <f t="shared" si="110"/>
        <v>41214</v>
      </c>
      <c r="G3563" s="2">
        <f t="shared" si="111"/>
        <v>2012</v>
      </c>
    </row>
    <row r="3564" spans="1:7" x14ac:dyDescent="0.25">
      <c r="A3564">
        <v>8338</v>
      </c>
      <c r="B3564" t="s">
        <v>5</v>
      </c>
      <c r="C3564">
        <v>6.45</v>
      </c>
      <c r="D3564" t="s">
        <v>57</v>
      </c>
      <c r="E3564">
        <v>1</v>
      </c>
      <c r="F3564" s="12">
        <f t="shared" si="110"/>
        <v>41334</v>
      </c>
      <c r="G3564" s="2">
        <f t="shared" si="111"/>
        <v>2013</v>
      </c>
    </row>
    <row r="3565" spans="1:7" x14ac:dyDescent="0.25">
      <c r="A3565">
        <v>8338</v>
      </c>
      <c r="B3565" t="s">
        <v>5</v>
      </c>
      <c r="C3565">
        <v>6.45</v>
      </c>
      <c r="D3565" t="s">
        <v>62</v>
      </c>
      <c r="E3565">
        <v>1</v>
      </c>
      <c r="F3565" s="12">
        <f t="shared" si="110"/>
        <v>41365</v>
      </c>
      <c r="G3565" s="2">
        <f t="shared" si="111"/>
        <v>2013</v>
      </c>
    </row>
    <row r="3566" spans="1:7" x14ac:dyDescent="0.25">
      <c r="A3566">
        <v>8338</v>
      </c>
      <c r="B3566" t="s">
        <v>5</v>
      </c>
      <c r="C3566">
        <v>6.45</v>
      </c>
      <c r="D3566" t="s">
        <v>61</v>
      </c>
      <c r="E3566">
        <v>1</v>
      </c>
      <c r="F3566" s="12">
        <f t="shared" si="110"/>
        <v>41426</v>
      </c>
      <c r="G3566" s="2">
        <f t="shared" si="111"/>
        <v>2013</v>
      </c>
    </row>
    <row r="3567" spans="1:7" x14ac:dyDescent="0.25">
      <c r="A3567">
        <v>8338</v>
      </c>
      <c r="B3567" t="s">
        <v>5</v>
      </c>
      <c r="C3567">
        <v>6.45</v>
      </c>
      <c r="D3567" t="s">
        <v>63</v>
      </c>
      <c r="E3567">
        <v>1</v>
      </c>
      <c r="F3567" s="12">
        <f t="shared" si="110"/>
        <v>41456</v>
      </c>
      <c r="G3567" s="2">
        <f t="shared" si="111"/>
        <v>2013</v>
      </c>
    </row>
    <row r="3568" spans="1:7" x14ac:dyDescent="0.25">
      <c r="A3568">
        <v>8338</v>
      </c>
      <c r="B3568" t="s">
        <v>5</v>
      </c>
      <c r="C3568">
        <v>6.45</v>
      </c>
      <c r="D3568" t="s">
        <v>64</v>
      </c>
      <c r="E3568">
        <v>1</v>
      </c>
      <c r="F3568" s="12">
        <f t="shared" si="110"/>
        <v>41518</v>
      </c>
      <c r="G3568" s="2">
        <f t="shared" si="111"/>
        <v>2013</v>
      </c>
    </row>
    <row r="3569" spans="1:7" x14ac:dyDescent="0.25">
      <c r="A3569">
        <v>8338</v>
      </c>
      <c r="B3569" t="s">
        <v>5</v>
      </c>
      <c r="C3569">
        <v>6.45</v>
      </c>
      <c r="D3569" t="s">
        <v>68</v>
      </c>
      <c r="E3569">
        <v>1</v>
      </c>
      <c r="F3569" s="12">
        <f t="shared" si="110"/>
        <v>41548</v>
      </c>
      <c r="G3569" s="2">
        <f t="shared" si="111"/>
        <v>2013</v>
      </c>
    </row>
    <row r="3570" spans="1:7" x14ac:dyDescent="0.25">
      <c r="A3570">
        <v>8338</v>
      </c>
      <c r="B3570" t="s">
        <v>5</v>
      </c>
      <c r="C3570">
        <v>6.45</v>
      </c>
      <c r="D3570" t="s">
        <v>70</v>
      </c>
      <c r="E3570">
        <v>1</v>
      </c>
      <c r="F3570" s="12">
        <f t="shared" si="110"/>
        <v>41671</v>
      </c>
      <c r="G3570" s="2">
        <f t="shared" si="111"/>
        <v>2014</v>
      </c>
    </row>
    <row r="3571" spans="1:7" x14ac:dyDescent="0.25">
      <c r="A3571">
        <v>8338</v>
      </c>
      <c r="B3571" t="s">
        <v>5</v>
      </c>
      <c r="C3571">
        <v>6.45</v>
      </c>
      <c r="D3571" t="s">
        <v>6</v>
      </c>
      <c r="E3571">
        <v>1</v>
      </c>
      <c r="F3571" s="12">
        <f t="shared" si="110"/>
        <v>41730</v>
      </c>
      <c r="G3571" s="2">
        <f t="shared" si="111"/>
        <v>2014</v>
      </c>
    </row>
    <row r="3572" spans="1:7" x14ac:dyDescent="0.25">
      <c r="A3572">
        <v>8338</v>
      </c>
      <c r="B3572" t="s">
        <v>5</v>
      </c>
      <c r="C3572">
        <v>6.45</v>
      </c>
      <c r="D3572" t="s">
        <v>10</v>
      </c>
      <c r="E3572">
        <v>1</v>
      </c>
      <c r="F3572" s="12">
        <f t="shared" si="110"/>
        <v>41791</v>
      </c>
      <c r="G3572" s="2">
        <f t="shared" si="111"/>
        <v>2014</v>
      </c>
    </row>
    <row r="3573" spans="1:7" x14ac:dyDescent="0.25">
      <c r="A3573">
        <v>8338</v>
      </c>
      <c r="B3573" t="s">
        <v>5</v>
      </c>
      <c r="C3573">
        <v>6.45</v>
      </c>
      <c r="D3573" t="s">
        <v>11</v>
      </c>
      <c r="E3573">
        <v>1</v>
      </c>
      <c r="F3573" s="12">
        <f t="shared" si="110"/>
        <v>41821</v>
      </c>
      <c r="G3573" s="2">
        <f t="shared" si="111"/>
        <v>2014</v>
      </c>
    </row>
    <row r="3574" spans="1:7" x14ac:dyDescent="0.25">
      <c r="A3574">
        <v>8338</v>
      </c>
      <c r="B3574" t="s">
        <v>5</v>
      </c>
      <c r="C3574">
        <v>6.45</v>
      </c>
      <c r="D3574" t="s">
        <v>13</v>
      </c>
      <c r="E3574">
        <v>1</v>
      </c>
      <c r="F3574" s="12">
        <f t="shared" si="110"/>
        <v>41852</v>
      </c>
      <c r="G3574" s="2">
        <f t="shared" si="111"/>
        <v>2014</v>
      </c>
    </row>
    <row r="3575" spans="1:7" x14ac:dyDescent="0.25">
      <c r="A3575">
        <v>8338</v>
      </c>
      <c r="B3575" t="s">
        <v>5</v>
      </c>
      <c r="C3575">
        <v>6.45</v>
      </c>
      <c r="D3575" t="s">
        <v>16</v>
      </c>
      <c r="E3575">
        <v>1</v>
      </c>
      <c r="F3575" s="12">
        <f t="shared" si="110"/>
        <v>41913</v>
      </c>
      <c r="G3575" s="2">
        <f t="shared" si="111"/>
        <v>2014</v>
      </c>
    </row>
    <row r="3576" spans="1:7" x14ac:dyDescent="0.25">
      <c r="A3576">
        <v>8338</v>
      </c>
      <c r="B3576" t="s">
        <v>5</v>
      </c>
      <c r="C3576">
        <v>6.45</v>
      </c>
      <c r="D3576" t="s">
        <v>21</v>
      </c>
      <c r="E3576">
        <v>1</v>
      </c>
      <c r="F3576" s="12">
        <f t="shared" si="110"/>
        <v>42036</v>
      </c>
      <c r="G3576" s="2">
        <f t="shared" si="111"/>
        <v>2015</v>
      </c>
    </row>
    <row r="3577" spans="1:7" x14ac:dyDescent="0.25">
      <c r="A3577">
        <v>8338</v>
      </c>
      <c r="B3577" t="s">
        <v>5</v>
      </c>
      <c r="C3577">
        <v>6.45</v>
      </c>
      <c r="D3577" t="s">
        <v>24</v>
      </c>
      <c r="E3577">
        <v>1</v>
      </c>
      <c r="F3577" s="12">
        <f t="shared" si="110"/>
        <v>42095</v>
      </c>
      <c r="G3577" s="2">
        <f t="shared" si="111"/>
        <v>2015</v>
      </c>
    </row>
    <row r="3578" spans="1:7" x14ac:dyDescent="0.25">
      <c r="A3578">
        <v>8338</v>
      </c>
      <c r="B3578" t="s">
        <v>5</v>
      </c>
      <c r="C3578">
        <v>6.45</v>
      </c>
      <c r="D3578" t="s">
        <v>25</v>
      </c>
      <c r="E3578">
        <v>1</v>
      </c>
      <c r="F3578" s="12">
        <f t="shared" si="110"/>
        <v>42125</v>
      </c>
      <c r="G3578" s="2">
        <f t="shared" si="111"/>
        <v>2015</v>
      </c>
    </row>
    <row r="3579" spans="1:7" x14ac:dyDescent="0.25">
      <c r="A3579">
        <v>8339</v>
      </c>
      <c r="B3579" t="s">
        <v>5</v>
      </c>
      <c r="C3579">
        <v>6.58</v>
      </c>
      <c r="D3579" t="s">
        <v>52</v>
      </c>
      <c r="E3579">
        <v>1</v>
      </c>
      <c r="F3579" s="12">
        <f t="shared" si="110"/>
        <v>41153</v>
      </c>
      <c r="G3579" s="2">
        <f t="shared" si="111"/>
        <v>2012</v>
      </c>
    </row>
    <row r="3580" spans="1:7" x14ac:dyDescent="0.25">
      <c r="A3580">
        <v>8339</v>
      </c>
      <c r="B3580" t="s">
        <v>5</v>
      </c>
      <c r="C3580">
        <v>6.58</v>
      </c>
      <c r="D3580" t="s">
        <v>56</v>
      </c>
      <c r="E3580">
        <v>1</v>
      </c>
      <c r="F3580" s="12">
        <f t="shared" si="110"/>
        <v>41214</v>
      </c>
      <c r="G3580" s="2">
        <f t="shared" si="111"/>
        <v>2012</v>
      </c>
    </row>
    <row r="3581" spans="1:7" x14ac:dyDescent="0.25">
      <c r="A3581">
        <v>8339</v>
      </c>
      <c r="B3581" t="s">
        <v>5</v>
      </c>
      <c r="C3581">
        <v>6.58</v>
      </c>
      <c r="D3581" t="s">
        <v>59</v>
      </c>
      <c r="E3581">
        <v>1</v>
      </c>
      <c r="F3581" s="12">
        <f t="shared" si="110"/>
        <v>41275</v>
      </c>
      <c r="G3581" s="2">
        <f t="shared" si="111"/>
        <v>2013</v>
      </c>
    </row>
    <row r="3582" spans="1:7" x14ac:dyDescent="0.25">
      <c r="A3582">
        <v>8339</v>
      </c>
      <c r="B3582" t="s">
        <v>5</v>
      </c>
      <c r="C3582">
        <v>6.58</v>
      </c>
      <c r="D3582" t="s">
        <v>57</v>
      </c>
      <c r="E3582">
        <v>1</v>
      </c>
      <c r="F3582" s="12">
        <f t="shared" si="110"/>
        <v>41334</v>
      </c>
      <c r="G3582" s="2">
        <f t="shared" si="111"/>
        <v>2013</v>
      </c>
    </row>
    <row r="3583" spans="1:7" x14ac:dyDescent="0.25">
      <c r="A3583">
        <v>8339</v>
      </c>
      <c r="B3583" t="s">
        <v>5</v>
      </c>
      <c r="C3583">
        <v>6.58</v>
      </c>
      <c r="D3583" t="s">
        <v>62</v>
      </c>
      <c r="E3583">
        <v>1</v>
      </c>
      <c r="F3583" s="12">
        <f t="shared" si="110"/>
        <v>41365</v>
      </c>
      <c r="G3583" s="2">
        <f t="shared" si="111"/>
        <v>2013</v>
      </c>
    </row>
    <row r="3584" spans="1:7" x14ac:dyDescent="0.25">
      <c r="A3584">
        <v>8339</v>
      </c>
      <c r="B3584" t="s">
        <v>5</v>
      </c>
      <c r="C3584">
        <v>6.58</v>
      </c>
      <c r="D3584" t="s">
        <v>60</v>
      </c>
      <c r="E3584">
        <v>1</v>
      </c>
      <c r="F3584" s="12">
        <f t="shared" si="110"/>
        <v>41395</v>
      </c>
      <c r="G3584" s="2">
        <f t="shared" si="111"/>
        <v>2013</v>
      </c>
    </row>
    <row r="3585" spans="1:7" x14ac:dyDescent="0.25">
      <c r="A3585">
        <v>8339</v>
      </c>
      <c r="B3585" t="s">
        <v>5</v>
      </c>
      <c r="C3585">
        <v>6.58</v>
      </c>
      <c r="D3585" t="s">
        <v>61</v>
      </c>
      <c r="E3585">
        <v>1</v>
      </c>
      <c r="F3585" s="12">
        <f t="shared" si="110"/>
        <v>41426</v>
      </c>
      <c r="G3585" s="2">
        <f t="shared" si="111"/>
        <v>2013</v>
      </c>
    </row>
    <row r="3586" spans="1:7" x14ac:dyDescent="0.25">
      <c r="A3586">
        <v>8339</v>
      </c>
      <c r="B3586" t="s">
        <v>5</v>
      </c>
      <c r="C3586">
        <v>6.58</v>
      </c>
      <c r="D3586" t="s">
        <v>63</v>
      </c>
      <c r="E3586">
        <v>1</v>
      </c>
      <c r="F3586" s="12">
        <f t="shared" ref="F3586:F3649" si="112">DATE(VALUE(LEFT(D3586,4)),VALUE(RIGHT(D3586,2)),1)</f>
        <v>41456</v>
      </c>
      <c r="G3586" s="2">
        <f t="shared" si="111"/>
        <v>2013</v>
      </c>
    </row>
    <row r="3587" spans="1:7" x14ac:dyDescent="0.25">
      <c r="A3587">
        <v>8339</v>
      </c>
      <c r="B3587" t="s">
        <v>5</v>
      </c>
      <c r="C3587">
        <v>6.58</v>
      </c>
      <c r="D3587" t="s">
        <v>65</v>
      </c>
      <c r="E3587">
        <v>1</v>
      </c>
      <c r="F3587" s="12">
        <f t="shared" si="112"/>
        <v>41487</v>
      </c>
      <c r="G3587" s="2">
        <f t="shared" ref="G3587:G3650" si="113">YEAR(F3587)</f>
        <v>2013</v>
      </c>
    </row>
    <row r="3588" spans="1:7" x14ac:dyDescent="0.25">
      <c r="A3588">
        <v>8339</v>
      </c>
      <c r="B3588" t="s">
        <v>5</v>
      </c>
      <c r="C3588">
        <v>6.58</v>
      </c>
      <c r="D3588" t="s">
        <v>64</v>
      </c>
      <c r="E3588">
        <v>1</v>
      </c>
      <c r="F3588" s="12">
        <f t="shared" si="112"/>
        <v>41518</v>
      </c>
      <c r="G3588" s="2">
        <f t="shared" si="113"/>
        <v>2013</v>
      </c>
    </row>
    <row r="3589" spans="1:7" x14ac:dyDescent="0.25">
      <c r="A3589">
        <v>8339</v>
      </c>
      <c r="B3589" t="s">
        <v>5</v>
      </c>
      <c r="C3589">
        <v>6.58</v>
      </c>
      <c r="D3589" t="s">
        <v>67</v>
      </c>
      <c r="E3589">
        <v>1</v>
      </c>
      <c r="F3589" s="12">
        <f t="shared" si="112"/>
        <v>41579</v>
      </c>
      <c r="G3589" s="2">
        <f t="shared" si="113"/>
        <v>2013</v>
      </c>
    </row>
    <row r="3590" spans="1:7" x14ac:dyDescent="0.25">
      <c r="A3590">
        <v>8339</v>
      </c>
      <c r="B3590" t="s">
        <v>5</v>
      </c>
      <c r="C3590">
        <v>6.58</v>
      </c>
      <c r="D3590" t="s">
        <v>69</v>
      </c>
      <c r="E3590">
        <v>1</v>
      </c>
      <c r="F3590" s="12">
        <f t="shared" si="112"/>
        <v>41640</v>
      </c>
      <c r="G3590" s="2">
        <f t="shared" si="113"/>
        <v>2014</v>
      </c>
    </row>
    <row r="3591" spans="1:7" x14ac:dyDescent="0.25">
      <c r="A3591">
        <v>8339</v>
      </c>
      <c r="B3591" t="s">
        <v>5</v>
      </c>
      <c r="C3591">
        <v>6.58</v>
      </c>
      <c r="D3591" t="s">
        <v>7</v>
      </c>
      <c r="E3591">
        <v>1</v>
      </c>
      <c r="F3591" s="12">
        <f t="shared" si="112"/>
        <v>41699</v>
      </c>
      <c r="G3591" s="2">
        <f t="shared" si="113"/>
        <v>2014</v>
      </c>
    </row>
    <row r="3592" spans="1:7" x14ac:dyDescent="0.25">
      <c r="A3592">
        <v>8339</v>
      </c>
      <c r="B3592" t="s">
        <v>5</v>
      </c>
      <c r="C3592">
        <v>6.58</v>
      </c>
      <c r="D3592" t="s">
        <v>6</v>
      </c>
      <c r="E3592">
        <v>1</v>
      </c>
      <c r="F3592" s="12">
        <f t="shared" si="112"/>
        <v>41730</v>
      </c>
      <c r="G3592" s="2">
        <f t="shared" si="113"/>
        <v>2014</v>
      </c>
    </row>
    <row r="3593" spans="1:7" x14ac:dyDescent="0.25">
      <c r="A3593">
        <v>8339</v>
      </c>
      <c r="B3593" t="s">
        <v>5</v>
      </c>
      <c r="C3593">
        <v>6.58</v>
      </c>
      <c r="D3593" t="s">
        <v>8</v>
      </c>
      <c r="E3593">
        <v>1</v>
      </c>
      <c r="F3593" s="12">
        <f t="shared" si="112"/>
        <v>41760</v>
      </c>
      <c r="G3593" s="2">
        <f t="shared" si="113"/>
        <v>2014</v>
      </c>
    </row>
    <row r="3594" spans="1:7" x14ac:dyDescent="0.25">
      <c r="A3594">
        <v>8339</v>
      </c>
      <c r="B3594" t="s">
        <v>5</v>
      </c>
      <c r="C3594">
        <v>6.58</v>
      </c>
      <c r="D3594" t="s">
        <v>10</v>
      </c>
      <c r="E3594">
        <v>1</v>
      </c>
      <c r="F3594" s="12">
        <f t="shared" si="112"/>
        <v>41791</v>
      </c>
      <c r="G3594" s="2">
        <f t="shared" si="113"/>
        <v>2014</v>
      </c>
    </row>
    <row r="3595" spans="1:7" x14ac:dyDescent="0.25">
      <c r="A3595">
        <v>8339</v>
      </c>
      <c r="B3595" t="s">
        <v>5</v>
      </c>
      <c r="C3595">
        <v>6.58</v>
      </c>
      <c r="D3595" t="s">
        <v>11</v>
      </c>
      <c r="E3595">
        <v>1</v>
      </c>
      <c r="F3595" s="12">
        <f t="shared" si="112"/>
        <v>41821</v>
      </c>
      <c r="G3595" s="2">
        <f t="shared" si="113"/>
        <v>2014</v>
      </c>
    </row>
    <row r="3596" spans="1:7" x14ac:dyDescent="0.25">
      <c r="A3596">
        <v>8339</v>
      </c>
      <c r="B3596" t="s">
        <v>5</v>
      </c>
      <c r="C3596">
        <v>6.58</v>
      </c>
      <c r="D3596" t="s">
        <v>13</v>
      </c>
      <c r="E3596">
        <v>1</v>
      </c>
      <c r="F3596" s="12">
        <f t="shared" si="112"/>
        <v>41852</v>
      </c>
      <c r="G3596" s="2">
        <f t="shared" si="113"/>
        <v>2014</v>
      </c>
    </row>
    <row r="3597" spans="1:7" x14ac:dyDescent="0.25">
      <c r="A3597">
        <v>8339</v>
      </c>
      <c r="B3597" t="s">
        <v>5</v>
      </c>
      <c r="C3597">
        <v>6.58</v>
      </c>
      <c r="D3597" t="s">
        <v>16</v>
      </c>
      <c r="E3597">
        <v>1</v>
      </c>
      <c r="F3597" s="12">
        <f t="shared" si="112"/>
        <v>41913</v>
      </c>
      <c r="G3597" s="2">
        <f t="shared" si="113"/>
        <v>2014</v>
      </c>
    </row>
    <row r="3598" spans="1:7" x14ac:dyDescent="0.25">
      <c r="A3598">
        <v>8339</v>
      </c>
      <c r="B3598" t="s">
        <v>5</v>
      </c>
      <c r="C3598">
        <v>6.58</v>
      </c>
      <c r="D3598" t="s">
        <v>17</v>
      </c>
      <c r="E3598">
        <v>1</v>
      </c>
      <c r="F3598" s="12">
        <f t="shared" si="112"/>
        <v>41944</v>
      </c>
      <c r="G3598" s="2">
        <f t="shared" si="113"/>
        <v>2014</v>
      </c>
    </row>
    <row r="3599" spans="1:7" x14ac:dyDescent="0.25">
      <c r="A3599">
        <v>8339</v>
      </c>
      <c r="B3599" t="s">
        <v>5</v>
      </c>
      <c r="C3599">
        <v>6.58</v>
      </c>
      <c r="D3599" t="s">
        <v>21</v>
      </c>
      <c r="E3599">
        <v>1</v>
      </c>
      <c r="F3599" s="12">
        <f t="shared" si="112"/>
        <v>42036</v>
      </c>
      <c r="G3599" s="2">
        <f t="shared" si="113"/>
        <v>2015</v>
      </c>
    </row>
    <row r="3600" spans="1:7" x14ac:dyDescent="0.25">
      <c r="A3600">
        <v>8339</v>
      </c>
      <c r="B3600" t="s">
        <v>5</v>
      </c>
      <c r="C3600">
        <v>6.58</v>
      </c>
      <c r="D3600" t="s">
        <v>24</v>
      </c>
      <c r="E3600">
        <v>1</v>
      </c>
      <c r="F3600" s="12">
        <f t="shared" si="112"/>
        <v>42095</v>
      </c>
      <c r="G3600" s="2">
        <f t="shared" si="113"/>
        <v>2015</v>
      </c>
    </row>
    <row r="3601" spans="1:7" x14ac:dyDescent="0.25">
      <c r="A3601">
        <v>8339</v>
      </c>
      <c r="B3601" t="s">
        <v>5</v>
      </c>
      <c r="C3601">
        <v>6.58</v>
      </c>
      <c r="D3601" t="s">
        <v>25</v>
      </c>
      <c r="E3601">
        <v>1</v>
      </c>
      <c r="F3601" s="12">
        <f t="shared" si="112"/>
        <v>42125</v>
      </c>
      <c r="G3601" s="2">
        <f t="shared" si="113"/>
        <v>2015</v>
      </c>
    </row>
    <row r="3602" spans="1:7" x14ac:dyDescent="0.25">
      <c r="A3602">
        <v>8339</v>
      </c>
      <c r="B3602" t="s">
        <v>5</v>
      </c>
      <c r="C3602">
        <v>6.58</v>
      </c>
      <c r="D3602" t="s">
        <v>27</v>
      </c>
      <c r="E3602">
        <v>1</v>
      </c>
      <c r="F3602" s="12">
        <f t="shared" si="112"/>
        <v>42156</v>
      </c>
      <c r="G3602" s="2">
        <f t="shared" si="113"/>
        <v>2015</v>
      </c>
    </row>
    <row r="3603" spans="1:7" x14ac:dyDescent="0.25">
      <c r="A3603">
        <v>8340</v>
      </c>
      <c r="B3603" t="s">
        <v>5</v>
      </c>
      <c r="C3603">
        <v>5.8049999999999997</v>
      </c>
      <c r="D3603" t="s">
        <v>52</v>
      </c>
      <c r="E3603">
        <v>1</v>
      </c>
      <c r="F3603" s="12">
        <f t="shared" si="112"/>
        <v>41153</v>
      </c>
      <c r="G3603" s="2">
        <f t="shared" si="113"/>
        <v>2012</v>
      </c>
    </row>
    <row r="3604" spans="1:7" x14ac:dyDescent="0.25">
      <c r="A3604">
        <v>8340</v>
      </c>
      <c r="B3604" t="s">
        <v>5</v>
      </c>
      <c r="C3604">
        <v>5.8049999999999997</v>
      </c>
      <c r="D3604" t="s">
        <v>56</v>
      </c>
      <c r="E3604">
        <v>1</v>
      </c>
      <c r="F3604" s="12">
        <f t="shared" si="112"/>
        <v>41214</v>
      </c>
      <c r="G3604" s="2">
        <f t="shared" si="113"/>
        <v>2012</v>
      </c>
    </row>
    <row r="3605" spans="1:7" x14ac:dyDescent="0.25">
      <c r="A3605">
        <v>8340</v>
      </c>
      <c r="B3605" t="s">
        <v>5</v>
      </c>
      <c r="C3605">
        <v>5.8049999999999997</v>
      </c>
      <c r="D3605" t="s">
        <v>57</v>
      </c>
      <c r="E3605">
        <v>1</v>
      </c>
      <c r="F3605" s="12">
        <f t="shared" si="112"/>
        <v>41334</v>
      </c>
      <c r="G3605" s="2">
        <f t="shared" si="113"/>
        <v>2013</v>
      </c>
    </row>
    <row r="3606" spans="1:7" x14ac:dyDescent="0.25">
      <c r="A3606">
        <v>8340</v>
      </c>
      <c r="B3606" t="s">
        <v>5</v>
      </c>
      <c r="C3606">
        <v>5.8049999999999997</v>
      </c>
      <c r="D3606" t="s">
        <v>62</v>
      </c>
      <c r="E3606">
        <v>1</v>
      </c>
      <c r="F3606" s="12">
        <f t="shared" si="112"/>
        <v>41365</v>
      </c>
      <c r="G3606" s="2">
        <f t="shared" si="113"/>
        <v>2013</v>
      </c>
    </row>
    <row r="3607" spans="1:7" x14ac:dyDescent="0.25">
      <c r="A3607">
        <v>8340</v>
      </c>
      <c r="B3607" t="s">
        <v>5</v>
      </c>
      <c r="C3607">
        <v>5.8049999999999997</v>
      </c>
      <c r="D3607" t="s">
        <v>61</v>
      </c>
      <c r="E3607">
        <v>1</v>
      </c>
      <c r="F3607" s="12">
        <f t="shared" si="112"/>
        <v>41426</v>
      </c>
      <c r="G3607" s="2">
        <f t="shared" si="113"/>
        <v>2013</v>
      </c>
    </row>
    <row r="3608" spans="1:7" x14ac:dyDescent="0.25">
      <c r="A3608">
        <v>8340</v>
      </c>
      <c r="B3608" t="s">
        <v>5</v>
      </c>
      <c r="C3608">
        <v>5.8049999999999997</v>
      </c>
      <c r="D3608" t="s">
        <v>63</v>
      </c>
      <c r="E3608">
        <v>1</v>
      </c>
      <c r="F3608" s="12">
        <f t="shared" si="112"/>
        <v>41456</v>
      </c>
      <c r="G3608" s="2">
        <f t="shared" si="113"/>
        <v>2013</v>
      </c>
    </row>
    <row r="3609" spans="1:7" x14ac:dyDescent="0.25">
      <c r="A3609">
        <v>8340</v>
      </c>
      <c r="B3609" t="s">
        <v>5</v>
      </c>
      <c r="C3609">
        <v>5.8049999999999997</v>
      </c>
      <c r="D3609" t="s">
        <v>64</v>
      </c>
      <c r="E3609">
        <v>1</v>
      </c>
      <c r="F3609" s="12">
        <f t="shared" si="112"/>
        <v>41518</v>
      </c>
      <c r="G3609" s="2">
        <f t="shared" si="113"/>
        <v>2013</v>
      </c>
    </row>
    <row r="3610" spans="1:7" x14ac:dyDescent="0.25">
      <c r="A3610">
        <v>8340</v>
      </c>
      <c r="B3610" t="s">
        <v>5</v>
      </c>
      <c r="C3610">
        <v>5.8049999999999997</v>
      </c>
      <c r="D3610" t="s">
        <v>67</v>
      </c>
      <c r="E3610">
        <v>1</v>
      </c>
      <c r="F3610" s="12">
        <f t="shared" si="112"/>
        <v>41579</v>
      </c>
      <c r="G3610" s="2">
        <f t="shared" si="113"/>
        <v>2013</v>
      </c>
    </row>
    <row r="3611" spans="1:7" x14ac:dyDescent="0.25">
      <c r="A3611">
        <v>8340</v>
      </c>
      <c r="B3611" t="s">
        <v>5</v>
      </c>
      <c r="C3611">
        <v>5.8049999999999997</v>
      </c>
      <c r="D3611" t="s">
        <v>7</v>
      </c>
      <c r="E3611">
        <v>1</v>
      </c>
      <c r="F3611" s="12">
        <f t="shared" si="112"/>
        <v>41699</v>
      </c>
      <c r="G3611" s="2">
        <f t="shared" si="113"/>
        <v>2014</v>
      </c>
    </row>
    <row r="3612" spans="1:7" x14ac:dyDescent="0.25">
      <c r="A3612">
        <v>8340</v>
      </c>
      <c r="B3612" t="s">
        <v>5</v>
      </c>
      <c r="C3612">
        <v>5.8049999999999997</v>
      </c>
      <c r="D3612" t="s">
        <v>10</v>
      </c>
      <c r="E3612">
        <v>1</v>
      </c>
      <c r="F3612" s="12">
        <f t="shared" si="112"/>
        <v>41791</v>
      </c>
      <c r="G3612" s="2">
        <f t="shared" si="113"/>
        <v>2014</v>
      </c>
    </row>
    <row r="3613" spans="1:7" x14ac:dyDescent="0.25">
      <c r="A3613">
        <v>8340</v>
      </c>
      <c r="B3613" t="s">
        <v>5</v>
      </c>
      <c r="C3613">
        <v>5.8049999999999997</v>
      </c>
      <c r="D3613" t="s">
        <v>11</v>
      </c>
      <c r="E3613">
        <v>1</v>
      </c>
      <c r="F3613" s="12">
        <f t="shared" si="112"/>
        <v>41821</v>
      </c>
      <c r="G3613" s="2">
        <f t="shared" si="113"/>
        <v>2014</v>
      </c>
    </row>
    <row r="3614" spans="1:7" x14ac:dyDescent="0.25">
      <c r="A3614">
        <v>8340</v>
      </c>
      <c r="B3614" t="s">
        <v>5</v>
      </c>
      <c r="C3614">
        <v>5.8049999999999997</v>
      </c>
      <c r="D3614" t="s">
        <v>13</v>
      </c>
      <c r="E3614">
        <v>1</v>
      </c>
      <c r="F3614" s="12">
        <f t="shared" si="112"/>
        <v>41852</v>
      </c>
      <c r="G3614" s="2">
        <f t="shared" si="113"/>
        <v>2014</v>
      </c>
    </row>
    <row r="3615" spans="1:7" x14ac:dyDescent="0.25">
      <c r="A3615">
        <v>8340</v>
      </c>
      <c r="B3615" t="s">
        <v>5</v>
      </c>
      <c r="C3615">
        <v>5.8049999999999997</v>
      </c>
      <c r="D3615" t="s">
        <v>16</v>
      </c>
      <c r="E3615">
        <v>1</v>
      </c>
      <c r="F3615" s="12">
        <f t="shared" si="112"/>
        <v>41913</v>
      </c>
      <c r="G3615" s="2">
        <f t="shared" si="113"/>
        <v>2014</v>
      </c>
    </row>
    <row r="3616" spans="1:7" x14ac:dyDescent="0.25">
      <c r="A3616">
        <v>8340</v>
      </c>
      <c r="B3616" t="s">
        <v>5</v>
      </c>
      <c r="C3616">
        <v>5.8049999999999997</v>
      </c>
      <c r="D3616" t="s">
        <v>21</v>
      </c>
      <c r="E3616">
        <v>1</v>
      </c>
      <c r="F3616" s="12">
        <f t="shared" si="112"/>
        <v>42036</v>
      </c>
      <c r="G3616" s="2">
        <f t="shared" si="113"/>
        <v>2015</v>
      </c>
    </row>
    <row r="3617" spans="1:7" x14ac:dyDescent="0.25">
      <c r="A3617">
        <v>8340</v>
      </c>
      <c r="B3617" t="s">
        <v>5</v>
      </c>
      <c r="C3617">
        <v>5.8049999999999997</v>
      </c>
      <c r="D3617" t="s">
        <v>24</v>
      </c>
      <c r="E3617">
        <v>1</v>
      </c>
      <c r="F3617" s="12">
        <f t="shared" si="112"/>
        <v>42095</v>
      </c>
      <c r="G3617" s="2">
        <f t="shared" si="113"/>
        <v>2015</v>
      </c>
    </row>
    <row r="3618" spans="1:7" x14ac:dyDescent="0.25">
      <c r="A3618">
        <v>8340</v>
      </c>
      <c r="B3618" t="s">
        <v>5</v>
      </c>
      <c r="C3618">
        <v>5.8049999999999997</v>
      </c>
      <c r="D3618" t="s">
        <v>27</v>
      </c>
      <c r="E3618">
        <v>1</v>
      </c>
      <c r="F3618" s="12">
        <f t="shared" si="112"/>
        <v>42156</v>
      </c>
      <c r="G3618" s="2">
        <f t="shared" si="113"/>
        <v>2015</v>
      </c>
    </row>
    <row r="3619" spans="1:7" x14ac:dyDescent="0.25">
      <c r="A3619">
        <v>8341</v>
      </c>
      <c r="B3619" t="s">
        <v>5</v>
      </c>
      <c r="C3619">
        <v>3.6549999999999998</v>
      </c>
      <c r="D3619" t="s">
        <v>52</v>
      </c>
      <c r="E3619">
        <v>1</v>
      </c>
      <c r="F3619" s="12">
        <f t="shared" si="112"/>
        <v>41153</v>
      </c>
      <c r="G3619" s="2">
        <f t="shared" si="113"/>
        <v>2012</v>
      </c>
    </row>
    <row r="3620" spans="1:7" x14ac:dyDescent="0.25">
      <c r="A3620">
        <v>8341</v>
      </c>
      <c r="B3620" t="s">
        <v>5</v>
      </c>
      <c r="C3620">
        <v>3.6549999999999998</v>
      </c>
      <c r="D3620" t="s">
        <v>59</v>
      </c>
      <c r="E3620">
        <v>1</v>
      </c>
      <c r="F3620" s="12">
        <f t="shared" si="112"/>
        <v>41275</v>
      </c>
      <c r="G3620" s="2">
        <f t="shared" si="113"/>
        <v>2013</v>
      </c>
    </row>
    <row r="3621" spans="1:7" x14ac:dyDescent="0.25">
      <c r="A3621">
        <v>8341</v>
      </c>
      <c r="B3621" t="s">
        <v>5</v>
      </c>
      <c r="C3621">
        <v>3.6549999999999998</v>
      </c>
      <c r="D3621" t="s">
        <v>62</v>
      </c>
      <c r="E3621">
        <v>1</v>
      </c>
      <c r="F3621" s="12">
        <f t="shared" si="112"/>
        <v>41365</v>
      </c>
      <c r="G3621" s="2">
        <f t="shared" si="113"/>
        <v>2013</v>
      </c>
    </row>
    <row r="3622" spans="1:7" x14ac:dyDescent="0.25">
      <c r="A3622">
        <v>8341</v>
      </c>
      <c r="B3622" t="s">
        <v>5</v>
      </c>
      <c r="C3622">
        <v>3.6549999999999998</v>
      </c>
      <c r="D3622" t="s">
        <v>61</v>
      </c>
      <c r="E3622">
        <v>1</v>
      </c>
      <c r="F3622" s="12">
        <f t="shared" si="112"/>
        <v>41426</v>
      </c>
      <c r="G3622" s="2">
        <f t="shared" si="113"/>
        <v>2013</v>
      </c>
    </row>
    <row r="3623" spans="1:7" x14ac:dyDescent="0.25">
      <c r="A3623">
        <v>8341</v>
      </c>
      <c r="B3623" t="s">
        <v>5</v>
      </c>
      <c r="C3623">
        <v>3.6549999999999998</v>
      </c>
      <c r="D3623" t="s">
        <v>65</v>
      </c>
      <c r="E3623">
        <v>1</v>
      </c>
      <c r="F3623" s="12">
        <f t="shared" si="112"/>
        <v>41487</v>
      </c>
      <c r="G3623" s="2">
        <f t="shared" si="113"/>
        <v>2013</v>
      </c>
    </row>
    <row r="3624" spans="1:7" x14ac:dyDescent="0.25">
      <c r="A3624">
        <v>8341</v>
      </c>
      <c r="B3624" t="s">
        <v>5</v>
      </c>
      <c r="C3624">
        <v>3.6549999999999998</v>
      </c>
      <c r="D3624" t="s">
        <v>67</v>
      </c>
      <c r="E3624">
        <v>1</v>
      </c>
      <c r="F3624" s="12">
        <f t="shared" si="112"/>
        <v>41579</v>
      </c>
      <c r="G3624" s="2">
        <f t="shared" si="113"/>
        <v>2013</v>
      </c>
    </row>
    <row r="3625" spans="1:7" x14ac:dyDescent="0.25">
      <c r="A3625">
        <v>8341</v>
      </c>
      <c r="B3625" t="s">
        <v>5</v>
      </c>
      <c r="C3625">
        <v>3.6549999999999998</v>
      </c>
      <c r="D3625" t="s">
        <v>7</v>
      </c>
      <c r="E3625">
        <v>1</v>
      </c>
      <c r="F3625" s="12">
        <f t="shared" si="112"/>
        <v>41699</v>
      </c>
      <c r="G3625" s="2">
        <f t="shared" si="113"/>
        <v>2014</v>
      </c>
    </row>
    <row r="3626" spans="1:7" x14ac:dyDescent="0.25">
      <c r="A3626">
        <v>8341</v>
      </c>
      <c r="B3626" t="s">
        <v>5</v>
      </c>
      <c r="C3626">
        <v>3.6549999999999998</v>
      </c>
      <c r="D3626" t="s">
        <v>8</v>
      </c>
      <c r="E3626">
        <v>1</v>
      </c>
      <c r="F3626" s="12">
        <f t="shared" si="112"/>
        <v>41760</v>
      </c>
      <c r="G3626" s="2">
        <f t="shared" si="113"/>
        <v>2014</v>
      </c>
    </row>
    <row r="3627" spans="1:7" x14ac:dyDescent="0.25">
      <c r="A3627">
        <v>8341</v>
      </c>
      <c r="B3627" t="s">
        <v>5</v>
      </c>
      <c r="C3627">
        <v>3.6549999999999998</v>
      </c>
      <c r="D3627" t="s">
        <v>11</v>
      </c>
      <c r="E3627">
        <v>1</v>
      </c>
      <c r="F3627" s="12">
        <f t="shared" si="112"/>
        <v>41821</v>
      </c>
      <c r="G3627" s="2">
        <f t="shared" si="113"/>
        <v>2014</v>
      </c>
    </row>
    <row r="3628" spans="1:7" x14ac:dyDescent="0.25">
      <c r="A3628">
        <v>8341</v>
      </c>
      <c r="B3628" t="s">
        <v>5</v>
      </c>
      <c r="C3628">
        <v>3.6549999999999998</v>
      </c>
      <c r="D3628" t="s">
        <v>14</v>
      </c>
      <c r="E3628">
        <v>1</v>
      </c>
      <c r="F3628" s="12">
        <f t="shared" si="112"/>
        <v>41883</v>
      </c>
      <c r="G3628" s="2">
        <f t="shared" si="113"/>
        <v>2014</v>
      </c>
    </row>
    <row r="3629" spans="1:7" x14ac:dyDescent="0.25">
      <c r="A3629">
        <v>8341</v>
      </c>
      <c r="B3629" t="s">
        <v>5</v>
      </c>
      <c r="C3629">
        <v>3.6549999999999998</v>
      </c>
      <c r="D3629" t="s">
        <v>18</v>
      </c>
      <c r="E3629">
        <v>1</v>
      </c>
      <c r="F3629" s="12">
        <f t="shared" si="112"/>
        <v>41974</v>
      </c>
      <c r="G3629" s="2">
        <f t="shared" si="113"/>
        <v>2014</v>
      </c>
    </row>
    <row r="3630" spans="1:7" x14ac:dyDescent="0.25">
      <c r="A3630">
        <v>8341</v>
      </c>
      <c r="B3630" t="s">
        <v>5</v>
      </c>
      <c r="C3630">
        <v>3.6549999999999998</v>
      </c>
      <c r="D3630" t="s">
        <v>24</v>
      </c>
      <c r="E3630">
        <v>1</v>
      </c>
      <c r="F3630" s="12">
        <f t="shared" si="112"/>
        <v>42095</v>
      </c>
      <c r="G3630" s="2">
        <f t="shared" si="113"/>
        <v>2015</v>
      </c>
    </row>
    <row r="3631" spans="1:7" x14ac:dyDescent="0.25">
      <c r="A3631">
        <v>8341</v>
      </c>
      <c r="B3631" t="s">
        <v>5</v>
      </c>
      <c r="C3631">
        <v>3.6549999999999998</v>
      </c>
      <c r="D3631" t="s">
        <v>27</v>
      </c>
      <c r="E3631">
        <v>1</v>
      </c>
      <c r="F3631" s="12">
        <f t="shared" si="112"/>
        <v>42156</v>
      </c>
      <c r="G3631" s="2">
        <f t="shared" si="113"/>
        <v>2015</v>
      </c>
    </row>
    <row r="3632" spans="1:7" x14ac:dyDescent="0.25">
      <c r="A3632">
        <v>8342</v>
      </c>
      <c r="B3632" t="s">
        <v>5</v>
      </c>
      <c r="C3632">
        <v>2.35</v>
      </c>
      <c r="D3632" t="s">
        <v>62</v>
      </c>
      <c r="E3632">
        <v>1</v>
      </c>
      <c r="F3632" s="12">
        <f t="shared" si="112"/>
        <v>41365</v>
      </c>
      <c r="G3632" s="2">
        <f t="shared" si="113"/>
        <v>2013</v>
      </c>
    </row>
    <row r="3633" spans="1:7" x14ac:dyDescent="0.25">
      <c r="A3633">
        <v>8342</v>
      </c>
      <c r="B3633" t="s">
        <v>5</v>
      </c>
      <c r="C3633">
        <v>2.35</v>
      </c>
      <c r="D3633" t="s">
        <v>63</v>
      </c>
      <c r="E3633">
        <v>1</v>
      </c>
      <c r="F3633" s="12">
        <f t="shared" si="112"/>
        <v>41456</v>
      </c>
      <c r="G3633" s="2">
        <f t="shared" si="113"/>
        <v>2013</v>
      </c>
    </row>
    <row r="3634" spans="1:7" x14ac:dyDescent="0.25">
      <c r="A3634">
        <v>8342</v>
      </c>
      <c r="B3634" t="s">
        <v>5</v>
      </c>
      <c r="C3634">
        <v>2.35</v>
      </c>
      <c r="D3634" t="s">
        <v>66</v>
      </c>
      <c r="E3634">
        <v>1</v>
      </c>
      <c r="F3634" s="12">
        <f t="shared" si="112"/>
        <v>41609</v>
      </c>
      <c r="G3634" s="2">
        <f t="shared" si="113"/>
        <v>2013</v>
      </c>
    </row>
    <row r="3635" spans="1:7" x14ac:dyDescent="0.25">
      <c r="A3635">
        <v>8342</v>
      </c>
      <c r="B3635" t="s">
        <v>5</v>
      </c>
      <c r="C3635">
        <v>2.35</v>
      </c>
      <c r="D3635" t="s">
        <v>8</v>
      </c>
      <c r="E3635">
        <v>1</v>
      </c>
      <c r="F3635" s="12">
        <f t="shared" si="112"/>
        <v>41760</v>
      </c>
      <c r="G3635" s="2">
        <f t="shared" si="113"/>
        <v>2014</v>
      </c>
    </row>
    <row r="3636" spans="1:7" x14ac:dyDescent="0.25">
      <c r="A3636">
        <v>8342</v>
      </c>
      <c r="B3636" t="s">
        <v>5</v>
      </c>
      <c r="C3636">
        <v>2.35</v>
      </c>
      <c r="D3636" t="s">
        <v>13</v>
      </c>
      <c r="E3636">
        <v>1</v>
      </c>
      <c r="F3636" s="12">
        <f t="shared" si="112"/>
        <v>41852</v>
      </c>
      <c r="G3636" s="2">
        <f t="shared" si="113"/>
        <v>2014</v>
      </c>
    </row>
    <row r="3637" spans="1:7" x14ac:dyDescent="0.25">
      <c r="A3637">
        <v>8342</v>
      </c>
      <c r="B3637" t="s">
        <v>5</v>
      </c>
      <c r="C3637">
        <v>2.35</v>
      </c>
      <c r="D3637" t="s">
        <v>23</v>
      </c>
      <c r="E3637">
        <v>1</v>
      </c>
      <c r="F3637" s="12">
        <f t="shared" si="112"/>
        <v>42064</v>
      </c>
      <c r="G3637" s="2">
        <f t="shared" si="113"/>
        <v>2015</v>
      </c>
    </row>
    <row r="3638" spans="1:7" x14ac:dyDescent="0.25">
      <c r="A3638">
        <v>8342</v>
      </c>
      <c r="B3638" t="s">
        <v>5</v>
      </c>
      <c r="C3638">
        <v>2.35</v>
      </c>
      <c r="D3638" t="s">
        <v>27</v>
      </c>
      <c r="E3638">
        <v>1</v>
      </c>
      <c r="F3638" s="12">
        <f t="shared" si="112"/>
        <v>42156</v>
      </c>
      <c r="G3638" s="2">
        <f t="shared" si="113"/>
        <v>2015</v>
      </c>
    </row>
    <row r="3639" spans="1:7" x14ac:dyDescent="0.25">
      <c r="A3639">
        <v>8343</v>
      </c>
      <c r="B3639" t="s">
        <v>5</v>
      </c>
      <c r="C3639">
        <v>4.1399999999999997</v>
      </c>
      <c r="D3639" t="s">
        <v>52</v>
      </c>
      <c r="E3639">
        <v>1</v>
      </c>
      <c r="F3639" s="12">
        <f t="shared" si="112"/>
        <v>41153</v>
      </c>
      <c r="G3639" s="2">
        <f t="shared" si="113"/>
        <v>2012</v>
      </c>
    </row>
    <row r="3640" spans="1:7" x14ac:dyDescent="0.25">
      <c r="A3640">
        <v>8343</v>
      </c>
      <c r="B3640" t="s">
        <v>5</v>
      </c>
      <c r="C3640">
        <v>4.1399999999999997</v>
      </c>
      <c r="D3640" t="s">
        <v>59</v>
      </c>
      <c r="E3640">
        <v>1</v>
      </c>
      <c r="F3640" s="12">
        <f t="shared" si="112"/>
        <v>41275</v>
      </c>
      <c r="G3640" s="2">
        <f t="shared" si="113"/>
        <v>2013</v>
      </c>
    </row>
    <row r="3641" spans="1:7" x14ac:dyDescent="0.25">
      <c r="A3641">
        <v>8343</v>
      </c>
      <c r="B3641" t="s">
        <v>5</v>
      </c>
      <c r="C3641">
        <v>4.1399999999999997</v>
      </c>
      <c r="D3641" t="s">
        <v>62</v>
      </c>
      <c r="E3641">
        <v>1</v>
      </c>
      <c r="F3641" s="12">
        <f t="shared" si="112"/>
        <v>41365</v>
      </c>
      <c r="G3641" s="2">
        <f t="shared" si="113"/>
        <v>2013</v>
      </c>
    </row>
    <row r="3642" spans="1:7" x14ac:dyDescent="0.25">
      <c r="A3642">
        <v>8343</v>
      </c>
      <c r="B3642" t="s">
        <v>5</v>
      </c>
      <c r="C3642">
        <v>4.1399999999999997</v>
      </c>
      <c r="D3642" t="s">
        <v>61</v>
      </c>
      <c r="E3642">
        <v>1</v>
      </c>
      <c r="F3642" s="12">
        <f t="shared" si="112"/>
        <v>41426</v>
      </c>
      <c r="G3642" s="2">
        <f t="shared" si="113"/>
        <v>2013</v>
      </c>
    </row>
    <row r="3643" spans="1:7" x14ac:dyDescent="0.25">
      <c r="A3643">
        <v>8343</v>
      </c>
      <c r="B3643" t="s">
        <v>5</v>
      </c>
      <c r="C3643">
        <v>4.1399999999999997</v>
      </c>
      <c r="D3643" t="s">
        <v>65</v>
      </c>
      <c r="E3643">
        <v>1</v>
      </c>
      <c r="F3643" s="12">
        <f t="shared" si="112"/>
        <v>41487</v>
      </c>
      <c r="G3643" s="2">
        <f t="shared" si="113"/>
        <v>2013</v>
      </c>
    </row>
    <row r="3644" spans="1:7" x14ac:dyDescent="0.25">
      <c r="A3644">
        <v>8343</v>
      </c>
      <c r="B3644" t="s">
        <v>5</v>
      </c>
      <c r="C3644">
        <v>4.1399999999999997</v>
      </c>
      <c r="D3644" t="s">
        <v>68</v>
      </c>
      <c r="E3644">
        <v>1</v>
      </c>
      <c r="F3644" s="12">
        <f t="shared" si="112"/>
        <v>41548</v>
      </c>
      <c r="G3644" s="2">
        <f t="shared" si="113"/>
        <v>2013</v>
      </c>
    </row>
    <row r="3645" spans="1:7" x14ac:dyDescent="0.25">
      <c r="A3645">
        <v>8343</v>
      </c>
      <c r="B3645" t="s">
        <v>5</v>
      </c>
      <c r="C3645">
        <v>4.1399999999999997</v>
      </c>
      <c r="D3645" t="s">
        <v>7</v>
      </c>
      <c r="E3645">
        <v>1</v>
      </c>
      <c r="F3645" s="12">
        <f t="shared" si="112"/>
        <v>41699</v>
      </c>
      <c r="G3645" s="2">
        <f t="shared" si="113"/>
        <v>2014</v>
      </c>
    </row>
    <row r="3646" spans="1:7" x14ac:dyDescent="0.25">
      <c r="A3646">
        <v>8343</v>
      </c>
      <c r="B3646" t="s">
        <v>5</v>
      </c>
      <c r="C3646">
        <v>4.1399999999999997</v>
      </c>
      <c r="D3646" t="s">
        <v>8</v>
      </c>
      <c r="E3646">
        <v>1</v>
      </c>
      <c r="F3646" s="12">
        <f t="shared" si="112"/>
        <v>41760</v>
      </c>
      <c r="G3646" s="2">
        <f t="shared" si="113"/>
        <v>2014</v>
      </c>
    </row>
    <row r="3647" spans="1:7" x14ac:dyDescent="0.25">
      <c r="A3647">
        <v>8343</v>
      </c>
      <c r="B3647" t="s">
        <v>5</v>
      </c>
      <c r="C3647">
        <v>4.1399999999999997</v>
      </c>
      <c r="D3647" t="s">
        <v>11</v>
      </c>
      <c r="E3647">
        <v>1</v>
      </c>
      <c r="F3647" s="12">
        <f t="shared" si="112"/>
        <v>41821</v>
      </c>
      <c r="G3647" s="2">
        <f t="shared" si="113"/>
        <v>2014</v>
      </c>
    </row>
    <row r="3648" spans="1:7" x14ac:dyDescent="0.25">
      <c r="A3648">
        <v>8343</v>
      </c>
      <c r="B3648" t="s">
        <v>5</v>
      </c>
      <c r="C3648">
        <v>4.1399999999999997</v>
      </c>
      <c r="D3648" t="s">
        <v>14</v>
      </c>
      <c r="E3648">
        <v>1</v>
      </c>
      <c r="F3648" s="12">
        <f t="shared" si="112"/>
        <v>41883</v>
      </c>
      <c r="G3648" s="2">
        <f t="shared" si="113"/>
        <v>2014</v>
      </c>
    </row>
    <row r="3649" spans="1:7" x14ac:dyDescent="0.25">
      <c r="A3649">
        <v>8343</v>
      </c>
      <c r="B3649" t="s">
        <v>5</v>
      </c>
      <c r="C3649">
        <v>4.1399999999999997</v>
      </c>
      <c r="D3649" t="s">
        <v>20</v>
      </c>
      <c r="E3649">
        <v>1</v>
      </c>
      <c r="F3649" s="12">
        <f t="shared" si="112"/>
        <v>42005</v>
      </c>
      <c r="G3649" s="2">
        <f t="shared" si="113"/>
        <v>2015</v>
      </c>
    </row>
    <row r="3650" spans="1:7" x14ac:dyDescent="0.25">
      <c r="A3650">
        <v>8344</v>
      </c>
      <c r="B3650" t="s">
        <v>5</v>
      </c>
      <c r="C3650">
        <v>4.5999999999999996</v>
      </c>
      <c r="D3650" t="s">
        <v>53</v>
      </c>
      <c r="E3650">
        <v>1</v>
      </c>
      <c r="F3650" s="12">
        <f t="shared" ref="F3650:F3713" si="114">DATE(VALUE(LEFT(D3650,4)),VALUE(RIGHT(D3650,2)),1)</f>
        <v>41122</v>
      </c>
      <c r="G3650" s="2">
        <f t="shared" si="113"/>
        <v>2012</v>
      </c>
    </row>
    <row r="3651" spans="1:7" x14ac:dyDescent="0.25">
      <c r="A3651">
        <v>8344</v>
      </c>
      <c r="B3651" t="s">
        <v>5</v>
      </c>
      <c r="C3651">
        <v>4.5999999999999996</v>
      </c>
      <c r="D3651" t="s">
        <v>55</v>
      </c>
      <c r="E3651">
        <v>1</v>
      </c>
      <c r="F3651" s="12">
        <f t="shared" si="114"/>
        <v>41183</v>
      </c>
      <c r="G3651" s="2">
        <f t="shared" ref="G3651:G3714" si="115">YEAR(F3651)</f>
        <v>2012</v>
      </c>
    </row>
    <row r="3652" spans="1:7" x14ac:dyDescent="0.25">
      <c r="A3652">
        <v>8344</v>
      </c>
      <c r="B3652" t="s">
        <v>5</v>
      </c>
      <c r="C3652">
        <v>4.5999999999999996</v>
      </c>
      <c r="D3652" t="s">
        <v>59</v>
      </c>
      <c r="E3652">
        <v>1</v>
      </c>
      <c r="F3652" s="12">
        <f t="shared" si="114"/>
        <v>41275</v>
      </c>
      <c r="G3652" s="2">
        <f t="shared" si="115"/>
        <v>2013</v>
      </c>
    </row>
    <row r="3653" spans="1:7" x14ac:dyDescent="0.25">
      <c r="A3653">
        <v>8344</v>
      </c>
      <c r="B3653" t="s">
        <v>5</v>
      </c>
      <c r="C3653">
        <v>4.5999999999999996</v>
      </c>
      <c r="D3653" t="s">
        <v>62</v>
      </c>
      <c r="E3653">
        <v>1</v>
      </c>
      <c r="F3653" s="12">
        <f t="shared" si="114"/>
        <v>41365</v>
      </c>
      <c r="G3653" s="2">
        <f t="shared" si="115"/>
        <v>2013</v>
      </c>
    </row>
    <row r="3654" spans="1:7" x14ac:dyDescent="0.25">
      <c r="A3654">
        <v>8344</v>
      </c>
      <c r="B3654" t="s">
        <v>5</v>
      </c>
      <c r="C3654">
        <v>4.5999999999999996</v>
      </c>
      <c r="D3654" t="s">
        <v>60</v>
      </c>
      <c r="E3654">
        <v>1</v>
      </c>
      <c r="F3654" s="12">
        <f t="shared" si="114"/>
        <v>41395</v>
      </c>
      <c r="G3654" s="2">
        <f t="shared" si="115"/>
        <v>2013</v>
      </c>
    </row>
    <row r="3655" spans="1:7" x14ac:dyDescent="0.25">
      <c r="A3655">
        <v>8344</v>
      </c>
      <c r="B3655" t="s">
        <v>5</v>
      </c>
      <c r="C3655">
        <v>4.5999999999999996</v>
      </c>
      <c r="D3655" t="s">
        <v>63</v>
      </c>
      <c r="E3655">
        <v>1</v>
      </c>
      <c r="F3655" s="12">
        <f t="shared" si="114"/>
        <v>41456</v>
      </c>
      <c r="G3655" s="2">
        <f t="shared" si="115"/>
        <v>2013</v>
      </c>
    </row>
    <row r="3656" spans="1:7" x14ac:dyDescent="0.25">
      <c r="A3656">
        <v>8344</v>
      </c>
      <c r="B3656" t="s">
        <v>5</v>
      </c>
      <c r="C3656">
        <v>4.5999999999999996</v>
      </c>
      <c r="D3656" t="s">
        <v>64</v>
      </c>
      <c r="E3656">
        <v>1</v>
      </c>
      <c r="F3656" s="12">
        <f t="shared" si="114"/>
        <v>41518</v>
      </c>
      <c r="G3656" s="2">
        <f t="shared" si="115"/>
        <v>2013</v>
      </c>
    </row>
    <row r="3657" spans="1:7" x14ac:dyDescent="0.25">
      <c r="A3657">
        <v>8344</v>
      </c>
      <c r="B3657" t="s">
        <v>5</v>
      </c>
      <c r="C3657">
        <v>4.5999999999999996</v>
      </c>
      <c r="D3657" t="s">
        <v>67</v>
      </c>
      <c r="E3657">
        <v>1</v>
      </c>
      <c r="F3657" s="12">
        <f t="shared" si="114"/>
        <v>41579</v>
      </c>
      <c r="G3657" s="2">
        <f t="shared" si="115"/>
        <v>2013</v>
      </c>
    </row>
    <row r="3658" spans="1:7" x14ac:dyDescent="0.25">
      <c r="A3658">
        <v>8344</v>
      </c>
      <c r="B3658" t="s">
        <v>5</v>
      </c>
      <c r="C3658">
        <v>4.5999999999999996</v>
      </c>
      <c r="D3658" t="s">
        <v>70</v>
      </c>
      <c r="E3658">
        <v>1</v>
      </c>
      <c r="F3658" s="12">
        <f t="shared" si="114"/>
        <v>41671</v>
      </c>
      <c r="G3658" s="2">
        <f t="shared" si="115"/>
        <v>2014</v>
      </c>
    </row>
    <row r="3659" spans="1:7" x14ac:dyDescent="0.25">
      <c r="A3659">
        <v>8344</v>
      </c>
      <c r="B3659" t="s">
        <v>5</v>
      </c>
      <c r="C3659">
        <v>4.5999999999999996</v>
      </c>
      <c r="D3659" t="s">
        <v>6</v>
      </c>
      <c r="E3659">
        <v>1</v>
      </c>
      <c r="F3659" s="12">
        <f t="shared" si="114"/>
        <v>41730</v>
      </c>
      <c r="G3659" s="2">
        <f t="shared" si="115"/>
        <v>2014</v>
      </c>
    </row>
    <row r="3660" spans="1:7" x14ac:dyDescent="0.25">
      <c r="A3660">
        <v>8344</v>
      </c>
      <c r="B3660" t="s">
        <v>5</v>
      </c>
      <c r="C3660">
        <v>4.5999999999999996</v>
      </c>
      <c r="D3660" t="s">
        <v>8</v>
      </c>
      <c r="E3660">
        <v>1</v>
      </c>
      <c r="F3660" s="12">
        <f t="shared" si="114"/>
        <v>41760</v>
      </c>
      <c r="G3660" s="2">
        <f t="shared" si="115"/>
        <v>2014</v>
      </c>
    </row>
    <row r="3661" spans="1:7" x14ac:dyDescent="0.25">
      <c r="A3661">
        <v>8344</v>
      </c>
      <c r="B3661" t="s">
        <v>5</v>
      </c>
      <c r="C3661">
        <v>4.5999999999999996</v>
      </c>
      <c r="D3661" t="s">
        <v>11</v>
      </c>
      <c r="E3661">
        <v>1</v>
      </c>
      <c r="F3661" s="12">
        <f t="shared" si="114"/>
        <v>41821</v>
      </c>
      <c r="G3661" s="2">
        <f t="shared" si="115"/>
        <v>2014</v>
      </c>
    </row>
    <row r="3662" spans="1:7" x14ac:dyDescent="0.25">
      <c r="A3662">
        <v>8344</v>
      </c>
      <c r="B3662" t="s">
        <v>5</v>
      </c>
      <c r="C3662">
        <v>4.5999999999999996</v>
      </c>
      <c r="D3662" t="s">
        <v>14</v>
      </c>
      <c r="E3662">
        <v>1</v>
      </c>
      <c r="F3662" s="12">
        <f t="shared" si="114"/>
        <v>41883</v>
      </c>
      <c r="G3662" s="2">
        <f t="shared" si="115"/>
        <v>2014</v>
      </c>
    </row>
    <row r="3663" spans="1:7" x14ac:dyDescent="0.25">
      <c r="A3663">
        <v>8344</v>
      </c>
      <c r="B3663" t="s">
        <v>5</v>
      </c>
      <c r="C3663">
        <v>4.5999999999999996</v>
      </c>
      <c r="D3663" t="s">
        <v>17</v>
      </c>
      <c r="E3663">
        <v>1</v>
      </c>
      <c r="F3663" s="12">
        <f t="shared" si="114"/>
        <v>41944</v>
      </c>
      <c r="G3663" s="2">
        <f t="shared" si="115"/>
        <v>2014</v>
      </c>
    </row>
    <row r="3664" spans="1:7" x14ac:dyDescent="0.25">
      <c r="A3664">
        <v>8344</v>
      </c>
      <c r="B3664" t="s">
        <v>5</v>
      </c>
      <c r="C3664">
        <v>4.5999999999999996</v>
      </c>
      <c r="D3664" t="s">
        <v>21</v>
      </c>
      <c r="E3664">
        <v>1</v>
      </c>
      <c r="F3664" s="12">
        <f t="shared" si="114"/>
        <v>42036</v>
      </c>
      <c r="G3664" s="2">
        <f t="shared" si="115"/>
        <v>2015</v>
      </c>
    </row>
    <row r="3665" spans="1:7" x14ac:dyDescent="0.25">
      <c r="A3665">
        <v>8345</v>
      </c>
      <c r="B3665" t="s">
        <v>5</v>
      </c>
      <c r="C3665">
        <v>4.3</v>
      </c>
      <c r="D3665" t="s">
        <v>53</v>
      </c>
      <c r="E3665">
        <v>1</v>
      </c>
      <c r="F3665" s="12">
        <f t="shared" si="114"/>
        <v>41122</v>
      </c>
      <c r="G3665" s="2">
        <f t="shared" si="115"/>
        <v>2012</v>
      </c>
    </row>
    <row r="3666" spans="1:7" x14ac:dyDescent="0.25">
      <c r="A3666">
        <v>8345</v>
      </c>
      <c r="B3666" t="s">
        <v>5</v>
      </c>
      <c r="C3666">
        <v>4.3</v>
      </c>
      <c r="D3666" t="s">
        <v>57</v>
      </c>
      <c r="E3666">
        <v>1</v>
      </c>
      <c r="F3666" s="12">
        <f t="shared" si="114"/>
        <v>41334</v>
      </c>
      <c r="G3666" s="2">
        <f t="shared" si="115"/>
        <v>2013</v>
      </c>
    </row>
    <row r="3667" spans="1:7" x14ac:dyDescent="0.25">
      <c r="A3667">
        <v>8345</v>
      </c>
      <c r="B3667" t="s">
        <v>5</v>
      </c>
      <c r="C3667">
        <v>4.3</v>
      </c>
      <c r="D3667" t="s">
        <v>60</v>
      </c>
      <c r="E3667">
        <v>1</v>
      </c>
      <c r="F3667" s="12">
        <f t="shared" si="114"/>
        <v>41395</v>
      </c>
      <c r="G3667" s="2">
        <f t="shared" si="115"/>
        <v>2013</v>
      </c>
    </row>
    <row r="3668" spans="1:7" x14ac:dyDescent="0.25">
      <c r="A3668">
        <v>8345</v>
      </c>
      <c r="B3668" t="s">
        <v>5</v>
      </c>
      <c r="C3668">
        <v>4.3</v>
      </c>
      <c r="D3668" t="s">
        <v>65</v>
      </c>
      <c r="E3668">
        <v>1</v>
      </c>
      <c r="F3668" s="12">
        <f t="shared" si="114"/>
        <v>41487</v>
      </c>
      <c r="G3668" s="2">
        <f t="shared" si="115"/>
        <v>2013</v>
      </c>
    </row>
    <row r="3669" spans="1:7" x14ac:dyDescent="0.25">
      <c r="A3669">
        <v>8345</v>
      </c>
      <c r="B3669" t="s">
        <v>5</v>
      </c>
      <c r="C3669">
        <v>4.3</v>
      </c>
      <c r="D3669" t="s">
        <v>68</v>
      </c>
      <c r="E3669">
        <v>1</v>
      </c>
      <c r="F3669" s="12">
        <f t="shared" si="114"/>
        <v>41548</v>
      </c>
      <c r="G3669" s="2">
        <f t="shared" si="115"/>
        <v>2013</v>
      </c>
    </row>
    <row r="3670" spans="1:7" x14ac:dyDescent="0.25">
      <c r="A3670">
        <v>8345</v>
      </c>
      <c r="B3670" t="s">
        <v>5</v>
      </c>
      <c r="C3670">
        <v>4.3</v>
      </c>
      <c r="D3670" t="s">
        <v>7</v>
      </c>
      <c r="E3670">
        <v>1</v>
      </c>
      <c r="F3670" s="12">
        <f t="shared" si="114"/>
        <v>41699</v>
      </c>
      <c r="G3670" s="2">
        <f t="shared" si="115"/>
        <v>2014</v>
      </c>
    </row>
    <row r="3671" spans="1:7" x14ac:dyDescent="0.25">
      <c r="A3671">
        <v>8345</v>
      </c>
      <c r="B3671" t="s">
        <v>5</v>
      </c>
      <c r="C3671">
        <v>4.3</v>
      </c>
      <c r="D3671" t="s">
        <v>8</v>
      </c>
      <c r="E3671">
        <v>1</v>
      </c>
      <c r="F3671" s="12">
        <f t="shared" si="114"/>
        <v>41760</v>
      </c>
      <c r="G3671" s="2">
        <f t="shared" si="115"/>
        <v>2014</v>
      </c>
    </row>
    <row r="3672" spans="1:7" x14ac:dyDescent="0.25">
      <c r="A3672">
        <v>8345</v>
      </c>
      <c r="B3672" t="s">
        <v>5</v>
      </c>
      <c r="C3672">
        <v>4.3</v>
      </c>
      <c r="D3672" t="s">
        <v>11</v>
      </c>
      <c r="E3672">
        <v>1</v>
      </c>
      <c r="F3672" s="12">
        <f t="shared" si="114"/>
        <v>41821</v>
      </c>
      <c r="G3672" s="2">
        <f t="shared" si="115"/>
        <v>2014</v>
      </c>
    </row>
    <row r="3673" spans="1:7" x14ac:dyDescent="0.25">
      <c r="A3673">
        <v>8345</v>
      </c>
      <c r="B3673" t="s">
        <v>5</v>
      </c>
      <c r="C3673">
        <v>4.3</v>
      </c>
      <c r="D3673" t="s">
        <v>13</v>
      </c>
      <c r="E3673">
        <v>1</v>
      </c>
      <c r="F3673" s="12">
        <f t="shared" si="114"/>
        <v>41852</v>
      </c>
      <c r="G3673" s="2">
        <f t="shared" si="115"/>
        <v>2014</v>
      </c>
    </row>
    <row r="3674" spans="1:7" x14ac:dyDescent="0.25">
      <c r="A3674">
        <v>8345</v>
      </c>
      <c r="B3674" t="s">
        <v>5</v>
      </c>
      <c r="C3674">
        <v>4.3</v>
      </c>
      <c r="D3674" t="s">
        <v>17</v>
      </c>
      <c r="E3674">
        <v>1</v>
      </c>
      <c r="F3674" s="12">
        <f t="shared" si="114"/>
        <v>41944</v>
      </c>
      <c r="G3674" s="2">
        <f t="shared" si="115"/>
        <v>2014</v>
      </c>
    </row>
    <row r="3675" spans="1:7" x14ac:dyDescent="0.25">
      <c r="A3675">
        <v>8345</v>
      </c>
      <c r="B3675" t="s">
        <v>5</v>
      </c>
      <c r="C3675">
        <v>4.3</v>
      </c>
      <c r="D3675" t="s">
        <v>23</v>
      </c>
      <c r="E3675">
        <v>1</v>
      </c>
      <c r="F3675" s="12">
        <f t="shared" si="114"/>
        <v>42064</v>
      </c>
      <c r="G3675" s="2">
        <f t="shared" si="115"/>
        <v>2015</v>
      </c>
    </row>
    <row r="3676" spans="1:7" x14ac:dyDescent="0.25">
      <c r="A3676">
        <v>8346</v>
      </c>
      <c r="B3676" t="s">
        <v>5</v>
      </c>
      <c r="C3676">
        <v>3.22</v>
      </c>
      <c r="D3676" t="s">
        <v>52</v>
      </c>
      <c r="E3676">
        <v>1</v>
      </c>
      <c r="F3676" s="12">
        <f t="shared" si="114"/>
        <v>41153</v>
      </c>
      <c r="G3676" s="2">
        <f t="shared" si="115"/>
        <v>2012</v>
      </c>
    </row>
    <row r="3677" spans="1:7" x14ac:dyDescent="0.25">
      <c r="A3677">
        <v>8346</v>
      </c>
      <c r="B3677" t="s">
        <v>5</v>
      </c>
      <c r="C3677">
        <v>3.22</v>
      </c>
      <c r="D3677" t="s">
        <v>58</v>
      </c>
      <c r="E3677">
        <v>1</v>
      </c>
      <c r="F3677" s="12">
        <f t="shared" si="114"/>
        <v>41306</v>
      </c>
      <c r="G3677" s="2">
        <f t="shared" si="115"/>
        <v>2013</v>
      </c>
    </row>
    <row r="3678" spans="1:7" x14ac:dyDescent="0.25">
      <c r="A3678">
        <v>8346</v>
      </c>
      <c r="B3678" t="s">
        <v>5</v>
      </c>
      <c r="C3678">
        <v>3.22</v>
      </c>
      <c r="D3678" t="s">
        <v>60</v>
      </c>
      <c r="E3678">
        <v>1</v>
      </c>
      <c r="F3678" s="12">
        <f t="shared" si="114"/>
        <v>41395</v>
      </c>
      <c r="G3678" s="2">
        <f t="shared" si="115"/>
        <v>2013</v>
      </c>
    </row>
    <row r="3679" spans="1:7" x14ac:dyDescent="0.25">
      <c r="A3679">
        <v>8346</v>
      </c>
      <c r="B3679" t="s">
        <v>5</v>
      </c>
      <c r="C3679">
        <v>3.22</v>
      </c>
      <c r="D3679" t="s">
        <v>63</v>
      </c>
      <c r="E3679">
        <v>1</v>
      </c>
      <c r="F3679" s="12">
        <f t="shared" si="114"/>
        <v>41456</v>
      </c>
      <c r="G3679" s="2">
        <f t="shared" si="115"/>
        <v>2013</v>
      </c>
    </row>
    <row r="3680" spans="1:7" x14ac:dyDescent="0.25">
      <c r="A3680">
        <v>8346</v>
      </c>
      <c r="B3680" t="s">
        <v>5</v>
      </c>
      <c r="C3680">
        <v>3.22</v>
      </c>
      <c r="D3680" t="s">
        <v>68</v>
      </c>
      <c r="E3680">
        <v>1</v>
      </c>
      <c r="F3680" s="12">
        <f t="shared" si="114"/>
        <v>41548</v>
      </c>
      <c r="G3680" s="2">
        <f t="shared" si="115"/>
        <v>2013</v>
      </c>
    </row>
    <row r="3681" spans="1:7" x14ac:dyDescent="0.25">
      <c r="A3681">
        <v>8346</v>
      </c>
      <c r="B3681" t="s">
        <v>5</v>
      </c>
      <c r="C3681">
        <v>3.22</v>
      </c>
      <c r="D3681" t="s">
        <v>7</v>
      </c>
      <c r="E3681">
        <v>1</v>
      </c>
      <c r="F3681" s="12">
        <f t="shared" si="114"/>
        <v>41699</v>
      </c>
      <c r="G3681" s="2">
        <f t="shared" si="115"/>
        <v>2014</v>
      </c>
    </row>
    <row r="3682" spans="1:7" x14ac:dyDescent="0.25">
      <c r="A3682">
        <v>8346</v>
      </c>
      <c r="B3682" t="s">
        <v>5</v>
      </c>
      <c r="C3682">
        <v>3.22</v>
      </c>
      <c r="D3682" t="s">
        <v>10</v>
      </c>
      <c r="E3682">
        <v>1</v>
      </c>
      <c r="F3682" s="12">
        <f t="shared" si="114"/>
        <v>41791</v>
      </c>
      <c r="G3682" s="2">
        <f t="shared" si="115"/>
        <v>2014</v>
      </c>
    </row>
    <row r="3683" spans="1:7" x14ac:dyDescent="0.25">
      <c r="A3683">
        <v>8346</v>
      </c>
      <c r="B3683" t="s">
        <v>5</v>
      </c>
      <c r="C3683">
        <v>3.22</v>
      </c>
      <c r="D3683" t="s">
        <v>14</v>
      </c>
      <c r="E3683">
        <v>1</v>
      </c>
      <c r="F3683" s="12">
        <f t="shared" si="114"/>
        <v>41883</v>
      </c>
      <c r="G3683" s="2">
        <f t="shared" si="115"/>
        <v>2014</v>
      </c>
    </row>
    <row r="3684" spans="1:7" x14ac:dyDescent="0.25">
      <c r="A3684">
        <v>8346</v>
      </c>
      <c r="B3684" t="s">
        <v>5</v>
      </c>
      <c r="C3684">
        <v>3.22</v>
      </c>
      <c r="D3684" t="s">
        <v>20</v>
      </c>
      <c r="E3684">
        <v>1</v>
      </c>
      <c r="F3684" s="12">
        <f t="shared" si="114"/>
        <v>42005</v>
      </c>
      <c r="G3684" s="2">
        <f t="shared" si="115"/>
        <v>2015</v>
      </c>
    </row>
    <row r="3685" spans="1:7" x14ac:dyDescent="0.25">
      <c r="A3685">
        <v>8347</v>
      </c>
      <c r="B3685" t="s">
        <v>5</v>
      </c>
      <c r="C3685">
        <v>6.9</v>
      </c>
      <c r="D3685" t="s">
        <v>52</v>
      </c>
      <c r="E3685">
        <v>1</v>
      </c>
      <c r="F3685" s="12">
        <f t="shared" si="114"/>
        <v>41153</v>
      </c>
      <c r="G3685" s="2">
        <f t="shared" si="115"/>
        <v>2012</v>
      </c>
    </row>
    <row r="3686" spans="1:7" x14ac:dyDescent="0.25">
      <c r="A3686">
        <v>8347</v>
      </c>
      <c r="B3686" t="s">
        <v>5</v>
      </c>
      <c r="C3686">
        <v>6.9</v>
      </c>
      <c r="D3686" t="s">
        <v>53</v>
      </c>
      <c r="E3686">
        <v>1</v>
      </c>
      <c r="F3686" s="12">
        <f t="shared" si="114"/>
        <v>41122</v>
      </c>
      <c r="G3686" s="2">
        <f t="shared" si="115"/>
        <v>2012</v>
      </c>
    </row>
    <row r="3687" spans="1:7" x14ac:dyDescent="0.25">
      <c r="A3687">
        <v>8347</v>
      </c>
      <c r="B3687" t="s">
        <v>5</v>
      </c>
      <c r="C3687">
        <v>6.9</v>
      </c>
      <c r="D3687" t="s">
        <v>55</v>
      </c>
      <c r="E3687">
        <v>1</v>
      </c>
      <c r="F3687" s="12">
        <f t="shared" si="114"/>
        <v>41183</v>
      </c>
      <c r="G3687" s="2">
        <f t="shared" si="115"/>
        <v>2012</v>
      </c>
    </row>
    <row r="3688" spans="1:7" x14ac:dyDescent="0.25">
      <c r="A3688">
        <v>8347</v>
      </c>
      <c r="B3688" t="s">
        <v>5</v>
      </c>
      <c r="C3688">
        <v>6.9</v>
      </c>
      <c r="D3688" t="s">
        <v>57</v>
      </c>
      <c r="E3688">
        <v>1</v>
      </c>
      <c r="F3688" s="12">
        <f t="shared" si="114"/>
        <v>41334</v>
      </c>
      <c r="G3688" s="2">
        <f t="shared" si="115"/>
        <v>2013</v>
      </c>
    </row>
    <row r="3689" spans="1:7" x14ac:dyDescent="0.25">
      <c r="A3689">
        <v>8347</v>
      </c>
      <c r="B3689" t="s">
        <v>5</v>
      </c>
      <c r="C3689">
        <v>6.9</v>
      </c>
      <c r="D3689" t="s">
        <v>58</v>
      </c>
      <c r="E3689">
        <v>1</v>
      </c>
      <c r="F3689" s="12">
        <f t="shared" si="114"/>
        <v>41306</v>
      </c>
      <c r="G3689" s="2">
        <f t="shared" si="115"/>
        <v>2013</v>
      </c>
    </row>
    <row r="3690" spans="1:7" x14ac:dyDescent="0.25">
      <c r="A3690">
        <v>8347</v>
      </c>
      <c r="B3690" t="s">
        <v>5</v>
      </c>
      <c r="C3690">
        <v>6.9</v>
      </c>
      <c r="D3690" t="s">
        <v>62</v>
      </c>
      <c r="E3690">
        <v>1</v>
      </c>
      <c r="F3690" s="12">
        <f t="shared" si="114"/>
        <v>41365</v>
      </c>
      <c r="G3690" s="2">
        <f t="shared" si="115"/>
        <v>2013</v>
      </c>
    </row>
    <row r="3691" spans="1:7" x14ac:dyDescent="0.25">
      <c r="A3691">
        <v>8347</v>
      </c>
      <c r="B3691" t="s">
        <v>5</v>
      </c>
      <c r="C3691">
        <v>6.9</v>
      </c>
      <c r="D3691" t="s">
        <v>60</v>
      </c>
      <c r="E3691">
        <v>1</v>
      </c>
      <c r="F3691" s="12">
        <f t="shared" si="114"/>
        <v>41395</v>
      </c>
      <c r="G3691" s="2">
        <f t="shared" si="115"/>
        <v>2013</v>
      </c>
    </row>
    <row r="3692" spans="1:7" x14ac:dyDescent="0.25">
      <c r="A3692">
        <v>8347</v>
      </c>
      <c r="B3692" t="s">
        <v>5</v>
      </c>
      <c r="C3692">
        <v>6.9</v>
      </c>
      <c r="D3692" t="s">
        <v>63</v>
      </c>
      <c r="E3692">
        <v>1</v>
      </c>
      <c r="F3692" s="12">
        <f t="shared" si="114"/>
        <v>41456</v>
      </c>
      <c r="G3692" s="2">
        <f t="shared" si="115"/>
        <v>2013</v>
      </c>
    </row>
    <row r="3693" spans="1:7" x14ac:dyDescent="0.25">
      <c r="A3693">
        <v>8347</v>
      </c>
      <c r="B3693" t="s">
        <v>5</v>
      </c>
      <c r="C3693">
        <v>6.9</v>
      </c>
      <c r="D3693" t="s">
        <v>65</v>
      </c>
      <c r="E3693">
        <v>1</v>
      </c>
      <c r="F3693" s="12">
        <f t="shared" si="114"/>
        <v>41487</v>
      </c>
      <c r="G3693" s="2">
        <f t="shared" si="115"/>
        <v>2013</v>
      </c>
    </row>
    <row r="3694" spans="1:7" x14ac:dyDescent="0.25">
      <c r="A3694">
        <v>8347</v>
      </c>
      <c r="B3694" t="s">
        <v>5</v>
      </c>
      <c r="C3694">
        <v>6.9</v>
      </c>
      <c r="D3694" t="s">
        <v>64</v>
      </c>
      <c r="E3694">
        <v>1</v>
      </c>
      <c r="F3694" s="12">
        <f t="shared" si="114"/>
        <v>41518</v>
      </c>
      <c r="G3694" s="2">
        <f t="shared" si="115"/>
        <v>2013</v>
      </c>
    </row>
    <row r="3695" spans="1:7" x14ac:dyDescent="0.25">
      <c r="A3695">
        <v>8347</v>
      </c>
      <c r="B3695" t="s">
        <v>5</v>
      </c>
      <c r="C3695">
        <v>6.9</v>
      </c>
      <c r="D3695" t="s">
        <v>68</v>
      </c>
      <c r="E3695">
        <v>1</v>
      </c>
      <c r="F3695" s="12">
        <f t="shared" si="114"/>
        <v>41548</v>
      </c>
      <c r="G3695" s="2">
        <f t="shared" si="115"/>
        <v>2013</v>
      </c>
    </row>
    <row r="3696" spans="1:7" x14ac:dyDescent="0.25">
      <c r="A3696">
        <v>8347</v>
      </c>
      <c r="B3696" t="s">
        <v>5</v>
      </c>
      <c r="C3696">
        <v>6.9</v>
      </c>
      <c r="D3696" t="s">
        <v>66</v>
      </c>
      <c r="E3696">
        <v>1</v>
      </c>
      <c r="F3696" s="12">
        <f t="shared" si="114"/>
        <v>41609</v>
      </c>
      <c r="G3696" s="2">
        <f t="shared" si="115"/>
        <v>2013</v>
      </c>
    </row>
    <row r="3697" spans="1:7" x14ac:dyDescent="0.25">
      <c r="A3697">
        <v>8347</v>
      </c>
      <c r="B3697" t="s">
        <v>5</v>
      </c>
      <c r="C3697">
        <v>6.9</v>
      </c>
      <c r="D3697" t="s">
        <v>70</v>
      </c>
      <c r="E3697">
        <v>1</v>
      </c>
      <c r="F3697" s="12">
        <f t="shared" si="114"/>
        <v>41671</v>
      </c>
      <c r="G3697" s="2">
        <f t="shared" si="115"/>
        <v>2014</v>
      </c>
    </row>
    <row r="3698" spans="1:7" x14ac:dyDescent="0.25">
      <c r="A3698">
        <v>8347</v>
      </c>
      <c r="B3698" t="s">
        <v>5</v>
      </c>
      <c r="C3698">
        <v>6.9</v>
      </c>
      <c r="D3698" t="s">
        <v>6</v>
      </c>
      <c r="E3698">
        <v>1</v>
      </c>
      <c r="F3698" s="12">
        <f t="shared" si="114"/>
        <v>41730</v>
      </c>
      <c r="G3698" s="2">
        <f t="shared" si="115"/>
        <v>2014</v>
      </c>
    </row>
    <row r="3699" spans="1:7" x14ac:dyDescent="0.25">
      <c r="A3699">
        <v>8347</v>
      </c>
      <c r="B3699" t="s">
        <v>5</v>
      </c>
      <c r="C3699">
        <v>6.9</v>
      </c>
      <c r="D3699" t="s">
        <v>8</v>
      </c>
      <c r="E3699">
        <v>1</v>
      </c>
      <c r="F3699" s="12">
        <f t="shared" si="114"/>
        <v>41760</v>
      </c>
      <c r="G3699" s="2">
        <f t="shared" si="115"/>
        <v>2014</v>
      </c>
    </row>
    <row r="3700" spans="1:7" x14ac:dyDescent="0.25">
      <c r="A3700">
        <v>8347</v>
      </c>
      <c r="B3700" t="s">
        <v>5</v>
      </c>
      <c r="C3700">
        <v>6.9</v>
      </c>
      <c r="D3700" t="s">
        <v>10</v>
      </c>
      <c r="E3700">
        <v>1</v>
      </c>
      <c r="F3700" s="12">
        <f t="shared" si="114"/>
        <v>41791</v>
      </c>
      <c r="G3700" s="2">
        <f t="shared" si="115"/>
        <v>2014</v>
      </c>
    </row>
    <row r="3701" spans="1:7" x14ac:dyDescent="0.25">
      <c r="A3701">
        <v>8347</v>
      </c>
      <c r="B3701" t="s">
        <v>5</v>
      </c>
      <c r="C3701">
        <v>6.9</v>
      </c>
      <c r="D3701" t="s">
        <v>11</v>
      </c>
      <c r="E3701">
        <v>1</v>
      </c>
      <c r="F3701" s="12">
        <f t="shared" si="114"/>
        <v>41821</v>
      </c>
      <c r="G3701" s="2">
        <f t="shared" si="115"/>
        <v>2014</v>
      </c>
    </row>
    <row r="3702" spans="1:7" x14ac:dyDescent="0.25">
      <c r="A3702">
        <v>8347</v>
      </c>
      <c r="B3702" t="s">
        <v>5</v>
      </c>
      <c r="C3702">
        <v>6.9</v>
      </c>
      <c r="D3702" t="s">
        <v>13</v>
      </c>
      <c r="E3702">
        <v>1</v>
      </c>
      <c r="F3702" s="12">
        <f t="shared" si="114"/>
        <v>41852</v>
      </c>
      <c r="G3702" s="2">
        <f t="shared" si="115"/>
        <v>2014</v>
      </c>
    </row>
    <row r="3703" spans="1:7" x14ac:dyDescent="0.25">
      <c r="A3703">
        <v>8347</v>
      </c>
      <c r="B3703" t="s">
        <v>5</v>
      </c>
      <c r="C3703">
        <v>6.9</v>
      </c>
      <c r="D3703" t="s">
        <v>14</v>
      </c>
      <c r="E3703">
        <v>1</v>
      </c>
      <c r="F3703" s="12">
        <f t="shared" si="114"/>
        <v>41883</v>
      </c>
      <c r="G3703" s="2">
        <f t="shared" si="115"/>
        <v>2014</v>
      </c>
    </row>
    <row r="3704" spans="1:7" x14ac:dyDescent="0.25">
      <c r="A3704">
        <v>8347</v>
      </c>
      <c r="B3704" t="s">
        <v>5</v>
      </c>
      <c r="C3704">
        <v>6.9</v>
      </c>
      <c r="D3704" t="s">
        <v>17</v>
      </c>
      <c r="E3704">
        <v>1</v>
      </c>
      <c r="F3704" s="12">
        <f t="shared" si="114"/>
        <v>41944</v>
      </c>
      <c r="G3704" s="2">
        <f t="shared" si="115"/>
        <v>2014</v>
      </c>
    </row>
    <row r="3705" spans="1:7" x14ac:dyDescent="0.25">
      <c r="A3705">
        <v>8347</v>
      </c>
      <c r="B3705" t="s">
        <v>5</v>
      </c>
      <c r="C3705">
        <v>6.9</v>
      </c>
      <c r="D3705" t="s">
        <v>20</v>
      </c>
      <c r="E3705">
        <v>1</v>
      </c>
      <c r="F3705" s="12">
        <f t="shared" si="114"/>
        <v>42005</v>
      </c>
      <c r="G3705" s="2">
        <f t="shared" si="115"/>
        <v>2015</v>
      </c>
    </row>
    <row r="3706" spans="1:7" x14ac:dyDescent="0.25">
      <c r="A3706">
        <v>8347</v>
      </c>
      <c r="B3706" t="s">
        <v>5</v>
      </c>
      <c r="C3706">
        <v>6.9</v>
      </c>
      <c r="D3706" t="s">
        <v>23</v>
      </c>
      <c r="E3706">
        <v>1</v>
      </c>
      <c r="F3706" s="12">
        <f t="shared" si="114"/>
        <v>42064</v>
      </c>
      <c r="G3706" s="2">
        <f t="shared" si="115"/>
        <v>2015</v>
      </c>
    </row>
    <row r="3707" spans="1:7" x14ac:dyDescent="0.25">
      <c r="A3707">
        <v>8348</v>
      </c>
      <c r="B3707" t="s">
        <v>5</v>
      </c>
      <c r="C3707">
        <v>4.5999999999999996</v>
      </c>
      <c r="D3707" t="s">
        <v>53</v>
      </c>
      <c r="E3707">
        <v>1</v>
      </c>
      <c r="F3707" s="12">
        <f t="shared" si="114"/>
        <v>41122</v>
      </c>
      <c r="G3707" s="2">
        <f t="shared" si="115"/>
        <v>2012</v>
      </c>
    </row>
    <row r="3708" spans="1:7" x14ac:dyDescent="0.25">
      <c r="A3708">
        <v>8348</v>
      </c>
      <c r="B3708" t="s">
        <v>5</v>
      </c>
      <c r="C3708">
        <v>4.5999999999999996</v>
      </c>
      <c r="D3708" t="s">
        <v>58</v>
      </c>
      <c r="E3708">
        <v>1</v>
      </c>
      <c r="F3708" s="12">
        <f t="shared" si="114"/>
        <v>41306</v>
      </c>
      <c r="G3708" s="2">
        <f t="shared" si="115"/>
        <v>2013</v>
      </c>
    </row>
    <row r="3709" spans="1:7" x14ac:dyDescent="0.25">
      <c r="A3709">
        <v>8348</v>
      </c>
      <c r="B3709" t="s">
        <v>5</v>
      </c>
      <c r="C3709">
        <v>4.5999999999999996</v>
      </c>
      <c r="D3709" t="s">
        <v>62</v>
      </c>
      <c r="E3709">
        <v>1</v>
      </c>
      <c r="F3709" s="12">
        <f t="shared" si="114"/>
        <v>41365</v>
      </c>
      <c r="G3709" s="2">
        <f t="shared" si="115"/>
        <v>2013</v>
      </c>
    </row>
    <row r="3710" spans="1:7" x14ac:dyDescent="0.25">
      <c r="A3710">
        <v>8348</v>
      </c>
      <c r="B3710" t="s">
        <v>5</v>
      </c>
      <c r="C3710">
        <v>4.5999999999999996</v>
      </c>
      <c r="D3710" t="s">
        <v>61</v>
      </c>
      <c r="E3710">
        <v>1</v>
      </c>
      <c r="F3710" s="12">
        <f t="shared" si="114"/>
        <v>41426</v>
      </c>
      <c r="G3710" s="2">
        <f t="shared" si="115"/>
        <v>2013</v>
      </c>
    </row>
    <row r="3711" spans="1:7" x14ac:dyDescent="0.25">
      <c r="A3711">
        <v>8348</v>
      </c>
      <c r="B3711" t="s">
        <v>5</v>
      </c>
      <c r="C3711">
        <v>4.5999999999999996</v>
      </c>
      <c r="D3711" t="s">
        <v>63</v>
      </c>
      <c r="E3711">
        <v>1</v>
      </c>
      <c r="F3711" s="12">
        <f t="shared" si="114"/>
        <v>41456</v>
      </c>
      <c r="G3711" s="2">
        <f t="shared" si="115"/>
        <v>2013</v>
      </c>
    </row>
    <row r="3712" spans="1:7" x14ac:dyDescent="0.25">
      <c r="A3712">
        <v>8348</v>
      </c>
      <c r="B3712" t="s">
        <v>5</v>
      </c>
      <c r="C3712">
        <v>4.5999999999999996</v>
      </c>
      <c r="D3712" t="s">
        <v>64</v>
      </c>
      <c r="E3712">
        <v>1</v>
      </c>
      <c r="F3712" s="12">
        <f t="shared" si="114"/>
        <v>41518</v>
      </c>
      <c r="G3712" s="2">
        <f t="shared" si="115"/>
        <v>2013</v>
      </c>
    </row>
    <row r="3713" spans="1:7" x14ac:dyDescent="0.25">
      <c r="A3713">
        <v>8348</v>
      </c>
      <c r="B3713" t="s">
        <v>5</v>
      </c>
      <c r="C3713">
        <v>4.5999999999999996</v>
      </c>
      <c r="D3713" t="s">
        <v>67</v>
      </c>
      <c r="E3713">
        <v>1</v>
      </c>
      <c r="F3713" s="12">
        <f t="shared" si="114"/>
        <v>41579</v>
      </c>
      <c r="G3713" s="2">
        <f t="shared" si="115"/>
        <v>2013</v>
      </c>
    </row>
    <row r="3714" spans="1:7" x14ac:dyDescent="0.25">
      <c r="A3714">
        <v>8348</v>
      </c>
      <c r="B3714" t="s">
        <v>5</v>
      </c>
      <c r="C3714">
        <v>4.5999999999999996</v>
      </c>
      <c r="D3714" t="s">
        <v>7</v>
      </c>
      <c r="E3714">
        <v>1</v>
      </c>
      <c r="F3714" s="12">
        <f t="shared" ref="F3714:F3777" si="116">DATE(VALUE(LEFT(D3714,4)),VALUE(RIGHT(D3714,2)),1)</f>
        <v>41699</v>
      </c>
      <c r="G3714" s="2">
        <f t="shared" si="115"/>
        <v>2014</v>
      </c>
    </row>
    <row r="3715" spans="1:7" x14ac:dyDescent="0.25">
      <c r="A3715">
        <v>8348</v>
      </c>
      <c r="B3715" t="s">
        <v>5</v>
      </c>
      <c r="C3715">
        <v>4.5999999999999996</v>
      </c>
      <c r="D3715" t="s">
        <v>8</v>
      </c>
      <c r="E3715">
        <v>1</v>
      </c>
      <c r="F3715" s="12">
        <f t="shared" si="116"/>
        <v>41760</v>
      </c>
      <c r="G3715" s="2">
        <f t="shared" ref="G3715:G3778" si="117">YEAR(F3715)</f>
        <v>2014</v>
      </c>
    </row>
    <row r="3716" spans="1:7" x14ac:dyDescent="0.25">
      <c r="A3716">
        <v>8348</v>
      </c>
      <c r="B3716" t="s">
        <v>5</v>
      </c>
      <c r="C3716">
        <v>4.5999999999999996</v>
      </c>
      <c r="D3716" t="s">
        <v>11</v>
      </c>
      <c r="E3716">
        <v>1</v>
      </c>
      <c r="F3716" s="12">
        <f t="shared" si="116"/>
        <v>41821</v>
      </c>
      <c r="G3716" s="2">
        <f t="shared" si="117"/>
        <v>2014</v>
      </c>
    </row>
    <row r="3717" spans="1:7" x14ac:dyDescent="0.25">
      <c r="A3717">
        <v>8348</v>
      </c>
      <c r="B3717" t="s">
        <v>5</v>
      </c>
      <c r="C3717">
        <v>4.5999999999999996</v>
      </c>
      <c r="D3717" t="s">
        <v>13</v>
      </c>
      <c r="E3717">
        <v>1</v>
      </c>
      <c r="F3717" s="12">
        <f t="shared" si="116"/>
        <v>41852</v>
      </c>
      <c r="G3717" s="2">
        <f t="shared" si="117"/>
        <v>2014</v>
      </c>
    </row>
    <row r="3718" spans="1:7" x14ac:dyDescent="0.25">
      <c r="A3718">
        <v>8348</v>
      </c>
      <c r="B3718" t="s">
        <v>5</v>
      </c>
      <c r="C3718">
        <v>4.5999999999999996</v>
      </c>
      <c r="D3718" t="s">
        <v>17</v>
      </c>
      <c r="E3718">
        <v>1</v>
      </c>
      <c r="F3718" s="12">
        <f t="shared" si="116"/>
        <v>41944</v>
      </c>
      <c r="G3718" s="2">
        <f t="shared" si="117"/>
        <v>2014</v>
      </c>
    </row>
    <row r="3719" spans="1:7" x14ac:dyDescent="0.25">
      <c r="A3719">
        <v>8348</v>
      </c>
      <c r="B3719" t="s">
        <v>5</v>
      </c>
      <c r="C3719">
        <v>4.5999999999999996</v>
      </c>
      <c r="D3719" t="s">
        <v>23</v>
      </c>
      <c r="E3719">
        <v>1</v>
      </c>
      <c r="F3719" s="12">
        <f t="shared" si="116"/>
        <v>42064</v>
      </c>
      <c r="G3719" s="2">
        <f t="shared" si="117"/>
        <v>2015</v>
      </c>
    </row>
    <row r="3720" spans="1:7" x14ac:dyDescent="0.25">
      <c r="A3720">
        <v>8349</v>
      </c>
      <c r="B3720" t="s">
        <v>5</v>
      </c>
      <c r="C3720">
        <v>3.22</v>
      </c>
      <c r="D3720" t="s">
        <v>52</v>
      </c>
      <c r="E3720">
        <v>1</v>
      </c>
      <c r="F3720" s="12">
        <f t="shared" si="116"/>
        <v>41153</v>
      </c>
      <c r="G3720" s="2">
        <f t="shared" si="117"/>
        <v>2012</v>
      </c>
    </row>
    <row r="3721" spans="1:7" x14ac:dyDescent="0.25">
      <c r="A3721">
        <v>8349</v>
      </c>
      <c r="B3721" t="s">
        <v>5</v>
      </c>
      <c r="C3721">
        <v>3.22</v>
      </c>
      <c r="D3721" t="s">
        <v>57</v>
      </c>
      <c r="E3721">
        <v>1</v>
      </c>
      <c r="F3721" s="12">
        <f t="shared" si="116"/>
        <v>41334</v>
      </c>
      <c r="G3721" s="2">
        <f t="shared" si="117"/>
        <v>2013</v>
      </c>
    </row>
    <row r="3722" spans="1:7" x14ac:dyDescent="0.25">
      <c r="A3722">
        <v>8349</v>
      </c>
      <c r="B3722" t="s">
        <v>5</v>
      </c>
      <c r="C3722">
        <v>3.22</v>
      </c>
      <c r="D3722" t="s">
        <v>60</v>
      </c>
      <c r="E3722">
        <v>1</v>
      </c>
      <c r="F3722" s="12">
        <f t="shared" si="116"/>
        <v>41395</v>
      </c>
      <c r="G3722" s="2">
        <f t="shared" si="117"/>
        <v>2013</v>
      </c>
    </row>
    <row r="3723" spans="1:7" x14ac:dyDescent="0.25">
      <c r="A3723">
        <v>8349</v>
      </c>
      <c r="B3723" t="s">
        <v>5</v>
      </c>
      <c r="C3723">
        <v>3.22</v>
      </c>
      <c r="D3723" t="s">
        <v>65</v>
      </c>
      <c r="E3723">
        <v>1</v>
      </c>
      <c r="F3723" s="12">
        <f t="shared" si="116"/>
        <v>41487</v>
      </c>
      <c r="G3723" s="2">
        <f t="shared" si="117"/>
        <v>2013</v>
      </c>
    </row>
    <row r="3724" spans="1:7" x14ac:dyDescent="0.25">
      <c r="A3724">
        <v>8349</v>
      </c>
      <c r="B3724" t="s">
        <v>5</v>
      </c>
      <c r="C3724">
        <v>3.22</v>
      </c>
      <c r="D3724" t="s">
        <v>69</v>
      </c>
      <c r="E3724">
        <v>1</v>
      </c>
      <c r="F3724" s="12">
        <f t="shared" si="116"/>
        <v>41640</v>
      </c>
      <c r="G3724" s="2">
        <f t="shared" si="117"/>
        <v>2014</v>
      </c>
    </row>
    <row r="3725" spans="1:7" x14ac:dyDescent="0.25">
      <c r="A3725">
        <v>8349</v>
      </c>
      <c r="B3725" t="s">
        <v>5</v>
      </c>
      <c r="C3725">
        <v>3.22</v>
      </c>
      <c r="D3725" t="s">
        <v>8</v>
      </c>
      <c r="E3725">
        <v>1</v>
      </c>
      <c r="F3725" s="12">
        <f t="shared" si="116"/>
        <v>41760</v>
      </c>
      <c r="G3725" s="2">
        <f t="shared" si="117"/>
        <v>2014</v>
      </c>
    </row>
    <row r="3726" spans="1:7" x14ac:dyDescent="0.25">
      <c r="A3726">
        <v>8349</v>
      </c>
      <c r="B3726" t="s">
        <v>5</v>
      </c>
      <c r="C3726">
        <v>3.22</v>
      </c>
      <c r="D3726" t="s">
        <v>11</v>
      </c>
      <c r="E3726">
        <v>1</v>
      </c>
      <c r="F3726" s="12">
        <f t="shared" si="116"/>
        <v>41821</v>
      </c>
      <c r="G3726" s="2">
        <f t="shared" si="117"/>
        <v>2014</v>
      </c>
    </row>
    <row r="3727" spans="1:7" x14ac:dyDescent="0.25">
      <c r="A3727">
        <v>8349</v>
      </c>
      <c r="B3727" t="s">
        <v>5</v>
      </c>
      <c r="C3727">
        <v>3.22</v>
      </c>
      <c r="D3727" t="s">
        <v>17</v>
      </c>
      <c r="E3727">
        <v>1</v>
      </c>
      <c r="F3727" s="12">
        <f t="shared" si="116"/>
        <v>41944</v>
      </c>
      <c r="G3727" s="2">
        <f t="shared" si="117"/>
        <v>2014</v>
      </c>
    </row>
    <row r="3728" spans="1:7" x14ac:dyDescent="0.25">
      <c r="A3728">
        <v>8350</v>
      </c>
      <c r="B3728" t="s">
        <v>5</v>
      </c>
      <c r="C3728">
        <v>7.31</v>
      </c>
      <c r="D3728" t="s">
        <v>52</v>
      </c>
      <c r="E3728">
        <v>1</v>
      </c>
      <c r="F3728" s="12">
        <f t="shared" si="116"/>
        <v>41153</v>
      </c>
      <c r="G3728" s="2">
        <f t="shared" si="117"/>
        <v>2012</v>
      </c>
    </row>
    <row r="3729" spans="1:7" x14ac:dyDescent="0.25">
      <c r="A3729">
        <v>8350</v>
      </c>
      <c r="B3729" t="s">
        <v>5</v>
      </c>
      <c r="C3729">
        <v>7.31</v>
      </c>
      <c r="D3729" t="s">
        <v>53</v>
      </c>
      <c r="E3729">
        <v>1</v>
      </c>
      <c r="F3729" s="12">
        <f t="shared" si="116"/>
        <v>41122</v>
      </c>
      <c r="G3729" s="2">
        <f t="shared" si="117"/>
        <v>2012</v>
      </c>
    </row>
    <row r="3730" spans="1:7" x14ac:dyDescent="0.25">
      <c r="A3730">
        <v>8350</v>
      </c>
      <c r="B3730" t="s">
        <v>5</v>
      </c>
      <c r="C3730">
        <v>7.31</v>
      </c>
      <c r="D3730" t="s">
        <v>54</v>
      </c>
      <c r="E3730">
        <v>1</v>
      </c>
      <c r="F3730" s="12">
        <f t="shared" si="116"/>
        <v>41244</v>
      </c>
      <c r="G3730" s="2">
        <f t="shared" si="117"/>
        <v>2012</v>
      </c>
    </row>
    <row r="3731" spans="1:7" x14ac:dyDescent="0.25">
      <c r="A3731">
        <v>8350</v>
      </c>
      <c r="B3731" t="s">
        <v>5</v>
      </c>
      <c r="C3731">
        <v>7.31</v>
      </c>
      <c r="D3731" t="s">
        <v>57</v>
      </c>
      <c r="E3731">
        <v>1</v>
      </c>
      <c r="F3731" s="12">
        <f t="shared" si="116"/>
        <v>41334</v>
      </c>
      <c r="G3731" s="2">
        <f t="shared" si="117"/>
        <v>2013</v>
      </c>
    </row>
    <row r="3732" spans="1:7" x14ac:dyDescent="0.25">
      <c r="A3732">
        <v>8350</v>
      </c>
      <c r="B3732" t="s">
        <v>5</v>
      </c>
      <c r="C3732">
        <v>7.31</v>
      </c>
      <c r="D3732" t="s">
        <v>58</v>
      </c>
      <c r="E3732">
        <v>1</v>
      </c>
      <c r="F3732" s="12">
        <f t="shared" si="116"/>
        <v>41306</v>
      </c>
      <c r="G3732" s="2">
        <f t="shared" si="117"/>
        <v>2013</v>
      </c>
    </row>
    <row r="3733" spans="1:7" x14ac:dyDescent="0.25">
      <c r="A3733">
        <v>8350</v>
      </c>
      <c r="B3733" t="s">
        <v>5</v>
      </c>
      <c r="C3733">
        <v>7.31</v>
      </c>
      <c r="D3733" t="s">
        <v>62</v>
      </c>
      <c r="E3733">
        <v>1</v>
      </c>
      <c r="F3733" s="12">
        <f t="shared" si="116"/>
        <v>41365</v>
      </c>
      <c r="G3733" s="2">
        <f t="shared" si="117"/>
        <v>2013</v>
      </c>
    </row>
    <row r="3734" spans="1:7" x14ac:dyDescent="0.25">
      <c r="A3734">
        <v>8350</v>
      </c>
      <c r="B3734" t="s">
        <v>5</v>
      </c>
      <c r="C3734">
        <v>7.31</v>
      </c>
      <c r="D3734" t="s">
        <v>60</v>
      </c>
      <c r="E3734">
        <v>1</v>
      </c>
      <c r="F3734" s="12">
        <f t="shared" si="116"/>
        <v>41395</v>
      </c>
      <c r="G3734" s="2">
        <f t="shared" si="117"/>
        <v>2013</v>
      </c>
    </row>
    <row r="3735" spans="1:7" x14ac:dyDescent="0.25">
      <c r="A3735">
        <v>8350</v>
      </c>
      <c r="B3735" t="s">
        <v>5</v>
      </c>
      <c r="C3735">
        <v>7.31</v>
      </c>
      <c r="D3735" t="s">
        <v>61</v>
      </c>
      <c r="E3735">
        <v>1</v>
      </c>
      <c r="F3735" s="12">
        <f t="shared" si="116"/>
        <v>41426</v>
      </c>
      <c r="G3735" s="2">
        <f t="shared" si="117"/>
        <v>2013</v>
      </c>
    </row>
    <row r="3736" spans="1:7" x14ac:dyDescent="0.25">
      <c r="A3736">
        <v>8350</v>
      </c>
      <c r="B3736" t="s">
        <v>5</v>
      </c>
      <c r="C3736">
        <v>7.31</v>
      </c>
      <c r="D3736" t="s">
        <v>63</v>
      </c>
      <c r="E3736">
        <v>1</v>
      </c>
      <c r="F3736" s="12">
        <f t="shared" si="116"/>
        <v>41456</v>
      </c>
      <c r="G3736" s="2">
        <f t="shared" si="117"/>
        <v>2013</v>
      </c>
    </row>
    <row r="3737" spans="1:7" x14ac:dyDescent="0.25">
      <c r="A3737">
        <v>8350</v>
      </c>
      <c r="B3737" t="s">
        <v>5</v>
      </c>
      <c r="C3737">
        <v>7.31</v>
      </c>
      <c r="D3737" t="s">
        <v>65</v>
      </c>
      <c r="E3737">
        <v>1</v>
      </c>
      <c r="F3737" s="12">
        <f t="shared" si="116"/>
        <v>41487</v>
      </c>
      <c r="G3737" s="2">
        <f t="shared" si="117"/>
        <v>2013</v>
      </c>
    </row>
    <row r="3738" spans="1:7" x14ac:dyDescent="0.25">
      <c r="A3738">
        <v>8350</v>
      </c>
      <c r="B3738" t="s">
        <v>5</v>
      </c>
      <c r="C3738">
        <v>7.31</v>
      </c>
      <c r="D3738" t="s">
        <v>64</v>
      </c>
      <c r="E3738">
        <v>1</v>
      </c>
      <c r="F3738" s="12">
        <f t="shared" si="116"/>
        <v>41518</v>
      </c>
      <c r="G3738" s="2">
        <f t="shared" si="117"/>
        <v>2013</v>
      </c>
    </row>
    <row r="3739" spans="1:7" x14ac:dyDescent="0.25">
      <c r="A3739">
        <v>8350</v>
      </c>
      <c r="B3739" t="s">
        <v>5</v>
      </c>
      <c r="C3739">
        <v>7.31</v>
      </c>
      <c r="D3739" t="s">
        <v>67</v>
      </c>
      <c r="E3739">
        <v>1</v>
      </c>
      <c r="F3739" s="12">
        <f t="shared" si="116"/>
        <v>41579</v>
      </c>
      <c r="G3739" s="2">
        <f t="shared" si="117"/>
        <v>2013</v>
      </c>
    </row>
    <row r="3740" spans="1:7" x14ac:dyDescent="0.25">
      <c r="A3740">
        <v>8350</v>
      </c>
      <c r="B3740" t="s">
        <v>5</v>
      </c>
      <c r="C3740">
        <v>7.31</v>
      </c>
      <c r="D3740" t="s">
        <v>69</v>
      </c>
      <c r="E3740">
        <v>1</v>
      </c>
      <c r="F3740" s="12">
        <f t="shared" si="116"/>
        <v>41640</v>
      </c>
      <c r="G3740" s="2">
        <f t="shared" si="117"/>
        <v>2014</v>
      </c>
    </row>
    <row r="3741" spans="1:7" x14ac:dyDescent="0.25">
      <c r="A3741">
        <v>8350</v>
      </c>
      <c r="B3741" t="s">
        <v>5</v>
      </c>
      <c r="C3741">
        <v>7.31</v>
      </c>
      <c r="D3741" t="s">
        <v>7</v>
      </c>
      <c r="E3741">
        <v>1</v>
      </c>
      <c r="F3741" s="12">
        <f t="shared" si="116"/>
        <v>41699</v>
      </c>
      <c r="G3741" s="2">
        <f t="shared" si="117"/>
        <v>2014</v>
      </c>
    </row>
    <row r="3742" spans="1:7" x14ac:dyDescent="0.25">
      <c r="A3742">
        <v>8350</v>
      </c>
      <c r="B3742" t="s">
        <v>5</v>
      </c>
      <c r="C3742">
        <v>7.31</v>
      </c>
      <c r="D3742" t="s">
        <v>6</v>
      </c>
      <c r="E3742">
        <v>1</v>
      </c>
      <c r="F3742" s="12">
        <f t="shared" si="116"/>
        <v>41730</v>
      </c>
      <c r="G3742" s="2">
        <f t="shared" si="117"/>
        <v>2014</v>
      </c>
    </row>
    <row r="3743" spans="1:7" x14ac:dyDescent="0.25">
      <c r="A3743">
        <v>8350</v>
      </c>
      <c r="B3743" t="s">
        <v>5</v>
      </c>
      <c r="C3743">
        <v>7.31</v>
      </c>
      <c r="D3743" t="s">
        <v>8</v>
      </c>
      <c r="E3743">
        <v>1</v>
      </c>
      <c r="F3743" s="12">
        <f t="shared" si="116"/>
        <v>41760</v>
      </c>
      <c r="G3743" s="2">
        <f t="shared" si="117"/>
        <v>2014</v>
      </c>
    </row>
    <row r="3744" spans="1:7" x14ac:dyDescent="0.25">
      <c r="A3744">
        <v>8350</v>
      </c>
      <c r="B3744" t="s">
        <v>5</v>
      </c>
      <c r="C3744">
        <v>7.31</v>
      </c>
      <c r="D3744" t="s">
        <v>10</v>
      </c>
      <c r="E3744">
        <v>1</v>
      </c>
      <c r="F3744" s="12">
        <f t="shared" si="116"/>
        <v>41791</v>
      </c>
      <c r="G3744" s="2">
        <f t="shared" si="117"/>
        <v>2014</v>
      </c>
    </row>
    <row r="3745" spans="1:7" x14ac:dyDescent="0.25">
      <c r="A3745">
        <v>8350</v>
      </c>
      <c r="B3745" t="s">
        <v>5</v>
      </c>
      <c r="C3745">
        <v>7.31</v>
      </c>
      <c r="D3745" t="s">
        <v>11</v>
      </c>
      <c r="E3745">
        <v>1</v>
      </c>
      <c r="F3745" s="12">
        <f t="shared" si="116"/>
        <v>41821</v>
      </c>
      <c r="G3745" s="2">
        <f t="shared" si="117"/>
        <v>2014</v>
      </c>
    </row>
    <row r="3746" spans="1:7" x14ac:dyDescent="0.25">
      <c r="A3746">
        <v>8350</v>
      </c>
      <c r="B3746" t="s">
        <v>5</v>
      </c>
      <c r="C3746">
        <v>7.31</v>
      </c>
      <c r="D3746" t="s">
        <v>13</v>
      </c>
      <c r="E3746">
        <v>1</v>
      </c>
      <c r="F3746" s="12">
        <f t="shared" si="116"/>
        <v>41852</v>
      </c>
      <c r="G3746" s="2">
        <f t="shared" si="117"/>
        <v>2014</v>
      </c>
    </row>
    <row r="3747" spans="1:7" x14ac:dyDescent="0.25">
      <c r="A3747">
        <v>8350</v>
      </c>
      <c r="B3747" t="s">
        <v>5</v>
      </c>
      <c r="C3747">
        <v>7.31</v>
      </c>
      <c r="D3747" t="s">
        <v>14</v>
      </c>
      <c r="E3747">
        <v>1</v>
      </c>
      <c r="F3747" s="12">
        <f t="shared" si="116"/>
        <v>41883</v>
      </c>
      <c r="G3747" s="2">
        <f t="shared" si="117"/>
        <v>2014</v>
      </c>
    </row>
    <row r="3748" spans="1:7" x14ac:dyDescent="0.25">
      <c r="A3748">
        <v>8350</v>
      </c>
      <c r="B3748" t="s">
        <v>5</v>
      </c>
      <c r="C3748">
        <v>7.31</v>
      </c>
      <c r="D3748" t="s">
        <v>16</v>
      </c>
      <c r="E3748">
        <v>1</v>
      </c>
      <c r="F3748" s="12">
        <f t="shared" si="116"/>
        <v>41913</v>
      </c>
      <c r="G3748" s="2">
        <f t="shared" si="117"/>
        <v>2014</v>
      </c>
    </row>
    <row r="3749" spans="1:7" x14ac:dyDescent="0.25">
      <c r="A3749">
        <v>8350</v>
      </c>
      <c r="B3749" t="s">
        <v>5</v>
      </c>
      <c r="C3749">
        <v>7.31</v>
      </c>
      <c r="D3749" t="s">
        <v>20</v>
      </c>
      <c r="E3749">
        <v>1</v>
      </c>
      <c r="F3749" s="12">
        <f t="shared" si="116"/>
        <v>42005</v>
      </c>
      <c r="G3749" s="2">
        <f t="shared" si="117"/>
        <v>2015</v>
      </c>
    </row>
    <row r="3750" spans="1:7" x14ac:dyDescent="0.25">
      <c r="A3750">
        <v>8351</v>
      </c>
      <c r="B3750" t="s">
        <v>5</v>
      </c>
      <c r="C3750">
        <v>2.99</v>
      </c>
      <c r="D3750" t="s">
        <v>52</v>
      </c>
      <c r="E3750">
        <v>1</v>
      </c>
      <c r="F3750" s="12">
        <f t="shared" si="116"/>
        <v>41153</v>
      </c>
      <c r="G3750" s="2">
        <f t="shared" si="117"/>
        <v>2012</v>
      </c>
    </row>
    <row r="3751" spans="1:7" x14ac:dyDescent="0.25">
      <c r="A3751">
        <v>8351</v>
      </c>
      <c r="B3751" t="s">
        <v>5</v>
      </c>
      <c r="C3751">
        <v>2.99</v>
      </c>
      <c r="D3751" t="s">
        <v>57</v>
      </c>
      <c r="E3751">
        <v>1</v>
      </c>
      <c r="F3751" s="12">
        <f t="shared" si="116"/>
        <v>41334</v>
      </c>
      <c r="G3751" s="2">
        <f t="shared" si="117"/>
        <v>2013</v>
      </c>
    </row>
    <row r="3752" spans="1:7" x14ac:dyDescent="0.25">
      <c r="A3752">
        <v>8351</v>
      </c>
      <c r="B3752" t="s">
        <v>5</v>
      </c>
      <c r="C3752">
        <v>2.99</v>
      </c>
      <c r="D3752" t="s">
        <v>61</v>
      </c>
      <c r="E3752">
        <v>1</v>
      </c>
      <c r="F3752" s="12">
        <f t="shared" si="116"/>
        <v>41426</v>
      </c>
      <c r="G3752" s="2">
        <f t="shared" si="117"/>
        <v>2013</v>
      </c>
    </row>
    <row r="3753" spans="1:7" x14ac:dyDescent="0.25">
      <c r="A3753">
        <v>8351</v>
      </c>
      <c r="B3753" t="s">
        <v>5</v>
      </c>
      <c r="C3753">
        <v>2.99</v>
      </c>
      <c r="D3753" t="s">
        <v>64</v>
      </c>
      <c r="E3753">
        <v>1</v>
      </c>
      <c r="F3753" s="12">
        <f t="shared" si="116"/>
        <v>41518</v>
      </c>
      <c r="G3753" s="2">
        <f t="shared" si="117"/>
        <v>2013</v>
      </c>
    </row>
    <row r="3754" spans="1:7" x14ac:dyDescent="0.25">
      <c r="A3754">
        <v>8351</v>
      </c>
      <c r="B3754" t="s">
        <v>5</v>
      </c>
      <c r="C3754">
        <v>2.99</v>
      </c>
      <c r="D3754" t="s">
        <v>7</v>
      </c>
      <c r="E3754">
        <v>1</v>
      </c>
      <c r="F3754" s="12">
        <f t="shared" si="116"/>
        <v>41699</v>
      </c>
      <c r="G3754" s="2">
        <f t="shared" si="117"/>
        <v>2014</v>
      </c>
    </row>
    <row r="3755" spans="1:7" x14ac:dyDescent="0.25">
      <c r="A3755">
        <v>8351</v>
      </c>
      <c r="B3755" t="s">
        <v>5</v>
      </c>
      <c r="C3755">
        <v>2.99</v>
      </c>
      <c r="D3755" t="s">
        <v>10</v>
      </c>
      <c r="E3755">
        <v>1</v>
      </c>
      <c r="F3755" s="12">
        <f t="shared" si="116"/>
        <v>41791</v>
      </c>
      <c r="G3755" s="2">
        <f t="shared" si="117"/>
        <v>2014</v>
      </c>
    </row>
    <row r="3756" spans="1:7" x14ac:dyDescent="0.25">
      <c r="A3756">
        <v>8351</v>
      </c>
      <c r="B3756" t="s">
        <v>5</v>
      </c>
      <c r="C3756">
        <v>2.99</v>
      </c>
      <c r="D3756" t="s">
        <v>14</v>
      </c>
      <c r="E3756">
        <v>1</v>
      </c>
      <c r="F3756" s="12">
        <f t="shared" si="116"/>
        <v>41883</v>
      </c>
      <c r="G3756" s="2">
        <f t="shared" si="117"/>
        <v>2014</v>
      </c>
    </row>
    <row r="3757" spans="1:7" x14ac:dyDescent="0.25">
      <c r="A3757">
        <v>8352</v>
      </c>
      <c r="B3757" t="s">
        <v>5</v>
      </c>
      <c r="C3757">
        <v>3.68</v>
      </c>
      <c r="D3757" t="s">
        <v>52</v>
      </c>
      <c r="E3757">
        <v>1</v>
      </c>
      <c r="F3757" s="12">
        <f t="shared" si="116"/>
        <v>41153</v>
      </c>
      <c r="G3757" s="2">
        <f t="shared" si="117"/>
        <v>2012</v>
      </c>
    </row>
    <row r="3758" spans="1:7" x14ac:dyDescent="0.25">
      <c r="A3758">
        <v>8352</v>
      </c>
      <c r="B3758" t="s">
        <v>5</v>
      </c>
      <c r="C3758">
        <v>3.68</v>
      </c>
      <c r="D3758" t="s">
        <v>54</v>
      </c>
      <c r="E3758">
        <v>1</v>
      </c>
      <c r="F3758" s="12">
        <f t="shared" si="116"/>
        <v>41244</v>
      </c>
      <c r="G3758" s="2">
        <f t="shared" si="117"/>
        <v>2012</v>
      </c>
    </row>
    <row r="3759" spans="1:7" x14ac:dyDescent="0.25">
      <c r="A3759">
        <v>8352</v>
      </c>
      <c r="B3759" t="s">
        <v>5</v>
      </c>
      <c r="C3759">
        <v>3.68</v>
      </c>
      <c r="D3759" t="s">
        <v>57</v>
      </c>
      <c r="E3759">
        <v>1</v>
      </c>
      <c r="F3759" s="12">
        <f t="shared" si="116"/>
        <v>41334</v>
      </c>
      <c r="G3759" s="2">
        <f t="shared" si="117"/>
        <v>2013</v>
      </c>
    </row>
    <row r="3760" spans="1:7" x14ac:dyDescent="0.25">
      <c r="A3760">
        <v>8352</v>
      </c>
      <c r="B3760" t="s">
        <v>5</v>
      </c>
      <c r="C3760">
        <v>3.68</v>
      </c>
      <c r="D3760" t="s">
        <v>60</v>
      </c>
      <c r="E3760">
        <v>1</v>
      </c>
      <c r="F3760" s="12">
        <f t="shared" si="116"/>
        <v>41395</v>
      </c>
      <c r="G3760" s="2">
        <f t="shared" si="117"/>
        <v>2013</v>
      </c>
    </row>
    <row r="3761" spans="1:7" x14ac:dyDescent="0.25">
      <c r="A3761">
        <v>8352</v>
      </c>
      <c r="B3761" t="s">
        <v>5</v>
      </c>
      <c r="C3761">
        <v>3.68</v>
      </c>
      <c r="D3761" t="s">
        <v>65</v>
      </c>
      <c r="E3761">
        <v>1</v>
      </c>
      <c r="F3761" s="12">
        <f t="shared" si="116"/>
        <v>41487</v>
      </c>
      <c r="G3761" s="2">
        <f t="shared" si="117"/>
        <v>2013</v>
      </c>
    </row>
    <row r="3762" spans="1:7" x14ac:dyDescent="0.25">
      <c r="A3762">
        <v>8352</v>
      </c>
      <c r="B3762" t="s">
        <v>5</v>
      </c>
      <c r="C3762">
        <v>3.68</v>
      </c>
      <c r="D3762" t="s">
        <v>68</v>
      </c>
      <c r="E3762">
        <v>1</v>
      </c>
      <c r="F3762" s="12">
        <f t="shared" si="116"/>
        <v>41548</v>
      </c>
      <c r="G3762" s="2">
        <f t="shared" si="117"/>
        <v>2013</v>
      </c>
    </row>
    <row r="3763" spans="1:7" x14ac:dyDescent="0.25">
      <c r="A3763">
        <v>8352</v>
      </c>
      <c r="B3763" t="s">
        <v>5</v>
      </c>
      <c r="C3763">
        <v>3.68</v>
      </c>
      <c r="D3763" t="s">
        <v>70</v>
      </c>
      <c r="E3763">
        <v>1</v>
      </c>
      <c r="F3763" s="12">
        <f t="shared" si="116"/>
        <v>41671</v>
      </c>
      <c r="G3763" s="2">
        <f t="shared" si="117"/>
        <v>2014</v>
      </c>
    </row>
    <row r="3764" spans="1:7" x14ac:dyDescent="0.25">
      <c r="A3764">
        <v>8352</v>
      </c>
      <c r="B3764" t="s">
        <v>5</v>
      </c>
      <c r="C3764">
        <v>3.68</v>
      </c>
      <c r="D3764" t="s">
        <v>8</v>
      </c>
      <c r="E3764">
        <v>1</v>
      </c>
      <c r="F3764" s="12">
        <f t="shared" si="116"/>
        <v>41760</v>
      </c>
      <c r="G3764" s="2">
        <f t="shared" si="117"/>
        <v>2014</v>
      </c>
    </row>
    <row r="3765" spans="1:7" x14ac:dyDescent="0.25">
      <c r="A3765">
        <v>8352</v>
      </c>
      <c r="B3765" t="s">
        <v>5</v>
      </c>
      <c r="C3765">
        <v>3.68</v>
      </c>
      <c r="D3765" t="s">
        <v>11</v>
      </c>
      <c r="E3765">
        <v>1</v>
      </c>
      <c r="F3765" s="12">
        <f t="shared" si="116"/>
        <v>41821</v>
      </c>
      <c r="G3765" s="2">
        <f t="shared" si="117"/>
        <v>2014</v>
      </c>
    </row>
    <row r="3766" spans="1:7" x14ac:dyDescent="0.25">
      <c r="A3766">
        <v>8352</v>
      </c>
      <c r="B3766" t="s">
        <v>5</v>
      </c>
      <c r="C3766">
        <v>3.68</v>
      </c>
      <c r="D3766" t="s">
        <v>14</v>
      </c>
      <c r="E3766">
        <v>1</v>
      </c>
      <c r="F3766" s="12">
        <f t="shared" si="116"/>
        <v>41883</v>
      </c>
      <c r="G3766" s="2">
        <f t="shared" si="117"/>
        <v>2014</v>
      </c>
    </row>
    <row r="3767" spans="1:7" x14ac:dyDescent="0.25">
      <c r="A3767">
        <v>8352</v>
      </c>
      <c r="B3767" t="s">
        <v>5</v>
      </c>
      <c r="C3767">
        <v>3.68</v>
      </c>
      <c r="D3767" t="s">
        <v>20</v>
      </c>
      <c r="E3767">
        <v>1</v>
      </c>
      <c r="F3767" s="12">
        <f t="shared" si="116"/>
        <v>42005</v>
      </c>
      <c r="G3767" s="2">
        <f t="shared" si="117"/>
        <v>2015</v>
      </c>
    </row>
    <row r="3768" spans="1:7" x14ac:dyDescent="0.25">
      <c r="A3768">
        <v>8353</v>
      </c>
      <c r="B3768" t="s">
        <v>5</v>
      </c>
      <c r="C3768">
        <v>8.9700000000000006</v>
      </c>
      <c r="D3768" t="s">
        <v>52</v>
      </c>
      <c r="E3768">
        <v>1</v>
      </c>
      <c r="F3768" s="12">
        <f t="shared" si="116"/>
        <v>41153</v>
      </c>
      <c r="G3768" s="2">
        <f t="shared" si="117"/>
        <v>2012</v>
      </c>
    </row>
    <row r="3769" spans="1:7" x14ac:dyDescent="0.25">
      <c r="A3769">
        <v>8353</v>
      </c>
      <c r="B3769" t="s">
        <v>5</v>
      </c>
      <c r="C3769">
        <v>8.9700000000000006</v>
      </c>
      <c r="D3769" t="s">
        <v>53</v>
      </c>
      <c r="E3769">
        <v>1</v>
      </c>
      <c r="F3769" s="12">
        <f t="shared" si="116"/>
        <v>41122</v>
      </c>
      <c r="G3769" s="2">
        <f t="shared" si="117"/>
        <v>2012</v>
      </c>
    </row>
    <row r="3770" spans="1:7" x14ac:dyDescent="0.25">
      <c r="A3770">
        <v>8353</v>
      </c>
      <c r="B3770" t="s">
        <v>5</v>
      </c>
      <c r="C3770">
        <v>8.9700000000000006</v>
      </c>
      <c r="D3770" t="s">
        <v>51</v>
      </c>
      <c r="E3770">
        <v>1</v>
      </c>
      <c r="F3770" s="12">
        <f t="shared" si="116"/>
        <v>41091</v>
      </c>
      <c r="G3770" s="2">
        <f t="shared" si="117"/>
        <v>2012</v>
      </c>
    </row>
    <row r="3771" spans="1:7" x14ac:dyDescent="0.25">
      <c r="A3771">
        <v>8353</v>
      </c>
      <c r="B3771" t="s">
        <v>5</v>
      </c>
      <c r="C3771">
        <v>8.9700000000000006</v>
      </c>
      <c r="D3771" t="s">
        <v>54</v>
      </c>
      <c r="E3771">
        <v>1</v>
      </c>
      <c r="F3771" s="12">
        <f t="shared" si="116"/>
        <v>41244</v>
      </c>
      <c r="G3771" s="2">
        <f t="shared" si="117"/>
        <v>2012</v>
      </c>
    </row>
    <row r="3772" spans="1:7" x14ac:dyDescent="0.25">
      <c r="A3772">
        <v>8353</v>
      </c>
      <c r="B3772" t="s">
        <v>5</v>
      </c>
      <c r="C3772">
        <v>8.9700000000000006</v>
      </c>
      <c r="D3772" t="s">
        <v>55</v>
      </c>
      <c r="E3772">
        <v>1</v>
      </c>
      <c r="F3772" s="12">
        <f t="shared" si="116"/>
        <v>41183</v>
      </c>
      <c r="G3772" s="2">
        <f t="shared" si="117"/>
        <v>2012</v>
      </c>
    </row>
    <row r="3773" spans="1:7" x14ac:dyDescent="0.25">
      <c r="A3773">
        <v>8353</v>
      </c>
      <c r="B3773" t="s">
        <v>5</v>
      </c>
      <c r="C3773">
        <v>8.9700000000000006</v>
      </c>
      <c r="D3773" t="s">
        <v>57</v>
      </c>
      <c r="E3773">
        <v>1</v>
      </c>
      <c r="F3773" s="12">
        <f t="shared" si="116"/>
        <v>41334</v>
      </c>
      <c r="G3773" s="2">
        <f t="shared" si="117"/>
        <v>2013</v>
      </c>
    </row>
    <row r="3774" spans="1:7" x14ac:dyDescent="0.25">
      <c r="A3774">
        <v>8353</v>
      </c>
      <c r="B3774" t="s">
        <v>5</v>
      </c>
      <c r="C3774">
        <v>8.9700000000000006</v>
      </c>
      <c r="D3774" t="s">
        <v>58</v>
      </c>
      <c r="E3774">
        <v>1</v>
      </c>
      <c r="F3774" s="12">
        <f t="shared" si="116"/>
        <v>41306</v>
      </c>
      <c r="G3774" s="2">
        <f t="shared" si="117"/>
        <v>2013</v>
      </c>
    </row>
    <row r="3775" spans="1:7" x14ac:dyDescent="0.25">
      <c r="A3775">
        <v>8353</v>
      </c>
      <c r="B3775" t="s">
        <v>5</v>
      </c>
      <c r="C3775">
        <v>8.9700000000000006</v>
      </c>
      <c r="D3775" t="s">
        <v>62</v>
      </c>
      <c r="E3775">
        <v>1</v>
      </c>
      <c r="F3775" s="12">
        <f t="shared" si="116"/>
        <v>41365</v>
      </c>
      <c r="G3775" s="2">
        <f t="shared" si="117"/>
        <v>2013</v>
      </c>
    </row>
    <row r="3776" spans="1:7" x14ac:dyDescent="0.25">
      <c r="A3776">
        <v>8353</v>
      </c>
      <c r="B3776" t="s">
        <v>5</v>
      </c>
      <c r="C3776">
        <v>8.9700000000000006</v>
      </c>
      <c r="D3776" t="s">
        <v>60</v>
      </c>
      <c r="E3776">
        <v>1</v>
      </c>
      <c r="F3776" s="12">
        <f t="shared" si="116"/>
        <v>41395</v>
      </c>
      <c r="G3776" s="2">
        <f t="shared" si="117"/>
        <v>2013</v>
      </c>
    </row>
    <row r="3777" spans="1:7" x14ac:dyDescent="0.25">
      <c r="A3777">
        <v>8353</v>
      </c>
      <c r="B3777" t="s">
        <v>5</v>
      </c>
      <c r="C3777">
        <v>8.9700000000000006</v>
      </c>
      <c r="D3777" t="s">
        <v>61</v>
      </c>
      <c r="E3777">
        <v>2</v>
      </c>
      <c r="F3777" s="12">
        <f t="shared" si="116"/>
        <v>41426</v>
      </c>
      <c r="G3777" s="2">
        <f t="shared" si="117"/>
        <v>2013</v>
      </c>
    </row>
    <row r="3778" spans="1:7" x14ac:dyDescent="0.25">
      <c r="A3778">
        <v>8353</v>
      </c>
      <c r="B3778" t="s">
        <v>5</v>
      </c>
      <c r="C3778">
        <v>8.9700000000000006</v>
      </c>
      <c r="D3778" t="s">
        <v>63</v>
      </c>
      <c r="E3778">
        <v>1</v>
      </c>
      <c r="F3778" s="12">
        <f t="shared" ref="F3778:F3841" si="118">DATE(VALUE(LEFT(D3778,4)),VALUE(RIGHT(D3778,2)),1)</f>
        <v>41456</v>
      </c>
      <c r="G3778" s="2">
        <f t="shared" si="117"/>
        <v>2013</v>
      </c>
    </row>
    <row r="3779" spans="1:7" x14ac:dyDescent="0.25">
      <c r="A3779">
        <v>8353</v>
      </c>
      <c r="B3779" t="s">
        <v>5</v>
      </c>
      <c r="C3779">
        <v>8.9700000000000006</v>
      </c>
      <c r="D3779" t="s">
        <v>65</v>
      </c>
      <c r="E3779">
        <v>1</v>
      </c>
      <c r="F3779" s="12">
        <f t="shared" si="118"/>
        <v>41487</v>
      </c>
      <c r="G3779" s="2">
        <f t="shared" ref="G3779:G3842" si="119">YEAR(F3779)</f>
        <v>2013</v>
      </c>
    </row>
    <row r="3780" spans="1:7" x14ac:dyDescent="0.25">
      <c r="A3780">
        <v>8353</v>
      </c>
      <c r="B3780" t="s">
        <v>5</v>
      </c>
      <c r="C3780">
        <v>8.9700000000000006</v>
      </c>
      <c r="D3780" t="s">
        <v>64</v>
      </c>
      <c r="E3780">
        <v>1</v>
      </c>
      <c r="F3780" s="12">
        <f t="shared" si="118"/>
        <v>41518</v>
      </c>
      <c r="G3780" s="2">
        <f t="shared" si="119"/>
        <v>2013</v>
      </c>
    </row>
    <row r="3781" spans="1:7" x14ac:dyDescent="0.25">
      <c r="A3781">
        <v>8353</v>
      </c>
      <c r="B3781" t="s">
        <v>5</v>
      </c>
      <c r="C3781">
        <v>8.9700000000000006</v>
      </c>
      <c r="D3781" t="s">
        <v>68</v>
      </c>
      <c r="E3781">
        <v>1</v>
      </c>
      <c r="F3781" s="12">
        <f t="shared" si="118"/>
        <v>41548</v>
      </c>
      <c r="G3781" s="2">
        <f t="shared" si="119"/>
        <v>2013</v>
      </c>
    </row>
    <row r="3782" spans="1:7" x14ac:dyDescent="0.25">
      <c r="A3782">
        <v>8353</v>
      </c>
      <c r="B3782" t="s">
        <v>5</v>
      </c>
      <c r="C3782">
        <v>8.9700000000000006</v>
      </c>
      <c r="D3782" t="s">
        <v>67</v>
      </c>
      <c r="E3782">
        <v>1</v>
      </c>
      <c r="F3782" s="12">
        <f t="shared" si="118"/>
        <v>41579</v>
      </c>
      <c r="G3782" s="2">
        <f t="shared" si="119"/>
        <v>2013</v>
      </c>
    </row>
    <row r="3783" spans="1:7" x14ac:dyDescent="0.25">
      <c r="A3783">
        <v>8353</v>
      </c>
      <c r="B3783" t="s">
        <v>5</v>
      </c>
      <c r="C3783">
        <v>8.9700000000000006</v>
      </c>
      <c r="D3783" t="s">
        <v>70</v>
      </c>
      <c r="E3783">
        <v>1</v>
      </c>
      <c r="F3783" s="12">
        <f t="shared" si="118"/>
        <v>41671</v>
      </c>
      <c r="G3783" s="2">
        <f t="shared" si="119"/>
        <v>2014</v>
      </c>
    </row>
    <row r="3784" spans="1:7" x14ac:dyDescent="0.25">
      <c r="A3784">
        <v>8353</v>
      </c>
      <c r="B3784" t="s">
        <v>5</v>
      </c>
      <c r="C3784">
        <v>8.9700000000000006</v>
      </c>
      <c r="D3784" t="s">
        <v>7</v>
      </c>
      <c r="E3784">
        <v>1</v>
      </c>
      <c r="F3784" s="12">
        <f t="shared" si="118"/>
        <v>41699</v>
      </c>
      <c r="G3784" s="2">
        <f t="shared" si="119"/>
        <v>2014</v>
      </c>
    </row>
    <row r="3785" spans="1:7" x14ac:dyDescent="0.25">
      <c r="A3785">
        <v>8353</v>
      </c>
      <c r="B3785" t="s">
        <v>5</v>
      </c>
      <c r="C3785">
        <v>8.9700000000000006</v>
      </c>
      <c r="D3785" t="s">
        <v>6</v>
      </c>
      <c r="E3785">
        <v>1</v>
      </c>
      <c r="F3785" s="12">
        <f t="shared" si="118"/>
        <v>41730</v>
      </c>
      <c r="G3785" s="2">
        <f t="shared" si="119"/>
        <v>2014</v>
      </c>
    </row>
    <row r="3786" spans="1:7" x14ac:dyDescent="0.25">
      <c r="A3786">
        <v>8353</v>
      </c>
      <c r="B3786" t="s">
        <v>5</v>
      </c>
      <c r="C3786">
        <v>8.9700000000000006</v>
      </c>
      <c r="D3786" t="s">
        <v>8</v>
      </c>
      <c r="E3786">
        <v>1</v>
      </c>
      <c r="F3786" s="12">
        <f t="shared" si="118"/>
        <v>41760</v>
      </c>
      <c r="G3786" s="2">
        <f t="shared" si="119"/>
        <v>2014</v>
      </c>
    </row>
    <row r="3787" spans="1:7" x14ac:dyDescent="0.25">
      <c r="A3787">
        <v>8353</v>
      </c>
      <c r="B3787" t="s">
        <v>5</v>
      </c>
      <c r="C3787">
        <v>8.9700000000000006</v>
      </c>
      <c r="D3787" t="s">
        <v>10</v>
      </c>
      <c r="E3787">
        <v>2</v>
      </c>
      <c r="F3787" s="12">
        <f t="shared" si="118"/>
        <v>41791</v>
      </c>
      <c r="G3787" s="2">
        <f t="shared" si="119"/>
        <v>2014</v>
      </c>
    </row>
    <row r="3788" spans="1:7" x14ac:dyDescent="0.25">
      <c r="A3788">
        <v>8353</v>
      </c>
      <c r="B3788" t="s">
        <v>5</v>
      </c>
      <c r="C3788">
        <v>8.9700000000000006</v>
      </c>
      <c r="D3788" t="s">
        <v>11</v>
      </c>
      <c r="E3788">
        <v>1</v>
      </c>
      <c r="F3788" s="12">
        <f t="shared" si="118"/>
        <v>41821</v>
      </c>
      <c r="G3788" s="2">
        <f t="shared" si="119"/>
        <v>2014</v>
      </c>
    </row>
    <row r="3789" spans="1:7" x14ac:dyDescent="0.25">
      <c r="A3789">
        <v>8353</v>
      </c>
      <c r="B3789" t="s">
        <v>5</v>
      </c>
      <c r="C3789">
        <v>8.9700000000000006</v>
      </c>
      <c r="D3789" t="s">
        <v>13</v>
      </c>
      <c r="E3789">
        <v>1</v>
      </c>
      <c r="F3789" s="12">
        <f t="shared" si="118"/>
        <v>41852</v>
      </c>
      <c r="G3789" s="2">
        <f t="shared" si="119"/>
        <v>2014</v>
      </c>
    </row>
    <row r="3790" spans="1:7" x14ac:dyDescent="0.25">
      <c r="A3790">
        <v>8353</v>
      </c>
      <c r="B3790" t="s">
        <v>5</v>
      </c>
      <c r="C3790">
        <v>8.9700000000000006</v>
      </c>
      <c r="D3790" t="s">
        <v>14</v>
      </c>
      <c r="E3790">
        <v>1</v>
      </c>
      <c r="F3790" s="12">
        <f t="shared" si="118"/>
        <v>41883</v>
      </c>
      <c r="G3790" s="2">
        <f t="shared" si="119"/>
        <v>2014</v>
      </c>
    </row>
    <row r="3791" spans="1:7" x14ac:dyDescent="0.25">
      <c r="A3791">
        <v>8353</v>
      </c>
      <c r="B3791" t="s">
        <v>5</v>
      </c>
      <c r="C3791">
        <v>8.9700000000000006</v>
      </c>
      <c r="D3791" t="s">
        <v>16</v>
      </c>
      <c r="E3791">
        <v>1</v>
      </c>
      <c r="F3791" s="12">
        <f t="shared" si="118"/>
        <v>41913</v>
      </c>
      <c r="G3791" s="2">
        <f t="shared" si="119"/>
        <v>2014</v>
      </c>
    </row>
    <row r="3792" spans="1:7" x14ac:dyDescent="0.25">
      <c r="A3792">
        <v>8353</v>
      </c>
      <c r="B3792" t="s">
        <v>5</v>
      </c>
      <c r="C3792">
        <v>8.9700000000000006</v>
      </c>
      <c r="D3792" t="s">
        <v>18</v>
      </c>
      <c r="E3792">
        <v>1</v>
      </c>
      <c r="F3792" s="12">
        <f t="shared" si="118"/>
        <v>41974</v>
      </c>
      <c r="G3792" s="2">
        <f t="shared" si="119"/>
        <v>2014</v>
      </c>
    </row>
    <row r="3793" spans="1:7" x14ac:dyDescent="0.25">
      <c r="A3793">
        <v>8353</v>
      </c>
      <c r="B3793" t="s">
        <v>5</v>
      </c>
      <c r="C3793">
        <v>8.9700000000000006</v>
      </c>
      <c r="D3793" t="s">
        <v>21</v>
      </c>
      <c r="E3793">
        <v>1</v>
      </c>
      <c r="F3793" s="12">
        <f t="shared" si="118"/>
        <v>42036</v>
      </c>
      <c r="G3793" s="2">
        <f t="shared" si="119"/>
        <v>2015</v>
      </c>
    </row>
    <row r="3794" spans="1:7" x14ac:dyDescent="0.25">
      <c r="A3794">
        <v>8353</v>
      </c>
      <c r="B3794" t="s">
        <v>5</v>
      </c>
      <c r="C3794">
        <v>8.9700000000000006</v>
      </c>
      <c r="D3794" t="s">
        <v>23</v>
      </c>
      <c r="E3794">
        <v>1</v>
      </c>
      <c r="F3794" s="12">
        <f t="shared" si="118"/>
        <v>42064</v>
      </c>
      <c r="G3794" s="2">
        <f t="shared" si="119"/>
        <v>2015</v>
      </c>
    </row>
    <row r="3795" spans="1:7" x14ac:dyDescent="0.25">
      <c r="A3795">
        <v>8354</v>
      </c>
      <c r="B3795" t="s">
        <v>5</v>
      </c>
      <c r="C3795">
        <v>5.8049999999999997</v>
      </c>
      <c r="D3795" t="s">
        <v>53</v>
      </c>
      <c r="E3795">
        <v>1</v>
      </c>
      <c r="F3795" s="12">
        <f t="shared" si="118"/>
        <v>41122</v>
      </c>
      <c r="G3795" s="2">
        <f t="shared" si="119"/>
        <v>2012</v>
      </c>
    </row>
    <row r="3796" spans="1:7" x14ac:dyDescent="0.25">
      <c r="A3796">
        <v>8354</v>
      </c>
      <c r="B3796" t="s">
        <v>5</v>
      </c>
      <c r="C3796">
        <v>5.8049999999999997</v>
      </c>
      <c r="D3796" t="s">
        <v>52</v>
      </c>
      <c r="E3796">
        <v>1</v>
      </c>
      <c r="F3796" s="12">
        <f t="shared" si="118"/>
        <v>41153</v>
      </c>
      <c r="G3796" s="2">
        <f t="shared" si="119"/>
        <v>2012</v>
      </c>
    </row>
    <row r="3797" spans="1:7" x14ac:dyDescent="0.25">
      <c r="A3797">
        <v>8354</v>
      </c>
      <c r="B3797" t="s">
        <v>5</v>
      </c>
      <c r="C3797">
        <v>5.8049999999999997</v>
      </c>
      <c r="D3797" t="s">
        <v>57</v>
      </c>
      <c r="E3797">
        <v>1</v>
      </c>
      <c r="F3797" s="12">
        <f t="shared" si="118"/>
        <v>41334</v>
      </c>
      <c r="G3797" s="2">
        <f t="shared" si="119"/>
        <v>2013</v>
      </c>
    </row>
    <row r="3798" spans="1:7" x14ac:dyDescent="0.25">
      <c r="A3798">
        <v>8354</v>
      </c>
      <c r="B3798" t="s">
        <v>5</v>
      </c>
      <c r="C3798">
        <v>5.8049999999999997</v>
      </c>
      <c r="D3798" t="s">
        <v>62</v>
      </c>
      <c r="E3798">
        <v>1</v>
      </c>
      <c r="F3798" s="12">
        <f t="shared" si="118"/>
        <v>41365</v>
      </c>
      <c r="G3798" s="2">
        <f t="shared" si="119"/>
        <v>2013</v>
      </c>
    </row>
    <row r="3799" spans="1:7" x14ac:dyDescent="0.25">
      <c r="A3799">
        <v>8354</v>
      </c>
      <c r="B3799" t="s">
        <v>5</v>
      </c>
      <c r="C3799">
        <v>5.8049999999999997</v>
      </c>
      <c r="D3799" t="s">
        <v>60</v>
      </c>
      <c r="E3799">
        <v>1</v>
      </c>
      <c r="F3799" s="12">
        <f t="shared" si="118"/>
        <v>41395</v>
      </c>
      <c r="G3799" s="2">
        <f t="shared" si="119"/>
        <v>2013</v>
      </c>
    </row>
    <row r="3800" spans="1:7" x14ac:dyDescent="0.25">
      <c r="A3800">
        <v>8354</v>
      </c>
      <c r="B3800" t="s">
        <v>5</v>
      </c>
      <c r="C3800">
        <v>5.8049999999999997</v>
      </c>
      <c r="D3800" t="s">
        <v>63</v>
      </c>
      <c r="E3800">
        <v>1</v>
      </c>
      <c r="F3800" s="12">
        <f t="shared" si="118"/>
        <v>41456</v>
      </c>
      <c r="G3800" s="2">
        <f t="shared" si="119"/>
        <v>2013</v>
      </c>
    </row>
    <row r="3801" spans="1:7" x14ac:dyDescent="0.25">
      <c r="A3801">
        <v>8354</v>
      </c>
      <c r="B3801" t="s">
        <v>5</v>
      </c>
      <c r="C3801">
        <v>5.8049999999999997</v>
      </c>
      <c r="D3801" t="s">
        <v>65</v>
      </c>
      <c r="E3801">
        <v>1</v>
      </c>
      <c r="F3801" s="12">
        <f t="shared" si="118"/>
        <v>41487</v>
      </c>
      <c r="G3801" s="2">
        <f t="shared" si="119"/>
        <v>2013</v>
      </c>
    </row>
    <row r="3802" spans="1:7" x14ac:dyDescent="0.25">
      <c r="A3802">
        <v>8354</v>
      </c>
      <c r="B3802" t="s">
        <v>5</v>
      </c>
      <c r="C3802">
        <v>5.8049999999999997</v>
      </c>
      <c r="D3802" t="s">
        <v>68</v>
      </c>
      <c r="E3802">
        <v>1</v>
      </c>
      <c r="F3802" s="12">
        <f t="shared" si="118"/>
        <v>41548</v>
      </c>
      <c r="G3802" s="2">
        <f t="shared" si="119"/>
        <v>2013</v>
      </c>
    </row>
    <row r="3803" spans="1:7" x14ac:dyDescent="0.25">
      <c r="A3803">
        <v>8354</v>
      </c>
      <c r="B3803" t="s">
        <v>5</v>
      </c>
      <c r="C3803">
        <v>5.8049999999999997</v>
      </c>
      <c r="D3803" t="s">
        <v>66</v>
      </c>
      <c r="E3803">
        <v>1</v>
      </c>
      <c r="F3803" s="12">
        <f t="shared" si="118"/>
        <v>41609</v>
      </c>
      <c r="G3803" s="2">
        <f t="shared" si="119"/>
        <v>2013</v>
      </c>
    </row>
    <row r="3804" spans="1:7" x14ac:dyDescent="0.25">
      <c r="A3804">
        <v>8354</v>
      </c>
      <c r="B3804" t="s">
        <v>5</v>
      </c>
      <c r="C3804">
        <v>5.8049999999999997</v>
      </c>
      <c r="D3804" t="s">
        <v>7</v>
      </c>
      <c r="E3804">
        <v>1</v>
      </c>
      <c r="F3804" s="12">
        <f t="shared" si="118"/>
        <v>41699</v>
      </c>
      <c r="G3804" s="2">
        <f t="shared" si="119"/>
        <v>2014</v>
      </c>
    </row>
    <row r="3805" spans="1:7" x14ac:dyDescent="0.25">
      <c r="A3805">
        <v>8354</v>
      </c>
      <c r="B3805" t="s">
        <v>5</v>
      </c>
      <c r="C3805">
        <v>5.8049999999999997</v>
      </c>
      <c r="D3805" t="s">
        <v>8</v>
      </c>
      <c r="E3805">
        <v>1</v>
      </c>
      <c r="F3805" s="12">
        <f t="shared" si="118"/>
        <v>41760</v>
      </c>
      <c r="G3805" s="2">
        <f t="shared" si="119"/>
        <v>2014</v>
      </c>
    </row>
    <row r="3806" spans="1:7" x14ac:dyDescent="0.25">
      <c r="A3806">
        <v>8354</v>
      </c>
      <c r="B3806" t="s">
        <v>5</v>
      </c>
      <c r="C3806">
        <v>5.8049999999999997</v>
      </c>
      <c r="D3806" t="s">
        <v>10</v>
      </c>
      <c r="E3806">
        <v>1</v>
      </c>
      <c r="F3806" s="12">
        <f t="shared" si="118"/>
        <v>41791</v>
      </c>
      <c r="G3806" s="2">
        <f t="shared" si="119"/>
        <v>2014</v>
      </c>
    </row>
    <row r="3807" spans="1:7" x14ac:dyDescent="0.25">
      <c r="A3807">
        <v>8354</v>
      </c>
      <c r="B3807" t="s">
        <v>5</v>
      </c>
      <c r="C3807">
        <v>5.8049999999999997</v>
      </c>
      <c r="D3807" t="s">
        <v>11</v>
      </c>
      <c r="E3807">
        <v>1</v>
      </c>
      <c r="F3807" s="12">
        <f t="shared" si="118"/>
        <v>41821</v>
      </c>
      <c r="G3807" s="2">
        <f t="shared" si="119"/>
        <v>2014</v>
      </c>
    </row>
    <row r="3808" spans="1:7" x14ac:dyDescent="0.25">
      <c r="A3808">
        <v>8354</v>
      </c>
      <c r="B3808" t="s">
        <v>5</v>
      </c>
      <c r="C3808">
        <v>5.8049999999999997</v>
      </c>
      <c r="D3808" t="s">
        <v>14</v>
      </c>
      <c r="E3808">
        <v>1</v>
      </c>
      <c r="F3808" s="12">
        <f t="shared" si="118"/>
        <v>41883</v>
      </c>
      <c r="G3808" s="2">
        <f t="shared" si="119"/>
        <v>2014</v>
      </c>
    </row>
    <row r="3809" spans="1:7" x14ac:dyDescent="0.25">
      <c r="A3809">
        <v>8354</v>
      </c>
      <c r="B3809" t="s">
        <v>5</v>
      </c>
      <c r="C3809">
        <v>5.8049999999999997</v>
      </c>
      <c r="D3809" t="s">
        <v>17</v>
      </c>
      <c r="E3809">
        <v>1</v>
      </c>
      <c r="F3809" s="12">
        <f t="shared" si="118"/>
        <v>41944</v>
      </c>
      <c r="G3809" s="2">
        <f t="shared" si="119"/>
        <v>2014</v>
      </c>
    </row>
    <row r="3810" spans="1:7" x14ac:dyDescent="0.25">
      <c r="A3810">
        <v>8354</v>
      </c>
      <c r="B3810" t="s">
        <v>5</v>
      </c>
      <c r="C3810">
        <v>5.8049999999999997</v>
      </c>
      <c r="D3810" t="s">
        <v>23</v>
      </c>
      <c r="E3810">
        <v>1</v>
      </c>
      <c r="F3810" s="12">
        <f t="shared" si="118"/>
        <v>42064</v>
      </c>
      <c r="G3810" s="2">
        <f t="shared" si="119"/>
        <v>2015</v>
      </c>
    </row>
    <row r="3811" spans="1:7" x14ac:dyDescent="0.25">
      <c r="A3811">
        <v>8355</v>
      </c>
      <c r="B3811" t="s">
        <v>5</v>
      </c>
      <c r="C3811">
        <v>2.58</v>
      </c>
      <c r="D3811" t="s">
        <v>55</v>
      </c>
      <c r="E3811">
        <v>1</v>
      </c>
      <c r="F3811" s="12">
        <f t="shared" si="118"/>
        <v>41183</v>
      </c>
      <c r="G3811" s="2">
        <f t="shared" si="119"/>
        <v>2012</v>
      </c>
    </row>
    <row r="3812" spans="1:7" x14ac:dyDescent="0.25">
      <c r="A3812">
        <v>8355</v>
      </c>
      <c r="B3812" t="s">
        <v>5</v>
      </c>
      <c r="C3812">
        <v>2.58</v>
      </c>
      <c r="D3812" t="s">
        <v>60</v>
      </c>
      <c r="E3812">
        <v>1</v>
      </c>
      <c r="F3812" s="12">
        <f t="shared" si="118"/>
        <v>41395</v>
      </c>
      <c r="G3812" s="2">
        <f t="shared" si="119"/>
        <v>2013</v>
      </c>
    </row>
    <row r="3813" spans="1:7" x14ac:dyDescent="0.25">
      <c r="A3813">
        <v>8355</v>
      </c>
      <c r="B3813" t="s">
        <v>5</v>
      </c>
      <c r="C3813">
        <v>2.58</v>
      </c>
      <c r="D3813" t="s">
        <v>65</v>
      </c>
      <c r="E3813">
        <v>1</v>
      </c>
      <c r="F3813" s="12">
        <f t="shared" si="118"/>
        <v>41487</v>
      </c>
      <c r="G3813" s="2">
        <f t="shared" si="119"/>
        <v>2013</v>
      </c>
    </row>
    <row r="3814" spans="1:7" x14ac:dyDescent="0.25">
      <c r="A3814">
        <v>8355</v>
      </c>
      <c r="B3814" t="s">
        <v>5</v>
      </c>
      <c r="C3814">
        <v>2.58</v>
      </c>
      <c r="D3814" t="s">
        <v>69</v>
      </c>
      <c r="E3814">
        <v>1</v>
      </c>
      <c r="F3814" s="12">
        <f t="shared" si="118"/>
        <v>41640</v>
      </c>
      <c r="G3814" s="2">
        <f t="shared" si="119"/>
        <v>2014</v>
      </c>
    </row>
    <row r="3815" spans="1:7" x14ac:dyDescent="0.25">
      <c r="A3815">
        <v>8355</v>
      </c>
      <c r="B3815" t="s">
        <v>5</v>
      </c>
      <c r="C3815">
        <v>2.58</v>
      </c>
      <c r="D3815" t="s">
        <v>8</v>
      </c>
      <c r="E3815">
        <v>1</v>
      </c>
      <c r="F3815" s="12">
        <f t="shared" si="118"/>
        <v>41760</v>
      </c>
      <c r="G3815" s="2">
        <f t="shared" si="119"/>
        <v>2014</v>
      </c>
    </row>
    <row r="3816" spans="1:7" x14ac:dyDescent="0.25">
      <c r="A3816">
        <v>8355</v>
      </c>
      <c r="B3816" t="s">
        <v>5</v>
      </c>
      <c r="C3816">
        <v>2.58</v>
      </c>
      <c r="D3816" t="s">
        <v>13</v>
      </c>
      <c r="E3816">
        <v>1</v>
      </c>
      <c r="F3816" s="12">
        <f t="shared" si="118"/>
        <v>41852</v>
      </c>
      <c r="G3816" s="2">
        <f t="shared" si="119"/>
        <v>2014</v>
      </c>
    </row>
    <row r="3817" spans="1:7" x14ac:dyDescent="0.25">
      <c r="A3817">
        <v>8355</v>
      </c>
      <c r="B3817" t="s">
        <v>5</v>
      </c>
      <c r="C3817">
        <v>2.58</v>
      </c>
      <c r="D3817" t="s">
        <v>21</v>
      </c>
      <c r="E3817">
        <v>1</v>
      </c>
      <c r="F3817" s="12">
        <f t="shared" si="118"/>
        <v>42036</v>
      </c>
      <c r="G3817" s="2">
        <f t="shared" si="119"/>
        <v>2015</v>
      </c>
    </row>
    <row r="3818" spans="1:7" x14ac:dyDescent="0.25">
      <c r="A3818">
        <v>8356</v>
      </c>
      <c r="B3818" t="s">
        <v>5</v>
      </c>
      <c r="C3818">
        <v>7.59</v>
      </c>
      <c r="D3818" t="s">
        <v>49</v>
      </c>
      <c r="E3818">
        <v>55</v>
      </c>
      <c r="F3818" s="12">
        <f t="shared" si="118"/>
        <v>41000</v>
      </c>
      <c r="G3818" s="2">
        <f t="shared" si="119"/>
        <v>2012</v>
      </c>
    </row>
    <row r="3819" spans="1:7" x14ac:dyDescent="0.25">
      <c r="A3819">
        <v>8356</v>
      </c>
      <c r="B3819" t="s">
        <v>5</v>
      </c>
      <c r="C3819">
        <v>7.59</v>
      </c>
      <c r="D3819" t="s">
        <v>52</v>
      </c>
      <c r="E3819">
        <v>1</v>
      </c>
      <c r="F3819" s="12">
        <f t="shared" si="118"/>
        <v>41153</v>
      </c>
      <c r="G3819" s="2">
        <f t="shared" si="119"/>
        <v>2012</v>
      </c>
    </row>
    <row r="3820" spans="1:7" x14ac:dyDescent="0.25">
      <c r="A3820">
        <v>8356</v>
      </c>
      <c r="B3820" t="s">
        <v>5</v>
      </c>
      <c r="C3820">
        <v>7.59</v>
      </c>
      <c r="D3820" t="s">
        <v>53</v>
      </c>
      <c r="E3820">
        <v>1</v>
      </c>
      <c r="F3820" s="12">
        <f t="shared" si="118"/>
        <v>41122</v>
      </c>
      <c r="G3820" s="2">
        <f t="shared" si="119"/>
        <v>2012</v>
      </c>
    </row>
    <row r="3821" spans="1:7" x14ac:dyDescent="0.25">
      <c r="A3821">
        <v>8356</v>
      </c>
      <c r="B3821" t="s">
        <v>5</v>
      </c>
      <c r="C3821">
        <v>7.59</v>
      </c>
      <c r="D3821" t="s">
        <v>55</v>
      </c>
      <c r="E3821">
        <v>1</v>
      </c>
      <c r="F3821" s="12">
        <f t="shared" si="118"/>
        <v>41183</v>
      </c>
      <c r="G3821" s="2">
        <f t="shared" si="119"/>
        <v>2012</v>
      </c>
    </row>
    <row r="3822" spans="1:7" x14ac:dyDescent="0.25">
      <c r="A3822">
        <v>8356</v>
      </c>
      <c r="B3822" t="s">
        <v>5</v>
      </c>
      <c r="C3822">
        <v>7.59</v>
      </c>
      <c r="D3822" t="s">
        <v>54</v>
      </c>
      <c r="E3822">
        <v>1</v>
      </c>
      <c r="F3822" s="12">
        <f t="shared" si="118"/>
        <v>41244</v>
      </c>
      <c r="G3822" s="2">
        <f t="shared" si="119"/>
        <v>2012</v>
      </c>
    </row>
    <row r="3823" spans="1:7" x14ac:dyDescent="0.25">
      <c r="A3823">
        <v>8356</v>
      </c>
      <c r="B3823" t="s">
        <v>5</v>
      </c>
      <c r="C3823">
        <v>7.59</v>
      </c>
      <c r="D3823" t="s">
        <v>57</v>
      </c>
      <c r="E3823">
        <v>1</v>
      </c>
      <c r="F3823" s="12">
        <f t="shared" si="118"/>
        <v>41334</v>
      </c>
      <c r="G3823" s="2">
        <f t="shared" si="119"/>
        <v>2013</v>
      </c>
    </row>
    <row r="3824" spans="1:7" x14ac:dyDescent="0.25">
      <c r="A3824">
        <v>8356</v>
      </c>
      <c r="B3824" t="s">
        <v>5</v>
      </c>
      <c r="C3824">
        <v>7.59</v>
      </c>
      <c r="D3824" t="s">
        <v>58</v>
      </c>
      <c r="E3824">
        <v>1</v>
      </c>
      <c r="F3824" s="12">
        <f t="shared" si="118"/>
        <v>41306</v>
      </c>
      <c r="G3824" s="2">
        <f t="shared" si="119"/>
        <v>2013</v>
      </c>
    </row>
    <row r="3825" spans="1:7" x14ac:dyDescent="0.25">
      <c r="A3825">
        <v>8356</v>
      </c>
      <c r="B3825" t="s">
        <v>5</v>
      </c>
      <c r="C3825">
        <v>7.59</v>
      </c>
      <c r="D3825" t="s">
        <v>62</v>
      </c>
      <c r="E3825">
        <v>1</v>
      </c>
      <c r="F3825" s="12">
        <f t="shared" si="118"/>
        <v>41365</v>
      </c>
      <c r="G3825" s="2">
        <f t="shared" si="119"/>
        <v>2013</v>
      </c>
    </row>
    <row r="3826" spans="1:7" x14ac:dyDescent="0.25">
      <c r="A3826">
        <v>8356</v>
      </c>
      <c r="B3826" t="s">
        <v>5</v>
      </c>
      <c r="C3826">
        <v>7.59</v>
      </c>
      <c r="D3826" t="s">
        <v>60</v>
      </c>
      <c r="E3826">
        <v>1</v>
      </c>
      <c r="F3826" s="12">
        <f t="shared" si="118"/>
        <v>41395</v>
      </c>
      <c r="G3826" s="2">
        <f t="shared" si="119"/>
        <v>2013</v>
      </c>
    </row>
    <row r="3827" spans="1:7" x14ac:dyDescent="0.25">
      <c r="A3827">
        <v>8356</v>
      </c>
      <c r="B3827" t="s">
        <v>5</v>
      </c>
      <c r="C3827">
        <v>7.59</v>
      </c>
      <c r="D3827" t="s">
        <v>61</v>
      </c>
      <c r="E3827">
        <v>1</v>
      </c>
      <c r="F3827" s="12">
        <f t="shared" si="118"/>
        <v>41426</v>
      </c>
      <c r="G3827" s="2">
        <f t="shared" si="119"/>
        <v>2013</v>
      </c>
    </row>
    <row r="3828" spans="1:7" x14ac:dyDescent="0.25">
      <c r="A3828">
        <v>8356</v>
      </c>
      <c r="B3828" t="s">
        <v>5</v>
      </c>
      <c r="C3828">
        <v>7.59</v>
      </c>
      <c r="D3828" t="s">
        <v>65</v>
      </c>
      <c r="E3828">
        <v>1</v>
      </c>
      <c r="F3828" s="12">
        <f t="shared" si="118"/>
        <v>41487</v>
      </c>
      <c r="G3828" s="2">
        <f t="shared" si="119"/>
        <v>2013</v>
      </c>
    </row>
    <row r="3829" spans="1:7" x14ac:dyDescent="0.25">
      <c r="A3829">
        <v>8356</v>
      </c>
      <c r="B3829" t="s">
        <v>5</v>
      </c>
      <c r="C3829">
        <v>7.59</v>
      </c>
      <c r="D3829" t="s">
        <v>64</v>
      </c>
      <c r="E3829">
        <v>1</v>
      </c>
      <c r="F3829" s="12">
        <f t="shared" si="118"/>
        <v>41518</v>
      </c>
      <c r="G3829" s="2">
        <f t="shared" si="119"/>
        <v>2013</v>
      </c>
    </row>
    <row r="3830" spans="1:7" x14ac:dyDescent="0.25">
      <c r="A3830">
        <v>8356</v>
      </c>
      <c r="B3830" t="s">
        <v>5</v>
      </c>
      <c r="C3830">
        <v>7.59</v>
      </c>
      <c r="D3830" t="s">
        <v>68</v>
      </c>
      <c r="E3830">
        <v>1</v>
      </c>
      <c r="F3830" s="12">
        <f t="shared" si="118"/>
        <v>41548</v>
      </c>
      <c r="G3830" s="2">
        <f t="shared" si="119"/>
        <v>2013</v>
      </c>
    </row>
    <row r="3831" spans="1:7" x14ac:dyDescent="0.25">
      <c r="A3831">
        <v>8356</v>
      </c>
      <c r="B3831" t="s">
        <v>5</v>
      </c>
      <c r="C3831">
        <v>7.59</v>
      </c>
      <c r="D3831" t="s">
        <v>67</v>
      </c>
      <c r="E3831">
        <v>1</v>
      </c>
      <c r="F3831" s="12">
        <f t="shared" si="118"/>
        <v>41579</v>
      </c>
      <c r="G3831" s="2">
        <f t="shared" si="119"/>
        <v>2013</v>
      </c>
    </row>
    <row r="3832" spans="1:7" x14ac:dyDescent="0.25">
      <c r="A3832">
        <v>8356</v>
      </c>
      <c r="B3832" t="s">
        <v>5</v>
      </c>
      <c r="C3832">
        <v>7.59</v>
      </c>
      <c r="D3832" t="s">
        <v>7</v>
      </c>
      <c r="E3832">
        <v>1</v>
      </c>
      <c r="F3832" s="12">
        <f t="shared" si="118"/>
        <v>41699</v>
      </c>
      <c r="G3832" s="2">
        <f t="shared" si="119"/>
        <v>2014</v>
      </c>
    </row>
    <row r="3833" spans="1:7" x14ac:dyDescent="0.25">
      <c r="A3833">
        <v>8356</v>
      </c>
      <c r="B3833" t="s">
        <v>5</v>
      </c>
      <c r="C3833">
        <v>7.59</v>
      </c>
      <c r="D3833" t="s">
        <v>6</v>
      </c>
      <c r="E3833">
        <v>1</v>
      </c>
      <c r="F3833" s="12">
        <f t="shared" si="118"/>
        <v>41730</v>
      </c>
      <c r="G3833" s="2">
        <f t="shared" si="119"/>
        <v>2014</v>
      </c>
    </row>
    <row r="3834" spans="1:7" x14ac:dyDescent="0.25">
      <c r="A3834">
        <v>8356</v>
      </c>
      <c r="B3834" t="s">
        <v>5</v>
      </c>
      <c r="C3834">
        <v>7.59</v>
      </c>
      <c r="D3834" t="s">
        <v>8</v>
      </c>
      <c r="E3834">
        <v>1</v>
      </c>
      <c r="F3834" s="12">
        <f t="shared" si="118"/>
        <v>41760</v>
      </c>
      <c r="G3834" s="2">
        <f t="shared" si="119"/>
        <v>2014</v>
      </c>
    </row>
    <row r="3835" spans="1:7" x14ac:dyDescent="0.25">
      <c r="A3835">
        <v>8356</v>
      </c>
      <c r="B3835" t="s">
        <v>5</v>
      </c>
      <c r="C3835">
        <v>7.59</v>
      </c>
      <c r="D3835" t="s">
        <v>10</v>
      </c>
      <c r="E3835">
        <v>1</v>
      </c>
      <c r="F3835" s="12">
        <f t="shared" si="118"/>
        <v>41791</v>
      </c>
      <c r="G3835" s="2">
        <f t="shared" si="119"/>
        <v>2014</v>
      </c>
    </row>
    <row r="3836" spans="1:7" x14ac:dyDescent="0.25">
      <c r="A3836">
        <v>8356</v>
      </c>
      <c r="B3836" t="s">
        <v>5</v>
      </c>
      <c r="C3836">
        <v>7.59</v>
      </c>
      <c r="D3836" t="s">
        <v>11</v>
      </c>
      <c r="E3836">
        <v>1</v>
      </c>
      <c r="F3836" s="12">
        <f t="shared" si="118"/>
        <v>41821</v>
      </c>
      <c r="G3836" s="2">
        <f t="shared" si="119"/>
        <v>2014</v>
      </c>
    </row>
    <row r="3837" spans="1:7" x14ac:dyDescent="0.25">
      <c r="A3837">
        <v>8356</v>
      </c>
      <c r="B3837" t="s">
        <v>5</v>
      </c>
      <c r="C3837">
        <v>7.59</v>
      </c>
      <c r="D3837" t="s">
        <v>13</v>
      </c>
      <c r="E3837">
        <v>1</v>
      </c>
      <c r="F3837" s="12">
        <f t="shared" si="118"/>
        <v>41852</v>
      </c>
      <c r="G3837" s="2">
        <f t="shared" si="119"/>
        <v>2014</v>
      </c>
    </row>
    <row r="3838" spans="1:7" x14ac:dyDescent="0.25">
      <c r="A3838">
        <v>8356</v>
      </c>
      <c r="B3838" t="s">
        <v>5</v>
      </c>
      <c r="C3838">
        <v>7.59</v>
      </c>
      <c r="D3838" t="s">
        <v>16</v>
      </c>
      <c r="E3838">
        <v>1</v>
      </c>
      <c r="F3838" s="12">
        <f t="shared" si="118"/>
        <v>41913</v>
      </c>
      <c r="G3838" s="2">
        <f t="shared" si="119"/>
        <v>2014</v>
      </c>
    </row>
    <row r="3839" spans="1:7" x14ac:dyDescent="0.25">
      <c r="A3839">
        <v>8356</v>
      </c>
      <c r="B3839" t="s">
        <v>5</v>
      </c>
      <c r="C3839">
        <v>7.59</v>
      </c>
      <c r="D3839" t="s">
        <v>18</v>
      </c>
      <c r="E3839">
        <v>1</v>
      </c>
      <c r="F3839" s="12">
        <f t="shared" si="118"/>
        <v>41974</v>
      </c>
      <c r="G3839" s="2">
        <f t="shared" si="119"/>
        <v>2014</v>
      </c>
    </row>
    <row r="3840" spans="1:7" x14ac:dyDescent="0.25">
      <c r="A3840">
        <v>8357</v>
      </c>
      <c r="B3840" t="s">
        <v>5</v>
      </c>
      <c r="C3840">
        <v>6.2549999999999999</v>
      </c>
      <c r="D3840" t="s">
        <v>53</v>
      </c>
      <c r="E3840">
        <v>1</v>
      </c>
      <c r="F3840" s="12">
        <f t="shared" si="118"/>
        <v>41122</v>
      </c>
      <c r="G3840" s="2">
        <f t="shared" si="119"/>
        <v>2012</v>
      </c>
    </row>
    <row r="3841" spans="1:7" x14ac:dyDescent="0.25">
      <c r="A3841">
        <v>8357</v>
      </c>
      <c r="B3841" t="s">
        <v>5</v>
      </c>
      <c r="C3841">
        <v>6.2549999999999999</v>
      </c>
      <c r="D3841" t="s">
        <v>52</v>
      </c>
      <c r="E3841">
        <v>1</v>
      </c>
      <c r="F3841" s="12">
        <f t="shared" si="118"/>
        <v>41153</v>
      </c>
      <c r="G3841" s="2">
        <f t="shared" si="119"/>
        <v>2012</v>
      </c>
    </row>
    <row r="3842" spans="1:7" x14ac:dyDescent="0.25">
      <c r="A3842">
        <v>8357</v>
      </c>
      <c r="B3842" t="s">
        <v>5</v>
      </c>
      <c r="C3842">
        <v>6.2549999999999999</v>
      </c>
      <c r="D3842" t="s">
        <v>54</v>
      </c>
      <c r="E3842">
        <v>1</v>
      </c>
      <c r="F3842" s="12">
        <f t="shared" ref="F3842:F3905" si="120">DATE(VALUE(LEFT(D3842,4)),VALUE(RIGHT(D3842,2)),1)</f>
        <v>41244</v>
      </c>
      <c r="G3842" s="2">
        <f t="shared" si="119"/>
        <v>2012</v>
      </c>
    </row>
    <row r="3843" spans="1:7" x14ac:dyDescent="0.25">
      <c r="A3843">
        <v>8357</v>
      </c>
      <c r="B3843" t="s">
        <v>5</v>
      </c>
      <c r="C3843">
        <v>6.2549999999999999</v>
      </c>
      <c r="D3843" t="s">
        <v>58</v>
      </c>
      <c r="E3843">
        <v>1</v>
      </c>
      <c r="F3843" s="12">
        <f t="shared" si="120"/>
        <v>41306</v>
      </c>
      <c r="G3843" s="2">
        <f t="shared" ref="G3843:G3906" si="121">YEAR(F3843)</f>
        <v>2013</v>
      </c>
    </row>
    <row r="3844" spans="1:7" x14ac:dyDescent="0.25">
      <c r="A3844">
        <v>8357</v>
      </c>
      <c r="B3844" t="s">
        <v>5</v>
      </c>
      <c r="C3844">
        <v>6.2549999999999999</v>
      </c>
      <c r="D3844" t="s">
        <v>62</v>
      </c>
      <c r="E3844">
        <v>1</v>
      </c>
      <c r="F3844" s="12">
        <f t="shared" si="120"/>
        <v>41365</v>
      </c>
      <c r="G3844" s="2">
        <f t="shared" si="121"/>
        <v>2013</v>
      </c>
    </row>
    <row r="3845" spans="1:7" x14ac:dyDescent="0.25">
      <c r="A3845">
        <v>8357</v>
      </c>
      <c r="B3845" t="s">
        <v>5</v>
      </c>
      <c r="C3845">
        <v>6.2549999999999999</v>
      </c>
      <c r="D3845" t="s">
        <v>60</v>
      </c>
      <c r="E3845">
        <v>1</v>
      </c>
      <c r="F3845" s="12">
        <f t="shared" si="120"/>
        <v>41395</v>
      </c>
      <c r="G3845" s="2">
        <f t="shared" si="121"/>
        <v>2013</v>
      </c>
    </row>
    <row r="3846" spans="1:7" x14ac:dyDescent="0.25">
      <c r="A3846">
        <v>8357</v>
      </c>
      <c r="B3846" t="s">
        <v>5</v>
      </c>
      <c r="C3846">
        <v>6.2549999999999999</v>
      </c>
      <c r="D3846" t="s">
        <v>61</v>
      </c>
      <c r="E3846">
        <v>1</v>
      </c>
      <c r="F3846" s="12">
        <f t="shared" si="120"/>
        <v>41426</v>
      </c>
      <c r="G3846" s="2">
        <f t="shared" si="121"/>
        <v>2013</v>
      </c>
    </row>
    <row r="3847" spans="1:7" x14ac:dyDescent="0.25">
      <c r="A3847">
        <v>8357</v>
      </c>
      <c r="B3847" t="s">
        <v>5</v>
      </c>
      <c r="C3847">
        <v>6.2549999999999999</v>
      </c>
      <c r="D3847" t="s">
        <v>65</v>
      </c>
      <c r="E3847">
        <v>1</v>
      </c>
      <c r="F3847" s="12">
        <f t="shared" si="120"/>
        <v>41487</v>
      </c>
      <c r="G3847" s="2">
        <f t="shared" si="121"/>
        <v>2013</v>
      </c>
    </row>
    <row r="3848" spans="1:7" x14ac:dyDescent="0.25">
      <c r="A3848">
        <v>8357</v>
      </c>
      <c r="B3848" t="s">
        <v>5</v>
      </c>
      <c r="C3848">
        <v>6.2549999999999999</v>
      </c>
      <c r="D3848" t="s">
        <v>64</v>
      </c>
      <c r="E3848">
        <v>1</v>
      </c>
      <c r="F3848" s="12">
        <f t="shared" si="120"/>
        <v>41518</v>
      </c>
      <c r="G3848" s="2">
        <f t="shared" si="121"/>
        <v>2013</v>
      </c>
    </row>
    <row r="3849" spans="1:7" x14ac:dyDescent="0.25">
      <c r="A3849">
        <v>8357</v>
      </c>
      <c r="B3849" t="s">
        <v>5</v>
      </c>
      <c r="C3849">
        <v>6.2549999999999999</v>
      </c>
      <c r="D3849" t="s">
        <v>67</v>
      </c>
      <c r="E3849">
        <v>1</v>
      </c>
      <c r="F3849" s="12">
        <f t="shared" si="120"/>
        <v>41579</v>
      </c>
      <c r="G3849" s="2">
        <f t="shared" si="121"/>
        <v>2013</v>
      </c>
    </row>
    <row r="3850" spans="1:7" x14ac:dyDescent="0.25">
      <c r="A3850">
        <v>8357</v>
      </c>
      <c r="B3850" t="s">
        <v>5</v>
      </c>
      <c r="C3850">
        <v>6.2549999999999999</v>
      </c>
      <c r="D3850" t="s">
        <v>70</v>
      </c>
      <c r="E3850">
        <v>1</v>
      </c>
      <c r="F3850" s="12">
        <f t="shared" si="120"/>
        <v>41671</v>
      </c>
      <c r="G3850" s="2">
        <f t="shared" si="121"/>
        <v>2014</v>
      </c>
    </row>
    <row r="3851" spans="1:7" x14ac:dyDescent="0.25">
      <c r="A3851">
        <v>8357</v>
      </c>
      <c r="B3851" t="s">
        <v>5</v>
      </c>
      <c r="C3851">
        <v>6.2549999999999999</v>
      </c>
      <c r="D3851" t="s">
        <v>8</v>
      </c>
      <c r="E3851">
        <v>1</v>
      </c>
      <c r="F3851" s="12">
        <f t="shared" si="120"/>
        <v>41760</v>
      </c>
      <c r="G3851" s="2">
        <f t="shared" si="121"/>
        <v>2014</v>
      </c>
    </row>
    <row r="3852" spans="1:7" x14ac:dyDescent="0.25">
      <c r="A3852">
        <v>8357</v>
      </c>
      <c r="B3852" t="s">
        <v>5</v>
      </c>
      <c r="C3852">
        <v>6.2549999999999999</v>
      </c>
      <c r="D3852" t="s">
        <v>10</v>
      </c>
      <c r="E3852">
        <v>1</v>
      </c>
      <c r="F3852" s="12">
        <f t="shared" si="120"/>
        <v>41791</v>
      </c>
      <c r="G3852" s="2">
        <f t="shared" si="121"/>
        <v>2014</v>
      </c>
    </row>
    <row r="3853" spans="1:7" x14ac:dyDescent="0.25">
      <c r="A3853">
        <v>8357</v>
      </c>
      <c r="B3853" t="s">
        <v>5</v>
      </c>
      <c r="C3853">
        <v>6.2549999999999999</v>
      </c>
      <c r="D3853" t="s">
        <v>6</v>
      </c>
      <c r="E3853">
        <v>1</v>
      </c>
      <c r="F3853" s="12">
        <f t="shared" si="120"/>
        <v>41730</v>
      </c>
      <c r="G3853" s="2">
        <f t="shared" si="121"/>
        <v>2014</v>
      </c>
    </row>
    <row r="3854" spans="1:7" x14ac:dyDescent="0.25">
      <c r="A3854">
        <v>8357</v>
      </c>
      <c r="B3854" t="s">
        <v>5</v>
      </c>
      <c r="C3854">
        <v>6.2549999999999999</v>
      </c>
      <c r="D3854" t="s">
        <v>13</v>
      </c>
      <c r="E3854">
        <v>1</v>
      </c>
      <c r="F3854" s="12">
        <f t="shared" si="120"/>
        <v>41852</v>
      </c>
      <c r="G3854" s="2">
        <f t="shared" si="121"/>
        <v>2014</v>
      </c>
    </row>
    <row r="3855" spans="1:7" x14ac:dyDescent="0.25">
      <c r="A3855">
        <v>8357</v>
      </c>
      <c r="B3855" t="s">
        <v>5</v>
      </c>
      <c r="C3855">
        <v>6.2549999999999999</v>
      </c>
      <c r="D3855" t="s">
        <v>14</v>
      </c>
      <c r="E3855">
        <v>1</v>
      </c>
      <c r="F3855" s="12">
        <f t="shared" si="120"/>
        <v>41883</v>
      </c>
      <c r="G3855" s="2">
        <f t="shared" si="121"/>
        <v>2014</v>
      </c>
    </row>
    <row r="3856" spans="1:7" x14ac:dyDescent="0.25">
      <c r="A3856">
        <v>8357</v>
      </c>
      <c r="B3856" t="s">
        <v>5</v>
      </c>
      <c r="C3856">
        <v>6.2549999999999999</v>
      </c>
      <c r="D3856" t="s">
        <v>17</v>
      </c>
      <c r="E3856">
        <v>1</v>
      </c>
      <c r="F3856" s="12">
        <f t="shared" si="120"/>
        <v>41944</v>
      </c>
      <c r="G3856" s="2">
        <f t="shared" si="121"/>
        <v>2014</v>
      </c>
    </row>
    <row r="3857" spans="1:7" x14ac:dyDescent="0.25">
      <c r="A3857">
        <v>8357</v>
      </c>
      <c r="B3857" t="s">
        <v>5</v>
      </c>
      <c r="C3857">
        <v>6.2549999999999999</v>
      </c>
      <c r="D3857" t="s">
        <v>21</v>
      </c>
      <c r="E3857">
        <v>1</v>
      </c>
      <c r="F3857" s="12">
        <f t="shared" si="120"/>
        <v>42036</v>
      </c>
      <c r="G3857" s="2">
        <f t="shared" si="121"/>
        <v>2015</v>
      </c>
    </row>
    <row r="3858" spans="1:7" x14ac:dyDescent="0.25">
      <c r="A3858">
        <v>8358</v>
      </c>
      <c r="B3858" t="s">
        <v>5</v>
      </c>
      <c r="C3858">
        <v>4.1399999999999997</v>
      </c>
      <c r="D3858" t="s">
        <v>53</v>
      </c>
      <c r="E3858">
        <v>1</v>
      </c>
      <c r="F3858" s="12">
        <f t="shared" si="120"/>
        <v>41122</v>
      </c>
      <c r="G3858" s="2">
        <f t="shared" si="121"/>
        <v>2012</v>
      </c>
    </row>
    <row r="3859" spans="1:7" x14ac:dyDescent="0.25">
      <c r="A3859">
        <v>8358</v>
      </c>
      <c r="B3859" t="s">
        <v>5</v>
      </c>
      <c r="C3859">
        <v>4.1399999999999997</v>
      </c>
      <c r="D3859" t="s">
        <v>54</v>
      </c>
      <c r="E3859">
        <v>1</v>
      </c>
      <c r="F3859" s="12">
        <f t="shared" si="120"/>
        <v>41244</v>
      </c>
      <c r="G3859" s="2">
        <f t="shared" si="121"/>
        <v>2012</v>
      </c>
    </row>
    <row r="3860" spans="1:7" x14ac:dyDescent="0.25">
      <c r="A3860">
        <v>8358</v>
      </c>
      <c r="B3860" t="s">
        <v>5</v>
      </c>
      <c r="C3860">
        <v>4.1399999999999997</v>
      </c>
      <c r="D3860" t="s">
        <v>57</v>
      </c>
      <c r="E3860">
        <v>1</v>
      </c>
      <c r="F3860" s="12">
        <f t="shared" si="120"/>
        <v>41334</v>
      </c>
      <c r="G3860" s="2">
        <f t="shared" si="121"/>
        <v>2013</v>
      </c>
    </row>
    <row r="3861" spans="1:7" x14ac:dyDescent="0.25">
      <c r="A3861">
        <v>8358</v>
      </c>
      <c r="B3861" t="s">
        <v>5</v>
      </c>
      <c r="C3861">
        <v>4.1399999999999997</v>
      </c>
      <c r="D3861" t="s">
        <v>60</v>
      </c>
      <c r="E3861">
        <v>1</v>
      </c>
      <c r="F3861" s="12">
        <f t="shared" si="120"/>
        <v>41395</v>
      </c>
      <c r="G3861" s="2">
        <f t="shared" si="121"/>
        <v>2013</v>
      </c>
    </row>
    <row r="3862" spans="1:7" x14ac:dyDescent="0.25">
      <c r="A3862">
        <v>8358</v>
      </c>
      <c r="B3862" t="s">
        <v>5</v>
      </c>
      <c r="C3862">
        <v>4.1399999999999997</v>
      </c>
      <c r="D3862" t="s">
        <v>63</v>
      </c>
      <c r="E3862">
        <v>1</v>
      </c>
      <c r="F3862" s="12">
        <f t="shared" si="120"/>
        <v>41456</v>
      </c>
      <c r="G3862" s="2">
        <f t="shared" si="121"/>
        <v>2013</v>
      </c>
    </row>
    <row r="3863" spans="1:7" x14ac:dyDescent="0.25">
      <c r="A3863">
        <v>8358</v>
      </c>
      <c r="B3863" t="s">
        <v>5</v>
      </c>
      <c r="C3863">
        <v>4.1399999999999997</v>
      </c>
      <c r="D3863" t="s">
        <v>64</v>
      </c>
      <c r="E3863">
        <v>1</v>
      </c>
      <c r="F3863" s="12">
        <f t="shared" si="120"/>
        <v>41518</v>
      </c>
      <c r="G3863" s="2">
        <f t="shared" si="121"/>
        <v>2013</v>
      </c>
    </row>
    <row r="3864" spans="1:7" x14ac:dyDescent="0.25">
      <c r="A3864">
        <v>8358</v>
      </c>
      <c r="B3864" t="s">
        <v>5</v>
      </c>
      <c r="C3864">
        <v>4.1399999999999997</v>
      </c>
      <c r="D3864" t="s">
        <v>66</v>
      </c>
      <c r="E3864">
        <v>1</v>
      </c>
      <c r="F3864" s="12">
        <f t="shared" si="120"/>
        <v>41609</v>
      </c>
      <c r="G3864" s="2">
        <f t="shared" si="121"/>
        <v>2013</v>
      </c>
    </row>
    <row r="3865" spans="1:7" x14ac:dyDescent="0.25">
      <c r="A3865">
        <v>8358</v>
      </c>
      <c r="B3865" t="s">
        <v>5</v>
      </c>
      <c r="C3865">
        <v>4.1399999999999997</v>
      </c>
      <c r="D3865" t="s">
        <v>6</v>
      </c>
      <c r="E3865">
        <v>1</v>
      </c>
      <c r="F3865" s="12">
        <f t="shared" si="120"/>
        <v>41730</v>
      </c>
      <c r="G3865" s="2">
        <f t="shared" si="121"/>
        <v>2014</v>
      </c>
    </row>
    <row r="3866" spans="1:7" x14ac:dyDescent="0.25">
      <c r="A3866">
        <v>8358</v>
      </c>
      <c r="B3866" t="s">
        <v>5</v>
      </c>
      <c r="C3866">
        <v>4.1399999999999997</v>
      </c>
      <c r="D3866" t="s">
        <v>10</v>
      </c>
      <c r="E3866">
        <v>1</v>
      </c>
      <c r="F3866" s="12">
        <f t="shared" si="120"/>
        <v>41791</v>
      </c>
      <c r="G3866" s="2">
        <f t="shared" si="121"/>
        <v>2014</v>
      </c>
    </row>
    <row r="3867" spans="1:7" x14ac:dyDescent="0.25">
      <c r="A3867">
        <v>8358</v>
      </c>
      <c r="B3867" t="s">
        <v>5</v>
      </c>
      <c r="C3867">
        <v>4.1399999999999997</v>
      </c>
      <c r="D3867" t="s">
        <v>13</v>
      </c>
      <c r="E3867">
        <v>1</v>
      </c>
      <c r="F3867" s="12">
        <f t="shared" si="120"/>
        <v>41852</v>
      </c>
      <c r="G3867" s="2">
        <f t="shared" si="121"/>
        <v>2014</v>
      </c>
    </row>
    <row r="3868" spans="1:7" x14ac:dyDescent="0.25">
      <c r="A3868">
        <v>8358</v>
      </c>
      <c r="B3868" t="s">
        <v>5</v>
      </c>
      <c r="C3868">
        <v>4.1399999999999997</v>
      </c>
      <c r="D3868" t="s">
        <v>14</v>
      </c>
      <c r="E3868">
        <v>1</v>
      </c>
      <c r="F3868" s="12">
        <f t="shared" si="120"/>
        <v>41883</v>
      </c>
      <c r="G3868" s="2">
        <f t="shared" si="121"/>
        <v>2014</v>
      </c>
    </row>
    <row r="3869" spans="1:7" x14ac:dyDescent="0.25">
      <c r="A3869">
        <v>8358</v>
      </c>
      <c r="B3869" t="s">
        <v>5</v>
      </c>
      <c r="C3869">
        <v>4.1399999999999997</v>
      </c>
      <c r="D3869" t="s">
        <v>23</v>
      </c>
      <c r="E3869">
        <v>1</v>
      </c>
      <c r="F3869" s="12">
        <f t="shared" si="120"/>
        <v>42064</v>
      </c>
      <c r="G3869" s="2">
        <f t="shared" si="121"/>
        <v>2015</v>
      </c>
    </row>
    <row r="3870" spans="1:7" x14ac:dyDescent="0.25">
      <c r="A3870">
        <v>8359</v>
      </c>
      <c r="B3870" t="s">
        <v>5</v>
      </c>
      <c r="C3870">
        <v>4.37</v>
      </c>
      <c r="D3870" t="s">
        <v>53</v>
      </c>
      <c r="E3870">
        <v>1</v>
      </c>
      <c r="F3870" s="12">
        <f t="shared" si="120"/>
        <v>41122</v>
      </c>
      <c r="G3870" s="2">
        <f t="shared" si="121"/>
        <v>2012</v>
      </c>
    </row>
    <row r="3871" spans="1:7" x14ac:dyDescent="0.25">
      <c r="A3871">
        <v>8359</v>
      </c>
      <c r="B3871" t="s">
        <v>5</v>
      </c>
      <c r="C3871">
        <v>4.37</v>
      </c>
      <c r="D3871" t="s">
        <v>57</v>
      </c>
      <c r="E3871">
        <v>1</v>
      </c>
      <c r="F3871" s="12">
        <f t="shared" si="120"/>
        <v>41334</v>
      </c>
      <c r="G3871" s="2">
        <f t="shared" si="121"/>
        <v>2013</v>
      </c>
    </row>
    <row r="3872" spans="1:7" x14ac:dyDescent="0.25">
      <c r="A3872">
        <v>8359</v>
      </c>
      <c r="B3872" t="s">
        <v>5</v>
      </c>
      <c r="C3872">
        <v>4.37</v>
      </c>
      <c r="D3872" t="s">
        <v>60</v>
      </c>
      <c r="E3872">
        <v>1</v>
      </c>
      <c r="F3872" s="12">
        <f t="shared" si="120"/>
        <v>41395</v>
      </c>
      <c r="G3872" s="2">
        <f t="shared" si="121"/>
        <v>2013</v>
      </c>
    </row>
    <row r="3873" spans="1:7" x14ac:dyDescent="0.25">
      <c r="A3873">
        <v>8359</v>
      </c>
      <c r="B3873" t="s">
        <v>5</v>
      </c>
      <c r="C3873">
        <v>4.37</v>
      </c>
      <c r="D3873" t="s">
        <v>63</v>
      </c>
      <c r="E3873">
        <v>1</v>
      </c>
      <c r="F3873" s="12">
        <f t="shared" si="120"/>
        <v>41456</v>
      </c>
      <c r="G3873" s="2">
        <f t="shared" si="121"/>
        <v>2013</v>
      </c>
    </row>
    <row r="3874" spans="1:7" x14ac:dyDescent="0.25">
      <c r="A3874">
        <v>8359</v>
      </c>
      <c r="B3874" t="s">
        <v>5</v>
      </c>
      <c r="C3874">
        <v>4.37</v>
      </c>
      <c r="D3874" t="s">
        <v>64</v>
      </c>
      <c r="E3874">
        <v>1</v>
      </c>
      <c r="F3874" s="12">
        <f t="shared" si="120"/>
        <v>41518</v>
      </c>
      <c r="G3874" s="2">
        <f t="shared" si="121"/>
        <v>2013</v>
      </c>
    </row>
    <row r="3875" spans="1:7" x14ac:dyDescent="0.25">
      <c r="A3875">
        <v>8359</v>
      </c>
      <c r="B3875" t="s">
        <v>5</v>
      </c>
      <c r="C3875">
        <v>4.37</v>
      </c>
      <c r="D3875" t="s">
        <v>66</v>
      </c>
      <c r="E3875">
        <v>1</v>
      </c>
      <c r="F3875" s="12">
        <f t="shared" si="120"/>
        <v>41609</v>
      </c>
      <c r="G3875" s="2">
        <f t="shared" si="121"/>
        <v>2013</v>
      </c>
    </row>
    <row r="3876" spans="1:7" x14ac:dyDescent="0.25">
      <c r="A3876">
        <v>8359</v>
      </c>
      <c r="B3876" t="s">
        <v>5</v>
      </c>
      <c r="C3876">
        <v>4.37</v>
      </c>
      <c r="D3876" t="s">
        <v>7</v>
      </c>
      <c r="E3876">
        <v>1</v>
      </c>
      <c r="F3876" s="12">
        <f t="shared" si="120"/>
        <v>41699</v>
      </c>
      <c r="G3876" s="2">
        <f t="shared" si="121"/>
        <v>2014</v>
      </c>
    </row>
    <row r="3877" spans="1:7" x14ac:dyDescent="0.25">
      <c r="A3877">
        <v>8359</v>
      </c>
      <c r="B3877" t="s">
        <v>5</v>
      </c>
      <c r="C3877">
        <v>4.37</v>
      </c>
      <c r="D3877" t="s">
        <v>8</v>
      </c>
      <c r="E3877">
        <v>1</v>
      </c>
      <c r="F3877" s="12">
        <f t="shared" si="120"/>
        <v>41760</v>
      </c>
      <c r="G3877" s="2">
        <f t="shared" si="121"/>
        <v>2014</v>
      </c>
    </row>
    <row r="3878" spans="1:7" x14ac:dyDescent="0.25">
      <c r="A3878">
        <v>8359</v>
      </c>
      <c r="B3878" t="s">
        <v>5</v>
      </c>
      <c r="C3878">
        <v>4.37</v>
      </c>
      <c r="D3878" t="s">
        <v>11</v>
      </c>
      <c r="E3878">
        <v>1</v>
      </c>
      <c r="F3878" s="12">
        <f t="shared" si="120"/>
        <v>41821</v>
      </c>
      <c r="G3878" s="2">
        <f t="shared" si="121"/>
        <v>2014</v>
      </c>
    </row>
    <row r="3879" spans="1:7" x14ac:dyDescent="0.25">
      <c r="A3879">
        <v>8359</v>
      </c>
      <c r="B3879" t="s">
        <v>5</v>
      </c>
      <c r="C3879">
        <v>4.37</v>
      </c>
      <c r="D3879" t="s">
        <v>14</v>
      </c>
      <c r="E3879">
        <v>1</v>
      </c>
      <c r="F3879" s="12">
        <f t="shared" si="120"/>
        <v>41883</v>
      </c>
      <c r="G3879" s="2">
        <f t="shared" si="121"/>
        <v>2014</v>
      </c>
    </row>
    <row r="3880" spans="1:7" x14ac:dyDescent="0.25">
      <c r="A3880">
        <v>8359</v>
      </c>
      <c r="B3880" t="s">
        <v>5</v>
      </c>
      <c r="C3880">
        <v>4.37</v>
      </c>
      <c r="D3880" t="s">
        <v>20</v>
      </c>
      <c r="E3880">
        <v>1</v>
      </c>
      <c r="F3880" s="12">
        <f t="shared" si="120"/>
        <v>42005</v>
      </c>
      <c r="G3880" s="2">
        <f t="shared" si="121"/>
        <v>2015</v>
      </c>
    </row>
    <row r="3881" spans="1:7" x14ac:dyDescent="0.25">
      <c r="A3881">
        <v>8360</v>
      </c>
      <c r="B3881" t="s">
        <v>5</v>
      </c>
      <c r="C3881">
        <v>3.68</v>
      </c>
      <c r="D3881" t="s">
        <v>52</v>
      </c>
      <c r="E3881">
        <v>1</v>
      </c>
      <c r="F3881" s="12">
        <f t="shared" si="120"/>
        <v>41153</v>
      </c>
      <c r="G3881" s="2">
        <f t="shared" si="121"/>
        <v>2012</v>
      </c>
    </row>
    <row r="3882" spans="1:7" x14ac:dyDescent="0.25">
      <c r="A3882">
        <v>8360</v>
      </c>
      <c r="B3882" t="s">
        <v>5</v>
      </c>
      <c r="C3882">
        <v>3.68</v>
      </c>
      <c r="D3882" t="s">
        <v>59</v>
      </c>
      <c r="E3882">
        <v>1</v>
      </c>
      <c r="F3882" s="12">
        <f t="shared" si="120"/>
        <v>41275</v>
      </c>
      <c r="G3882" s="2">
        <f t="shared" si="121"/>
        <v>2013</v>
      </c>
    </row>
    <row r="3883" spans="1:7" x14ac:dyDescent="0.25">
      <c r="A3883">
        <v>8360</v>
      </c>
      <c r="B3883" t="s">
        <v>5</v>
      </c>
      <c r="C3883">
        <v>3.68</v>
      </c>
      <c r="D3883" t="s">
        <v>62</v>
      </c>
      <c r="E3883">
        <v>1</v>
      </c>
      <c r="F3883" s="12">
        <f t="shared" si="120"/>
        <v>41365</v>
      </c>
      <c r="G3883" s="2">
        <f t="shared" si="121"/>
        <v>2013</v>
      </c>
    </row>
    <row r="3884" spans="1:7" x14ac:dyDescent="0.25">
      <c r="A3884">
        <v>8360</v>
      </c>
      <c r="B3884" t="s">
        <v>5</v>
      </c>
      <c r="C3884">
        <v>3.68</v>
      </c>
      <c r="D3884" t="s">
        <v>61</v>
      </c>
      <c r="E3884">
        <v>1</v>
      </c>
      <c r="F3884" s="12">
        <f t="shared" si="120"/>
        <v>41426</v>
      </c>
      <c r="G3884" s="2">
        <f t="shared" si="121"/>
        <v>2013</v>
      </c>
    </row>
    <row r="3885" spans="1:7" x14ac:dyDescent="0.25">
      <c r="A3885">
        <v>8360</v>
      </c>
      <c r="B3885" t="s">
        <v>5</v>
      </c>
      <c r="C3885">
        <v>3.68</v>
      </c>
      <c r="D3885" t="s">
        <v>65</v>
      </c>
      <c r="E3885">
        <v>1</v>
      </c>
      <c r="F3885" s="12">
        <f t="shared" si="120"/>
        <v>41487</v>
      </c>
      <c r="G3885" s="2">
        <f t="shared" si="121"/>
        <v>2013</v>
      </c>
    </row>
    <row r="3886" spans="1:7" x14ac:dyDescent="0.25">
      <c r="A3886">
        <v>8360</v>
      </c>
      <c r="B3886" t="s">
        <v>5</v>
      </c>
      <c r="C3886">
        <v>3.68</v>
      </c>
      <c r="D3886" t="s">
        <v>66</v>
      </c>
      <c r="E3886">
        <v>1</v>
      </c>
      <c r="F3886" s="12">
        <f t="shared" si="120"/>
        <v>41609</v>
      </c>
      <c r="G3886" s="2">
        <f t="shared" si="121"/>
        <v>2013</v>
      </c>
    </row>
    <row r="3887" spans="1:7" x14ac:dyDescent="0.25">
      <c r="A3887">
        <v>8360</v>
      </c>
      <c r="B3887" t="s">
        <v>5</v>
      </c>
      <c r="C3887">
        <v>3.68</v>
      </c>
      <c r="D3887" t="s">
        <v>6</v>
      </c>
      <c r="E3887">
        <v>1</v>
      </c>
      <c r="F3887" s="12">
        <f t="shared" si="120"/>
        <v>41730</v>
      </c>
      <c r="G3887" s="2">
        <f t="shared" si="121"/>
        <v>2014</v>
      </c>
    </row>
    <row r="3888" spans="1:7" x14ac:dyDescent="0.25">
      <c r="A3888">
        <v>8360</v>
      </c>
      <c r="B3888" t="s">
        <v>5</v>
      </c>
      <c r="C3888">
        <v>3.68</v>
      </c>
      <c r="D3888" t="s">
        <v>10</v>
      </c>
      <c r="E3888">
        <v>1</v>
      </c>
      <c r="F3888" s="12">
        <f t="shared" si="120"/>
        <v>41791</v>
      </c>
      <c r="G3888" s="2">
        <f t="shared" si="121"/>
        <v>2014</v>
      </c>
    </row>
    <row r="3889" spans="1:7" x14ac:dyDescent="0.25">
      <c r="A3889">
        <v>8360</v>
      </c>
      <c r="B3889" t="s">
        <v>5</v>
      </c>
      <c r="C3889">
        <v>3.68</v>
      </c>
      <c r="D3889" t="s">
        <v>13</v>
      </c>
      <c r="E3889">
        <v>1</v>
      </c>
      <c r="F3889" s="12">
        <f t="shared" si="120"/>
        <v>41852</v>
      </c>
      <c r="G3889" s="2">
        <f t="shared" si="121"/>
        <v>2014</v>
      </c>
    </row>
    <row r="3890" spans="1:7" x14ac:dyDescent="0.25">
      <c r="A3890">
        <v>8360</v>
      </c>
      <c r="B3890" t="s">
        <v>5</v>
      </c>
      <c r="C3890">
        <v>3.68</v>
      </c>
      <c r="D3890" t="s">
        <v>17</v>
      </c>
      <c r="E3890">
        <v>1</v>
      </c>
      <c r="F3890" s="12">
        <f t="shared" si="120"/>
        <v>41944</v>
      </c>
      <c r="G3890" s="2">
        <f t="shared" si="121"/>
        <v>2014</v>
      </c>
    </row>
    <row r="3891" spans="1:7" x14ac:dyDescent="0.25">
      <c r="A3891">
        <v>8360</v>
      </c>
      <c r="B3891" t="s">
        <v>5</v>
      </c>
      <c r="C3891">
        <v>3.68</v>
      </c>
      <c r="D3891" t="s">
        <v>23</v>
      </c>
      <c r="E3891">
        <v>1</v>
      </c>
      <c r="F3891" s="12">
        <f t="shared" si="120"/>
        <v>42064</v>
      </c>
      <c r="G3891" s="2">
        <f t="shared" si="121"/>
        <v>2015</v>
      </c>
    </row>
    <row r="3892" spans="1:7" x14ac:dyDescent="0.25">
      <c r="A3892">
        <v>8361</v>
      </c>
      <c r="B3892" t="s">
        <v>5</v>
      </c>
      <c r="C3892">
        <v>3.22</v>
      </c>
      <c r="D3892" t="s">
        <v>52</v>
      </c>
      <c r="E3892">
        <v>1</v>
      </c>
      <c r="F3892" s="12">
        <f t="shared" si="120"/>
        <v>41153</v>
      </c>
      <c r="G3892" s="2">
        <f t="shared" si="121"/>
        <v>2012</v>
      </c>
    </row>
    <row r="3893" spans="1:7" x14ac:dyDescent="0.25">
      <c r="A3893">
        <v>8361</v>
      </c>
      <c r="B3893" t="s">
        <v>5</v>
      </c>
      <c r="C3893">
        <v>3.22</v>
      </c>
      <c r="D3893" t="s">
        <v>58</v>
      </c>
      <c r="E3893">
        <v>1</v>
      </c>
      <c r="F3893" s="12">
        <f t="shared" si="120"/>
        <v>41306</v>
      </c>
      <c r="G3893" s="2">
        <f t="shared" si="121"/>
        <v>2013</v>
      </c>
    </row>
    <row r="3894" spans="1:7" x14ac:dyDescent="0.25">
      <c r="A3894">
        <v>8361</v>
      </c>
      <c r="B3894" t="s">
        <v>5</v>
      </c>
      <c r="C3894">
        <v>3.22</v>
      </c>
      <c r="D3894" t="s">
        <v>60</v>
      </c>
      <c r="E3894">
        <v>1</v>
      </c>
      <c r="F3894" s="12">
        <f t="shared" si="120"/>
        <v>41395</v>
      </c>
      <c r="G3894" s="2">
        <f t="shared" si="121"/>
        <v>2013</v>
      </c>
    </row>
    <row r="3895" spans="1:7" x14ac:dyDescent="0.25">
      <c r="A3895">
        <v>8361</v>
      </c>
      <c r="B3895" t="s">
        <v>5</v>
      </c>
      <c r="C3895">
        <v>3.22</v>
      </c>
      <c r="D3895" t="s">
        <v>65</v>
      </c>
      <c r="E3895">
        <v>1</v>
      </c>
      <c r="F3895" s="12">
        <f t="shared" si="120"/>
        <v>41487</v>
      </c>
      <c r="G3895" s="2">
        <f t="shared" si="121"/>
        <v>2013</v>
      </c>
    </row>
    <row r="3896" spans="1:7" x14ac:dyDescent="0.25">
      <c r="A3896">
        <v>8361</v>
      </c>
      <c r="B3896" t="s">
        <v>5</v>
      </c>
      <c r="C3896">
        <v>3.22</v>
      </c>
      <c r="D3896" t="s">
        <v>67</v>
      </c>
      <c r="E3896">
        <v>1</v>
      </c>
      <c r="F3896" s="12">
        <f t="shared" si="120"/>
        <v>41579</v>
      </c>
      <c r="G3896" s="2">
        <f t="shared" si="121"/>
        <v>2013</v>
      </c>
    </row>
    <row r="3897" spans="1:7" x14ac:dyDescent="0.25">
      <c r="A3897">
        <v>8361</v>
      </c>
      <c r="B3897" t="s">
        <v>5</v>
      </c>
      <c r="C3897">
        <v>3.22</v>
      </c>
      <c r="D3897" t="s">
        <v>6</v>
      </c>
      <c r="E3897">
        <v>1</v>
      </c>
      <c r="F3897" s="12">
        <f t="shared" si="120"/>
        <v>41730</v>
      </c>
      <c r="G3897" s="2">
        <f t="shared" si="121"/>
        <v>2014</v>
      </c>
    </row>
    <row r="3898" spans="1:7" x14ac:dyDescent="0.25">
      <c r="A3898">
        <v>8361</v>
      </c>
      <c r="B3898" t="s">
        <v>5</v>
      </c>
      <c r="C3898">
        <v>3.22</v>
      </c>
      <c r="D3898" t="s">
        <v>10</v>
      </c>
      <c r="E3898">
        <v>1</v>
      </c>
      <c r="F3898" s="12">
        <f t="shared" si="120"/>
        <v>41791</v>
      </c>
      <c r="G3898" s="2">
        <f t="shared" si="121"/>
        <v>2014</v>
      </c>
    </row>
    <row r="3899" spans="1:7" x14ac:dyDescent="0.25">
      <c r="A3899">
        <v>8361</v>
      </c>
      <c r="B3899" t="s">
        <v>5</v>
      </c>
      <c r="C3899">
        <v>3.22</v>
      </c>
      <c r="D3899" t="s">
        <v>14</v>
      </c>
      <c r="E3899">
        <v>1</v>
      </c>
      <c r="F3899" s="12">
        <f t="shared" si="120"/>
        <v>41883</v>
      </c>
      <c r="G3899" s="2">
        <f t="shared" si="121"/>
        <v>2014</v>
      </c>
    </row>
    <row r="3900" spans="1:7" x14ac:dyDescent="0.25">
      <c r="A3900">
        <v>8361</v>
      </c>
      <c r="B3900" t="s">
        <v>5</v>
      </c>
      <c r="C3900">
        <v>3.22</v>
      </c>
      <c r="D3900" t="s">
        <v>20</v>
      </c>
      <c r="E3900">
        <v>1</v>
      </c>
      <c r="F3900" s="12">
        <f t="shared" si="120"/>
        <v>42005</v>
      </c>
      <c r="G3900" s="2">
        <f t="shared" si="121"/>
        <v>2015</v>
      </c>
    </row>
    <row r="3901" spans="1:7" x14ac:dyDescent="0.25">
      <c r="A3901">
        <v>8362</v>
      </c>
      <c r="B3901" t="s">
        <v>5</v>
      </c>
      <c r="C3901">
        <v>7.9550000000000001</v>
      </c>
      <c r="D3901" t="s">
        <v>52</v>
      </c>
      <c r="E3901">
        <v>1</v>
      </c>
      <c r="F3901" s="12">
        <f t="shared" si="120"/>
        <v>41153</v>
      </c>
      <c r="G3901" s="2">
        <f t="shared" si="121"/>
        <v>2012</v>
      </c>
    </row>
    <row r="3902" spans="1:7" x14ac:dyDescent="0.25">
      <c r="A3902">
        <v>8362</v>
      </c>
      <c r="B3902" t="s">
        <v>5</v>
      </c>
      <c r="C3902">
        <v>7.9550000000000001</v>
      </c>
      <c r="D3902" t="s">
        <v>53</v>
      </c>
      <c r="E3902">
        <v>1</v>
      </c>
      <c r="F3902" s="12">
        <f t="shared" si="120"/>
        <v>41122</v>
      </c>
      <c r="G3902" s="2">
        <f t="shared" si="121"/>
        <v>2012</v>
      </c>
    </row>
    <row r="3903" spans="1:7" x14ac:dyDescent="0.25">
      <c r="A3903">
        <v>8362</v>
      </c>
      <c r="B3903" t="s">
        <v>5</v>
      </c>
      <c r="C3903">
        <v>7.9550000000000001</v>
      </c>
      <c r="D3903" t="s">
        <v>54</v>
      </c>
      <c r="E3903">
        <v>1</v>
      </c>
      <c r="F3903" s="12">
        <f t="shared" si="120"/>
        <v>41244</v>
      </c>
      <c r="G3903" s="2">
        <f t="shared" si="121"/>
        <v>2012</v>
      </c>
    </row>
    <row r="3904" spans="1:7" x14ac:dyDescent="0.25">
      <c r="A3904">
        <v>8362</v>
      </c>
      <c r="B3904" t="s">
        <v>5</v>
      </c>
      <c r="C3904">
        <v>7.9550000000000001</v>
      </c>
      <c r="D3904" t="s">
        <v>55</v>
      </c>
      <c r="E3904">
        <v>1</v>
      </c>
      <c r="F3904" s="12">
        <f t="shared" si="120"/>
        <v>41183</v>
      </c>
      <c r="G3904" s="2">
        <f t="shared" si="121"/>
        <v>2012</v>
      </c>
    </row>
    <row r="3905" spans="1:7" x14ac:dyDescent="0.25">
      <c r="A3905">
        <v>8362</v>
      </c>
      <c r="B3905" t="s">
        <v>5</v>
      </c>
      <c r="C3905">
        <v>7.9550000000000001</v>
      </c>
      <c r="D3905" t="s">
        <v>58</v>
      </c>
      <c r="E3905">
        <v>1</v>
      </c>
      <c r="F3905" s="12">
        <f t="shared" si="120"/>
        <v>41306</v>
      </c>
      <c r="G3905" s="2">
        <f t="shared" si="121"/>
        <v>2013</v>
      </c>
    </row>
    <row r="3906" spans="1:7" x14ac:dyDescent="0.25">
      <c r="A3906">
        <v>8362</v>
      </c>
      <c r="B3906" t="s">
        <v>5</v>
      </c>
      <c r="C3906">
        <v>7.9550000000000001</v>
      </c>
      <c r="D3906" t="s">
        <v>62</v>
      </c>
      <c r="E3906">
        <v>1</v>
      </c>
      <c r="F3906" s="12">
        <f t="shared" ref="F3906:F3969" si="122">DATE(VALUE(LEFT(D3906,4)),VALUE(RIGHT(D3906,2)),1)</f>
        <v>41365</v>
      </c>
      <c r="G3906" s="2">
        <f t="shared" si="121"/>
        <v>2013</v>
      </c>
    </row>
    <row r="3907" spans="1:7" x14ac:dyDescent="0.25">
      <c r="A3907">
        <v>8362</v>
      </c>
      <c r="B3907" t="s">
        <v>5</v>
      </c>
      <c r="C3907">
        <v>7.9550000000000001</v>
      </c>
      <c r="D3907" t="s">
        <v>60</v>
      </c>
      <c r="E3907">
        <v>1</v>
      </c>
      <c r="F3907" s="12">
        <f t="shared" si="122"/>
        <v>41395</v>
      </c>
      <c r="G3907" s="2">
        <f t="shared" ref="G3907:G3970" si="123">YEAR(F3907)</f>
        <v>2013</v>
      </c>
    </row>
    <row r="3908" spans="1:7" x14ac:dyDescent="0.25">
      <c r="A3908">
        <v>8362</v>
      </c>
      <c r="B3908" t="s">
        <v>5</v>
      </c>
      <c r="C3908">
        <v>7.9550000000000001</v>
      </c>
      <c r="D3908" t="s">
        <v>61</v>
      </c>
      <c r="E3908">
        <v>1</v>
      </c>
      <c r="F3908" s="12">
        <f t="shared" si="122"/>
        <v>41426</v>
      </c>
      <c r="G3908" s="2">
        <f t="shared" si="123"/>
        <v>2013</v>
      </c>
    </row>
    <row r="3909" spans="1:7" x14ac:dyDescent="0.25">
      <c r="A3909">
        <v>8362</v>
      </c>
      <c r="B3909" t="s">
        <v>5</v>
      </c>
      <c r="C3909">
        <v>7.9550000000000001</v>
      </c>
      <c r="D3909" t="s">
        <v>63</v>
      </c>
      <c r="E3909">
        <v>1</v>
      </c>
      <c r="F3909" s="12">
        <f t="shared" si="122"/>
        <v>41456</v>
      </c>
      <c r="G3909" s="2">
        <f t="shared" si="123"/>
        <v>2013</v>
      </c>
    </row>
    <row r="3910" spans="1:7" x14ac:dyDescent="0.25">
      <c r="A3910">
        <v>8362</v>
      </c>
      <c r="B3910" t="s">
        <v>5</v>
      </c>
      <c r="C3910">
        <v>7.9550000000000001</v>
      </c>
      <c r="D3910" t="s">
        <v>65</v>
      </c>
      <c r="E3910">
        <v>1</v>
      </c>
      <c r="F3910" s="12">
        <f t="shared" si="122"/>
        <v>41487</v>
      </c>
      <c r="G3910" s="2">
        <f t="shared" si="123"/>
        <v>2013</v>
      </c>
    </row>
    <row r="3911" spans="1:7" x14ac:dyDescent="0.25">
      <c r="A3911">
        <v>8362</v>
      </c>
      <c r="B3911" t="s">
        <v>5</v>
      </c>
      <c r="C3911">
        <v>7.9550000000000001</v>
      </c>
      <c r="D3911" t="s">
        <v>64</v>
      </c>
      <c r="E3911">
        <v>1</v>
      </c>
      <c r="F3911" s="12">
        <f t="shared" si="122"/>
        <v>41518</v>
      </c>
      <c r="G3911" s="2">
        <f t="shared" si="123"/>
        <v>2013</v>
      </c>
    </row>
    <row r="3912" spans="1:7" x14ac:dyDescent="0.25">
      <c r="A3912">
        <v>8362</v>
      </c>
      <c r="B3912" t="s">
        <v>5</v>
      </c>
      <c r="C3912">
        <v>7.9550000000000001</v>
      </c>
      <c r="D3912" t="s">
        <v>68</v>
      </c>
      <c r="E3912">
        <v>1</v>
      </c>
      <c r="F3912" s="12">
        <f t="shared" si="122"/>
        <v>41548</v>
      </c>
      <c r="G3912" s="2">
        <f t="shared" si="123"/>
        <v>2013</v>
      </c>
    </row>
    <row r="3913" spans="1:7" x14ac:dyDescent="0.25">
      <c r="A3913">
        <v>8362</v>
      </c>
      <c r="B3913" t="s">
        <v>5</v>
      </c>
      <c r="C3913">
        <v>7.9550000000000001</v>
      </c>
      <c r="D3913" t="s">
        <v>69</v>
      </c>
      <c r="E3913">
        <v>1</v>
      </c>
      <c r="F3913" s="12">
        <f t="shared" si="122"/>
        <v>41640</v>
      </c>
      <c r="G3913" s="2">
        <f t="shared" si="123"/>
        <v>2014</v>
      </c>
    </row>
    <row r="3914" spans="1:7" x14ac:dyDescent="0.25">
      <c r="A3914">
        <v>8362</v>
      </c>
      <c r="B3914" t="s">
        <v>5</v>
      </c>
      <c r="C3914">
        <v>7.9550000000000001</v>
      </c>
      <c r="D3914" t="s">
        <v>7</v>
      </c>
      <c r="E3914">
        <v>1</v>
      </c>
      <c r="F3914" s="12">
        <f t="shared" si="122"/>
        <v>41699</v>
      </c>
      <c r="G3914" s="2">
        <f t="shared" si="123"/>
        <v>2014</v>
      </c>
    </row>
    <row r="3915" spans="1:7" x14ac:dyDescent="0.25">
      <c r="A3915">
        <v>8362</v>
      </c>
      <c r="B3915" t="s">
        <v>5</v>
      </c>
      <c r="C3915">
        <v>7.9550000000000001</v>
      </c>
      <c r="D3915" t="s">
        <v>6</v>
      </c>
      <c r="E3915">
        <v>1</v>
      </c>
      <c r="F3915" s="12">
        <f t="shared" si="122"/>
        <v>41730</v>
      </c>
      <c r="G3915" s="2">
        <f t="shared" si="123"/>
        <v>2014</v>
      </c>
    </row>
    <row r="3916" spans="1:7" x14ac:dyDescent="0.25">
      <c r="A3916">
        <v>8362</v>
      </c>
      <c r="B3916" t="s">
        <v>5</v>
      </c>
      <c r="C3916">
        <v>7.9550000000000001</v>
      </c>
      <c r="D3916" t="s">
        <v>8</v>
      </c>
      <c r="E3916">
        <v>1</v>
      </c>
      <c r="F3916" s="12">
        <f t="shared" si="122"/>
        <v>41760</v>
      </c>
      <c r="G3916" s="2">
        <f t="shared" si="123"/>
        <v>2014</v>
      </c>
    </row>
    <row r="3917" spans="1:7" x14ac:dyDescent="0.25">
      <c r="A3917">
        <v>8362</v>
      </c>
      <c r="B3917" t="s">
        <v>5</v>
      </c>
      <c r="C3917">
        <v>7.9550000000000001</v>
      </c>
      <c r="D3917" t="s">
        <v>10</v>
      </c>
      <c r="E3917">
        <v>1</v>
      </c>
      <c r="F3917" s="12">
        <f t="shared" si="122"/>
        <v>41791</v>
      </c>
      <c r="G3917" s="2">
        <f t="shared" si="123"/>
        <v>2014</v>
      </c>
    </row>
    <row r="3918" spans="1:7" x14ac:dyDescent="0.25">
      <c r="A3918">
        <v>8362</v>
      </c>
      <c r="B3918" t="s">
        <v>5</v>
      </c>
      <c r="C3918">
        <v>7.9550000000000001</v>
      </c>
      <c r="D3918" t="s">
        <v>11</v>
      </c>
      <c r="E3918">
        <v>1</v>
      </c>
      <c r="F3918" s="12">
        <f t="shared" si="122"/>
        <v>41821</v>
      </c>
      <c r="G3918" s="2">
        <f t="shared" si="123"/>
        <v>2014</v>
      </c>
    </row>
    <row r="3919" spans="1:7" x14ac:dyDescent="0.25">
      <c r="A3919">
        <v>8362</v>
      </c>
      <c r="B3919" t="s">
        <v>5</v>
      </c>
      <c r="C3919">
        <v>7.9550000000000001</v>
      </c>
      <c r="D3919" t="s">
        <v>13</v>
      </c>
      <c r="E3919">
        <v>1</v>
      </c>
      <c r="F3919" s="12">
        <f t="shared" si="122"/>
        <v>41852</v>
      </c>
      <c r="G3919" s="2">
        <f t="shared" si="123"/>
        <v>2014</v>
      </c>
    </row>
    <row r="3920" spans="1:7" x14ac:dyDescent="0.25">
      <c r="A3920">
        <v>8362</v>
      </c>
      <c r="B3920" t="s">
        <v>5</v>
      </c>
      <c r="C3920">
        <v>7.9550000000000001</v>
      </c>
      <c r="D3920" t="s">
        <v>14</v>
      </c>
      <c r="E3920">
        <v>1</v>
      </c>
      <c r="F3920" s="12">
        <f t="shared" si="122"/>
        <v>41883</v>
      </c>
      <c r="G3920" s="2">
        <f t="shared" si="123"/>
        <v>2014</v>
      </c>
    </row>
    <row r="3921" spans="1:7" x14ac:dyDescent="0.25">
      <c r="A3921">
        <v>8362</v>
      </c>
      <c r="B3921" t="s">
        <v>5</v>
      </c>
      <c r="C3921">
        <v>7.9550000000000001</v>
      </c>
      <c r="D3921" t="s">
        <v>17</v>
      </c>
      <c r="E3921">
        <v>1</v>
      </c>
      <c r="F3921" s="12">
        <f t="shared" si="122"/>
        <v>41944</v>
      </c>
      <c r="G3921" s="2">
        <f t="shared" si="123"/>
        <v>2014</v>
      </c>
    </row>
    <row r="3922" spans="1:7" x14ac:dyDescent="0.25">
      <c r="A3922">
        <v>8362</v>
      </c>
      <c r="B3922" t="s">
        <v>5</v>
      </c>
      <c r="C3922">
        <v>7.9550000000000001</v>
      </c>
      <c r="D3922" t="s">
        <v>23</v>
      </c>
      <c r="E3922">
        <v>1</v>
      </c>
      <c r="F3922" s="12">
        <f t="shared" si="122"/>
        <v>42064</v>
      </c>
      <c r="G3922" s="2">
        <f t="shared" si="123"/>
        <v>2015</v>
      </c>
    </row>
    <row r="3923" spans="1:7" x14ac:dyDescent="0.25">
      <c r="A3923">
        <v>8363</v>
      </c>
      <c r="B3923" t="s">
        <v>5</v>
      </c>
      <c r="C3923">
        <v>3.87</v>
      </c>
      <c r="D3923" t="s">
        <v>52</v>
      </c>
      <c r="E3923">
        <v>1</v>
      </c>
      <c r="F3923" s="12">
        <f t="shared" si="122"/>
        <v>41153</v>
      </c>
      <c r="G3923" s="2">
        <f t="shared" si="123"/>
        <v>2012</v>
      </c>
    </row>
    <row r="3924" spans="1:7" x14ac:dyDescent="0.25">
      <c r="A3924">
        <v>8363</v>
      </c>
      <c r="B3924" t="s">
        <v>5</v>
      </c>
      <c r="C3924">
        <v>3.87</v>
      </c>
      <c r="D3924" t="s">
        <v>54</v>
      </c>
      <c r="E3924">
        <v>1</v>
      </c>
      <c r="F3924" s="12">
        <f t="shared" si="122"/>
        <v>41244</v>
      </c>
      <c r="G3924" s="2">
        <f t="shared" si="123"/>
        <v>2012</v>
      </c>
    </row>
    <row r="3925" spans="1:7" x14ac:dyDescent="0.25">
      <c r="A3925">
        <v>8363</v>
      </c>
      <c r="B3925" t="s">
        <v>5</v>
      </c>
      <c r="C3925">
        <v>3.87</v>
      </c>
      <c r="D3925" t="s">
        <v>57</v>
      </c>
      <c r="E3925">
        <v>1</v>
      </c>
      <c r="F3925" s="12">
        <f t="shared" si="122"/>
        <v>41334</v>
      </c>
      <c r="G3925" s="2">
        <f t="shared" si="123"/>
        <v>2013</v>
      </c>
    </row>
    <row r="3926" spans="1:7" x14ac:dyDescent="0.25">
      <c r="A3926">
        <v>8363</v>
      </c>
      <c r="B3926" t="s">
        <v>5</v>
      </c>
      <c r="C3926">
        <v>3.87</v>
      </c>
      <c r="D3926" t="s">
        <v>60</v>
      </c>
      <c r="E3926">
        <v>1</v>
      </c>
      <c r="F3926" s="12">
        <f t="shared" si="122"/>
        <v>41395</v>
      </c>
      <c r="G3926" s="2">
        <f t="shared" si="123"/>
        <v>2013</v>
      </c>
    </row>
    <row r="3927" spans="1:7" x14ac:dyDescent="0.25">
      <c r="A3927">
        <v>8363</v>
      </c>
      <c r="B3927" t="s">
        <v>5</v>
      </c>
      <c r="C3927">
        <v>3.87</v>
      </c>
      <c r="D3927" t="s">
        <v>63</v>
      </c>
      <c r="E3927">
        <v>1</v>
      </c>
      <c r="F3927" s="12">
        <f t="shared" si="122"/>
        <v>41456</v>
      </c>
      <c r="G3927" s="2">
        <f t="shared" si="123"/>
        <v>2013</v>
      </c>
    </row>
    <row r="3928" spans="1:7" x14ac:dyDescent="0.25">
      <c r="A3928">
        <v>8363</v>
      </c>
      <c r="B3928" t="s">
        <v>5</v>
      </c>
      <c r="C3928">
        <v>3.87</v>
      </c>
      <c r="D3928" t="s">
        <v>64</v>
      </c>
      <c r="E3928">
        <v>1</v>
      </c>
      <c r="F3928" s="12">
        <f t="shared" si="122"/>
        <v>41518</v>
      </c>
      <c r="G3928" s="2">
        <f t="shared" si="123"/>
        <v>2013</v>
      </c>
    </row>
    <row r="3929" spans="1:7" x14ac:dyDescent="0.25">
      <c r="A3929">
        <v>8363</v>
      </c>
      <c r="B3929" t="s">
        <v>5</v>
      </c>
      <c r="C3929">
        <v>3.87</v>
      </c>
      <c r="D3929" t="s">
        <v>69</v>
      </c>
      <c r="E3929">
        <v>1</v>
      </c>
      <c r="F3929" s="12">
        <f t="shared" si="122"/>
        <v>41640</v>
      </c>
      <c r="G3929" s="2">
        <f t="shared" si="123"/>
        <v>2014</v>
      </c>
    </row>
    <row r="3930" spans="1:7" x14ac:dyDescent="0.25">
      <c r="A3930">
        <v>8363</v>
      </c>
      <c r="B3930" t="s">
        <v>5</v>
      </c>
      <c r="C3930">
        <v>3.87</v>
      </c>
      <c r="D3930" t="s">
        <v>8</v>
      </c>
      <c r="E3930">
        <v>1</v>
      </c>
      <c r="F3930" s="12">
        <f t="shared" si="122"/>
        <v>41760</v>
      </c>
      <c r="G3930" s="2">
        <f t="shared" si="123"/>
        <v>2014</v>
      </c>
    </row>
    <row r="3931" spans="1:7" x14ac:dyDescent="0.25">
      <c r="A3931">
        <v>8363</v>
      </c>
      <c r="B3931" t="s">
        <v>5</v>
      </c>
      <c r="C3931">
        <v>3.87</v>
      </c>
      <c r="D3931" t="s">
        <v>11</v>
      </c>
      <c r="E3931">
        <v>1</v>
      </c>
      <c r="F3931" s="12">
        <f t="shared" si="122"/>
        <v>41821</v>
      </c>
      <c r="G3931" s="2">
        <f t="shared" si="123"/>
        <v>2014</v>
      </c>
    </row>
    <row r="3932" spans="1:7" x14ac:dyDescent="0.25">
      <c r="A3932">
        <v>8363</v>
      </c>
      <c r="B3932" t="s">
        <v>5</v>
      </c>
      <c r="C3932">
        <v>3.87</v>
      </c>
      <c r="D3932" t="s">
        <v>14</v>
      </c>
      <c r="E3932">
        <v>1</v>
      </c>
      <c r="F3932" s="12">
        <f t="shared" si="122"/>
        <v>41883</v>
      </c>
      <c r="G3932" s="2">
        <f t="shared" si="123"/>
        <v>2014</v>
      </c>
    </row>
    <row r="3933" spans="1:7" x14ac:dyDescent="0.25">
      <c r="A3933">
        <v>8363</v>
      </c>
      <c r="B3933" t="s">
        <v>5</v>
      </c>
      <c r="C3933">
        <v>3.87</v>
      </c>
      <c r="D3933" t="s">
        <v>18</v>
      </c>
      <c r="E3933">
        <v>1</v>
      </c>
      <c r="F3933" s="12">
        <f t="shared" si="122"/>
        <v>41974</v>
      </c>
      <c r="G3933" s="2">
        <f t="shared" si="123"/>
        <v>2014</v>
      </c>
    </row>
    <row r="3934" spans="1:7" x14ac:dyDescent="0.25">
      <c r="A3934">
        <v>8364</v>
      </c>
      <c r="B3934" t="s">
        <v>5</v>
      </c>
      <c r="C3934">
        <v>6.9</v>
      </c>
      <c r="D3934" t="s">
        <v>52</v>
      </c>
      <c r="E3934">
        <v>1</v>
      </c>
      <c r="F3934" s="12">
        <f t="shared" si="122"/>
        <v>41153</v>
      </c>
      <c r="G3934" s="2">
        <f t="shared" si="123"/>
        <v>2012</v>
      </c>
    </row>
    <row r="3935" spans="1:7" x14ac:dyDescent="0.25">
      <c r="A3935">
        <v>8364</v>
      </c>
      <c r="B3935" t="s">
        <v>5</v>
      </c>
      <c r="C3935">
        <v>6.9</v>
      </c>
      <c r="D3935" t="s">
        <v>53</v>
      </c>
      <c r="E3935">
        <v>1</v>
      </c>
      <c r="F3935" s="12">
        <f t="shared" si="122"/>
        <v>41122</v>
      </c>
      <c r="G3935" s="2">
        <f t="shared" si="123"/>
        <v>2012</v>
      </c>
    </row>
    <row r="3936" spans="1:7" x14ac:dyDescent="0.25">
      <c r="A3936">
        <v>8364</v>
      </c>
      <c r="B3936" t="s">
        <v>5</v>
      </c>
      <c r="C3936">
        <v>6.9</v>
      </c>
      <c r="D3936" t="s">
        <v>55</v>
      </c>
      <c r="E3936">
        <v>1</v>
      </c>
      <c r="F3936" s="12">
        <f t="shared" si="122"/>
        <v>41183</v>
      </c>
      <c r="G3936" s="2">
        <f t="shared" si="123"/>
        <v>2012</v>
      </c>
    </row>
    <row r="3937" spans="1:7" x14ac:dyDescent="0.25">
      <c r="A3937">
        <v>8364</v>
      </c>
      <c r="B3937" t="s">
        <v>5</v>
      </c>
      <c r="C3937">
        <v>6.9</v>
      </c>
      <c r="D3937" t="s">
        <v>57</v>
      </c>
      <c r="E3937">
        <v>1</v>
      </c>
      <c r="F3937" s="12">
        <f t="shared" si="122"/>
        <v>41334</v>
      </c>
      <c r="G3937" s="2">
        <f t="shared" si="123"/>
        <v>2013</v>
      </c>
    </row>
    <row r="3938" spans="1:7" x14ac:dyDescent="0.25">
      <c r="A3938">
        <v>8364</v>
      </c>
      <c r="B3938" t="s">
        <v>5</v>
      </c>
      <c r="C3938">
        <v>6.9</v>
      </c>
      <c r="D3938" t="s">
        <v>59</v>
      </c>
      <c r="E3938">
        <v>1</v>
      </c>
      <c r="F3938" s="12">
        <f t="shared" si="122"/>
        <v>41275</v>
      </c>
      <c r="G3938" s="2">
        <f t="shared" si="123"/>
        <v>2013</v>
      </c>
    </row>
    <row r="3939" spans="1:7" x14ac:dyDescent="0.25">
      <c r="A3939">
        <v>8364</v>
      </c>
      <c r="B3939" t="s">
        <v>5</v>
      </c>
      <c r="C3939">
        <v>6.9</v>
      </c>
      <c r="D3939" t="s">
        <v>62</v>
      </c>
      <c r="E3939">
        <v>1</v>
      </c>
      <c r="F3939" s="12">
        <f t="shared" si="122"/>
        <v>41365</v>
      </c>
      <c r="G3939" s="2">
        <f t="shared" si="123"/>
        <v>2013</v>
      </c>
    </row>
    <row r="3940" spans="1:7" x14ac:dyDescent="0.25">
      <c r="A3940">
        <v>8364</v>
      </c>
      <c r="B3940" t="s">
        <v>5</v>
      </c>
      <c r="C3940">
        <v>6.9</v>
      </c>
      <c r="D3940" t="s">
        <v>60</v>
      </c>
      <c r="E3940">
        <v>1</v>
      </c>
      <c r="F3940" s="12">
        <f t="shared" si="122"/>
        <v>41395</v>
      </c>
      <c r="G3940" s="2">
        <f t="shared" si="123"/>
        <v>2013</v>
      </c>
    </row>
    <row r="3941" spans="1:7" x14ac:dyDescent="0.25">
      <c r="A3941">
        <v>8364</v>
      </c>
      <c r="B3941" t="s">
        <v>5</v>
      </c>
      <c r="C3941">
        <v>6.9</v>
      </c>
      <c r="D3941" t="s">
        <v>61</v>
      </c>
      <c r="E3941">
        <v>1</v>
      </c>
      <c r="F3941" s="12">
        <f t="shared" si="122"/>
        <v>41426</v>
      </c>
      <c r="G3941" s="2">
        <f t="shared" si="123"/>
        <v>2013</v>
      </c>
    </row>
    <row r="3942" spans="1:7" x14ac:dyDescent="0.25">
      <c r="A3942">
        <v>8364</v>
      </c>
      <c r="B3942" t="s">
        <v>5</v>
      </c>
      <c r="C3942">
        <v>6.9</v>
      </c>
      <c r="D3942" t="s">
        <v>63</v>
      </c>
      <c r="E3942">
        <v>1</v>
      </c>
      <c r="F3942" s="12">
        <f t="shared" si="122"/>
        <v>41456</v>
      </c>
      <c r="G3942" s="2">
        <f t="shared" si="123"/>
        <v>2013</v>
      </c>
    </row>
    <row r="3943" spans="1:7" x14ac:dyDescent="0.25">
      <c r="A3943">
        <v>8364</v>
      </c>
      <c r="B3943" t="s">
        <v>5</v>
      </c>
      <c r="C3943">
        <v>6.9</v>
      </c>
      <c r="D3943" t="s">
        <v>65</v>
      </c>
      <c r="E3943">
        <v>1</v>
      </c>
      <c r="F3943" s="12">
        <f t="shared" si="122"/>
        <v>41487</v>
      </c>
      <c r="G3943" s="2">
        <f t="shared" si="123"/>
        <v>2013</v>
      </c>
    </row>
    <row r="3944" spans="1:7" x14ac:dyDescent="0.25">
      <c r="A3944">
        <v>8364</v>
      </c>
      <c r="B3944" t="s">
        <v>5</v>
      </c>
      <c r="C3944">
        <v>6.9</v>
      </c>
      <c r="D3944" t="s">
        <v>64</v>
      </c>
      <c r="E3944">
        <v>1</v>
      </c>
      <c r="F3944" s="12">
        <f t="shared" si="122"/>
        <v>41518</v>
      </c>
      <c r="G3944" s="2">
        <f t="shared" si="123"/>
        <v>2013</v>
      </c>
    </row>
    <row r="3945" spans="1:7" x14ac:dyDescent="0.25">
      <c r="A3945">
        <v>8364</v>
      </c>
      <c r="B3945" t="s">
        <v>5</v>
      </c>
      <c r="C3945">
        <v>6.9</v>
      </c>
      <c r="D3945" t="s">
        <v>67</v>
      </c>
      <c r="E3945">
        <v>1</v>
      </c>
      <c r="F3945" s="12">
        <f t="shared" si="122"/>
        <v>41579</v>
      </c>
      <c r="G3945" s="2">
        <f t="shared" si="123"/>
        <v>2013</v>
      </c>
    </row>
    <row r="3946" spans="1:7" x14ac:dyDescent="0.25">
      <c r="A3946">
        <v>8364</v>
      </c>
      <c r="B3946" t="s">
        <v>5</v>
      </c>
      <c r="C3946">
        <v>6.9</v>
      </c>
      <c r="D3946" t="s">
        <v>69</v>
      </c>
      <c r="E3946">
        <v>1</v>
      </c>
      <c r="F3946" s="12">
        <f t="shared" si="122"/>
        <v>41640</v>
      </c>
      <c r="G3946" s="2">
        <f t="shared" si="123"/>
        <v>2014</v>
      </c>
    </row>
    <row r="3947" spans="1:7" x14ac:dyDescent="0.25">
      <c r="A3947">
        <v>8364</v>
      </c>
      <c r="B3947" t="s">
        <v>5</v>
      </c>
      <c r="C3947">
        <v>6.9</v>
      </c>
      <c r="D3947" t="s">
        <v>7</v>
      </c>
      <c r="E3947">
        <v>1</v>
      </c>
      <c r="F3947" s="12">
        <f t="shared" si="122"/>
        <v>41699</v>
      </c>
      <c r="G3947" s="2">
        <f t="shared" si="123"/>
        <v>2014</v>
      </c>
    </row>
    <row r="3948" spans="1:7" x14ac:dyDescent="0.25">
      <c r="A3948">
        <v>8364</v>
      </c>
      <c r="B3948" t="s">
        <v>5</v>
      </c>
      <c r="C3948">
        <v>6.9</v>
      </c>
      <c r="D3948" t="s">
        <v>6</v>
      </c>
      <c r="E3948">
        <v>1</v>
      </c>
      <c r="F3948" s="12">
        <f t="shared" si="122"/>
        <v>41730</v>
      </c>
      <c r="G3948" s="2">
        <f t="shared" si="123"/>
        <v>2014</v>
      </c>
    </row>
    <row r="3949" spans="1:7" x14ac:dyDescent="0.25">
      <c r="A3949">
        <v>8364</v>
      </c>
      <c r="B3949" t="s">
        <v>5</v>
      </c>
      <c r="C3949">
        <v>6.9</v>
      </c>
      <c r="D3949" t="s">
        <v>10</v>
      </c>
      <c r="E3949">
        <v>1</v>
      </c>
      <c r="F3949" s="12">
        <f t="shared" si="122"/>
        <v>41791</v>
      </c>
      <c r="G3949" s="2">
        <f t="shared" si="123"/>
        <v>2014</v>
      </c>
    </row>
    <row r="3950" spans="1:7" x14ac:dyDescent="0.25">
      <c r="A3950">
        <v>8364</v>
      </c>
      <c r="B3950" t="s">
        <v>5</v>
      </c>
      <c r="C3950">
        <v>6.9</v>
      </c>
      <c r="D3950" t="s">
        <v>11</v>
      </c>
      <c r="E3950">
        <v>1</v>
      </c>
      <c r="F3950" s="12">
        <f t="shared" si="122"/>
        <v>41821</v>
      </c>
      <c r="G3950" s="2">
        <f t="shared" si="123"/>
        <v>2014</v>
      </c>
    </row>
    <row r="3951" spans="1:7" x14ac:dyDescent="0.25">
      <c r="A3951">
        <v>8364</v>
      </c>
      <c r="B3951" t="s">
        <v>5</v>
      </c>
      <c r="C3951">
        <v>6.9</v>
      </c>
      <c r="D3951" t="s">
        <v>13</v>
      </c>
      <c r="E3951">
        <v>1</v>
      </c>
      <c r="F3951" s="12">
        <f t="shared" si="122"/>
        <v>41852</v>
      </c>
      <c r="G3951" s="2">
        <f t="shared" si="123"/>
        <v>2014</v>
      </c>
    </row>
    <row r="3952" spans="1:7" x14ac:dyDescent="0.25">
      <c r="A3952">
        <v>8364</v>
      </c>
      <c r="B3952" t="s">
        <v>5</v>
      </c>
      <c r="C3952">
        <v>6.9</v>
      </c>
      <c r="D3952" t="s">
        <v>14</v>
      </c>
      <c r="E3952">
        <v>1</v>
      </c>
      <c r="F3952" s="12">
        <f t="shared" si="122"/>
        <v>41883</v>
      </c>
      <c r="G3952" s="2">
        <f t="shared" si="123"/>
        <v>2014</v>
      </c>
    </row>
    <row r="3953" spans="1:7" x14ac:dyDescent="0.25">
      <c r="A3953">
        <v>8364</v>
      </c>
      <c r="B3953" t="s">
        <v>5</v>
      </c>
      <c r="C3953">
        <v>6.9</v>
      </c>
      <c r="D3953" t="s">
        <v>16</v>
      </c>
      <c r="E3953">
        <v>1</v>
      </c>
      <c r="F3953" s="12">
        <f t="shared" si="122"/>
        <v>41913</v>
      </c>
      <c r="G3953" s="2">
        <f t="shared" si="123"/>
        <v>2014</v>
      </c>
    </row>
    <row r="3954" spans="1:7" x14ac:dyDescent="0.25">
      <c r="A3954">
        <v>8364</v>
      </c>
      <c r="B3954" t="s">
        <v>5</v>
      </c>
      <c r="C3954">
        <v>6.9</v>
      </c>
      <c r="D3954" t="s">
        <v>20</v>
      </c>
      <c r="E3954">
        <v>1</v>
      </c>
      <c r="F3954" s="12">
        <f t="shared" si="122"/>
        <v>42005</v>
      </c>
      <c r="G3954" s="2">
        <f t="shared" si="123"/>
        <v>2015</v>
      </c>
    </row>
    <row r="3955" spans="1:7" x14ac:dyDescent="0.25">
      <c r="A3955">
        <v>8364</v>
      </c>
      <c r="B3955" t="s">
        <v>5</v>
      </c>
      <c r="C3955">
        <v>6.9</v>
      </c>
      <c r="D3955" t="s">
        <v>23</v>
      </c>
      <c r="E3955">
        <v>1</v>
      </c>
      <c r="F3955" s="12">
        <f t="shared" si="122"/>
        <v>42064</v>
      </c>
      <c r="G3955" s="2">
        <f t="shared" si="123"/>
        <v>2015</v>
      </c>
    </row>
    <row r="3956" spans="1:7" x14ac:dyDescent="0.25">
      <c r="A3956">
        <v>8365</v>
      </c>
      <c r="B3956" t="s">
        <v>5</v>
      </c>
      <c r="C3956">
        <v>6.45</v>
      </c>
      <c r="D3956" t="s">
        <v>53</v>
      </c>
      <c r="E3956">
        <v>1</v>
      </c>
      <c r="F3956" s="12">
        <f t="shared" si="122"/>
        <v>41122</v>
      </c>
      <c r="G3956" s="2">
        <f t="shared" si="123"/>
        <v>2012</v>
      </c>
    </row>
    <row r="3957" spans="1:7" x14ac:dyDescent="0.25">
      <c r="A3957">
        <v>8365</v>
      </c>
      <c r="B3957" t="s">
        <v>5</v>
      </c>
      <c r="C3957">
        <v>6.45</v>
      </c>
      <c r="D3957" t="s">
        <v>52</v>
      </c>
      <c r="E3957">
        <v>1</v>
      </c>
      <c r="F3957" s="12">
        <f t="shared" si="122"/>
        <v>41153</v>
      </c>
      <c r="G3957" s="2">
        <f t="shared" si="123"/>
        <v>2012</v>
      </c>
    </row>
    <row r="3958" spans="1:7" x14ac:dyDescent="0.25">
      <c r="A3958">
        <v>8365</v>
      </c>
      <c r="B3958" t="s">
        <v>5</v>
      </c>
      <c r="C3958">
        <v>6.45</v>
      </c>
      <c r="D3958" t="s">
        <v>54</v>
      </c>
      <c r="E3958">
        <v>1</v>
      </c>
      <c r="F3958" s="12">
        <f t="shared" si="122"/>
        <v>41244</v>
      </c>
      <c r="G3958" s="2">
        <f t="shared" si="123"/>
        <v>2012</v>
      </c>
    </row>
    <row r="3959" spans="1:7" x14ac:dyDescent="0.25">
      <c r="A3959">
        <v>8365</v>
      </c>
      <c r="B3959" t="s">
        <v>5</v>
      </c>
      <c r="C3959">
        <v>6.45</v>
      </c>
      <c r="D3959" t="s">
        <v>57</v>
      </c>
      <c r="E3959">
        <v>1</v>
      </c>
      <c r="F3959" s="12">
        <f t="shared" si="122"/>
        <v>41334</v>
      </c>
      <c r="G3959" s="2">
        <f t="shared" si="123"/>
        <v>2013</v>
      </c>
    </row>
    <row r="3960" spans="1:7" x14ac:dyDescent="0.25">
      <c r="A3960">
        <v>8365</v>
      </c>
      <c r="B3960" t="s">
        <v>5</v>
      </c>
      <c r="C3960">
        <v>6.45</v>
      </c>
      <c r="D3960" t="s">
        <v>62</v>
      </c>
      <c r="E3960">
        <v>1</v>
      </c>
      <c r="F3960" s="12">
        <f t="shared" si="122"/>
        <v>41365</v>
      </c>
      <c r="G3960" s="2">
        <f t="shared" si="123"/>
        <v>2013</v>
      </c>
    </row>
    <row r="3961" spans="1:7" x14ac:dyDescent="0.25">
      <c r="A3961">
        <v>8365</v>
      </c>
      <c r="B3961" t="s">
        <v>5</v>
      </c>
      <c r="C3961">
        <v>6.45</v>
      </c>
      <c r="D3961" t="s">
        <v>60</v>
      </c>
      <c r="E3961">
        <v>1</v>
      </c>
      <c r="F3961" s="12">
        <f t="shared" si="122"/>
        <v>41395</v>
      </c>
      <c r="G3961" s="2">
        <f t="shared" si="123"/>
        <v>2013</v>
      </c>
    </row>
    <row r="3962" spans="1:7" x14ac:dyDescent="0.25">
      <c r="A3962">
        <v>8365</v>
      </c>
      <c r="B3962" t="s">
        <v>5</v>
      </c>
      <c r="C3962">
        <v>6.45</v>
      </c>
      <c r="D3962" t="s">
        <v>63</v>
      </c>
      <c r="E3962">
        <v>1</v>
      </c>
      <c r="F3962" s="12">
        <f t="shared" si="122"/>
        <v>41456</v>
      </c>
      <c r="G3962" s="2">
        <f t="shared" si="123"/>
        <v>2013</v>
      </c>
    </row>
    <row r="3963" spans="1:7" x14ac:dyDescent="0.25">
      <c r="A3963">
        <v>8365</v>
      </c>
      <c r="B3963" t="s">
        <v>5</v>
      </c>
      <c r="C3963">
        <v>6.45</v>
      </c>
      <c r="D3963" t="s">
        <v>65</v>
      </c>
      <c r="E3963">
        <v>1</v>
      </c>
      <c r="F3963" s="12">
        <f t="shared" si="122"/>
        <v>41487</v>
      </c>
      <c r="G3963" s="2">
        <f t="shared" si="123"/>
        <v>2013</v>
      </c>
    </row>
    <row r="3964" spans="1:7" x14ac:dyDescent="0.25">
      <c r="A3964">
        <v>8365</v>
      </c>
      <c r="B3964" t="s">
        <v>5</v>
      </c>
      <c r="C3964">
        <v>6.45</v>
      </c>
      <c r="D3964" t="s">
        <v>64</v>
      </c>
      <c r="E3964">
        <v>1</v>
      </c>
      <c r="F3964" s="12">
        <f t="shared" si="122"/>
        <v>41518</v>
      </c>
      <c r="G3964" s="2">
        <f t="shared" si="123"/>
        <v>2013</v>
      </c>
    </row>
    <row r="3965" spans="1:7" x14ac:dyDescent="0.25">
      <c r="A3965">
        <v>8365</v>
      </c>
      <c r="B3965" t="s">
        <v>5</v>
      </c>
      <c r="C3965">
        <v>6.45</v>
      </c>
      <c r="D3965" t="s">
        <v>67</v>
      </c>
      <c r="E3965">
        <v>1</v>
      </c>
      <c r="F3965" s="12">
        <f t="shared" si="122"/>
        <v>41579</v>
      </c>
      <c r="G3965" s="2">
        <f t="shared" si="123"/>
        <v>2013</v>
      </c>
    </row>
    <row r="3966" spans="1:7" x14ac:dyDescent="0.25">
      <c r="A3966">
        <v>8365</v>
      </c>
      <c r="B3966" t="s">
        <v>5</v>
      </c>
      <c r="C3966">
        <v>6.45</v>
      </c>
      <c r="D3966" t="s">
        <v>7</v>
      </c>
      <c r="E3966">
        <v>1</v>
      </c>
      <c r="F3966" s="12">
        <f t="shared" si="122"/>
        <v>41699</v>
      </c>
      <c r="G3966" s="2">
        <f t="shared" si="123"/>
        <v>2014</v>
      </c>
    </row>
    <row r="3967" spans="1:7" x14ac:dyDescent="0.25">
      <c r="A3967">
        <v>8365</v>
      </c>
      <c r="B3967" t="s">
        <v>5</v>
      </c>
      <c r="C3967">
        <v>6.45</v>
      </c>
      <c r="D3967" t="s">
        <v>6</v>
      </c>
      <c r="E3967">
        <v>1</v>
      </c>
      <c r="F3967" s="12">
        <f t="shared" si="122"/>
        <v>41730</v>
      </c>
      <c r="G3967" s="2">
        <f t="shared" si="123"/>
        <v>2014</v>
      </c>
    </row>
    <row r="3968" spans="1:7" x14ac:dyDescent="0.25">
      <c r="A3968">
        <v>8365</v>
      </c>
      <c r="B3968" t="s">
        <v>5</v>
      </c>
      <c r="C3968">
        <v>6.45</v>
      </c>
      <c r="D3968" t="s">
        <v>8</v>
      </c>
      <c r="E3968">
        <v>1</v>
      </c>
      <c r="F3968" s="12">
        <f t="shared" si="122"/>
        <v>41760</v>
      </c>
      <c r="G3968" s="2">
        <f t="shared" si="123"/>
        <v>2014</v>
      </c>
    </row>
    <row r="3969" spans="1:7" x14ac:dyDescent="0.25">
      <c r="A3969">
        <v>8365</v>
      </c>
      <c r="B3969" t="s">
        <v>5</v>
      </c>
      <c r="C3969">
        <v>6.45</v>
      </c>
      <c r="D3969" t="s">
        <v>10</v>
      </c>
      <c r="E3969">
        <v>1</v>
      </c>
      <c r="F3969" s="12">
        <f t="shared" si="122"/>
        <v>41791</v>
      </c>
      <c r="G3969" s="2">
        <f t="shared" si="123"/>
        <v>2014</v>
      </c>
    </row>
    <row r="3970" spans="1:7" x14ac:dyDescent="0.25">
      <c r="A3970">
        <v>8365</v>
      </c>
      <c r="B3970" t="s">
        <v>5</v>
      </c>
      <c r="C3970">
        <v>6.45</v>
      </c>
      <c r="D3970" t="s">
        <v>13</v>
      </c>
      <c r="E3970">
        <v>1</v>
      </c>
      <c r="F3970" s="12">
        <f t="shared" ref="F3970:F4033" si="124">DATE(VALUE(LEFT(D3970,4)),VALUE(RIGHT(D3970,2)),1)</f>
        <v>41852</v>
      </c>
      <c r="G3970" s="2">
        <f t="shared" si="123"/>
        <v>2014</v>
      </c>
    </row>
    <row r="3971" spans="1:7" x14ac:dyDescent="0.25">
      <c r="A3971">
        <v>8365</v>
      </c>
      <c r="B3971" t="s">
        <v>5</v>
      </c>
      <c r="C3971">
        <v>6.45</v>
      </c>
      <c r="D3971" t="s">
        <v>14</v>
      </c>
      <c r="E3971">
        <v>1</v>
      </c>
      <c r="F3971" s="12">
        <f t="shared" si="124"/>
        <v>41883</v>
      </c>
      <c r="G3971" s="2">
        <f t="shared" ref="G3971:G4034" si="125">YEAR(F3971)</f>
        <v>2014</v>
      </c>
    </row>
    <row r="3972" spans="1:7" x14ac:dyDescent="0.25">
      <c r="A3972">
        <v>8365</v>
      </c>
      <c r="B3972" t="s">
        <v>5</v>
      </c>
      <c r="C3972">
        <v>6.45</v>
      </c>
      <c r="D3972" t="s">
        <v>16</v>
      </c>
      <c r="E3972">
        <v>1</v>
      </c>
      <c r="F3972" s="12">
        <f t="shared" si="124"/>
        <v>41913</v>
      </c>
      <c r="G3972" s="2">
        <f t="shared" si="125"/>
        <v>2014</v>
      </c>
    </row>
    <row r="3973" spans="1:7" x14ac:dyDescent="0.25">
      <c r="A3973">
        <v>8365</v>
      </c>
      <c r="B3973" t="s">
        <v>5</v>
      </c>
      <c r="C3973">
        <v>6.45</v>
      </c>
      <c r="D3973" t="s">
        <v>21</v>
      </c>
      <c r="E3973">
        <v>1</v>
      </c>
      <c r="F3973" s="12">
        <f t="shared" si="124"/>
        <v>42036</v>
      </c>
      <c r="G3973" s="2">
        <f t="shared" si="125"/>
        <v>2015</v>
      </c>
    </row>
    <row r="3974" spans="1:7" x14ac:dyDescent="0.25">
      <c r="A3974">
        <v>8366</v>
      </c>
      <c r="B3974" t="s">
        <v>5</v>
      </c>
      <c r="C3974">
        <v>4.5999999999999996</v>
      </c>
      <c r="D3974" t="s">
        <v>53</v>
      </c>
      <c r="E3974">
        <v>1</v>
      </c>
      <c r="F3974" s="12">
        <f t="shared" si="124"/>
        <v>41122</v>
      </c>
      <c r="G3974" s="2">
        <f t="shared" si="125"/>
        <v>2012</v>
      </c>
    </row>
    <row r="3975" spans="1:7" x14ac:dyDescent="0.25">
      <c r="A3975">
        <v>8366</v>
      </c>
      <c r="B3975" t="s">
        <v>5</v>
      </c>
      <c r="C3975">
        <v>4.5999999999999996</v>
      </c>
      <c r="D3975" t="s">
        <v>59</v>
      </c>
      <c r="E3975">
        <v>1</v>
      </c>
      <c r="F3975" s="12">
        <f t="shared" si="124"/>
        <v>41275</v>
      </c>
      <c r="G3975" s="2">
        <f t="shared" si="125"/>
        <v>2013</v>
      </c>
    </row>
    <row r="3976" spans="1:7" x14ac:dyDescent="0.25">
      <c r="A3976">
        <v>8366</v>
      </c>
      <c r="B3976" t="s">
        <v>5</v>
      </c>
      <c r="C3976">
        <v>4.5999999999999996</v>
      </c>
      <c r="D3976" t="s">
        <v>62</v>
      </c>
      <c r="E3976">
        <v>1</v>
      </c>
      <c r="F3976" s="12">
        <f t="shared" si="124"/>
        <v>41365</v>
      </c>
      <c r="G3976" s="2">
        <f t="shared" si="125"/>
        <v>2013</v>
      </c>
    </row>
    <row r="3977" spans="1:7" x14ac:dyDescent="0.25">
      <c r="A3977">
        <v>8366</v>
      </c>
      <c r="B3977" t="s">
        <v>5</v>
      </c>
      <c r="C3977">
        <v>4.5999999999999996</v>
      </c>
      <c r="D3977" t="s">
        <v>60</v>
      </c>
      <c r="E3977">
        <v>1</v>
      </c>
      <c r="F3977" s="12">
        <f t="shared" si="124"/>
        <v>41395</v>
      </c>
      <c r="G3977" s="2">
        <f t="shared" si="125"/>
        <v>2013</v>
      </c>
    </row>
    <row r="3978" spans="1:7" x14ac:dyDescent="0.25">
      <c r="A3978">
        <v>8366</v>
      </c>
      <c r="B3978" t="s">
        <v>5</v>
      </c>
      <c r="C3978">
        <v>4.5999999999999996</v>
      </c>
      <c r="D3978" t="s">
        <v>63</v>
      </c>
      <c r="E3978">
        <v>1</v>
      </c>
      <c r="F3978" s="12">
        <f t="shared" si="124"/>
        <v>41456</v>
      </c>
      <c r="G3978" s="2">
        <f t="shared" si="125"/>
        <v>2013</v>
      </c>
    </row>
    <row r="3979" spans="1:7" x14ac:dyDescent="0.25">
      <c r="A3979">
        <v>8366</v>
      </c>
      <c r="B3979" t="s">
        <v>5</v>
      </c>
      <c r="C3979">
        <v>4.5999999999999996</v>
      </c>
      <c r="D3979" t="s">
        <v>65</v>
      </c>
      <c r="E3979">
        <v>1</v>
      </c>
      <c r="F3979" s="12">
        <f t="shared" si="124"/>
        <v>41487</v>
      </c>
      <c r="G3979" s="2">
        <f t="shared" si="125"/>
        <v>2013</v>
      </c>
    </row>
    <row r="3980" spans="1:7" x14ac:dyDescent="0.25">
      <c r="A3980">
        <v>8366</v>
      </c>
      <c r="B3980" t="s">
        <v>5</v>
      </c>
      <c r="C3980">
        <v>4.5999999999999996</v>
      </c>
      <c r="D3980" t="s">
        <v>68</v>
      </c>
      <c r="E3980">
        <v>1</v>
      </c>
      <c r="F3980" s="12">
        <f t="shared" si="124"/>
        <v>41548</v>
      </c>
      <c r="G3980" s="2">
        <f t="shared" si="125"/>
        <v>2013</v>
      </c>
    </row>
    <row r="3981" spans="1:7" x14ac:dyDescent="0.25">
      <c r="A3981">
        <v>8366</v>
      </c>
      <c r="B3981" t="s">
        <v>5</v>
      </c>
      <c r="C3981">
        <v>4.5999999999999996</v>
      </c>
      <c r="D3981" t="s">
        <v>70</v>
      </c>
      <c r="E3981">
        <v>1</v>
      </c>
      <c r="F3981" s="12">
        <f t="shared" si="124"/>
        <v>41671</v>
      </c>
      <c r="G3981" s="2">
        <f t="shared" si="125"/>
        <v>2014</v>
      </c>
    </row>
    <row r="3982" spans="1:7" x14ac:dyDescent="0.25">
      <c r="A3982">
        <v>8366</v>
      </c>
      <c r="B3982" t="s">
        <v>5</v>
      </c>
      <c r="C3982">
        <v>4.5999999999999996</v>
      </c>
      <c r="D3982" t="s">
        <v>6</v>
      </c>
      <c r="E3982">
        <v>1</v>
      </c>
      <c r="F3982" s="12">
        <f t="shared" si="124"/>
        <v>41730</v>
      </c>
      <c r="G3982" s="2">
        <f t="shared" si="125"/>
        <v>2014</v>
      </c>
    </row>
    <row r="3983" spans="1:7" x14ac:dyDescent="0.25">
      <c r="A3983">
        <v>8366</v>
      </c>
      <c r="B3983" t="s">
        <v>5</v>
      </c>
      <c r="C3983">
        <v>4.5999999999999996</v>
      </c>
      <c r="D3983" t="s">
        <v>10</v>
      </c>
      <c r="E3983">
        <v>1</v>
      </c>
      <c r="F3983" s="12">
        <f t="shared" si="124"/>
        <v>41791</v>
      </c>
      <c r="G3983" s="2">
        <f t="shared" si="125"/>
        <v>2014</v>
      </c>
    </row>
    <row r="3984" spans="1:7" x14ac:dyDescent="0.25">
      <c r="A3984">
        <v>8366</v>
      </c>
      <c r="B3984" t="s">
        <v>5</v>
      </c>
      <c r="C3984">
        <v>4.5999999999999996</v>
      </c>
      <c r="D3984" t="s">
        <v>11</v>
      </c>
      <c r="E3984">
        <v>1</v>
      </c>
      <c r="F3984" s="12">
        <f t="shared" si="124"/>
        <v>41821</v>
      </c>
      <c r="G3984" s="2">
        <f t="shared" si="125"/>
        <v>2014</v>
      </c>
    </row>
    <row r="3985" spans="1:7" x14ac:dyDescent="0.25">
      <c r="A3985">
        <v>8366</v>
      </c>
      <c r="B3985" t="s">
        <v>5</v>
      </c>
      <c r="C3985">
        <v>4.5999999999999996</v>
      </c>
      <c r="D3985" t="s">
        <v>14</v>
      </c>
      <c r="E3985">
        <v>1</v>
      </c>
      <c r="F3985" s="12">
        <f t="shared" si="124"/>
        <v>41883</v>
      </c>
      <c r="G3985" s="2">
        <f t="shared" si="125"/>
        <v>2014</v>
      </c>
    </row>
    <row r="3986" spans="1:7" x14ac:dyDescent="0.25">
      <c r="A3986">
        <v>8366</v>
      </c>
      <c r="B3986" t="s">
        <v>5</v>
      </c>
      <c r="C3986">
        <v>4.5999999999999996</v>
      </c>
      <c r="D3986" t="s">
        <v>17</v>
      </c>
      <c r="E3986">
        <v>1</v>
      </c>
      <c r="F3986" s="12">
        <f t="shared" si="124"/>
        <v>41944</v>
      </c>
      <c r="G3986" s="2">
        <f t="shared" si="125"/>
        <v>2014</v>
      </c>
    </row>
    <row r="3987" spans="1:7" x14ac:dyDescent="0.25">
      <c r="A3987">
        <v>8366</v>
      </c>
      <c r="B3987" t="s">
        <v>5</v>
      </c>
      <c r="C3987">
        <v>4.5999999999999996</v>
      </c>
      <c r="D3987" t="s">
        <v>23</v>
      </c>
      <c r="E3987">
        <v>1</v>
      </c>
      <c r="F3987" s="12">
        <f t="shared" si="124"/>
        <v>42064</v>
      </c>
      <c r="G3987" s="2">
        <f t="shared" si="125"/>
        <v>2015</v>
      </c>
    </row>
    <row r="3988" spans="1:7" x14ac:dyDescent="0.25">
      <c r="A3988">
        <v>8367</v>
      </c>
      <c r="B3988" t="s">
        <v>5</v>
      </c>
      <c r="C3988">
        <v>4.4649999999999999</v>
      </c>
      <c r="D3988" t="s">
        <v>53</v>
      </c>
      <c r="E3988">
        <v>1</v>
      </c>
      <c r="F3988" s="12">
        <f t="shared" si="124"/>
        <v>41122</v>
      </c>
      <c r="G3988" s="2">
        <f t="shared" si="125"/>
        <v>2012</v>
      </c>
    </row>
    <row r="3989" spans="1:7" x14ac:dyDescent="0.25">
      <c r="A3989">
        <v>8367</v>
      </c>
      <c r="B3989" t="s">
        <v>5</v>
      </c>
      <c r="C3989">
        <v>4.4649999999999999</v>
      </c>
      <c r="D3989" t="s">
        <v>59</v>
      </c>
      <c r="E3989">
        <v>1</v>
      </c>
      <c r="F3989" s="12">
        <f t="shared" si="124"/>
        <v>41275</v>
      </c>
      <c r="G3989" s="2">
        <f t="shared" si="125"/>
        <v>2013</v>
      </c>
    </row>
    <row r="3990" spans="1:7" x14ac:dyDescent="0.25">
      <c r="A3990">
        <v>8367</v>
      </c>
      <c r="B3990" t="s">
        <v>5</v>
      </c>
      <c r="C3990">
        <v>4.4649999999999999</v>
      </c>
      <c r="D3990" t="s">
        <v>57</v>
      </c>
      <c r="E3990">
        <v>1</v>
      </c>
      <c r="F3990" s="12">
        <f t="shared" si="124"/>
        <v>41334</v>
      </c>
      <c r="G3990" s="2">
        <f t="shared" si="125"/>
        <v>2013</v>
      </c>
    </row>
    <row r="3991" spans="1:7" x14ac:dyDescent="0.25">
      <c r="A3991">
        <v>8367</v>
      </c>
      <c r="B3991" t="s">
        <v>5</v>
      </c>
      <c r="C3991">
        <v>4.4649999999999999</v>
      </c>
      <c r="D3991" t="s">
        <v>60</v>
      </c>
      <c r="E3991">
        <v>1</v>
      </c>
      <c r="F3991" s="12">
        <f t="shared" si="124"/>
        <v>41395</v>
      </c>
      <c r="G3991" s="2">
        <f t="shared" si="125"/>
        <v>2013</v>
      </c>
    </row>
    <row r="3992" spans="1:7" x14ac:dyDescent="0.25">
      <c r="A3992">
        <v>8367</v>
      </c>
      <c r="B3992" t="s">
        <v>5</v>
      </c>
      <c r="C3992">
        <v>4.4649999999999999</v>
      </c>
      <c r="D3992" t="s">
        <v>63</v>
      </c>
      <c r="E3992">
        <v>1</v>
      </c>
      <c r="F3992" s="12">
        <f t="shared" si="124"/>
        <v>41456</v>
      </c>
      <c r="G3992" s="2">
        <f t="shared" si="125"/>
        <v>2013</v>
      </c>
    </row>
    <row r="3993" spans="1:7" x14ac:dyDescent="0.25">
      <c r="A3993">
        <v>8367</v>
      </c>
      <c r="B3993" t="s">
        <v>5</v>
      </c>
      <c r="C3993">
        <v>4.4649999999999999</v>
      </c>
      <c r="D3993" t="s">
        <v>64</v>
      </c>
      <c r="E3993">
        <v>1</v>
      </c>
      <c r="F3993" s="12">
        <f t="shared" si="124"/>
        <v>41518</v>
      </c>
      <c r="G3993" s="2">
        <f t="shared" si="125"/>
        <v>2013</v>
      </c>
    </row>
    <row r="3994" spans="1:7" x14ac:dyDescent="0.25">
      <c r="A3994">
        <v>8367</v>
      </c>
      <c r="B3994" t="s">
        <v>5</v>
      </c>
      <c r="C3994">
        <v>4.4649999999999999</v>
      </c>
      <c r="D3994" t="s">
        <v>67</v>
      </c>
      <c r="E3994">
        <v>1</v>
      </c>
      <c r="F3994" s="12">
        <f t="shared" si="124"/>
        <v>41579</v>
      </c>
      <c r="G3994" s="2">
        <f t="shared" si="125"/>
        <v>2013</v>
      </c>
    </row>
    <row r="3995" spans="1:7" x14ac:dyDescent="0.25">
      <c r="A3995">
        <v>8367</v>
      </c>
      <c r="B3995" t="s">
        <v>5</v>
      </c>
      <c r="C3995">
        <v>4.4649999999999999</v>
      </c>
      <c r="D3995" t="s">
        <v>70</v>
      </c>
      <c r="E3995">
        <v>1</v>
      </c>
      <c r="F3995" s="12">
        <f t="shared" si="124"/>
        <v>41671</v>
      </c>
      <c r="G3995" s="2">
        <f t="shared" si="125"/>
        <v>2014</v>
      </c>
    </row>
    <row r="3996" spans="1:7" x14ac:dyDescent="0.25">
      <c r="A3996">
        <v>8367</v>
      </c>
      <c r="B3996" t="s">
        <v>5</v>
      </c>
      <c r="C3996">
        <v>4.4649999999999999</v>
      </c>
      <c r="D3996" t="s">
        <v>6</v>
      </c>
      <c r="E3996">
        <v>1</v>
      </c>
      <c r="F3996" s="12">
        <f t="shared" si="124"/>
        <v>41730</v>
      </c>
      <c r="G3996" s="2">
        <f t="shared" si="125"/>
        <v>2014</v>
      </c>
    </row>
    <row r="3997" spans="1:7" x14ac:dyDescent="0.25">
      <c r="A3997">
        <v>8367</v>
      </c>
      <c r="B3997" t="s">
        <v>5</v>
      </c>
      <c r="C3997">
        <v>4.4649999999999999</v>
      </c>
      <c r="D3997" t="s">
        <v>11</v>
      </c>
      <c r="E3997">
        <v>1</v>
      </c>
      <c r="F3997" s="12">
        <f t="shared" si="124"/>
        <v>41821</v>
      </c>
      <c r="G3997" s="2">
        <f t="shared" si="125"/>
        <v>2014</v>
      </c>
    </row>
    <row r="3998" spans="1:7" x14ac:dyDescent="0.25">
      <c r="A3998">
        <v>8367</v>
      </c>
      <c r="B3998" t="s">
        <v>5</v>
      </c>
      <c r="C3998">
        <v>4.4649999999999999</v>
      </c>
      <c r="D3998" t="s">
        <v>16</v>
      </c>
      <c r="E3998">
        <v>1</v>
      </c>
      <c r="F3998" s="12">
        <f t="shared" si="124"/>
        <v>41913</v>
      </c>
      <c r="G3998" s="2">
        <f t="shared" si="125"/>
        <v>2014</v>
      </c>
    </row>
    <row r="3999" spans="1:7" x14ac:dyDescent="0.25">
      <c r="A3999">
        <v>8367</v>
      </c>
      <c r="B3999" t="s">
        <v>5</v>
      </c>
      <c r="C3999">
        <v>4.4649999999999999</v>
      </c>
      <c r="D3999" t="s">
        <v>20</v>
      </c>
      <c r="E3999">
        <v>1</v>
      </c>
      <c r="F3999" s="12">
        <f t="shared" si="124"/>
        <v>42005</v>
      </c>
      <c r="G3999" s="2">
        <f t="shared" si="125"/>
        <v>2015</v>
      </c>
    </row>
    <row r="4000" spans="1:7" x14ac:dyDescent="0.25">
      <c r="A4000">
        <v>8368</v>
      </c>
      <c r="B4000" t="s">
        <v>5</v>
      </c>
      <c r="C4000">
        <v>3.22</v>
      </c>
      <c r="D4000" t="s">
        <v>52</v>
      </c>
      <c r="E4000">
        <v>1</v>
      </c>
      <c r="F4000" s="12">
        <f t="shared" si="124"/>
        <v>41153</v>
      </c>
      <c r="G4000" s="2">
        <f t="shared" si="125"/>
        <v>2012</v>
      </c>
    </row>
    <row r="4001" spans="1:7" x14ac:dyDescent="0.25">
      <c r="A4001">
        <v>8368</v>
      </c>
      <c r="B4001" t="s">
        <v>5</v>
      </c>
      <c r="C4001">
        <v>3.22</v>
      </c>
      <c r="D4001" t="s">
        <v>58</v>
      </c>
      <c r="E4001">
        <v>1</v>
      </c>
      <c r="F4001" s="12">
        <f t="shared" si="124"/>
        <v>41306</v>
      </c>
      <c r="G4001" s="2">
        <f t="shared" si="125"/>
        <v>2013</v>
      </c>
    </row>
    <row r="4002" spans="1:7" x14ac:dyDescent="0.25">
      <c r="A4002">
        <v>8368</v>
      </c>
      <c r="B4002" t="s">
        <v>5</v>
      </c>
      <c r="C4002">
        <v>3.22</v>
      </c>
      <c r="D4002" t="s">
        <v>60</v>
      </c>
      <c r="E4002">
        <v>1</v>
      </c>
      <c r="F4002" s="12">
        <f t="shared" si="124"/>
        <v>41395</v>
      </c>
      <c r="G4002" s="2">
        <f t="shared" si="125"/>
        <v>2013</v>
      </c>
    </row>
    <row r="4003" spans="1:7" x14ac:dyDescent="0.25">
      <c r="A4003">
        <v>8368</v>
      </c>
      <c r="B4003" t="s">
        <v>5</v>
      </c>
      <c r="C4003">
        <v>3.22</v>
      </c>
      <c r="D4003" t="s">
        <v>65</v>
      </c>
      <c r="E4003">
        <v>1</v>
      </c>
      <c r="F4003" s="12">
        <f t="shared" si="124"/>
        <v>41487</v>
      </c>
      <c r="G4003" s="2">
        <f t="shared" si="125"/>
        <v>2013</v>
      </c>
    </row>
    <row r="4004" spans="1:7" x14ac:dyDescent="0.25">
      <c r="A4004">
        <v>8368</v>
      </c>
      <c r="B4004" t="s">
        <v>5</v>
      </c>
      <c r="C4004">
        <v>3.22</v>
      </c>
      <c r="D4004" t="s">
        <v>68</v>
      </c>
      <c r="E4004">
        <v>1</v>
      </c>
      <c r="F4004" s="12">
        <f t="shared" si="124"/>
        <v>41548</v>
      </c>
      <c r="G4004" s="2">
        <f t="shared" si="125"/>
        <v>2013</v>
      </c>
    </row>
    <row r="4005" spans="1:7" x14ac:dyDescent="0.25">
      <c r="A4005">
        <v>8368</v>
      </c>
      <c r="B4005" t="s">
        <v>5</v>
      </c>
      <c r="C4005">
        <v>3.22</v>
      </c>
      <c r="D4005" t="s">
        <v>7</v>
      </c>
      <c r="E4005">
        <v>1</v>
      </c>
      <c r="F4005" s="12">
        <f t="shared" si="124"/>
        <v>41699</v>
      </c>
      <c r="G4005" s="2">
        <f t="shared" si="125"/>
        <v>2014</v>
      </c>
    </row>
    <row r="4006" spans="1:7" x14ac:dyDescent="0.25">
      <c r="A4006">
        <v>8368</v>
      </c>
      <c r="B4006" t="s">
        <v>5</v>
      </c>
      <c r="C4006">
        <v>3.22</v>
      </c>
      <c r="D4006" t="s">
        <v>10</v>
      </c>
      <c r="E4006">
        <v>1</v>
      </c>
      <c r="F4006" s="12">
        <f t="shared" si="124"/>
        <v>41791</v>
      </c>
      <c r="G4006" s="2">
        <f t="shared" si="125"/>
        <v>2014</v>
      </c>
    </row>
    <row r="4007" spans="1:7" x14ac:dyDescent="0.25">
      <c r="A4007">
        <v>8368</v>
      </c>
      <c r="B4007" t="s">
        <v>5</v>
      </c>
      <c r="C4007">
        <v>3.22</v>
      </c>
      <c r="D4007" t="s">
        <v>14</v>
      </c>
      <c r="E4007">
        <v>1</v>
      </c>
      <c r="F4007" s="12">
        <f t="shared" si="124"/>
        <v>41883</v>
      </c>
      <c r="G4007" s="2">
        <f t="shared" si="125"/>
        <v>2014</v>
      </c>
    </row>
    <row r="4008" spans="1:7" x14ac:dyDescent="0.25">
      <c r="A4008">
        <v>8368</v>
      </c>
      <c r="B4008" t="s">
        <v>5</v>
      </c>
      <c r="C4008">
        <v>3.22</v>
      </c>
      <c r="D4008" t="s">
        <v>20</v>
      </c>
      <c r="E4008">
        <v>1</v>
      </c>
      <c r="F4008" s="12">
        <f t="shared" si="124"/>
        <v>42005</v>
      </c>
      <c r="G4008" s="2">
        <f t="shared" si="125"/>
        <v>2015</v>
      </c>
    </row>
    <row r="4009" spans="1:7" x14ac:dyDescent="0.25">
      <c r="A4009">
        <v>8369</v>
      </c>
      <c r="B4009" t="s">
        <v>5</v>
      </c>
      <c r="C4009">
        <v>9.2449999999999992</v>
      </c>
      <c r="D4009" t="s">
        <v>52</v>
      </c>
      <c r="E4009">
        <v>1</v>
      </c>
      <c r="F4009" s="12">
        <f t="shared" si="124"/>
        <v>41153</v>
      </c>
      <c r="G4009" s="2">
        <f t="shared" si="125"/>
        <v>2012</v>
      </c>
    </row>
    <row r="4010" spans="1:7" x14ac:dyDescent="0.25">
      <c r="A4010">
        <v>8369</v>
      </c>
      <c r="B4010" t="s">
        <v>5</v>
      </c>
      <c r="C4010">
        <v>9.2449999999999992</v>
      </c>
      <c r="D4010" t="s">
        <v>53</v>
      </c>
      <c r="E4010">
        <v>1</v>
      </c>
      <c r="F4010" s="12">
        <f t="shared" si="124"/>
        <v>41122</v>
      </c>
      <c r="G4010" s="2">
        <f t="shared" si="125"/>
        <v>2012</v>
      </c>
    </row>
    <row r="4011" spans="1:7" x14ac:dyDescent="0.25">
      <c r="A4011">
        <v>8369</v>
      </c>
      <c r="B4011" t="s">
        <v>5</v>
      </c>
      <c r="C4011">
        <v>9.2449999999999992</v>
      </c>
      <c r="D4011" t="s">
        <v>51</v>
      </c>
      <c r="E4011">
        <v>1</v>
      </c>
      <c r="F4011" s="12">
        <f t="shared" si="124"/>
        <v>41091</v>
      </c>
      <c r="G4011" s="2">
        <f t="shared" si="125"/>
        <v>2012</v>
      </c>
    </row>
    <row r="4012" spans="1:7" x14ac:dyDescent="0.25">
      <c r="A4012">
        <v>8369</v>
      </c>
      <c r="B4012" t="s">
        <v>5</v>
      </c>
      <c r="C4012">
        <v>9.2449999999999992</v>
      </c>
      <c r="D4012" t="s">
        <v>55</v>
      </c>
      <c r="E4012">
        <v>1</v>
      </c>
      <c r="F4012" s="12">
        <f t="shared" si="124"/>
        <v>41183</v>
      </c>
      <c r="G4012" s="2">
        <f t="shared" si="125"/>
        <v>2012</v>
      </c>
    </row>
    <row r="4013" spans="1:7" x14ac:dyDescent="0.25">
      <c r="A4013">
        <v>8369</v>
      </c>
      <c r="B4013" t="s">
        <v>5</v>
      </c>
      <c r="C4013">
        <v>9.2449999999999992</v>
      </c>
      <c r="D4013" t="s">
        <v>54</v>
      </c>
      <c r="E4013">
        <v>1</v>
      </c>
      <c r="F4013" s="12">
        <f t="shared" si="124"/>
        <v>41244</v>
      </c>
      <c r="G4013" s="2">
        <f t="shared" si="125"/>
        <v>2012</v>
      </c>
    </row>
    <row r="4014" spans="1:7" x14ac:dyDescent="0.25">
      <c r="A4014">
        <v>8369</v>
      </c>
      <c r="B4014" t="s">
        <v>5</v>
      </c>
      <c r="C4014">
        <v>9.2449999999999992</v>
      </c>
      <c r="D4014" t="s">
        <v>59</v>
      </c>
      <c r="E4014">
        <v>1</v>
      </c>
      <c r="F4014" s="12">
        <f t="shared" si="124"/>
        <v>41275</v>
      </c>
      <c r="G4014" s="2">
        <f t="shared" si="125"/>
        <v>2013</v>
      </c>
    </row>
    <row r="4015" spans="1:7" x14ac:dyDescent="0.25">
      <c r="A4015">
        <v>8369</v>
      </c>
      <c r="B4015" t="s">
        <v>5</v>
      </c>
      <c r="C4015">
        <v>9.2449999999999992</v>
      </c>
      <c r="D4015" t="s">
        <v>57</v>
      </c>
      <c r="E4015">
        <v>1</v>
      </c>
      <c r="F4015" s="12">
        <f t="shared" si="124"/>
        <v>41334</v>
      </c>
      <c r="G4015" s="2">
        <f t="shared" si="125"/>
        <v>2013</v>
      </c>
    </row>
    <row r="4016" spans="1:7" x14ac:dyDescent="0.25">
      <c r="A4016">
        <v>8369</v>
      </c>
      <c r="B4016" t="s">
        <v>5</v>
      </c>
      <c r="C4016">
        <v>9.2449999999999992</v>
      </c>
      <c r="D4016" t="s">
        <v>62</v>
      </c>
      <c r="E4016">
        <v>1</v>
      </c>
      <c r="F4016" s="12">
        <f t="shared" si="124"/>
        <v>41365</v>
      </c>
      <c r="G4016" s="2">
        <f t="shared" si="125"/>
        <v>2013</v>
      </c>
    </row>
    <row r="4017" spans="1:7" x14ac:dyDescent="0.25">
      <c r="A4017">
        <v>8369</v>
      </c>
      <c r="B4017" t="s">
        <v>5</v>
      </c>
      <c r="C4017">
        <v>9.2449999999999992</v>
      </c>
      <c r="D4017" t="s">
        <v>61</v>
      </c>
      <c r="E4017">
        <v>1</v>
      </c>
      <c r="F4017" s="12">
        <f t="shared" si="124"/>
        <v>41426</v>
      </c>
      <c r="G4017" s="2">
        <f t="shared" si="125"/>
        <v>2013</v>
      </c>
    </row>
    <row r="4018" spans="1:7" x14ac:dyDescent="0.25">
      <c r="A4018">
        <v>8369</v>
      </c>
      <c r="B4018" t="s">
        <v>5</v>
      </c>
      <c r="C4018">
        <v>9.2449999999999992</v>
      </c>
      <c r="D4018" t="s">
        <v>60</v>
      </c>
      <c r="E4018">
        <v>2</v>
      </c>
      <c r="F4018" s="12">
        <f t="shared" si="124"/>
        <v>41395</v>
      </c>
      <c r="G4018" s="2">
        <f t="shared" si="125"/>
        <v>2013</v>
      </c>
    </row>
    <row r="4019" spans="1:7" x14ac:dyDescent="0.25">
      <c r="A4019">
        <v>8369</v>
      </c>
      <c r="B4019" t="s">
        <v>5</v>
      </c>
      <c r="C4019">
        <v>9.2449999999999992</v>
      </c>
      <c r="D4019" t="s">
        <v>63</v>
      </c>
      <c r="E4019">
        <v>1</v>
      </c>
      <c r="F4019" s="12">
        <f t="shared" si="124"/>
        <v>41456</v>
      </c>
      <c r="G4019" s="2">
        <f t="shared" si="125"/>
        <v>2013</v>
      </c>
    </row>
    <row r="4020" spans="1:7" x14ac:dyDescent="0.25">
      <c r="A4020">
        <v>8369</v>
      </c>
      <c r="B4020" t="s">
        <v>5</v>
      </c>
      <c r="C4020">
        <v>9.2449999999999992</v>
      </c>
      <c r="D4020" t="s">
        <v>65</v>
      </c>
      <c r="E4020">
        <v>1</v>
      </c>
      <c r="F4020" s="12">
        <f t="shared" si="124"/>
        <v>41487</v>
      </c>
      <c r="G4020" s="2">
        <f t="shared" si="125"/>
        <v>2013</v>
      </c>
    </row>
    <row r="4021" spans="1:7" x14ac:dyDescent="0.25">
      <c r="A4021">
        <v>8369</v>
      </c>
      <c r="B4021" t="s">
        <v>5</v>
      </c>
      <c r="C4021">
        <v>9.2449999999999992</v>
      </c>
      <c r="D4021" t="s">
        <v>64</v>
      </c>
      <c r="E4021">
        <v>1</v>
      </c>
      <c r="F4021" s="12">
        <f t="shared" si="124"/>
        <v>41518</v>
      </c>
      <c r="G4021" s="2">
        <f t="shared" si="125"/>
        <v>2013</v>
      </c>
    </row>
    <row r="4022" spans="1:7" x14ac:dyDescent="0.25">
      <c r="A4022">
        <v>8369</v>
      </c>
      <c r="B4022" t="s">
        <v>5</v>
      </c>
      <c r="C4022">
        <v>9.2449999999999992</v>
      </c>
      <c r="D4022" t="s">
        <v>68</v>
      </c>
      <c r="E4022">
        <v>1</v>
      </c>
      <c r="F4022" s="12">
        <f t="shared" si="124"/>
        <v>41548</v>
      </c>
      <c r="G4022" s="2">
        <f t="shared" si="125"/>
        <v>2013</v>
      </c>
    </row>
    <row r="4023" spans="1:7" x14ac:dyDescent="0.25">
      <c r="A4023">
        <v>8369</v>
      </c>
      <c r="B4023" t="s">
        <v>5</v>
      </c>
      <c r="C4023">
        <v>9.2449999999999992</v>
      </c>
      <c r="D4023" t="s">
        <v>67</v>
      </c>
      <c r="E4023">
        <v>1</v>
      </c>
      <c r="F4023" s="12">
        <f t="shared" si="124"/>
        <v>41579</v>
      </c>
      <c r="G4023" s="2">
        <f t="shared" si="125"/>
        <v>2013</v>
      </c>
    </row>
    <row r="4024" spans="1:7" x14ac:dyDescent="0.25">
      <c r="A4024">
        <v>8369</v>
      </c>
      <c r="B4024" t="s">
        <v>5</v>
      </c>
      <c r="C4024">
        <v>9.2449999999999992</v>
      </c>
      <c r="D4024" t="s">
        <v>69</v>
      </c>
      <c r="E4024">
        <v>1</v>
      </c>
      <c r="F4024" s="12">
        <f t="shared" si="124"/>
        <v>41640</v>
      </c>
      <c r="G4024" s="2">
        <f t="shared" si="125"/>
        <v>2014</v>
      </c>
    </row>
    <row r="4025" spans="1:7" x14ac:dyDescent="0.25">
      <c r="A4025">
        <v>8369</v>
      </c>
      <c r="B4025" t="s">
        <v>5</v>
      </c>
      <c r="C4025">
        <v>9.2449999999999992</v>
      </c>
      <c r="D4025" t="s">
        <v>7</v>
      </c>
      <c r="E4025">
        <v>1</v>
      </c>
      <c r="F4025" s="12">
        <f t="shared" si="124"/>
        <v>41699</v>
      </c>
      <c r="G4025" s="2">
        <f t="shared" si="125"/>
        <v>2014</v>
      </c>
    </row>
    <row r="4026" spans="1:7" x14ac:dyDescent="0.25">
      <c r="A4026">
        <v>8369</v>
      </c>
      <c r="B4026" t="s">
        <v>5</v>
      </c>
      <c r="C4026">
        <v>9.2449999999999992</v>
      </c>
      <c r="D4026" t="s">
        <v>8</v>
      </c>
      <c r="E4026">
        <v>1</v>
      </c>
      <c r="F4026" s="12">
        <f t="shared" si="124"/>
        <v>41760</v>
      </c>
      <c r="G4026" s="2">
        <f t="shared" si="125"/>
        <v>2014</v>
      </c>
    </row>
    <row r="4027" spans="1:7" x14ac:dyDescent="0.25">
      <c r="A4027">
        <v>8369</v>
      </c>
      <c r="B4027" t="s">
        <v>5</v>
      </c>
      <c r="C4027">
        <v>9.2449999999999992</v>
      </c>
      <c r="D4027" t="s">
        <v>10</v>
      </c>
      <c r="E4027">
        <v>1</v>
      </c>
      <c r="F4027" s="12">
        <f t="shared" si="124"/>
        <v>41791</v>
      </c>
      <c r="G4027" s="2">
        <f t="shared" si="125"/>
        <v>2014</v>
      </c>
    </row>
    <row r="4028" spans="1:7" x14ac:dyDescent="0.25">
      <c r="A4028">
        <v>8369</v>
      </c>
      <c r="B4028" t="s">
        <v>5</v>
      </c>
      <c r="C4028">
        <v>9.2449999999999992</v>
      </c>
      <c r="D4028" t="s">
        <v>6</v>
      </c>
      <c r="E4028">
        <v>2</v>
      </c>
      <c r="F4028" s="12">
        <f t="shared" si="124"/>
        <v>41730</v>
      </c>
      <c r="G4028" s="2">
        <f t="shared" si="125"/>
        <v>2014</v>
      </c>
    </row>
    <row r="4029" spans="1:7" x14ac:dyDescent="0.25">
      <c r="A4029">
        <v>8369</v>
      </c>
      <c r="B4029" t="s">
        <v>5</v>
      </c>
      <c r="C4029">
        <v>9.2449999999999992</v>
      </c>
      <c r="D4029" t="s">
        <v>11</v>
      </c>
      <c r="E4029">
        <v>1</v>
      </c>
      <c r="F4029" s="12">
        <f t="shared" si="124"/>
        <v>41821</v>
      </c>
      <c r="G4029" s="2">
        <f t="shared" si="125"/>
        <v>2014</v>
      </c>
    </row>
    <row r="4030" spans="1:7" x14ac:dyDescent="0.25">
      <c r="A4030">
        <v>8369</v>
      </c>
      <c r="B4030" t="s">
        <v>5</v>
      </c>
      <c r="C4030">
        <v>9.2449999999999992</v>
      </c>
      <c r="D4030" t="s">
        <v>13</v>
      </c>
      <c r="E4030">
        <v>1</v>
      </c>
      <c r="F4030" s="12">
        <f t="shared" si="124"/>
        <v>41852</v>
      </c>
      <c r="G4030" s="2">
        <f t="shared" si="125"/>
        <v>2014</v>
      </c>
    </row>
    <row r="4031" spans="1:7" x14ac:dyDescent="0.25">
      <c r="A4031">
        <v>8369</v>
      </c>
      <c r="B4031" t="s">
        <v>5</v>
      </c>
      <c r="C4031">
        <v>9.2449999999999992</v>
      </c>
      <c r="D4031" t="s">
        <v>14</v>
      </c>
      <c r="E4031">
        <v>1</v>
      </c>
      <c r="F4031" s="12">
        <f t="shared" si="124"/>
        <v>41883</v>
      </c>
      <c r="G4031" s="2">
        <f t="shared" si="125"/>
        <v>2014</v>
      </c>
    </row>
    <row r="4032" spans="1:7" x14ac:dyDescent="0.25">
      <c r="A4032">
        <v>8369</v>
      </c>
      <c r="B4032" t="s">
        <v>5</v>
      </c>
      <c r="C4032">
        <v>9.2449999999999992</v>
      </c>
      <c r="D4032" t="s">
        <v>16</v>
      </c>
      <c r="E4032">
        <v>1</v>
      </c>
      <c r="F4032" s="12">
        <f t="shared" si="124"/>
        <v>41913</v>
      </c>
      <c r="G4032" s="2">
        <f t="shared" si="125"/>
        <v>2014</v>
      </c>
    </row>
    <row r="4033" spans="1:7" x14ac:dyDescent="0.25">
      <c r="A4033">
        <v>8369</v>
      </c>
      <c r="B4033" t="s">
        <v>5</v>
      </c>
      <c r="C4033">
        <v>9.2449999999999992</v>
      </c>
      <c r="D4033" t="s">
        <v>17</v>
      </c>
      <c r="E4033">
        <v>1</v>
      </c>
      <c r="F4033" s="12">
        <f t="shared" si="124"/>
        <v>41944</v>
      </c>
      <c r="G4033" s="2">
        <f t="shared" si="125"/>
        <v>2014</v>
      </c>
    </row>
    <row r="4034" spans="1:7" x14ac:dyDescent="0.25">
      <c r="A4034">
        <v>8369</v>
      </c>
      <c r="B4034" t="s">
        <v>5</v>
      </c>
      <c r="C4034">
        <v>9.2449999999999992</v>
      </c>
      <c r="D4034" t="s">
        <v>20</v>
      </c>
      <c r="E4034">
        <v>1</v>
      </c>
      <c r="F4034" s="12">
        <f t="shared" ref="F4034:F4097" si="126">DATE(VALUE(LEFT(D4034,4)),VALUE(RIGHT(D4034,2)),1)</f>
        <v>42005</v>
      </c>
      <c r="G4034" s="2">
        <f t="shared" si="125"/>
        <v>2015</v>
      </c>
    </row>
    <row r="4035" spans="1:7" x14ac:dyDescent="0.25">
      <c r="A4035">
        <v>8369</v>
      </c>
      <c r="B4035" t="s">
        <v>5</v>
      </c>
      <c r="C4035">
        <v>9.2449999999999992</v>
      </c>
      <c r="D4035" t="s">
        <v>23</v>
      </c>
      <c r="E4035">
        <v>1</v>
      </c>
      <c r="F4035" s="12">
        <f t="shared" si="126"/>
        <v>42064</v>
      </c>
      <c r="G4035" s="2">
        <f t="shared" ref="G4035:G4098" si="127">YEAR(F4035)</f>
        <v>2015</v>
      </c>
    </row>
    <row r="4036" spans="1:7" x14ac:dyDescent="0.25">
      <c r="A4036">
        <v>8370</v>
      </c>
      <c r="B4036" t="s">
        <v>5</v>
      </c>
      <c r="C4036">
        <v>5.64</v>
      </c>
      <c r="D4036" t="s">
        <v>53</v>
      </c>
      <c r="E4036">
        <v>1</v>
      </c>
      <c r="F4036" s="12">
        <f t="shared" si="126"/>
        <v>41122</v>
      </c>
      <c r="G4036" s="2">
        <f t="shared" si="127"/>
        <v>2012</v>
      </c>
    </row>
    <row r="4037" spans="1:7" x14ac:dyDescent="0.25">
      <c r="A4037">
        <v>8370</v>
      </c>
      <c r="B4037" t="s">
        <v>5</v>
      </c>
      <c r="C4037">
        <v>5.64</v>
      </c>
      <c r="D4037" t="s">
        <v>52</v>
      </c>
      <c r="E4037">
        <v>1</v>
      </c>
      <c r="F4037" s="12">
        <f t="shared" si="126"/>
        <v>41153</v>
      </c>
      <c r="G4037" s="2">
        <f t="shared" si="127"/>
        <v>2012</v>
      </c>
    </row>
    <row r="4038" spans="1:7" x14ac:dyDescent="0.25">
      <c r="A4038">
        <v>8370</v>
      </c>
      <c r="B4038" t="s">
        <v>5</v>
      </c>
      <c r="C4038">
        <v>5.64</v>
      </c>
      <c r="D4038" t="s">
        <v>57</v>
      </c>
      <c r="E4038">
        <v>1</v>
      </c>
      <c r="F4038" s="12">
        <f t="shared" si="126"/>
        <v>41334</v>
      </c>
      <c r="G4038" s="2">
        <f t="shared" si="127"/>
        <v>2013</v>
      </c>
    </row>
    <row r="4039" spans="1:7" x14ac:dyDescent="0.25">
      <c r="A4039">
        <v>8370</v>
      </c>
      <c r="B4039" t="s">
        <v>5</v>
      </c>
      <c r="C4039">
        <v>5.64</v>
      </c>
      <c r="D4039" t="s">
        <v>59</v>
      </c>
      <c r="E4039">
        <v>1</v>
      </c>
      <c r="F4039" s="12">
        <f t="shared" si="126"/>
        <v>41275</v>
      </c>
      <c r="G4039" s="2">
        <f t="shared" si="127"/>
        <v>2013</v>
      </c>
    </row>
    <row r="4040" spans="1:7" x14ac:dyDescent="0.25">
      <c r="A4040">
        <v>8370</v>
      </c>
      <c r="B4040" t="s">
        <v>5</v>
      </c>
      <c r="C4040">
        <v>5.64</v>
      </c>
      <c r="D4040" t="s">
        <v>60</v>
      </c>
      <c r="E4040">
        <v>1</v>
      </c>
      <c r="F4040" s="12">
        <f t="shared" si="126"/>
        <v>41395</v>
      </c>
      <c r="G4040" s="2">
        <f t="shared" si="127"/>
        <v>2013</v>
      </c>
    </row>
    <row r="4041" spans="1:7" x14ac:dyDescent="0.25">
      <c r="A4041">
        <v>8370</v>
      </c>
      <c r="B4041" t="s">
        <v>5</v>
      </c>
      <c r="C4041">
        <v>5.64</v>
      </c>
      <c r="D4041" t="s">
        <v>61</v>
      </c>
      <c r="E4041">
        <v>1</v>
      </c>
      <c r="F4041" s="12">
        <f t="shared" si="126"/>
        <v>41426</v>
      </c>
      <c r="G4041" s="2">
        <f t="shared" si="127"/>
        <v>2013</v>
      </c>
    </row>
    <row r="4042" spans="1:7" x14ac:dyDescent="0.25">
      <c r="A4042">
        <v>8370</v>
      </c>
      <c r="B4042" t="s">
        <v>5</v>
      </c>
      <c r="C4042">
        <v>5.64</v>
      </c>
      <c r="D4042" t="s">
        <v>65</v>
      </c>
      <c r="E4042">
        <v>1</v>
      </c>
      <c r="F4042" s="12">
        <f t="shared" si="126"/>
        <v>41487</v>
      </c>
      <c r="G4042" s="2">
        <f t="shared" si="127"/>
        <v>2013</v>
      </c>
    </row>
    <row r="4043" spans="1:7" x14ac:dyDescent="0.25">
      <c r="A4043">
        <v>8370</v>
      </c>
      <c r="B4043" t="s">
        <v>5</v>
      </c>
      <c r="C4043">
        <v>5.64</v>
      </c>
      <c r="D4043" t="s">
        <v>64</v>
      </c>
      <c r="E4043">
        <v>1</v>
      </c>
      <c r="F4043" s="12">
        <f t="shared" si="126"/>
        <v>41518</v>
      </c>
      <c r="G4043" s="2">
        <f t="shared" si="127"/>
        <v>2013</v>
      </c>
    </row>
    <row r="4044" spans="1:7" x14ac:dyDescent="0.25">
      <c r="A4044">
        <v>8370</v>
      </c>
      <c r="B4044" t="s">
        <v>5</v>
      </c>
      <c r="C4044">
        <v>5.64</v>
      </c>
      <c r="D4044" t="s">
        <v>67</v>
      </c>
      <c r="E4044">
        <v>1</v>
      </c>
      <c r="F4044" s="12">
        <f t="shared" si="126"/>
        <v>41579</v>
      </c>
      <c r="G4044" s="2">
        <f t="shared" si="127"/>
        <v>2013</v>
      </c>
    </row>
    <row r="4045" spans="1:7" x14ac:dyDescent="0.25">
      <c r="A4045">
        <v>8370</v>
      </c>
      <c r="B4045" t="s">
        <v>5</v>
      </c>
      <c r="C4045">
        <v>5.64</v>
      </c>
      <c r="D4045" t="s">
        <v>7</v>
      </c>
      <c r="E4045">
        <v>1</v>
      </c>
      <c r="F4045" s="12">
        <f t="shared" si="126"/>
        <v>41699</v>
      </c>
      <c r="G4045" s="2">
        <f t="shared" si="127"/>
        <v>2014</v>
      </c>
    </row>
    <row r="4046" spans="1:7" x14ac:dyDescent="0.25">
      <c r="A4046">
        <v>8370</v>
      </c>
      <c r="B4046" t="s">
        <v>5</v>
      </c>
      <c r="C4046">
        <v>5.64</v>
      </c>
      <c r="D4046" t="s">
        <v>8</v>
      </c>
      <c r="E4046">
        <v>1</v>
      </c>
      <c r="F4046" s="12">
        <f t="shared" si="126"/>
        <v>41760</v>
      </c>
      <c r="G4046" s="2">
        <f t="shared" si="127"/>
        <v>2014</v>
      </c>
    </row>
    <row r="4047" spans="1:7" x14ac:dyDescent="0.25">
      <c r="A4047">
        <v>8370</v>
      </c>
      <c r="B4047" t="s">
        <v>5</v>
      </c>
      <c r="C4047">
        <v>5.64</v>
      </c>
      <c r="D4047" t="s">
        <v>10</v>
      </c>
      <c r="E4047">
        <v>1</v>
      </c>
      <c r="F4047" s="12">
        <f t="shared" si="126"/>
        <v>41791</v>
      </c>
      <c r="G4047" s="2">
        <f t="shared" si="127"/>
        <v>2014</v>
      </c>
    </row>
    <row r="4048" spans="1:7" x14ac:dyDescent="0.25">
      <c r="A4048">
        <v>8370</v>
      </c>
      <c r="B4048" t="s">
        <v>5</v>
      </c>
      <c r="C4048">
        <v>5.64</v>
      </c>
      <c r="D4048" t="s">
        <v>11</v>
      </c>
      <c r="E4048">
        <v>1</v>
      </c>
      <c r="F4048" s="12">
        <f t="shared" si="126"/>
        <v>41821</v>
      </c>
      <c r="G4048" s="2">
        <f t="shared" si="127"/>
        <v>2014</v>
      </c>
    </row>
    <row r="4049" spans="1:7" x14ac:dyDescent="0.25">
      <c r="A4049">
        <v>8370</v>
      </c>
      <c r="B4049" t="s">
        <v>5</v>
      </c>
      <c r="C4049">
        <v>5.64</v>
      </c>
      <c r="D4049" t="s">
        <v>14</v>
      </c>
      <c r="E4049">
        <v>1</v>
      </c>
      <c r="F4049" s="12">
        <f t="shared" si="126"/>
        <v>41883</v>
      </c>
      <c r="G4049" s="2">
        <f t="shared" si="127"/>
        <v>2014</v>
      </c>
    </row>
    <row r="4050" spans="1:7" x14ac:dyDescent="0.25">
      <c r="A4050">
        <v>8370</v>
      </c>
      <c r="B4050" t="s">
        <v>5</v>
      </c>
      <c r="C4050">
        <v>5.64</v>
      </c>
      <c r="D4050" t="s">
        <v>16</v>
      </c>
      <c r="E4050">
        <v>1</v>
      </c>
      <c r="F4050" s="12">
        <f t="shared" si="126"/>
        <v>41913</v>
      </c>
      <c r="G4050" s="2">
        <f t="shared" si="127"/>
        <v>2014</v>
      </c>
    </row>
    <row r="4051" spans="1:7" x14ac:dyDescent="0.25">
      <c r="A4051">
        <v>8370</v>
      </c>
      <c r="B4051" t="s">
        <v>5</v>
      </c>
      <c r="C4051">
        <v>5.64</v>
      </c>
      <c r="D4051" t="s">
        <v>23</v>
      </c>
      <c r="E4051">
        <v>1</v>
      </c>
      <c r="F4051" s="12">
        <f t="shared" si="126"/>
        <v>42064</v>
      </c>
      <c r="G4051" s="2">
        <f t="shared" si="127"/>
        <v>2015</v>
      </c>
    </row>
    <row r="4052" spans="1:7" x14ac:dyDescent="0.25">
      <c r="A4052">
        <v>8371</v>
      </c>
      <c r="B4052" t="s">
        <v>5</v>
      </c>
      <c r="C4052">
        <v>8.4600000000000009</v>
      </c>
      <c r="D4052" t="s">
        <v>52</v>
      </c>
      <c r="E4052">
        <v>1</v>
      </c>
      <c r="F4052" s="12">
        <f t="shared" si="126"/>
        <v>41153</v>
      </c>
      <c r="G4052" s="2">
        <f t="shared" si="127"/>
        <v>2012</v>
      </c>
    </row>
    <row r="4053" spans="1:7" x14ac:dyDescent="0.25">
      <c r="A4053">
        <v>8371</v>
      </c>
      <c r="B4053" t="s">
        <v>5</v>
      </c>
      <c r="C4053">
        <v>8.4600000000000009</v>
      </c>
      <c r="D4053" t="s">
        <v>53</v>
      </c>
      <c r="E4053">
        <v>1</v>
      </c>
      <c r="F4053" s="12">
        <f t="shared" si="126"/>
        <v>41122</v>
      </c>
      <c r="G4053" s="2">
        <f t="shared" si="127"/>
        <v>2012</v>
      </c>
    </row>
    <row r="4054" spans="1:7" x14ac:dyDescent="0.25">
      <c r="A4054">
        <v>8371</v>
      </c>
      <c r="B4054" t="s">
        <v>5</v>
      </c>
      <c r="C4054">
        <v>8.4600000000000009</v>
      </c>
      <c r="D4054" t="s">
        <v>51</v>
      </c>
      <c r="E4054">
        <v>1</v>
      </c>
      <c r="F4054" s="12">
        <f t="shared" si="126"/>
        <v>41091</v>
      </c>
      <c r="G4054" s="2">
        <f t="shared" si="127"/>
        <v>2012</v>
      </c>
    </row>
    <row r="4055" spans="1:7" x14ac:dyDescent="0.25">
      <c r="A4055">
        <v>8371</v>
      </c>
      <c r="B4055" t="s">
        <v>5</v>
      </c>
      <c r="C4055">
        <v>8.4600000000000009</v>
      </c>
      <c r="D4055" t="s">
        <v>59</v>
      </c>
      <c r="E4055">
        <v>1</v>
      </c>
      <c r="F4055" s="12">
        <f t="shared" si="126"/>
        <v>41275</v>
      </c>
      <c r="G4055" s="2">
        <f t="shared" si="127"/>
        <v>2013</v>
      </c>
    </row>
    <row r="4056" spans="1:7" x14ac:dyDescent="0.25">
      <c r="A4056">
        <v>8371</v>
      </c>
      <c r="B4056" t="s">
        <v>5</v>
      </c>
      <c r="C4056">
        <v>8.4600000000000009</v>
      </c>
      <c r="D4056" t="s">
        <v>57</v>
      </c>
      <c r="E4056">
        <v>1</v>
      </c>
      <c r="F4056" s="12">
        <f t="shared" si="126"/>
        <v>41334</v>
      </c>
      <c r="G4056" s="2">
        <f t="shared" si="127"/>
        <v>2013</v>
      </c>
    </row>
    <row r="4057" spans="1:7" x14ac:dyDescent="0.25">
      <c r="A4057">
        <v>8371</v>
      </c>
      <c r="B4057" t="s">
        <v>5</v>
      </c>
      <c r="C4057">
        <v>8.4600000000000009</v>
      </c>
      <c r="D4057" t="s">
        <v>62</v>
      </c>
      <c r="E4057">
        <v>1</v>
      </c>
      <c r="F4057" s="12">
        <f t="shared" si="126"/>
        <v>41365</v>
      </c>
      <c r="G4057" s="2">
        <f t="shared" si="127"/>
        <v>2013</v>
      </c>
    </row>
    <row r="4058" spans="1:7" x14ac:dyDescent="0.25">
      <c r="A4058">
        <v>8371</v>
      </c>
      <c r="B4058" t="s">
        <v>5</v>
      </c>
      <c r="C4058">
        <v>8.4600000000000009</v>
      </c>
      <c r="D4058" t="s">
        <v>61</v>
      </c>
      <c r="E4058">
        <v>1</v>
      </c>
      <c r="F4058" s="12">
        <f t="shared" si="126"/>
        <v>41426</v>
      </c>
      <c r="G4058" s="2">
        <f t="shared" si="127"/>
        <v>2013</v>
      </c>
    </row>
    <row r="4059" spans="1:7" x14ac:dyDescent="0.25">
      <c r="A4059">
        <v>8371</v>
      </c>
      <c r="B4059" t="s">
        <v>5</v>
      </c>
      <c r="C4059">
        <v>8.4600000000000009</v>
      </c>
      <c r="D4059" t="s">
        <v>60</v>
      </c>
      <c r="E4059">
        <v>2</v>
      </c>
      <c r="F4059" s="12">
        <f t="shared" si="126"/>
        <v>41395</v>
      </c>
      <c r="G4059" s="2">
        <f t="shared" si="127"/>
        <v>2013</v>
      </c>
    </row>
    <row r="4060" spans="1:7" x14ac:dyDescent="0.25">
      <c r="A4060">
        <v>8371</v>
      </c>
      <c r="B4060" t="s">
        <v>5</v>
      </c>
      <c r="C4060">
        <v>8.4600000000000009</v>
      </c>
      <c r="D4060" t="s">
        <v>63</v>
      </c>
      <c r="E4060">
        <v>1</v>
      </c>
      <c r="F4060" s="12">
        <f t="shared" si="126"/>
        <v>41456</v>
      </c>
      <c r="G4060" s="2">
        <f t="shared" si="127"/>
        <v>2013</v>
      </c>
    </row>
    <row r="4061" spans="1:7" x14ac:dyDescent="0.25">
      <c r="A4061">
        <v>8371</v>
      </c>
      <c r="B4061" t="s">
        <v>5</v>
      </c>
      <c r="C4061">
        <v>8.4600000000000009</v>
      </c>
      <c r="D4061" t="s">
        <v>65</v>
      </c>
      <c r="E4061">
        <v>1</v>
      </c>
      <c r="F4061" s="12">
        <f t="shared" si="126"/>
        <v>41487</v>
      </c>
      <c r="G4061" s="2">
        <f t="shared" si="127"/>
        <v>2013</v>
      </c>
    </row>
    <row r="4062" spans="1:7" x14ac:dyDescent="0.25">
      <c r="A4062">
        <v>8371</v>
      </c>
      <c r="B4062" t="s">
        <v>5</v>
      </c>
      <c r="C4062">
        <v>8.4600000000000009</v>
      </c>
      <c r="D4062" t="s">
        <v>64</v>
      </c>
      <c r="E4062">
        <v>1</v>
      </c>
      <c r="F4062" s="12">
        <f t="shared" si="126"/>
        <v>41518</v>
      </c>
      <c r="G4062" s="2">
        <f t="shared" si="127"/>
        <v>2013</v>
      </c>
    </row>
    <row r="4063" spans="1:7" x14ac:dyDescent="0.25">
      <c r="A4063">
        <v>8371</v>
      </c>
      <c r="B4063" t="s">
        <v>5</v>
      </c>
      <c r="C4063">
        <v>8.4600000000000009</v>
      </c>
      <c r="D4063" t="s">
        <v>68</v>
      </c>
      <c r="E4063">
        <v>1</v>
      </c>
      <c r="F4063" s="12">
        <f t="shared" si="126"/>
        <v>41548</v>
      </c>
      <c r="G4063" s="2">
        <f t="shared" si="127"/>
        <v>2013</v>
      </c>
    </row>
    <row r="4064" spans="1:7" x14ac:dyDescent="0.25">
      <c r="A4064">
        <v>8371</v>
      </c>
      <c r="B4064" t="s">
        <v>5</v>
      </c>
      <c r="C4064">
        <v>8.4600000000000009</v>
      </c>
      <c r="D4064" t="s">
        <v>69</v>
      </c>
      <c r="E4064">
        <v>1</v>
      </c>
      <c r="F4064" s="12">
        <f t="shared" si="126"/>
        <v>41640</v>
      </c>
      <c r="G4064" s="2">
        <f t="shared" si="127"/>
        <v>2014</v>
      </c>
    </row>
    <row r="4065" spans="1:7" x14ac:dyDescent="0.25">
      <c r="A4065">
        <v>8371</v>
      </c>
      <c r="B4065" t="s">
        <v>5</v>
      </c>
      <c r="C4065">
        <v>8.4600000000000009</v>
      </c>
      <c r="D4065" t="s">
        <v>7</v>
      </c>
      <c r="E4065">
        <v>1</v>
      </c>
      <c r="F4065" s="12">
        <f t="shared" si="126"/>
        <v>41699</v>
      </c>
      <c r="G4065" s="2">
        <f t="shared" si="127"/>
        <v>2014</v>
      </c>
    </row>
    <row r="4066" spans="1:7" x14ac:dyDescent="0.25">
      <c r="A4066">
        <v>8371</v>
      </c>
      <c r="B4066" t="s">
        <v>5</v>
      </c>
      <c r="C4066">
        <v>8.4600000000000009</v>
      </c>
      <c r="D4066" t="s">
        <v>6</v>
      </c>
      <c r="E4066">
        <v>1</v>
      </c>
      <c r="F4066" s="12">
        <f t="shared" si="126"/>
        <v>41730</v>
      </c>
      <c r="G4066" s="2">
        <f t="shared" si="127"/>
        <v>2014</v>
      </c>
    </row>
    <row r="4067" spans="1:7" x14ac:dyDescent="0.25">
      <c r="A4067">
        <v>8371</v>
      </c>
      <c r="B4067" t="s">
        <v>5</v>
      </c>
      <c r="C4067">
        <v>8.4600000000000009</v>
      </c>
      <c r="D4067" t="s">
        <v>8</v>
      </c>
      <c r="E4067">
        <v>1</v>
      </c>
      <c r="F4067" s="12">
        <f t="shared" si="126"/>
        <v>41760</v>
      </c>
      <c r="G4067" s="2">
        <f t="shared" si="127"/>
        <v>2014</v>
      </c>
    </row>
    <row r="4068" spans="1:7" x14ac:dyDescent="0.25">
      <c r="A4068">
        <v>8371</v>
      </c>
      <c r="B4068" t="s">
        <v>5</v>
      </c>
      <c r="C4068">
        <v>8.4600000000000009</v>
      </c>
      <c r="D4068" t="s">
        <v>10</v>
      </c>
      <c r="E4068">
        <v>1</v>
      </c>
      <c r="F4068" s="12">
        <f t="shared" si="126"/>
        <v>41791</v>
      </c>
      <c r="G4068" s="2">
        <f t="shared" si="127"/>
        <v>2014</v>
      </c>
    </row>
    <row r="4069" spans="1:7" x14ac:dyDescent="0.25">
      <c r="A4069">
        <v>8371</v>
      </c>
      <c r="B4069" t="s">
        <v>5</v>
      </c>
      <c r="C4069">
        <v>8.4600000000000009</v>
      </c>
      <c r="D4069" t="s">
        <v>13</v>
      </c>
      <c r="E4069">
        <v>1</v>
      </c>
      <c r="F4069" s="12">
        <f t="shared" si="126"/>
        <v>41852</v>
      </c>
      <c r="G4069" s="2">
        <f t="shared" si="127"/>
        <v>2014</v>
      </c>
    </row>
    <row r="4070" spans="1:7" x14ac:dyDescent="0.25">
      <c r="A4070">
        <v>8371</v>
      </c>
      <c r="B4070" t="s">
        <v>5</v>
      </c>
      <c r="C4070">
        <v>8.4600000000000009</v>
      </c>
      <c r="D4070" t="s">
        <v>14</v>
      </c>
      <c r="E4070">
        <v>1</v>
      </c>
      <c r="F4070" s="12">
        <f t="shared" si="126"/>
        <v>41883</v>
      </c>
      <c r="G4070" s="2">
        <f t="shared" si="127"/>
        <v>2014</v>
      </c>
    </row>
    <row r="4071" spans="1:7" x14ac:dyDescent="0.25">
      <c r="A4071">
        <v>8371</v>
      </c>
      <c r="B4071" t="s">
        <v>5</v>
      </c>
      <c r="C4071">
        <v>8.4600000000000009</v>
      </c>
      <c r="D4071" t="s">
        <v>11</v>
      </c>
      <c r="E4071">
        <v>2</v>
      </c>
      <c r="F4071" s="12">
        <f t="shared" si="126"/>
        <v>41821</v>
      </c>
      <c r="G4071" s="2">
        <f t="shared" si="127"/>
        <v>2014</v>
      </c>
    </row>
    <row r="4072" spans="1:7" x14ac:dyDescent="0.25">
      <c r="A4072">
        <v>8371</v>
      </c>
      <c r="B4072" t="s">
        <v>5</v>
      </c>
      <c r="C4072">
        <v>8.4600000000000009</v>
      </c>
      <c r="D4072" t="s">
        <v>17</v>
      </c>
      <c r="E4072">
        <v>1</v>
      </c>
      <c r="F4072" s="12">
        <f t="shared" si="126"/>
        <v>41944</v>
      </c>
      <c r="G4072" s="2">
        <f t="shared" si="127"/>
        <v>2014</v>
      </c>
    </row>
    <row r="4073" spans="1:7" x14ac:dyDescent="0.25">
      <c r="A4073">
        <v>8371</v>
      </c>
      <c r="B4073" t="s">
        <v>5</v>
      </c>
      <c r="C4073">
        <v>8.4600000000000009</v>
      </c>
      <c r="D4073" t="s">
        <v>21</v>
      </c>
      <c r="E4073">
        <v>1</v>
      </c>
      <c r="F4073" s="12">
        <f t="shared" si="126"/>
        <v>42036</v>
      </c>
      <c r="G4073" s="2">
        <f t="shared" si="127"/>
        <v>2015</v>
      </c>
    </row>
    <row r="4074" spans="1:7" x14ac:dyDescent="0.25">
      <c r="A4074">
        <v>8372</v>
      </c>
      <c r="B4074" t="s">
        <v>5</v>
      </c>
      <c r="C4074">
        <v>4.7</v>
      </c>
      <c r="D4074" t="s">
        <v>53</v>
      </c>
      <c r="E4074">
        <v>1</v>
      </c>
      <c r="F4074" s="12">
        <f t="shared" si="126"/>
        <v>41122</v>
      </c>
      <c r="G4074" s="2">
        <f t="shared" si="127"/>
        <v>2012</v>
      </c>
    </row>
    <row r="4075" spans="1:7" x14ac:dyDescent="0.25">
      <c r="A4075">
        <v>8372</v>
      </c>
      <c r="B4075" t="s">
        <v>5</v>
      </c>
      <c r="C4075">
        <v>4.7</v>
      </c>
      <c r="D4075" t="s">
        <v>55</v>
      </c>
      <c r="E4075">
        <v>1</v>
      </c>
      <c r="F4075" s="12">
        <f t="shared" si="126"/>
        <v>41183</v>
      </c>
      <c r="G4075" s="2">
        <f t="shared" si="127"/>
        <v>2012</v>
      </c>
    </row>
    <row r="4076" spans="1:7" x14ac:dyDescent="0.25">
      <c r="A4076">
        <v>8372</v>
      </c>
      <c r="B4076" t="s">
        <v>5</v>
      </c>
      <c r="C4076">
        <v>4.7</v>
      </c>
      <c r="D4076" t="s">
        <v>57</v>
      </c>
      <c r="E4076">
        <v>1</v>
      </c>
      <c r="F4076" s="12">
        <f t="shared" si="126"/>
        <v>41334</v>
      </c>
      <c r="G4076" s="2">
        <f t="shared" si="127"/>
        <v>2013</v>
      </c>
    </row>
    <row r="4077" spans="1:7" x14ac:dyDescent="0.25">
      <c r="A4077">
        <v>8372</v>
      </c>
      <c r="B4077" t="s">
        <v>5</v>
      </c>
      <c r="C4077">
        <v>4.7</v>
      </c>
      <c r="D4077" t="s">
        <v>60</v>
      </c>
      <c r="E4077">
        <v>1</v>
      </c>
      <c r="F4077" s="12">
        <f t="shared" si="126"/>
        <v>41395</v>
      </c>
      <c r="G4077" s="2">
        <f t="shared" si="127"/>
        <v>2013</v>
      </c>
    </row>
    <row r="4078" spans="1:7" x14ac:dyDescent="0.25">
      <c r="A4078">
        <v>8372</v>
      </c>
      <c r="B4078" t="s">
        <v>5</v>
      </c>
      <c r="C4078">
        <v>4.7</v>
      </c>
      <c r="D4078" t="s">
        <v>61</v>
      </c>
      <c r="E4078">
        <v>1</v>
      </c>
      <c r="F4078" s="12">
        <f t="shared" si="126"/>
        <v>41426</v>
      </c>
      <c r="G4078" s="2">
        <f t="shared" si="127"/>
        <v>2013</v>
      </c>
    </row>
    <row r="4079" spans="1:7" x14ac:dyDescent="0.25">
      <c r="A4079">
        <v>8372</v>
      </c>
      <c r="B4079" t="s">
        <v>5</v>
      </c>
      <c r="C4079">
        <v>4.7</v>
      </c>
      <c r="D4079" t="s">
        <v>65</v>
      </c>
      <c r="E4079">
        <v>1</v>
      </c>
      <c r="F4079" s="12">
        <f t="shared" si="126"/>
        <v>41487</v>
      </c>
      <c r="G4079" s="2">
        <f t="shared" si="127"/>
        <v>2013</v>
      </c>
    </row>
    <row r="4080" spans="1:7" x14ac:dyDescent="0.25">
      <c r="A4080">
        <v>8372</v>
      </c>
      <c r="B4080" t="s">
        <v>5</v>
      </c>
      <c r="C4080">
        <v>4.7</v>
      </c>
      <c r="D4080" t="s">
        <v>68</v>
      </c>
      <c r="E4080">
        <v>1</v>
      </c>
      <c r="F4080" s="12">
        <f t="shared" si="126"/>
        <v>41548</v>
      </c>
      <c r="G4080" s="2">
        <f t="shared" si="127"/>
        <v>2013</v>
      </c>
    </row>
    <row r="4081" spans="1:7" x14ac:dyDescent="0.25">
      <c r="A4081">
        <v>8372</v>
      </c>
      <c r="B4081" t="s">
        <v>5</v>
      </c>
      <c r="C4081">
        <v>4.7</v>
      </c>
      <c r="D4081" t="s">
        <v>7</v>
      </c>
      <c r="E4081">
        <v>1</v>
      </c>
      <c r="F4081" s="12">
        <f t="shared" si="126"/>
        <v>41699</v>
      </c>
      <c r="G4081" s="2">
        <f t="shared" si="127"/>
        <v>2014</v>
      </c>
    </row>
    <row r="4082" spans="1:7" x14ac:dyDescent="0.25">
      <c r="A4082">
        <v>8372</v>
      </c>
      <c r="B4082" t="s">
        <v>5</v>
      </c>
      <c r="C4082">
        <v>4.7</v>
      </c>
      <c r="D4082" t="s">
        <v>8</v>
      </c>
      <c r="E4082">
        <v>1</v>
      </c>
      <c r="F4082" s="12">
        <f t="shared" si="126"/>
        <v>41760</v>
      </c>
      <c r="G4082" s="2">
        <f t="shared" si="127"/>
        <v>2014</v>
      </c>
    </row>
    <row r="4083" spans="1:7" x14ac:dyDescent="0.25">
      <c r="A4083">
        <v>8372</v>
      </c>
      <c r="B4083" t="s">
        <v>5</v>
      </c>
      <c r="C4083">
        <v>4.7</v>
      </c>
      <c r="D4083" t="s">
        <v>10</v>
      </c>
      <c r="E4083">
        <v>1</v>
      </c>
      <c r="F4083" s="12">
        <f t="shared" si="126"/>
        <v>41791</v>
      </c>
      <c r="G4083" s="2">
        <f t="shared" si="127"/>
        <v>2014</v>
      </c>
    </row>
    <row r="4084" spans="1:7" x14ac:dyDescent="0.25">
      <c r="A4084">
        <v>8372</v>
      </c>
      <c r="B4084" t="s">
        <v>5</v>
      </c>
      <c r="C4084">
        <v>4.7</v>
      </c>
      <c r="D4084" t="s">
        <v>13</v>
      </c>
      <c r="E4084">
        <v>1</v>
      </c>
      <c r="F4084" s="12">
        <f t="shared" si="126"/>
        <v>41852</v>
      </c>
      <c r="G4084" s="2">
        <f t="shared" si="127"/>
        <v>2014</v>
      </c>
    </row>
    <row r="4085" spans="1:7" x14ac:dyDescent="0.25">
      <c r="A4085">
        <v>8372</v>
      </c>
      <c r="B4085" t="s">
        <v>5</v>
      </c>
      <c r="C4085">
        <v>4.7</v>
      </c>
      <c r="D4085" t="s">
        <v>16</v>
      </c>
      <c r="E4085">
        <v>1</v>
      </c>
      <c r="F4085" s="12">
        <f t="shared" si="126"/>
        <v>41913</v>
      </c>
      <c r="G4085" s="2">
        <f t="shared" si="127"/>
        <v>2014</v>
      </c>
    </row>
    <row r="4086" spans="1:7" x14ac:dyDescent="0.25">
      <c r="A4086">
        <v>8373</v>
      </c>
      <c r="B4086" t="s">
        <v>5</v>
      </c>
      <c r="C4086">
        <v>3.87</v>
      </c>
      <c r="D4086" t="s">
        <v>52</v>
      </c>
      <c r="E4086">
        <v>1</v>
      </c>
      <c r="F4086" s="12">
        <f t="shared" si="126"/>
        <v>41153</v>
      </c>
      <c r="G4086" s="2">
        <f t="shared" si="127"/>
        <v>2012</v>
      </c>
    </row>
    <row r="4087" spans="1:7" x14ac:dyDescent="0.25">
      <c r="A4087">
        <v>8373</v>
      </c>
      <c r="B4087" t="s">
        <v>5</v>
      </c>
      <c r="C4087">
        <v>3.87</v>
      </c>
      <c r="D4087" t="s">
        <v>54</v>
      </c>
      <c r="E4087">
        <v>1</v>
      </c>
      <c r="F4087" s="12">
        <f t="shared" si="126"/>
        <v>41244</v>
      </c>
      <c r="G4087" s="2">
        <f t="shared" si="127"/>
        <v>2012</v>
      </c>
    </row>
    <row r="4088" spans="1:7" x14ac:dyDescent="0.25">
      <c r="A4088">
        <v>8373</v>
      </c>
      <c r="B4088" t="s">
        <v>5</v>
      </c>
      <c r="C4088">
        <v>3.87</v>
      </c>
      <c r="D4088" t="s">
        <v>57</v>
      </c>
      <c r="E4088">
        <v>1</v>
      </c>
      <c r="F4088" s="12">
        <f t="shared" si="126"/>
        <v>41334</v>
      </c>
      <c r="G4088" s="2">
        <f t="shared" si="127"/>
        <v>2013</v>
      </c>
    </row>
    <row r="4089" spans="1:7" x14ac:dyDescent="0.25">
      <c r="A4089">
        <v>8373</v>
      </c>
      <c r="B4089" t="s">
        <v>5</v>
      </c>
      <c r="C4089">
        <v>3.87</v>
      </c>
      <c r="D4089" t="s">
        <v>60</v>
      </c>
      <c r="E4089">
        <v>1</v>
      </c>
      <c r="F4089" s="12">
        <f t="shared" si="126"/>
        <v>41395</v>
      </c>
      <c r="G4089" s="2">
        <f t="shared" si="127"/>
        <v>2013</v>
      </c>
    </row>
    <row r="4090" spans="1:7" x14ac:dyDescent="0.25">
      <c r="A4090">
        <v>8373</v>
      </c>
      <c r="B4090" t="s">
        <v>5</v>
      </c>
      <c r="C4090">
        <v>3.87</v>
      </c>
      <c r="D4090" t="s">
        <v>63</v>
      </c>
      <c r="E4090">
        <v>1</v>
      </c>
      <c r="F4090" s="12">
        <f t="shared" si="126"/>
        <v>41456</v>
      </c>
      <c r="G4090" s="2">
        <f t="shared" si="127"/>
        <v>2013</v>
      </c>
    </row>
    <row r="4091" spans="1:7" x14ac:dyDescent="0.25">
      <c r="A4091">
        <v>8373</v>
      </c>
      <c r="B4091" t="s">
        <v>5</v>
      </c>
      <c r="C4091">
        <v>3.87</v>
      </c>
      <c r="D4091" t="s">
        <v>68</v>
      </c>
      <c r="E4091">
        <v>1</v>
      </c>
      <c r="F4091" s="12">
        <f t="shared" si="126"/>
        <v>41548</v>
      </c>
      <c r="G4091" s="2">
        <f t="shared" si="127"/>
        <v>2013</v>
      </c>
    </row>
    <row r="4092" spans="1:7" x14ac:dyDescent="0.25">
      <c r="A4092">
        <v>8373</v>
      </c>
      <c r="B4092" t="s">
        <v>5</v>
      </c>
      <c r="C4092">
        <v>3.87</v>
      </c>
      <c r="D4092" t="s">
        <v>70</v>
      </c>
      <c r="E4092">
        <v>1</v>
      </c>
      <c r="F4092" s="12">
        <f t="shared" si="126"/>
        <v>41671</v>
      </c>
      <c r="G4092" s="2">
        <f t="shared" si="127"/>
        <v>2014</v>
      </c>
    </row>
    <row r="4093" spans="1:7" x14ac:dyDescent="0.25">
      <c r="A4093">
        <v>8373</v>
      </c>
      <c r="B4093" t="s">
        <v>5</v>
      </c>
      <c r="C4093">
        <v>3.87</v>
      </c>
      <c r="D4093" t="s">
        <v>8</v>
      </c>
      <c r="E4093">
        <v>1</v>
      </c>
      <c r="F4093" s="12">
        <f t="shared" si="126"/>
        <v>41760</v>
      </c>
      <c r="G4093" s="2">
        <f t="shared" si="127"/>
        <v>2014</v>
      </c>
    </row>
    <row r="4094" spans="1:7" x14ac:dyDescent="0.25">
      <c r="A4094">
        <v>8373</v>
      </c>
      <c r="B4094" t="s">
        <v>5</v>
      </c>
      <c r="C4094">
        <v>3.87</v>
      </c>
      <c r="D4094" t="s">
        <v>11</v>
      </c>
      <c r="E4094">
        <v>1</v>
      </c>
      <c r="F4094" s="12">
        <f t="shared" si="126"/>
        <v>41821</v>
      </c>
      <c r="G4094" s="2">
        <f t="shared" si="127"/>
        <v>2014</v>
      </c>
    </row>
    <row r="4095" spans="1:7" x14ac:dyDescent="0.25">
      <c r="A4095">
        <v>8373</v>
      </c>
      <c r="B4095" t="s">
        <v>5</v>
      </c>
      <c r="C4095">
        <v>3.87</v>
      </c>
      <c r="D4095" t="s">
        <v>14</v>
      </c>
      <c r="E4095">
        <v>1</v>
      </c>
      <c r="F4095" s="12">
        <f t="shared" si="126"/>
        <v>41883</v>
      </c>
      <c r="G4095" s="2">
        <f t="shared" si="127"/>
        <v>2014</v>
      </c>
    </row>
    <row r="4096" spans="1:7" x14ac:dyDescent="0.25">
      <c r="A4096">
        <v>8373</v>
      </c>
      <c r="B4096" t="s">
        <v>5</v>
      </c>
      <c r="C4096">
        <v>3.87</v>
      </c>
      <c r="D4096" t="s">
        <v>18</v>
      </c>
      <c r="E4096">
        <v>1</v>
      </c>
      <c r="F4096" s="12">
        <f t="shared" si="126"/>
        <v>41974</v>
      </c>
      <c r="G4096" s="2">
        <f t="shared" si="127"/>
        <v>2014</v>
      </c>
    </row>
    <row r="4097" spans="1:7" x14ac:dyDescent="0.25">
      <c r="A4097">
        <v>8374</v>
      </c>
      <c r="B4097" t="s">
        <v>5</v>
      </c>
      <c r="C4097">
        <v>5.52</v>
      </c>
      <c r="D4097" t="s">
        <v>52</v>
      </c>
      <c r="E4097">
        <v>1</v>
      </c>
      <c r="F4097" s="12">
        <f t="shared" si="126"/>
        <v>41153</v>
      </c>
      <c r="G4097" s="2">
        <f t="shared" si="127"/>
        <v>2012</v>
      </c>
    </row>
    <row r="4098" spans="1:7" x14ac:dyDescent="0.25">
      <c r="A4098">
        <v>8374</v>
      </c>
      <c r="B4098" t="s">
        <v>5</v>
      </c>
      <c r="C4098">
        <v>5.52</v>
      </c>
      <c r="D4098" t="s">
        <v>53</v>
      </c>
      <c r="E4098">
        <v>1</v>
      </c>
      <c r="F4098" s="12">
        <f t="shared" ref="F4098:F4161" si="128">DATE(VALUE(LEFT(D4098,4)),VALUE(RIGHT(D4098,2)),1)</f>
        <v>41122</v>
      </c>
      <c r="G4098" s="2">
        <f t="shared" si="127"/>
        <v>2012</v>
      </c>
    </row>
    <row r="4099" spans="1:7" x14ac:dyDescent="0.25">
      <c r="A4099">
        <v>8374</v>
      </c>
      <c r="B4099" t="s">
        <v>5</v>
      </c>
      <c r="C4099">
        <v>5.52</v>
      </c>
      <c r="D4099" t="s">
        <v>59</v>
      </c>
      <c r="E4099">
        <v>1</v>
      </c>
      <c r="F4099" s="12">
        <f t="shared" si="128"/>
        <v>41275</v>
      </c>
      <c r="G4099" s="2">
        <f t="shared" ref="G4099:G4162" si="129">YEAR(F4099)</f>
        <v>2013</v>
      </c>
    </row>
    <row r="4100" spans="1:7" x14ac:dyDescent="0.25">
      <c r="A4100">
        <v>8374</v>
      </c>
      <c r="B4100" t="s">
        <v>5</v>
      </c>
      <c r="C4100">
        <v>5.52</v>
      </c>
      <c r="D4100" t="s">
        <v>62</v>
      </c>
      <c r="E4100">
        <v>1</v>
      </c>
      <c r="F4100" s="12">
        <f t="shared" si="128"/>
        <v>41365</v>
      </c>
      <c r="G4100" s="2">
        <f t="shared" si="129"/>
        <v>2013</v>
      </c>
    </row>
    <row r="4101" spans="1:7" x14ac:dyDescent="0.25">
      <c r="A4101">
        <v>8374</v>
      </c>
      <c r="B4101" t="s">
        <v>5</v>
      </c>
      <c r="C4101">
        <v>5.52</v>
      </c>
      <c r="D4101" t="s">
        <v>60</v>
      </c>
      <c r="E4101">
        <v>1</v>
      </c>
      <c r="F4101" s="12">
        <f t="shared" si="128"/>
        <v>41395</v>
      </c>
      <c r="G4101" s="2">
        <f t="shared" si="129"/>
        <v>2013</v>
      </c>
    </row>
    <row r="4102" spans="1:7" x14ac:dyDescent="0.25">
      <c r="A4102">
        <v>8374</v>
      </c>
      <c r="B4102" t="s">
        <v>5</v>
      </c>
      <c r="C4102">
        <v>5.52</v>
      </c>
      <c r="D4102" t="s">
        <v>63</v>
      </c>
      <c r="E4102">
        <v>1</v>
      </c>
      <c r="F4102" s="12">
        <f t="shared" si="128"/>
        <v>41456</v>
      </c>
      <c r="G4102" s="2">
        <f t="shared" si="129"/>
        <v>2013</v>
      </c>
    </row>
    <row r="4103" spans="1:7" x14ac:dyDescent="0.25">
      <c r="A4103">
        <v>8374</v>
      </c>
      <c r="B4103" t="s">
        <v>5</v>
      </c>
      <c r="C4103">
        <v>5.52</v>
      </c>
      <c r="D4103" t="s">
        <v>65</v>
      </c>
      <c r="E4103">
        <v>1</v>
      </c>
      <c r="F4103" s="12">
        <f t="shared" si="128"/>
        <v>41487</v>
      </c>
      <c r="G4103" s="2">
        <f t="shared" si="129"/>
        <v>2013</v>
      </c>
    </row>
    <row r="4104" spans="1:7" x14ac:dyDescent="0.25">
      <c r="A4104">
        <v>8374</v>
      </c>
      <c r="B4104" t="s">
        <v>5</v>
      </c>
      <c r="C4104">
        <v>5.52</v>
      </c>
      <c r="D4104" t="s">
        <v>64</v>
      </c>
      <c r="E4104">
        <v>1</v>
      </c>
      <c r="F4104" s="12">
        <f t="shared" si="128"/>
        <v>41518</v>
      </c>
      <c r="G4104" s="2">
        <f t="shared" si="129"/>
        <v>2013</v>
      </c>
    </row>
    <row r="4105" spans="1:7" x14ac:dyDescent="0.25">
      <c r="A4105">
        <v>8374</v>
      </c>
      <c r="B4105" t="s">
        <v>5</v>
      </c>
      <c r="C4105">
        <v>5.52</v>
      </c>
      <c r="D4105" t="s">
        <v>69</v>
      </c>
      <c r="E4105">
        <v>1</v>
      </c>
      <c r="F4105" s="12">
        <f t="shared" si="128"/>
        <v>41640</v>
      </c>
      <c r="G4105" s="2">
        <f t="shared" si="129"/>
        <v>2014</v>
      </c>
    </row>
    <row r="4106" spans="1:7" x14ac:dyDescent="0.25">
      <c r="A4106">
        <v>8374</v>
      </c>
      <c r="B4106" t="s">
        <v>5</v>
      </c>
      <c r="C4106">
        <v>5.52</v>
      </c>
      <c r="D4106" t="s">
        <v>6</v>
      </c>
      <c r="E4106">
        <v>1</v>
      </c>
      <c r="F4106" s="12">
        <f t="shared" si="128"/>
        <v>41730</v>
      </c>
      <c r="G4106" s="2">
        <f t="shared" si="129"/>
        <v>2014</v>
      </c>
    </row>
    <row r="4107" spans="1:7" x14ac:dyDescent="0.25">
      <c r="A4107">
        <v>8374</v>
      </c>
      <c r="B4107" t="s">
        <v>5</v>
      </c>
      <c r="C4107">
        <v>5.52</v>
      </c>
      <c r="D4107" t="s">
        <v>10</v>
      </c>
      <c r="E4107">
        <v>1</v>
      </c>
      <c r="F4107" s="12">
        <f t="shared" si="128"/>
        <v>41791</v>
      </c>
      <c r="G4107" s="2">
        <f t="shared" si="129"/>
        <v>2014</v>
      </c>
    </row>
    <row r="4108" spans="1:7" x14ac:dyDescent="0.25">
      <c r="A4108">
        <v>8374</v>
      </c>
      <c r="B4108" t="s">
        <v>5</v>
      </c>
      <c r="C4108">
        <v>5.52</v>
      </c>
      <c r="D4108" t="s">
        <v>11</v>
      </c>
      <c r="E4108">
        <v>1</v>
      </c>
      <c r="F4108" s="12">
        <f t="shared" si="128"/>
        <v>41821</v>
      </c>
      <c r="G4108" s="2">
        <f t="shared" si="129"/>
        <v>2014</v>
      </c>
    </row>
    <row r="4109" spans="1:7" x14ac:dyDescent="0.25">
      <c r="A4109">
        <v>8374</v>
      </c>
      <c r="B4109" t="s">
        <v>5</v>
      </c>
      <c r="C4109">
        <v>5.52</v>
      </c>
      <c r="D4109" t="s">
        <v>13</v>
      </c>
      <c r="E4109">
        <v>1</v>
      </c>
      <c r="F4109" s="12">
        <f t="shared" si="128"/>
        <v>41852</v>
      </c>
      <c r="G4109" s="2">
        <f t="shared" si="129"/>
        <v>2014</v>
      </c>
    </row>
    <row r="4110" spans="1:7" x14ac:dyDescent="0.25">
      <c r="A4110">
        <v>8374</v>
      </c>
      <c r="B4110" t="s">
        <v>5</v>
      </c>
      <c r="C4110">
        <v>5.52</v>
      </c>
      <c r="D4110" t="s">
        <v>16</v>
      </c>
      <c r="E4110">
        <v>1</v>
      </c>
      <c r="F4110" s="12">
        <f t="shared" si="128"/>
        <v>41913</v>
      </c>
      <c r="G4110" s="2">
        <f t="shared" si="129"/>
        <v>2014</v>
      </c>
    </row>
    <row r="4111" spans="1:7" x14ac:dyDescent="0.25">
      <c r="A4111">
        <v>8374</v>
      </c>
      <c r="B4111" t="s">
        <v>5</v>
      </c>
      <c r="C4111">
        <v>5.52</v>
      </c>
      <c r="D4111" t="s">
        <v>23</v>
      </c>
      <c r="E4111">
        <v>1</v>
      </c>
      <c r="F4111" s="12">
        <f t="shared" si="128"/>
        <v>42064</v>
      </c>
      <c r="G4111" s="2">
        <f t="shared" si="129"/>
        <v>2015</v>
      </c>
    </row>
    <row r="4112" spans="1:7" x14ac:dyDescent="0.25">
      <c r="A4112">
        <v>8375</v>
      </c>
      <c r="B4112" t="s">
        <v>5</v>
      </c>
      <c r="C4112">
        <v>4.1399999999999997</v>
      </c>
      <c r="D4112" t="s">
        <v>52</v>
      </c>
      <c r="E4112">
        <v>1</v>
      </c>
      <c r="F4112" s="12">
        <f t="shared" si="128"/>
        <v>41153</v>
      </c>
      <c r="G4112" s="2">
        <f t="shared" si="129"/>
        <v>2012</v>
      </c>
    </row>
    <row r="4113" spans="1:7" x14ac:dyDescent="0.25">
      <c r="A4113">
        <v>8375</v>
      </c>
      <c r="B4113" t="s">
        <v>5</v>
      </c>
      <c r="C4113">
        <v>4.1399999999999997</v>
      </c>
      <c r="D4113" t="s">
        <v>54</v>
      </c>
      <c r="E4113">
        <v>1</v>
      </c>
      <c r="F4113" s="12">
        <f t="shared" si="128"/>
        <v>41244</v>
      </c>
      <c r="G4113" s="2">
        <f t="shared" si="129"/>
        <v>2012</v>
      </c>
    </row>
    <row r="4114" spans="1:7" x14ac:dyDescent="0.25">
      <c r="A4114">
        <v>8375</v>
      </c>
      <c r="B4114" t="s">
        <v>5</v>
      </c>
      <c r="C4114">
        <v>4.1399999999999997</v>
      </c>
      <c r="D4114" t="s">
        <v>57</v>
      </c>
      <c r="E4114">
        <v>1</v>
      </c>
      <c r="F4114" s="12">
        <f t="shared" si="128"/>
        <v>41334</v>
      </c>
      <c r="G4114" s="2">
        <f t="shared" si="129"/>
        <v>2013</v>
      </c>
    </row>
    <row r="4115" spans="1:7" x14ac:dyDescent="0.25">
      <c r="A4115">
        <v>8375</v>
      </c>
      <c r="B4115" t="s">
        <v>5</v>
      </c>
      <c r="C4115">
        <v>4.1399999999999997</v>
      </c>
      <c r="D4115" t="s">
        <v>60</v>
      </c>
      <c r="E4115">
        <v>1</v>
      </c>
      <c r="F4115" s="12">
        <f t="shared" si="128"/>
        <v>41395</v>
      </c>
      <c r="G4115" s="2">
        <f t="shared" si="129"/>
        <v>2013</v>
      </c>
    </row>
    <row r="4116" spans="1:7" x14ac:dyDescent="0.25">
      <c r="A4116">
        <v>8375</v>
      </c>
      <c r="B4116" t="s">
        <v>5</v>
      </c>
      <c r="C4116">
        <v>4.1399999999999997</v>
      </c>
      <c r="D4116" t="s">
        <v>63</v>
      </c>
      <c r="E4116">
        <v>1</v>
      </c>
      <c r="F4116" s="12">
        <f t="shared" si="128"/>
        <v>41456</v>
      </c>
      <c r="G4116" s="2">
        <f t="shared" si="129"/>
        <v>2013</v>
      </c>
    </row>
    <row r="4117" spans="1:7" x14ac:dyDescent="0.25">
      <c r="A4117">
        <v>8375</v>
      </c>
      <c r="B4117" t="s">
        <v>5</v>
      </c>
      <c r="C4117">
        <v>4.1399999999999997</v>
      </c>
      <c r="D4117" t="s">
        <v>64</v>
      </c>
      <c r="E4117">
        <v>1</v>
      </c>
      <c r="F4117" s="12">
        <f t="shared" si="128"/>
        <v>41518</v>
      </c>
      <c r="G4117" s="2">
        <f t="shared" si="129"/>
        <v>2013</v>
      </c>
    </row>
    <row r="4118" spans="1:7" x14ac:dyDescent="0.25">
      <c r="A4118">
        <v>8375</v>
      </c>
      <c r="B4118" t="s">
        <v>5</v>
      </c>
      <c r="C4118">
        <v>4.1399999999999997</v>
      </c>
      <c r="D4118" t="s">
        <v>66</v>
      </c>
      <c r="E4118">
        <v>1</v>
      </c>
      <c r="F4118" s="12">
        <f t="shared" si="128"/>
        <v>41609</v>
      </c>
      <c r="G4118" s="2">
        <f t="shared" si="129"/>
        <v>2013</v>
      </c>
    </row>
    <row r="4119" spans="1:7" x14ac:dyDescent="0.25">
      <c r="A4119">
        <v>8375</v>
      </c>
      <c r="B4119" t="s">
        <v>5</v>
      </c>
      <c r="C4119">
        <v>4.1399999999999997</v>
      </c>
      <c r="D4119" t="s">
        <v>7</v>
      </c>
      <c r="E4119">
        <v>1</v>
      </c>
      <c r="F4119" s="12">
        <f t="shared" si="128"/>
        <v>41699</v>
      </c>
      <c r="G4119" s="2">
        <f t="shared" si="129"/>
        <v>2014</v>
      </c>
    </row>
    <row r="4120" spans="1:7" x14ac:dyDescent="0.25">
      <c r="A4120">
        <v>8375</v>
      </c>
      <c r="B4120" t="s">
        <v>5</v>
      </c>
      <c r="C4120">
        <v>4.1399999999999997</v>
      </c>
      <c r="D4120" t="s">
        <v>8</v>
      </c>
      <c r="E4120">
        <v>1</v>
      </c>
      <c r="F4120" s="12">
        <f t="shared" si="128"/>
        <v>41760</v>
      </c>
      <c r="G4120" s="2">
        <f t="shared" si="129"/>
        <v>2014</v>
      </c>
    </row>
    <row r="4121" spans="1:7" x14ac:dyDescent="0.25">
      <c r="A4121">
        <v>8375</v>
      </c>
      <c r="B4121" t="s">
        <v>5</v>
      </c>
      <c r="C4121">
        <v>4.1399999999999997</v>
      </c>
      <c r="D4121" t="s">
        <v>11</v>
      </c>
      <c r="E4121">
        <v>1</v>
      </c>
      <c r="F4121" s="12">
        <f t="shared" si="128"/>
        <v>41821</v>
      </c>
      <c r="G4121" s="2">
        <f t="shared" si="129"/>
        <v>2014</v>
      </c>
    </row>
    <row r="4122" spans="1:7" x14ac:dyDescent="0.25">
      <c r="A4122">
        <v>8375</v>
      </c>
      <c r="B4122" t="s">
        <v>5</v>
      </c>
      <c r="C4122">
        <v>4.1399999999999997</v>
      </c>
      <c r="D4122" t="s">
        <v>16</v>
      </c>
      <c r="E4122">
        <v>1</v>
      </c>
      <c r="F4122" s="12">
        <f t="shared" si="128"/>
        <v>41913</v>
      </c>
      <c r="G4122" s="2">
        <f t="shared" si="129"/>
        <v>2014</v>
      </c>
    </row>
    <row r="4123" spans="1:7" x14ac:dyDescent="0.25">
      <c r="A4123">
        <v>8375</v>
      </c>
      <c r="B4123" t="s">
        <v>5</v>
      </c>
      <c r="C4123">
        <v>4.1399999999999997</v>
      </c>
      <c r="D4123" t="s">
        <v>23</v>
      </c>
      <c r="E4123">
        <v>1</v>
      </c>
      <c r="F4123" s="12">
        <f t="shared" si="128"/>
        <v>42064</v>
      </c>
      <c r="G4123" s="2">
        <f t="shared" si="129"/>
        <v>2015</v>
      </c>
    </row>
    <row r="4124" spans="1:7" x14ac:dyDescent="0.25">
      <c r="A4124">
        <v>8376</v>
      </c>
      <c r="B4124" t="s">
        <v>5</v>
      </c>
      <c r="C4124">
        <v>3.01</v>
      </c>
      <c r="D4124" t="s">
        <v>52</v>
      </c>
      <c r="E4124">
        <v>1</v>
      </c>
      <c r="F4124" s="12">
        <f t="shared" si="128"/>
        <v>41153</v>
      </c>
      <c r="G4124" s="2">
        <f t="shared" si="129"/>
        <v>2012</v>
      </c>
    </row>
    <row r="4125" spans="1:7" x14ac:dyDescent="0.25">
      <c r="A4125">
        <v>8376</v>
      </c>
      <c r="B4125" t="s">
        <v>5</v>
      </c>
      <c r="C4125">
        <v>3.01</v>
      </c>
      <c r="D4125" t="s">
        <v>59</v>
      </c>
      <c r="E4125">
        <v>1</v>
      </c>
      <c r="F4125" s="12">
        <f t="shared" si="128"/>
        <v>41275</v>
      </c>
      <c r="G4125" s="2">
        <f t="shared" si="129"/>
        <v>2013</v>
      </c>
    </row>
    <row r="4126" spans="1:7" x14ac:dyDescent="0.25">
      <c r="A4126">
        <v>8376</v>
      </c>
      <c r="B4126" t="s">
        <v>5</v>
      </c>
      <c r="C4126">
        <v>3.01</v>
      </c>
      <c r="D4126" t="s">
        <v>60</v>
      </c>
      <c r="E4126">
        <v>1</v>
      </c>
      <c r="F4126" s="12">
        <f t="shared" si="128"/>
        <v>41395</v>
      </c>
      <c r="G4126" s="2">
        <f t="shared" si="129"/>
        <v>2013</v>
      </c>
    </row>
    <row r="4127" spans="1:7" x14ac:dyDescent="0.25">
      <c r="A4127">
        <v>8376</v>
      </c>
      <c r="B4127" t="s">
        <v>5</v>
      </c>
      <c r="C4127">
        <v>3.01</v>
      </c>
      <c r="D4127" t="s">
        <v>63</v>
      </c>
      <c r="E4127">
        <v>1</v>
      </c>
      <c r="F4127" s="12">
        <f t="shared" si="128"/>
        <v>41456</v>
      </c>
      <c r="G4127" s="2">
        <f t="shared" si="129"/>
        <v>2013</v>
      </c>
    </row>
    <row r="4128" spans="1:7" x14ac:dyDescent="0.25">
      <c r="A4128">
        <v>8376</v>
      </c>
      <c r="B4128" t="s">
        <v>5</v>
      </c>
      <c r="C4128">
        <v>3.01</v>
      </c>
      <c r="D4128" t="s">
        <v>64</v>
      </c>
      <c r="E4128">
        <v>1</v>
      </c>
      <c r="F4128" s="12">
        <f t="shared" si="128"/>
        <v>41518</v>
      </c>
      <c r="G4128" s="2">
        <f t="shared" si="129"/>
        <v>2013</v>
      </c>
    </row>
    <row r="4129" spans="1:7" x14ac:dyDescent="0.25">
      <c r="A4129">
        <v>8376</v>
      </c>
      <c r="B4129" t="s">
        <v>5</v>
      </c>
      <c r="C4129">
        <v>3.01</v>
      </c>
      <c r="D4129" t="s">
        <v>70</v>
      </c>
      <c r="E4129">
        <v>1</v>
      </c>
      <c r="F4129" s="12">
        <f t="shared" si="128"/>
        <v>41671</v>
      </c>
      <c r="G4129" s="2">
        <f t="shared" si="129"/>
        <v>2014</v>
      </c>
    </row>
    <row r="4130" spans="1:7" x14ac:dyDescent="0.25">
      <c r="A4130">
        <v>8376</v>
      </c>
      <c r="B4130" t="s">
        <v>5</v>
      </c>
      <c r="C4130">
        <v>3.01</v>
      </c>
      <c r="D4130" t="s">
        <v>8</v>
      </c>
      <c r="E4130">
        <v>1</v>
      </c>
      <c r="F4130" s="12">
        <f t="shared" si="128"/>
        <v>41760</v>
      </c>
      <c r="G4130" s="2">
        <f t="shared" si="129"/>
        <v>2014</v>
      </c>
    </row>
    <row r="4131" spans="1:7" x14ac:dyDescent="0.25">
      <c r="A4131">
        <v>8376</v>
      </c>
      <c r="B4131" t="s">
        <v>5</v>
      </c>
      <c r="C4131">
        <v>3.01</v>
      </c>
      <c r="D4131" t="s">
        <v>11</v>
      </c>
      <c r="E4131">
        <v>1</v>
      </c>
      <c r="F4131" s="12">
        <f t="shared" si="128"/>
        <v>41821</v>
      </c>
      <c r="G4131" s="2">
        <f t="shared" si="129"/>
        <v>2014</v>
      </c>
    </row>
    <row r="4132" spans="1:7" x14ac:dyDescent="0.25">
      <c r="A4132">
        <v>8376</v>
      </c>
      <c r="B4132" t="s">
        <v>5</v>
      </c>
      <c r="C4132">
        <v>3.01</v>
      </c>
      <c r="D4132" t="s">
        <v>16</v>
      </c>
      <c r="E4132">
        <v>1</v>
      </c>
      <c r="F4132" s="12">
        <f t="shared" si="128"/>
        <v>41913</v>
      </c>
      <c r="G4132" s="2">
        <f t="shared" si="129"/>
        <v>2014</v>
      </c>
    </row>
    <row r="4133" spans="1:7" x14ac:dyDescent="0.25">
      <c r="A4133">
        <v>8377</v>
      </c>
      <c r="B4133" t="s">
        <v>5</v>
      </c>
      <c r="C4133">
        <v>5.52</v>
      </c>
      <c r="D4133" t="s">
        <v>53</v>
      </c>
      <c r="E4133">
        <v>1</v>
      </c>
      <c r="F4133" s="12">
        <f t="shared" si="128"/>
        <v>41122</v>
      </c>
      <c r="G4133" s="2">
        <f t="shared" si="129"/>
        <v>2012</v>
      </c>
    </row>
    <row r="4134" spans="1:7" x14ac:dyDescent="0.25">
      <c r="A4134">
        <v>8377</v>
      </c>
      <c r="B4134" t="s">
        <v>5</v>
      </c>
      <c r="C4134">
        <v>5.52</v>
      </c>
      <c r="D4134" t="s">
        <v>55</v>
      </c>
      <c r="E4134">
        <v>1</v>
      </c>
      <c r="F4134" s="12">
        <f t="shared" si="128"/>
        <v>41183</v>
      </c>
      <c r="G4134" s="2">
        <f t="shared" si="129"/>
        <v>2012</v>
      </c>
    </row>
    <row r="4135" spans="1:7" x14ac:dyDescent="0.25">
      <c r="A4135">
        <v>8377</v>
      </c>
      <c r="B4135" t="s">
        <v>5</v>
      </c>
      <c r="C4135">
        <v>5.52</v>
      </c>
      <c r="D4135" t="s">
        <v>59</v>
      </c>
      <c r="E4135">
        <v>1</v>
      </c>
      <c r="F4135" s="12">
        <f t="shared" si="128"/>
        <v>41275</v>
      </c>
      <c r="G4135" s="2">
        <f t="shared" si="129"/>
        <v>2013</v>
      </c>
    </row>
    <row r="4136" spans="1:7" x14ac:dyDescent="0.25">
      <c r="A4136">
        <v>8377</v>
      </c>
      <c r="B4136" t="s">
        <v>5</v>
      </c>
      <c r="C4136">
        <v>5.52</v>
      </c>
      <c r="D4136" t="s">
        <v>57</v>
      </c>
      <c r="E4136">
        <v>1</v>
      </c>
      <c r="F4136" s="12">
        <f t="shared" si="128"/>
        <v>41334</v>
      </c>
      <c r="G4136" s="2">
        <f t="shared" si="129"/>
        <v>2013</v>
      </c>
    </row>
    <row r="4137" spans="1:7" x14ac:dyDescent="0.25">
      <c r="A4137">
        <v>8377</v>
      </c>
      <c r="B4137" t="s">
        <v>5</v>
      </c>
      <c r="C4137">
        <v>5.52</v>
      </c>
      <c r="D4137" t="s">
        <v>62</v>
      </c>
      <c r="E4137">
        <v>1</v>
      </c>
      <c r="F4137" s="12">
        <f t="shared" si="128"/>
        <v>41365</v>
      </c>
      <c r="G4137" s="2">
        <f t="shared" si="129"/>
        <v>2013</v>
      </c>
    </row>
    <row r="4138" spans="1:7" x14ac:dyDescent="0.25">
      <c r="A4138">
        <v>8377</v>
      </c>
      <c r="B4138" t="s">
        <v>5</v>
      </c>
      <c r="C4138">
        <v>5.52</v>
      </c>
      <c r="D4138" t="s">
        <v>61</v>
      </c>
      <c r="E4138">
        <v>1</v>
      </c>
      <c r="F4138" s="12">
        <f t="shared" si="128"/>
        <v>41426</v>
      </c>
      <c r="G4138" s="2">
        <f t="shared" si="129"/>
        <v>2013</v>
      </c>
    </row>
    <row r="4139" spans="1:7" x14ac:dyDescent="0.25">
      <c r="A4139">
        <v>8377</v>
      </c>
      <c r="B4139" t="s">
        <v>5</v>
      </c>
      <c r="C4139">
        <v>5.52</v>
      </c>
      <c r="D4139" t="s">
        <v>65</v>
      </c>
      <c r="E4139">
        <v>1</v>
      </c>
      <c r="F4139" s="12">
        <f t="shared" si="128"/>
        <v>41487</v>
      </c>
      <c r="G4139" s="2">
        <f t="shared" si="129"/>
        <v>2013</v>
      </c>
    </row>
    <row r="4140" spans="1:7" x14ac:dyDescent="0.25">
      <c r="A4140">
        <v>8377</v>
      </c>
      <c r="B4140" t="s">
        <v>5</v>
      </c>
      <c r="C4140">
        <v>5.52</v>
      </c>
      <c r="D4140" t="s">
        <v>64</v>
      </c>
      <c r="E4140">
        <v>1</v>
      </c>
      <c r="F4140" s="12">
        <f t="shared" si="128"/>
        <v>41518</v>
      </c>
      <c r="G4140" s="2">
        <f t="shared" si="129"/>
        <v>2013</v>
      </c>
    </row>
    <row r="4141" spans="1:7" x14ac:dyDescent="0.25">
      <c r="A4141">
        <v>8377</v>
      </c>
      <c r="B4141" t="s">
        <v>5</v>
      </c>
      <c r="C4141">
        <v>5.52</v>
      </c>
      <c r="D4141" t="s">
        <v>66</v>
      </c>
      <c r="E4141">
        <v>1</v>
      </c>
      <c r="F4141" s="12">
        <f t="shared" si="128"/>
        <v>41609</v>
      </c>
      <c r="G4141" s="2">
        <f t="shared" si="129"/>
        <v>2013</v>
      </c>
    </row>
    <row r="4142" spans="1:7" x14ac:dyDescent="0.25">
      <c r="A4142">
        <v>8377</v>
      </c>
      <c r="B4142" t="s">
        <v>5</v>
      </c>
      <c r="C4142">
        <v>5.52</v>
      </c>
      <c r="D4142" t="s">
        <v>7</v>
      </c>
      <c r="E4142">
        <v>1</v>
      </c>
      <c r="F4142" s="12">
        <f t="shared" si="128"/>
        <v>41699</v>
      </c>
      <c r="G4142" s="2">
        <f t="shared" si="129"/>
        <v>2014</v>
      </c>
    </row>
    <row r="4143" spans="1:7" x14ac:dyDescent="0.25">
      <c r="A4143">
        <v>8377</v>
      </c>
      <c r="B4143" t="s">
        <v>5</v>
      </c>
      <c r="C4143">
        <v>5.52</v>
      </c>
      <c r="D4143" t="s">
        <v>6</v>
      </c>
      <c r="E4143">
        <v>1</v>
      </c>
      <c r="F4143" s="12">
        <f t="shared" si="128"/>
        <v>41730</v>
      </c>
      <c r="G4143" s="2">
        <f t="shared" si="129"/>
        <v>2014</v>
      </c>
    </row>
    <row r="4144" spans="1:7" x14ac:dyDescent="0.25">
      <c r="A4144">
        <v>8377</v>
      </c>
      <c r="B4144" t="s">
        <v>5</v>
      </c>
      <c r="C4144">
        <v>5.52</v>
      </c>
      <c r="D4144" t="s">
        <v>10</v>
      </c>
      <c r="E4144">
        <v>1</v>
      </c>
      <c r="F4144" s="12">
        <f t="shared" si="128"/>
        <v>41791</v>
      </c>
      <c r="G4144" s="2">
        <f t="shared" si="129"/>
        <v>2014</v>
      </c>
    </row>
    <row r="4145" spans="1:7" x14ac:dyDescent="0.25">
      <c r="A4145">
        <v>8377</v>
      </c>
      <c r="B4145" t="s">
        <v>5</v>
      </c>
      <c r="C4145">
        <v>5.52</v>
      </c>
      <c r="D4145" t="s">
        <v>14</v>
      </c>
      <c r="E4145">
        <v>1</v>
      </c>
      <c r="F4145" s="12">
        <f t="shared" si="128"/>
        <v>41883</v>
      </c>
      <c r="G4145" s="2">
        <f t="shared" si="129"/>
        <v>2014</v>
      </c>
    </row>
    <row r="4146" spans="1:7" x14ac:dyDescent="0.25">
      <c r="A4146">
        <v>8377</v>
      </c>
      <c r="B4146" t="s">
        <v>5</v>
      </c>
      <c r="C4146">
        <v>5.52</v>
      </c>
      <c r="D4146" t="s">
        <v>11</v>
      </c>
      <c r="E4146">
        <v>1</v>
      </c>
      <c r="F4146" s="12">
        <f t="shared" si="128"/>
        <v>41821</v>
      </c>
      <c r="G4146" s="2">
        <f t="shared" si="129"/>
        <v>2014</v>
      </c>
    </row>
    <row r="4147" spans="1:7" x14ac:dyDescent="0.25">
      <c r="A4147">
        <v>8377</v>
      </c>
      <c r="B4147" t="s">
        <v>5</v>
      </c>
      <c r="C4147">
        <v>5.52</v>
      </c>
      <c r="D4147" t="s">
        <v>18</v>
      </c>
      <c r="E4147">
        <v>1</v>
      </c>
      <c r="F4147" s="12">
        <f t="shared" si="128"/>
        <v>41974</v>
      </c>
      <c r="G4147" s="2">
        <f t="shared" si="129"/>
        <v>2014</v>
      </c>
    </row>
    <row r="4148" spans="1:7" x14ac:dyDescent="0.25">
      <c r="A4148">
        <v>8377</v>
      </c>
      <c r="B4148" t="s">
        <v>5</v>
      </c>
      <c r="C4148">
        <v>5.52</v>
      </c>
      <c r="D4148" t="s">
        <v>23</v>
      </c>
      <c r="E4148">
        <v>1</v>
      </c>
      <c r="F4148" s="12">
        <f t="shared" si="128"/>
        <v>42064</v>
      </c>
      <c r="G4148" s="2">
        <f t="shared" si="129"/>
        <v>2015</v>
      </c>
    </row>
    <row r="4149" spans="1:7" x14ac:dyDescent="0.25">
      <c r="A4149">
        <v>8378</v>
      </c>
      <c r="B4149" t="s">
        <v>5</v>
      </c>
      <c r="C4149">
        <v>4.7</v>
      </c>
      <c r="D4149" t="s">
        <v>53</v>
      </c>
      <c r="E4149">
        <v>1</v>
      </c>
      <c r="F4149" s="12">
        <f t="shared" si="128"/>
        <v>41122</v>
      </c>
      <c r="G4149" s="2">
        <f t="shared" si="129"/>
        <v>2012</v>
      </c>
    </row>
    <row r="4150" spans="1:7" x14ac:dyDescent="0.25">
      <c r="A4150">
        <v>8378</v>
      </c>
      <c r="B4150" t="s">
        <v>5</v>
      </c>
      <c r="C4150">
        <v>4.7</v>
      </c>
      <c r="D4150" t="s">
        <v>55</v>
      </c>
      <c r="E4150">
        <v>1</v>
      </c>
      <c r="F4150" s="12">
        <f t="shared" si="128"/>
        <v>41183</v>
      </c>
      <c r="G4150" s="2">
        <f t="shared" si="129"/>
        <v>2012</v>
      </c>
    </row>
    <row r="4151" spans="1:7" x14ac:dyDescent="0.25">
      <c r="A4151">
        <v>8378</v>
      </c>
      <c r="B4151" t="s">
        <v>5</v>
      </c>
      <c r="C4151">
        <v>4.7</v>
      </c>
      <c r="D4151" t="s">
        <v>57</v>
      </c>
      <c r="E4151">
        <v>1</v>
      </c>
      <c r="F4151" s="12">
        <f t="shared" si="128"/>
        <v>41334</v>
      </c>
      <c r="G4151" s="2">
        <f t="shared" si="129"/>
        <v>2013</v>
      </c>
    </row>
    <row r="4152" spans="1:7" x14ac:dyDescent="0.25">
      <c r="A4152">
        <v>8378</v>
      </c>
      <c r="B4152" t="s">
        <v>5</v>
      </c>
      <c r="C4152">
        <v>4.7</v>
      </c>
      <c r="D4152" t="s">
        <v>60</v>
      </c>
      <c r="E4152">
        <v>1</v>
      </c>
      <c r="F4152" s="12">
        <f t="shared" si="128"/>
        <v>41395</v>
      </c>
      <c r="G4152" s="2">
        <f t="shared" si="129"/>
        <v>2013</v>
      </c>
    </row>
    <row r="4153" spans="1:7" x14ac:dyDescent="0.25">
      <c r="A4153">
        <v>8378</v>
      </c>
      <c r="B4153" t="s">
        <v>5</v>
      </c>
      <c r="C4153">
        <v>4.7</v>
      </c>
      <c r="D4153" t="s">
        <v>61</v>
      </c>
      <c r="E4153">
        <v>1</v>
      </c>
      <c r="F4153" s="12">
        <f t="shared" si="128"/>
        <v>41426</v>
      </c>
      <c r="G4153" s="2">
        <f t="shared" si="129"/>
        <v>2013</v>
      </c>
    </row>
    <row r="4154" spans="1:7" x14ac:dyDescent="0.25">
      <c r="A4154">
        <v>8378</v>
      </c>
      <c r="B4154" t="s">
        <v>5</v>
      </c>
      <c r="C4154">
        <v>4.7</v>
      </c>
      <c r="D4154" t="s">
        <v>65</v>
      </c>
      <c r="E4154">
        <v>1</v>
      </c>
      <c r="F4154" s="12">
        <f t="shared" si="128"/>
        <v>41487</v>
      </c>
      <c r="G4154" s="2">
        <f t="shared" si="129"/>
        <v>2013</v>
      </c>
    </row>
    <row r="4155" spans="1:7" x14ac:dyDescent="0.25">
      <c r="A4155">
        <v>8378</v>
      </c>
      <c r="B4155" t="s">
        <v>5</v>
      </c>
      <c r="C4155">
        <v>4.7</v>
      </c>
      <c r="D4155" t="s">
        <v>64</v>
      </c>
      <c r="E4155">
        <v>1</v>
      </c>
      <c r="F4155" s="12">
        <f t="shared" si="128"/>
        <v>41518</v>
      </c>
      <c r="G4155" s="2">
        <f t="shared" si="129"/>
        <v>2013</v>
      </c>
    </row>
    <row r="4156" spans="1:7" x14ac:dyDescent="0.25">
      <c r="A4156">
        <v>8378</v>
      </c>
      <c r="B4156" t="s">
        <v>5</v>
      </c>
      <c r="C4156">
        <v>4.7</v>
      </c>
      <c r="D4156" t="s">
        <v>69</v>
      </c>
      <c r="E4156">
        <v>1</v>
      </c>
      <c r="F4156" s="12">
        <f t="shared" si="128"/>
        <v>41640</v>
      </c>
      <c r="G4156" s="2">
        <f t="shared" si="129"/>
        <v>2014</v>
      </c>
    </row>
    <row r="4157" spans="1:7" x14ac:dyDescent="0.25">
      <c r="A4157">
        <v>8378</v>
      </c>
      <c r="B4157" t="s">
        <v>5</v>
      </c>
      <c r="C4157">
        <v>4.7</v>
      </c>
      <c r="D4157" t="s">
        <v>8</v>
      </c>
      <c r="E4157">
        <v>1</v>
      </c>
      <c r="F4157" s="12">
        <f t="shared" si="128"/>
        <v>41760</v>
      </c>
      <c r="G4157" s="2">
        <f t="shared" si="129"/>
        <v>2014</v>
      </c>
    </row>
    <row r="4158" spans="1:7" x14ac:dyDescent="0.25">
      <c r="A4158">
        <v>8378</v>
      </c>
      <c r="B4158" t="s">
        <v>5</v>
      </c>
      <c r="C4158">
        <v>4.7</v>
      </c>
      <c r="D4158" t="s">
        <v>10</v>
      </c>
      <c r="E4158">
        <v>1</v>
      </c>
      <c r="F4158" s="12">
        <f t="shared" si="128"/>
        <v>41791</v>
      </c>
      <c r="G4158" s="2">
        <f t="shared" si="129"/>
        <v>2014</v>
      </c>
    </row>
    <row r="4159" spans="1:7" x14ac:dyDescent="0.25">
      <c r="A4159">
        <v>8378</v>
      </c>
      <c r="B4159" t="s">
        <v>5</v>
      </c>
      <c r="C4159">
        <v>4.7</v>
      </c>
      <c r="D4159" t="s">
        <v>13</v>
      </c>
      <c r="E4159">
        <v>1</v>
      </c>
      <c r="F4159" s="12">
        <f t="shared" si="128"/>
        <v>41852</v>
      </c>
      <c r="G4159" s="2">
        <f t="shared" si="129"/>
        <v>2014</v>
      </c>
    </row>
    <row r="4160" spans="1:7" x14ac:dyDescent="0.25">
      <c r="A4160">
        <v>8378</v>
      </c>
      <c r="B4160" t="s">
        <v>5</v>
      </c>
      <c r="C4160">
        <v>4.7</v>
      </c>
      <c r="D4160" t="s">
        <v>14</v>
      </c>
      <c r="E4160">
        <v>1</v>
      </c>
      <c r="F4160" s="12">
        <f t="shared" si="128"/>
        <v>41883</v>
      </c>
      <c r="G4160" s="2">
        <f t="shared" si="129"/>
        <v>2014</v>
      </c>
    </row>
    <row r="4161" spans="1:7" x14ac:dyDescent="0.25">
      <c r="A4161">
        <v>8378</v>
      </c>
      <c r="B4161" t="s">
        <v>5</v>
      </c>
      <c r="C4161">
        <v>4.7</v>
      </c>
      <c r="D4161" t="s">
        <v>23</v>
      </c>
      <c r="E4161">
        <v>1</v>
      </c>
      <c r="F4161" s="12">
        <f t="shared" si="128"/>
        <v>42064</v>
      </c>
      <c r="G4161" s="2">
        <f t="shared" si="129"/>
        <v>2015</v>
      </c>
    </row>
    <row r="4162" spans="1:7" x14ac:dyDescent="0.25">
      <c r="A4162">
        <v>8379</v>
      </c>
      <c r="B4162" t="s">
        <v>5</v>
      </c>
      <c r="C4162">
        <v>4.4649999999999999</v>
      </c>
      <c r="D4162" t="s">
        <v>53</v>
      </c>
      <c r="E4162">
        <v>1</v>
      </c>
      <c r="F4162" s="12">
        <f t="shared" ref="F4162:F4225" si="130">DATE(VALUE(LEFT(D4162,4)),VALUE(RIGHT(D4162,2)),1)</f>
        <v>41122</v>
      </c>
      <c r="G4162" s="2">
        <f t="shared" si="129"/>
        <v>2012</v>
      </c>
    </row>
    <row r="4163" spans="1:7" x14ac:dyDescent="0.25">
      <c r="A4163">
        <v>8379</v>
      </c>
      <c r="B4163" t="s">
        <v>5</v>
      </c>
      <c r="C4163">
        <v>4.4649999999999999</v>
      </c>
      <c r="D4163" t="s">
        <v>54</v>
      </c>
      <c r="E4163">
        <v>1</v>
      </c>
      <c r="F4163" s="12">
        <f t="shared" si="130"/>
        <v>41244</v>
      </c>
      <c r="G4163" s="2">
        <f t="shared" ref="G4163:G4226" si="131">YEAR(F4163)</f>
        <v>2012</v>
      </c>
    </row>
    <row r="4164" spans="1:7" x14ac:dyDescent="0.25">
      <c r="A4164">
        <v>8379</v>
      </c>
      <c r="B4164" t="s">
        <v>5</v>
      </c>
      <c r="C4164">
        <v>4.4649999999999999</v>
      </c>
      <c r="D4164" t="s">
        <v>57</v>
      </c>
      <c r="E4164">
        <v>1</v>
      </c>
      <c r="F4164" s="12">
        <f t="shared" si="130"/>
        <v>41334</v>
      </c>
      <c r="G4164" s="2">
        <f t="shared" si="131"/>
        <v>2013</v>
      </c>
    </row>
    <row r="4165" spans="1:7" x14ac:dyDescent="0.25">
      <c r="A4165">
        <v>8379</v>
      </c>
      <c r="B4165" t="s">
        <v>5</v>
      </c>
      <c r="C4165">
        <v>4.4649999999999999</v>
      </c>
      <c r="D4165" t="s">
        <v>60</v>
      </c>
      <c r="E4165">
        <v>1</v>
      </c>
      <c r="F4165" s="12">
        <f t="shared" si="130"/>
        <v>41395</v>
      </c>
      <c r="G4165" s="2">
        <f t="shared" si="131"/>
        <v>2013</v>
      </c>
    </row>
    <row r="4166" spans="1:7" x14ac:dyDescent="0.25">
      <c r="A4166">
        <v>8379</v>
      </c>
      <c r="B4166" t="s">
        <v>5</v>
      </c>
      <c r="C4166">
        <v>4.4649999999999999</v>
      </c>
      <c r="D4166" t="s">
        <v>63</v>
      </c>
      <c r="E4166">
        <v>1</v>
      </c>
      <c r="F4166" s="12">
        <f t="shared" si="130"/>
        <v>41456</v>
      </c>
      <c r="G4166" s="2">
        <f t="shared" si="131"/>
        <v>2013</v>
      </c>
    </row>
    <row r="4167" spans="1:7" x14ac:dyDescent="0.25">
      <c r="A4167">
        <v>8379</v>
      </c>
      <c r="B4167" t="s">
        <v>5</v>
      </c>
      <c r="C4167">
        <v>4.4649999999999999</v>
      </c>
      <c r="D4167" t="s">
        <v>64</v>
      </c>
      <c r="E4167">
        <v>1</v>
      </c>
      <c r="F4167" s="12">
        <f t="shared" si="130"/>
        <v>41518</v>
      </c>
      <c r="G4167" s="2">
        <f t="shared" si="131"/>
        <v>2013</v>
      </c>
    </row>
    <row r="4168" spans="1:7" x14ac:dyDescent="0.25">
      <c r="A4168">
        <v>8379</v>
      </c>
      <c r="B4168" t="s">
        <v>5</v>
      </c>
      <c r="C4168">
        <v>4.4649999999999999</v>
      </c>
      <c r="D4168" t="s">
        <v>69</v>
      </c>
      <c r="E4168">
        <v>1</v>
      </c>
      <c r="F4168" s="12">
        <f t="shared" si="130"/>
        <v>41640</v>
      </c>
      <c r="G4168" s="2">
        <f t="shared" si="131"/>
        <v>2014</v>
      </c>
    </row>
    <row r="4169" spans="1:7" x14ac:dyDescent="0.25">
      <c r="A4169">
        <v>8379</v>
      </c>
      <c r="B4169" t="s">
        <v>5</v>
      </c>
      <c r="C4169">
        <v>4.4649999999999999</v>
      </c>
      <c r="D4169" t="s">
        <v>6</v>
      </c>
      <c r="E4169">
        <v>1</v>
      </c>
      <c r="F4169" s="12">
        <f t="shared" si="130"/>
        <v>41730</v>
      </c>
      <c r="G4169" s="2">
        <f t="shared" si="131"/>
        <v>2014</v>
      </c>
    </row>
    <row r="4170" spans="1:7" x14ac:dyDescent="0.25">
      <c r="A4170">
        <v>8379</v>
      </c>
      <c r="B4170" t="s">
        <v>5</v>
      </c>
      <c r="C4170">
        <v>4.4649999999999999</v>
      </c>
      <c r="D4170" t="s">
        <v>10</v>
      </c>
      <c r="E4170">
        <v>1</v>
      </c>
      <c r="F4170" s="12">
        <f t="shared" si="130"/>
        <v>41791</v>
      </c>
      <c r="G4170" s="2">
        <f t="shared" si="131"/>
        <v>2014</v>
      </c>
    </row>
    <row r="4171" spans="1:7" x14ac:dyDescent="0.25">
      <c r="A4171">
        <v>8379</v>
      </c>
      <c r="B4171" t="s">
        <v>5</v>
      </c>
      <c r="C4171">
        <v>4.4649999999999999</v>
      </c>
      <c r="D4171" t="s">
        <v>13</v>
      </c>
      <c r="E4171">
        <v>1</v>
      </c>
      <c r="F4171" s="12">
        <f t="shared" si="130"/>
        <v>41852</v>
      </c>
      <c r="G4171" s="2">
        <f t="shared" si="131"/>
        <v>2014</v>
      </c>
    </row>
    <row r="4172" spans="1:7" x14ac:dyDescent="0.25">
      <c r="A4172">
        <v>8379</v>
      </c>
      <c r="B4172" t="s">
        <v>5</v>
      </c>
      <c r="C4172">
        <v>4.4649999999999999</v>
      </c>
      <c r="D4172" t="s">
        <v>16</v>
      </c>
      <c r="E4172">
        <v>1</v>
      </c>
      <c r="F4172" s="12">
        <f t="shared" si="130"/>
        <v>41913</v>
      </c>
      <c r="G4172" s="2">
        <f t="shared" si="131"/>
        <v>2014</v>
      </c>
    </row>
    <row r="4173" spans="1:7" x14ac:dyDescent="0.25">
      <c r="A4173">
        <v>8379</v>
      </c>
      <c r="B4173" t="s">
        <v>5</v>
      </c>
      <c r="C4173">
        <v>4.4649999999999999</v>
      </c>
      <c r="D4173" t="s">
        <v>23</v>
      </c>
      <c r="E4173">
        <v>1</v>
      </c>
      <c r="F4173" s="12">
        <f t="shared" si="130"/>
        <v>42064</v>
      </c>
      <c r="G4173" s="2">
        <f t="shared" si="131"/>
        <v>2015</v>
      </c>
    </row>
    <row r="4174" spans="1:7" x14ac:dyDescent="0.25">
      <c r="A4174">
        <v>8380</v>
      </c>
      <c r="B4174" t="s">
        <v>5</v>
      </c>
      <c r="C4174">
        <v>5.17</v>
      </c>
      <c r="D4174" t="s">
        <v>53</v>
      </c>
      <c r="E4174">
        <v>1</v>
      </c>
      <c r="F4174" s="12">
        <f t="shared" si="130"/>
        <v>41122</v>
      </c>
      <c r="G4174" s="2">
        <f t="shared" si="131"/>
        <v>2012</v>
      </c>
    </row>
    <row r="4175" spans="1:7" x14ac:dyDescent="0.25">
      <c r="A4175">
        <v>8380</v>
      </c>
      <c r="B4175" t="s">
        <v>5</v>
      </c>
      <c r="C4175">
        <v>5.17</v>
      </c>
      <c r="D4175" t="s">
        <v>52</v>
      </c>
      <c r="E4175">
        <v>1</v>
      </c>
      <c r="F4175" s="12">
        <f t="shared" si="130"/>
        <v>41153</v>
      </c>
      <c r="G4175" s="2">
        <f t="shared" si="131"/>
        <v>2012</v>
      </c>
    </row>
    <row r="4176" spans="1:7" x14ac:dyDescent="0.25">
      <c r="A4176">
        <v>8380</v>
      </c>
      <c r="B4176" t="s">
        <v>5</v>
      </c>
      <c r="C4176">
        <v>5.17</v>
      </c>
      <c r="D4176" t="s">
        <v>54</v>
      </c>
      <c r="E4176">
        <v>1</v>
      </c>
      <c r="F4176" s="12">
        <f t="shared" si="130"/>
        <v>41244</v>
      </c>
      <c r="G4176" s="2">
        <f t="shared" si="131"/>
        <v>2012</v>
      </c>
    </row>
    <row r="4177" spans="1:7" x14ac:dyDescent="0.25">
      <c r="A4177">
        <v>8380</v>
      </c>
      <c r="B4177" t="s">
        <v>5</v>
      </c>
      <c r="C4177">
        <v>5.17</v>
      </c>
      <c r="D4177" t="s">
        <v>58</v>
      </c>
      <c r="E4177">
        <v>1</v>
      </c>
      <c r="F4177" s="12">
        <f t="shared" si="130"/>
        <v>41306</v>
      </c>
      <c r="G4177" s="2">
        <f t="shared" si="131"/>
        <v>2013</v>
      </c>
    </row>
    <row r="4178" spans="1:7" x14ac:dyDescent="0.25">
      <c r="A4178">
        <v>8380</v>
      </c>
      <c r="B4178" t="s">
        <v>5</v>
      </c>
      <c r="C4178">
        <v>5.17</v>
      </c>
      <c r="D4178" t="s">
        <v>62</v>
      </c>
      <c r="E4178">
        <v>1</v>
      </c>
      <c r="F4178" s="12">
        <f t="shared" si="130"/>
        <v>41365</v>
      </c>
      <c r="G4178" s="2">
        <f t="shared" si="131"/>
        <v>2013</v>
      </c>
    </row>
    <row r="4179" spans="1:7" x14ac:dyDescent="0.25">
      <c r="A4179">
        <v>8380</v>
      </c>
      <c r="B4179" t="s">
        <v>5</v>
      </c>
      <c r="C4179">
        <v>5.17</v>
      </c>
      <c r="D4179" t="s">
        <v>60</v>
      </c>
      <c r="E4179">
        <v>1</v>
      </c>
      <c r="F4179" s="12">
        <f t="shared" si="130"/>
        <v>41395</v>
      </c>
      <c r="G4179" s="2">
        <f t="shared" si="131"/>
        <v>2013</v>
      </c>
    </row>
    <row r="4180" spans="1:7" x14ac:dyDescent="0.25">
      <c r="A4180">
        <v>8380</v>
      </c>
      <c r="B4180" t="s">
        <v>5</v>
      </c>
      <c r="C4180">
        <v>5.17</v>
      </c>
      <c r="D4180" t="s">
        <v>63</v>
      </c>
      <c r="E4180">
        <v>1</v>
      </c>
      <c r="F4180" s="12">
        <f t="shared" si="130"/>
        <v>41456</v>
      </c>
      <c r="G4180" s="2">
        <f t="shared" si="131"/>
        <v>2013</v>
      </c>
    </row>
    <row r="4181" spans="1:7" x14ac:dyDescent="0.25">
      <c r="A4181">
        <v>8380</v>
      </c>
      <c r="B4181" t="s">
        <v>5</v>
      </c>
      <c r="C4181">
        <v>5.17</v>
      </c>
      <c r="D4181" t="s">
        <v>65</v>
      </c>
      <c r="E4181">
        <v>1</v>
      </c>
      <c r="F4181" s="12">
        <f t="shared" si="130"/>
        <v>41487</v>
      </c>
      <c r="G4181" s="2">
        <f t="shared" si="131"/>
        <v>2013</v>
      </c>
    </row>
    <row r="4182" spans="1:7" x14ac:dyDescent="0.25">
      <c r="A4182">
        <v>8380</v>
      </c>
      <c r="B4182" t="s">
        <v>5</v>
      </c>
      <c r="C4182">
        <v>5.17</v>
      </c>
      <c r="D4182" t="s">
        <v>64</v>
      </c>
      <c r="E4182">
        <v>1</v>
      </c>
      <c r="F4182" s="12">
        <f t="shared" si="130"/>
        <v>41518</v>
      </c>
      <c r="G4182" s="2">
        <f t="shared" si="131"/>
        <v>2013</v>
      </c>
    </row>
    <row r="4183" spans="1:7" x14ac:dyDescent="0.25">
      <c r="A4183">
        <v>8380</v>
      </c>
      <c r="B4183" t="s">
        <v>5</v>
      </c>
      <c r="C4183">
        <v>5.17</v>
      </c>
      <c r="D4183" t="s">
        <v>67</v>
      </c>
      <c r="E4183">
        <v>1</v>
      </c>
      <c r="F4183" s="12">
        <f t="shared" si="130"/>
        <v>41579</v>
      </c>
      <c r="G4183" s="2">
        <f t="shared" si="131"/>
        <v>2013</v>
      </c>
    </row>
    <row r="4184" spans="1:7" x14ac:dyDescent="0.25">
      <c r="A4184">
        <v>8380</v>
      </c>
      <c r="B4184" t="s">
        <v>5</v>
      </c>
      <c r="C4184">
        <v>5.17</v>
      </c>
      <c r="D4184" t="s">
        <v>7</v>
      </c>
      <c r="E4184">
        <v>1</v>
      </c>
      <c r="F4184" s="12">
        <f t="shared" si="130"/>
        <v>41699</v>
      </c>
      <c r="G4184" s="2">
        <f t="shared" si="131"/>
        <v>2014</v>
      </c>
    </row>
    <row r="4185" spans="1:7" x14ac:dyDescent="0.25">
      <c r="A4185">
        <v>8380</v>
      </c>
      <c r="B4185" t="s">
        <v>5</v>
      </c>
      <c r="C4185">
        <v>5.17</v>
      </c>
      <c r="D4185" t="s">
        <v>6</v>
      </c>
      <c r="E4185">
        <v>1</v>
      </c>
      <c r="F4185" s="12">
        <f t="shared" si="130"/>
        <v>41730</v>
      </c>
      <c r="G4185" s="2">
        <f t="shared" si="131"/>
        <v>2014</v>
      </c>
    </row>
    <row r="4186" spans="1:7" x14ac:dyDescent="0.25">
      <c r="A4186">
        <v>8380</v>
      </c>
      <c r="B4186" t="s">
        <v>5</v>
      </c>
      <c r="C4186">
        <v>5.17</v>
      </c>
      <c r="D4186" t="s">
        <v>10</v>
      </c>
      <c r="E4186">
        <v>1</v>
      </c>
      <c r="F4186" s="12">
        <f t="shared" si="130"/>
        <v>41791</v>
      </c>
      <c r="G4186" s="2">
        <f t="shared" si="131"/>
        <v>2014</v>
      </c>
    </row>
    <row r="4187" spans="1:7" x14ac:dyDescent="0.25">
      <c r="A4187">
        <v>8380</v>
      </c>
      <c r="B4187" t="s">
        <v>5</v>
      </c>
      <c r="C4187">
        <v>5.17</v>
      </c>
      <c r="D4187" t="s">
        <v>11</v>
      </c>
      <c r="E4187">
        <v>1</v>
      </c>
      <c r="F4187" s="12">
        <f t="shared" si="130"/>
        <v>41821</v>
      </c>
      <c r="G4187" s="2">
        <f t="shared" si="131"/>
        <v>2014</v>
      </c>
    </row>
    <row r="4188" spans="1:7" x14ac:dyDescent="0.25">
      <c r="A4188">
        <v>8380</v>
      </c>
      <c r="B4188" t="s">
        <v>5</v>
      </c>
      <c r="C4188">
        <v>5.17</v>
      </c>
      <c r="D4188" t="s">
        <v>13</v>
      </c>
      <c r="E4188">
        <v>1</v>
      </c>
      <c r="F4188" s="12">
        <f t="shared" si="130"/>
        <v>41852</v>
      </c>
      <c r="G4188" s="2">
        <f t="shared" si="131"/>
        <v>2014</v>
      </c>
    </row>
    <row r="4189" spans="1:7" x14ac:dyDescent="0.25">
      <c r="A4189">
        <v>8380</v>
      </c>
      <c r="B4189" t="s">
        <v>5</v>
      </c>
      <c r="C4189">
        <v>5.17</v>
      </c>
      <c r="D4189" t="s">
        <v>16</v>
      </c>
      <c r="E4189">
        <v>1</v>
      </c>
      <c r="F4189" s="12">
        <f t="shared" si="130"/>
        <v>41913</v>
      </c>
      <c r="G4189" s="2">
        <f t="shared" si="131"/>
        <v>2014</v>
      </c>
    </row>
    <row r="4190" spans="1:7" x14ac:dyDescent="0.25">
      <c r="A4190">
        <v>8380</v>
      </c>
      <c r="B4190" t="s">
        <v>5</v>
      </c>
      <c r="C4190">
        <v>5.17</v>
      </c>
      <c r="D4190" t="s">
        <v>18</v>
      </c>
      <c r="E4190">
        <v>1</v>
      </c>
      <c r="F4190" s="12">
        <f t="shared" si="130"/>
        <v>41974</v>
      </c>
      <c r="G4190" s="2">
        <f t="shared" si="131"/>
        <v>2014</v>
      </c>
    </row>
    <row r="4191" spans="1:7" x14ac:dyDescent="0.25">
      <c r="A4191">
        <v>8381</v>
      </c>
      <c r="B4191" t="s">
        <v>5</v>
      </c>
      <c r="C4191">
        <v>4.7</v>
      </c>
      <c r="D4191" t="s">
        <v>53</v>
      </c>
      <c r="E4191">
        <v>1</v>
      </c>
      <c r="F4191" s="12">
        <f t="shared" si="130"/>
        <v>41122</v>
      </c>
      <c r="G4191" s="2">
        <f t="shared" si="131"/>
        <v>2012</v>
      </c>
    </row>
    <row r="4192" spans="1:7" x14ac:dyDescent="0.25">
      <c r="A4192">
        <v>8381</v>
      </c>
      <c r="B4192" t="s">
        <v>5</v>
      </c>
      <c r="C4192">
        <v>4.7</v>
      </c>
      <c r="D4192" t="s">
        <v>56</v>
      </c>
      <c r="E4192">
        <v>1</v>
      </c>
      <c r="F4192" s="12">
        <f t="shared" si="130"/>
        <v>41214</v>
      </c>
      <c r="G4192" s="2">
        <f t="shared" si="131"/>
        <v>2012</v>
      </c>
    </row>
    <row r="4193" spans="1:7" x14ac:dyDescent="0.25">
      <c r="A4193">
        <v>8381</v>
      </c>
      <c r="B4193" t="s">
        <v>5</v>
      </c>
      <c r="C4193">
        <v>4.7</v>
      </c>
      <c r="D4193" t="s">
        <v>58</v>
      </c>
      <c r="E4193">
        <v>1</v>
      </c>
      <c r="F4193" s="12">
        <f t="shared" si="130"/>
        <v>41306</v>
      </c>
      <c r="G4193" s="2">
        <f t="shared" si="131"/>
        <v>2013</v>
      </c>
    </row>
    <row r="4194" spans="1:7" x14ac:dyDescent="0.25">
      <c r="A4194">
        <v>8381</v>
      </c>
      <c r="B4194" t="s">
        <v>5</v>
      </c>
      <c r="C4194">
        <v>4.7</v>
      </c>
      <c r="D4194" t="s">
        <v>62</v>
      </c>
      <c r="E4194">
        <v>1</v>
      </c>
      <c r="F4194" s="12">
        <f t="shared" si="130"/>
        <v>41365</v>
      </c>
      <c r="G4194" s="2">
        <f t="shared" si="131"/>
        <v>2013</v>
      </c>
    </row>
    <row r="4195" spans="1:7" x14ac:dyDescent="0.25">
      <c r="A4195">
        <v>8381</v>
      </c>
      <c r="B4195" t="s">
        <v>5</v>
      </c>
      <c r="C4195">
        <v>4.7</v>
      </c>
      <c r="D4195" t="s">
        <v>61</v>
      </c>
      <c r="E4195">
        <v>1</v>
      </c>
      <c r="F4195" s="12">
        <f t="shared" si="130"/>
        <v>41426</v>
      </c>
      <c r="G4195" s="2">
        <f t="shared" si="131"/>
        <v>2013</v>
      </c>
    </row>
    <row r="4196" spans="1:7" x14ac:dyDescent="0.25">
      <c r="A4196">
        <v>8381</v>
      </c>
      <c r="B4196" t="s">
        <v>5</v>
      </c>
      <c r="C4196">
        <v>4.7</v>
      </c>
      <c r="D4196" t="s">
        <v>65</v>
      </c>
      <c r="E4196">
        <v>1</v>
      </c>
      <c r="F4196" s="12">
        <f t="shared" si="130"/>
        <v>41487</v>
      </c>
      <c r="G4196" s="2">
        <f t="shared" si="131"/>
        <v>2013</v>
      </c>
    </row>
    <row r="4197" spans="1:7" x14ac:dyDescent="0.25">
      <c r="A4197">
        <v>8381</v>
      </c>
      <c r="B4197" t="s">
        <v>5</v>
      </c>
      <c r="C4197">
        <v>4.7</v>
      </c>
      <c r="D4197" t="s">
        <v>68</v>
      </c>
      <c r="E4197">
        <v>1</v>
      </c>
      <c r="F4197" s="12">
        <f t="shared" si="130"/>
        <v>41548</v>
      </c>
      <c r="G4197" s="2">
        <f t="shared" si="131"/>
        <v>2013</v>
      </c>
    </row>
    <row r="4198" spans="1:7" x14ac:dyDescent="0.25">
      <c r="A4198">
        <v>8381</v>
      </c>
      <c r="B4198" t="s">
        <v>5</v>
      </c>
      <c r="C4198">
        <v>4.7</v>
      </c>
      <c r="D4198" t="s">
        <v>66</v>
      </c>
      <c r="E4198">
        <v>1</v>
      </c>
      <c r="F4198" s="12">
        <f t="shared" si="130"/>
        <v>41609</v>
      </c>
      <c r="G4198" s="2">
        <f t="shared" si="131"/>
        <v>2013</v>
      </c>
    </row>
    <row r="4199" spans="1:7" x14ac:dyDescent="0.25">
      <c r="A4199">
        <v>8381</v>
      </c>
      <c r="B4199" t="s">
        <v>5</v>
      </c>
      <c r="C4199">
        <v>4.7</v>
      </c>
      <c r="D4199" t="s">
        <v>7</v>
      </c>
      <c r="E4199">
        <v>1</v>
      </c>
      <c r="F4199" s="12">
        <f t="shared" si="130"/>
        <v>41699</v>
      </c>
      <c r="G4199" s="2">
        <f t="shared" si="131"/>
        <v>2014</v>
      </c>
    </row>
    <row r="4200" spans="1:7" x14ac:dyDescent="0.25">
      <c r="A4200">
        <v>8381</v>
      </c>
      <c r="B4200" t="s">
        <v>5</v>
      </c>
      <c r="C4200">
        <v>4.7</v>
      </c>
      <c r="D4200" t="s">
        <v>8</v>
      </c>
      <c r="E4200">
        <v>1</v>
      </c>
      <c r="F4200" s="12">
        <f t="shared" si="130"/>
        <v>41760</v>
      </c>
      <c r="G4200" s="2">
        <f t="shared" si="131"/>
        <v>2014</v>
      </c>
    </row>
    <row r="4201" spans="1:7" x14ac:dyDescent="0.25">
      <c r="A4201">
        <v>8381</v>
      </c>
      <c r="B4201" t="s">
        <v>5</v>
      </c>
      <c r="C4201">
        <v>4.7</v>
      </c>
      <c r="D4201" t="s">
        <v>11</v>
      </c>
      <c r="E4201">
        <v>1</v>
      </c>
      <c r="F4201" s="12">
        <f t="shared" si="130"/>
        <v>41821</v>
      </c>
      <c r="G4201" s="2">
        <f t="shared" si="131"/>
        <v>2014</v>
      </c>
    </row>
    <row r="4202" spans="1:7" x14ac:dyDescent="0.25">
      <c r="A4202">
        <v>8381</v>
      </c>
      <c r="B4202" t="s">
        <v>5</v>
      </c>
      <c r="C4202">
        <v>4.7</v>
      </c>
      <c r="D4202" t="s">
        <v>14</v>
      </c>
      <c r="E4202">
        <v>1</v>
      </c>
      <c r="F4202" s="12">
        <f t="shared" si="130"/>
        <v>41883</v>
      </c>
      <c r="G4202" s="2">
        <f t="shared" si="131"/>
        <v>2014</v>
      </c>
    </row>
    <row r="4203" spans="1:7" x14ac:dyDescent="0.25">
      <c r="A4203">
        <v>8381</v>
      </c>
      <c r="B4203" t="s">
        <v>5</v>
      </c>
      <c r="C4203">
        <v>4.7</v>
      </c>
      <c r="D4203" t="s">
        <v>17</v>
      </c>
      <c r="E4203">
        <v>1</v>
      </c>
      <c r="F4203" s="12">
        <f t="shared" si="130"/>
        <v>41944</v>
      </c>
      <c r="G4203" s="2">
        <f t="shared" si="131"/>
        <v>2014</v>
      </c>
    </row>
    <row r="4204" spans="1:7" x14ac:dyDescent="0.25">
      <c r="A4204">
        <v>8381</v>
      </c>
      <c r="B4204" t="s">
        <v>5</v>
      </c>
      <c r="C4204">
        <v>4.7</v>
      </c>
      <c r="D4204" t="s">
        <v>23</v>
      </c>
      <c r="E4204">
        <v>1</v>
      </c>
      <c r="F4204" s="12">
        <f t="shared" si="130"/>
        <v>42064</v>
      </c>
      <c r="G4204" s="2">
        <f t="shared" si="131"/>
        <v>2015</v>
      </c>
    </row>
    <row r="4205" spans="1:7" x14ac:dyDescent="0.25">
      <c r="A4205">
        <v>8382</v>
      </c>
      <c r="B4205" t="s">
        <v>5</v>
      </c>
      <c r="C4205">
        <v>4.7</v>
      </c>
      <c r="D4205" t="s">
        <v>53</v>
      </c>
      <c r="E4205">
        <v>1</v>
      </c>
      <c r="F4205" s="12">
        <f t="shared" si="130"/>
        <v>41122</v>
      </c>
      <c r="G4205" s="2">
        <f t="shared" si="131"/>
        <v>2012</v>
      </c>
    </row>
    <row r="4206" spans="1:7" x14ac:dyDescent="0.25">
      <c r="A4206">
        <v>8382</v>
      </c>
      <c r="B4206" t="s">
        <v>5</v>
      </c>
      <c r="C4206">
        <v>4.7</v>
      </c>
      <c r="D4206" t="s">
        <v>56</v>
      </c>
      <c r="E4206">
        <v>1</v>
      </c>
      <c r="F4206" s="12">
        <f t="shared" si="130"/>
        <v>41214</v>
      </c>
      <c r="G4206" s="2">
        <f t="shared" si="131"/>
        <v>2012</v>
      </c>
    </row>
    <row r="4207" spans="1:7" x14ac:dyDescent="0.25">
      <c r="A4207">
        <v>8382</v>
      </c>
      <c r="B4207" t="s">
        <v>5</v>
      </c>
      <c r="C4207">
        <v>4.7</v>
      </c>
      <c r="D4207" t="s">
        <v>57</v>
      </c>
      <c r="E4207">
        <v>1</v>
      </c>
      <c r="F4207" s="12">
        <f t="shared" si="130"/>
        <v>41334</v>
      </c>
      <c r="G4207" s="2">
        <f t="shared" si="131"/>
        <v>2013</v>
      </c>
    </row>
    <row r="4208" spans="1:7" x14ac:dyDescent="0.25">
      <c r="A4208">
        <v>8382</v>
      </c>
      <c r="B4208" t="s">
        <v>5</v>
      </c>
      <c r="C4208">
        <v>4.7</v>
      </c>
      <c r="D4208" t="s">
        <v>60</v>
      </c>
      <c r="E4208">
        <v>1</v>
      </c>
      <c r="F4208" s="12">
        <f t="shared" si="130"/>
        <v>41395</v>
      </c>
      <c r="G4208" s="2">
        <f t="shared" si="131"/>
        <v>2013</v>
      </c>
    </row>
    <row r="4209" spans="1:7" x14ac:dyDescent="0.25">
      <c r="A4209">
        <v>8382</v>
      </c>
      <c r="B4209" t="s">
        <v>5</v>
      </c>
      <c r="C4209">
        <v>4.7</v>
      </c>
      <c r="D4209" t="s">
        <v>61</v>
      </c>
      <c r="E4209">
        <v>1</v>
      </c>
      <c r="F4209" s="12">
        <f t="shared" si="130"/>
        <v>41426</v>
      </c>
      <c r="G4209" s="2">
        <f t="shared" si="131"/>
        <v>2013</v>
      </c>
    </row>
    <row r="4210" spans="1:7" x14ac:dyDescent="0.25">
      <c r="A4210">
        <v>8382</v>
      </c>
      <c r="B4210" t="s">
        <v>5</v>
      </c>
      <c r="C4210">
        <v>4.7</v>
      </c>
      <c r="D4210" t="s">
        <v>65</v>
      </c>
      <c r="E4210">
        <v>1</v>
      </c>
      <c r="F4210" s="12">
        <f t="shared" si="130"/>
        <v>41487</v>
      </c>
      <c r="G4210" s="2">
        <f t="shared" si="131"/>
        <v>2013</v>
      </c>
    </row>
    <row r="4211" spans="1:7" x14ac:dyDescent="0.25">
      <c r="A4211">
        <v>8382</v>
      </c>
      <c r="B4211" t="s">
        <v>5</v>
      </c>
      <c r="C4211">
        <v>4.7</v>
      </c>
      <c r="D4211" t="s">
        <v>68</v>
      </c>
      <c r="E4211">
        <v>1</v>
      </c>
      <c r="F4211" s="12">
        <f t="shared" si="130"/>
        <v>41548</v>
      </c>
      <c r="G4211" s="2">
        <f t="shared" si="131"/>
        <v>2013</v>
      </c>
    </row>
    <row r="4212" spans="1:7" x14ac:dyDescent="0.25">
      <c r="A4212">
        <v>8382</v>
      </c>
      <c r="B4212" t="s">
        <v>5</v>
      </c>
      <c r="C4212">
        <v>4.7</v>
      </c>
      <c r="D4212" t="s">
        <v>70</v>
      </c>
      <c r="E4212">
        <v>1</v>
      </c>
      <c r="F4212" s="12">
        <f t="shared" si="130"/>
        <v>41671</v>
      </c>
      <c r="G4212" s="2">
        <f t="shared" si="131"/>
        <v>2014</v>
      </c>
    </row>
    <row r="4213" spans="1:7" x14ac:dyDescent="0.25">
      <c r="A4213">
        <v>8382</v>
      </c>
      <c r="B4213" t="s">
        <v>5</v>
      </c>
      <c r="C4213">
        <v>4.7</v>
      </c>
      <c r="D4213" t="s">
        <v>6</v>
      </c>
      <c r="E4213">
        <v>1</v>
      </c>
      <c r="F4213" s="12">
        <f t="shared" si="130"/>
        <v>41730</v>
      </c>
      <c r="G4213" s="2">
        <f t="shared" si="131"/>
        <v>2014</v>
      </c>
    </row>
    <row r="4214" spans="1:7" x14ac:dyDescent="0.25">
      <c r="A4214">
        <v>8382</v>
      </c>
      <c r="B4214" t="s">
        <v>5</v>
      </c>
      <c r="C4214">
        <v>4.7</v>
      </c>
      <c r="D4214" t="s">
        <v>10</v>
      </c>
      <c r="E4214">
        <v>1</v>
      </c>
      <c r="F4214" s="12">
        <f t="shared" si="130"/>
        <v>41791</v>
      </c>
      <c r="G4214" s="2">
        <f t="shared" si="131"/>
        <v>2014</v>
      </c>
    </row>
    <row r="4215" spans="1:7" x14ac:dyDescent="0.25">
      <c r="A4215">
        <v>8382</v>
      </c>
      <c r="B4215" t="s">
        <v>5</v>
      </c>
      <c r="C4215">
        <v>4.7</v>
      </c>
      <c r="D4215" t="s">
        <v>13</v>
      </c>
      <c r="E4215">
        <v>1</v>
      </c>
      <c r="F4215" s="12">
        <f t="shared" si="130"/>
        <v>41852</v>
      </c>
      <c r="G4215" s="2">
        <f t="shared" si="131"/>
        <v>2014</v>
      </c>
    </row>
    <row r="4216" spans="1:7" x14ac:dyDescent="0.25">
      <c r="A4216">
        <v>8382</v>
      </c>
      <c r="B4216" t="s">
        <v>5</v>
      </c>
      <c r="C4216">
        <v>4.7</v>
      </c>
      <c r="D4216" t="s">
        <v>14</v>
      </c>
      <c r="E4216">
        <v>1</v>
      </c>
      <c r="F4216" s="12">
        <f t="shared" si="130"/>
        <v>41883</v>
      </c>
      <c r="G4216" s="2">
        <f t="shared" si="131"/>
        <v>2014</v>
      </c>
    </row>
    <row r="4217" spans="1:7" x14ac:dyDescent="0.25">
      <c r="A4217">
        <v>8382</v>
      </c>
      <c r="B4217" t="s">
        <v>5</v>
      </c>
      <c r="C4217">
        <v>4.7</v>
      </c>
      <c r="D4217" t="s">
        <v>20</v>
      </c>
      <c r="E4217">
        <v>1</v>
      </c>
      <c r="F4217" s="12">
        <f t="shared" si="130"/>
        <v>42005</v>
      </c>
      <c r="G4217" s="2">
        <f t="shared" si="131"/>
        <v>2015</v>
      </c>
    </row>
    <row r="4218" spans="1:7" x14ac:dyDescent="0.25">
      <c r="A4218">
        <v>8383</v>
      </c>
      <c r="B4218" t="s">
        <v>5</v>
      </c>
      <c r="C4218">
        <v>5.0599999999999996</v>
      </c>
      <c r="D4218" t="s">
        <v>53</v>
      </c>
      <c r="E4218">
        <v>1</v>
      </c>
      <c r="F4218" s="12">
        <f t="shared" si="130"/>
        <v>41122</v>
      </c>
      <c r="G4218" s="2">
        <f t="shared" si="131"/>
        <v>2012</v>
      </c>
    </row>
    <row r="4219" spans="1:7" x14ac:dyDescent="0.25">
      <c r="A4219">
        <v>8383</v>
      </c>
      <c r="B4219" t="s">
        <v>5</v>
      </c>
      <c r="C4219">
        <v>5.0599999999999996</v>
      </c>
      <c r="D4219" t="s">
        <v>55</v>
      </c>
      <c r="E4219">
        <v>1</v>
      </c>
      <c r="F4219" s="12">
        <f t="shared" si="130"/>
        <v>41183</v>
      </c>
      <c r="G4219" s="2">
        <f t="shared" si="131"/>
        <v>2012</v>
      </c>
    </row>
    <row r="4220" spans="1:7" x14ac:dyDescent="0.25">
      <c r="A4220">
        <v>8383</v>
      </c>
      <c r="B4220" t="s">
        <v>5</v>
      </c>
      <c r="C4220">
        <v>5.0599999999999996</v>
      </c>
      <c r="D4220" t="s">
        <v>57</v>
      </c>
      <c r="E4220">
        <v>1</v>
      </c>
      <c r="F4220" s="12">
        <f t="shared" si="130"/>
        <v>41334</v>
      </c>
      <c r="G4220" s="2">
        <f t="shared" si="131"/>
        <v>2013</v>
      </c>
    </row>
    <row r="4221" spans="1:7" x14ac:dyDescent="0.25">
      <c r="A4221">
        <v>8383</v>
      </c>
      <c r="B4221" t="s">
        <v>5</v>
      </c>
      <c r="C4221">
        <v>5.0599999999999996</v>
      </c>
      <c r="D4221" t="s">
        <v>59</v>
      </c>
      <c r="E4221">
        <v>1</v>
      </c>
      <c r="F4221" s="12">
        <f t="shared" si="130"/>
        <v>41275</v>
      </c>
      <c r="G4221" s="2">
        <f t="shared" si="131"/>
        <v>2013</v>
      </c>
    </row>
    <row r="4222" spans="1:7" x14ac:dyDescent="0.25">
      <c r="A4222">
        <v>8383</v>
      </c>
      <c r="B4222" t="s">
        <v>5</v>
      </c>
      <c r="C4222">
        <v>5.0599999999999996</v>
      </c>
      <c r="D4222" t="s">
        <v>60</v>
      </c>
      <c r="E4222">
        <v>1</v>
      </c>
      <c r="F4222" s="12">
        <f t="shared" si="130"/>
        <v>41395</v>
      </c>
      <c r="G4222" s="2">
        <f t="shared" si="131"/>
        <v>2013</v>
      </c>
    </row>
    <row r="4223" spans="1:7" x14ac:dyDescent="0.25">
      <c r="A4223">
        <v>8383</v>
      </c>
      <c r="B4223" t="s">
        <v>5</v>
      </c>
      <c r="C4223">
        <v>5.0599999999999996</v>
      </c>
      <c r="D4223" t="s">
        <v>61</v>
      </c>
      <c r="E4223">
        <v>1</v>
      </c>
      <c r="F4223" s="12">
        <f t="shared" si="130"/>
        <v>41426</v>
      </c>
      <c r="G4223" s="2">
        <f t="shared" si="131"/>
        <v>2013</v>
      </c>
    </row>
    <row r="4224" spans="1:7" x14ac:dyDescent="0.25">
      <c r="A4224">
        <v>8383</v>
      </c>
      <c r="B4224" t="s">
        <v>5</v>
      </c>
      <c r="C4224">
        <v>5.0599999999999996</v>
      </c>
      <c r="D4224" t="s">
        <v>65</v>
      </c>
      <c r="E4224">
        <v>1</v>
      </c>
      <c r="F4224" s="12">
        <f t="shared" si="130"/>
        <v>41487</v>
      </c>
      <c r="G4224" s="2">
        <f t="shared" si="131"/>
        <v>2013</v>
      </c>
    </row>
    <row r="4225" spans="1:7" x14ac:dyDescent="0.25">
      <c r="A4225">
        <v>8383</v>
      </c>
      <c r="B4225" t="s">
        <v>5</v>
      </c>
      <c r="C4225">
        <v>5.0599999999999996</v>
      </c>
      <c r="D4225" t="s">
        <v>68</v>
      </c>
      <c r="E4225">
        <v>1</v>
      </c>
      <c r="F4225" s="12">
        <f t="shared" si="130"/>
        <v>41548</v>
      </c>
      <c r="G4225" s="2">
        <f t="shared" si="131"/>
        <v>2013</v>
      </c>
    </row>
    <row r="4226" spans="1:7" x14ac:dyDescent="0.25">
      <c r="A4226">
        <v>8383</v>
      </c>
      <c r="B4226" t="s">
        <v>5</v>
      </c>
      <c r="C4226">
        <v>5.0599999999999996</v>
      </c>
      <c r="D4226" t="s">
        <v>69</v>
      </c>
      <c r="E4226">
        <v>1</v>
      </c>
      <c r="F4226" s="12">
        <f t="shared" ref="F4226:F4289" si="132">DATE(VALUE(LEFT(D4226,4)),VALUE(RIGHT(D4226,2)),1)</f>
        <v>41640</v>
      </c>
      <c r="G4226" s="2">
        <f t="shared" si="131"/>
        <v>2014</v>
      </c>
    </row>
    <row r="4227" spans="1:7" x14ac:dyDescent="0.25">
      <c r="A4227">
        <v>8383</v>
      </c>
      <c r="B4227" t="s">
        <v>5</v>
      </c>
      <c r="C4227">
        <v>5.0599999999999996</v>
      </c>
      <c r="D4227" t="s">
        <v>6</v>
      </c>
      <c r="E4227">
        <v>1</v>
      </c>
      <c r="F4227" s="12">
        <f t="shared" si="132"/>
        <v>41730</v>
      </c>
      <c r="G4227" s="2">
        <f t="shared" ref="G4227:G4290" si="133">YEAR(F4227)</f>
        <v>2014</v>
      </c>
    </row>
    <row r="4228" spans="1:7" x14ac:dyDescent="0.25">
      <c r="A4228">
        <v>8383</v>
      </c>
      <c r="B4228" t="s">
        <v>5</v>
      </c>
      <c r="C4228">
        <v>5.0599999999999996</v>
      </c>
      <c r="D4228" t="s">
        <v>8</v>
      </c>
      <c r="E4228">
        <v>1</v>
      </c>
      <c r="F4228" s="12">
        <f t="shared" si="132"/>
        <v>41760</v>
      </c>
      <c r="G4228" s="2">
        <f t="shared" si="133"/>
        <v>2014</v>
      </c>
    </row>
    <row r="4229" spans="1:7" x14ac:dyDescent="0.25">
      <c r="A4229">
        <v>8383</v>
      </c>
      <c r="B4229" t="s">
        <v>5</v>
      </c>
      <c r="C4229">
        <v>5.0599999999999996</v>
      </c>
      <c r="D4229" t="s">
        <v>11</v>
      </c>
      <c r="E4229">
        <v>1</v>
      </c>
      <c r="F4229" s="12">
        <f t="shared" si="132"/>
        <v>41821</v>
      </c>
      <c r="G4229" s="2">
        <f t="shared" si="133"/>
        <v>2014</v>
      </c>
    </row>
    <row r="4230" spans="1:7" x14ac:dyDescent="0.25">
      <c r="A4230">
        <v>8383</v>
      </c>
      <c r="B4230" t="s">
        <v>5</v>
      </c>
      <c r="C4230">
        <v>5.0599999999999996</v>
      </c>
      <c r="D4230" t="s">
        <v>13</v>
      </c>
      <c r="E4230">
        <v>1</v>
      </c>
      <c r="F4230" s="12">
        <f t="shared" si="132"/>
        <v>41852</v>
      </c>
      <c r="G4230" s="2">
        <f t="shared" si="133"/>
        <v>2014</v>
      </c>
    </row>
    <row r="4231" spans="1:7" x14ac:dyDescent="0.25">
      <c r="A4231">
        <v>8383</v>
      </c>
      <c r="B4231" t="s">
        <v>5</v>
      </c>
      <c r="C4231">
        <v>5.0599999999999996</v>
      </c>
      <c r="D4231" t="s">
        <v>16</v>
      </c>
      <c r="E4231">
        <v>1</v>
      </c>
      <c r="F4231" s="12">
        <f t="shared" si="132"/>
        <v>41913</v>
      </c>
      <c r="G4231" s="2">
        <f t="shared" si="133"/>
        <v>2014</v>
      </c>
    </row>
    <row r="4232" spans="1:7" x14ac:dyDescent="0.25">
      <c r="A4232">
        <v>8383</v>
      </c>
      <c r="B4232" t="s">
        <v>5</v>
      </c>
      <c r="C4232">
        <v>5.0599999999999996</v>
      </c>
      <c r="D4232" t="s">
        <v>23</v>
      </c>
      <c r="E4232">
        <v>1</v>
      </c>
      <c r="F4232" s="12">
        <f t="shared" si="132"/>
        <v>42064</v>
      </c>
      <c r="G4232" s="2">
        <f t="shared" si="133"/>
        <v>2015</v>
      </c>
    </row>
    <row r="4233" spans="1:7" x14ac:dyDescent="0.25">
      <c r="A4233">
        <v>8384</v>
      </c>
      <c r="B4233" t="s">
        <v>5</v>
      </c>
      <c r="C4233">
        <v>6.11</v>
      </c>
      <c r="D4233" t="s">
        <v>53</v>
      </c>
      <c r="E4233">
        <v>1</v>
      </c>
      <c r="F4233" s="12">
        <f t="shared" si="132"/>
        <v>41122</v>
      </c>
      <c r="G4233" s="2">
        <f t="shared" si="133"/>
        <v>2012</v>
      </c>
    </row>
    <row r="4234" spans="1:7" x14ac:dyDescent="0.25">
      <c r="A4234">
        <v>8384</v>
      </c>
      <c r="B4234" t="s">
        <v>5</v>
      </c>
      <c r="C4234">
        <v>6.11</v>
      </c>
      <c r="D4234" t="s">
        <v>52</v>
      </c>
      <c r="E4234">
        <v>1</v>
      </c>
      <c r="F4234" s="12">
        <f t="shared" si="132"/>
        <v>41153</v>
      </c>
      <c r="G4234" s="2">
        <f t="shared" si="133"/>
        <v>2012</v>
      </c>
    </row>
    <row r="4235" spans="1:7" x14ac:dyDescent="0.25">
      <c r="A4235">
        <v>8384</v>
      </c>
      <c r="B4235" t="s">
        <v>5</v>
      </c>
      <c r="C4235">
        <v>6.11</v>
      </c>
      <c r="D4235" t="s">
        <v>56</v>
      </c>
      <c r="E4235">
        <v>1</v>
      </c>
      <c r="F4235" s="12">
        <f t="shared" si="132"/>
        <v>41214</v>
      </c>
      <c r="G4235" s="2">
        <f t="shared" si="133"/>
        <v>2012</v>
      </c>
    </row>
    <row r="4236" spans="1:7" x14ac:dyDescent="0.25">
      <c r="A4236">
        <v>8384</v>
      </c>
      <c r="B4236" t="s">
        <v>5</v>
      </c>
      <c r="C4236">
        <v>6.11</v>
      </c>
      <c r="D4236" t="s">
        <v>58</v>
      </c>
      <c r="E4236">
        <v>1</v>
      </c>
      <c r="F4236" s="12">
        <f t="shared" si="132"/>
        <v>41306</v>
      </c>
      <c r="G4236" s="2">
        <f t="shared" si="133"/>
        <v>2013</v>
      </c>
    </row>
    <row r="4237" spans="1:7" x14ac:dyDescent="0.25">
      <c r="A4237">
        <v>8384</v>
      </c>
      <c r="B4237" t="s">
        <v>5</v>
      </c>
      <c r="C4237">
        <v>6.11</v>
      </c>
      <c r="D4237" t="s">
        <v>62</v>
      </c>
      <c r="E4237">
        <v>1</v>
      </c>
      <c r="F4237" s="12">
        <f t="shared" si="132"/>
        <v>41365</v>
      </c>
      <c r="G4237" s="2">
        <f t="shared" si="133"/>
        <v>2013</v>
      </c>
    </row>
    <row r="4238" spans="1:7" x14ac:dyDescent="0.25">
      <c r="A4238">
        <v>8384</v>
      </c>
      <c r="B4238" t="s">
        <v>5</v>
      </c>
      <c r="C4238">
        <v>6.11</v>
      </c>
      <c r="D4238" t="s">
        <v>60</v>
      </c>
      <c r="E4238">
        <v>1</v>
      </c>
      <c r="F4238" s="12">
        <f t="shared" si="132"/>
        <v>41395</v>
      </c>
      <c r="G4238" s="2">
        <f t="shared" si="133"/>
        <v>2013</v>
      </c>
    </row>
    <row r="4239" spans="1:7" x14ac:dyDescent="0.25">
      <c r="A4239">
        <v>8384</v>
      </c>
      <c r="B4239" t="s">
        <v>5</v>
      </c>
      <c r="C4239">
        <v>6.11</v>
      </c>
      <c r="D4239" t="s">
        <v>61</v>
      </c>
      <c r="E4239">
        <v>1</v>
      </c>
      <c r="F4239" s="12">
        <f t="shared" si="132"/>
        <v>41426</v>
      </c>
      <c r="G4239" s="2">
        <f t="shared" si="133"/>
        <v>2013</v>
      </c>
    </row>
    <row r="4240" spans="1:7" x14ac:dyDescent="0.25">
      <c r="A4240">
        <v>8384</v>
      </c>
      <c r="B4240" t="s">
        <v>5</v>
      </c>
      <c r="C4240">
        <v>6.11</v>
      </c>
      <c r="D4240" t="s">
        <v>63</v>
      </c>
      <c r="E4240">
        <v>1</v>
      </c>
      <c r="F4240" s="12">
        <f t="shared" si="132"/>
        <v>41456</v>
      </c>
      <c r="G4240" s="2">
        <f t="shared" si="133"/>
        <v>2013</v>
      </c>
    </row>
    <row r="4241" spans="1:7" x14ac:dyDescent="0.25">
      <c r="A4241">
        <v>8384</v>
      </c>
      <c r="B4241" t="s">
        <v>5</v>
      </c>
      <c r="C4241">
        <v>6.11</v>
      </c>
      <c r="D4241" t="s">
        <v>65</v>
      </c>
      <c r="E4241">
        <v>1</v>
      </c>
      <c r="F4241" s="12">
        <f t="shared" si="132"/>
        <v>41487</v>
      </c>
      <c r="G4241" s="2">
        <f t="shared" si="133"/>
        <v>2013</v>
      </c>
    </row>
    <row r="4242" spans="1:7" x14ac:dyDescent="0.25">
      <c r="A4242">
        <v>8384</v>
      </c>
      <c r="B4242" t="s">
        <v>5</v>
      </c>
      <c r="C4242">
        <v>6.11</v>
      </c>
      <c r="D4242" t="s">
        <v>68</v>
      </c>
      <c r="E4242">
        <v>1</v>
      </c>
      <c r="F4242" s="12">
        <f t="shared" si="132"/>
        <v>41548</v>
      </c>
      <c r="G4242" s="2">
        <f t="shared" si="133"/>
        <v>2013</v>
      </c>
    </row>
    <row r="4243" spans="1:7" x14ac:dyDescent="0.25">
      <c r="A4243">
        <v>8384</v>
      </c>
      <c r="B4243" t="s">
        <v>5</v>
      </c>
      <c r="C4243">
        <v>6.11</v>
      </c>
      <c r="D4243" t="s">
        <v>69</v>
      </c>
      <c r="E4243">
        <v>1</v>
      </c>
      <c r="F4243" s="12">
        <f t="shared" si="132"/>
        <v>41640</v>
      </c>
      <c r="G4243" s="2">
        <f t="shared" si="133"/>
        <v>2014</v>
      </c>
    </row>
    <row r="4244" spans="1:7" x14ac:dyDescent="0.25">
      <c r="A4244">
        <v>8384</v>
      </c>
      <c r="B4244" t="s">
        <v>5</v>
      </c>
      <c r="C4244">
        <v>6.11</v>
      </c>
      <c r="D4244" t="s">
        <v>7</v>
      </c>
      <c r="E4244">
        <v>1</v>
      </c>
      <c r="F4244" s="12">
        <f t="shared" si="132"/>
        <v>41699</v>
      </c>
      <c r="G4244" s="2">
        <f t="shared" si="133"/>
        <v>2014</v>
      </c>
    </row>
    <row r="4245" spans="1:7" x14ac:dyDescent="0.25">
      <c r="A4245">
        <v>8384</v>
      </c>
      <c r="B4245" t="s">
        <v>5</v>
      </c>
      <c r="C4245">
        <v>6.11</v>
      </c>
      <c r="D4245" t="s">
        <v>8</v>
      </c>
      <c r="E4245">
        <v>1</v>
      </c>
      <c r="F4245" s="12">
        <f t="shared" si="132"/>
        <v>41760</v>
      </c>
      <c r="G4245" s="2">
        <f t="shared" si="133"/>
        <v>2014</v>
      </c>
    </row>
    <row r="4246" spans="1:7" x14ac:dyDescent="0.25">
      <c r="A4246">
        <v>8384</v>
      </c>
      <c r="B4246" t="s">
        <v>5</v>
      </c>
      <c r="C4246">
        <v>6.11</v>
      </c>
      <c r="D4246" t="s">
        <v>10</v>
      </c>
      <c r="E4246">
        <v>1</v>
      </c>
      <c r="F4246" s="12">
        <f t="shared" si="132"/>
        <v>41791</v>
      </c>
      <c r="G4246" s="2">
        <f t="shared" si="133"/>
        <v>2014</v>
      </c>
    </row>
    <row r="4247" spans="1:7" x14ac:dyDescent="0.25">
      <c r="A4247">
        <v>8384</v>
      </c>
      <c r="B4247" t="s">
        <v>5</v>
      </c>
      <c r="C4247">
        <v>6.11</v>
      </c>
      <c r="D4247" t="s">
        <v>11</v>
      </c>
      <c r="E4247">
        <v>1</v>
      </c>
      <c r="F4247" s="12">
        <f t="shared" si="132"/>
        <v>41821</v>
      </c>
      <c r="G4247" s="2">
        <f t="shared" si="133"/>
        <v>2014</v>
      </c>
    </row>
    <row r="4248" spans="1:7" x14ac:dyDescent="0.25">
      <c r="A4248">
        <v>8384</v>
      </c>
      <c r="B4248" t="s">
        <v>5</v>
      </c>
      <c r="C4248">
        <v>6.11</v>
      </c>
      <c r="D4248" t="s">
        <v>13</v>
      </c>
      <c r="E4248">
        <v>1</v>
      </c>
      <c r="F4248" s="12">
        <f t="shared" si="132"/>
        <v>41852</v>
      </c>
      <c r="G4248" s="2">
        <f t="shared" si="133"/>
        <v>2014</v>
      </c>
    </row>
    <row r="4249" spans="1:7" x14ac:dyDescent="0.25">
      <c r="A4249">
        <v>8384</v>
      </c>
      <c r="B4249" t="s">
        <v>5</v>
      </c>
      <c r="C4249">
        <v>6.11</v>
      </c>
      <c r="D4249" t="s">
        <v>16</v>
      </c>
      <c r="E4249">
        <v>1</v>
      </c>
      <c r="F4249" s="12">
        <f t="shared" si="132"/>
        <v>41913</v>
      </c>
      <c r="G4249" s="2">
        <f t="shared" si="133"/>
        <v>2014</v>
      </c>
    </row>
    <row r="4250" spans="1:7" x14ac:dyDescent="0.25">
      <c r="A4250">
        <v>8384</v>
      </c>
      <c r="B4250" t="s">
        <v>5</v>
      </c>
      <c r="C4250">
        <v>6.11</v>
      </c>
      <c r="D4250" t="s">
        <v>23</v>
      </c>
      <c r="E4250">
        <v>1</v>
      </c>
      <c r="F4250" s="12">
        <f t="shared" si="132"/>
        <v>42064</v>
      </c>
      <c r="G4250" s="2">
        <f t="shared" si="133"/>
        <v>2015</v>
      </c>
    </row>
    <row r="4251" spans="1:7" x14ac:dyDescent="0.25">
      <c r="A4251">
        <v>8384</v>
      </c>
      <c r="B4251" t="s">
        <v>5</v>
      </c>
      <c r="C4251">
        <v>6.11</v>
      </c>
      <c r="D4251" t="s">
        <v>20</v>
      </c>
      <c r="E4251">
        <v>1</v>
      </c>
      <c r="F4251" s="12">
        <f t="shared" si="132"/>
        <v>42005</v>
      </c>
      <c r="G4251" s="2">
        <f t="shared" si="133"/>
        <v>2015</v>
      </c>
    </row>
    <row r="4252" spans="1:7" x14ac:dyDescent="0.25">
      <c r="A4252">
        <v>8385</v>
      </c>
      <c r="B4252" t="s">
        <v>5</v>
      </c>
      <c r="C4252">
        <v>4.7</v>
      </c>
      <c r="D4252" t="s">
        <v>53</v>
      </c>
      <c r="E4252">
        <v>1</v>
      </c>
      <c r="F4252" s="12">
        <f t="shared" si="132"/>
        <v>41122</v>
      </c>
      <c r="G4252" s="2">
        <f t="shared" si="133"/>
        <v>2012</v>
      </c>
    </row>
    <row r="4253" spans="1:7" x14ac:dyDescent="0.25">
      <c r="A4253">
        <v>8385</v>
      </c>
      <c r="B4253" t="s">
        <v>5</v>
      </c>
      <c r="C4253">
        <v>4.7</v>
      </c>
      <c r="D4253" t="s">
        <v>55</v>
      </c>
      <c r="E4253">
        <v>1</v>
      </c>
      <c r="F4253" s="12">
        <f t="shared" si="132"/>
        <v>41183</v>
      </c>
      <c r="G4253" s="2">
        <f t="shared" si="133"/>
        <v>2012</v>
      </c>
    </row>
    <row r="4254" spans="1:7" x14ac:dyDescent="0.25">
      <c r="A4254">
        <v>8385</v>
      </c>
      <c r="B4254" t="s">
        <v>5</v>
      </c>
      <c r="C4254">
        <v>4.7</v>
      </c>
      <c r="D4254" t="s">
        <v>59</v>
      </c>
      <c r="E4254">
        <v>1</v>
      </c>
      <c r="F4254" s="12">
        <f t="shared" si="132"/>
        <v>41275</v>
      </c>
      <c r="G4254" s="2">
        <f t="shared" si="133"/>
        <v>2013</v>
      </c>
    </row>
    <row r="4255" spans="1:7" x14ac:dyDescent="0.25">
      <c r="A4255">
        <v>8385</v>
      </c>
      <c r="B4255" t="s">
        <v>5</v>
      </c>
      <c r="C4255">
        <v>4.7</v>
      </c>
      <c r="D4255" t="s">
        <v>57</v>
      </c>
      <c r="E4255">
        <v>1</v>
      </c>
      <c r="F4255" s="12">
        <f t="shared" si="132"/>
        <v>41334</v>
      </c>
      <c r="G4255" s="2">
        <f t="shared" si="133"/>
        <v>2013</v>
      </c>
    </row>
    <row r="4256" spans="1:7" x14ac:dyDescent="0.25">
      <c r="A4256">
        <v>8385</v>
      </c>
      <c r="B4256" t="s">
        <v>5</v>
      </c>
      <c r="C4256">
        <v>4.7</v>
      </c>
      <c r="D4256" t="s">
        <v>60</v>
      </c>
      <c r="E4256">
        <v>1</v>
      </c>
      <c r="F4256" s="12">
        <f t="shared" si="132"/>
        <v>41395</v>
      </c>
      <c r="G4256" s="2">
        <f t="shared" si="133"/>
        <v>2013</v>
      </c>
    </row>
    <row r="4257" spans="1:7" x14ac:dyDescent="0.25">
      <c r="A4257">
        <v>8385</v>
      </c>
      <c r="B4257" t="s">
        <v>5</v>
      </c>
      <c r="C4257">
        <v>4.7</v>
      </c>
      <c r="D4257" t="s">
        <v>61</v>
      </c>
      <c r="E4257">
        <v>1</v>
      </c>
      <c r="F4257" s="12">
        <f t="shared" si="132"/>
        <v>41426</v>
      </c>
      <c r="G4257" s="2">
        <f t="shared" si="133"/>
        <v>2013</v>
      </c>
    </row>
    <row r="4258" spans="1:7" x14ac:dyDescent="0.25">
      <c r="A4258">
        <v>8385</v>
      </c>
      <c r="B4258" t="s">
        <v>5</v>
      </c>
      <c r="C4258">
        <v>4.7</v>
      </c>
      <c r="D4258" t="s">
        <v>65</v>
      </c>
      <c r="E4258">
        <v>1</v>
      </c>
      <c r="F4258" s="12">
        <f t="shared" si="132"/>
        <v>41487</v>
      </c>
      <c r="G4258" s="2">
        <f t="shared" si="133"/>
        <v>2013</v>
      </c>
    </row>
    <row r="4259" spans="1:7" x14ac:dyDescent="0.25">
      <c r="A4259">
        <v>8385</v>
      </c>
      <c r="B4259" t="s">
        <v>5</v>
      </c>
      <c r="C4259">
        <v>4.7</v>
      </c>
      <c r="D4259" t="s">
        <v>68</v>
      </c>
      <c r="E4259">
        <v>1</v>
      </c>
      <c r="F4259" s="12">
        <f t="shared" si="132"/>
        <v>41548</v>
      </c>
      <c r="G4259" s="2">
        <f t="shared" si="133"/>
        <v>2013</v>
      </c>
    </row>
    <row r="4260" spans="1:7" x14ac:dyDescent="0.25">
      <c r="A4260">
        <v>8385</v>
      </c>
      <c r="B4260" t="s">
        <v>5</v>
      </c>
      <c r="C4260">
        <v>4.7</v>
      </c>
      <c r="D4260" t="s">
        <v>69</v>
      </c>
      <c r="E4260">
        <v>1</v>
      </c>
      <c r="F4260" s="12">
        <f t="shared" si="132"/>
        <v>41640</v>
      </c>
      <c r="G4260" s="2">
        <f t="shared" si="133"/>
        <v>2014</v>
      </c>
    </row>
    <row r="4261" spans="1:7" x14ac:dyDescent="0.25">
      <c r="A4261">
        <v>8385</v>
      </c>
      <c r="B4261" t="s">
        <v>5</v>
      </c>
      <c r="C4261">
        <v>4.7</v>
      </c>
      <c r="D4261" t="s">
        <v>6</v>
      </c>
      <c r="E4261">
        <v>1</v>
      </c>
      <c r="F4261" s="12">
        <f t="shared" si="132"/>
        <v>41730</v>
      </c>
      <c r="G4261" s="2">
        <f t="shared" si="133"/>
        <v>2014</v>
      </c>
    </row>
    <row r="4262" spans="1:7" x14ac:dyDescent="0.25">
      <c r="A4262">
        <v>8385</v>
      </c>
      <c r="B4262" t="s">
        <v>5</v>
      </c>
      <c r="C4262">
        <v>4.7</v>
      </c>
      <c r="D4262" t="s">
        <v>8</v>
      </c>
      <c r="E4262">
        <v>1</v>
      </c>
      <c r="F4262" s="12">
        <f t="shared" si="132"/>
        <v>41760</v>
      </c>
      <c r="G4262" s="2">
        <f t="shared" si="133"/>
        <v>2014</v>
      </c>
    </row>
    <row r="4263" spans="1:7" x14ac:dyDescent="0.25">
      <c r="A4263">
        <v>8385</v>
      </c>
      <c r="B4263" t="s">
        <v>5</v>
      </c>
      <c r="C4263">
        <v>4.7</v>
      </c>
      <c r="D4263" t="s">
        <v>11</v>
      </c>
      <c r="E4263">
        <v>1</v>
      </c>
      <c r="F4263" s="12">
        <f t="shared" si="132"/>
        <v>41821</v>
      </c>
      <c r="G4263" s="2">
        <f t="shared" si="133"/>
        <v>2014</v>
      </c>
    </row>
    <row r="4264" spans="1:7" x14ac:dyDescent="0.25">
      <c r="A4264">
        <v>8385</v>
      </c>
      <c r="B4264" t="s">
        <v>5</v>
      </c>
      <c r="C4264">
        <v>4.7</v>
      </c>
      <c r="D4264" t="s">
        <v>13</v>
      </c>
      <c r="E4264">
        <v>1</v>
      </c>
      <c r="F4264" s="12">
        <f t="shared" si="132"/>
        <v>41852</v>
      </c>
      <c r="G4264" s="2">
        <f t="shared" si="133"/>
        <v>2014</v>
      </c>
    </row>
    <row r="4265" spans="1:7" x14ac:dyDescent="0.25">
      <c r="A4265">
        <v>8385</v>
      </c>
      <c r="B4265" t="s">
        <v>5</v>
      </c>
      <c r="C4265">
        <v>4.7</v>
      </c>
      <c r="D4265" t="s">
        <v>16</v>
      </c>
      <c r="E4265">
        <v>1</v>
      </c>
      <c r="F4265" s="12">
        <f t="shared" si="132"/>
        <v>41913</v>
      </c>
      <c r="G4265" s="2">
        <f t="shared" si="133"/>
        <v>2014</v>
      </c>
    </row>
    <row r="4266" spans="1:7" x14ac:dyDescent="0.25">
      <c r="A4266">
        <v>8385</v>
      </c>
      <c r="B4266" t="s">
        <v>5</v>
      </c>
      <c r="C4266">
        <v>4.7</v>
      </c>
      <c r="D4266" t="s">
        <v>20</v>
      </c>
      <c r="E4266">
        <v>1</v>
      </c>
      <c r="F4266" s="12">
        <f t="shared" si="132"/>
        <v>42005</v>
      </c>
      <c r="G4266" s="2">
        <f t="shared" si="133"/>
        <v>2015</v>
      </c>
    </row>
    <row r="4267" spans="1:7" x14ac:dyDescent="0.25">
      <c r="A4267">
        <v>8386</v>
      </c>
      <c r="B4267" t="s">
        <v>5</v>
      </c>
      <c r="C4267">
        <v>2.82</v>
      </c>
      <c r="D4267" t="s">
        <v>55</v>
      </c>
      <c r="E4267">
        <v>1</v>
      </c>
      <c r="F4267" s="12">
        <f t="shared" si="132"/>
        <v>41183</v>
      </c>
      <c r="G4267" s="2">
        <f t="shared" si="133"/>
        <v>2012</v>
      </c>
    </row>
    <row r="4268" spans="1:7" x14ac:dyDescent="0.25">
      <c r="A4268">
        <v>8386</v>
      </c>
      <c r="B4268" t="s">
        <v>5</v>
      </c>
      <c r="C4268">
        <v>2.82</v>
      </c>
      <c r="D4268" t="s">
        <v>57</v>
      </c>
      <c r="E4268">
        <v>1</v>
      </c>
      <c r="F4268" s="12">
        <f t="shared" si="132"/>
        <v>41334</v>
      </c>
      <c r="G4268" s="2">
        <f t="shared" si="133"/>
        <v>2013</v>
      </c>
    </row>
    <row r="4269" spans="1:7" x14ac:dyDescent="0.25">
      <c r="A4269">
        <v>8386</v>
      </c>
      <c r="B4269" t="s">
        <v>5</v>
      </c>
      <c r="C4269">
        <v>2.82</v>
      </c>
      <c r="D4269" t="s">
        <v>61</v>
      </c>
      <c r="E4269">
        <v>1</v>
      </c>
      <c r="F4269" s="12">
        <f t="shared" si="132"/>
        <v>41426</v>
      </c>
      <c r="G4269" s="2">
        <f t="shared" si="133"/>
        <v>2013</v>
      </c>
    </row>
    <row r="4270" spans="1:7" x14ac:dyDescent="0.25">
      <c r="A4270">
        <v>8386</v>
      </c>
      <c r="B4270" t="s">
        <v>5</v>
      </c>
      <c r="C4270">
        <v>2.82</v>
      </c>
      <c r="D4270" t="s">
        <v>64</v>
      </c>
      <c r="E4270">
        <v>1</v>
      </c>
      <c r="F4270" s="12">
        <f t="shared" si="132"/>
        <v>41518</v>
      </c>
      <c r="G4270" s="2">
        <f t="shared" si="133"/>
        <v>2013</v>
      </c>
    </row>
    <row r="4271" spans="1:7" x14ac:dyDescent="0.25">
      <c r="A4271">
        <v>8386</v>
      </c>
      <c r="B4271" t="s">
        <v>5</v>
      </c>
      <c r="C4271">
        <v>2.82</v>
      </c>
      <c r="D4271" t="s">
        <v>7</v>
      </c>
      <c r="E4271">
        <v>1</v>
      </c>
      <c r="F4271" s="12">
        <f t="shared" si="132"/>
        <v>41699</v>
      </c>
      <c r="G4271" s="2">
        <f t="shared" si="133"/>
        <v>2014</v>
      </c>
    </row>
    <row r="4272" spans="1:7" x14ac:dyDescent="0.25">
      <c r="A4272">
        <v>8386</v>
      </c>
      <c r="B4272" t="s">
        <v>5</v>
      </c>
      <c r="C4272">
        <v>2.82</v>
      </c>
      <c r="D4272" t="s">
        <v>10</v>
      </c>
      <c r="E4272">
        <v>1</v>
      </c>
      <c r="F4272" s="12">
        <f t="shared" si="132"/>
        <v>41791</v>
      </c>
      <c r="G4272" s="2">
        <f t="shared" si="133"/>
        <v>2014</v>
      </c>
    </row>
    <row r="4273" spans="1:7" x14ac:dyDescent="0.25">
      <c r="A4273">
        <v>8386</v>
      </c>
      <c r="B4273" t="s">
        <v>5</v>
      </c>
      <c r="C4273">
        <v>2.82</v>
      </c>
      <c r="D4273" t="s">
        <v>14</v>
      </c>
      <c r="E4273">
        <v>1</v>
      </c>
      <c r="F4273" s="12">
        <f t="shared" si="132"/>
        <v>41883</v>
      </c>
      <c r="G4273" s="2">
        <f t="shared" si="133"/>
        <v>2014</v>
      </c>
    </row>
    <row r="4274" spans="1:7" x14ac:dyDescent="0.25">
      <c r="A4274">
        <v>8387</v>
      </c>
      <c r="B4274" t="s">
        <v>5</v>
      </c>
      <c r="C4274">
        <v>7.05</v>
      </c>
      <c r="D4274" t="s">
        <v>53</v>
      </c>
      <c r="E4274">
        <v>1</v>
      </c>
      <c r="F4274" s="12">
        <f t="shared" si="132"/>
        <v>41122</v>
      </c>
      <c r="G4274" s="2">
        <f t="shared" si="133"/>
        <v>2012</v>
      </c>
    </row>
    <row r="4275" spans="1:7" x14ac:dyDescent="0.25">
      <c r="A4275">
        <v>8387</v>
      </c>
      <c r="B4275" t="s">
        <v>5</v>
      </c>
      <c r="C4275">
        <v>7.05</v>
      </c>
      <c r="D4275" t="s">
        <v>52</v>
      </c>
      <c r="E4275">
        <v>1</v>
      </c>
      <c r="F4275" s="12">
        <f t="shared" si="132"/>
        <v>41153</v>
      </c>
      <c r="G4275" s="2">
        <f t="shared" si="133"/>
        <v>2012</v>
      </c>
    </row>
    <row r="4276" spans="1:7" x14ac:dyDescent="0.25">
      <c r="A4276">
        <v>8387</v>
      </c>
      <c r="B4276" t="s">
        <v>5</v>
      </c>
      <c r="C4276">
        <v>7.05</v>
      </c>
      <c r="D4276" t="s">
        <v>55</v>
      </c>
      <c r="E4276">
        <v>1</v>
      </c>
      <c r="F4276" s="12">
        <f t="shared" si="132"/>
        <v>41183</v>
      </c>
      <c r="G4276" s="2">
        <f t="shared" si="133"/>
        <v>2012</v>
      </c>
    </row>
    <row r="4277" spans="1:7" x14ac:dyDescent="0.25">
      <c r="A4277">
        <v>8387</v>
      </c>
      <c r="B4277" t="s">
        <v>5</v>
      </c>
      <c r="C4277">
        <v>7.05</v>
      </c>
      <c r="D4277" t="s">
        <v>56</v>
      </c>
      <c r="E4277">
        <v>1</v>
      </c>
      <c r="F4277" s="12">
        <f t="shared" si="132"/>
        <v>41214</v>
      </c>
      <c r="G4277" s="2">
        <f t="shared" si="133"/>
        <v>2012</v>
      </c>
    </row>
    <row r="4278" spans="1:7" x14ac:dyDescent="0.25">
      <c r="A4278">
        <v>8387</v>
      </c>
      <c r="B4278" t="s">
        <v>5</v>
      </c>
      <c r="C4278">
        <v>7.05</v>
      </c>
      <c r="D4278" t="s">
        <v>57</v>
      </c>
      <c r="E4278">
        <v>1</v>
      </c>
      <c r="F4278" s="12">
        <f t="shared" si="132"/>
        <v>41334</v>
      </c>
      <c r="G4278" s="2">
        <f t="shared" si="133"/>
        <v>2013</v>
      </c>
    </row>
    <row r="4279" spans="1:7" x14ac:dyDescent="0.25">
      <c r="A4279">
        <v>8387</v>
      </c>
      <c r="B4279" t="s">
        <v>5</v>
      </c>
      <c r="C4279">
        <v>7.05</v>
      </c>
      <c r="D4279" t="s">
        <v>59</v>
      </c>
      <c r="E4279">
        <v>1</v>
      </c>
      <c r="F4279" s="12">
        <f t="shared" si="132"/>
        <v>41275</v>
      </c>
      <c r="G4279" s="2">
        <f t="shared" si="133"/>
        <v>2013</v>
      </c>
    </row>
    <row r="4280" spans="1:7" x14ac:dyDescent="0.25">
      <c r="A4280">
        <v>8387</v>
      </c>
      <c r="B4280" t="s">
        <v>5</v>
      </c>
      <c r="C4280">
        <v>7.05</v>
      </c>
      <c r="D4280" t="s">
        <v>62</v>
      </c>
      <c r="E4280">
        <v>1</v>
      </c>
      <c r="F4280" s="12">
        <f t="shared" si="132"/>
        <v>41365</v>
      </c>
      <c r="G4280" s="2">
        <f t="shared" si="133"/>
        <v>2013</v>
      </c>
    </row>
    <row r="4281" spans="1:7" x14ac:dyDescent="0.25">
      <c r="A4281">
        <v>8387</v>
      </c>
      <c r="B4281" t="s">
        <v>5</v>
      </c>
      <c r="C4281">
        <v>7.05</v>
      </c>
      <c r="D4281" t="s">
        <v>60</v>
      </c>
      <c r="E4281">
        <v>1</v>
      </c>
      <c r="F4281" s="12">
        <f t="shared" si="132"/>
        <v>41395</v>
      </c>
      <c r="G4281" s="2">
        <f t="shared" si="133"/>
        <v>2013</v>
      </c>
    </row>
    <row r="4282" spans="1:7" x14ac:dyDescent="0.25">
      <c r="A4282">
        <v>8387</v>
      </c>
      <c r="B4282" t="s">
        <v>5</v>
      </c>
      <c r="C4282">
        <v>7.05</v>
      </c>
      <c r="D4282" t="s">
        <v>61</v>
      </c>
      <c r="E4282">
        <v>1</v>
      </c>
      <c r="F4282" s="12">
        <f t="shared" si="132"/>
        <v>41426</v>
      </c>
      <c r="G4282" s="2">
        <f t="shared" si="133"/>
        <v>2013</v>
      </c>
    </row>
    <row r="4283" spans="1:7" x14ac:dyDescent="0.25">
      <c r="A4283">
        <v>8387</v>
      </c>
      <c r="B4283" t="s">
        <v>5</v>
      </c>
      <c r="C4283">
        <v>7.05</v>
      </c>
      <c r="D4283" t="s">
        <v>63</v>
      </c>
      <c r="E4283">
        <v>1</v>
      </c>
      <c r="F4283" s="12">
        <f t="shared" si="132"/>
        <v>41456</v>
      </c>
      <c r="G4283" s="2">
        <f t="shared" si="133"/>
        <v>2013</v>
      </c>
    </row>
    <row r="4284" spans="1:7" x14ac:dyDescent="0.25">
      <c r="A4284">
        <v>8387</v>
      </c>
      <c r="B4284" t="s">
        <v>5</v>
      </c>
      <c r="C4284">
        <v>7.05</v>
      </c>
      <c r="D4284" t="s">
        <v>65</v>
      </c>
      <c r="E4284">
        <v>1</v>
      </c>
      <c r="F4284" s="12">
        <f t="shared" si="132"/>
        <v>41487</v>
      </c>
      <c r="G4284" s="2">
        <f t="shared" si="133"/>
        <v>2013</v>
      </c>
    </row>
    <row r="4285" spans="1:7" x14ac:dyDescent="0.25">
      <c r="A4285">
        <v>8387</v>
      </c>
      <c r="B4285" t="s">
        <v>5</v>
      </c>
      <c r="C4285">
        <v>7.05</v>
      </c>
      <c r="D4285" t="s">
        <v>64</v>
      </c>
      <c r="E4285">
        <v>1</v>
      </c>
      <c r="F4285" s="12">
        <f t="shared" si="132"/>
        <v>41518</v>
      </c>
      <c r="G4285" s="2">
        <f t="shared" si="133"/>
        <v>2013</v>
      </c>
    </row>
    <row r="4286" spans="1:7" x14ac:dyDescent="0.25">
      <c r="A4286">
        <v>8387</v>
      </c>
      <c r="B4286" t="s">
        <v>5</v>
      </c>
      <c r="C4286">
        <v>7.05</v>
      </c>
      <c r="D4286" t="s">
        <v>68</v>
      </c>
      <c r="E4286">
        <v>1</v>
      </c>
      <c r="F4286" s="12">
        <f t="shared" si="132"/>
        <v>41548</v>
      </c>
      <c r="G4286" s="2">
        <f t="shared" si="133"/>
        <v>2013</v>
      </c>
    </row>
    <row r="4287" spans="1:7" x14ac:dyDescent="0.25">
      <c r="A4287">
        <v>8387</v>
      </c>
      <c r="B4287" t="s">
        <v>5</v>
      </c>
      <c r="C4287">
        <v>7.05</v>
      </c>
      <c r="D4287" t="s">
        <v>66</v>
      </c>
      <c r="E4287">
        <v>1</v>
      </c>
      <c r="F4287" s="12">
        <f t="shared" si="132"/>
        <v>41609</v>
      </c>
      <c r="G4287" s="2">
        <f t="shared" si="133"/>
        <v>2013</v>
      </c>
    </row>
    <row r="4288" spans="1:7" x14ac:dyDescent="0.25">
      <c r="A4288">
        <v>8387</v>
      </c>
      <c r="B4288" t="s">
        <v>5</v>
      </c>
      <c r="C4288">
        <v>7.05</v>
      </c>
      <c r="D4288" t="s">
        <v>70</v>
      </c>
      <c r="E4288">
        <v>1</v>
      </c>
      <c r="F4288" s="12">
        <f t="shared" si="132"/>
        <v>41671</v>
      </c>
      <c r="G4288" s="2">
        <f t="shared" si="133"/>
        <v>2014</v>
      </c>
    </row>
    <row r="4289" spans="1:7" x14ac:dyDescent="0.25">
      <c r="A4289">
        <v>8387</v>
      </c>
      <c r="B4289" t="s">
        <v>5</v>
      </c>
      <c r="C4289">
        <v>7.05</v>
      </c>
      <c r="D4289" t="s">
        <v>7</v>
      </c>
      <c r="E4289">
        <v>1</v>
      </c>
      <c r="F4289" s="12">
        <f t="shared" si="132"/>
        <v>41699</v>
      </c>
      <c r="G4289" s="2">
        <f t="shared" si="133"/>
        <v>2014</v>
      </c>
    </row>
    <row r="4290" spans="1:7" x14ac:dyDescent="0.25">
      <c r="A4290">
        <v>8387</v>
      </c>
      <c r="B4290" t="s">
        <v>5</v>
      </c>
      <c r="C4290">
        <v>7.05</v>
      </c>
      <c r="D4290" t="s">
        <v>6</v>
      </c>
      <c r="E4290">
        <v>1</v>
      </c>
      <c r="F4290" s="12">
        <f t="shared" ref="F4290:F4353" si="134">DATE(VALUE(LEFT(D4290,4)),VALUE(RIGHT(D4290,2)),1)</f>
        <v>41730</v>
      </c>
      <c r="G4290" s="2">
        <f t="shared" si="133"/>
        <v>2014</v>
      </c>
    </row>
    <row r="4291" spans="1:7" x14ac:dyDescent="0.25">
      <c r="A4291">
        <v>8387</v>
      </c>
      <c r="B4291" t="s">
        <v>5</v>
      </c>
      <c r="C4291">
        <v>7.05</v>
      </c>
      <c r="D4291" t="s">
        <v>10</v>
      </c>
      <c r="E4291">
        <v>1</v>
      </c>
      <c r="F4291" s="12">
        <f t="shared" si="134"/>
        <v>41791</v>
      </c>
      <c r="G4291" s="2">
        <f t="shared" ref="G4291:G4354" si="135">YEAR(F4291)</f>
        <v>2014</v>
      </c>
    </row>
    <row r="4292" spans="1:7" x14ac:dyDescent="0.25">
      <c r="A4292">
        <v>8387</v>
      </c>
      <c r="B4292" t="s">
        <v>5</v>
      </c>
      <c r="C4292">
        <v>7.05</v>
      </c>
      <c r="D4292" t="s">
        <v>11</v>
      </c>
      <c r="E4292">
        <v>1</v>
      </c>
      <c r="F4292" s="12">
        <f t="shared" si="134"/>
        <v>41821</v>
      </c>
      <c r="G4292" s="2">
        <f t="shared" si="135"/>
        <v>2014</v>
      </c>
    </row>
    <row r="4293" spans="1:7" x14ac:dyDescent="0.25">
      <c r="A4293">
        <v>8387</v>
      </c>
      <c r="B4293" t="s">
        <v>5</v>
      </c>
      <c r="C4293">
        <v>7.05</v>
      </c>
      <c r="D4293" t="s">
        <v>13</v>
      </c>
      <c r="E4293">
        <v>1</v>
      </c>
      <c r="F4293" s="12">
        <f t="shared" si="134"/>
        <v>41852</v>
      </c>
      <c r="G4293" s="2">
        <f t="shared" si="135"/>
        <v>2014</v>
      </c>
    </row>
    <row r="4294" spans="1:7" x14ac:dyDescent="0.25">
      <c r="A4294">
        <v>8387</v>
      </c>
      <c r="B4294" t="s">
        <v>5</v>
      </c>
      <c r="C4294">
        <v>7.05</v>
      </c>
      <c r="D4294" t="s">
        <v>14</v>
      </c>
      <c r="E4294">
        <v>1</v>
      </c>
      <c r="F4294" s="12">
        <f t="shared" si="134"/>
        <v>41883</v>
      </c>
      <c r="G4294" s="2">
        <f t="shared" si="135"/>
        <v>2014</v>
      </c>
    </row>
    <row r="4295" spans="1:7" x14ac:dyDescent="0.25">
      <c r="A4295">
        <v>8387</v>
      </c>
      <c r="B4295" t="s">
        <v>5</v>
      </c>
      <c r="C4295">
        <v>7.05</v>
      </c>
      <c r="D4295" t="s">
        <v>16</v>
      </c>
      <c r="E4295">
        <v>1</v>
      </c>
      <c r="F4295" s="12">
        <f t="shared" si="134"/>
        <v>41913</v>
      </c>
      <c r="G4295" s="2">
        <f t="shared" si="135"/>
        <v>2014</v>
      </c>
    </row>
    <row r="4296" spans="1:7" x14ac:dyDescent="0.25">
      <c r="A4296">
        <v>8387</v>
      </c>
      <c r="B4296" t="s">
        <v>5</v>
      </c>
      <c r="C4296">
        <v>7.05</v>
      </c>
      <c r="D4296" t="s">
        <v>17</v>
      </c>
      <c r="E4296">
        <v>1</v>
      </c>
      <c r="F4296" s="12">
        <f t="shared" si="134"/>
        <v>41944</v>
      </c>
      <c r="G4296" s="2">
        <f t="shared" si="135"/>
        <v>2014</v>
      </c>
    </row>
    <row r="4297" spans="1:7" x14ac:dyDescent="0.25">
      <c r="A4297">
        <v>8387</v>
      </c>
      <c r="B4297" t="s">
        <v>5</v>
      </c>
      <c r="C4297">
        <v>7.05</v>
      </c>
      <c r="D4297" t="s">
        <v>21</v>
      </c>
      <c r="E4297">
        <v>1</v>
      </c>
      <c r="F4297" s="12">
        <f t="shared" si="134"/>
        <v>42036</v>
      </c>
      <c r="G4297" s="2">
        <f t="shared" si="135"/>
        <v>2015</v>
      </c>
    </row>
    <row r="4298" spans="1:7" x14ac:dyDescent="0.25">
      <c r="A4298">
        <v>8387</v>
      </c>
      <c r="B4298" t="s">
        <v>5</v>
      </c>
      <c r="C4298">
        <v>7.05</v>
      </c>
      <c r="D4298" t="s">
        <v>23</v>
      </c>
      <c r="E4298">
        <v>1</v>
      </c>
      <c r="F4298" s="12">
        <f t="shared" si="134"/>
        <v>42064</v>
      </c>
      <c r="G4298" s="2">
        <f t="shared" si="135"/>
        <v>2015</v>
      </c>
    </row>
    <row r="4299" spans="1:7" x14ac:dyDescent="0.25">
      <c r="A4299">
        <v>8388</v>
      </c>
      <c r="B4299" t="s">
        <v>5</v>
      </c>
      <c r="C4299">
        <v>11.96</v>
      </c>
      <c r="D4299" t="s">
        <v>52</v>
      </c>
      <c r="E4299">
        <v>1</v>
      </c>
      <c r="F4299" s="12">
        <f t="shared" si="134"/>
        <v>41153</v>
      </c>
      <c r="G4299" s="2">
        <f t="shared" si="135"/>
        <v>2012</v>
      </c>
    </row>
    <row r="4300" spans="1:7" x14ac:dyDescent="0.25">
      <c r="A4300">
        <v>8388</v>
      </c>
      <c r="B4300" t="s">
        <v>5</v>
      </c>
      <c r="C4300">
        <v>11.96</v>
      </c>
      <c r="D4300" t="s">
        <v>55</v>
      </c>
      <c r="E4300">
        <v>1</v>
      </c>
      <c r="F4300" s="12">
        <f t="shared" si="134"/>
        <v>41183</v>
      </c>
      <c r="G4300" s="2">
        <f t="shared" si="135"/>
        <v>2012</v>
      </c>
    </row>
    <row r="4301" spans="1:7" x14ac:dyDescent="0.25">
      <c r="A4301">
        <v>8388</v>
      </c>
      <c r="B4301" t="s">
        <v>5</v>
      </c>
      <c r="C4301">
        <v>11.96</v>
      </c>
      <c r="D4301" t="s">
        <v>56</v>
      </c>
      <c r="E4301">
        <v>1</v>
      </c>
      <c r="F4301" s="12">
        <f t="shared" si="134"/>
        <v>41214</v>
      </c>
      <c r="G4301" s="2">
        <f t="shared" si="135"/>
        <v>2012</v>
      </c>
    </row>
    <row r="4302" spans="1:7" x14ac:dyDescent="0.25">
      <c r="A4302">
        <v>8388</v>
      </c>
      <c r="B4302" t="s">
        <v>5</v>
      </c>
      <c r="C4302">
        <v>11.96</v>
      </c>
      <c r="D4302" t="s">
        <v>54</v>
      </c>
      <c r="E4302">
        <v>1</v>
      </c>
      <c r="F4302" s="12">
        <f t="shared" si="134"/>
        <v>41244</v>
      </c>
      <c r="G4302" s="2">
        <f t="shared" si="135"/>
        <v>2012</v>
      </c>
    </row>
    <row r="4303" spans="1:7" x14ac:dyDescent="0.25">
      <c r="A4303">
        <v>8388</v>
      </c>
      <c r="B4303" t="s">
        <v>5</v>
      </c>
      <c r="C4303">
        <v>11.96</v>
      </c>
      <c r="D4303" t="s">
        <v>59</v>
      </c>
      <c r="E4303">
        <v>1</v>
      </c>
      <c r="F4303" s="12">
        <f t="shared" si="134"/>
        <v>41275</v>
      </c>
      <c r="G4303" s="2">
        <f t="shared" si="135"/>
        <v>2013</v>
      </c>
    </row>
    <row r="4304" spans="1:7" x14ac:dyDescent="0.25">
      <c r="A4304">
        <v>8388</v>
      </c>
      <c r="B4304" t="s">
        <v>5</v>
      </c>
      <c r="C4304">
        <v>11.96</v>
      </c>
      <c r="D4304" t="s">
        <v>58</v>
      </c>
      <c r="E4304">
        <v>1</v>
      </c>
      <c r="F4304" s="12">
        <f t="shared" si="134"/>
        <v>41306</v>
      </c>
      <c r="G4304" s="2">
        <f t="shared" si="135"/>
        <v>2013</v>
      </c>
    </row>
    <row r="4305" spans="1:7" x14ac:dyDescent="0.25">
      <c r="A4305">
        <v>8388</v>
      </c>
      <c r="B4305" t="s">
        <v>5</v>
      </c>
      <c r="C4305">
        <v>11.96</v>
      </c>
      <c r="D4305" t="s">
        <v>57</v>
      </c>
      <c r="E4305">
        <v>1</v>
      </c>
      <c r="F4305" s="12">
        <f t="shared" si="134"/>
        <v>41334</v>
      </c>
      <c r="G4305" s="2">
        <f t="shared" si="135"/>
        <v>2013</v>
      </c>
    </row>
    <row r="4306" spans="1:7" x14ac:dyDescent="0.25">
      <c r="A4306">
        <v>8388</v>
      </c>
      <c r="B4306" t="s">
        <v>5</v>
      </c>
      <c r="C4306">
        <v>11.96</v>
      </c>
      <c r="D4306" t="s">
        <v>62</v>
      </c>
      <c r="E4306">
        <v>1</v>
      </c>
      <c r="F4306" s="12">
        <f t="shared" si="134"/>
        <v>41365</v>
      </c>
      <c r="G4306" s="2">
        <f t="shared" si="135"/>
        <v>2013</v>
      </c>
    </row>
    <row r="4307" spans="1:7" x14ac:dyDescent="0.25">
      <c r="A4307">
        <v>8388</v>
      </c>
      <c r="B4307" t="s">
        <v>5</v>
      </c>
      <c r="C4307">
        <v>11.96</v>
      </c>
      <c r="D4307" t="s">
        <v>60</v>
      </c>
      <c r="E4307">
        <v>2</v>
      </c>
      <c r="F4307" s="12">
        <f t="shared" si="134"/>
        <v>41395</v>
      </c>
      <c r="G4307" s="2">
        <f t="shared" si="135"/>
        <v>2013</v>
      </c>
    </row>
    <row r="4308" spans="1:7" x14ac:dyDescent="0.25">
      <c r="A4308">
        <v>8388</v>
      </c>
      <c r="B4308" t="s">
        <v>5</v>
      </c>
      <c r="C4308">
        <v>11.96</v>
      </c>
      <c r="D4308" t="s">
        <v>61</v>
      </c>
      <c r="E4308">
        <v>1</v>
      </c>
      <c r="F4308" s="12">
        <f t="shared" si="134"/>
        <v>41426</v>
      </c>
      <c r="G4308" s="2">
        <f t="shared" si="135"/>
        <v>2013</v>
      </c>
    </row>
    <row r="4309" spans="1:7" x14ac:dyDescent="0.25">
      <c r="A4309">
        <v>8388</v>
      </c>
      <c r="B4309" t="s">
        <v>5</v>
      </c>
      <c r="C4309">
        <v>11.96</v>
      </c>
      <c r="D4309" t="s">
        <v>63</v>
      </c>
      <c r="E4309">
        <v>2</v>
      </c>
      <c r="F4309" s="12">
        <f t="shared" si="134"/>
        <v>41456</v>
      </c>
      <c r="G4309" s="2">
        <f t="shared" si="135"/>
        <v>2013</v>
      </c>
    </row>
    <row r="4310" spans="1:7" x14ac:dyDescent="0.25">
      <c r="A4310">
        <v>8388</v>
      </c>
      <c r="B4310" t="s">
        <v>5</v>
      </c>
      <c r="C4310">
        <v>11.96</v>
      </c>
      <c r="D4310" t="s">
        <v>65</v>
      </c>
      <c r="E4310">
        <v>1</v>
      </c>
      <c r="F4310" s="12">
        <f t="shared" si="134"/>
        <v>41487</v>
      </c>
      <c r="G4310" s="2">
        <f t="shared" si="135"/>
        <v>2013</v>
      </c>
    </row>
    <row r="4311" spans="1:7" x14ac:dyDescent="0.25">
      <c r="A4311">
        <v>8388</v>
      </c>
      <c r="B4311" t="s">
        <v>5</v>
      </c>
      <c r="C4311">
        <v>11.96</v>
      </c>
      <c r="D4311" t="s">
        <v>64</v>
      </c>
      <c r="E4311">
        <v>2</v>
      </c>
      <c r="F4311" s="12">
        <f t="shared" si="134"/>
        <v>41518</v>
      </c>
      <c r="G4311" s="2">
        <f t="shared" si="135"/>
        <v>2013</v>
      </c>
    </row>
    <row r="4312" spans="1:7" x14ac:dyDescent="0.25">
      <c r="A4312">
        <v>8388</v>
      </c>
      <c r="B4312" t="s">
        <v>5</v>
      </c>
      <c r="C4312">
        <v>11.96</v>
      </c>
      <c r="D4312" t="s">
        <v>68</v>
      </c>
      <c r="E4312">
        <v>1</v>
      </c>
      <c r="F4312" s="12">
        <f t="shared" si="134"/>
        <v>41548</v>
      </c>
      <c r="G4312" s="2">
        <f t="shared" si="135"/>
        <v>2013</v>
      </c>
    </row>
    <row r="4313" spans="1:7" x14ac:dyDescent="0.25">
      <c r="A4313">
        <v>8388</v>
      </c>
      <c r="B4313" t="s">
        <v>5</v>
      </c>
      <c r="C4313">
        <v>11.96</v>
      </c>
      <c r="D4313" t="s">
        <v>67</v>
      </c>
      <c r="E4313">
        <v>1</v>
      </c>
      <c r="F4313" s="12">
        <f t="shared" si="134"/>
        <v>41579</v>
      </c>
      <c r="G4313" s="2">
        <f t="shared" si="135"/>
        <v>2013</v>
      </c>
    </row>
    <row r="4314" spans="1:7" x14ac:dyDescent="0.25">
      <c r="A4314">
        <v>8388</v>
      </c>
      <c r="B4314" t="s">
        <v>5</v>
      </c>
      <c r="C4314">
        <v>11.96</v>
      </c>
      <c r="D4314" t="s">
        <v>69</v>
      </c>
      <c r="E4314">
        <v>1</v>
      </c>
      <c r="F4314" s="12">
        <f t="shared" si="134"/>
        <v>41640</v>
      </c>
      <c r="G4314" s="2">
        <f t="shared" si="135"/>
        <v>2014</v>
      </c>
    </row>
    <row r="4315" spans="1:7" x14ac:dyDescent="0.25">
      <c r="A4315">
        <v>8388</v>
      </c>
      <c r="B4315" t="s">
        <v>5</v>
      </c>
      <c r="C4315">
        <v>11.96</v>
      </c>
      <c r="D4315" t="s">
        <v>70</v>
      </c>
      <c r="E4315">
        <v>1</v>
      </c>
      <c r="F4315" s="12">
        <f t="shared" si="134"/>
        <v>41671</v>
      </c>
      <c r="G4315" s="2">
        <f t="shared" si="135"/>
        <v>2014</v>
      </c>
    </row>
    <row r="4316" spans="1:7" x14ac:dyDescent="0.25">
      <c r="A4316">
        <v>8388</v>
      </c>
      <c r="B4316" t="s">
        <v>5</v>
      </c>
      <c r="C4316">
        <v>11.96</v>
      </c>
      <c r="D4316" t="s">
        <v>7</v>
      </c>
      <c r="E4316">
        <v>1</v>
      </c>
      <c r="F4316" s="12">
        <f t="shared" si="134"/>
        <v>41699</v>
      </c>
      <c r="G4316" s="2">
        <f t="shared" si="135"/>
        <v>2014</v>
      </c>
    </row>
    <row r="4317" spans="1:7" x14ac:dyDescent="0.25">
      <c r="A4317">
        <v>8388</v>
      </c>
      <c r="B4317" t="s">
        <v>5</v>
      </c>
      <c r="C4317">
        <v>11.96</v>
      </c>
      <c r="D4317" t="s">
        <v>6</v>
      </c>
      <c r="E4317">
        <v>2</v>
      </c>
      <c r="F4317" s="12">
        <f t="shared" si="134"/>
        <v>41730</v>
      </c>
      <c r="G4317" s="2">
        <f t="shared" si="135"/>
        <v>2014</v>
      </c>
    </row>
    <row r="4318" spans="1:7" x14ac:dyDescent="0.25">
      <c r="A4318">
        <v>8388</v>
      </c>
      <c r="B4318" t="s">
        <v>5</v>
      </c>
      <c r="C4318">
        <v>11.96</v>
      </c>
      <c r="D4318" t="s">
        <v>8</v>
      </c>
      <c r="E4318">
        <v>1</v>
      </c>
      <c r="F4318" s="12">
        <f t="shared" si="134"/>
        <v>41760</v>
      </c>
      <c r="G4318" s="2">
        <f t="shared" si="135"/>
        <v>2014</v>
      </c>
    </row>
    <row r="4319" spans="1:7" x14ac:dyDescent="0.25">
      <c r="A4319">
        <v>8388</v>
      </c>
      <c r="B4319" t="s">
        <v>5</v>
      </c>
      <c r="C4319">
        <v>11.96</v>
      </c>
      <c r="D4319" t="s">
        <v>10</v>
      </c>
      <c r="E4319">
        <v>2</v>
      </c>
      <c r="F4319" s="12">
        <f t="shared" si="134"/>
        <v>41791</v>
      </c>
      <c r="G4319" s="2">
        <f t="shared" si="135"/>
        <v>2014</v>
      </c>
    </row>
    <row r="4320" spans="1:7" x14ac:dyDescent="0.25">
      <c r="A4320">
        <v>8388</v>
      </c>
      <c r="B4320" t="s">
        <v>5</v>
      </c>
      <c r="C4320">
        <v>11.96</v>
      </c>
      <c r="D4320" t="s">
        <v>11</v>
      </c>
      <c r="E4320">
        <v>1</v>
      </c>
      <c r="F4320" s="12">
        <f t="shared" si="134"/>
        <v>41821</v>
      </c>
      <c r="G4320" s="2">
        <f t="shared" si="135"/>
        <v>2014</v>
      </c>
    </row>
    <row r="4321" spans="1:7" x14ac:dyDescent="0.25">
      <c r="A4321">
        <v>8388</v>
      </c>
      <c r="B4321" t="s">
        <v>5</v>
      </c>
      <c r="C4321">
        <v>11.96</v>
      </c>
      <c r="D4321" t="s">
        <v>13</v>
      </c>
      <c r="E4321">
        <v>2</v>
      </c>
      <c r="F4321" s="12">
        <f t="shared" si="134"/>
        <v>41852</v>
      </c>
      <c r="G4321" s="2">
        <f t="shared" si="135"/>
        <v>2014</v>
      </c>
    </row>
    <row r="4322" spans="1:7" x14ac:dyDescent="0.25">
      <c r="A4322">
        <v>8388</v>
      </c>
      <c r="B4322" t="s">
        <v>5</v>
      </c>
      <c r="C4322">
        <v>11.96</v>
      </c>
      <c r="D4322" t="s">
        <v>14</v>
      </c>
      <c r="E4322">
        <v>1</v>
      </c>
      <c r="F4322" s="12">
        <f t="shared" si="134"/>
        <v>41883</v>
      </c>
      <c r="G4322" s="2">
        <f t="shared" si="135"/>
        <v>2014</v>
      </c>
    </row>
    <row r="4323" spans="1:7" x14ac:dyDescent="0.25">
      <c r="A4323">
        <v>8388</v>
      </c>
      <c r="B4323" t="s">
        <v>5</v>
      </c>
      <c r="C4323">
        <v>11.96</v>
      </c>
      <c r="D4323" t="s">
        <v>16</v>
      </c>
      <c r="E4323">
        <v>1</v>
      </c>
      <c r="F4323" s="12">
        <f t="shared" si="134"/>
        <v>41913</v>
      </c>
      <c r="G4323" s="2">
        <f t="shared" si="135"/>
        <v>2014</v>
      </c>
    </row>
    <row r="4324" spans="1:7" x14ac:dyDescent="0.25">
      <c r="A4324">
        <v>8388</v>
      </c>
      <c r="B4324" t="s">
        <v>5</v>
      </c>
      <c r="C4324">
        <v>11.96</v>
      </c>
      <c r="D4324" t="s">
        <v>17</v>
      </c>
      <c r="E4324">
        <v>1</v>
      </c>
      <c r="F4324" s="12">
        <f t="shared" si="134"/>
        <v>41944</v>
      </c>
      <c r="G4324" s="2">
        <f t="shared" si="135"/>
        <v>2014</v>
      </c>
    </row>
    <row r="4325" spans="1:7" x14ac:dyDescent="0.25">
      <c r="A4325">
        <v>8388</v>
      </c>
      <c r="B4325" t="s">
        <v>5</v>
      </c>
      <c r="C4325">
        <v>11.96</v>
      </c>
      <c r="D4325" t="s">
        <v>18</v>
      </c>
      <c r="E4325">
        <v>1</v>
      </c>
      <c r="F4325" s="12">
        <f t="shared" si="134"/>
        <v>41974</v>
      </c>
      <c r="G4325" s="2">
        <f t="shared" si="135"/>
        <v>2014</v>
      </c>
    </row>
    <row r="4326" spans="1:7" x14ac:dyDescent="0.25">
      <c r="A4326">
        <v>8388</v>
      </c>
      <c r="B4326" t="s">
        <v>5</v>
      </c>
      <c r="C4326">
        <v>11.96</v>
      </c>
      <c r="D4326" t="s">
        <v>20</v>
      </c>
      <c r="E4326">
        <v>1</v>
      </c>
      <c r="F4326" s="12">
        <f t="shared" si="134"/>
        <v>42005</v>
      </c>
      <c r="G4326" s="2">
        <f t="shared" si="135"/>
        <v>2015</v>
      </c>
    </row>
    <row r="4327" spans="1:7" x14ac:dyDescent="0.25">
      <c r="A4327">
        <v>8388</v>
      </c>
      <c r="B4327" t="s">
        <v>5</v>
      </c>
      <c r="C4327">
        <v>11.96</v>
      </c>
      <c r="D4327" t="s">
        <v>23</v>
      </c>
      <c r="E4327">
        <v>2</v>
      </c>
      <c r="F4327" s="12">
        <f t="shared" si="134"/>
        <v>42064</v>
      </c>
      <c r="G4327" s="2">
        <f t="shared" si="135"/>
        <v>2015</v>
      </c>
    </row>
    <row r="4328" spans="1:7" x14ac:dyDescent="0.25">
      <c r="A4328">
        <v>8388</v>
      </c>
      <c r="B4328" t="s">
        <v>5</v>
      </c>
      <c r="C4328">
        <v>11.96</v>
      </c>
      <c r="D4328" t="s">
        <v>24</v>
      </c>
      <c r="E4328">
        <v>1</v>
      </c>
      <c r="F4328" s="12">
        <f t="shared" si="134"/>
        <v>42095</v>
      </c>
      <c r="G4328" s="2">
        <f t="shared" si="135"/>
        <v>2015</v>
      </c>
    </row>
    <row r="4329" spans="1:7" x14ac:dyDescent="0.25">
      <c r="A4329">
        <v>8388</v>
      </c>
      <c r="B4329" t="s">
        <v>5</v>
      </c>
      <c r="C4329">
        <v>11.96</v>
      </c>
      <c r="D4329" t="s">
        <v>25</v>
      </c>
      <c r="E4329">
        <v>2</v>
      </c>
      <c r="F4329" s="12">
        <f t="shared" si="134"/>
        <v>42125</v>
      </c>
      <c r="G4329" s="2">
        <f t="shared" si="135"/>
        <v>2015</v>
      </c>
    </row>
    <row r="4330" spans="1:7" x14ac:dyDescent="0.25">
      <c r="A4330">
        <v>8388</v>
      </c>
      <c r="B4330" t="s">
        <v>5</v>
      </c>
      <c r="C4330">
        <v>11.96</v>
      </c>
      <c r="D4330" t="s">
        <v>27</v>
      </c>
      <c r="E4330">
        <v>1</v>
      </c>
      <c r="F4330" s="12">
        <f t="shared" si="134"/>
        <v>42156</v>
      </c>
      <c r="G4330" s="2">
        <f t="shared" si="135"/>
        <v>2015</v>
      </c>
    </row>
    <row r="4331" spans="1:7" x14ac:dyDescent="0.25">
      <c r="A4331">
        <v>8389</v>
      </c>
      <c r="B4331" t="s">
        <v>5</v>
      </c>
      <c r="C4331">
        <v>5.0599999999999996</v>
      </c>
      <c r="D4331" t="s">
        <v>52</v>
      </c>
      <c r="E4331">
        <v>1</v>
      </c>
      <c r="F4331" s="12">
        <f t="shared" si="134"/>
        <v>41153</v>
      </c>
      <c r="G4331" s="2">
        <f t="shared" si="135"/>
        <v>2012</v>
      </c>
    </row>
    <row r="4332" spans="1:7" x14ac:dyDescent="0.25">
      <c r="A4332">
        <v>8389</v>
      </c>
      <c r="B4332" t="s">
        <v>5</v>
      </c>
      <c r="C4332">
        <v>5.0599999999999996</v>
      </c>
      <c r="D4332" t="s">
        <v>56</v>
      </c>
      <c r="E4332">
        <v>1</v>
      </c>
      <c r="F4332" s="12">
        <f t="shared" si="134"/>
        <v>41214</v>
      </c>
      <c r="G4332" s="2">
        <f t="shared" si="135"/>
        <v>2012</v>
      </c>
    </row>
    <row r="4333" spans="1:7" x14ac:dyDescent="0.25">
      <c r="A4333">
        <v>8389</v>
      </c>
      <c r="B4333" t="s">
        <v>5</v>
      </c>
      <c r="C4333">
        <v>5.0599999999999996</v>
      </c>
      <c r="D4333" t="s">
        <v>57</v>
      </c>
      <c r="E4333">
        <v>1</v>
      </c>
      <c r="F4333" s="12">
        <f t="shared" si="134"/>
        <v>41334</v>
      </c>
      <c r="G4333" s="2">
        <f t="shared" si="135"/>
        <v>2013</v>
      </c>
    </row>
    <row r="4334" spans="1:7" x14ac:dyDescent="0.25">
      <c r="A4334">
        <v>8389</v>
      </c>
      <c r="B4334" t="s">
        <v>5</v>
      </c>
      <c r="C4334">
        <v>5.0599999999999996</v>
      </c>
      <c r="D4334" t="s">
        <v>60</v>
      </c>
      <c r="E4334">
        <v>1</v>
      </c>
      <c r="F4334" s="12">
        <f t="shared" si="134"/>
        <v>41395</v>
      </c>
      <c r="G4334" s="2">
        <f t="shared" si="135"/>
        <v>2013</v>
      </c>
    </row>
    <row r="4335" spans="1:7" x14ac:dyDescent="0.25">
      <c r="A4335">
        <v>8389</v>
      </c>
      <c r="B4335" t="s">
        <v>5</v>
      </c>
      <c r="C4335">
        <v>5.0599999999999996</v>
      </c>
      <c r="D4335" t="s">
        <v>61</v>
      </c>
      <c r="E4335">
        <v>1</v>
      </c>
      <c r="F4335" s="12">
        <f t="shared" si="134"/>
        <v>41426</v>
      </c>
      <c r="G4335" s="2">
        <f t="shared" si="135"/>
        <v>2013</v>
      </c>
    </row>
    <row r="4336" spans="1:7" x14ac:dyDescent="0.25">
      <c r="A4336">
        <v>8389</v>
      </c>
      <c r="B4336" t="s">
        <v>5</v>
      </c>
      <c r="C4336">
        <v>5.0599999999999996</v>
      </c>
      <c r="D4336" t="s">
        <v>65</v>
      </c>
      <c r="E4336">
        <v>1</v>
      </c>
      <c r="F4336" s="12">
        <f t="shared" si="134"/>
        <v>41487</v>
      </c>
      <c r="G4336" s="2">
        <f t="shared" si="135"/>
        <v>2013</v>
      </c>
    </row>
    <row r="4337" spans="1:7" x14ac:dyDescent="0.25">
      <c r="A4337">
        <v>8389</v>
      </c>
      <c r="B4337" t="s">
        <v>5</v>
      </c>
      <c r="C4337">
        <v>5.0599999999999996</v>
      </c>
      <c r="D4337" t="s">
        <v>68</v>
      </c>
      <c r="E4337">
        <v>1</v>
      </c>
      <c r="F4337" s="12">
        <f t="shared" si="134"/>
        <v>41548</v>
      </c>
      <c r="G4337" s="2">
        <f t="shared" si="135"/>
        <v>2013</v>
      </c>
    </row>
    <row r="4338" spans="1:7" x14ac:dyDescent="0.25">
      <c r="A4338">
        <v>8389</v>
      </c>
      <c r="B4338" t="s">
        <v>5</v>
      </c>
      <c r="C4338">
        <v>5.0599999999999996</v>
      </c>
      <c r="D4338" t="s">
        <v>69</v>
      </c>
      <c r="E4338">
        <v>1</v>
      </c>
      <c r="F4338" s="12">
        <f t="shared" si="134"/>
        <v>41640</v>
      </c>
      <c r="G4338" s="2">
        <f t="shared" si="135"/>
        <v>2014</v>
      </c>
    </row>
    <row r="4339" spans="1:7" x14ac:dyDescent="0.25">
      <c r="A4339">
        <v>8389</v>
      </c>
      <c r="B4339" t="s">
        <v>5</v>
      </c>
      <c r="C4339">
        <v>5.0599999999999996</v>
      </c>
      <c r="D4339" t="s">
        <v>7</v>
      </c>
      <c r="E4339">
        <v>1</v>
      </c>
      <c r="F4339" s="12">
        <f t="shared" si="134"/>
        <v>41699</v>
      </c>
      <c r="G4339" s="2">
        <f t="shared" si="135"/>
        <v>2014</v>
      </c>
    </row>
    <row r="4340" spans="1:7" x14ac:dyDescent="0.25">
      <c r="A4340">
        <v>8389</v>
      </c>
      <c r="B4340" t="s">
        <v>5</v>
      </c>
      <c r="C4340">
        <v>5.0599999999999996</v>
      </c>
      <c r="D4340" t="s">
        <v>8</v>
      </c>
      <c r="E4340">
        <v>1</v>
      </c>
      <c r="F4340" s="12">
        <f t="shared" si="134"/>
        <v>41760</v>
      </c>
      <c r="G4340" s="2">
        <f t="shared" si="135"/>
        <v>2014</v>
      </c>
    </row>
    <row r="4341" spans="1:7" x14ac:dyDescent="0.25">
      <c r="A4341">
        <v>8389</v>
      </c>
      <c r="B4341" t="s">
        <v>5</v>
      </c>
      <c r="C4341">
        <v>5.0599999999999996</v>
      </c>
      <c r="D4341" t="s">
        <v>10</v>
      </c>
      <c r="E4341">
        <v>1</v>
      </c>
      <c r="F4341" s="12">
        <f t="shared" si="134"/>
        <v>41791</v>
      </c>
      <c r="G4341" s="2">
        <f t="shared" si="135"/>
        <v>2014</v>
      </c>
    </row>
    <row r="4342" spans="1:7" x14ac:dyDescent="0.25">
      <c r="A4342">
        <v>8389</v>
      </c>
      <c r="B4342" t="s">
        <v>5</v>
      </c>
      <c r="C4342">
        <v>5.0599999999999996</v>
      </c>
      <c r="D4342" t="s">
        <v>11</v>
      </c>
      <c r="E4342">
        <v>1</v>
      </c>
      <c r="F4342" s="12">
        <f t="shared" si="134"/>
        <v>41821</v>
      </c>
      <c r="G4342" s="2">
        <f t="shared" si="135"/>
        <v>2014</v>
      </c>
    </row>
    <row r="4343" spans="1:7" x14ac:dyDescent="0.25">
      <c r="A4343">
        <v>8389</v>
      </c>
      <c r="B4343" t="s">
        <v>5</v>
      </c>
      <c r="C4343">
        <v>5.0599999999999996</v>
      </c>
      <c r="D4343" t="s">
        <v>14</v>
      </c>
      <c r="E4343">
        <v>1</v>
      </c>
      <c r="F4343" s="12">
        <f t="shared" si="134"/>
        <v>41883</v>
      </c>
      <c r="G4343" s="2">
        <f t="shared" si="135"/>
        <v>2014</v>
      </c>
    </row>
    <row r="4344" spans="1:7" x14ac:dyDescent="0.25">
      <c r="A4344">
        <v>8389</v>
      </c>
      <c r="B4344" t="s">
        <v>5</v>
      </c>
      <c r="C4344">
        <v>5.0599999999999996</v>
      </c>
      <c r="D4344" t="s">
        <v>17</v>
      </c>
      <c r="E4344">
        <v>1</v>
      </c>
      <c r="F4344" s="12">
        <f t="shared" si="134"/>
        <v>41944</v>
      </c>
      <c r="G4344" s="2">
        <f t="shared" si="135"/>
        <v>2014</v>
      </c>
    </row>
    <row r="4345" spans="1:7" x14ac:dyDescent="0.25">
      <c r="A4345">
        <v>8389</v>
      </c>
      <c r="B4345" t="s">
        <v>5</v>
      </c>
      <c r="C4345">
        <v>5.0599999999999996</v>
      </c>
      <c r="D4345" t="s">
        <v>23</v>
      </c>
      <c r="E4345">
        <v>1</v>
      </c>
      <c r="F4345" s="12">
        <f t="shared" si="134"/>
        <v>42064</v>
      </c>
      <c r="G4345" s="2">
        <f t="shared" si="135"/>
        <v>2015</v>
      </c>
    </row>
    <row r="4346" spans="1:7" x14ac:dyDescent="0.25">
      <c r="A4346">
        <v>8389</v>
      </c>
      <c r="B4346" t="s">
        <v>5</v>
      </c>
      <c r="C4346">
        <v>5.0599999999999996</v>
      </c>
      <c r="D4346" t="s">
        <v>24</v>
      </c>
      <c r="E4346">
        <v>1</v>
      </c>
      <c r="F4346" s="12">
        <f t="shared" si="134"/>
        <v>42095</v>
      </c>
      <c r="G4346" s="2">
        <f t="shared" si="135"/>
        <v>2015</v>
      </c>
    </row>
    <row r="4347" spans="1:7" x14ac:dyDescent="0.25">
      <c r="A4347">
        <v>8389</v>
      </c>
      <c r="B4347" t="s">
        <v>5</v>
      </c>
      <c r="C4347">
        <v>5.0599999999999996</v>
      </c>
      <c r="D4347" t="s">
        <v>27</v>
      </c>
      <c r="E4347">
        <v>1</v>
      </c>
      <c r="F4347" s="12">
        <f t="shared" si="134"/>
        <v>42156</v>
      </c>
      <c r="G4347" s="2">
        <f t="shared" si="135"/>
        <v>2015</v>
      </c>
    </row>
    <row r="4348" spans="1:7" x14ac:dyDescent="0.25">
      <c r="A4348">
        <v>8390</v>
      </c>
      <c r="B4348" t="s">
        <v>5</v>
      </c>
      <c r="C4348">
        <v>6.665</v>
      </c>
      <c r="D4348" t="s">
        <v>55</v>
      </c>
      <c r="E4348">
        <v>1</v>
      </c>
      <c r="F4348" s="12">
        <f t="shared" si="134"/>
        <v>41183</v>
      </c>
      <c r="G4348" s="2">
        <f t="shared" si="135"/>
        <v>2012</v>
      </c>
    </row>
    <row r="4349" spans="1:7" x14ac:dyDescent="0.25">
      <c r="A4349">
        <v>8390</v>
      </c>
      <c r="B4349" t="s">
        <v>5</v>
      </c>
      <c r="C4349">
        <v>6.665</v>
      </c>
      <c r="D4349" t="s">
        <v>56</v>
      </c>
      <c r="E4349">
        <v>1</v>
      </c>
      <c r="F4349" s="12">
        <f t="shared" si="134"/>
        <v>41214</v>
      </c>
      <c r="G4349" s="2">
        <f t="shared" si="135"/>
        <v>2012</v>
      </c>
    </row>
    <row r="4350" spans="1:7" x14ac:dyDescent="0.25">
      <c r="A4350">
        <v>8390</v>
      </c>
      <c r="B4350" t="s">
        <v>5</v>
      </c>
      <c r="C4350">
        <v>6.665</v>
      </c>
      <c r="D4350" t="s">
        <v>58</v>
      </c>
      <c r="E4350">
        <v>1</v>
      </c>
      <c r="F4350" s="12">
        <f t="shared" si="134"/>
        <v>41306</v>
      </c>
      <c r="G4350" s="2">
        <f t="shared" si="135"/>
        <v>2013</v>
      </c>
    </row>
    <row r="4351" spans="1:7" x14ac:dyDescent="0.25">
      <c r="A4351">
        <v>8390</v>
      </c>
      <c r="B4351" t="s">
        <v>5</v>
      </c>
      <c r="C4351">
        <v>6.665</v>
      </c>
      <c r="D4351" t="s">
        <v>62</v>
      </c>
      <c r="E4351">
        <v>1</v>
      </c>
      <c r="F4351" s="12">
        <f t="shared" si="134"/>
        <v>41365</v>
      </c>
      <c r="G4351" s="2">
        <f t="shared" si="135"/>
        <v>2013</v>
      </c>
    </row>
    <row r="4352" spans="1:7" x14ac:dyDescent="0.25">
      <c r="A4352">
        <v>8390</v>
      </c>
      <c r="B4352" t="s">
        <v>5</v>
      </c>
      <c r="C4352">
        <v>6.665</v>
      </c>
      <c r="D4352" t="s">
        <v>60</v>
      </c>
      <c r="E4352">
        <v>1</v>
      </c>
      <c r="F4352" s="12">
        <f t="shared" si="134"/>
        <v>41395</v>
      </c>
      <c r="G4352" s="2">
        <f t="shared" si="135"/>
        <v>2013</v>
      </c>
    </row>
    <row r="4353" spans="1:7" x14ac:dyDescent="0.25">
      <c r="A4353">
        <v>8390</v>
      </c>
      <c r="B4353" t="s">
        <v>5</v>
      </c>
      <c r="C4353">
        <v>6.665</v>
      </c>
      <c r="D4353" t="s">
        <v>61</v>
      </c>
      <c r="E4353">
        <v>1</v>
      </c>
      <c r="F4353" s="12">
        <f t="shared" si="134"/>
        <v>41426</v>
      </c>
      <c r="G4353" s="2">
        <f t="shared" si="135"/>
        <v>2013</v>
      </c>
    </row>
    <row r="4354" spans="1:7" x14ac:dyDescent="0.25">
      <c r="A4354">
        <v>8390</v>
      </c>
      <c r="B4354" t="s">
        <v>5</v>
      </c>
      <c r="C4354">
        <v>6.665</v>
      </c>
      <c r="D4354" t="s">
        <v>63</v>
      </c>
      <c r="E4354">
        <v>1</v>
      </c>
      <c r="F4354" s="12">
        <f t="shared" ref="F4354:F4417" si="136">DATE(VALUE(LEFT(D4354,4)),VALUE(RIGHT(D4354,2)),1)</f>
        <v>41456</v>
      </c>
      <c r="G4354" s="2">
        <f t="shared" si="135"/>
        <v>2013</v>
      </c>
    </row>
    <row r="4355" spans="1:7" x14ac:dyDescent="0.25">
      <c r="A4355">
        <v>8390</v>
      </c>
      <c r="B4355" t="s">
        <v>5</v>
      </c>
      <c r="C4355">
        <v>6.665</v>
      </c>
      <c r="D4355" t="s">
        <v>65</v>
      </c>
      <c r="E4355">
        <v>1</v>
      </c>
      <c r="F4355" s="12">
        <f t="shared" si="136"/>
        <v>41487</v>
      </c>
      <c r="G4355" s="2">
        <f t="shared" ref="G4355:G4418" si="137">YEAR(F4355)</f>
        <v>2013</v>
      </c>
    </row>
    <row r="4356" spans="1:7" x14ac:dyDescent="0.25">
      <c r="A4356">
        <v>8390</v>
      </c>
      <c r="B4356" t="s">
        <v>5</v>
      </c>
      <c r="C4356">
        <v>6.665</v>
      </c>
      <c r="D4356" t="s">
        <v>68</v>
      </c>
      <c r="E4356">
        <v>1</v>
      </c>
      <c r="F4356" s="12">
        <f t="shared" si="136"/>
        <v>41548</v>
      </c>
      <c r="G4356" s="2">
        <f t="shared" si="137"/>
        <v>2013</v>
      </c>
    </row>
    <row r="4357" spans="1:7" x14ac:dyDescent="0.25">
      <c r="A4357">
        <v>8390</v>
      </c>
      <c r="B4357" t="s">
        <v>5</v>
      </c>
      <c r="C4357">
        <v>6.665</v>
      </c>
      <c r="D4357" t="s">
        <v>66</v>
      </c>
      <c r="E4357">
        <v>1</v>
      </c>
      <c r="F4357" s="12">
        <f t="shared" si="136"/>
        <v>41609</v>
      </c>
      <c r="G4357" s="2">
        <f t="shared" si="137"/>
        <v>2013</v>
      </c>
    </row>
    <row r="4358" spans="1:7" x14ac:dyDescent="0.25">
      <c r="A4358">
        <v>8390</v>
      </c>
      <c r="B4358" t="s">
        <v>5</v>
      </c>
      <c r="C4358">
        <v>6.665</v>
      </c>
      <c r="D4358" t="s">
        <v>70</v>
      </c>
      <c r="E4358">
        <v>1</v>
      </c>
      <c r="F4358" s="12">
        <f t="shared" si="136"/>
        <v>41671</v>
      </c>
      <c r="G4358" s="2">
        <f t="shared" si="137"/>
        <v>2014</v>
      </c>
    </row>
    <row r="4359" spans="1:7" x14ac:dyDescent="0.25">
      <c r="A4359">
        <v>8390</v>
      </c>
      <c r="B4359" t="s">
        <v>5</v>
      </c>
      <c r="C4359">
        <v>6.665</v>
      </c>
      <c r="D4359" t="s">
        <v>6</v>
      </c>
      <c r="E4359">
        <v>1</v>
      </c>
      <c r="F4359" s="12">
        <f t="shared" si="136"/>
        <v>41730</v>
      </c>
      <c r="G4359" s="2">
        <f t="shared" si="137"/>
        <v>2014</v>
      </c>
    </row>
    <row r="4360" spans="1:7" x14ac:dyDescent="0.25">
      <c r="A4360">
        <v>8390</v>
      </c>
      <c r="B4360" t="s">
        <v>5</v>
      </c>
      <c r="C4360">
        <v>6.665</v>
      </c>
      <c r="D4360" t="s">
        <v>8</v>
      </c>
      <c r="E4360">
        <v>1</v>
      </c>
      <c r="F4360" s="12">
        <f t="shared" si="136"/>
        <v>41760</v>
      </c>
      <c r="G4360" s="2">
        <f t="shared" si="137"/>
        <v>2014</v>
      </c>
    </row>
    <row r="4361" spans="1:7" x14ac:dyDescent="0.25">
      <c r="A4361">
        <v>8390</v>
      </c>
      <c r="B4361" t="s">
        <v>5</v>
      </c>
      <c r="C4361">
        <v>6.665</v>
      </c>
      <c r="D4361" t="s">
        <v>10</v>
      </c>
      <c r="E4361">
        <v>1</v>
      </c>
      <c r="F4361" s="12">
        <f t="shared" si="136"/>
        <v>41791</v>
      </c>
      <c r="G4361" s="2">
        <f t="shared" si="137"/>
        <v>2014</v>
      </c>
    </row>
    <row r="4362" spans="1:7" x14ac:dyDescent="0.25">
      <c r="A4362">
        <v>8390</v>
      </c>
      <c r="B4362" t="s">
        <v>5</v>
      </c>
      <c r="C4362">
        <v>6.665</v>
      </c>
      <c r="D4362" t="s">
        <v>11</v>
      </c>
      <c r="E4362">
        <v>1</v>
      </c>
      <c r="F4362" s="12">
        <f t="shared" si="136"/>
        <v>41821</v>
      </c>
      <c r="G4362" s="2">
        <f t="shared" si="137"/>
        <v>2014</v>
      </c>
    </row>
    <row r="4363" spans="1:7" x14ac:dyDescent="0.25">
      <c r="A4363">
        <v>8390</v>
      </c>
      <c r="B4363" t="s">
        <v>5</v>
      </c>
      <c r="C4363">
        <v>6.665</v>
      </c>
      <c r="D4363" t="s">
        <v>13</v>
      </c>
      <c r="E4363">
        <v>1</v>
      </c>
      <c r="F4363" s="12">
        <f t="shared" si="136"/>
        <v>41852</v>
      </c>
      <c r="G4363" s="2">
        <f t="shared" si="137"/>
        <v>2014</v>
      </c>
    </row>
    <row r="4364" spans="1:7" x14ac:dyDescent="0.25">
      <c r="A4364">
        <v>8390</v>
      </c>
      <c r="B4364" t="s">
        <v>5</v>
      </c>
      <c r="C4364">
        <v>6.665</v>
      </c>
      <c r="D4364" t="s">
        <v>16</v>
      </c>
      <c r="E4364">
        <v>1</v>
      </c>
      <c r="F4364" s="12">
        <f t="shared" si="136"/>
        <v>41913</v>
      </c>
      <c r="G4364" s="2">
        <f t="shared" si="137"/>
        <v>2014</v>
      </c>
    </row>
    <row r="4365" spans="1:7" x14ac:dyDescent="0.25">
      <c r="A4365">
        <v>8390</v>
      </c>
      <c r="B4365" t="s">
        <v>5</v>
      </c>
      <c r="C4365">
        <v>6.665</v>
      </c>
      <c r="D4365" t="s">
        <v>18</v>
      </c>
      <c r="E4365">
        <v>1</v>
      </c>
      <c r="F4365" s="12">
        <f t="shared" si="136"/>
        <v>41974</v>
      </c>
      <c r="G4365" s="2">
        <f t="shared" si="137"/>
        <v>2014</v>
      </c>
    </row>
    <row r="4366" spans="1:7" x14ac:dyDescent="0.25">
      <c r="A4366">
        <v>8390</v>
      </c>
      <c r="B4366" t="s">
        <v>5</v>
      </c>
      <c r="C4366">
        <v>6.665</v>
      </c>
      <c r="D4366" t="s">
        <v>23</v>
      </c>
      <c r="E4366">
        <v>1</v>
      </c>
      <c r="F4366" s="12">
        <f t="shared" si="136"/>
        <v>42064</v>
      </c>
      <c r="G4366" s="2">
        <f t="shared" si="137"/>
        <v>2015</v>
      </c>
    </row>
    <row r="4367" spans="1:7" x14ac:dyDescent="0.25">
      <c r="A4367">
        <v>8390</v>
      </c>
      <c r="B4367" t="s">
        <v>5</v>
      </c>
      <c r="C4367">
        <v>6.665</v>
      </c>
      <c r="D4367" t="s">
        <v>24</v>
      </c>
      <c r="E4367">
        <v>1</v>
      </c>
      <c r="F4367" s="12">
        <f t="shared" si="136"/>
        <v>42095</v>
      </c>
      <c r="G4367" s="2">
        <f t="shared" si="137"/>
        <v>2015</v>
      </c>
    </row>
    <row r="4368" spans="1:7" x14ac:dyDescent="0.25">
      <c r="A4368">
        <v>8390</v>
      </c>
      <c r="B4368" t="s">
        <v>5</v>
      </c>
      <c r="C4368">
        <v>6.665</v>
      </c>
      <c r="D4368" t="s">
        <v>25</v>
      </c>
      <c r="E4368">
        <v>1</v>
      </c>
      <c r="F4368" s="12">
        <f t="shared" si="136"/>
        <v>42125</v>
      </c>
      <c r="G4368" s="2">
        <f t="shared" si="137"/>
        <v>2015</v>
      </c>
    </row>
    <row r="4369" spans="1:7" x14ac:dyDescent="0.25">
      <c r="A4369">
        <v>8390</v>
      </c>
      <c r="B4369" t="s">
        <v>5</v>
      </c>
      <c r="C4369">
        <v>6.665</v>
      </c>
      <c r="D4369" t="s">
        <v>27</v>
      </c>
      <c r="E4369">
        <v>1</v>
      </c>
      <c r="F4369" s="12">
        <f t="shared" si="136"/>
        <v>42156</v>
      </c>
      <c r="G4369" s="2">
        <f t="shared" si="137"/>
        <v>2015</v>
      </c>
    </row>
    <row r="4370" spans="1:7" x14ac:dyDescent="0.25">
      <c r="A4370">
        <v>8391</v>
      </c>
      <c r="B4370" t="s">
        <v>5</v>
      </c>
      <c r="C4370">
        <v>3.91</v>
      </c>
      <c r="D4370" t="s">
        <v>55</v>
      </c>
      <c r="E4370">
        <v>1</v>
      </c>
      <c r="F4370" s="12">
        <f t="shared" si="136"/>
        <v>41183</v>
      </c>
      <c r="G4370" s="2">
        <f t="shared" si="137"/>
        <v>2012</v>
      </c>
    </row>
    <row r="4371" spans="1:7" x14ac:dyDescent="0.25">
      <c r="A4371">
        <v>8391</v>
      </c>
      <c r="B4371" t="s">
        <v>5</v>
      </c>
      <c r="C4371">
        <v>3.91</v>
      </c>
      <c r="D4371" t="s">
        <v>58</v>
      </c>
      <c r="E4371">
        <v>1</v>
      </c>
      <c r="F4371" s="12">
        <f t="shared" si="136"/>
        <v>41306</v>
      </c>
      <c r="G4371" s="2">
        <f t="shared" si="137"/>
        <v>2013</v>
      </c>
    </row>
    <row r="4372" spans="1:7" x14ac:dyDescent="0.25">
      <c r="A4372">
        <v>8391</v>
      </c>
      <c r="B4372" t="s">
        <v>5</v>
      </c>
      <c r="C4372">
        <v>3.91</v>
      </c>
      <c r="D4372" t="s">
        <v>62</v>
      </c>
      <c r="E4372">
        <v>1</v>
      </c>
      <c r="F4372" s="12">
        <f t="shared" si="136"/>
        <v>41365</v>
      </c>
      <c r="G4372" s="2">
        <f t="shared" si="137"/>
        <v>2013</v>
      </c>
    </row>
    <row r="4373" spans="1:7" x14ac:dyDescent="0.25">
      <c r="A4373">
        <v>8391</v>
      </c>
      <c r="B4373" t="s">
        <v>5</v>
      </c>
      <c r="C4373">
        <v>3.91</v>
      </c>
      <c r="D4373" t="s">
        <v>61</v>
      </c>
      <c r="E4373">
        <v>1</v>
      </c>
      <c r="F4373" s="12">
        <f t="shared" si="136"/>
        <v>41426</v>
      </c>
      <c r="G4373" s="2">
        <f t="shared" si="137"/>
        <v>2013</v>
      </c>
    </row>
    <row r="4374" spans="1:7" x14ac:dyDescent="0.25">
      <c r="A4374">
        <v>8391</v>
      </c>
      <c r="B4374" t="s">
        <v>5</v>
      </c>
      <c r="C4374">
        <v>3.91</v>
      </c>
      <c r="D4374" t="s">
        <v>64</v>
      </c>
      <c r="E4374">
        <v>1</v>
      </c>
      <c r="F4374" s="12">
        <f t="shared" si="136"/>
        <v>41518</v>
      </c>
      <c r="G4374" s="2">
        <f t="shared" si="137"/>
        <v>2013</v>
      </c>
    </row>
    <row r="4375" spans="1:7" x14ac:dyDescent="0.25">
      <c r="A4375">
        <v>8391</v>
      </c>
      <c r="B4375" t="s">
        <v>5</v>
      </c>
      <c r="C4375">
        <v>3.91</v>
      </c>
      <c r="D4375" t="s">
        <v>66</v>
      </c>
      <c r="E4375">
        <v>1</v>
      </c>
      <c r="F4375" s="12">
        <f t="shared" si="136"/>
        <v>41609</v>
      </c>
      <c r="G4375" s="2">
        <f t="shared" si="137"/>
        <v>2013</v>
      </c>
    </row>
    <row r="4376" spans="1:7" x14ac:dyDescent="0.25">
      <c r="A4376">
        <v>8391</v>
      </c>
      <c r="B4376" t="s">
        <v>5</v>
      </c>
      <c r="C4376">
        <v>3.91</v>
      </c>
      <c r="D4376" t="s">
        <v>7</v>
      </c>
      <c r="E4376">
        <v>1</v>
      </c>
      <c r="F4376" s="12">
        <f t="shared" si="136"/>
        <v>41699</v>
      </c>
      <c r="G4376" s="2">
        <f t="shared" si="137"/>
        <v>2014</v>
      </c>
    </row>
    <row r="4377" spans="1:7" x14ac:dyDescent="0.25">
      <c r="A4377">
        <v>8391</v>
      </c>
      <c r="B4377" t="s">
        <v>5</v>
      </c>
      <c r="C4377">
        <v>3.91</v>
      </c>
      <c r="D4377" t="s">
        <v>8</v>
      </c>
      <c r="E4377">
        <v>1</v>
      </c>
      <c r="F4377" s="12">
        <f t="shared" si="136"/>
        <v>41760</v>
      </c>
      <c r="G4377" s="2">
        <f t="shared" si="137"/>
        <v>2014</v>
      </c>
    </row>
    <row r="4378" spans="1:7" x14ac:dyDescent="0.25">
      <c r="A4378">
        <v>8391</v>
      </c>
      <c r="B4378" t="s">
        <v>5</v>
      </c>
      <c r="C4378">
        <v>3.91</v>
      </c>
      <c r="D4378" t="s">
        <v>11</v>
      </c>
      <c r="E4378">
        <v>1</v>
      </c>
      <c r="F4378" s="12">
        <f t="shared" si="136"/>
        <v>41821</v>
      </c>
      <c r="G4378" s="2">
        <f t="shared" si="137"/>
        <v>2014</v>
      </c>
    </row>
    <row r="4379" spans="1:7" x14ac:dyDescent="0.25">
      <c r="A4379">
        <v>8391</v>
      </c>
      <c r="B4379" t="s">
        <v>5</v>
      </c>
      <c r="C4379">
        <v>3.91</v>
      </c>
      <c r="D4379" t="s">
        <v>16</v>
      </c>
      <c r="E4379">
        <v>1</v>
      </c>
      <c r="F4379" s="12">
        <f t="shared" si="136"/>
        <v>41913</v>
      </c>
      <c r="G4379" s="2">
        <f t="shared" si="137"/>
        <v>2014</v>
      </c>
    </row>
    <row r="4380" spans="1:7" x14ac:dyDescent="0.25">
      <c r="A4380">
        <v>8391</v>
      </c>
      <c r="B4380" t="s">
        <v>5</v>
      </c>
      <c r="C4380">
        <v>3.91</v>
      </c>
      <c r="D4380" t="s">
        <v>20</v>
      </c>
      <c r="E4380">
        <v>1</v>
      </c>
      <c r="F4380" s="12">
        <f t="shared" si="136"/>
        <v>42005</v>
      </c>
      <c r="G4380" s="2">
        <f t="shared" si="137"/>
        <v>2015</v>
      </c>
    </row>
    <row r="4381" spans="1:7" x14ac:dyDescent="0.25">
      <c r="A4381">
        <v>8391</v>
      </c>
      <c r="B4381" t="s">
        <v>5</v>
      </c>
      <c r="C4381">
        <v>3.91</v>
      </c>
      <c r="D4381" t="s">
        <v>24</v>
      </c>
      <c r="E4381">
        <v>1</v>
      </c>
      <c r="F4381" s="12">
        <f t="shared" si="136"/>
        <v>42095</v>
      </c>
      <c r="G4381" s="2">
        <f t="shared" si="137"/>
        <v>2015</v>
      </c>
    </row>
    <row r="4382" spans="1:7" x14ac:dyDescent="0.25">
      <c r="A4382">
        <v>8391</v>
      </c>
      <c r="B4382" t="s">
        <v>5</v>
      </c>
      <c r="C4382">
        <v>3.91</v>
      </c>
      <c r="D4382" t="s">
        <v>27</v>
      </c>
      <c r="E4382">
        <v>1</v>
      </c>
      <c r="F4382" s="12">
        <f t="shared" si="136"/>
        <v>42156</v>
      </c>
      <c r="G4382" s="2">
        <f t="shared" si="137"/>
        <v>2015</v>
      </c>
    </row>
    <row r="4383" spans="1:7" x14ac:dyDescent="0.25">
      <c r="A4383">
        <v>8392</v>
      </c>
      <c r="B4383" t="s">
        <v>5</v>
      </c>
      <c r="C4383">
        <v>5.52</v>
      </c>
      <c r="D4383" t="s">
        <v>55</v>
      </c>
      <c r="E4383">
        <v>1</v>
      </c>
      <c r="F4383" s="12">
        <f t="shared" si="136"/>
        <v>41183</v>
      </c>
      <c r="G4383" s="2">
        <f t="shared" si="137"/>
        <v>2012</v>
      </c>
    </row>
    <row r="4384" spans="1:7" x14ac:dyDescent="0.25">
      <c r="A4384">
        <v>8392</v>
      </c>
      <c r="B4384" t="s">
        <v>5</v>
      </c>
      <c r="C4384">
        <v>5.52</v>
      </c>
      <c r="D4384" t="s">
        <v>59</v>
      </c>
      <c r="E4384">
        <v>1</v>
      </c>
      <c r="F4384" s="12">
        <f t="shared" si="136"/>
        <v>41275</v>
      </c>
      <c r="G4384" s="2">
        <f t="shared" si="137"/>
        <v>2013</v>
      </c>
    </row>
    <row r="4385" spans="1:7" x14ac:dyDescent="0.25">
      <c r="A4385">
        <v>8392</v>
      </c>
      <c r="B4385" t="s">
        <v>5</v>
      </c>
      <c r="C4385">
        <v>5.52</v>
      </c>
      <c r="D4385" t="s">
        <v>57</v>
      </c>
      <c r="E4385">
        <v>1</v>
      </c>
      <c r="F4385" s="12">
        <f t="shared" si="136"/>
        <v>41334</v>
      </c>
      <c r="G4385" s="2">
        <f t="shared" si="137"/>
        <v>2013</v>
      </c>
    </row>
    <row r="4386" spans="1:7" x14ac:dyDescent="0.25">
      <c r="A4386">
        <v>8392</v>
      </c>
      <c r="B4386" t="s">
        <v>5</v>
      </c>
      <c r="C4386">
        <v>5.52</v>
      </c>
      <c r="D4386" t="s">
        <v>62</v>
      </c>
      <c r="E4386">
        <v>1</v>
      </c>
      <c r="F4386" s="12">
        <f t="shared" si="136"/>
        <v>41365</v>
      </c>
      <c r="G4386" s="2">
        <f t="shared" si="137"/>
        <v>2013</v>
      </c>
    </row>
    <row r="4387" spans="1:7" x14ac:dyDescent="0.25">
      <c r="A4387">
        <v>8392</v>
      </c>
      <c r="B4387" t="s">
        <v>5</v>
      </c>
      <c r="C4387">
        <v>5.52</v>
      </c>
      <c r="D4387" t="s">
        <v>61</v>
      </c>
      <c r="E4387">
        <v>1</v>
      </c>
      <c r="F4387" s="12">
        <f t="shared" si="136"/>
        <v>41426</v>
      </c>
      <c r="G4387" s="2">
        <f t="shared" si="137"/>
        <v>2013</v>
      </c>
    </row>
    <row r="4388" spans="1:7" x14ac:dyDescent="0.25">
      <c r="A4388">
        <v>8392</v>
      </c>
      <c r="B4388" t="s">
        <v>5</v>
      </c>
      <c r="C4388">
        <v>5.52</v>
      </c>
      <c r="D4388" t="s">
        <v>63</v>
      </c>
      <c r="E4388">
        <v>1</v>
      </c>
      <c r="F4388" s="12">
        <f t="shared" si="136"/>
        <v>41456</v>
      </c>
      <c r="G4388" s="2">
        <f t="shared" si="137"/>
        <v>2013</v>
      </c>
    </row>
    <row r="4389" spans="1:7" x14ac:dyDescent="0.25">
      <c r="A4389">
        <v>8392</v>
      </c>
      <c r="B4389" t="s">
        <v>5</v>
      </c>
      <c r="C4389">
        <v>5.52</v>
      </c>
      <c r="D4389" t="s">
        <v>64</v>
      </c>
      <c r="E4389">
        <v>1</v>
      </c>
      <c r="F4389" s="12">
        <f t="shared" si="136"/>
        <v>41518</v>
      </c>
      <c r="G4389" s="2">
        <f t="shared" si="137"/>
        <v>2013</v>
      </c>
    </row>
    <row r="4390" spans="1:7" x14ac:dyDescent="0.25">
      <c r="A4390">
        <v>8392</v>
      </c>
      <c r="B4390" t="s">
        <v>5</v>
      </c>
      <c r="C4390">
        <v>5.52</v>
      </c>
      <c r="D4390" t="s">
        <v>68</v>
      </c>
      <c r="E4390">
        <v>1</v>
      </c>
      <c r="F4390" s="12">
        <f t="shared" si="136"/>
        <v>41548</v>
      </c>
      <c r="G4390" s="2">
        <f t="shared" si="137"/>
        <v>2013</v>
      </c>
    </row>
    <row r="4391" spans="1:7" x14ac:dyDescent="0.25">
      <c r="A4391">
        <v>8392</v>
      </c>
      <c r="B4391" t="s">
        <v>5</v>
      </c>
      <c r="C4391">
        <v>5.52</v>
      </c>
      <c r="D4391" t="s">
        <v>69</v>
      </c>
      <c r="E4391">
        <v>1</v>
      </c>
      <c r="F4391" s="12">
        <f t="shared" si="136"/>
        <v>41640</v>
      </c>
      <c r="G4391" s="2">
        <f t="shared" si="137"/>
        <v>2014</v>
      </c>
    </row>
    <row r="4392" spans="1:7" x14ac:dyDescent="0.25">
      <c r="A4392">
        <v>8392</v>
      </c>
      <c r="B4392" t="s">
        <v>5</v>
      </c>
      <c r="C4392">
        <v>5.52</v>
      </c>
      <c r="D4392" t="s">
        <v>7</v>
      </c>
      <c r="E4392">
        <v>1</v>
      </c>
      <c r="F4392" s="12">
        <f t="shared" si="136"/>
        <v>41699</v>
      </c>
      <c r="G4392" s="2">
        <f t="shared" si="137"/>
        <v>2014</v>
      </c>
    </row>
    <row r="4393" spans="1:7" x14ac:dyDescent="0.25">
      <c r="A4393">
        <v>8392</v>
      </c>
      <c r="B4393" t="s">
        <v>5</v>
      </c>
      <c r="C4393">
        <v>5.52</v>
      </c>
      <c r="D4393" t="s">
        <v>6</v>
      </c>
      <c r="E4393">
        <v>1</v>
      </c>
      <c r="F4393" s="12">
        <f t="shared" si="136"/>
        <v>41730</v>
      </c>
      <c r="G4393" s="2">
        <f t="shared" si="137"/>
        <v>2014</v>
      </c>
    </row>
    <row r="4394" spans="1:7" x14ac:dyDescent="0.25">
      <c r="A4394">
        <v>8392</v>
      </c>
      <c r="B4394" t="s">
        <v>5</v>
      </c>
      <c r="C4394">
        <v>5.52</v>
      </c>
      <c r="D4394" t="s">
        <v>10</v>
      </c>
      <c r="E4394">
        <v>1</v>
      </c>
      <c r="F4394" s="12">
        <f t="shared" si="136"/>
        <v>41791</v>
      </c>
      <c r="G4394" s="2">
        <f t="shared" si="137"/>
        <v>2014</v>
      </c>
    </row>
    <row r="4395" spans="1:7" x14ac:dyDescent="0.25">
      <c r="A4395">
        <v>8392</v>
      </c>
      <c r="B4395" t="s">
        <v>5</v>
      </c>
      <c r="C4395">
        <v>5.52</v>
      </c>
      <c r="D4395" t="s">
        <v>11</v>
      </c>
      <c r="E4395">
        <v>1</v>
      </c>
      <c r="F4395" s="12">
        <f t="shared" si="136"/>
        <v>41821</v>
      </c>
      <c r="G4395" s="2">
        <f t="shared" si="137"/>
        <v>2014</v>
      </c>
    </row>
    <row r="4396" spans="1:7" x14ac:dyDescent="0.25">
      <c r="A4396">
        <v>8392</v>
      </c>
      <c r="B4396" t="s">
        <v>5</v>
      </c>
      <c r="C4396">
        <v>5.52</v>
      </c>
      <c r="D4396" t="s">
        <v>14</v>
      </c>
      <c r="E4396">
        <v>1</v>
      </c>
      <c r="F4396" s="12">
        <f t="shared" si="136"/>
        <v>41883</v>
      </c>
      <c r="G4396" s="2">
        <f t="shared" si="137"/>
        <v>2014</v>
      </c>
    </row>
    <row r="4397" spans="1:7" x14ac:dyDescent="0.25">
      <c r="A4397">
        <v>8392</v>
      </c>
      <c r="B4397" t="s">
        <v>5</v>
      </c>
      <c r="C4397">
        <v>5.52</v>
      </c>
      <c r="D4397" t="s">
        <v>16</v>
      </c>
      <c r="E4397">
        <v>1</v>
      </c>
      <c r="F4397" s="12">
        <f t="shared" si="136"/>
        <v>41913</v>
      </c>
      <c r="G4397" s="2">
        <f t="shared" si="137"/>
        <v>2014</v>
      </c>
    </row>
    <row r="4398" spans="1:7" x14ac:dyDescent="0.25">
      <c r="A4398">
        <v>8392</v>
      </c>
      <c r="B4398" t="s">
        <v>5</v>
      </c>
      <c r="C4398">
        <v>5.52</v>
      </c>
      <c r="D4398" t="s">
        <v>20</v>
      </c>
      <c r="E4398">
        <v>1</v>
      </c>
      <c r="F4398" s="12">
        <f t="shared" si="136"/>
        <v>42005</v>
      </c>
      <c r="G4398" s="2">
        <f t="shared" si="137"/>
        <v>2015</v>
      </c>
    </row>
    <row r="4399" spans="1:7" x14ac:dyDescent="0.25">
      <c r="A4399">
        <v>8392</v>
      </c>
      <c r="B4399" t="s">
        <v>5</v>
      </c>
      <c r="C4399">
        <v>5.52</v>
      </c>
      <c r="D4399" t="s">
        <v>23</v>
      </c>
      <c r="E4399">
        <v>1</v>
      </c>
      <c r="F4399" s="12">
        <f t="shared" si="136"/>
        <v>42064</v>
      </c>
      <c r="G4399" s="2">
        <f t="shared" si="137"/>
        <v>2015</v>
      </c>
    </row>
    <row r="4400" spans="1:7" x14ac:dyDescent="0.25">
      <c r="A4400">
        <v>8392</v>
      </c>
      <c r="B4400" t="s">
        <v>5</v>
      </c>
      <c r="C4400">
        <v>5.52</v>
      </c>
      <c r="D4400" t="s">
        <v>25</v>
      </c>
      <c r="E4400">
        <v>1</v>
      </c>
      <c r="F4400" s="12">
        <f t="shared" si="136"/>
        <v>42125</v>
      </c>
      <c r="G4400" s="2">
        <f t="shared" si="137"/>
        <v>2015</v>
      </c>
    </row>
    <row r="4401" spans="1:7" x14ac:dyDescent="0.25">
      <c r="A4401">
        <v>8392</v>
      </c>
      <c r="B4401" t="s">
        <v>5</v>
      </c>
      <c r="C4401">
        <v>5.52</v>
      </c>
      <c r="D4401" t="s">
        <v>27</v>
      </c>
      <c r="E4401">
        <v>1</v>
      </c>
      <c r="F4401" s="12">
        <f t="shared" si="136"/>
        <v>42156</v>
      </c>
      <c r="G4401" s="2">
        <f t="shared" si="137"/>
        <v>2015</v>
      </c>
    </row>
    <row r="4402" spans="1:7" x14ac:dyDescent="0.25">
      <c r="A4402">
        <v>8393</v>
      </c>
      <c r="B4402" t="s">
        <v>5</v>
      </c>
      <c r="C4402">
        <v>6.02</v>
      </c>
      <c r="D4402" t="s">
        <v>52</v>
      </c>
      <c r="E4402">
        <v>1</v>
      </c>
      <c r="F4402" s="12">
        <f t="shared" si="136"/>
        <v>41153</v>
      </c>
      <c r="G4402" s="2">
        <f t="shared" si="137"/>
        <v>2012</v>
      </c>
    </row>
    <row r="4403" spans="1:7" x14ac:dyDescent="0.25">
      <c r="A4403">
        <v>8393</v>
      </c>
      <c r="B4403" t="s">
        <v>5</v>
      </c>
      <c r="C4403">
        <v>6.02</v>
      </c>
      <c r="D4403" t="s">
        <v>56</v>
      </c>
      <c r="E4403">
        <v>1</v>
      </c>
      <c r="F4403" s="12">
        <f t="shared" si="136"/>
        <v>41214</v>
      </c>
      <c r="G4403" s="2">
        <f t="shared" si="137"/>
        <v>2012</v>
      </c>
    </row>
    <row r="4404" spans="1:7" x14ac:dyDescent="0.25">
      <c r="A4404">
        <v>8393</v>
      </c>
      <c r="B4404" t="s">
        <v>5</v>
      </c>
      <c r="C4404">
        <v>6.02</v>
      </c>
      <c r="D4404" t="s">
        <v>59</v>
      </c>
      <c r="E4404">
        <v>1</v>
      </c>
      <c r="F4404" s="12">
        <f t="shared" si="136"/>
        <v>41275</v>
      </c>
      <c r="G4404" s="2">
        <f t="shared" si="137"/>
        <v>2013</v>
      </c>
    </row>
    <row r="4405" spans="1:7" x14ac:dyDescent="0.25">
      <c r="A4405">
        <v>8393</v>
      </c>
      <c r="B4405" t="s">
        <v>5</v>
      </c>
      <c r="C4405">
        <v>6.02</v>
      </c>
      <c r="D4405" t="s">
        <v>57</v>
      </c>
      <c r="E4405">
        <v>1</v>
      </c>
      <c r="F4405" s="12">
        <f t="shared" si="136"/>
        <v>41334</v>
      </c>
      <c r="G4405" s="2">
        <f t="shared" si="137"/>
        <v>2013</v>
      </c>
    </row>
    <row r="4406" spans="1:7" x14ac:dyDescent="0.25">
      <c r="A4406">
        <v>8393</v>
      </c>
      <c r="B4406" t="s">
        <v>5</v>
      </c>
      <c r="C4406">
        <v>6.02</v>
      </c>
      <c r="D4406" t="s">
        <v>62</v>
      </c>
      <c r="E4406">
        <v>1</v>
      </c>
      <c r="F4406" s="12">
        <f t="shared" si="136"/>
        <v>41365</v>
      </c>
      <c r="G4406" s="2">
        <f t="shared" si="137"/>
        <v>2013</v>
      </c>
    </row>
    <row r="4407" spans="1:7" x14ac:dyDescent="0.25">
      <c r="A4407">
        <v>8393</v>
      </c>
      <c r="B4407" t="s">
        <v>5</v>
      </c>
      <c r="C4407">
        <v>6.02</v>
      </c>
      <c r="D4407" t="s">
        <v>60</v>
      </c>
      <c r="E4407">
        <v>1</v>
      </c>
      <c r="F4407" s="12">
        <f t="shared" si="136"/>
        <v>41395</v>
      </c>
      <c r="G4407" s="2">
        <f t="shared" si="137"/>
        <v>2013</v>
      </c>
    </row>
    <row r="4408" spans="1:7" x14ac:dyDescent="0.25">
      <c r="A4408">
        <v>8393</v>
      </c>
      <c r="B4408" t="s">
        <v>5</v>
      </c>
      <c r="C4408">
        <v>6.02</v>
      </c>
      <c r="D4408" t="s">
        <v>63</v>
      </c>
      <c r="E4408">
        <v>1</v>
      </c>
      <c r="F4408" s="12">
        <f t="shared" si="136"/>
        <v>41456</v>
      </c>
      <c r="G4408" s="2">
        <f t="shared" si="137"/>
        <v>2013</v>
      </c>
    </row>
    <row r="4409" spans="1:7" x14ac:dyDescent="0.25">
      <c r="A4409">
        <v>8393</v>
      </c>
      <c r="B4409" t="s">
        <v>5</v>
      </c>
      <c r="C4409">
        <v>6.02</v>
      </c>
      <c r="D4409" t="s">
        <v>65</v>
      </c>
      <c r="E4409">
        <v>1</v>
      </c>
      <c r="F4409" s="12">
        <f t="shared" si="136"/>
        <v>41487</v>
      </c>
      <c r="G4409" s="2">
        <f t="shared" si="137"/>
        <v>2013</v>
      </c>
    </row>
    <row r="4410" spans="1:7" x14ac:dyDescent="0.25">
      <c r="A4410">
        <v>8393</v>
      </c>
      <c r="B4410" t="s">
        <v>5</v>
      </c>
      <c r="C4410">
        <v>6.02</v>
      </c>
      <c r="D4410" t="s">
        <v>64</v>
      </c>
      <c r="E4410">
        <v>1</v>
      </c>
      <c r="F4410" s="12">
        <f t="shared" si="136"/>
        <v>41518</v>
      </c>
      <c r="G4410" s="2">
        <f t="shared" si="137"/>
        <v>2013</v>
      </c>
    </row>
    <row r="4411" spans="1:7" x14ac:dyDescent="0.25">
      <c r="A4411">
        <v>8393</v>
      </c>
      <c r="B4411" t="s">
        <v>5</v>
      </c>
      <c r="C4411">
        <v>6.02</v>
      </c>
      <c r="D4411" t="s">
        <v>67</v>
      </c>
      <c r="E4411">
        <v>1</v>
      </c>
      <c r="F4411" s="12">
        <f t="shared" si="136"/>
        <v>41579</v>
      </c>
      <c r="G4411" s="2">
        <f t="shared" si="137"/>
        <v>2013</v>
      </c>
    </row>
    <row r="4412" spans="1:7" x14ac:dyDescent="0.25">
      <c r="A4412">
        <v>8393</v>
      </c>
      <c r="B4412" t="s">
        <v>5</v>
      </c>
      <c r="C4412">
        <v>6.02</v>
      </c>
      <c r="D4412" t="s">
        <v>69</v>
      </c>
      <c r="E4412">
        <v>1</v>
      </c>
      <c r="F4412" s="12">
        <f t="shared" si="136"/>
        <v>41640</v>
      </c>
      <c r="G4412" s="2">
        <f t="shared" si="137"/>
        <v>2014</v>
      </c>
    </row>
    <row r="4413" spans="1:7" x14ac:dyDescent="0.25">
      <c r="A4413">
        <v>8393</v>
      </c>
      <c r="B4413" t="s">
        <v>5</v>
      </c>
      <c r="C4413">
        <v>6.02</v>
      </c>
      <c r="D4413" t="s">
        <v>7</v>
      </c>
      <c r="E4413">
        <v>1</v>
      </c>
      <c r="F4413" s="12">
        <f t="shared" si="136"/>
        <v>41699</v>
      </c>
      <c r="G4413" s="2">
        <f t="shared" si="137"/>
        <v>2014</v>
      </c>
    </row>
    <row r="4414" spans="1:7" x14ac:dyDescent="0.25">
      <c r="A4414">
        <v>8393</v>
      </c>
      <c r="B4414" t="s">
        <v>5</v>
      </c>
      <c r="C4414">
        <v>6.02</v>
      </c>
      <c r="D4414" t="s">
        <v>6</v>
      </c>
      <c r="E4414">
        <v>1</v>
      </c>
      <c r="F4414" s="12">
        <f t="shared" si="136"/>
        <v>41730</v>
      </c>
      <c r="G4414" s="2">
        <f t="shared" si="137"/>
        <v>2014</v>
      </c>
    </row>
    <row r="4415" spans="1:7" x14ac:dyDescent="0.25">
      <c r="A4415">
        <v>8393</v>
      </c>
      <c r="B4415" t="s">
        <v>5</v>
      </c>
      <c r="C4415">
        <v>6.02</v>
      </c>
      <c r="D4415" t="s">
        <v>10</v>
      </c>
      <c r="E4415">
        <v>1</v>
      </c>
      <c r="F4415" s="12">
        <f t="shared" si="136"/>
        <v>41791</v>
      </c>
      <c r="G4415" s="2">
        <f t="shared" si="137"/>
        <v>2014</v>
      </c>
    </row>
    <row r="4416" spans="1:7" x14ac:dyDescent="0.25">
      <c r="A4416">
        <v>8393</v>
      </c>
      <c r="B4416" t="s">
        <v>5</v>
      </c>
      <c r="C4416">
        <v>6.02</v>
      </c>
      <c r="D4416" t="s">
        <v>11</v>
      </c>
      <c r="E4416">
        <v>1</v>
      </c>
      <c r="F4416" s="12">
        <f t="shared" si="136"/>
        <v>41821</v>
      </c>
      <c r="G4416" s="2">
        <f t="shared" si="137"/>
        <v>2014</v>
      </c>
    </row>
    <row r="4417" spans="1:7" x14ac:dyDescent="0.25">
      <c r="A4417">
        <v>8393</v>
      </c>
      <c r="B4417" t="s">
        <v>5</v>
      </c>
      <c r="C4417">
        <v>6.02</v>
      </c>
      <c r="D4417" t="s">
        <v>13</v>
      </c>
      <c r="E4417">
        <v>1</v>
      </c>
      <c r="F4417" s="12">
        <f t="shared" si="136"/>
        <v>41852</v>
      </c>
      <c r="G4417" s="2">
        <f t="shared" si="137"/>
        <v>2014</v>
      </c>
    </row>
    <row r="4418" spans="1:7" x14ac:dyDescent="0.25">
      <c r="A4418">
        <v>8393</v>
      </c>
      <c r="B4418" t="s">
        <v>5</v>
      </c>
      <c r="C4418">
        <v>6.02</v>
      </c>
      <c r="D4418" t="s">
        <v>16</v>
      </c>
      <c r="E4418">
        <v>1</v>
      </c>
      <c r="F4418" s="12">
        <f t="shared" ref="F4418:F4481" si="138">DATE(VALUE(LEFT(D4418,4)),VALUE(RIGHT(D4418,2)),1)</f>
        <v>41913</v>
      </c>
      <c r="G4418" s="2">
        <f t="shared" si="137"/>
        <v>2014</v>
      </c>
    </row>
    <row r="4419" spans="1:7" x14ac:dyDescent="0.25">
      <c r="A4419">
        <v>8393</v>
      </c>
      <c r="B4419" t="s">
        <v>5</v>
      </c>
      <c r="C4419">
        <v>6.02</v>
      </c>
      <c r="D4419" t="s">
        <v>17</v>
      </c>
      <c r="E4419">
        <v>1</v>
      </c>
      <c r="F4419" s="12">
        <f t="shared" si="138"/>
        <v>41944</v>
      </c>
      <c r="G4419" s="2">
        <f t="shared" ref="G4419:G4482" si="139">YEAR(F4419)</f>
        <v>2014</v>
      </c>
    </row>
    <row r="4420" spans="1:7" x14ac:dyDescent="0.25">
      <c r="A4420">
        <v>8393</v>
      </c>
      <c r="B4420" t="s">
        <v>5</v>
      </c>
      <c r="C4420">
        <v>6.02</v>
      </c>
      <c r="D4420" t="s">
        <v>21</v>
      </c>
      <c r="E4420">
        <v>1</v>
      </c>
      <c r="F4420" s="12">
        <f t="shared" si="138"/>
        <v>42036</v>
      </c>
      <c r="G4420" s="2">
        <f t="shared" si="139"/>
        <v>2015</v>
      </c>
    </row>
    <row r="4421" spans="1:7" x14ac:dyDescent="0.25">
      <c r="A4421">
        <v>8393</v>
      </c>
      <c r="B4421" t="s">
        <v>5</v>
      </c>
      <c r="C4421">
        <v>6.02</v>
      </c>
      <c r="D4421" t="s">
        <v>23</v>
      </c>
      <c r="E4421">
        <v>1</v>
      </c>
      <c r="F4421" s="12">
        <f t="shared" si="138"/>
        <v>42064</v>
      </c>
      <c r="G4421" s="2">
        <f t="shared" si="139"/>
        <v>2015</v>
      </c>
    </row>
    <row r="4422" spans="1:7" x14ac:dyDescent="0.25">
      <c r="A4422">
        <v>8393</v>
      </c>
      <c r="B4422" t="s">
        <v>5</v>
      </c>
      <c r="C4422">
        <v>6.02</v>
      </c>
      <c r="D4422" t="s">
        <v>25</v>
      </c>
      <c r="E4422">
        <v>1</v>
      </c>
      <c r="F4422" s="12">
        <f t="shared" si="138"/>
        <v>42125</v>
      </c>
      <c r="G4422" s="2">
        <f t="shared" si="139"/>
        <v>2015</v>
      </c>
    </row>
    <row r="4423" spans="1:7" x14ac:dyDescent="0.25">
      <c r="A4423">
        <v>8393</v>
      </c>
      <c r="B4423" t="s">
        <v>5</v>
      </c>
      <c r="C4423">
        <v>6.02</v>
      </c>
      <c r="D4423" t="s">
        <v>27</v>
      </c>
      <c r="E4423">
        <v>1</v>
      </c>
      <c r="F4423" s="12">
        <f t="shared" si="138"/>
        <v>42156</v>
      </c>
      <c r="G4423" s="2">
        <f t="shared" si="139"/>
        <v>2015</v>
      </c>
    </row>
    <row r="4424" spans="1:7" x14ac:dyDescent="0.25">
      <c r="A4424">
        <v>8394</v>
      </c>
      <c r="B4424" t="s">
        <v>5</v>
      </c>
      <c r="C4424">
        <v>4.5999999999999996</v>
      </c>
      <c r="D4424" t="s">
        <v>55</v>
      </c>
      <c r="E4424">
        <v>1</v>
      </c>
      <c r="F4424" s="12">
        <f t="shared" si="138"/>
        <v>41183</v>
      </c>
      <c r="G4424" s="2">
        <f t="shared" si="139"/>
        <v>2012</v>
      </c>
    </row>
    <row r="4425" spans="1:7" x14ac:dyDescent="0.25">
      <c r="A4425">
        <v>8394</v>
      </c>
      <c r="B4425" t="s">
        <v>5</v>
      </c>
      <c r="C4425">
        <v>4.5999999999999996</v>
      </c>
      <c r="D4425" t="s">
        <v>59</v>
      </c>
      <c r="E4425">
        <v>1</v>
      </c>
      <c r="F4425" s="12">
        <f t="shared" si="138"/>
        <v>41275</v>
      </c>
      <c r="G4425" s="2">
        <f t="shared" si="139"/>
        <v>2013</v>
      </c>
    </row>
    <row r="4426" spans="1:7" x14ac:dyDescent="0.25">
      <c r="A4426">
        <v>8394</v>
      </c>
      <c r="B4426" t="s">
        <v>5</v>
      </c>
      <c r="C4426">
        <v>4.5999999999999996</v>
      </c>
      <c r="D4426" t="s">
        <v>57</v>
      </c>
      <c r="E4426">
        <v>1</v>
      </c>
      <c r="F4426" s="12">
        <f t="shared" si="138"/>
        <v>41334</v>
      </c>
      <c r="G4426" s="2">
        <f t="shared" si="139"/>
        <v>2013</v>
      </c>
    </row>
    <row r="4427" spans="1:7" x14ac:dyDescent="0.25">
      <c r="A4427">
        <v>8394</v>
      </c>
      <c r="B4427" t="s">
        <v>5</v>
      </c>
      <c r="C4427">
        <v>4.5999999999999996</v>
      </c>
      <c r="D4427" t="s">
        <v>60</v>
      </c>
      <c r="E4427">
        <v>1</v>
      </c>
      <c r="F4427" s="12">
        <f t="shared" si="138"/>
        <v>41395</v>
      </c>
      <c r="G4427" s="2">
        <f t="shared" si="139"/>
        <v>2013</v>
      </c>
    </row>
    <row r="4428" spans="1:7" x14ac:dyDescent="0.25">
      <c r="A4428">
        <v>8394</v>
      </c>
      <c r="B4428" t="s">
        <v>5</v>
      </c>
      <c r="C4428">
        <v>4.5999999999999996</v>
      </c>
      <c r="D4428" t="s">
        <v>63</v>
      </c>
      <c r="E4428">
        <v>1</v>
      </c>
      <c r="F4428" s="12">
        <f t="shared" si="138"/>
        <v>41456</v>
      </c>
      <c r="G4428" s="2">
        <f t="shared" si="139"/>
        <v>2013</v>
      </c>
    </row>
    <row r="4429" spans="1:7" x14ac:dyDescent="0.25">
      <c r="A4429">
        <v>8394</v>
      </c>
      <c r="B4429" t="s">
        <v>5</v>
      </c>
      <c r="C4429">
        <v>4.5999999999999996</v>
      </c>
      <c r="D4429" t="s">
        <v>64</v>
      </c>
      <c r="E4429">
        <v>1</v>
      </c>
      <c r="F4429" s="12">
        <f t="shared" si="138"/>
        <v>41518</v>
      </c>
      <c r="G4429" s="2">
        <f t="shared" si="139"/>
        <v>2013</v>
      </c>
    </row>
    <row r="4430" spans="1:7" x14ac:dyDescent="0.25">
      <c r="A4430">
        <v>8394</v>
      </c>
      <c r="B4430" t="s">
        <v>5</v>
      </c>
      <c r="C4430">
        <v>4.5999999999999996</v>
      </c>
      <c r="D4430" t="s">
        <v>67</v>
      </c>
      <c r="E4430">
        <v>1</v>
      </c>
      <c r="F4430" s="12">
        <f t="shared" si="138"/>
        <v>41579</v>
      </c>
      <c r="G4430" s="2">
        <f t="shared" si="139"/>
        <v>2013</v>
      </c>
    </row>
    <row r="4431" spans="1:7" x14ac:dyDescent="0.25">
      <c r="A4431">
        <v>8394</v>
      </c>
      <c r="B4431" t="s">
        <v>5</v>
      </c>
      <c r="C4431">
        <v>4.5999999999999996</v>
      </c>
      <c r="D4431" t="s">
        <v>70</v>
      </c>
      <c r="E4431">
        <v>1</v>
      </c>
      <c r="F4431" s="12">
        <f t="shared" si="138"/>
        <v>41671</v>
      </c>
      <c r="G4431" s="2">
        <f t="shared" si="139"/>
        <v>2014</v>
      </c>
    </row>
    <row r="4432" spans="1:7" x14ac:dyDescent="0.25">
      <c r="A4432">
        <v>8394</v>
      </c>
      <c r="B4432" t="s">
        <v>5</v>
      </c>
      <c r="C4432">
        <v>4.5999999999999996</v>
      </c>
      <c r="D4432" t="s">
        <v>6</v>
      </c>
      <c r="E4432">
        <v>1</v>
      </c>
      <c r="F4432" s="12">
        <f t="shared" si="138"/>
        <v>41730</v>
      </c>
      <c r="G4432" s="2">
        <f t="shared" si="139"/>
        <v>2014</v>
      </c>
    </row>
    <row r="4433" spans="1:7" x14ac:dyDescent="0.25">
      <c r="A4433">
        <v>8394</v>
      </c>
      <c r="B4433" t="s">
        <v>5</v>
      </c>
      <c r="C4433">
        <v>4.5999999999999996</v>
      </c>
      <c r="D4433" t="s">
        <v>10</v>
      </c>
      <c r="E4433">
        <v>1</v>
      </c>
      <c r="F4433" s="12">
        <f t="shared" si="138"/>
        <v>41791</v>
      </c>
      <c r="G4433" s="2">
        <f t="shared" si="139"/>
        <v>2014</v>
      </c>
    </row>
    <row r="4434" spans="1:7" x14ac:dyDescent="0.25">
      <c r="A4434">
        <v>8394</v>
      </c>
      <c r="B4434" t="s">
        <v>5</v>
      </c>
      <c r="C4434">
        <v>4.5999999999999996</v>
      </c>
      <c r="D4434" t="s">
        <v>11</v>
      </c>
      <c r="E4434">
        <v>1</v>
      </c>
      <c r="F4434" s="12">
        <f t="shared" si="138"/>
        <v>41821</v>
      </c>
      <c r="G4434" s="2">
        <f t="shared" si="139"/>
        <v>2014</v>
      </c>
    </row>
    <row r="4435" spans="1:7" x14ac:dyDescent="0.25">
      <c r="A4435">
        <v>8394</v>
      </c>
      <c r="B4435" t="s">
        <v>5</v>
      </c>
      <c r="C4435">
        <v>4.5999999999999996</v>
      </c>
      <c r="D4435" t="s">
        <v>14</v>
      </c>
      <c r="E4435">
        <v>1</v>
      </c>
      <c r="F4435" s="12">
        <f t="shared" si="138"/>
        <v>41883</v>
      </c>
      <c r="G4435" s="2">
        <f t="shared" si="139"/>
        <v>2014</v>
      </c>
    </row>
    <row r="4436" spans="1:7" x14ac:dyDescent="0.25">
      <c r="A4436">
        <v>8394</v>
      </c>
      <c r="B4436" t="s">
        <v>5</v>
      </c>
      <c r="C4436">
        <v>4.5999999999999996</v>
      </c>
      <c r="D4436" t="s">
        <v>17</v>
      </c>
      <c r="E4436">
        <v>1</v>
      </c>
      <c r="F4436" s="12">
        <f t="shared" si="138"/>
        <v>41944</v>
      </c>
      <c r="G4436" s="2">
        <f t="shared" si="139"/>
        <v>2014</v>
      </c>
    </row>
    <row r="4437" spans="1:7" x14ac:dyDescent="0.25">
      <c r="A4437">
        <v>8394</v>
      </c>
      <c r="B4437" t="s">
        <v>5</v>
      </c>
      <c r="C4437">
        <v>4.5999999999999996</v>
      </c>
      <c r="D4437" t="s">
        <v>21</v>
      </c>
      <c r="E4437">
        <v>1</v>
      </c>
      <c r="F4437" s="12">
        <f t="shared" si="138"/>
        <v>42036</v>
      </c>
      <c r="G4437" s="2">
        <f t="shared" si="139"/>
        <v>2015</v>
      </c>
    </row>
    <row r="4438" spans="1:7" x14ac:dyDescent="0.25">
      <c r="A4438">
        <v>8394</v>
      </c>
      <c r="B4438" t="s">
        <v>5</v>
      </c>
      <c r="C4438">
        <v>4.5999999999999996</v>
      </c>
      <c r="D4438" t="s">
        <v>24</v>
      </c>
      <c r="E4438">
        <v>1</v>
      </c>
      <c r="F4438" s="12">
        <f t="shared" si="138"/>
        <v>42095</v>
      </c>
      <c r="G4438" s="2">
        <f t="shared" si="139"/>
        <v>2015</v>
      </c>
    </row>
    <row r="4439" spans="1:7" x14ac:dyDescent="0.25">
      <c r="A4439">
        <v>8394</v>
      </c>
      <c r="B4439" t="s">
        <v>5</v>
      </c>
      <c r="C4439">
        <v>4.5999999999999996</v>
      </c>
      <c r="D4439" t="s">
        <v>27</v>
      </c>
      <c r="E4439">
        <v>1</v>
      </c>
      <c r="F4439" s="12">
        <f t="shared" si="138"/>
        <v>42156</v>
      </c>
      <c r="G4439" s="2">
        <f t="shared" si="139"/>
        <v>2015</v>
      </c>
    </row>
    <row r="4440" spans="1:7" x14ac:dyDescent="0.25">
      <c r="A4440">
        <v>8395</v>
      </c>
      <c r="B4440" t="s">
        <v>5</v>
      </c>
      <c r="C4440">
        <v>5.0599999999999996</v>
      </c>
      <c r="D4440" t="s">
        <v>52</v>
      </c>
      <c r="E4440">
        <v>1</v>
      </c>
      <c r="F4440" s="12">
        <f t="shared" si="138"/>
        <v>41153</v>
      </c>
      <c r="G4440" s="2">
        <f t="shared" si="139"/>
        <v>2012</v>
      </c>
    </row>
    <row r="4441" spans="1:7" x14ac:dyDescent="0.25">
      <c r="A4441">
        <v>8395</v>
      </c>
      <c r="B4441" t="s">
        <v>5</v>
      </c>
      <c r="C4441">
        <v>5.0599999999999996</v>
      </c>
      <c r="D4441" t="s">
        <v>54</v>
      </c>
      <c r="E4441">
        <v>1</v>
      </c>
      <c r="F4441" s="12">
        <f t="shared" si="138"/>
        <v>41244</v>
      </c>
      <c r="G4441" s="2">
        <f t="shared" si="139"/>
        <v>2012</v>
      </c>
    </row>
    <row r="4442" spans="1:7" x14ac:dyDescent="0.25">
      <c r="A4442">
        <v>8395</v>
      </c>
      <c r="B4442" t="s">
        <v>5</v>
      </c>
      <c r="C4442">
        <v>5.0599999999999996</v>
      </c>
      <c r="D4442" t="s">
        <v>58</v>
      </c>
      <c r="E4442">
        <v>1</v>
      </c>
      <c r="F4442" s="12">
        <f t="shared" si="138"/>
        <v>41306</v>
      </c>
      <c r="G4442" s="2">
        <f t="shared" si="139"/>
        <v>2013</v>
      </c>
    </row>
    <row r="4443" spans="1:7" x14ac:dyDescent="0.25">
      <c r="A4443">
        <v>8395</v>
      </c>
      <c r="B4443" t="s">
        <v>5</v>
      </c>
      <c r="C4443">
        <v>5.0599999999999996</v>
      </c>
      <c r="D4443" t="s">
        <v>62</v>
      </c>
      <c r="E4443">
        <v>1</v>
      </c>
      <c r="F4443" s="12">
        <f t="shared" si="138"/>
        <v>41365</v>
      </c>
      <c r="G4443" s="2">
        <f t="shared" si="139"/>
        <v>2013</v>
      </c>
    </row>
    <row r="4444" spans="1:7" x14ac:dyDescent="0.25">
      <c r="A4444">
        <v>8395</v>
      </c>
      <c r="B4444" t="s">
        <v>5</v>
      </c>
      <c r="C4444">
        <v>5.0599999999999996</v>
      </c>
      <c r="D4444" t="s">
        <v>61</v>
      </c>
      <c r="E4444">
        <v>1</v>
      </c>
      <c r="F4444" s="12">
        <f t="shared" si="138"/>
        <v>41426</v>
      </c>
      <c r="G4444" s="2">
        <f t="shared" si="139"/>
        <v>2013</v>
      </c>
    </row>
    <row r="4445" spans="1:7" x14ac:dyDescent="0.25">
      <c r="A4445">
        <v>8395</v>
      </c>
      <c r="B4445" t="s">
        <v>5</v>
      </c>
      <c r="C4445">
        <v>5.0599999999999996</v>
      </c>
      <c r="D4445" t="s">
        <v>63</v>
      </c>
      <c r="E4445">
        <v>1</v>
      </c>
      <c r="F4445" s="12">
        <f t="shared" si="138"/>
        <v>41456</v>
      </c>
      <c r="G4445" s="2">
        <f t="shared" si="139"/>
        <v>2013</v>
      </c>
    </row>
    <row r="4446" spans="1:7" x14ac:dyDescent="0.25">
      <c r="A4446">
        <v>8395</v>
      </c>
      <c r="B4446" t="s">
        <v>5</v>
      </c>
      <c r="C4446">
        <v>5.0599999999999996</v>
      </c>
      <c r="D4446" t="s">
        <v>64</v>
      </c>
      <c r="E4446">
        <v>1</v>
      </c>
      <c r="F4446" s="12">
        <f t="shared" si="138"/>
        <v>41518</v>
      </c>
      <c r="G4446" s="2">
        <f t="shared" si="139"/>
        <v>2013</v>
      </c>
    </row>
    <row r="4447" spans="1:7" x14ac:dyDescent="0.25">
      <c r="A4447">
        <v>8395</v>
      </c>
      <c r="B4447" t="s">
        <v>5</v>
      </c>
      <c r="C4447">
        <v>5.0599999999999996</v>
      </c>
      <c r="D4447" t="s">
        <v>67</v>
      </c>
      <c r="E4447">
        <v>1</v>
      </c>
      <c r="F4447" s="12">
        <f t="shared" si="138"/>
        <v>41579</v>
      </c>
      <c r="G4447" s="2">
        <f t="shared" si="139"/>
        <v>2013</v>
      </c>
    </row>
    <row r="4448" spans="1:7" x14ac:dyDescent="0.25">
      <c r="A4448">
        <v>8395</v>
      </c>
      <c r="B4448" t="s">
        <v>5</v>
      </c>
      <c r="C4448">
        <v>5.0599999999999996</v>
      </c>
      <c r="D4448" t="s">
        <v>70</v>
      </c>
      <c r="E4448">
        <v>1</v>
      </c>
      <c r="F4448" s="12">
        <f t="shared" si="138"/>
        <v>41671</v>
      </c>
      <c r="G4448" s="2">
        <f t="shared" si="139"/>
        <v>2014</v>
      </c>
    </row>
    <row r="4449" spans="1:7" x14ac:dyDescent="0.25">
      <c r="A4449">
        <v>8395</v>
      </c>
      <c r="B4449" t="s">
        <v>5</v>
      </c>
      <c r="C4449">
        <v>5.0599999999999996</v>
      </c>
      <c r="D4449" t="s">
        <v>6</v>
      </c>
      <c r="E4449">
        <v>1</v>
      </c>
      <c r="F4449" s="12">
        <f t="shared" si="138"/>
        <v>41730</v>
      </c>
      <c r="G4449" s="2">
        <f t="shared" si="139"/>
        <v>2014</v>
      </c>
    </row>
    <row r="4450" spans="1:7" x14ac:dyDescent="0.25">
      <c r="A4450">
        <v>8395</v>
      </c>
      <c r="B4450" t="s">
        <v>5</v>
      </c>
      <c r="C4450">
        <v>5.0599999999999996</v>
      </c>
      <c r="D4450" t="s">
        <v>8</v>
      </c>
      <c r="E4450">
        <v>1</v>
      </c>
      <c r="F4450" s="12">
        <f t="shared" si="138"/>
        <v>41760</v>
      </c>
      <c r="G4450" s="2">
        <f t="shared" si="139"/>
        <v>2014</v>
      </c>
    </row>
    <row r="4451" spans="1:7" x14ac:dyDescent="0.25">
      <c r="A4451">
        <v>8395</v>
      </c>
      <c r="B4451" t="s">
        <v>5</v>
      </c>
      <c r="C4451">
        <v>5.0599999999999996</v>
      </c>
      <c r="D4451" t="s">
        <v>11</v>
      </c>
      <c r="E4451">
        <v>1</v>
      </c>
      <c r="F4451" s="12">
        <f t="shared" si="138"/>
        <v>41821</v>
      </c>
      <c r="G4451" s="2">
        <f t="shared" si="139"/>
        <v>2014</v>
      </c>
    </row>
    <row r="4452" spans="1:7" x14ac:dyDescent="0.25">
      <c r="A4452">
        <v>8395</v>
      </c>
      <c r="B4452" t="s">
        <v>5</v>
      </c>
      <c r="C4452">
        <v>5.0599999999999996</v>
      </c>
      <c r="D4452" t="s">
        <v>14</v>
      </c>
      <c r="E4452">
        <v>1</v>
      </c>
      <c r="F4452" s="12">
        <f t="shared" si="138"/>
        <v>41883</v>
      </c>
      <c r="G4452" s="2">
        <f t="shared" si="139"/>
        <v>2014</v>
      </c>
    </row>
    <row r="4453" spans="1:7" x14ac:dyDescent="0.25">
      <c r="A4453">
        <v>8395</v>
      </c>
      <c r="B4453" t="s">
        <v>5</v>
      </c>
      <c r="C4453">
        <v>5.0599999999999996</v>
      </c>
      <c r="D4453" t="s">
        <v>17</v>
      </c>
      <c r="E4453">
        <v>1</v>
      </c>
      <c r="F4453" s="12">
        <f t="shared" si="138"/>
        <v>41944</v>
      </c>
      <c r="G4453" s="2">
        <f t="shared" si="139"/>
        <v>2014</v>
      </c>
    </row>
    <row r="4454" spans="1:7" x14ac:dyDescent="0.25">
      <c r="A4454">
        <v>8395</v>
      </c>
      <c r="B4454" t="s">
        <v>5</v>
      </c>
      <c r="C4454">
        <v>5.0599999999999996</v>
      </c>
      <c r="D4454" t="s">
        <v>20</v>
      </c>
      <c r="E4454">
        <v>1</v>
      </c>
      <c r="F4454" s="12">
        <f t="shared" si="138"/>
        <v>42005</v>
      </c>
      <c r="G4454" s="2">
        <f t="shared" si="139"/>
        <v>2015</v>
      </c>
    </row>
    <row r="4455" spans="1:7" x14ac:dyDescent="0.25">
      <c r="A4455">
        <v>8395</v>
      </c>
      <c r="B4455" t="s">
        <v>5</v>
      </c>
      <c r="C4455">
        <v>5.0599999999999996</v>
      </c>
      <c r="D4455" t="s">
        <v>23</v>
      </c>
      <c r="E4455">
        <v>1</v>
      </c>
      <c r="F4455" s="12">
        <f t="shared" si="138"/>
        <v>42064</v>
      </c>
      <c r="G4455" s="2">
        <f t="shared" si="139"/>
        <v>2015</v>
      </c>
    </row>
    <row r="4456" spans="1:7" x14ac:dyDescent="0.25">
      <c r="A4456">
        <v>8395</v>
      </c>
      <c r="B4456" t="s">
        <v>5</v>
      </c>
      <c r="C4456">
        <v>5.0599999999999996</v>
      </c>
      <c r="D4456" t="s">
        <v>25</v>
      </c>
      <c r="E4456">
        <v>1</v>
      </c>
      <c r="F4456" s="12">
        <f t="shared" si="138"/>
        <v>42125</v>
      </c>
      <c r="G4456" s="2">
        <f t="shared" si="139"/>
        <v>2015</v>
      </c>
    </row>
    <row r="4457" spans="1:7" x14ac:dyDescent="0.25">
      <c r="A4457">
        <v>8396</v>
      </c>
      <c r="B4457" t="s">
        <v>5</v>
      </c>
      <c r="C4457">
        <v>5.59</v>
      </c>
      <c r="D4457" t="s">
        <v>52</v>
      </c>
      <c r="E4457">
        <v>1</v>
      </c>
      <c r="F4457" s="12">
        <f t="shared" si="138"/>
        <v>41153</v>
      </c>
      <c r="G4457" s="2">
        <f t="shared" si="139"/>
        <v>2012</v>
      </c>
    </row>
    <row r="4458" spans="1:7" x14ac:dyDescent="0.25">
      <c r="A4458">
        <v>8396</v>
      </c>
      <c r="B4458" t="s">
        <v>5</v>
      </c>
      <c r="C4458">
        <v>5.59</v>
      </c>
      <c r="D4458" t="s">
        <v>54</v>
      </c>
      <c r="E4458">
        <v>1</v>
      </c>
      <c r="F4458" s="12">
        <f t="shared" si="138"/>
        <v>41244</v>
      </c>
      <c r="G4458" s="2">
        <f t="shared" si="139"/>
        <v>2012</v>
      </c>
    </row>
    <row r="4459" spans="1:7" x14ac:dyDescent="0.25">
      <c r="A4459">
        <v>8396</v>
      </c>
      <c r="B4459" t="s">
        <v>5</v>
      </c>
      <c r="C4459">
        <v>5.59</v>
      </c>
      <c r="D4459" t="s">
        <v>57</v>
      </c>
      <c r="E4459">
        <v>1</v>
      </c>
      <c r="F4459" s="12">
        <f t="shared" si="138"/>
        <v>41334</v>
      </c>
      <c r="G4459" s="2">
        <f t="shared" si="139"/>
        <v>2013</v>
      </c>
    </row>
    <row r="4460" spans="1:7" x14ac:dyDescent="0.25">
      <c r="A4460">
        <v>8396</v>
      </c>
      <c r="B4460" t="s">
        <v>5</v>
      </c>
      <c r="C4460">
        <v>5.59</v>
      </c>
      <c r="D4460" t="s">
        <v>60</v>
      </c>
      <c r="E4460">
        <v>1</v>
      </c>
      <c r="F4460" s="12">
        <f t="shared" si="138"/>
        <v>41395</v>
      </c>
      <c r="G4460" s="2">
        <f t="shared" si="139"/>
        <v>2013</v>
      </c>
    </row>
    <row r="4461" spans="1:7" x14ac:dyDescent="0.25">
      <c r="A4461">
        <v>8396</v>
      </c>
      <c r="B4461" t="s">
        <v>5</v>
      </c>
      <c r="C4461">
        <v>5.59</v>
      </c>
      <c r="D4461" t="s">
        <v>61</v>
      </c>
      <c r="E4461">
        <v>1</v>
      </c>
      <c r="F4461" s="12">
        <f t="shared" si="138"/>
        <v>41426</v>
      </c>
      <c r="G4461" s="2">
        <f t="shared" si="139"/>
        <v>2013</v>
      </c>
    </row>
    <row r="4462" spans="1:7" x14ac:dyDescent="0.25">
      <c r="A4462">
        <v>8396</v>
      </c>
      <c r="B4462" t="s">
        <v>5</v>
      </c>
      <c r="C4462">
        <v>5.59</v>
      </c>
      <c r="D4462" t="s">
        <v>63</v>
      </c>
      <c r="E4462">
        <v>1</v>
      </c>
      <c r="F4462" s="12">
        <f t="shared" si="138"/>
        <v>41456</v>
      </c>
      <c r="G4462" s="2">
        <f t="shared" si="139"/>
        <v>2013</v>
      </c>
    </row>
    <row r="4463" spans="1:7" x14ac:dyDescent="0.25">
      <c r="A4463">
        <v>8396</v>
      </c>
      <c r="B4463" t="s">
        <v>5</v>
      </c>
      <c r="C4463">
        <v>5.59</v>
      </c>
      <c r="D4463" t="s">
        <v>64</v>
      </c>
      <c r="E4463">
        <v>1</v>
      </c>
      <c r="F4463" s="12">
        <f t="shared" si="138"/>
        <v>41518</v>
      </c>
      <c r="G4463" s="2">
        <f t="shared" si="139"/>
        <v>2013</v>
      </c>
    </row>
    <row r="4464" spans="1:7" x14ac:dyDescent="0.25">
      <c r="A4464">
        <v>8396</v>
      </c>
      <c r="B4464" t="s">
        <v>5</v>
      </c>
      <c r="C4464">
        <v>5.59</v>
      </c>
      <c r="D4464" t="s">
        <v>67</v>
      </c>
      <c r="E4464">
        <v>1</v>
      </c>
      <c r="F4464" s="12">
        <f t="shared" si="138"/>
        <v>41579</v>
      </c>
      <c r="G4464" s="2">
        <f t="shared" si="139"/>
        <v>2013</v>
      </c>
    </row>
    <row r="4465" spans="1:7" x14ac:dyDescent="0.25">
      <c r="A4465">
        <v>8396</v>
      </c>
      <c r="B4465" t="s">
        <v>5</v>
      </c>
      <c r="C4465">
        <v>5.59</v>
      </c>
      <c r="D4465" t="s">
        <v>7</v>
      </c>
      <c r="E4465">
        <v>1</v>
      </c>
      <c r="F4465" s="12">
        <f t="shared" si="138"/>
        <v>41699</v>
      </c>
      <c r="G4465" s="2">
        <f t="shared" si="139"/>
        <v>2014</v>
      </c>
    </row>
    <row r="4466" spans="1:7" x14ac:dyDescent="0.25">
      <c r="A4466">
        <v>8396</v>
      </c>
      <c r="B4466" t="s">
        <v>5</v>
      </c>
      <c r="C4466">
        <v>5.59</v>
      </c>
      <c r="D4466" t="s">
        <v>6</v>
      </c>
      <c r="E4466">
        <v>1</v>
      </c>
      <c r="F4466" s="12">
        <f t="shared" si="138"/>
        <v>41730</v>
      </c>
      <c r="G4466" s="2">
        <f t="shared" si="139"/>
        <v>2014</v>
      </c>
    </row>
    <row r="4467" spans="1:7" x14ac:dyDescent="0.25">
      <c r="A4467">
        <v>8396</v>
      </c>
      <c r="B4467" t="s">
        <v>5</v>
      </c>
      <c r="C4467">
        <v>5.59</v>
      </c>
      <c r="D4467" t="s">
        <v>10</v>
      </c>
      <c r="E4467">
        <v>1</v>
      </c>
      <c r="F4467" s="12">
        <f t="shared" si="138"/>
        <v>41791</v>
      </c>
      <c r="G4467" s="2">
        <f t="shared" si="139"/>
        <v>2014</v>
      </c>
    </row>
    <row r="4468" spans="1:7" x14ac:dyDescent="0.25">
      <c r="A4468">
        <v>8396</v>
      </c>
      <c r="B4468" t="s">
        <v>5</v>
      </c>
      <c r="C4468">
        <v>5.59</v>
      </c>
      <c r="D4468" t="s">
        <v>11</v>
      </c>
      <c r="E4468">
        <v>1</v>
      </c>
      <c r="F4468" s="12">
        <f t="shared" si="138"/>
        <v>41821</v>
      </c>
      <c r="G4468" s="2">
        <f t="shared" si="139"/>
        <v>2014</v>
      </c>
    </row>
    <row r="4469" spans="1:7" x14ac:dyDescent="0.25">
      <c r="A4469">
        <v>8396</v>
      </c>
      <c r="B4469" t="s">
        <v>5</v>
      </c>
      <c r="C4469">
        <v>5.59</v>
      </c>
      <c r="D4469" t="s">
        <v>14</v>
      </c>
      <c r="E4469">
        <v>1</v>
      </c>
      <c r="F4469" s="12">
        <f t="shared" si="138"/>
        <v>41883</v>
      </c>
      <c r="G4469" s="2">
        <f t="shared" si="139"/>
        <v>2014</v>
      </c>
    </row>
    <row r="4470" spans="1:7" x14ac:dyDescent="0.25">
      <c r="A4470">
        <v>8396</v>
      </c>
      <c r="B4470" t="s">
        <v>5</v>
      </c>
      <c r="C4470">
        <v>5.59</v>
      </c>
      <c r="D4470" t="s">
        <v>17</v>
      </c>
      <c r="E4470">
        <v>1</v>
      </c>
      <c r="F4470" s="12">
        <f t="shared" si="138"/>
        <v>41944</v>
      </c>
      <c r="G4470" s="2">
        <f t="shared" si="139"/>
        <v>2014</v>
      </c>
    </row>
    <row r="4471" spans="1:7" x14ac:dyDescent="0.25">
      <c r="A4471">
        <v>8396</v>
      </c>
      <c r="B4471" t="s">
        <v>5</v>
      </c>
      <c r="C4471">
        <v>5.59</v>
      </c>
      <c r="D4471" t="s">
        <v>21</v>
      </c>
      <c r="E4471">
        <v>1</v>
      </c>
      <c r="F4471" s="12">
        <f t="shared" si="138"/>
        <v>42036</v>
      </c>
      <c r="G4471" s="2">
        <f t="shared" si="139"/>
        <v>2015</v>
      </c>
    </row>
    <row r="4472" spans="1:7" x14ac:dyDescent="0.25">
      <c r="A4472">
        <v>8396</v>
      </c>
      <c r="B4472" t="s">
        <v>5</v>
      </c>
      <c r="C4472">
        <v>5.59</v>
      </c>
      <c r="D4472" t="s">
        <v>24</v>
      </c>
      <c r="E4472">
        <v>1</v>
      </c>
      <c r="F4472" s="12">
        <f t="shared" si="138"/>
        <v>42095</v>
      </c>
      <c r="G4472" s="2">
        <f t="shared" si="139"/>
        <v>2015</v>
      </c>
    </row>
    <row r="4473" spans="1:7" x14ac:dyDescent="0.25">
      <c r="A4473">
        <v>8396</v>
      </c>
      <c r="B4473" t="s">
        <v>5</v>
      </c>
      <c r="C4473">
        <v>5.59</v>
      </c>
      <c r="D4473" t="s">
        <v>25</v>
      </c>
      <c r="E4473">
        <v>1</v>
      </c>
      <c r="F4473" s="12">
        <f t="shared" si="138"/>
        <v>42125</v>
      </c>
      <c r="G4473" s="2">
        <f t="shared" si="139"/>
        <v>2015</v>
      </c>
    </row>
    <row r="4474" spans="1:7" x14ac:dyDescent="0.25">
      <c r="A4474">
        <v>8397</v>
      </c>
      <c r="B4474" t="s">
        <v>5</v>
      </c>
      <c r="C4474">
        <v>6.02</v>
      </c>
      <c r="D4474" t="s">
        <v>52</v>
      </c>
      <c r="E4474">
        <v>1</v>
      </c>
      <c r="F4474" s="12">
        <f t="shared" si="138"/>
        <v>41153</v>
      </c>
      <c r="G4474" s="2">
        <f t="shared" si="139"/>
        <v>2012</v>
      </c>
    </row>
    <row r="4475" spans="1:7" x14ac:dyDescent="0.25">
      <c r="A4475">
        <v>8397</v>
      </c>
      <c r="B4475" t="s">
        <v>5</v>
      </c>
      <c r="C4475">
        <v>6.02</v>
      </c>
      <c r="D4475" t="s">
        <v>56</v>
      </c>
      <c r="E4475">
        <v>1</v>
      </c>
      <c r="F4475" s="12">
        <f t="shared" si="138"/>
        <v>41214</v>
      </c>
      <c r="G4475" s="2">
        <f t="shared" si="139"/>
        <v>2012</v>
      </c>
    </row>
    <row r="4476" spans="1:7" x14ac:dyDescent="0.25">
      <c r="A4476">
        <v>8397</v>
      </c>
      <c r="B4476" t="s">
        <v>5</v>
      </c>
      <c r="C4476">
        <v>6.02</v>
      </c>
      <c r="D4476" t="s">
        <v>59</v>
      </c>
      <c r="E4476">
        <v>1</v>
      </c>
      <c r="F4476" s="12">
        <f t="shared" si="138"/>
        <v>41275</v>
      </c>
      <c r="G4476" s="2">
        <f t="shared" si="139"/>
        <v>2013</v>
      </c>
    </row>
    <row r="4477" spans="1:7" x14ac:dyDescent="0.25">
      <c r="A4477">
        <v>8397</v>
      </c>
      <c r="B4477" t="s">
        <v>5</v>
      </c>
      <c r="C4477">
        <v>6.02</v>
      </c>
      <c r="D4477" t="s">
        <v>57</v>
      </c>
      <c r="E4477">
        <v>1</v>
      </c>
      <c r="F4477" s="12">
        <f t="shared" si="138"/>
        <v>41334</v>
      </c>
      <c r="G4477" s="2">
        <f t="shared" si="139"/>
        <v>2013</v>
      </c>
    </row>
    <row r="4478" spans="1:7" x14ac:dyDescent="0.25">
      <c r="A4478">
        <v>8397</v>
      </c>
      <c r="B4478" t="s">
        <v>5</v>
      </c>
      <c r="C4478">
        <v>6.02</v>
      </c>
      <c r="D4478" t="s">
        <v>62</v>
      </c>
      <c r="E4478">
        <v>1</v>
      </c>
      <c r="F4478" s="12">
        <f t="shared" si="138"/>
        <v>41365</v>
      </c>
      <c r="G4478" s="2">
        <f t="shared" si="139"/>
        <v>2013</v>
      </c>
    </row>
    <row r="4479" spans="1:7" x14ac:dyDescent="0.25">
      <c r="A4479">
        <v>8397</v>
      </c>
      <c r="B4479" t="s">
        <v>5</v>
      </c>
      <c r="C4479">
        <v>6.02</v>
      </c>
      <c r="D4479" t="s">
        <v>60</v>
      </c>
      <c r="E4479">
        <v>1</v>
      </c>
      <c r="F4479" s="12">
        <f t="shared" si="138"/>
        <v>41395</v>
      </c>
      <c r="G4479" s="2">
        <f t="shared" si="139"/>
        <v>2013</v>
      </c>
    </row>
    <row r="4480" spans="1:7" x14ac:dyDescent="0.25">
      <c r="A4480">
        <v>8397</v>
      </c>
      <c r="B4480" t="s">
        <v>5</v>
      </c>
      <c r="C4480">
        <v>6.02</v>
      </c>
      <c r="D4480" t="s">
        <v>63</v>
      </c>
      <c r="E4480">
        <v>1</v>
      </c>
      <c r="F4480" s="12">
        <f t="shared" si="138"/>
        <v>41456</v>
      </c>
      <c r="G4480" s="2">
        <f t="shared" si="139"/>
        <v>2013</v>
      </c>
    </row>
    <row r="4481" spans="1:7" x14ac:dyDescent="0.25">
      <c r="A4481">
        <v>8397</v>
      </c>
      <c r="B4481" t="s">
        <v>5</v>
      </c>
      <c r="C4481">
        <v>6.02</v>
      </c>
      <c r="D4481" t="s">
        <v>65</v>
      </c>
      <c r="E4481">
        <v>1</v>
      </c>
      <c r="F4481" s="12">
        <f t="shared" si="138"/>
        <v>41487</v>
      </c>
      <c r="G4481" s="2">
        <f t="shared" si="139"/>
        <v>2013</v>
      </c>
    </row>
    <row r="4482" spans="1:7" x14ac:dyDescent="0.25">
      <c r="A4482">
        <v>8397</v>
      </c>
      <c r="B4482" t="s">
        <v>5</v>
      </c>
      <c r="C4482">
        <v>6.02</v>
      </c>
      <c r="D4482" t="s">
        <v>64</v>
      </c>
      <c r="E4482">
        <v>1</v>
      </c>
      <c r="F4482" s="12">
        <f t="shared" ref="F4482:F4545" si="140">DATE(VALUE(LEFT(D4482,4)),VALUE(RIGHT(D4482,2)),1)</f>
        <v>41518</v>
      </c>
      <c r="G4482" s="2">
        <f t="shared" si="139"/>
        <v>2013</v>
      </c>
    </row>
    <row r="4483" spans="1:7" x14ac:dyDescent="0.25">
      <c r="A4483">
        <v>8397</v>
      </c>
      <c r="B4483" t="s">
        <v>5</v>
      </c>
      <c r="C4483">
        <v>6.02</v>
      </c>
      <c r="D4483" t="s">
        <v>67</v>
      </c>
      <c r="E4483">
        <v>1</v>
      </c>
      <c r="F4483" s="12">
        <f t="shared" si="140"/>
        <v>41579</v>
      </c>
      <c r="G4483" s="2">
        <f t="shared" ref="G4483:G4546" si="141">YEAR(F4483)</f>
        <v>2013</v>
      </c>
    </row>
    <row r="4484" spans="1:7" x14ac:dyDescent="0.25">
      <c r="A4484">
        <v>8397</v>
      </c>
      <c r="B4484" t="s">
        <v>5</v>
      </c>
      <c r="C4484">
        <v>6.02</v>
      </c>
      <c r="D4484" t="s">
        <v>69</v>
      </c>
      <c r="E4484">
        <v>1</v>
      </c>
      <c r="F4484" s="12">
        <f t="shared" si="140"/>
        <v>41640</v>
      </c>
      <c r="G4484" s="2">
        <f t="shared" si="141"/>
        <v>2014</v>
      </c>
    </row>
    <row r="4485" spans="1:7" x14ac:dyDescent="0.25">
      <c r="A4485">
        <v>8397</v>
      </c>
      <c r="B4485" t="s">
        <v>5</v>
      </c>
      <c r="C4485">
        <v>6.02</v>
      </c>
      <c r="D4485" t="s">
        <v>7</v>
      </c>
      <c r="E4485">
        <v>1</v>
      </c>
      <c r="F4485" s="12">
        <f t="shared" si="140"/>
        <v>41699</v>
      </c>
      <c r="G4485" s="2">
        <f t="shared" si="141"/>
        <v>2014</v>
      </c>
    </row>
    <row r="4486" spans="1:7" x14ac:dyDescent="0.25">
      <c r="A4486">
        <v>8397</v>
      </c>
      <c r="B4486" t="s">
        <v>5</v>
      </c>
      <c r="C4486">
        <v>6.02</v>
      </c>
      <c r="D4486" t="s">
        <v>6</v>
      </c>
      <c r="E4486">
        <v>1</v>
      </c>
      <c r="F4486" s="12">
        <f t="shared" si="140"/>
        <v>41730</v>
      </c>
      <c r="G4486" s="2">
        <f t="shared" si="141"/>
        <v>2014</v>
      </c>
    </row>
    <row r="4487" spans="1:7" x14ac:dyDescent="0.25">
      <c r="A4487">
        <v>8397</v>
      </c>
      <c r="B4487" t="s">
        <v>5</v>
      </c>
      <c r="C4487">
        <v>6.02</v>
      </c>
      <c r="D4487" t="s">
        <v>10</v>
      </c>
      <c r="E4487">
        <v>1</v>
      </c>
      <c r="F4487" s="12">
        <f t="shared" si="140"/>
        <v>41791</v>
      </c>
      <c r="G4487" s="2">
        <f t="shared" si="141"/>
        <v>2014</v>
      </c>
    </row>
    <row r="4488" spans="1:7" x14ac:dyDescent="0.25">
      <c r="A4488">
        <v>8397</v>
      </c>
      <c r="B4488" t="s">
        <v>5</v>
      </c>
      <c r="C4488">
        <v>6.02</v>
      </c>
      <c r="D4488" t="s">
        <v>11</v>
      </c>
      <c r="E4488">
        <v>1</v>
      </c>
      <c r="F4488" s="12">
        <f t="shared" si="140"/>
        <v>41821</v>
      </c>
      <c r="G4488" s="2">
        <f t="shared" si="141"/>
        <v>2014</v>
      </c>
    </row>
    <row r="4489" spans="1:7" x14ac:dyDescent="0.25">
      <c r="A4489">
        <v>8397</v>
      </c>
      <c r="B4489" t="s">
        <v>5</v>
      </c>
      <c r="C4489">
        <v>6.02</v>
      </c>
      <c r="D4489" t="s">
        <v>13</v>
      </c>
      <c r="E4489">
        <v>1</v>
      </c>
      <c r="F4489" s="12">
        <f t="shared" si="140"/>
        <v>41852</v>
      </c>
      <c r="G4489" s="2">
        <f t="shared" si="141"/>
        <v>2014</v>
      </c>
    </row>
    <row r="4490" spans="1:7" x14ac:dyDescent="0.25">
      <c r="A4490">
        <v>8397</v>
      </c>
      <c r="B4490" t="s">
        <v>5</v>
      </c>
      <c r="C4490">
        <v>6.02</v>
      </c>
      <c r="D4490" t="s">
        <v>16</v>
      </c>
      <c r="E4490">
        <v>1</v>
      </c>
      <c r="F4490" s="12">
        <f t="shared" si="140"/>
        <v>41913</v>
      </c>
      <c r="G4490" s="2">
        <f t="shared" si="141"/>
        <v>2014</v>
      </c>
    </row>
    <row r="4491" spans="1:7" x14ac:dyDescent="0.25">
      <c r="A4491">
        <v>8397</v>
      </c>
      <c r="B4491" t="s">
        <v>5</v>
      </c>
      <c r="C4491">
        <v>6.02</v>
      </c>
      <c r="D4491" t="s">
        <v>18</v>
      </c>
      <c r="E4491">
        <v>1</v>
      </c>
      <c r="F4491" s="12">
        <f t="shared" si="140"/>
        <v>41974</v>
      </c>
      <c r="G4491" s="2">
        <f t="shared" si="141"/>
        <v>2014</v>
      </c>
    </row>
    <row r="4492" spans="1:7" x14ac:dyDescent="0.25">
      <c r="A4492">
        <v>8397</v>
      </c>
      <c r="B4492" t="s">
        <v>5</v>
      </c>
      <c r="C4492">
        <v>6.02</v>
      </c>
      <c r="D4492" t="s">
        <v>21</v>
      </c>
      <c r="E4492">
        <v>1</v>
      </c>
      <c r="F4492" s="12">
        <f t="shared" si="140"/>
        <v>42036</v>
      </c>
      <c r="G4492" s="2">
        <f t="shared" si="141"/>
        <v>2015</v>
      </c>
    </row>
    <row r="4493" spans="1:7" x14ac:dyDescent="0.25">
      <c r="A4493">
        <v>8397</v>
      </c>
      <c r="B4493" t="s">
        <v>5</v>
      </c>
      <c r="C4493">
        <v>6.02</v>
      </c>
      <c r="D4493" t="s">
        <v>23</v>
      </c>
      <c r="E4493">
        <v>1</v>
      </c>
      <c r="F4493" s="12">
        <f t="shared" si="140"/>
        <v>42064</v>
      </c>
      <c r="G4493" s="2">
        <f t="shared" si="141"/>
        <v>2015</v>
      </c>
    </row>
    <row r="4494" spans="1:7" x14ac:dyDescent="0.25">
      <c r="A4494">
        <v>8397</v>
      </c>
      <c r="B4494" t="s">
        <v>5</v>
      </c>
      <c r="C4494">
        <v>6.02</v>
      </c>
      <c r="D4494" t="s">
        <v>25</v>
      </c>
      <c r="E4494">
        <v>1</v>
      </c>
      <c r="F4494" s="12">
        <f t="shared" si="140"/>
        <v>42125</v>
      </c>
      <c r="G4494" s="2">
        <f t="shared" si="141"/>
        <v>2015</v>
      </c>
    </row>
    <row r="4495" spans="1:7" x14ac:dyDescent="0.25">
      <c r="A4495">
        <v>8397</v>
      </c>
      <c r="B4495" t="s">
        <v>5</v>
      </c>
      <c r="C4495">
        <v>6.02</v>
      </c>
      <c r="D4495" t="s">
        <v>27</v>
      </c>
      <c r="E4495">
        <v>1</v>
      </c>
      <c r="F4495" s="12">
        <f t="shared" si="140"/>
        <v>42156</v>
      </c>
      <c r="G4495" s="2">
        <f t="shared" si="141"/>
        <v>2015</v>
      </c>
    </row>
    <row r="4496" spans="1:7" x14ac:dyDescent="0.25">
      <c r="A4496">
        <v>8398</v>
      </c>
      <c r="B4496" t="s">
        <v>5</v>
      </c>
      <c r="C4496">
        <v>10.32</v>
      </c>
      <c r="D4496" t="s">
        <v>52</v>
      </c>
      <c r="E4496">
        <v>1</v>
      </c>
      <c r="F4496" s="12">
        <f t="shared" si="140"/>
        <v>41153</v>
      </c>
      <c r="G4496" s="2">
        <f t="shared" si="141"/>
        <v>2012</v>
      </c>
    </row>
    <row r="4497" spans="1:7" x14ac:dyDescent="0.25">
      <c r="A4497">
        <v>8398</v>
      </c>
      <c r="B4497" t="s">
        <v>5</v>
      </c>
      <c r="C4497">
        <v>10.32</v>
      </c>
      <c r="D4497" t="s">
        <v>56</v>
      </c>
      <c r="E4497">
        <v>1</v>
      </c>
      <c r="F4497" s="12">
        <f t="shared" si="140"/>
        <v>41214</v>
      </c>
      <c r="G4497" s="2">
        <f t="shared" si="141"/>
        <v>2012</v>
      </c>
    </row>
    <row r="4498" spans="1:7" x14ac:dyDescent="0.25">
      <c r="A4498">
        <v>8398</v>
      </c>
      <c r="B4498" t="s">
        <v>5</v>
      </c>
      <c r="C4498">
        <v>10.32</v>
      </c>
      <c r="D4498" t="s">
        <v>59</v>
      </c>
      <c r="E4498">
        <v>1</v>
      </c>
      <c r="F4498" s="12">
        <f t="shared" si="140"/>
        <v>41275</v>
      </c>
      <c r="G4498" s="2">
        <f t="shared" si="141"/>
        <v>2013</v>
      </c>
    </row>
    <row r="4499" spans="1:7" x14ac:dyDescent="0.25">
      <c r="A4499">
        <v>8398</v>
      </c>
      <c r="B4499" t="s">
        <v>5</v>
      </c>
      <c r="C4499">
        <v>10.32</v>
      </c>
      <c r="D4499" t="s">
        <v>58</v>
      </c>
      <c r="E4499">
        <v>1</v>
      </c>
      <c r="F4499" s="12">
        <f t="shared" si="140"/>
        <v>41306</v>
      </c>
      <c r="G4499" s="2">
        <f t="shared" si="141"/>
        <v>2013</v>
      </c>
    </row>
    <row r="4500" spans="1:7" x14ac:dyDescent="0.25">
      <c r="A4500">
        <v>8398</v>
      </c>
      <c r="B4500" t="s">
        <v>5</v>
      </c>
      <c r="C4500">
        <v>10.32</v>
      </c>
      <c r="D4500" t="s">
        <v>62</v>
      </c>
      <c r="E4500">
        <v>2</v>
      </c>
      <c r="F4500" s="12">
        <f t="shared" si="140"/>
        <v>41365</v>
      </c>
      <c r="G4500" s="2">
        <f t="shared" si="141"/>
        <v>2013</v>
      </c>
    </row>
    <row r="4501" spans="1:7" x14ac:dyDescent="0.25">
      <c r="A4501">
        <v>8398</v>
      </c>
      <c r="B4501" t="s">
        <v>5</v>
      </c>
      <c r="C4501">
        <v>10.32</v>
      </c>
      <c r="D4501" t="s">
        <v>60</v>
      </c>
      <c r="E4501">
        <v>1</v>
      </c>
      <c r="F4501" s="12">
        <f t="shared" si="140"/>
        <v>41395</v>
      </c>
      <c r="G4501" s="2">
        <f t="shared" si="141"/>
        <v>2013</v>
      </c>
    </row>
    <row r="4502" spans="1:7" x14ac:dyDescent="0.25">
      <c r="A4502">
        <v>8398</v>
      </c>
      <c r="B4502" t="s">
        <v>5</v>
      </c>
      <c r="C4502">
        <v>10.32</v>
      </c>
      <c r="D4502" t="s">
        <v>61</v>
      </c>
      <c r="E4502">
        <v>2</v>
      </c>
      <c r="F4502" s="12">
        <f t="shared" si="140"/>
        <v>41426</v>
      </c>
      <c r="G4502" s="2">
        <f t="shared" si="141"/>
        <v>2013</v>
      </c>
    </row>
    <row r="4503" spans="1:7" x14ac:dyDescent="0.25">
      <c r="A4503">
        <v>8398</v>
      </c>
      <c r="B4503" t="s">
        <v>5</v>
      </c>
      <c r="C4503">
        <v>10.32</v>
      </c>
      <c r="D4503" t="s">
        <v>63</v>
      </c>
      <c r="E4503">
        <v>1</v>
      </c>
      <c r="F4503" s="12">
        <f t="shared" si="140"/>
        <v>41456</v>
      </c>
      <c r="G4503" s="2">
        <f t="shared" si="141"/>
        <v>2013</v>
      </c>
    </row>
    <row r="4504" spans="1:7" x14ac:dyDescent="0.25">
      <c r="A4504">
        <v>8398</v>
      </c>
      <c r="B4504" t="s">
        <v>5</v>
      </c>
      <c r="C4504">
        <v>10.32</v>
      </c>
      <c r="D4504" t="s">
        <v>65</v>
      </c>
      <c r="E4504">
        <v>1</v>
      </c>
      <c r="F4504" s="12">
        <f t="shared" si="140"/>
        <v>41487</v>
      </c>
      <c r="G4504" s="2">
        <f t="shared" si="141"/>
        <v>2013</v>
      </c>
    </row>
    <row r="4505" spans="1:7" x14ac:dyDescent="0.25">
      <c r="A4505">
        <v>8398</v>
      </c>
      <c r="B4505" t="s">
        <v>5</v>
      </c>
      <c r="C4505">
        <v>10.32</v>
      </c>
      <c r="D4505" t="s">
        <v>64</v>
      </c>
      <c r="E4505">
        <v>1</v>
      </c>
      <c r="F4505" s="12">
        <f t="shared" si="140"/>
        <v>41518</v>
      </c>
      <c r="G4505" s="2">
        <f t="shared" si="141"/>
        <v>2013</v>
      </c>
    </row>
    <row r="4506" spans="1:7" x14ac:dyDescent="0.25">
      <c r="A4506">
        <v>8398</v>
      </c>
      <c r="B4506" t="s">
        <v>5</v>
      </c>
      <c r="C4506">
        <v>10.32</v>
      </c>
      <c r="D4506" t="s">
        <v>68</v>
      </c>
      <c r="E4506">
        <v>1</v>
      </c>
      <c r="F4506" s="12">
        <f t="shared" si="140"/>
        <v>41548</v>
      </c>
      <c r="G4506" s="2">
        <f t="shared" si="141"/>
        <v>2013</v>
      </c>
    </row>
    <row r="4507" spans="1:7" x14ac:dyDescent="0.25">
      <c r="A4507">
        <v>8398</v>
      </c>
      <c r="B4507" t="s">
        <v>5</v>
      </c>
      <c r="C4507">
        <v>10.32</v>
      </c>
      <c r="D4507" t="s">
        <v>67</v>
      </c>
      <c r="E4507">
        <v>1</v>
      </c>
      <c r="F4507" s="12">
        <f t="shared" si="140"/>
        <v>41579</v>
      </c>
      <c r="G4507" s="2">
        <f t="shared" si="141"/>
        <v>2013</v>
      </c>
    </row>
    <row r="4508" spans="1:7" x14ac:dyDescent="0.25">
      <c r="A4508">
        <v>8398</v>
      </c>
      <c r="B4508" t="s">
        <v>5</v>
      </c>
      <c r="C4508">
        <v>10.32</v>
      </c>
      <c r="D4508" t="s">
        <v>70</v>
      </c>
      <c r="E4508">
        <v>1</v>
      </c>
      <c r="F4508" s="12">
        <f t="shared" si="140"/>
        <v>41671</v>
      </c>
      <c r="G4508" s="2">
        <f t="shared" si="141"/>
        <v>2014</v>
      </c>
    </row>
    <row r="4509" spans="1:7" x14ac:dyDescent="0.25">
      <c r="A4509">
        <v>8398</v>
      </c>
      <c r="B4509" t="s">
        <v>5</v>
      </c>
      <c r="C4509">
        <v>10.32</v>
      </c>
      <c r="D4509" t="s">
        <v>7</v>
      </c>
      <c r="E4509">
        <v>1</v>
      </c>
      <c r="F4509" s="12">
        <f t="shared" si="140"/>
        <v>41699</v>
      </c>
      <c r="G4509" s="2">
        <f t="shared" si="141"/>
        <v>2014</v>
      </c>
    </row>
    <row r="4510" spans="1:7" x14ac:dyDescent="0.25">
      <c r="A4510">
        <v>8398</v>
      </c>
      <c r="B4510" t="s">
        <v>5</v>
      </c>
      <c r="C4510">
        <v>10.32</v>
      </c>
      <c r="D4510" t="s">
        <v>8</v>
      </c>
      <c r="E4510">
        <v>2</v>
      </c>
      <c r="F4510" s="12">
        <f t="shared" si="140"/>
        <v>41760</v>
      </c>
      <c r="G4510" s="2">
        <f t="shared" si="141"/>
        <v>2014</v>
      </c>
    </row>
    <row r="4511" spans="1:7" x14ac:dyDescent="0.25">
      <c r="A4511">
        <v>8398</v>
      </c>
      <c r="B4511" t="s">
        <v>5</v>
      </c>
      <c r="C4511">
        <v>10.32</v>
      </c>
      <c r="D4511" t="s">
        <v>10</v>
      </c>
      <c r="E4511">
        <v>1</v>
      </c>
      <c r="F4511" s="12">
        <f t="shared" si="140"/>
        <v>41791</v>
      </c>
      <c r="G4511" s="2">
        <f t="shared" si="141"/>
        <v>2014</v>
      </c>
    </row>
    <row r="4512" spans="1:7" x14ac:dyDescent="0.25">
      <c r="A4512">
        <v>8398</v>
      </c>
      <c r="B4512" t="s">
        <v>5</v>
      </c>
      <c r="C4512">
        <v>10.32</v>
      </c>
      <c r="D4512" t="s">
        <v>11</v>
      </c>
      <c r="E4512">
        <v>2</v>
      </c>
      <c r="F4512" s="12">
        <f t="shared" si="140"/>
        <v>41821</v>
      </c>
      <c r="G4512" s="2">
        <f t="shared" si="141"/>
        <v>2014</v>
      </c>
    </row>
    <row r="4513" spans="1:7" x14ac:dyDescent="0.25">
      <c r="A4513">
        <v>8398</v>
      </c>
      <c r="B4513" t="s">
        <v>5</v>
      </c>
      <c r="C4513">
        <v>10.32</v>
      </c>
      <c r="D4513" t="s">
        <v>13</v>
      </c>
      <c r="E4513">
        <v>1</v>
      </c>
      <c r="F4513" s="12">
        <f t="shared" si="140"/>
        <v>41852</v>
      </c>
      <c r="G4513" s="2">
        <f t="shared" si="141"/>
        <v>2014</v>
      </c>
    </row>
    <row r="4514" spans="1:7" x14ac:dyDescent="0.25">
      <c r="A4514">
        <v>8398</v>
      </c>
      <c r="B4514" t="s">
        <v>5</v>
      </c>
      <c r="C4514">
        <v>10.32</v>
      </c>
      <c r="D4514" t="s">
        <v>14</v>
      </c>
      <c r="E4514">
        <v>1</v>
      </c>
      <c r="F4514" s="12">
        <f t="shared" si="140"/>
        <v>41883</v>
      </c>
      <c r="G4514" s="2">
        <f t="shared" si="141"/>
        <v>2014</v>
      </c>
    </row>
    <row r="4515" spans="1:7" x14ac:dyDescent="0.25">
      <c r="A4515">
        <v>8398</v>
      </c>
      <c r="B4515" t="s">
        <v>5</v>
      </c>
      <c r="C4515">
        <v>10.32</v>
      </c>
      <c r="D4515" t="s">
        <v>16</v>
      </c>
      <c r="E4515">
        <v>1</v>
      </c>
      <c r="F4515" s="12">
        <f t="shared" si="140"/>
        <v>41913</v>
      </c>
      <c r="G4515" s="2">
        <f t="shared" si="141"/>
        <v>2014</v>
      </c>
    </row>
    <row r="4516" spans="1:7" x14ac:dyDescent="0.25">
      <c r="A4516">
        <v>8398</v>
      </c>
      <c r="B4516" t="s">
        <v>5</v>
      </c>
      <c r="C4516">
        <v>10.32</v>
      </c>
      <c r="D4516" t="s">
        <v>18</v>
      </c>
      <c r="E4516">
        <v>1</v>
      </c>
      <c r="F4516" s="12">
        <f t="shared" si="140"/>
        <v>41974</v>
      </c>
      <c r="G4516" s="2">
        <f t="shared" si="141"/>
        <v>2014</v>
      </c>
    </row>
    <row r="4517" spans="1:7" x14ac:dyDescent="0.25">
      <c r="A4517">
        <v>8398</v>
      </c>
      <c r="B4517" t="s">
        <v>5</v>
      </c>
      <c r="C4517">
        <v>10.32</v>
      </c>
      <c r="D4517" t="s">
        <v>23</v>
      </c>
      <c r="E4517">
        <v>1</v>
      </c>
      <c r="F4517" s="12">
        <f t="shared" si="140"/>
        <v>42064</v>
      </c>
      <c r="G4517" s="2">
        <f t="shared" si="141"/>
        <v>2015</v>
      </c>
    </row>
    <row r="4518" spans="1:7" x14ac:dyDescent="0.25">
      <c r="A4518">
        <v>8398</v>
      </c>
      <c r="B4518" t="s">
        <v>5</v>
      </c>
      <c r="C4518">
        <v>10.32</v>
      </c>
      <c r="D4518" t="s">
        <v>24</v>
      </c>
      <c r="E4518">
        <v>1</v>
      </c>
      <c r="F4518" s="12">
        <f t="shared" si="140"/>
        <v>42095</v>
      </c>
      <c r="G4518" s="2">
        <f t="shared" si="141"/>
        <v>2015</v>
      </c>
    </row>
    <row r="4519" spans="1:7" x14ac:dyDescent="0.25">
      <c r="A4519">
        <v>8398</v>
      </c>
      <c r="B4519" t="s">
        <v>5</v>
      </c>
      <c r="C4519">
        <v>10.32</v>
      </c>
      <c r="D4519" t="s">
        <v>25</v>
      </c>
      <c r="E4519">
        <v>1</v>
      </c>
      <c r="F4519" s="12">
        <f t="shared" si="140"/>
        <v>42125</v>
      </c>
      <c r="G4519" s="2">
        <f t="shared" si="141"/>
        <v>2015</v>
      </c>
    </row>
    <row r="4520" spans="1:7" x14ac:dyDescent="0.25">
      <c r="A4520">
        <v>8398</v>
      </c>
      <c r="B4520" t="s">
        <v>5</v>
      </c>
      <c r="C4520">
        <v>10.32</v>
      </c>
      <c r="D4520" t="s">
        <v>27</v>
      </c>
      <c r="E4520">
        <v>2</v>
      </c>
      <c r="F4520" s="12">
        <f t="shared" si="140"/>
        <v>42156</v>
      </c>
      <c r="G4520" s="2">
        <f t="shared" si="141"/>
        <v>2015</v>
      </c>
    </row>
    <row r="4521" spans="1:7" x14ac:dyDescent="0.25">
      <c r="A4521">
        <v>8399</v>
      </c>
      <c r="B4521" t="s">
        <v>5</v>
      </c>
      <c r="C4521">
        <v>4.5999999999999996</v>
      </c>
      <c r="D4521" t="s">
        <v>55</v>
      </c>
      <c r="E4521">
        <v>1</v>
      </c>
      <c r="F4521" s="12">
        <f t="shared" si="140"/>
        <v>41183</v>
      </c>
      <c r="G4521" s="2">
        <f t="shared" si="141"/>
        <v>2012</v>
      </c>
    </row>
    <row r="4522" spans="1:7" x14ac:dyDescent="0.25">
      <c r="A4522">
        <v>8399</v>
      </c>
      <c r="B4522" t="s">
        <v>5</v>
      </c>
      <c r="C4522">
        <v>4.5999999999999996</v>
      </c>
      <c r="D4522" t="s">
        <v>59</v>
      </c>
      <c r="E4522">
        <v>1</v>
      </c>
      <c r="F4522" s="12">
        <f t="shared" si="140"/>
        <v>41275</v>
      </c>
      <c r="G4522" s="2">
        <f t="shared" si="141"/>
        <v>2013</v>
      </c>
    </row>
    <row r="4523" spans="1:7" x14ac:dyDescent="0.25">
      <c r="A4523">
        <v>8399</v>
      </c>
      <c r="B4523" t="s">
        <v>5</v>
      </c>
      <c r="C4523">
        <v>4.5999999999999996</v>
      </c>
      <c r="D4523" t="s">
        <v>57</v>
      </c>
      <c r="E4523">
        <v>1</v>
      </c>
      <c r="F4523" s="12">
        <f t="shared" si="140"/>
        <v>41334</v>
      </c>
      <c r="G4523" s="2">
        <f t="shared" si="141"/>
        <v>2013</v>
      </c>
    </row>
    <row r="4524" spans="1:7" x14ac:dyDescent="0.25">
      <c r="A4524">
        <v>8399</v>
      </c>
      <c r="B4524" t="s">
        <v>5</v>
      </c>
      <c r="C4524">
        <v>4.5999999999999996</v>
      </c>
      <c r="D4524" t="s">
        <v>60</v>
      </c>
      <c r="E4524">
        <v>1</v>
      </c>
      <c r="F4524" s="12">
        <f t="shared" si="140"/>
        <v>41395</v>
      </c>
      <c r="G4524" s="2">
        <f t="shared" si="141"/>
        <v>2013</v>
      </c>
    </row>
    <row r="4525" spans="1:7" x14ac:dyDescent="0.25">
      <c r="A4525">
        <v>8399</v>
      </c>
      <c r="B4525" t="s">
        <v>5</v>
      </c>
      <c r="C4525">
        <v>4.5999999999999996</v>
      </c>
      <c r="D4525" t="s">
        <v>63</v>
      </c>
      <c r="E4525">
        <v>1</v>
      </c>
      <c r="F4525" s="12">
        <f t="shared" si="140"/>
        <v>41456</v>
      </c>
      <c r="G4525" s="2">
        <f t="shared" si="141"/>
        <v>2013</v>
      </c>
    </row>
    <row r="4526" spans="1:7" x14ac:dyDescent="0.25">
      <c r="A4526">
        <v>8399</v>
      </c>
      <c r="B4526" t="s">
        <v>5</v>
      </c>
      <c r="C4526">
        <v>4.5999999999999996</v>
      </c>
      <c r="D4526" t="s">
        <v>65</v>
      </c>
      <c r="E4526">
        <v>1</v>
      </c>
      <c r="F4526" s="12">
        <f t="shared" si="140"/>
        <v>41487</v>
      </c>
      <c r="G4526" s="2">
        <f t="shared" si="141"/>
        <v>2013</v>
      </c>
    </row>
    <row r="4527" spans="1:7" x14ac:dyDescent="0.25">
      <c r="A4527">
        <v>8399</v>
      </c>
      <c r="B4527" t="s">
        <v>5</v>
      </c>
      <c r="C4527">
        <v>4.5999999999999996</v>
      </c>
      <c r="D4527" t="s">
        <v>68</v>
      </c>
      <c r="E4527">
        <v>1</v>
      </c>
      <c r="F4527" s="12">
        <f t="shared" si="140"/>
        <v>41548</v>
      </c>
      <c r="G4527" s="2">
        <f t="shared" si="141"/>
        <v>2013</v>
      </c>
    </row>
    <row r="4528" spans="1:7" x14ac:dyDescent="0.25">
      <c r="A4528">
        <v>8399</v>
      </c>
      <c r="B4528" t="s">
        <v>5</v>
      </c>
      <c r="C4528">
        <v>4.5999999999999996</v>
      </c>
      <c r="D4528" t="s">
        <v>70</v>
      </c>
      <c r="E4528">
        <v>1</v>
      </c>
      <c r="F4528" s="12">
        <f t="shared" si="140"/>
        <v>41671</v>
      </c>
      <c r="G4528" s="2">
        <f t="shared" si="141"/>
        <v>2014</v>
      </c>
    </row>
    <row r="4529" spans="1:7" x14ac:dyDescent="0.25">
      <c r="A4529">
        <v>8399</v>
      </c>
      <c r="B4529" t="s">
        <v>5</v>
      </c>
      <c r="C4529">
        <v>4.5999999999999996</v>
      </c>
      <c r="D4529" t="s">
        <v>6</v>
      </c>
      <c r="E4529">
        <v>1</v>
      </c>
      <c r="F4529" s="12">
        <f t="shared" si="140"/>
        <v>41730</v>
      </c>
      <c r="G4529" s="2">
        <f t="shared" si="141"/>
        <v>2014</v>
      </c>
    </row>
    <row r="4530" spans="1:7" x14ac:dyDescent="0.25">
      <c r="A4530">
        <v>8399</v>
      </c>
      <c r="B4530" t="s">
        <v>5</v>
      </c>
      <c r="C4530">
        <v>4.5999999999999996</v>
      </c>
      <c r="D4530" t="s">
        <v>8</v>
      </c>
      <c r="E4530">
        <v>1</v>
      </c>
      <c r="F4530" s="12">
        <f t="shared" si="140"/>
        <v>41760</v>
      </c>
      <c r="G4530" s="2">
        <f t="shared" si="141"/>
        <v>2014</v>
      </c>
    </row>
    <row r="4531" spans="1:7" x14ac:dyDescent="0.25">
      <c r="A4531">
        <v>8399</v>
      </c>
      <c r="B4531" t="s">
        <v>5</v>
      </c>
      <c r="C4531">
        <v>4.5999999999999996</v>
      </c>
      <c r="D4531" t="s">
        <v>11</v>
      </c>
      <c r="E4531">
        <v>1</v>
      </c>
      <c r="F4531" s="12">
        <f t="shared" si="140"/>
        <v>41821</v>
      </c>
      <c r="G4531" s="2">
        <f t="shared" si="141"/>
        <v>2014</v>
      </c>
    </row>
    <row r="4532" spans="1:7" x14ac:dyDescent="0.25">
      <c r="A4532">
        <v>8399</v>
      </c>
      <c r="B4532" t="s">
        <v>5</v>
      </c>
      <c r="C4532">
        <v>4.5999999999999996</v>
      </c>
      <c r="D4532" t="s">
        <v>14</v>
      </c>
      <c r="E4532">
        <v>1</v>
      </c>
      <c r="F4532" s="12">
        <f t="shared" si="140"/>
        <v>41883</v>
      </c>
      <c r="G4532" s="2">
        <f t="shared" si="141"/>
        <v>2014</v>
      </c>
    </row>
    <row r="4533" spans="1:7" x14ac:dyDescent="0.25">
      <c r="A4533">
        <v>8399</v>
      </c>
      <c r="B4533" t="s">
        <v>5</v>
      </c>
      <c r="C4533">
        <v>4.5999999999999996</v>
      </c>
      <c r="D4533" t="s">
        <v>17</v>
      </c>
      <c r="E4533">
        <v>1</v>
      </c>
      <c r="F4533" s="12">
        <f t="shared" si="140"/>
        <v>41944</v>
      </c>
      <c r="G4533" s="2">
        <f t="shared" si="141"/>
        <v>2014</v>
      </c>
    </row>
    <row r="4534" spans="1:7" x14ac:dyDescent="0.25">
      <c r="A4534">
        <v>8399</v>
      </c>
      <c r="B4534" t="s">
        <v>5</v>
      </c>
      <c r="C4534">
        <v>4.5999999999999996</v>
      </c>
      <c r="D4534" t="s">
        <v>21</v>
      </c>
      <c r="E4534">
        <v>1</v>
      </c>
      <c r="F4534" s="12">
        <f t="shared" si="140"/>
        <v>42036</v>
      </c>
      <c r="G4534" s="2">
        <f t="shared" si="141"/>
        <v>2015</v>
      </c>
    </row>
    <row r="4535" spans="1:7" x14ac:dyDescent="0.25">
      <c r="A4535">
        <v>8399</v>
      </c>
      <c r="B4535" t="s">
        <v>5</v>
      </c>
      <c r="C4535">
        <v>4.5999999999999996</v>
      </c>
      <c r="D4535" t="s">
        <v>24</v>
      </c>
      <c r="E4535">
        <v>1</v>
      </c>
      <c r="F4535" s="12">
        <f t="shared" si="140"/>
        <v>42095</v>
      </c>
      <c r="G4535" s="2">
        <f t="shared" si="141"/>
        <v>2015</v>
      </c>
    </row>
    <row r="4536" spans="1:7" x14ac:dyDescent="0.25">
      <c r="A4536">
        <v>8399</v>
      </c>
      <c r="B4536" t="s">
        <v>5</v>
      </c>
      <c r="C4536">
        <v>4.5999999999999996</v>
      </c>
      <c r="D4536" t="s">
        <v>27</v>
      </c>
      <c r="E4536">
        <v>1</v>
      </c>
      <c r="F4536" s="12">
        <f t="shared" si="140"/>
        <v>42156</v>
      </c>
      <c r="G4536" s="2">
        <f t="shared" si="141"/>
        <v>2015</v>
      </c>
    </row>
    <row r="4537" spans="1:7" x14ac:dyDescent="0.25">
      <c r="A4537">
        <v>8400</v>
      </c>
      <c r="B4537" t="s">
        <v>5</v>
      </c>
      <c r="C4537">
        <v>8.9700000000000006</v>
      </c>
      <c r="D4537" t="s">
        <v>52</v>
      </c>
      <c r="E4537">
        <v>1</v>
      </c>
      <c r="F4537" s="12">
        <f t="shared" si="140"/>
        <v>41153</v>
      </c>
      <c r="G4537" s="2">
        <f t="shared" si="141"/>
        <v>2012</v>
      </c>
    </row>
    <row r="4538" spans="1:7" x14ac:dyDescent="0.25">
      <c r="A4538">
        <v>8400</v>
      </c>
      <c r="B4538" t="s">
        <v>5</v>
      </c>
      <c r="C4538">
        <v>8.9700000000000006</v>
      </c>
      <c r="D4538" t="s">
        <v>55</v>
      </c>
      <c r="E4538">
        <v>1</v>
      </c>
      <c r="F4538" s="12">
        <f t="shared" si="140"/>
        <v>41183</v>
      </c>
      <c r="G4538" s="2">
        <f t="shared" si="141"/>
        <v>2012</v>
      </c>
    </row>
    <row r="4539" spans="1:7" x14ac:dyDescent="0.25">
      <c r="A4539">
        <v>8400</v>
      </c>
      <c r="B4539" t="s">
        <v>5</v>
      </c>
      <c r="C4539">
        <v>8.9700000000000006</v>
      </c>
      <c r="D4539" t="s">
        <v>56</v>
      </c>
      <c r="E4539">
        <v>1</v>
      </c>
      <c r="F4539" s="12">
        <f t="shared" si="140"/>
        <v>41214</v>
      </c>
      <c r="G4539" s="2">
        <f t="shared" si="141"/>
        <v>2012</v>
      </c>
    </row>
    <row r="4540" spans="1:7" x14ac:dyDescent="0.25">
      <c r="A4540">
        <v>8400</v>
      </c>
      <c r="B4540" t="s">
        <v>5</v>
      </c>
      <c r="C4540">
        <v>8.9700000000000006</v>
      </c>
      <c r="D4540" t="s">
        <v>59</v>
      </c>
      <c r="E4540">
        <v>1</v>
      </c>
      <c r="F4540" s="12">
        <f t="shared" si="140"/>
        <v>41275</v>
      </c>
      <c r="G4540" s="2">
        <f t="shared" si="141"/>
        <v>2013</v>
      </c>
    </row>
    <row r="4541" spans="1:7" x14ac:dyDescent="0.25">
      <c r="A4541">
        <v>8400</v>
      </c>
      <c r="B4541" t="s">
        <v>5</v>
      </c>
      <c r="C4541">
        <v>8.9700000000000006</v>
      </c>
      <c r="D4541" t="s">
        <v>58</v>
      </c>
      <c r="E4541">
        <v>1</v>
      </c>
      <c r="F4541" s="12">
        <f t="shared" si="140"/>
        <v>41306</v>
      </c>
      <c r="G4541" s="2">
        <f t="shared" si="141"/>
        <v>2013</v>
      </c>
    </row>
    <row r="4542" spans="1:7" x14ac:dyDescent="0.25">
      <c r="A4542">
        <v>8400</v>
      </c>
      <c r="B4542" t="s">
        <v>5</v>
      </c>
      <c r="C4542">
        <v>8.9700000000000006</v>
      </c>
      <c r="D4542" t="s">
        <v>57</v>
      </c>
      <c r="E4542">
        <v>1</v>
      </c>
      <c r="F4542" s="12">
        <f t="shared" si="140"/>
        <v>41334</v>
      </c>
      <c r="G4542" s="2">
        <f t="shared" si="141"/>
        <v>2013</v>
      </c>
    </row>
    <row r="4543" spans="1:7" x14ac:dyDescent="0.25">
      <c r="A4543">
        <v>8400</v>
      </c>
      <c r="B4543" t="s">
        <v>5</v>
      </c>
      <c r="C4543">
        <v>8.9700000000000006</v>
      </c>
      <c r="D4543" t="s">
        <v>62</v>
      </c>
      <c r="E4543">
        <v>2</v>
      </c>
      <c r="F4543" s="12">
        <f t="shared" si="140"/>
        <v>41365</v>
      </c>
      <c r="G4543" s="2">
        <f t="shared" si="141"/>
        <v>2013</v>
      </c>
    </row>
    <row r="4544" spans="1:7" x14ac:dyDescent="0.25">
      <c r="A4544">
        <v>8400</v>
      </c>
      <c r="B4544" t="s">
        <v>5</v>
      </c>
      <c r="C4544">
        <v>8.9700000000000006</v>
      </c>
      <c r="D4544" t="s">
        <v>60</v>
      </c>
      <c r="E4544">
        <v>1</v>
      </c>
      <c r="F4544" s="12">
        <f t="shared" si="140"/>
        <v>41395</v>
      </c>
      <c r="G4544" s="2">
        <f t="shared" si="141"/>
        <v>2013</v>
      </c>
    </row>
    <row r="4545" spans="1:7" x14ac:dyDescent="0.25">
      <c r="A4545">
        <v>8400</v>
      </c>
      <c r="B4545" t="s">
        <v>5</v>
      </c>
      <c r="C4545">
        <v>8.9700000000000006</v>
      </c>
      <c r="D4545" t="s">
        <v>61</v>
      </c>
      <c r="E4545">
        <v>1</v>
      </c>
      <c r="F4545" s="12">
        <f t="shared" si="140"/>
        <v>41426</v>
      </c>
      <c r="G4545" s="2">
        <f t="shared" si="141"/>
        <v>2013</v>
      </c>
    </row>
    <row r="4546" spans="1:7" x14ac:dyDescent="0.25">
      <c r="A4546">
        <v>8400</v>
      </c>
      <c r="B4546" t="s">
        <v>5</v>
      </c>
      <c r="C4546">
        <v>8.9700000000000006</v>
      </c>
      <c r="D4546" t="s">
        <v>63</v>
      </c>
      <c r="E4546">
        <v>2</v>
      </c>
      <c r="F4546" s="12">
        <f t="shared" ref="F4546:F4609" si="142">DATE(VALUE(LEFT(D4546,4)),VALUE(RIGHT(D4546,2)),1)</f>
        <v>41456</v>
      </c>
      <c r="G4546" s="2">
        <f t="shared" si="141"/>
        <v>2013</v>
      </c>
    </row>
    <row r="4547" spans="1:7" x14ac:dyDescent="0.25">
      <c r="A4547">
        <v>8400</v>
      </c>
      <c r="B4547" t="s">
        <v>5</v>
      </c>
      <c r="C4547">
        <v>8.9700000000000006</v>
      </c>
      <c r="D4547" t="s">
        <v>65</v>
      </c>
      <c r="E4547">
        <v>1</v>
      </c>
      <c r="F4547" s="12">
        <f t="shared" si="142"/>
        <v>41487</v>
      </c>
      <c r="G4547" s="2">
        <f t="shared" ref="G4547:G4610" si="143">YEAR(F4547)</f>
        <v>2013</v>
      </c>
    </row>
    <row r="4548" spans="1:7" x14ac:dyDescent="0.25">
      <c r="A4548">
        <v>8400</v>
      </c>
      <c r="B4548" t="s">
        <v>5</v>
      </c>
      <c r="C4548">
        <v>8.9700000000000006</v>
      </c>
      <c r="D4548" t="s">
        <v>64</v>
      </c>
      <c r="E4548">
        <v>1</v>
      </c>
      <c r="F4548" s="12">
        <f t="shared" si="142"/>
        <v>41518</v>
      </c>
      <c r="G4548" s="2">
        <f t="shared" si="143"/>
        <v>2013</v>
      </c>
    </row>
    <row r="4549" spans="1:7" x14ac:dyDescent="0.25">
      <c r="A4549">
        <v>8400</v>
      </c>
      <c r="B4549" t="s">
        <v>5</v>
      </c>
      <c r="C4549">
        <v>8.9700000000000006</v>
      </c>
      <c r="D4549" t="s">
        <v>68</v>
      </c>
      <c r="E4549">
        <v>1</v>
      </c>
      <c r="F4549" s="12">
        <f t="shared" si="142"/>
        <v>41548</v>
      </c>
      <c r="G4549" s="2">
        <f t="shared" si="143"/>
        <v>2013</v>
      </c>
    </row>
    <row r="4550" spans="1:7" x14ac:dyDescent="0.25">
      <c r="A4550">
        <v>8400</v>
      </c>
      <c r="B4550" t="s">
        <v>5</v>
      </c>
      <c r="C4550">
        <v>8.9700000000000006</v>
      </c>
      <c r="D4550" t="s">
        <v>67</v>
      </c>
      <c r="E4550">
        <v>1</v>
      </c>
      <c r="F4550" s="12">
        <f t="shared" si="142"/>
        <v>41579</v>
      </c>
      <c r="G4550" s="2">
        <f t="shared" si="143"/>
        <v>2013</v>
      </c>
    </row>
    <row r="4551" spans="1:7" x14ac:dyDescent="0.25">
      <c r="A4551">
        <v>8400</v>
      </c>
      <c r="B4551" t="s">
        <v>5</v>
      </c>
      <c r="C4551">
        <v>8.9700000000000006</v>
      </c>
      <c r="D4551" t="s">
        <v>66</v>
      </c>
      <c r="E4551">
        <v>1</v>
      </c>
      <c r="F4551" s="12">
        <f t="shared" si="142"/>
        <v>41609</v>
      </c>
      <c r="G4551" s="2">
        <f t="shared" si="143"/>
        <v>2013</v>
      </c>
    </row>
    <row r="4552" spans="1:7" x14ac:dyDescent="0.25">
      <c r="A4552">
        <v>8400</v>
      </c>
      <c r="B4552" t="s">
        <v>5</v>
      </c>
      <c r="C4552">
        <v>8.9700000000000006</v>
      </c>
      <c r="D4552" t="s">
        <v>70</v>
      </c>
      <c r="E4552">
        <v>1</v>
      </c>
      <c r="F4552" s="12">
        <f t="shared" si="142"/>
        <v>41671</v>
      </c>
      <c r="G4552" s="2">
        <f t="shared" si="143"/>
        <v>2014</v>
      </c>
    </row>
    <row r="4553" spans="1:7" x14ac:dyDescent="0.25">
      <c r="A4553">
        <v>8400</v>
      </c>
      <c r="B4553" t="s">
        <v>5</v>
      </c>
      <c r="C4553">
        <v>8.9700000000000006</v>
      </c>
      <c r="D4553" t="s">
        <v>7</v>
      </c>
      <c r="E4553">
        <v>1</v>
      </c>
      <c r="F4553" s="12">
        <f t="shared" si="142"/>
        <v>41699</v>
      </c>
      <c r="G4553" s="2">
        <f t="shared" si="143"/>
        <v>2014</v>
      </c>
    </row>
    <row r="4554" spans="1:7" x14ac:dyDescent="0.25">
      <c r="A4554">
        <v>8400</v>
      </c>
      <c r="B4554" t="s">
        <v>5</v>
      </c>
      <c r="C4554">
        <v>8.9700000000000006</v>
      </c>
      <c r="D4554" t="s">
        <v>6</v>
      </c>
      <c r="E4554">
        <v>2</v>
      </c>
      <c r="F4554" s="12">
        <f t="shared" si="142"/>
        <v>41730</v>
      </c>
      <c r="G4554" s="2">
        <f t="shared" si="143"/>
        <v>2014</v>
      </c>
    </row>
    <row r="4555" spans="1:7" x14ac:dyDescent="0.25">
      <c r="A4555">
        <v>8400</v>
      </c>
      <c r="B4555" t="s">
        <v>5</v>
      </c>
      <c r="C4555">
        <v>8.9700000000000006</v>
      </c>
      <c r="D4555" t="s">
        <v>8</v>
      </c>
      <c r="E4555">
        <v>1</v>
      </c>
      <c r="F4555" s="12">
        <f t="shared" si="142"/>
        <v>41760</v>
      </c>
      <c r="G4555" s="2">
        <f t="shared" si="143"/>
        <v>2014</v>
      </c>
    </row>
    <row r="4556" spans="1:7" x14ac:dyDescent="0.25">
      <c r="A4556">
        <v>8400</v>
      </c>
      <c r="B4556" t="s">
        <v>5</v>
      </c>
      <c r="C4556">
        <v>8.9700000000000006</v>
      </c>
      <c r="D4556" t="s">
        <v>10</v>
      </c>
      <c r="E4556">
        <v>1</v>
      </c>
      <c r="F4556" s="12">
        <f t="shared" si="142"/>
        <v>41791</v>
      </c>
      <c r="G4556" s="2">
        <f t="shared" si="143"/>
        <v>2014</v>
      </c>
    </row>
    <row r="4557" spans="1:7" x14ac:dyDescent="0.25">
      <c r="A4557">
        <v>8400</v>
      </c>
      <c r="B4557" t="s">
        <v>5</v>
      </c>
      <c r="C4557">
        <v>8.9700000000000006</v>
      </c>
      <c r="D4557" t="s">
        <v>11</v>
      </c>
      <c r="E4557">
        <v>2</v>
      </c>
      <c r="F4557" s="12">
        <f t="shared" si="142"/>
        <v>41821</v>
      </c>
      <c r="G4557" s="2">
        <f t="shared" si="143"/>
        <v>2014</v>
      </c>
    </row>
    <row r="4558" spans="1:7" x14ac:dyDescent="0.25">
      <c r="A4558">
        <v>8400</v>
      </c>
      <c r="B4558" t="s">
        <v>5</v>
      </c>
      <c r="C4558">
        <v>8.9700000000000006</v>
      </c>
      <c r="D4558" t="s">
        <v>13</v>
      </c>
      <c r="E4558">
        <v>1</v>
      </c>
      <c r="F4558" s="12">
        <f t="shared" si="142"/>
        <v>41852</v>
      </c>
      <c r="G4558" s="2">
        <f t="shared" si="143"/>
        <v>2014</v>
      </c>
    </row>
    <row r="4559" spans="1:7" x14ac:dyDescent="0.25">
      <c r="A4559">
        <v>8400</v>
      </c>
      <c r="B4559" t="s">
        <v>5</v>
      </c>
      <c r="C4559">
        <v>8.9700000000000006</v>
      </c>
      <c r="D4559" t="s">
        <v>14</v>
      </c>
      <c r="E4559">
        <v>1</v>
      </c>
      <c r="F4559" s="12">
        <f t="shared" si="142"/>
        <v>41883</v>
      </c>
      <c r="G4559" s="2">
        <f t="shared" si="143"/>
        <v>2014</v>
      </c>
    </row>
    <row r="4560" spans="1:7" x14ac:dyDescent="0.25">
      <c r="A4560">
        <v>8400</v>
      </c>
      <c r="B4560" t="s">
        <v>5</v>
      </c>
      <c r="C4560">
        <v>8.9700000000000006</v>
      </c>
      <c r="D4560" t="s">
        <v>16</v>
      </c>
      <c r="E4560">
        <v>1</v>
      </c>
      <c r="F4560" s="12">
        <f t="shared" si="142"/>
        <v>41913</v>
      </c>
      <c r="G4560" s="2">
        <f t="shared" si="143"/>
        <v>2014</v>
      </c>
    </row>
    <row r="4561" spans="1:7" x14ac:dyDescent="0.25">
      <c r="A4561">
        <v>8400</v>
      </c>
      <c r="B4561" t="s">
        <v>5</v>
      </c>
      <c r="C4561">
        <v>8.9700000000000006</v>
      </c>
      <c r="D4561" t="s">
        <v>17</v>
      </c>
      <c r="E4561">
        <v>1</v>
      </c>
      <c r="F4561" s="12">
        <f t="shared" si="142"/>
        <v>41944</v>
      </c>
      <c r="G4561" s="2">
        <f t="shared" si="143"/>
        <v>2014</v>
      </c>
    </row>
    <row r="4562" spans="1:7" x14ac:dyDescent="0.25">
      <c r="A4562">
        <v>8400</v>
      </c>
      <c r="B4562" t="s">
        <v>5</v>
      </c>
      <c r="C4562">
        <v>8.9700000000000006</v>
      </c>
      <c r="D4562" t="s">
        <v>18</v>
      </c>
      <c r="E4562">
        <v>1</v>
      </c>
      <c r="F4562" s="12">
        <f t="shared" si="142"/>
        <v>41974</v>
      </c>
      <c r="G4562" s="2">
        <f t="shared" si="143"/>
        <v>2014</v>
      </c>
    </row>
    <row r="4563" spans="1:7" x14ac:dyDescent="0.25">
      <c r="A4563">
        <v>8400</v>
      </c>
      <c r="B4563" t="s">
        <v>5</v>
      </c>
      <c r="C4563">
        <v>8.9700000000000006</v>
      </c>
      <c r="D4563" t="s">
        <v>21</v>
      </c>
      <c r="E4563">
        <v>1</v>
      </c>
      <c r="F4563" s="12">
        <f t="shared" si="142"/>
        <v>42036</v>
      </c>
      <c r="G4563" s="2">
        <f t="shared" si="143"/>
        <v>2015</v>
      </c>
    </row>
    <row r="4564" spans="1:7" x14ac:dyDescent="0.25">
      <c r="A4564">
        <v>8400</v>
      </c>
      <c r="B4564" t="s">
        <v>5</v>
      </c>
      <c r="C4564">
        <v>8.9700000000000006</v>
      </c>
      <c r="D4564" t="s">
        <v>23</v>
      </c>
      <c r="E4564">
        <v>1</v>
      </c>
      <c r="F4564" s="12">
        <f t="shared" si="142"/>
        <v>42064</v>
      </c>
      <c r="G4564" s="2">
        <f t="shared" si="143"/>
        <v>2015</v>
      </c>
    </row>
    <row r="4565" spans="1:7" x14ac:dyDescent="0.25">
      <c r="A4565">
        <v>8400</v>
      </c>
      <c r="B4565" t="s">
        <v>5</v>
      </c>
      <c r="C4565">
        <v>8.9700000000000006</v>
      </c>
      <c r="D4565" t="s">
        <v>24</v>
      </c>
      <c r="E4565">
        <v>1</v>
      </c>
      <c r="F4565" s="12">
        <f t="shared" si="142"/>
        <v>42095</v>
      </c>
      <c r="G4565" s="2">
        <f t="shared" si="143"/>
        <v>2015</v>
      </c>
    </row>
    <row r="4566" spans="1:7" x14ac:dyDescent="0.25">
      <c r="A4566">
        <v>8400</v>
      </c>
      <c r="B4566" t="s">
        <v>5</v>
      </c>
      <c r="C4566">
        <v>8.9700000000000006</v>
      </c>
      <c r="D4566" t="s">
        <v>25</v>
      </c>
      <c r="E4566">
        <v>2</v>
      </c>
      <c r="F4566" s="12">
        <f t="shared" si="142"/>
        <v>42125</v>
      </c>
      <c r="G4566" s="2">
        <f t="shared" si="143"/>
        <v>2015</v>
      </c>
    </row>
    <row r="4567" spans="1:7" x14ac:dyDescent="0.25">
      <c r="A4567">
        <v>8400</v>
      </c>
      <c r="B4567" t="s">
        <v>5</v>
      </c>
      <c r="C4567">
        <v>8.9700000000000006</v>
      </c>
      <c r="D4567" t="s">
        <v>27</v>
      </c>
      <c r="E4567">
        <v>1</v>
      </c>
      <c r="F4567" s="12">
        <f t="shared" si="142"/>
        <v>42156</v>
      </c>
      <c r="G4567" s="2">
        <f t="shared" si="143"/>
        <v>2015</v>
      </c>
    </row>
    <row r="4568" spans="1:7" x14ac:dyDescent="0.25">
      <c r="A4568">
        <v>8401</v>
      </c>
      <c r="B4568" t="s">
        <v>5</v>
      </c>
      <c r="C4568">
        <v>4.8099999999999996</v>
      </c>
      <c r="D4568" t="s">
        <v>55</v>
      </c>
      <c r="E4568">
        <v>1</v>
      </c>
      <c r="F4568" s="12">
        <f t="shared" si="142"/>
        <v>41183</v>
      </c>
      <c r="G4568" s="2">
        <f t="shared" si="143"/>
        <v>2012</v>
      </c>
    </row>
    <row r="4569" spans="1:7" x14ac:dyDescent="0.25">
      <c r="A4569">
        <v>8401</v>
      </c>
      <c r="B4569" t="s">
        <v>5</v>
      </c>
      <c r="C4569">
        <v>4.8099999999999996</v>
      </c>
      <c r="D4569" t="s">
        <v>54</v>
      </c>
      <c r="E4569">
        <v>1</v>
      </c>
      <c r="F4569" s="12">
        <f t="shared" si="142"/>
        <v>41244</v>
      </c>
      <c r="G4569" s="2">
        <f t="shared" si="143"/>
        <v>2012</v>
      </c>
    </row>
    <row r="4570" spans="1:7" x14ac:dyDescent="0.25">
      <c r="A4570">
        <v>8401</v>
      </c>
      <c r="B4570" t="s">
        <v>5</v>
      </c>
      <c r="C4570">
        <v>4.8099999999999996</v>
      </c>
      <c r="D4570" t="s">
        <v>57</v>
      </c>
      <c r="E4570">
        <v>1</v>
      </c>
      <c r="F4570" s="12">
        <f t="shared" si="142"/>
        <v>41334</v>
      </c>
      <c r="G4570" s="2">
        <f t="shared" si="143"/>
        <v>2013</v>
      </c>
    </row>
    <row r="4571" spans="1:7" x14ac:dyDescent="0.25">
      <c r="A4571">
        <v>8401</v>
      </c>
      <c r="B4571" t="s">
        <v>5</v>
      </c>
      <c r="C4571">
        <v>4.8099999999999996</v>
      </c>
      <c r="D4571" t="s">
        <v>60</v>
      </c>
      <c r="E4571">
        <v>1</v>
      </c>
      <c r="F4571" s="12">
        <f t="shared" si="142"/>
        <v>41395</v>
      </c>
      <c r="G4571" s="2">
        <f t="shared" si="143"/>
        <v>2013</v>
      </c>
    </row>
    <row r="4572" spans="1:7" x14ac:dyDescent="0.25">
      <c r="A4572">
        <v>8401</v>
      </c>
      <c r="B4572" t="s">
        <v>5</v>
      </c>
      <c r="C4572">
        <v>4.8099999999999996</v>
      </c>
      <c r="D4572" t="s">
        <v>61</v>
      </c>
      <c r="E4572">
        <v>1</v>
      </c>
      <c r="F4572" s="12">
        <f t="shared" si="142"/>
        <v>41426</v>
      </c>
      <c r="G4572" s="2">
        <f t="shared" si="143"/>
        <v>2013</v>
      </c>
    </row>
    <row r="4573" spans="1:7" x14ac:dyDescent="0.25">
      <c r="A4573">
        <v>8401</v>
      </c>
      <c r="B4573" t="s">
        <v>5</v>
      </c>
      <c r="C4573">
        <v>4.8099999999999996</v>
      </c>
      <c r="D4573" t="s">
        <v>65</v>
      </c>
      <c r="E4573">
        <v>1</v>
      </c>
      <c r="F4573" s="12">
        <f t="shared" si="142"/>
        <v>41487</v>
      </c>
      <c r="G4573" s="2">
        <f t="shared" si="143"/>
        <v>2013</v>
      </c>
    </row>
    <row r="4574" spans="1:7" x14ac:dyDescent="0.25">
      <c r="A4574">
        <v>8401</v>
      </c>
      <c r="B4574" t="s">
        <v>5</v>
      </c>
      <c r="C4574">
        <v>4.8099999999999996</v>
      </c>
      <c r="D4574" t="s">
        <v>64</v>
      </c>
      <c r="E4574">
        <v>1</v>
      </c>
      <c r="F4574" s="12">
        <f t="shared" si="142"/>
        <v>41518</v>
      </c>
      <c r="G4574" s="2">
        <f t="shared" si="143"/>
        <v>2013</v>
      </c>
    </row>
    <row r="4575" spans="1:7" x14ac:dyDescent="0.25">
      <c r="A4575">
        <v>8401</v>
      </c>
      <c r="B4575" t="s">
        <v>5</v>
      </c>
      <c r="C4575">
        <v>4.8099999999999996</v>
      </c>
      <c r="D4575" t="s">
        <v>66</v>
      </c>
      <c r="E4575">
        <v>1</v>
      </c>
      <c r="F4575" s="12">
        <f t="shared" si="142"/>
        <v>41609</v>
      </c>
      <c r="G4575" s="2">
        <f t="shared" si="143"/>
        <v>2013</v>
      </c>
    </row>
    <row r="4576" spans="1:7" x14ac:dyDescent="0.25">
      <c r="A4576">
        <v>8401</v>
      </c>
      <c r="B4576" t="s">
        <v>5</v>
      </c>
      <c r="C4576">
        <v>4.8099999999999996</v>
      </c>
      <c r="D4576" t="s">
        <v>7</v>
      </c>
      <c r="E4576">
        <v>1</v>
      </c>
      <c r="F4576" s="12">
        <f t="shared" si="142"/>
        <v>41699</v>
      </c>
      <c r="G4576" s="2">
        <f t="shared" si="143"/>
        <v>2014</v>
      </c>
    </row>
    <row r="4577" spans="1:7" x14ac:dyDescent="0.25">
      <c r="A4577">
        <v>8401</v>
      </c>
      <c r="B4577" t="s">
        <v>5</v>
      </c>
      <c r="C4577">
        <v>4.8099999999999996</v>
      </c>
      <c r="D4577" t="s">
        <v>6</v>
      </c>
      <c r="E4577">
        <v>1</v>
      </c>
      <c r="F4577" s="12">
        <f t="shared" si="142"/>
        <v>41730</v>
      </c>
      <c r="G4577" s="2">
        <f t="shared" si="143"/>
        <v>2014</v>
      </c>
    </row>
    <row r="4578" spans="1:7" x14ac:dyDescent="0.25">
      <c r="A4578">
        <v>8401</v>
      </c>
      <c r="B4578" t="s">
        <v>5</v>
      </c>
      <c r="C4578">
        <v>4.8099999999999996</v>
      </c>
      <c r="D4578" t="s">
        <v>10</v>
      </c>
      <c r="E4578">
        <v>1</v>
      </c>
      <c r="F4578" s="12">
        <f t="shared" si="142"/>
        <v>41791</v>
      </c>
      <c r="G4578" s="2">
        <f t="shared" si="143"/>
        <v>2014</v>
      </c>
    </row>
    <row r="4579" spans="1:7" x14ac:dyDescent="0.25">
      <c r="A4579">
        <v>8401</v>
      </c>
      <c r="B4579" t="s">
        <v>5</v>
      </c>
      <c r="C4579">
        <v>4.8099999999999996</v>
      </c>
      <c r="D4579" t="s">
        <v>13</v>
      </c>
      <c r="E4579">
        <v>1</v>
      </c>
      <c r="F4579" s="12">
        <f t="shared" si="142"/>
        <v>41852</v>
      </c>
      <c r="G4579" s="2">
        <f t="shared" si="143"/>
        <v>2014</v>
      </c>
    </row>
    <row r="4580" spans="1:7" x14ac:dyDescent="0.25">
      <c r="A4580">
        <v>8401</v>
      </c>
      <c r="B4580" t="s">
        <v>5</v>
      </c>
      <c r="C4580">
        <v>4.8099999999999996</v>
      </c>
      <c r="D4580" t="s">
        <v>14</v>
      </c>
      <c r="E4580">
        <v>1</v>
      </c>
      <c r="F4580" s="12">
        <f t="shared" si="142"/>
        <v>41883</v>
      </c>
      <c r="G4580" s="2">
        <f t="shared" si="143"/>
        <v>2014</v>
      </c>
    </row>
    <row r="4581" spans="1:7" x14ac:dyDescent="0.25">
      <c r="A4581">
        <v>8401</v>
      </c>
      <c r="B4581" t="s">
        <v>5</v>
      </c>
      <c r="C4581">
        <v>4.8099999999999996</v>
      </c>
      <c r="D4581" t="s">
        <v>18</v>
      </c>
      <c r="E4581">
        <v>1</v>
      </c>
      <c r="F4581" s="12">
        <f t="shared" si="142"/>
        <v>41974</v>
      </c>
      <c r="G4581" s="2">
        <f t="shared" si="143"/>
        <v>2014</v>
      </c>
    </row>
    <row r="4582" spans="1:7" x14ac:dyDescent="0.25">
      <c r="A4582">
        <v>8401</v>
      </c>
      <c r="B4582" t="s">
        <v>5</v>
      </c>
      <c r="C4582">
        <v>4.8099999999999996</v>
      </c>
      <c r="D4582" t="s">
        <v>23</v>
      </c>
      <c r="E4582">
        <v>1</v>
      </c>
      <c r="F4582" s="12">
        <f t="shared" si="142"/>
        <v>42064</v>
      </c>
      <c r="G4582" s="2">
        <f t="shared" si="143"/>
        <v>2015</v>
      </c>
    </row>
    <row r="4583" spans="1:7" x14ac:dyDescent="0.25">
      <c r="A4583">
        <v>8401</v>
      </c>
      <c r="B4583" t="s">
        <v>5</v>
      </c>
      <c r="C4583">
        <v>4.8099999999999996</v>
      </c>
      <c r="D4583" t="s">
        <v>24</v>
      </c>
      <c r="E4583">
        <v>1</v>
      </c>
      <c r="F4583" s="12">
        <f t="shared" si="142"/>
        <v>42095</v>
      </c>
      <c r="G4583" s="2">
        <f t="shared" si="143"/>
        <v>2015</v>
      </c>
    </row>
    <row r="4584" spans="1:7" x14ac:dyDescent="0.25">
      <c r="A4584">
        <v>8401</v>
      </c>
      <c r="B4584" t="s">
        <v>5</v>
      </c>
      <c r="C4584">
        <v>4.8099999999999996</v>
      </c>
      <c r="D4584" t="s">
        <v>27</v>
      </c>
      <c r="E4584">
        <v>1</v>
      </c>
      <c r="F4584" s="12">
        <f t="shared" si="142"/>
        <v>42156</v>
      </c>
      <c r="G4584" s="2">
        <f t="shared" si="143"/>
        <v>2015</v>
      </c>
    </row>
    <row r="4585" spans="1:7" x14ac:dyDescent="0.25">
      <c r="A4585">
        <v>8402</v>
      </c>
      <c r="B4585" t="s">
        <v>5</v>
      </c>
      <c r="C4585">
        <v>8.3849999999999998</v>
      </c>
      <c r="D4585" t="s">
        <v>52</v>
      </c>
      <c r="E4585">
        <v>1</v>
      </c>
      <c r="F4585" s="12">
        <f t="shared" si="142"/>
        <v>41153</v>
      </c>
      <c r="G4585" s="2">
        <f t="shared" si="143"/>
        <v>2012</v>
      </c>
    </row>
    <row r="4586" spans="1:7" x14ac:dyDescent="0.25">
      <c r="A4586">
        <v>8402</v>
      </c>
      <c r="B4586" t="s">
        <v>5</v>
      </c>
      <c r="C4586">
        <v>8.3849999999999998</v>
      </c>
      <c r="D4586" t="s">
        <v>55</v>
      </c>
      <c r="E4586">
        <v>1</v>
      </c>
      <c r="F4586" s="12">
        <f t="shared" si="142"/>
        <v>41183</v>
      </c>
      <c r="G4586" s="2">
        <f t="shared" si="143"/>
        <v>2012</v>
      </c>
    </row>
    <row r="4587" spans="1:7" x14ac:dyDescent="0.25">
      <c r="A4587">
        <v>8402</v>
      </c>
      <c r="B4587" t="s">
        <v>5</v>
      </c>
      <c r="C4587">
        <v>8.3849999999999998</v>
      </c>
      <c r="D4587" t="s">
        <v>54</v>
      </c>
      <c r="E4587">
        <v>1</v>
      </c>
      <c r="F4587" s="12">
        <f t="shared" si="142"/>
        <v>41244</v>
      </c>
      <c r="G4587" s="2">
        <f t="shared" si="143"/>
        <v>2012</v>
      </c>
    </row>
    <row r="4588" spans="1:7" x14ac:dyDescent="0.25">
      <c r="A4588">
        <v>8402</v>
      </c>
      <c r="B4588" t="s">
        <v>5</v>
      </c>
      <c r="C4588">
        <v>8.3849999999999998</v>
      </c>
      <c r="D4588" t="s">
        <v>58</v>
      </c>
      <c r="E4588">
        <v>1</v>
      </c>
      <c r="F4588" s="12">
        <f t="shared" si="142"/>
        <v>41306</v>
      </c>
      <c r="G4588" s="2">
        <f t="shared" si="143"/>
        <v>2013</v>
      </c>
    </row>
    <row r="4589" spans="1:7" x14ac:dyDescent="0.25">
      <c r="A4589">
        <v>8402</v>
      </c>
      <c r="B4589" t="s">
        <v>5</v>
      </c>
      <c r="C4589">
        <v>8.3849999999999998</v>
      </c>
      <c r="D4589" t="s">
        <v>57</v>
      </c>
      <c r="E4589">
        <v>1</v>
      </c>
      <c r="F4589" s="12">
        <f t="shared" si="142"/>
        <v>41334</v>
      </c>
      <c r="G4589" s="2">
        <f t="shared" si="143"/>
        <v>2013</v>
      </c>
    </row>
    <row r="4590" spans="1:7" x14ac:dyDescent="0.25">
      <c r="A4590">
        <v>8402</v>
      </c>
      <c r="B4590" t="s">
        <v>5</v>
      </c>
      <c r="C4590">
        <v>8.3849999999999998</v>
      </c>
      <c r="D4590" t="s">
        <v>62</v>
      </c>
      <c r="E4590">
        <v>1</v>
      </c>
      <c r="F4590" s="12">
        <f t="shared" si="142"/>
        <v>41365</v>
      </c>
      <c r="G4590" s="2">
        <f t="shared" si="143"/>
        <v>2013</v>
      </c>
    </row>
    <row r="4591" spans="1:7" x14ac:dyDescent="0.25">
      <c r="A4591">
        <v>8402</v>
      </c>
      <c r="B4591" t="s">
        <v>5</v>
      </c>
      <c r="C4591">
        <v>8.3849999999999998</v>
      </c>
      <c r="D4591" t="s">
        <v>60</v>
      </c>
      <c r="E4591">
        <v>1</v>
      </c>
      <c r="F4591" s="12">
        <f t="shared" si="142"/>
        <v>41395</v>
      </c>
      <c r="G4591" s="2">
        <f t="shared" si="143"/>
        <v>2013</v>
      </c>
    </row>
    <row r="4592" spans="1:7" x14ac:dyDescent="0.25">
      <c r="A4592">
        <v>8402</v>
      </c>
      <c r="B4592" t="s">
        <v>5</v>
      </c>
      <c r="C4592">
        <v>8.3849999999999998</v>
      </c>
      <c r="D4592" t="s">
        <v>61</v>
      </c>
      <c r="E4592">
        <v>1</v>
      </c>
      <c r="F4592" s="12">
        <f t="shared" si="142"/>
        <v>41426</v>
      </c>
      <c r="G4592" s="2">
        <f t="shared" si="143"/>
        <v>2013</v>
      </c>
    </row>
    <row r="4593" spans="1:7" x14ac:dyDescent="0.25">
      <c r="A4593">
        <v>8402</v>
      </c>
      <c r="B4593" t="s">
        <v>5</v>
      </c>
      <c r="C4593">
        <v>8.3849999999999998</v>
      </c>
      <c r="D4593" t="s">
        <v>63</v>
      </c>
      <c r="E4593">
        <v>1</v>
      </c>
      <c r="F4593" s="12">
        <f t="shared" si="142"/>
        <v>41456</v>
      </c>
      <c r="G4593" s="2">
        <f t="shared" si="143"/>
        <v>2013</v>
      </c>
    </row>
    <row r="4594" spans="1:7" x14ac:dyDescent="0.25">
      <c r="A4594">
        <v>8402</v>
      </c>
      <c r="B4594" t="s">
        <v>5</v>
      </c>
      <c r="C4594">
        <v>8.3849999999999998</v>
      </c>
      <c r="D4594" t="s">
        <v>65</v>
      </c>
      <c r="E4594">
        <v>1</v>
      </c>
      <c r="F4594" s="12">
        <f t="shared" si="142"/>
        <v>41487</v>
      </c>
      <c r="G4594" s="2">
        <f t="shared" si="143"/>
        <v>2013</v>
      </c>
    </row>
    <row r="4595" spans="1:7" x14ac:dyDescent="0.25">
      <c r="A4595">
        <v>8402</v>
      </c>
      <c r="B4595" t="s">
        <v>5</v>
      </c>
      <c r="C4595">
        <v>8.3849999999999998</v>
      </c>
      <c r="D4595" t="s">
        <v>64</v>
      </c>
      <c r="E4595">
        <v>1</v>
      </c>
      <c r="F4595" s="12">
        <f t="shared" si="142"/>
        <v>41518</v>
      </c>
      <c r="G4595" s="2">
        <f t="shared" si="143"/>
        <v>2013</v>
      </c>
    </row>
    <row r="4596" spans="1:7" x14ac:dyDescent="0.25">
      <c r="A4596">
        <v>8402</v>
      </c>
      <c r="B4596" t="s">
        <v>5</v>
      </c>
      <c r="C4596">
        <v>8.3849999999999998</v>
      </c>
      <c r="D4596" t="s">
        <v>67</v>
      </c>
      <c r="E4596">
        <v>1</v>
      </c>
      <c r="F4596" s="12">
        <f t="shared" si="142"/>
        <v>41579</v>
      </c>
      <c r="G4596" s="2">
        <f t="shared" si="143"/>
        <v>2013</v>
      </c>
    </row>
    <row r="4597" spans="1:7" x14ac:dyDescent="0.25">
      <c r="A4597">
        <v>8402</v>
      </c>
      <c r="B4597" t="s">
        <v>5</v>
      </c>
      <c r="C4597">
        <v>8.3849999999999998</v>
      </c>
      <c r="D4597" t="s">
        <v>70</v>
      </c>
      <c r="E4597">
        <v>1</v>
      </c>
      <c r="F4597" s="12">
        <f t="shared" si="142"/>
        <v>41671</v>
      </c>
      <c r="G4597" s="2">
        <f t="shared" si="143"/>
        <v>2014</v>
      </c>
    </row>
    <row r="4598" spans="1:7" x14ac:dyDescent="0.25">
      <c r="A4598">
        <v>8402</v>
      </c>
      <c r="B4598" t="s">
        <v>5</v>
      </c>
      <c r="C4598">
        <v>8.3849999999999998</v>
      </c>
      <c r="D4598" t="s">
        <v>7</v>
      </c>
      <c r="E4598">
        <v>1</v>
      </c>
      <c r="F4598" s="12">
        <f t="shared" si="142"/>
        <v>41699</v>
      </c>
      <c r="G4598" s="2">
        <f t="shared" si="143"/>
        <v>2014</v>
      </c>
    </row>
    <row r="4599" spans="1:7" x14ac:dyDescent="0.25">
      <c r="A4599">
        <v>8402</v>
      </c>
      <c r="B4599" t="s">
        <v>5</v>
      </c>
      <c r="C4599">
        <v>8.3849999999999998</v>
      </c>
      <c r="D4599" t="s">
        <v>6</v>
      </c>
      <c r="E4599">
        <v>1</v>
      </c>
      <c r="F4599" s="12">
        <f t="shared" si="142"/>
        <v>41730</v>
      </c>
      <c r="G4599" s="2">
        <f t="shared" si="143"/>
        <v>2014</v>
      </c>
    </row>
    <row r="4600" spans="1:7" x14ac:dyDescent="0.25">
      <c r="A4600">
        <v>8402</v>
      </c>
      <c r="B4600" t="s">
        <v>5</v>
      </c>
      <c r="C4600">
        <v>8.3849999999999998</v>
      </c>
      <c r="D4600" t="s">
        <v>8</v>
      </c>
      <c r="E4600">
        <v>1</v>
      </c>
      <c r="F4600" s="12">
        <f t="shared" si="142"/>
        <v>41760</v>
      </c>
      <c r="G4600" s="2">
        <f t="shared" si="143"/>
        <v>2014</v>
      </c>
    </row>
    <row r="4601" spans="1:7" x14ac:dyDescent="0.25">
      <c r="A4601">
        <v>8402</v>
      </c>
      <c r="B4601" t="s">
        <v>5</v>
      </c>
      <c r="C4601">
        <v>8.3849999999999998</v>
      </c>
      <c r="D4601" t="s">
        <v>10</v>
      </c>
      <c r="E4601">
        <v>1</v>
      </c>
      <c r="F4601" s="12">
        <f t="shared" si="142"/>
        <v>41791</v>
      </c>
      <c r="G4601" s="2">
        <f t="shared" si="143"/>
        <v>2014</v>
      </c>
    </row>
    <row r="4602" spans="1:7" x14ac:dyDescent="0.25">
      <c r="A4602">
        <v>8402</v>
      </c>
      <c r="B4602" t="s">
        <v>5</v>
      </c>
      <c r="C4602">
        <v>8.3849999999999998</v>
      </c>
      <c r="D4602" t="s">
        <v>11</v>
      </c>
      <c r="E4602">
        <v>1</v>
      </c>
      <c r="F4602" s="12">
        <f t="shared" si="142"/>
        <v>41821</v>
      </c>
      <c r="G4602" s="2">
        <f t="shared" si="143"/>
        <v>2014</v>
      </c>
    </row>
    <row r="4603" spans="1:7" x14ac:dyDescent="0.25">
      <c r="A4603">
        <v>8402</v>
      </c>
      <c r="B4603" t="s">
        <v>5</v>
      </c>
      <c r="C4603">
        <v>8.3849999999999998</v>
      </c>
      <c r="D4603" t="s">
        <v>13</v>
      </c>
      <c r="E4603">
        <v>1</v>
      </c>
      <c r="F4603" s="12">
        <f t="shared" si="142"/>
        <v>41852</v>
      </c>
      <c r="G4603" s="2">
        <f t="shared" si="143"/>
        <v>2014</v>
      </c>
    </row>
    <row r="4604" spans="1:7" x14ac:dyDescent="0.25">
      <c r="A4604">
        <v>8402</v>
      </c>
      <c r="B4604" t="s">
        <v>5</v>
      </c>
      <c r="C4604">
        <v>8.3849999999999998</v>
      </c>
      <c r="D4604" t="s">
        <v>14</v>
      </c>
      <c r="E4604">
        <v>1</v>
      </c>
      <c r="F4604" s="12">
        <f t="shared" si="142"/>
        <v>41883</v>
      </c>
      <c r="G4604" s="2">
        <f t="shared" si="143"/>
        <v>2014</v>
      </c>
    </row>
    <row r="4605" spans="1:7" x14ac:dyDescent="0.25">
      <c r="A4605">
        <v>8402</v>
      </c>
      <c r="B4605" t="s">
        <v>5</v>
      </c>
      <c r="C4605">
        <v>8.3849999999999998</v>
      </c>
      <c r="D4605" t="s">
        <v>17</v>
      </c>
      <c r="E4605">
        <v>1</v>
      </c>
      <c r="F4605" s="12">
        <f t="shared" si="142"/>
        <v>41944</v>
      </c>
      <c r="G4605" s="2">
        <f t="shared" si="143"/>
        <v>2014</v>
      </c>
    </row>
    <row r="4606" spans="1:7" x14ac:dyDescent="0.25">
      <c r="A4606">
        <v>8402</v>
      </c>
      <c r="B4606" t="s">
        <v>5</v>
      </c>
      <c r="C4606">
        <v>8.3849999999999998</v>
      </c>
      <c r="D4606" t="s">
        <v>20</v>
      </c>
      <c r="E4606">
        <v>1</v>
      </c>
      <c r="F4606" s="12">
        <f t="shared" si="142"/>
        <v>42005</v>
      </c>
      <c r="G4606" s="2">
        <f t="shared" si="143"/>
        <v>2015</v>
      </c>
    </row>
    <row r="4607" spans="1:7" x14ac:dyDescent="0.25">
      <c r="A4607">
        <v>8402</v>
      </c>
      <c r="B4607" t="s">
        <v>5</v>
      </c>
      <c r="C4607">
        <v>8.3849999999999998</v>
      </c>
      <c r="D4607" t="s">
        <v>23</v>
      </c>
      <c r="E4607">
        <v>1</v>
      </c>
      <c r="F4607" s="12">
        <f t="shared" si="142"/>
        <v>42064</v>
      </c>
      <c r="G4607" s="2">
        <f t="shared" si="143"/>
        <v>2015</v>
      </c>
    </row>
    <row r="4608" spans="1:7" x14ac:dyDescent="0.25">
      <c r="A4608">
        <v>8402</v>
      </c>
      <c r="B4608" t="s">
        <v>5</v>
      </c>
      <c r="C4608">
        <v>8.3849999999999998</v>
      </c>
      <c r="D4608" t="s">
        <v>24</v>
      </c>
      <c r="E4608">
        <v>1</v>
      </c>
      <c r="F4608" s="12">
        <f t="shared" si="142"/>
        <v>42095</v>
      </c>
      <c r="G4608" s="2">
        <f t="shared" si="143"/>
        <v>2015</v>
      </c>
    </row>
    <row r="4609" spans="1:7" x14ac:dyDescent="0.25">
      <c r="A4609">
        <v>8402</v>
      </c>
      <c r="B4609" t="s">
        <v>5</v>
      </c>
      <c r="C4609">
        <v>8.3849999999999998</v>
      </c>
      <c r="D4609" t="s">
        <v>25</v>
      </c>
      <c r="E4609">
        <v>1</v>
      </c>
      <c r="F4609" s="12">
        <f t="shared" si="142"/>
        <v>42125</v>
      </c>
      <c r="G4609" s="2">
        <f t="shared" si="143"/>
        <v>2015</v>
      </c>
    </row>
    <row r="4610" spans="1:7" x14ac:dyDescent="0.25">
      <c r="A4610">
        <v>8402</v>
      </c>
      <c r="B4610" t="s">
        <v>5</v>
      </c>
      <c r="C4610">
        <v>8.3849999999999998</v>
      </c>
      <c r="D4610" t="s">
        <v>27</v>
      </c>
      <c r="E4610">
        <v>1</v>
      </c>
      <c r="F4610" s="12">
        <f t="shared" ref="F4610:F4673" si="144">DATE(VALUE(LEFT(D4610,4)),VALUE(RIGHT(D4610,2)),1)</f>
        <v>42156</v>
      </c>
      <c r="G4610" s="2">
        <f t="shared" si="143"/>
        <v>2015</v>
      </c>
    </row>
    <row r="4611" spans="1:7" x14ac:dyDescent="0.25">
      <c r="A4611">
        <v>8403</v>
      </c>
      <c r="B4611" t="s">
        <v>5</v>
      </c>
      <c r="C4611">
        <v>3.68</v>
      </c>
      <c r="D4611" t="s">
        <v>56</v>
      </c>
      <c r="E4611">
        <v>1</v>
      </c>
      <c r="F4611" s="12">
        <f t="shared" si="144"/>
        <v>41214</v>
      </c>
      <c r="G4611" s="2">
        <f t="shared" ref="G4611:G4674" si="145">YEAR(F4611)</f>
        <v>2012</v>
      </c>
    </row>
    <row r="4612" spans="1:7" x14ac:dyDescent="0.25">
      <c r="A4612">
        <v>8403</v>
      </c>
      <c r="B4612" t="s">
        <v>5</v>
      </c>
      <c r="C4612">
        <v>3.68</v>
      </c>
      <c r="D4612" t="s">
        <v>58</v>
      </c>
      <c r="E4612">
        <v>1</v>
      </c>
      <c r="F4612" s="12">
        <f t="shared" si="144"/>
        <v>41306</v>
      </c>
      <c r="G4612" s="2">
        <f t="shared" si="145"/>
        <v>2013</v>
      </c>
    </row>
    <row r="4613" spans="1:7" x14ac:dyDescent="0.25">
      <c r="A4613">
        <v>8403</v>
      </c>
      <c r="B4613" t="s">
        <v>5</v>
      </c>
      <c r="C4613">
        <v>3.68</v>
      </c>
      <c r="D4613" t="s">
        <v>60</v>
      </c>
      <c r="E4613">
        <v>1</v>
      </c>
      <c r="F4613" s="12">
        <f t="shared" si="144"/>
        <v>41395</v>
      </c>
      <c r="G4613" s="2">
        <f t="shared" si="145"/>
        <v>2013</v>
      </c>
    </row>
    <row r="4614" spans="1:7" x14ac:dyDescent="0.25">
      <c r="A4614">
        <v>8403</v>
      </c>
      <c r="B4614" t="s">
        <v>5</v>
      </c>
      <c r="C4614">
        <v>3.68</v>
      </c>
      <c r="D4614" t="s">
        <v>63</v>
      </c>
      <c r="E4614">
        <v>1</v>
      </c>
      <c r="F4614" s="12">
        <f t="shared" si="144"/>
        <v>41456</v>
      </c>
      <c r="G4614" s="2">
        <f t="shared" si="145"/>
        <v>2013</v>
      </c>
    </row>
    <row r="4615" spans="1:7" x14ac:dyDescent="0.25">
      <c r="A4615">
        <v>8403</v>
      </c>
      <c r="B4615" t="s">
        <v>5</v>
      </c>
      <c r="C4615">
        <v>3.68</v>
      </c>
      <c r="D4615" t="s">
        <v>64</v>
      </c>
      <c r="E4615">
        <v>1</v>
      </c>
      <c r="F4615" s="12">
        <f t="shared" si="144"/>
        <v>41518</v>
      </c>
      <c r="G4615" s="2">
        <f t="shared" si="145"/>
        <v>2013</v>
      </c>
    </row>
    <row r="4616" spans="1:7" x14ac:dyDescent="0.25">
      <c r="A4616">
        <v>8403</v>
      </c>
      <c r="B4616" t="s">
        <v>5</v>
      </c>
      <c r="C4616">
        <v>3.68</v>
      </c>
      <c r="D4616" t="s">
        <v>69</v>
      </c>
      <c r="E4616">
        <v>1</v>
      </c>
      <c r="F4616" s="12">
        <f t="shared" si="144"/>
        <v>41640</v>
      </c>
      <c r="G4616" s="2">
        <f t="shared" si="145"/>
        <v>2014</v>
      </c>
    </row>
    <row r="4617" spans="1:7" x14ac:dyDescent="0.25">
      <c r="A4617">
        <v>8403</v>
      </c>
      <c r="B4617" t="s">
        <v>5</v>
      </c>
      <c r="C4617">
        <v>3.68</v>
      </c>
      <c r="D4617" t="s">
        <v>6</v>
      </c>
      <c r="E4617">
        <v>1</v>
      </c>
      <c r="F4617" s="12">
        <f t="shared" si="144"/>
        <v>41730</v>
      </c>
      <c r="G4617" s="2">
        <f t="shared" si="145"/>
        <v>2014</v>
      </c>
    </row>
    <row r="4618" spans="1:7" x14ac:dyDescent="0.25">
      <c r="A4618">
        <v>8403</v>
      </c>
      <c r="B4618" t="s">
        <v>5</v>
      </c>
      <c r="C4618">
        <v>3.68</v>
      </c>
      <c r="D4618" t="s">
        <v>10</v>
      </c>
      <c r="E4618">
        <v>1</v>
      </c>
      <c r="F4618" s="12">
        <f t="shared" si="144"/>
        <v>41791</v>
      </c>
      <c r="G4618" s="2">
        <f t="shared" si="145"/>
        <v>2014</v>
      </c>
    </row>
    <row r="4619" spans="1:7" x14ac:dyDescent="0.25">
      <c r="A4619">
        <v>8403</v>
      </c>
      <c r="B4619" t="s">
        <v>5</v>
      </c>
      <c r="C4619">
        <v>3.68</v>
      </c>
      <c r="D4619" t="s">
        <v>13</v>
      </c>
      <c r="E4619">
        <v>1</v>
      </c>
      <c r="F4619" s="12">
        <f t="shared" si="144"/>
        <v>41852</v>
      </c>
      <c r="G4619" s="2">
        <f t="shared" si="145"/>
        <v>2014</v>
      </c>
    </row>
    <row r="4620" spans="1:7" x14ac:dyDescent="0.25">
      <c r="A4620">
        <v>8403</v>
      </c>
      <c r="B4620" t="s">
        <v>5</v>
      </c>
      <c r="C4620">
        <v>3.68</v>
      </c>
      <c r="D4620" t="s">
        <v>17</v>
      </c>
      <c r="E4620">
        <v>1</v>
      </c>
      <c r="F4620" s="12">
        <f t="shared" si="144"/>
        <v>41944</v>
      </c>
      <c r="G4620" s="2">
        <f t="shared" si="145"/>
        <v>2014</v>
      </c>
    </row>
    <row r="4621" spans="1:7" x14ac:dyDescent="0.25">
      <c r="A4621">
        <v>8403</v>
      </c>
      <c r="B4621" t="s">
        <v>5</v>
      </c>
      <c r="C4621">
        <v>3.68</v>
      </c>
      <c r="D4621" t="s">
        <v>21</v>
      </c>
      <c r="E4621">
        <v>1</v>
      </c>
      <c r="F4621" s="12">
        <f t="shared" si="144"/>
        <v>42036</v>
      </c>
      <c r="G4621" s="2">
        <f t="shared" si="145"/>
        <v>2015</v>
      </c>
    </row>
    <row r="4622" spans="1:7" x14ac:dyDescent="0.25">
      <c r="A4622">
        <v>8403</v>
      </c>
      <c r="B4622" t="s">
        <v>5</v>
      </c>
      <c r="C4622">
        <v>3.68</v>
      </c>
      <c r="D4622" t="s">
        <v>25</v>
      </c>
      <c r="E4622">
        <v>1</v>
      </c>
      <c r="F4622" s="12">
        <f t="shared" si="144"/>
        <v>42125</v>
      </c>
      <c r="G4622" s="2">
        <f t="shared" si="145"/>
        <v>2015</v>
      </c>
    </row>
    <row r="4623" spans="1:7" x14ac:dyDescent="0.25">
      <c r="A4623">
        <v>8404</v>
      </c>
      <c r="B4623" t="s">
        <v>5</v>
      </c>
      <c r="C4623">
        <v>4.1399999999999997</v>
      </c>
      <c r="D4623" t="s">
        <v>52</v>
      </c>
      <c r="E4623">
        <v>1</v>
      </c>
      <c r="F4623" s="12">
        <f t="shared" si="144"/>
        <v>41153</v>
      </c>
      <c r="G4623" s="2">
        <f t="shared" si="145"/>
        <v>2012</v>
      </c>
    </row>
    <row r="4624" spans="1:7" x14ac:dyDescent="0.25">
      <c r="A4624">
        <v>8404</v>
      </c>
      <c r="B4624" t="s">
        <v>5</v>
      </c>
      <c r="C4624">
        <v>4.1399999999999997</v>
      </c>
      <c r="D4624" t="s">
        <v>59</v>
      </c>
      <c r="E4624">
        <v>1</v>
      </c>
      <c r="F4624" s="12">
        <f t="shared" si="144"/>
        <v>41275</v>
      </c>
      <c r="G4624" s="2">
        <f t="shared" si="145"/>
        <v>2013</v>
      </c>
    </row>
    <row r="4625" spans="1:7" x14ac:dyDescent="0.25">
      <c r="A4625">
        <v>8404</v>
      </c>
      <c r="B4625" t="s">
        <v>5</v>
      </c>
      <c r="C4625">
        <v>4.1399999999999997</v>
      </c>
      <c r="D4625" t="s">
        <v>62</v>
      </c>
      <c r="E4625">
        <v>1</v>
      </c>
      <c r="F4625" s="12">
        <f t="shared" si="144"/>
        <v>41365</v>
      </c>
      <c r="G4625" s="2">
        <f t="shared" si="145"/>
        <v>2013</v>
      </c>
    </row>
    <row r="4626" spans="1:7" x14ac:dyDescent="0.25">
      <c r="A4626">
        <v>8404</v>
      </c>
      <c r="B4626" t="s">
        <v>5</v>
      </c>
      <c r="C4626">
        <v>4.1399999999999997</v>
      </c>
      <c r="D4626" t="s">
        <v>61</v>
      </c>
      <c r="E4626">
        <v>1</v>
      </c>
      <c r="F4626" s="12">
        <f t="shared" si="144"/>
        <v>41426</v>
      </c>
      <c r="G4626" s="2">
        <f t="shared" si="145"/>
        <v>2013</v>
      </c>
    </row>
    <row r="4627" spans="1:7" x14ac:dyDescent="0.25">
      <c r="A4627">
        <v>8404</v>
      </c>
      <c r="B4627" t="s">
        <v>5</v>
      </c>
      <c r="C4627">
        <v>4.1399999999999997</v>
      </c>
      <c r="D4627" t="s">
        <v>65</v>
      </c>
      <c r="E4627">
        <v>1</v>
      </c>
      <c r="F4627" s="12">
        <f t="shared" si="144"/>
        <v>41487</v>
      </c>
      <c r="G4627" s="2">
        <f t="shared" si="145"/>
        <v>2013</v>
      </c>
    </row>
    <row r="4628" spans="1:7" x14ac:dyDescent="0.25">
      <c r="A4628">
        <v>8404</v>
      </c>
      <c r="B4628" t="s">
        <v>5</v>
      </c>
      <c r="C4628">
        <v>4.1399999999999997</v>
      </c>
      <c r="D4628" t="s">
        <v>67</v>
      </c>
      <c r="E4628">
        <v>1</v>
      </c>
      <c r="F4628" s="12">
        <f t="shared" si="144"/>
        <v>41579</v>
      </c>
      <c r="G4628" s="2">
        <f t="shared" si="145"/>
        <v>2013</v>
      </c>
    </row>
    <row r="4629" spans="1:7" x14ac:dyDescent="0.25">
      <c r="A4629">
        <v>8404</v>
      </c>
      <c r="B4629" t="s">
        <v>5</v>
      </c>
      <c r="C4629">
        <v>4.1399999999999997</v>
      </c>
      <c r="D4629" t="s">
        <v>7</v>
      </c>
      <c r="E4629">
        <v>1</v>
      </c>
      <c r="F4629" s="12">
        <f t="shared" si="144"/>
        <v>41699</v>
      </c>
      <c r="G4629" s="2">
        <f t="shared" si="145"/>
        <v>2014</v>
      </c>
    </row>
    <row r="4630" spans="1:7" x14ac:dyDescent="0.25">
      <c r="A4630">
        <v>8404</v>
      </c>
      <c r="B4630" t="s">
        <v>5</v>
      </c>
      <c r="C4630">
        <v>4.1399999999999997</v>
      </c>
      <c r="D4630" t="s">
        <v>8</v>
      </c>
      <c r="E4630">
        <v>1</v>
      </c>
      <c r="F4630" s="12">
        <f t="shared" si="144"/>
        <v>41760</v>
      </c>
      <c r="G4630" s="2">
        <f t="shared" si="145"/>
        <v>2014</v>
      </c>
    </row>
    <row r="4631" spans="1:7" x14ac:dyDescent="0.25">
      <c r="A4631">
        <v>8404</v>
      </c>
      <c r="B4631" t="s">
        <v>5</v>
      </c>
      <c r="C4631">
        <v>4.1399999999999997</v>
      </c>
      <c r="D4631" t="s">
        <v>11</v>
      </c>
      <c r="E4631">
        <v>1</v>
      </c>
      <c r="F4631" s="12">
        <f t="shared" si="144"/>
        <v>41821</v>
      </c>
      <c r="G4631" s="2">
        <f t="shared" si="145"/>
        <v>2014</v>
      </c>
    </row>
    <row r="4632" spans="1:7" x14ac:dyDescent="0.25">
      <c r="A4632">
        <v>8404</v>
      </c>
      <c r="B4632" t="s">
        <v>5</v>
      </c>
      <c r="C4632">
        <v>4.1399999999999997</v>
      </c>
      <c r="D4632" t="s">
        <v>14</v>
      </c>
      <c r="E4632">
        <v>1</v>
      </c>
      <c r="F4632" s="12">
        <f t="shared" si="144"/>
        <v>41883</v>
      </c>
      <c r="G4632" s="2">
        <f t="shared" si="145"/>
        <v>2014</v>
      </c>
    </row>
    <row r="4633" spans="1:7" x14ac:dyDescent="0.25">
      <c r="A4633">
        <v>8404</v>
      </c>
      <c r="B4633" t="s">
        <v>5</v>
      </c>
      <c r="C4633">
        <v>4.1399999999999997</v>
      </c>
      <c r="D4633" t="s">
        <v>20</v>
      </c>
      <c r="E4633">
        <v>1</v>
      </c>
      <c r="F4633" s="12">
        <f t="shared" si="144"/>
        <v>42005</v>
      </c>
      <c r="G4633" s="2">
        <f t="shared" si="145"/>
        <v>2015</v>
      </c>
    </row>
    <row r="4634" spans="1:7" x14ac:dyDescent="0.25">
      <c r="A4634">
        <v>8404</v>
      </c>
      <c r="B4634" t="s">
        <v>5</v>
      </c>
      <c r="C4634">
        <v>4.1399999999999997</v>
      </c>
      <c r="D4634" t="s">
        <v>24</v>
      </c>
      <c r="E4634">
        <v>1</v>
      </c>
      <c r="F4634" s="12">
        <f t="shared" si="144"/>
        <v>42095</v>
      </c>
      <c r="G4634" s="2">
        <f t="shared" si="145"/>
        <v>2015</v>
      </c>
    </row>
    <row r="4635" spans="1:7" x14ac:dyDescent="0.25">
      <c r="A4635">
        <v>8404</v>
      </c>
      <c r="B4635" t="s">
        <v>5</v>
      </c>
      <c r="C4635">
        <v>4.1399999999999997</v>
      </c>
      <c r="D4635" t="s">
        <v>27</v>
      </c>
      <c r="E4635">
        <v>1</v>
      </c>
      <c r="F4635" s="12">
        <f t="shared" si="144"/>
        <v>42156</v>
      </c>
      <c r="G4635" s="2">
        <f t="shared" si="145"/>
        <v>2015</v>
      </c>
    </row>
    <row r="4636" spans="1:7" x14ac:dyDescent="0.25">
      <c r="A4636">
        <v>8405</v>
      </c>
      <c r="B4636" t="s">
        <v>5</v>
      </c>
      <c r="C4636">
        <v>5.16</v>
      </c>
      <c r="D4636" t="s">
        <v>52</v>
      </c>
      <c r="E4636">
        <v>1</v>
      </c>
      <c r="F4636" s="12">
        <f t="shared" si="144"/>
        <v>41153</v>
      </c>
      <c r="G4636" s="2">
        <f t="shared" si="145"/>
        <v>2012</v>
      </c>
    </row>
    <row r="4637" spans="1:7" x14ac:dyDescent="0.25">
      <c r="A4637">
        <v>8405</v>
      </c>
      <c r="B4637" t="s">
        <v>5</v>
      </c>
      <c r="C4637">
        <v>5.16</v>
      </c>
      <c r="D4637" t="s">
        <v>56</v>
      </c>
      <c r="E4637">
        <v>1</v>
      </c>
      <c r="F4637" s="12">
        <f t="shared" si="144"/>
        <v>41214</v>
      </c>
      <c r="G4637" s="2">
        <f t="shared" si="145"/>
        <v>2012</v>
      </c>
    </row>
    <row r="4638" spans="1:7" x14ac:dyDescent="0.25">
      <c r="A4638">
        <v>8405</v>
      </c>
      <c r="B4638" t="s">
        <v>5</v>
      </c>
      <c r="C4638">
        <v>5.16</v>
      </c>
      <c r="D4638" t="s">
        <v>58</v>
      </c>
      <c r="E4638">
        <v>1</v>
      </c>
      <c r="F4638" s="12">
        <f t="shared" si="144"/>
        <v>41306</v>
      </c>
      <c r="G4638" s="2">
        <f t="shared" si="145"/>
        <v>2013</v>
      </c>
    </row>
    <row r="4639" spans="1:7" x14ac:dyDescent="0.25">
      <c r="A4639">
        <v>8405</v>
      </c>
      <c r="B4639" t="s">
        <v>5</v>
      </c>
      <c r="C4639">
        <v>5.16</v>
      </c>
      <c r="D4639" t="s">
        <v>62</v>
      </c>
      <c r="E4639">
        <v>1</v>
      </c>
      <c r="F4639" s="12">
        <f t="shared" si="144"/>
        <v>41365</v>
      </c>
      <c r="G4639" s="2">
        <f t="shared" si="145"/>
        <v>2013</v>
      </c>
    </row>
    <row r="4640" spans="1:7" x14ac:dyDescent="0.25">
      <c r="A4640">
        <v>8405</v>
      </c>
      <c r="B4640" t="s">
        <v>5</v>
      </c>
      <c r="C4640">
        <v>5.16</v>
      </c>
      <c r="D4640" t="s">
        <v>60</v>
      </c>
      <c r="E4640">
        <v>1</v>
      </c>
      <c r="F4640" s="12">
        <f t="shared" si="144"/>
        <v>41395</v>
      </c>
      <c r="G4640" s="2">
        <f t="shared" si="145"/>
        <v>2013</v>
      </c>
    </row>
    <row r="4641" spans="1:7" x14ac:dyDescent="0.25">
      <c r="A4641">
        <v>8405</v>
      </c>
      <c r="B4641" t="s">
        <v>5</v>
      </c>
      <c r="C4641">
        <v>5.16</v>
      </c>
      <c r="D4641" t="s">
        <v>61</v>
      </c>
      <c r="E4641">
        <v>1</v>
      </c>
      <c r="F4641" s="12">
        <f t="shared" si="144"/>
        <v>41426</v>
      </c>
      <c r="G4641" s="2">
        <f t="shared" si="145"/>
        <v>2013</v>
      </c>
    </row>
    <row r="4642" spans="1:7" x14ac:dyDescent="0.25">
      <c r="A4642">
        <v>8405</v>
      </c>
      <c r="B4642" t="s">
        <v>5</v>
      </c>
      <c r="C4642">
        <v>5.16</v>
      </c>
      <c r="D4642" t="s">
        <v>65</v>
      </c>
      <c r="E4642">
        <v>1</v>
      </c>
      <c r="F4642" s="12">
        <f t="shared" si="144"/>
        <v>41487</v>
      </c>
      <c r="G4642" s="2">
        <f t="shared" si="145"/>
        <v>2013</v>
      </c>
    </row>
    <row r="4643" spans="1:7" x14ac:dyDescent="0.25">
      <c r="A4643">
        <v>8405</v>
      </c>
      <c r="B4643" t="s">
        <v>5</v>
      </c>
      <c r="C4643">
        <v>5.16</v>
      </c>
      <c r="D4643" t="s">
        <v>64</v>
      </c>
      <c r="E4643">
        <v>1</v>
      </c>
      <c r="F4643" s="12">
        <f t="shared" si="144"/>
        <v>41518</v>
      </c>
      <c r="G4643" s="2">
        <f t="shared" si="145"/>
        <v>2013</v>
      </c>
    </row>
    <row r="4644" spans="1:7" x14ac:dyDescent="0.25">
      <c r="A4644">
        <v>8405</v>
      </c>
      <c r="B4644" t="s">
        <v>5</v>
      </c>
      <c r="C4644">
        <v>5.16</v>
      </c>
      <c r="D4644" t="s">
        <v>67</v>
      </c>
      <c r="E4644">
        <v>1</v>
      </c>
      <c r="F4644" s="12">
        <f t="shared" si="144"/>
        <v>41579</v>
      </c>
      <c r="G4644" s="2">
        <f t="shared" si="145"/>
        <v>2013</v>
      </c>
    </row>
    <row r="4645" spans="1:7" x14ac:dyDescent="0.25">
      <c r="A4645">
        <v>8405</v>
      </c>
      <c r="B4645" t="s">
        <v>5</v>
      </c>
      <c r="C4645">
        <v>5.16</v>
      </c>
      <c r="D4645" t="s">
        <v>69</v>
      </c>
      <c r="E4645">
        <v>1</v>
      </c>
      <c r="F4645" s="12">
        <f t="shared" si="144"/>
        <v>41640</v>
      </c>
      <c r="G4645" s="2">
        <f t="shared" si="145"/>
        <v>2014</v>
      </c>
    </row>
    <row r="4646" spans="1:7" x14ac:dyDescent="0.25">
      <c r="A4646">
        <v>8405</v>
      </c>
      <c r="B4646" t="s">
        <v>5</v>
      </c>
      <c r="C4646">
        <v>5.16</v>
      </c>
      <c r="D4646" t="s">
        <v>7</v>
      </c>
      <c r="E4646">
        <v>1</v>
      </c>
      <c r="F4646" s="12">
        <f t="shared" si="144"/>
        <v>41699</v>
      </c>
      <c r="G4646" s="2">
        <f t="shared" si="145"/>
        <v>2014</v>
      </c>
    </row>
    <row r="4647" spans="1:7" x14ac:dyDescent="0.25">
      <c r="A4647">
        <v>8405</v>
      </c>
      <c r="B4647" t="s">
        <v>5</v>
      </c>
      <c r="C4647">
        <v>5.16</v>
      </c>
      <c r="D4647" t="s">
        <v>8</v>
      </c>
      <c r="E4647">
        <v>1</v>
      </c>
      <c r="F4647" s="12">
        <f t="shared" si="144"/>
        <v>41760</v>
      </c>
      <c r="G4647" s="2">
        <f t="shared" si="145"/>
        <v>2014</v>
      </c>
    </row>
    <row r="4648" spans="1:7" x14ac:dyDescent="0.25">
      <c r="A4648">
        <v>8405</v>
      </c>
      <c r="B4648" t="s">
        <v>5</v>
      </c>
      <c r="C4648">
        <v>5.16</v>
      </c>
      <c r="D4648" t="s">
        <v>10</v>
      </c>
      <c r="E4648">
        <v>1</v>
      </c>
      <c r="F4648" s="12">
        <f t="shared" si="144"/>
        <v>41791</v>
      </c>
      <c r="G4648" s="2">
        <f t="shared" si="145"/>
        <v>2014</v>
      </c>
    </row>
    <row r="4649" spans="1:7" x14ac:dyDescent="0.25">
      <c r="A4649">
        <v>8405</v>
      </c>
      <c r="B4649" t="s">
        <v>5</v>
      </c>
      <c r="C4649">
        <v>5.16</v>
      </c>
      <c r="D4649" t="s">
        <v>11</v>
      </c>
      <c r="E4649">
        <v>1</v>
      </c>
      <c r="F4649" s="12">
        <f t="shared" si="144"/>
        <v>41821</v>
      </c>
      <c r="G4649" s="2">
        <f t="shared" si="145"/>
        <v>2014</v>
      </c>
    </row>
    <row r="4650" spans="1:7" x14ac:dyDescent="0.25">
      <c r="A4650">
        <v>8405</v>
      </c>
      <c r="B4650" t="s">
        <v>5</v>
      </c>
      <c r="C4650">
        <v>5.16</v>
      </c>
      <c r="D4650" t="s">
        <v>14</v>
      </c>
      <c r="E4650">
        <v>1</v>
      </c>
      <c r="F4650" s="12">
        <f t="shared" si="144"/>
        <v>41883</v>
      </c>
      <c r="G4650" s="2">
        <f t="shared" si="145"/>
        <v>2014</v>
      </c>
    </row>
    <row r="4651" spans="1:7" x14ac:dyDescent="0.25">
      <c r="A4651">
        <v>8405</v>
      </c>
      <c r="B4651" t="s">
        <v>5</v>
      </c>
      <c r="C4651">
        <v>5.16</v>
      </c>
      <c r="D4651" t="s">
        <v>17</v>
      </c>
      <c r="E4651">
        <v>1</v>
      </c>
      <c r="F4651" s="12">
        <f t="shared" si="144"/>
        <v>41944</v>
      </c>
      <c r="G4651" s="2">
        <f t="shared" si="145"/>
        <v>2014</v>
      </c>
    </row>
    <row r="4652" spans="1:7" x14ac:dyDescent="0.25">
      <c r="A4652">
        <v>8405</v>
      </c>
      <c r="B4652" t="s">
        <v>5</v>
      </c>
      <c r="C4652">
        <v>5.16</v>
      </c>
      <c r="D4652" t="s">
        <v>20</v>
      </c>
      <c r="E4652">
        <v>1</v>
      </c>
      <c r="F4652" s="12">
        <f t="shared" si="144"/>
        <v>42005</v>
      </c>
      <c r="G4652" s="2">
        <f t="shared" si="145"/>
        <v>2015</v>
      </c>
    </row>
    <row r="4653" spans="1:7" x14ac:dyDescent="0.25">
      <c r="A4653">
        <v>8405</v>
      </c>
      <c r="B4653" t="s">
        <v>5</v>
      </c>
      <c r="C4653">
        <v>5.16</v>
      </c>
      <c r="D4653" t="s">
        <v>23</v>
      </c>
      <c r="E4653">
        <v>1</v>
      </c>
      <c r="F4653" s="12">
        <f t="shared" si="144"/>
        <v>42064</v>
      </c>
      <c r="G4653" s="2">
        <f t="shared" si="145"/>
        <v>2015</v>
      </c>
    </row>
    <row r="4654" spans="1:7" x14ac:dyDescent="0.25">
      <c r="A4654">
        <v>8405</v>
      </c>
      <c r="B4654" t="s">
        <v>5</v>
      </c>
      <c r="C4654">
        <v>5.16</v>
      </c>
      <c r="D4654" t="s">
        <v>25</v>
      </c>
      <c r="E4654">
        <v>1</v>
      </c>
      <c r="F4654" s="12">
        <f t="shared" si="144"/>
        <v>42125</v>
      </c>
      <c r="G4654" s="2">
        <f t="shared" si="145"/>
        <v>2015</v>
      </c>
    </row>
    <row r="4655" spans="1:7" x14ac:dyDescent="0.25">
      <c r="A4655">
        <v>8405</v>
      </c>
      <c r="B4655" t="s">
        <v>5</v>
      </c>
      <c r="C4655">
        <v>5.16</v>
      </c>
      <c r="D4655" t="s">
        <v>27</v>
      </c>
      <c r="E4655">
        <v>1</v>
      </c>
      <c r="F4655" s="12">
        <f t="shared" si="144"/>
        <v>42156</v>
      </c>
      <c r="G4655" s="2">
        <f t="shared" si="145"/>
        <v>2015</v>
      </c>
    </row>
    <row r="4656" spans="1:7" x14ac:dyDescent="0.25">
      <c r="A4656">
        <v>8406</v>
      </c>
      <c r="B4656" t="s">
        <v>5</v>
      </c>
      <c r="C4656">
        <v>5.59</v>
      </c>
      <c r="D4656" t="s">
        <v>52</v>
      </c>
      <c r="E4656">
        <v>1</v>
      </c>
      <c r="F4656" s="12">
        <f t="shared" si="144"/>
        <v>41153</v>
      </c>
      <c r="G4656" s="2">
        <f t="shared" si="145"/>
        <v>2012</v>
      </c>
    </row>
    <row r="4657" spans="1:7" x14ac:dyDescent="0.25">
      <c r="A4657">
        <v>8406</v>
      </c>
      <c r="B4657" t="s">
        <v>5</v>
      </c>
      <c r="C4657">
        <v>5.59</v>
      </c>
      <c r="D4657" t="s">
        <v>56</v>
      </c>
      <c r="E4657">
        <v>1</v>
      </c>
      <c r="F4657" s="12">
        <f t="shared" si="144"/>
        <v>41214</v>
      </c>
      <c r="G4657" s="2">
        <f t="shared" si="145"/>
        <v>2012</v>
      </c>
    </row>
    <row r="4658" spans="1:7" x14ac:dyDescent="0.25">
      <c r="A4658">
        <v>8406</v>
      </c>
      <c r="B4658" t="s">
        <v>5</v>
      </c>
      <c r="C4658">
        <v>5.59</v>
      </c>
      <c r="D4658" t="s">
        <v>58</v>
      </c>
      <c r="E4658">
        <v>1</v>
      </c>
      <c r="F4658" s="12">
        <f t="shared" si="144"/>
        <v>41306</v>
      </c>
      <c r="G4658" s="2">
        <f t="shared" si="145"/>
        <v>2013</v>
      </c>
    </row>
    <row r="4659" spans="1:7" x14ac:dyDescent="0.25">
      <c r="A4659">
        <v>8406</v>
      </c>
      <c r="B4659" t="s">
        <v>5</v>
      </c>
      <c r="C4659">
        <v>5.59</v>
      </c>
      <c r="D4659" t="s">
        <v>62</v>
      </c>
      <c r="E4659">
        <v>1</v>
      </c>
      <c r="F4659" s="12">
        <f t="shared" si="144"/>
        <v>41365</v>
      </c>
      <c r="G4659" s="2">
        <f t="shared" si="145"/>
        <v>2013</v>
      </c>
    </row>
    <row r="4660" spans="1:7" x14ac:dyDescent="0.25">
      <c r="A4660">
        <v>8406</v>
      </c>
      <c r="B4660" t="s">
        <v>5</v>
      </c>
      <c r="C4660">
        <v>5.59</v>
      </c>
      <c r="D4660" t="s">
        <v>60</v>
      </c>
      <c r="E4660">
        <v>1</v>
      </c>
      <c r="F4660" s="12">
        <f t="shared" si="144"/>
        <v>41395</v>
      </c>
      <c r="G4660" s="2">
        <f t="shared" si="145"/>
        <v>2013</v>
      </c>
    </row>
    <row r="4661" spans="1:7" x14ac:dyDescent="0.25">
      <c r="A4661">
        <v>8406</v>
      </c>
      <c r="B4661" t="s">
        <v>5</v>
      </c>
      <c r="C4661">
        <v>5.59</v>
      </c>
      <c r="D4661" t="s">
        <v>63</v>
      </c>
      <c r="E4661">
        <v>1</v>
      </c>
      <c r="F4661" s="12">
        <f t="shared" si="144"/>
        <v>41456</v>
      </c>
      <c r="G4661" s="2">
        <f t="shared" si="145"/>
        <v>2013</v>
      </c>
    </row>
    <row r="4662" spans="1:7" x14ac:dyDescent="0.25">
      <c r="A4662">
        <v>8406</v>
      </c>
      <c r="B4662" t="s">
        <v>5</v>
      </c>
      <c r="C4662">
        <v>5.59</v>
      </c>
      <c r="D4662" t="s">
        <v>65</v>
      </c>
      <c r="E4662">
        <v>1</v>
      </c>
      <c r="F4662" s="12">
        <f t="shared" si="144"/>
        <v>41487</v>
      </c>
      <c r="G4662" s="2">
        <f t="shared" si="145"/>
        <v>2013</v>
      </c>
    </row>
    <row r="4663" spans="1:7" x14ac:dyDescent="0.25">
      <c r="A4663">
        <v>8406</v>
      </c>
      <c r="B4663" t="s">
        <v>5</v>
      </c>
      <c r="C4663">
        <v>5.59</v>
      </c>
      <c r="D4663" t="s">
        <v>68</v>
      </c>
      <c r="E4663">
        <v>1</v>
      </c>
      <c r="F4663" s="12">
        <f t="shared" si="144"/>
        <v>41548</v>
      </c>
      <c r="G4663" s="2">
        <f t="shared" si="145"/>
        <v>2013</v>
      </c>
    </row>
    <row r="4664" spans="1:7" x14ac:dyDescent="0.25">
      <c r="A4664">
        <v>8406</v>
      </c>
      <c r="B4664" t="s">
        <v>5</v>
      </c>
      <c r="C4664">
        <v>5.59</v>
      </c>
      <c r="D4664" t="s">
        <v>69</v>
      </c>
      <c r="E4664">
        <v>1</v>
      </c>
      <c r="F4664" s="12">
        <f t="shared" si="144"/>
        <v>41640</v>
      </c>
      <c r="G4664" s="2">
        <f t="shared" si="145"/>
        <v>2014</v>
      </c>
    </row>
    <row r="4665" spans="1:7" x14ac:dyDescent="0.25">
      <c r="A4665">
        <v>8406</v>
      </c>
      <c r="B4665" t="s">
        <v>5</v>
      </c>
      <c r="C4665">
        <v>5.59</v>
      </c>
      <c r="D4665" t="s">
        <v>6</v>
      </c>
      <c r="E4665">
        <v>1</v>
      </c>
      <c r="F4665" s="12">
        <f t="shared" si="144"/>
        <v>41730</v>
      </c>
      <c r="G4665" s="2">
        <f t="shared" si="145"/>
        <v>2014</v>
      </c>
    </row>
    <row r="4666" spans="1:7" x14ac:dyDescent="0.25">
      <c r="A4666">
        <v>8406</v>
      </c>
      <c r="B4666" t="s">
        <v>5</v>
      </c>
      <c r="C4666">
        <v>5.59</v>
      </c>
      <c r="D4666" t="s">
        <v>8</v>
      </c>
      <c r="E4666">
        <v>1</v>
      </c>
      <c r="F4666" s="12">
        <f t="shared" si="144"/>
        <v>41760</v>
      </c>
      <c r="G4666" s="2">
        <f t="shared" si="145"/>
        <v>2014</v>
      </c>
    </row>
    <row r="4667" spans="1:7" x14ac:dyDescent="0.25">
      <c r="A4667">
        <v>8406</v>
      </c>
      <c r="B4667" t="s">
        <v>5</v>
      </c>
      <c r="C4667">
        <v>5.59</v>
      </c>
      <c r="D4667" t="s">
        <v>14</v>
      </c>
      <c r="E4667">
        <v>1</v>
      </c>
      <c r="F4667" s="12">
        <f t="shared" si="144"/>
        <v>41883</v>
      </c>
      <c r="G4667" s="2">
        <f t="shared" si="145"/>
        <v>2014</v>
      </c>
    </row>
    <row r="4668" spans="1:7" x14ac:dyDescent="0.25">
      <c r="A4668">
        <v>8406</v>
      </c>
      <c r="B4668" t="s">
        <v>5</v>
      </c>
      <c r="C4668">
        <v>5.59</v>
      </c>
      <c r="D4668" t="s">
        <v>17</v>
      </c>
      <c r="E4668">
        <v>1</v>
      </c>
      <c r="F4668" s="12">
        <f t="shared" si="144"/>
        <v>41944</v>
      </c>
      <c r="G4668" s="2">
        <f t="shared" si="145"/>
        <v>2014</v>
      </c>
    </row>
    <row r="4669" spans="1:7" x14ac:dyDescent="0.25">
      <c r="A4669">
        <v>8406</v>
      </c>
      <c r="B4669" t="s">
        <v>5</v>
      </c>
      <c r="C4669">
        <v>5.59</v>
      </c>
      <c r="D4669" t="s">
        <v>21</v>
      </c>
      <c r="E4669">
        <v>1</v>
      </c>
      <c r="F4669" s="12">
        <f t="shared" si="144"/>
        <v>42036</v>
      </c>
      <c r="G4669" s="2">
        <f t="shared" si="145"/>
        <v>2015</v>
      </c>
    </row>
    <row r="4670" spans="1:7" x14ac:dyDescent="0.25">
      <c r="A4670">
        <v>8406</v>
      </c>
      <c r="B4670" t="s">
        <v>5</v>
      </c>
      <c r="C4670">
        <v>5.59</v>
      </c>
      <c r="D4670" t="s">
        <v>24</v>
      </c>
      <c r="E4670">
        <v>1</v>
      </c>
      <c r="F4670" s="12">
        <f t="shared" si="144"/>
        <v>42095</v>
      </c>
      <c r="G4670" s="2">
        <f t="shared" si="145"/>
        <v>2015</v>
      </c>
    </row>
    <row r="4671" spans="1:7" x14ac:dyDescent="0.25">
      <c r="A4671">
        <v>8406</v>
      </c>
      <c r="B4671" t="s">
        <v>5</v>
      </c>
      <c r="C4671">
        <v>5.59</v>
      </c>
      <c r="D4671" t="s">
        <v>27</v>
      </c>
      <c r="E4671">
        <v>1</v>
      </c>
      <c r="F4671" s="12">
        <f t="shared" si="144"/>
        <v>42156</v>
      </c>
      <c r="G4671" s="2">
        <f t="shared" si="145"/>
        <v>2015</v>
      </c>
    </row>
    <row r="4672" spans="1:7" x14ac:dyDescent="0.25">
      <c r="A4672">
        <v>8407</v>
      </c>
      <c r="B4672" t="s">
        <v>5</v>
      </c>
      <c r="C4672">
        <v>7.36</v>
      </c>
      <c r="D4672" t="s">
        <v>52</v>
      </c>
      <c r="E4672">
        <v>1</v>
      </c>
      <c r="F4672" s="12">
        <f t="shared" si="144"/>
        <v>41153</v>
      </c>
      <c r="G4672" s="2">
        <f t="shared" si="145"/>
        <v>2012</v>
      </c>
    </row>
    <row r="4673" spans="1:7" x14ac:dyDescent="0.25">
      <c r="A4673">
        <v>8407</v>
      </c>
      <c r="B4673" t="s">
        <v>5</v>
      </c>
      <c r="C4673">
        <v>7.36</v>
      </c>
      <c r="D4673" t="s">
        <v>55</v>
      </c>
      <c r="E4673">
        <v>1</v>
      </c>
      <c r="F4673" s="12">
        <f t="shared" si="144"/>
        <v>41183</v>
      </c>
      <c r="G4673" s="2">
        <f t="shared" si="145"/>
        <v>2012</v>
      </c>
    </row>
    <row r="4674" spans="1:7" x14ac:dyDescent="0.25">
      <c r="A4674">
        <v>8407</v>
      </c>
      <c r="B4674" t="s">
        <v>5</v>
      </c>
      <c r="C4674">
        <v>7.36</v>
      </c>
      <c r="D4674" t="s">
        <v>56</v>
      </c>
      <c r="E4674">
        <v>1</v>
      </c>
      <c r="F4674" s="12">
        <f t="shared" ref="F4674:F4737" si="146">DATE(VALUE(LEFT(D4674,4)),VALUE(RIGHT(D4674,2)),1)</f>
        <v>41214</v>
      </c>
      <c r="G4674" s="2">
        <f t="shared" si="145"/>
        <v>2012</v>
      </c>
    </row>
    <row r="4675" spans="1:7" x14ac:dyDescent="0.25">
      <c r="A4675">
        <v>8407</v>
      </c>
      <c r="B4675" t="s">
        <v>5</v>
      </c>
      <c r="C4675">
        <v>7.36</v>
      </c>
      <c r="D4675" t="s">
        <v>59</v>
      </c>
      <c r="E4675">
        <v>1</v>
      </c>
      <c r="F4675" s="12">
        <f t="shared" si="146"/>
        <v>41275</v>
      </c>
      <c r="G4675" s="2">
        <f t="shared" ref="G4675:G4738" si="147">YEAR(F4675)</f>
        <v>2013</v>
      </c>
    </row>
    <row r="4676" spans="1:7" x14ac:dyDescent="0.25">
      <c r="A4676">
        <v>8407</v>
      </c>
      <c r="B4676" t="s">
        <v>5</v>
      </c>
      <c r="C4676">
        <v>7.36</v>
      </c>
      <c r="D4676" t="s">
        <v>57</v>
      </c>
      <c r="E4676">
        <v>1</v>
      </c>
      <c r="F4676" s="12">
        <f t="shared" si="146"/>
        <v>41334</v>
      </c>
      <c r="G4676" s="2">
        <f t="shared" si="147"/>
        <v>2013</v>
      </c>
    </row>
    <row r="4677" spans="1:7" x14ac:dyDescent="0.25">
      <c r="A4677">
        <v>8407</v>
      </c>
      <c r="B4677" t="s">
        <v>5</v>
      </c>
      <c r="C4677">
        <v>7.36</v>
      </c>
      <c r="D4677" t="s">
        <v>62</v>
      </c>
      <c r="E4677">
        <v>1</v>
      </c>
      <c r="F4677" s="12">
        <f t="shared" si="146"/>
        <v>41365</v>
      </c>
      <c r="G4677" s="2">
        <f t="shared" si="147"/>
        <v>2013</v>
      </c>
    </row>
    <row r="4678" spans="1:7" x14ac:dyDescent="0.25">
      <c r="A4678">
        <v>8407</v>
      </c>
      <c r="B4678" t="s">
        <v>5</v>
      </c>
      <c r="C4678">
        <v>7.36</v>
      </c>
      <c r="D4678" t="s">
        <v>60</v>
      </c>
      <c r="E4678">
        <v>1</v>
      </c>
      <c r="F4678" s="12">
        <f t="shared" si="146"/>
        <v>41395</v>
      </c>
      <c r="G4678" s="2">
        <f t="shared" si="147"/>
        <v>2013</v>
      </c>
    </row>
    <row r="4679" spans="1:7" x14ac:dyDescent="0.25">
      <c r="A4679">
        <v>8407</v>
      </c>
      <c r="B4679" t="s">
        <v>5</v>
      </c>
      <c r="C4679">
        <v>7.36</v>
      </c>
      <c r="D4679" t="s">
        <v>61</v>
      </c>
      <c r="E4679">
        <v>1</v>
      </c>
      <c r="F4679" s="12">
        <f t="shared" si="146"/>
        <v>41426</v>
      </c>
      <c r="G4679" s="2">
        <f t="shared" si="147"/>
        <v>2013</v>
      </c>
    </row>
    <row r="4680" spans="1:7" x14ac:dyDescent="0.25">
      <c r="A4680">
        <v>8407</v>
      </c>
      <c r="B4680" t="s">
        <v>5</v>
      </c>
      <c r="C4680">
        <v>7.36</v>
      </c>
      <c r="D4680" t="s">
        <v>63</v>
      </c>
      <c r="E4680">
        <v>1</v>
      </c>
      <c r="F4680" s="12">
        <f t="shared" si="146"/>
        <v>41456</v>
      </c>
      <c r="G4680" s="2">
        <f t="shared" si="147"/>
        <v>2013</v>
      </c>
    </row>
    <row r="4681" spans="1:7" x14ac:dyDescent="0.25">
      <c r="A4681">
        <v>8407</v>
      </c>
      <c r="B4681" t="s">
        <v>5</v>
      </c>
      <c r="C4681">
        <v>7.36</v>
      </c>
      <c r="D4681" t="s">
        <v>65</v>
      </c>
      <c r="E4681">
        <v>1</v>
      </c>
      <c r="F4681" s="12">
        <f t="shared" si="146"/>
        <v>41487</v>
      </c>
      <c r="G4681" s="2">
        <f t="shared" si="147"/>
        <v>2013</v>
      </c>
    </row>
    <row r="4682" spans="1:7" x14ac:dyDescent="0.25">
      <c r="A4682">
        <v>8407</v>
      </c>
      <c r="B4682" t="s">
        <v>5</v>
      </c>
      <c r="C4682">
        <v>7.36</v>
      </c>
      <c r="D4682" t="s">
        <v>64</v>
      </c>
      <c r="E4682">
        <v>1</v>
      </c>
      <c r="F4682" s="12">
        <f t="shared" si="146"/>
        <v>41518</v>
      </c>
      <c r="G4682" s="2">
        <f t="shared" si="147"/>
        <v>2013</v>
      </c>
    </row>
    <row r="4683" spans="1:7" x14ac:dyDescent="0.25">
      <c r="A4683">
        <v>8407</v>
      </c>
      <c r="B4683" t="s">
        <v>5</v>
      </c>
      <c r="C4683">
        <v>7.36</v>
      </c>
      <c r="D4683" t="s">
        <v>68</v>
      </c>
      <c r="E4683">
        <v>1</v>
      </c>
      <c r="F4683" s="12">
        <f t="shared" si="146"/>
        <v>41548</v>
      </c>
      <c r="G4683" s="2">
        <f t="shared" si="147"/>
        <v>2013</v>
      </c>
    </row>
    <row r="4684" spans="1:7" x14ac:dyDescent="0.25">
      <c r="A4684">
        <v>8407</v>
      </c>
      <c r="B4684" t="s">
        <v>5</v>
      </c>
      <c r="C4684">
        <v>7.36</v>
      </c>
      <c r="D4684" t="s">
        <v>66</v>
      </c>
      <c r="E4684">
        <v>1</v>
      </c>
      <c r="F4684" s="12">
        <f t="shared" si="146"/>
        <v>41609</v>
      </c>
      <c r="G4684" s="2">
        <f t="shared" si="147"/>
        <v>2013</v>
      </c>
    </row>
    <row r="4685" spans="1:7" x14ac:dyDescent="0.25">
      <c r="A4685">
        <v>8407</v>
      </c>
      <c r="B4685" t="s">
        <v>5</v>
      </c>
      <c r="C4685">
        <v>7.36</v>
      </c>
      <c r="D4685" t="s">
        <v>70</v>
      </c>
      <c r="E4685">
        <v>1</v>
      </c>
      <c r="F4685" s="12">
        <f t="shared" si="146"/>
        <v>41671</v>
      </c>
      <c r="G4685" s="2">
        <f t="shared" si="147"/>
        <v>2014</v>
      </c>
    </row>
    <row r="4686" spans="1:7" x14ac:dyDescent="0.25">
      <c r="A4686">
        <v>8407</v>
      </c>
      <c r="B4686" t="s">
        <v>5</v>
      </c>
      <c r="C4686">
        <v>7.36</v>
      </c>
      <c r="D4686" t="s">
        <v>7</v>
      </c>
      <c r="E4686">
        <v>1</v>
      </c>
      <c r="F4686" s="12">
        <f t="shared" si="146"/>
        <v>41699</v>
      </c>
      <c r="G4686" s="2">
        <f t="shared" si="147"/>
        <v>2014</v>
      </c>
    </row>
    <row r="4687" spans="1:7" x14ac:dyDescent="0.25">
      <c r="A4687">
        <v>8407</v>
      </c>
      <c r="B4687" t="s">
        <v>5</v>
      </c>
      <c r="C4687">
        <v>7.36</v>
      </c>
      <c r="D4687" t="s">
        <v>6</v>
      </c>
      <c r="E4687">
        <v>1</v>
      </c>
      <c r="F4687" s="12">
        <f t="shared" si="146"/>
        <v>41730</v>
      </c>
      <c r="G4687" s="2">
        <f t="shared" si="147"/>
        <v>2014</v>
      </c>
    </row>
    <row r="4688" spans="1:7" x14ac:dyDescent="0.25">
      <c r="A4688">
        <v>8407</v>
      </c>
      <c r="B4688" t="s">
        <v>5</v>
      </c>
      <c r="C4688">
        <v>7.36</v>
      </c>
      <c r="D4688" t="s">
        <v>8</v>
      </c>
      <c r="E4688">
        <v>1</v>
      </c>
      <c r="F4688" s="12">
        <f t="shared" si="146"/>
        <v>41760</v>
      </c>
      <c r="G4688" s="2">
        <f t="shared" si="147"/>
        <v>2014</v>
      </c>
    </row>
    <row r="4689" spans="1:7" x14ac:dyDescent="0.25">
      <c r="A4689">
        <v>8407</v>
      </c>
      <c r="B4689" t="s">
        <v>5</v>
      </c>
      <c r="C4689">
        <v>7.36</v>
      </c>
      <c r="D4689" t="s">
        <v>10</v>
      </c>
      <c r="E4689">
        <v>1</v>
      </c>
      <c r="F4689" s="12">
        <f t="shared" si="146"/>
        <v>41791</v>
      </c>
      <c r="G4689" s="2">
        <f t="shared" si="147"/>
        <v>2014</v>
      </c>
    </row>
    <row r="4690" spans="1:7" x14ac:dyDescent="0.25">
      <c r="A4690">
        <v>8407</v>
      </c>
      <c r="B4690" t="s">
        <v>5</v>
      </c>
      <c r="C4690">
        <v>7.36</v>
      </c>
      <c r="D4690" t="s">
        <v>11</v>
      </c>
      <c r="E4690">
        <v>1</v>
      </c>
      <c r="F4690" s="12">
        <f t="shared" si="146"/>
        <v>41821</v>
      </c>
      <c r="G4690" s="2">
        <f t="shared" si="147"/>
        <v>2014</v>
      </c>
    </row>
    <row r="4691" spans="1:7" x14ac:dyDescent="0.25">
      <c r="A4691">
        <v>8407</v>
      </c>
      <c r="B4691" t="s">
        <v>5</v>
      </c>
      <c r="C4691">
        <v>7.36</v>
      </c>
      <c r="D4691" t="s">
        <v>13</v>
      </c>
      <c r="E4691">
        <v>1</v>
      </c>
      <c r="F4691" s="12">
        <f t="shared" si="146"/>
        <v>41852</v>
      </c>
      <c r="G4691" s="2">
        <f t="shared" si="147"/>
        <v>2014</v>
      </c>
    </row>
    <row r="4692" spans="1:7" x14ac:dyDescent="0.25">
      <c r="A4692">
        <v>8407</v>
      </c>
      <c r="B4692" t="s">
        <v>5</v>
      </c>
      <c r="C4692">
        <v>7.36</v>
      </c>
      <c r="D4692" t="s">
        <v>16</v>
      </c>
      <c r="E4692">
        <v>1</v>
      </c>
      <c r="F4692" s="12">
        <f t="shared" si="146"/>
        <v>41913</v>
      </c>
      <c r="G4692" s="2">
        <f t="shared" si="147"/>
        <v>2014</v>
      </c>
    </row>
    <row r="4693" spans="1:7" x14ac:dyDescent="0.25">
      <c r="A4693">
        <v>8407</v>
      </c>
      <c r="B4693" t="s">
        <v>5</v>
      </c>
      <c r="C4693">
        <v>7.36</v>
      </c>
      <c r="D4693" t="s">
        <v>17</v>
      </c>
      <c r="E4693">
        <v>1</v>
      </c>
      <c r="F4693" s="12">
        <f t="shared" si="146"/>
        <v>41944</v>
      </c>
      <c r="G4693" s="2">
        <f t="shared" si="147"/>
        <v>2014</v>
      </c>
    </row>
    <row r="4694" spans="1:7" x14ac:dyDescent="0.25">
      <c r="A4694">
        <v>8407</v>
      </c>
      <c r="B4694" t="s">
        <v>5</v>
      </c>
      <c r="C4694">
        <v>7.36</v>
      </c>
      <c r="D4694" t="s">
        <v>20</v>
      </c>
      <c r="E4694">
        <v>1</v>
      </c>
      <c r="F4694" s="12">
        <f t="shared" si="146"/>
        <v>42005</v>
      </c>
      <c r="G4694" s="2">
        <f t="shared" si="147"/>
        <v>2015</v>
      </c>
    </row>
    <row r="4695" spans="1:7" x14ac:dyDescent="0.25">
      <c r="A4695">
        <v>8407</v>
      </c>
      <c r="B4695" t="s">
        <v>5</v>
      </c>
      <c r="C4695">
        <v>7.36</v>
      </c>
      <c r="D4695" t="s">
        <v>23</v>
      </c>
      <c r="E4695">
        <v>1</v>
      </c>
      <c r="F4695" s="12">
        <f t="shared" si="146"/>
        <v>42064</v>
      </c>
      <c r="G4695" s="2">
        <f t="shared" si="147"/>
        <v>2015</v>
      </c>
    </row>
    <row r="4696" spans="1:7" x14ac:dyDescent="0.25">
      <c r="A4696">
        <v>8407</v>
      </c>
      <c r="B4696" t="s">
        <v>5</v>
      </c>
      <c r="C4696">
        <v>7.36</v>
      </c>
      <c r="D4696" t="s">
        <v>24</v>
      </c>
      <c r="E4696">
        <v>1</v>
      </c>
      <c r="F4696" s="12">
        <f t="shared" si="146"/>
        <v>42095</v>
      </c>
      <c r="G4696" s="2">
        <f t="shared" si="147"/>
        <v>2015</v>
      </c>
    </row>
    <row r="4697" spans="1:7" x14ac:dyDescent="0.25">
      <c r="A4697">
        <v>8407</v>
      </c>
      <c r="B4697" t="s">
        <v>5</v>
      </c>
      <c r="C4697">
        <v>7.36</v>
      </c>
      <c r="D4697" t="s">
        <v>25</v>
      </c>
      <c r="E4697">
        <v>1</v>
      </c>
      <c r="F4697" s="12">
        <f t="shared" si="146"/>
        <v>42125</v>
      </c>
      <c r="G4697" s="2">
        <f t="shared" si="147"/>
        <v>2015</v>
      </c>
    </row>
    <row r="4698" spans="1:7" x14ac:dyDescent="0.25">
      <c r="A4698">
        <v>8407</v>
      </c>
      <c r="B4698" t="s">
        <v>5</v>
      </c>
      <c r="C4698">
        <v>7.36</v>
      </c>
      <c r="D4698" t="s">
        <v>27</v>
      </c>
      <c r="E4698">
        <v>1</v>
      </c>
      <c r="F4698" s="12">
        <f t="shared" si="146"/>
        <v>42156</v>
      </c>
      <c r="G4698" s="2">
        <f t="shared" si="147"/>
        <v>2015</v>
      </c>
    </row>
    <row r="4699" spans="1:7" x14ac:dyDescent="0.25">
      <c r="A4699">
        <v>8408</v>
      </c>
      <c r="B4699" t="s">
        <v>5</v>
      </c>
      <c r="C4699">
        <v>5.8049999999999997</v>
      </c>
      <c r="D4699" t="s">
        <v>52</v>
      </c>
      <c r="E4699">
        <v>1</v>
      </c>
      <c r="F4699" s="12">
        <f t="shared" si="146"/>
        <v>41153</v>
      </c>
      <c r="G4699" s="2">
        <f t="shared" si="147"/>
        <v>2012</v>
      </c>
    </row>
    <row r="4700" spans="1:7" x14ac:dyDescent="0.25">
      <c r="A4700">
        <v>8408</v>
      </c>
      <c r="B4700" t="s">
        <v>5</v>
      </c>
      <c r="C4700">
        <v>5.8049999999999997</v>
      </c>
      <c r="D4700" t="s">
        <v>55</v>
      </c>
      <c r="E4700">
        <v>1</v>
      </c>
      <c r="F4700" s="12">
        <f t="shared" si="146"/>
        <v>41183</v>
      </c>
      <c r="G4700" s="2">
        <f t="shared" si="147"/>
        <v>2012</v>
      </c>
    </row>
    <row r="4701" spans="1:7" x14ac:dyDescent="0.25">
      <c r="A4701">
        <v>8408</v>
      </c>
      <c r="B4701" t="s">
        <v>5</v>
      </c>
      <c r="C4701">
        <v>5.8049999999999997</v>
      </c>
      <c r="D4701" t="s">
        <v>56</v>
      </c>
      <c r="E4701">
        <v>1</v>
      </c>
      <c r="F4701" s="12">
        <f t="shared" si="146"/>
        <v>41214</v>
      </c>
      <c r="G4701" s="2">
        <f t="shared" si="147"/>
        <v>2012</v>
      </c>
    </row>
    <row r="4702" spans="1:7" x14ac:dyDescent="0.25">
      <c r="A4702">
        <v>8408</v>
      </c>
      <c r="B4702" t="s">
        <v>5</v>
      </c>
      <c r="C4702">
        <v>5.8049999999999997</v>
      </c>
      <c r="D4702" t="s">
        <v>59</v>
      </c>
      <c r="E4702">
        <v>1</v>
      </c>
      <c r="F4702" s="12">
        <f t="shared" si="146"/>
        <v>41275</v>
      </c>
      <c r="G4702" s="2">
        <f t="shared" si="147"/>
        <v>2013</v>
      </c>
    </row>
    <row r="4703" spans="1:7" x14ac:dyDescent="0.25">
      <c r="A4703">
        <v>8408</v>
      </c>
      <c r="B4703" t="s">
        <v>5</v>
      </c>
      <c r="C4703">
        <v>5.8049999999999997</v>
      </c>
      <c r="D4703" t="s">
        <v>57</v>
      </c>
      <c r="E4703">
        <v>1</v>
      </c>
      <c r="F4703" s="12">
        <f t="shared" si="146"/>
        <v>41334</v>
      </c>
      <c r="G4703" s="2">
        <f t="shared" si="147"/>
        <v>2013</v>
      </c>
    </row>
    <row r="4704" spans="1:7" x14ac:dyDescent="0.25">
      <c r="A4704">
        <v>8408</v>
      </c>
      <c r="B4704" t="s">
        <v>5</v>
      </c>
      <c r="C4704">
        <v>5.8049999999999997</v>
      </c>
      <c r="D4704" t="s">
        <v>62</v>
      </c>
      <c r="E4704">
        <v>1</v>
      </c>
      <c r="F4704" s="12">
        <f t="shared" si="146"/>
        <v>41365</v>
      </c>
      <c r="G4704" s="2">
        <f t="shared" si="147"/>
        <v>2013</v>
      </c>
    </row>
    <row r="4705" spans="1:7" x14ac:dyDescent="0.25">
      <c r="A4705">
        <v>8408</v>
      </c>
      <c r="B4705" t="s">
        <v>5</v>
      </c>
      <c r="C4705">
        <v>5.8049999999999997</v>
      </c>
      <c r="D4705" t="s">
        <v>60</v>
      </c>
      <c r="E4705">
        <v>1</v>
      </c>
      <c r="F4705" s="12">
        <f t="shared" si="146"/>
        <v>41395</v>
      </c>
      <c r="G4705" s="2">
        <f t="shared" si="147"/>
        <v>2013</v>
      </c>
    </row>
    <row r="4706" spans="1:7" x14ac:dyDescent="0.25">
      <c r="A4706">
        <v>8408</v>
      </c>
      <c r="B4706" t="s">
        <v>5</v>
      </c>
      <c r="C4706">
        <v>5.8049999999999997</v>
      </c>
      <c r="D4706" t="s">
        <v>61</v>
      </c>
      <c r="E4706">
        <v>1</v>
      </c>
      <c r="F4706" s="12">
        <f t="shared" si="146"/>
        <v>41426</v>
      </c>
      <c r="G4706" s="2">
        <f t="shared" si="147"/>
        <v>2013</v>
      </c>
    </row>
    <row r="4707" spans="1:7" x14ac:dyDescent="0.25">
      <c r="A4707">
        <v>8408</v>
      </c>
      <c r="B4707" t="s">
        <v>5</v>
      </c>
      <c r="C4707">
        <v>5.8049999999999997</v>
      </c>
      <c r="D4707" t="s">
        <v>63</v>
      </c>
      <c r="E4707">
        <v>1</v>
      </c>
      <c r="F4707" s="12">
        <f t="shared" si="146"/>
        <v>41456</v>
      </c>
      <c r="G4707" s="2">
        <f t="shared" si="147"/>
        <v>2013</v>
      </c>
    </row>
    <row r="4708" spans="1:7" x14ac:dyDescent="0.25">
      <c r="A4708">
        <v>8408</v>
      </c>
      <c r="B4708" t="s">
        <v>5</v>
      </c>
      <c r="C4708">
        <v>5.8049999999999997</v>
      </c>
      <c r="D4708" t="s">
        <v>65</v>
      </c>
      <c r="E4708">
        <v>1</v>
      </c>
      <c r="F4708" s="12">
        <f t="shared" si="146"/>
        <v>41487</v>
      </c>
      <c r="G4708" s="2">
        <f t="shared" si="147"/>
        <v>2013</v>
      </c>
    </row>
    <row r="4709" spans="1:7" x14ac:dyDescent="0.25">
      <c r="A4709">
        <v>8408</v>
      </c>
      <c r="B4709" t="s">
        <v>5</v>
      </c>
      <c r="C4709">
        <v>5.8049999999999997</v>
      </c>
      <c r="D4709" t="s">
        <v>64</v>
      </c>
      <c r="E4709">
        <v>1</v>
      </c>
      <c r="F4709" s="12">
        <f t="shared" si="146"/>
        <v>41518</v>
      </c>
      <c r="G4709" s="2">
        <f t="shared" si="147"/>
        <v>2013</v>
      </c>
    </row>
    <row r="4710" spans="1:7" x14ac:dyDescent="0.25">
      <c r="A4710">
        <v>8408</v>
      </c>
      <c r="B4710" t="s">
        <v>5</v>
      </c>
      <c r="C4710">
        <v>5.8049999999999997</v>
      </c>
      <c r="D4710" t="s">
        <v>68</v>
      </c>
      <c r="E4710">
        <v>1</v>
      </c>
      <c r="F4710" s="12">
        <f t="shared" si="146"/>
        <v>41548</v>
      </c>
      <c r="G4710" s="2">
        <f t="shared" si="147"/>
        <v>2013</v>
      </c>
    </row>
    <row r="4711" spans="1:7" x14ac:dyDescent="0.25">
      <c r="A4711">
        <v>8408</v>
      </c>
      <c r="B4711" t="s">
        <v>5</v>
      </c>
      <c r="C4711">
        <v>5.8049999999999997</v>
      </c>
      <c r="D4711" t="s">
        <v>66</v>
      </c>
      <c r="E4711">
        <v>1</v>
      </c>
      <c r="F4711" s="12">
        <f t="shared" si="146"/>
        <v>41609</v>
      </c>
      <c r="G4711" s="2">
        <f t="shared" si="147"/>
        <v>2013</v>
      </c>
    </row>
    <row r="4712" spans="1:7" x14ac:dyDescent="0.25">
      <c r="A4712">
        <v>8408</v>
      </c>
      <c r="B4712" t="s">
        <v>5</v>
      </c>
      <c r="C4712">
        <v>5.8049999999999997</v>
      </c>
      <c r="D4712" t="s">
        <v>70</v>
      </c>
      <c r="E4712">
        <v>1</v>
      </c>
      <c r="F4712" s="12">
        <f t="shared" si="146"/>
        <v>41671</v>
      </c>
      <c r="G4712" s="2">
        <f t="shared" si="147"/>
        <v>2014</v>
      </c>
    </row>
    <row r="4713" spans="1:7" x14ac:dyDescent="0.25">
      <c r="A4713">
        <v>8408</v>
      </c>
      <c r="B4713" t="s">
        <v>5</v>
      </c>
      <c r="C4713">
        <v>5.8049999999999997</v>
      </c>
      <c r="D4713" t="s">
        <v>7</v>
      </c>
      <c r="E4713">
        <v>1</v>
      </c>
      <c r="F4713" s="12">
        <f t="shared" si="146"/>
        <v>41699</v>
      </c>
      <c r="G4713" s="2">
        <f t="shared" si="147"/>
        <v>2014</v>
      </c>
    </row>
    <row r="4714" spans="1:7" x14ac:dyDescent="0.25">
      <c r="A4714">
        <v>8408</v>
      </c>
      <c r="B4714" t="s">
        <v>5</v>
      </c>
      <c r="C4714">
        <v>5.8049999999999997</v>
      </c>
      <c r="D4714" t="s">
        <v>6</v>
      </c>
      <c r="E4714">
        <v>1</v>
      </c>
      <c r="F4714" s="12">
        <f t="shared" si="146"/>
        <v>41730</v>
      </c>
      <c r="G4714" s="2">
        <f t="shared" si="147"/>
        <v>2014</v>
      </c>
    </row>
    <row r="4715" spans="1:7" x14ac:dyDescent="0.25">
      <c r="A4715">
        <v>8408</v>
      </c>
      <c r="B4715" t="s">
        <v>5</v>
      </c>
      <c r="C4715">
        <v>5.8049999999999997</v>
      </c>
      <c r="D4715" t="s">
        <v>8</v>
      </c>
      <c r="E4715">
        <v>1</v>
      </c>
      <c r="F4715" s="12">
        <f t="shared" si="146"/>
        <v>41760</v>
      </c>
      <c r="G4715" s="2">
        <f t="shared" si="147"/>
        <v>2014</v>
      </c>
    </row>
    <row r="4716" spans="1:7" x14ac:dyDescent="0.25">
      <c r="A4716">
        <v>8408</v>
      </c>
      <c r="B4716" t="s">
        <v>5</v>
      </c>
      <c r="C4716">
        <v>5.8049999999999997</v>
      </c>
      <c r="D4716" t="s">
        <v>10</v>
      </c>
      <c r="E4716">
        <v>1</v>
      </c>
      <c r="F4716" s="12">
        <f t="shared" si="146"/>
        <v>41791</v>
      </c>
      <c r="G4716" s="2">
        <f t="shared" si="147"/>
        <v>2014</v>
      </c>
    </row>
    <row r="4717" spans="1:7" x14ac:dyDescent="0.25">
      <c r="A4717">
        <v>8408</v>
      </c>
      <c r="B4717" t="s">
        <v>5</v>
      </c>
      <c r="C4717">
        <v>5.8049999999999997</v>
      </c>
      <c r="D4717" t="s">
        <v>11</v>
      </c>
      <c r="E4717">
        <v>1</v>
      </c>
      <c r="F4717" s="12">
        <f t="shared" si="146"/>
        <v>41821</v>
      </c>
      <c r="G4717" s="2">
        <f t="shared" si="147"/>
        <v>2014</v>
      </c>
    </row>
    <row r="4718" spans="1:7" x14ac:dyDescent="0.25">
      <c r="A4718">
        <v>8408</v>
      </c>
      <c r="B4718" t="s">
        <v>5</v>
      </c>
      <c r="C4718">
        <v>5.8049999999999997</v>
      </c>
      <c r="D4718" t="s">
        <v>14</v>
      </c>
      <c r="E4718">
        <v>1</v>
      </c>
      <c r="F4718" s="12">
        <f t="shared" si="146"/>
        <v>41883</v>
      </c>
      <c r="G4718" s="2">
        <f t="shared" si="147"/>
        <v>2014</v>
      </c>
    </row>
    <row r="4719" spans="1:7" x14ac:dyDescent="0.25">
      <c r="A4719">
        <v>8408</v>
      </c>
      <c r="B4719" t="s">
        <v>5</v>
      </c>
      <c r="C4719">
        <v>5.8049999999999997</v>
      </c>
      <c r="D4719" t="s">
        <v>16</v>
      </c>
      <c r="E4719">
        <v>1</v>
      </c>
      <c r="F4719" s="12">
        <f t="shared" si="146"/>
        <v>41913</v>
      </c>
      <c r="G4719" s="2">
        <f t="shared" si="147"/>
        <v>2014</v>
      </c>
    </row>
    <row r="4720" spans="1:7" x14ac:dyDescent="0.25">
      <c r="A4720">
        <v>8408</v>
      </c>
      <c r="B4720" t="s">
        <v>5</v>
      </c>
      <c r="C4720">
        <v>5.8049999999999997</v>
      </c>
      <c r="D4720" t="s">
        <v>17</v>
      </c>
      <c r="E4720">
        <v>1</v>
      </c>
      <c r="F4720" s="12">
        <f t="shared" si="146"/>
        <v>41944</v>
      </c>
      <c r="G4720" s="2">
        <f t="shared" si="147"/>
        <v>2014</v>
      </c>
    </row>
    <row r="4721" spans="1:7" x14ac:dyDescent="0.25">
      <c r="A4721">
        <v>8408</v>
      </c>
      <c r="B4721" t="s">
        <v>5</v>
      </c>
      <c r="C4721">
        <v>5.8049999999999997</v>
      </c>
      <c r="D4721" t="s">
        <v>20</v>
      </c>
      <c r="E4721">
        <v>1</v>
      </c>
      <c r="F4721" s="12">
        <f t="shared" si="146"/>
        <v>42005</v>
      </c>
      <c r="G4721" s="2">
        <f t="shared" si="147"/>
        <v>2015</v>
      </c>
    </row>
    <row r="4722" spans="1:7" x14ac:dyDescent="0.25">
      <c r="A4722">
        <v>8408</v>
      </c>
      <c r="B4722" t="s">
        <v>5</v>
      </c>
      <c r="C4722">
        <v>5.8049999999999997</v>
      </c>
      <c r="D4722" t="s">
        <v>23</v>
      </c>
      <c r="E4722">
        <v>1</v>
      </c>
      <c r="F4722" s="12">
        <f t="shared" si="146"/>
        <v>42064</v>
      </c>
      <c r="G4722" s="2">
        <f t="shared" si="147"/>
        <v>2015</v>
      </c>
    </row>
    <row r="4723" spans="1:7" x14ac:dyDescent="0.25">
      <c r="A4723">
        <v>8408</v>
      </c>
      <c r="B4723" t="s">
        <v>5</v>
      </c>
      <c r="C4723">
        <v>5.8049999999999997</v>
      </c>
      <c r="D4723" t="s">
        <v>24</v>
      </c>
      <c r="E4723">
        <v>1</v>
      </c>
      <c r="F4723" s="12">
        <f t="shared" si="146"/>
        <v>42095</v>
      </c>
      <c r="G4723" s="2">
        <f t="shared" si="147"/>
        <v>2015</v>
      </c>
    </row>
    <row r="4724" spans="1:7" x14ac:dyDescent="0.25">
      <c r="A4724">
        <v>8408</v>
      </c>
      <c r="B4724" t="s">
        <v>5</v>
      </c>
      <c r="C4724">
        <v>5.8049999999999997</v>
      </c>
      <c r="D4724" t="s">
        <v>25</v>
      </c>
      <c r="E4724">
        <v>1</v>
      </c>
      <c r="F4724" s="12">
        <f t="shared" si="146"/>
        <v>42125</v>
      </c>
      <c r="G4724" s="2">
        <f t="shared" si="147"/>
        <v>2015</v>
      </c>
    </row>
    <row r="4725" spans="1:7" x14ac:dyDescent="0.25">
      <c r="A4725">
        <v>8408</v>
      </c>
      <c r="B4725" t="s">
        <v>5</v>
      </c>
      <c r="C4725">
        <v>5.8049999999999997</v>
      </c>
      <c r="D4725" t="s">
        <v>27</v>
      </c>
      <c r="E4725">
        <v>1</v>
      </c>
      <c r="F4725" s="12">
        <f t="shared" si="146"/>
        <v>42156</v>
      </c>
      <c r="G4725" s="2">
        <f t="shared" si="147"/>
        <v>2015</v>
      </c>
    </row>
    <row r="4726" spans="1:7" x14ac:dyDescent="0.25">
      <c r="A4726">
        <v>8409</v>
      </c>
      <c r="B4726" t="s">
        <v>5</v>
      </c>
      <c r="C4726">
        <v>5.67</v>
      </c>
      <c r="D4726" t="s">
        <v>52</v>
      </c>
      <c r="E4726">
        <v>1</v>
      </c>
      <c r="F4726" s="12">
        <f t="shared" si="146"/>
        <v>41153</v>
      </c>
      <c r="G4726" s="2">
        <f t="shared" si="147"/>
        <v>2012</v>
      </c>
    </row>
    <row r="4727" spans="1:7" x14ac:dyDescent="0.25">
      <c r="A4727">
        <v>8409</v>
      </c>
      <c r="B4727" t="s">
        <v>5</v>
      </c>
      <c r="C4727">
        <v>5.67</v>
      </c>
      <c r="D4727" t="s">
        <v>56</v>
      </c>
      <c r="E4727">
        <v>1</v>
      </c>
      <c r="F4727" s="12">
        <f t="shared" si="146"/>
        <v>41214</v>
      </c>
      <c r="G4727" s="2">
        <f t="shared" si="147"/>
        <v>2012</v>
      </c>
    </row>
    <row r="4728" spans="1:7" x14ac:dyDescent="0.25">
      <c r="A4728">
        <v>8409</v>
      </c>
      <c r="B4728" t="s">
        <v>5</v>
      </c>
      <c r="C4728">
        <v>5.67</v>
      </c>
      <c r="D4728" t="s">
        <v>57</v>
      </c>
      <c r="E4728">
        <v>1</v>
      </c>
      <c r="F4728" s="12">
        <f t="shared" si="146"/>
        <v>41334</v>
      </c>
      <c r="G4728" s="2">
        <f t="shared" si="147"/>
        <v>2013</v>
      </c>
    </row>
    <row r="4729" spans="1:7" x14ac:dyDescent="0.25">
      <c r="A4729">
        <v>8409</v>
      </c>
      <c r="B4729" t="s">
        <v>5</v>
      </c>
      <c r="C4729">
        <v>5.67</v>
      </c>
      <c r="D4729" t="s">
        <v>62</v>
      </c>
      <c r="E4729">
        <v>1</v>
      </c>
      <c r="F4729" s="12">
        <f t="shared" si="146"/>
        <v>41365</v>
      </c>
      <c r="G4729" s="2">
        <f t="shared" si="147"/>
        <v>2013</v>
      </c>
    </row>
    <row r="4730" spans="1:7" x14ac:dyDescent="0.25">
      <c r="A4730">
        <v>8409</v>
      </c>
      <c r="B4730" t="s">
        <v>5</v>
      </c>
      <c r="C4730">
        <v>5.67</v>
      </c>
      <c r="D4730" t="s">
        <v>61</v>
      </c>
      <c r="E4730">
        <v>1</v>
      </c>
      <c r="F4730" s="12">
        <f t="shared" si="146"/>
        <v>41426</v>
      </c>
      <c r="G4730" s="2">
        <f t="shared" si="147"/>
        <v>2013</v>
      </c>
    </row>
    <row r="4731" spans="1:7" x14ac:dyDescent="0.25">
      <c r="A4731">
        <v>8409</v>
      </c>
      <c r="B4731" t="s">
        <v>5</v>
      </c>
      <c r="C4731">
        <v>5.67</v>
      </c>
      <c r="D4731" t="s">
        <v>63</v>
      </c>
      <c r="E4731">
        <v>1</v>
      </c>
      <c r="F4731" s="12">
        <f t="shared" si="146"/>
        <v>41456</v>
      </c>
      <c r="G4731" s="2">
        <f t="shared" si="147"/>
        <v>2013</v>
      </c>
    </row>
    <row r="4732" spans="1:7" x14ac:dyDescent="0.25">
      <c r="A4732">
        <v>8409</v>
      </c>
      <c r="B4732" t="s">
        <v>5</v>
      </c>
      <c r="C4732">
        <v>5.67</v>
      </c>
      <c r="D4732" t="s">
        <v>64</v>
      </c>
      <c r="E4732">
        <v>1</v>
      </c>
      <c r="F4732" s="12">
        <f t="shared" si="146"/>
        <v>41518</v>
      </c>
      <c r="G4732" s="2">
        <f t="shared" si="147"/>
        <v>2013</v>
      </c>
    </row>
    <row r="4733" spans="1:7" x14ac:dyDescent="0.25">
      <c r="A4733">
        <v>8409</v>
      </c>
      <c r="B4733" t="s">
        <v>5</v>
      </c>
      <c r="C4733">
        <v>5.67</v>
      </c>
      <c r="D4733" t="s">
        <v>68</v>
      </c>
      <c r="E4733">
        <v>1</v>
      </c>
      <c r="F4733" s="12">
        <f t="shared" si="146"/>
        <v>41548</v>
      </c>
      <c r="G4733" s="2">
        <f t="shared" si="147"/>
        <v>2013</v>
      </c>
    </row>
    <row r="4734" spans="1:7" x14ac:dyDescent="0.25">
      <c r="A4734">
        <v>8409</v>
      </c>
      <c r="B4734" t="s">
        <v>5</v>
      </c>
      <c r="C4734">
        <v>5.67</v>
      </c>
      <c r="D4734" t="s">
        <v>70</v>
      </c>
      <c r="E4734">
        <v>1</v>
      </c>
      <c r="F4734" s="12">
        <f t="shared" si="146"/>
        <v>41671</v>
      </c>
      <c r="G4734" s="2">
        <f t="shared" si="147"/>
        <v>2014</v>
      </c>
    </row>
    <row r="4735" spans="1:7" x14ac:dyDescent="0.25">
      <c r="A4735">
        <v>8409</v>
      </c>
      <c r="B4735" t="s">
        <v>5</v>
      </c>
      <c r="C4735">
        <v>5.67</v>
      </c>
      <c r="D4735" t="s">
        <v>6</v>
      </c>
      <c r="E4735">
        <v>1</v>
      </c>
      <c r="F4735" s="12">
        <f t="shared" si="146"/>
        <v>41730</v>
      </c>
      <c r="G4735" s="2">
        <f t="shared" si="147"/>
        <v>2014</v>
      </c>
    </row>
    <row r="4736" spans="1:7" x14ac:dyDescent="0.25">
      <c r="A4736">
        <v>8409</v>
      </c>
      <c r="B4736" t="s">
        <v>5</v>
      </c>
      <c r="C4736">
        <v>5.67</v>
      </c>
      <c r="D4736" t="s">
        <v>8</v>
      </c>
      <c r="E4736">
        <v>1</v>
      </c>
      <c r="F4736" s="12">
        <f t="shared" si="146"/>
        <v>41760</v>
      </c>
      <c r="G4736" s="2">
        <f t="shared" si="147"/>
        <v>2014</v>
      </c>
    </row>
    <row r="4737" spans="1:7" x14ac:dyDescent="0.25">
      <c r="A4737">
        <v>8409</v>
      </c>
      <c r="B4737" t="s">
        <v>5</v>
      </c>
      <c r="C4737">
        <v>5.67</v>
      </c>
      <c r="D4737" t="s">
        <v>11</v>
      </c>
      <c r="E4737">
        <v>1</v>
      </c>
      <c r="F4737" s="12">
        <f t="shared" si="146"/>
        <v>41821</v>
      </c>
      <c r="G4737" s="2">
        <f t="shared" si="147"/>
        <v>2014</v>
      </c>
    </row>
    <row r="4738" spans="1:7" x14ac:dyDescent="0.25">
      <c r="A4738">
        <v>8409</v>
      </c>
      <c r="B4738" t="s">
        <v>5</v>
      </c>
      <c r="C4738">
        <v>5.67</v>
      </c>
      <c r="D4738" t="s">
        <v>13</v>
      </c>
      <c r="E4738">
        <v>1</v>
      </c>
      <c r="F4738" s="12">
        <f t="shared" ref="F4738:F4801" si="148">DATE(VALUE(LEFT(D4738,4)),VALUE(RIGHT(D4738,2)),1)</f>
        <v>41852</v>
      </c>
      <c r="G4738" s="2">
        <f t="shared" si="147"/>
        <v>2014</v>
      </c>
    </row>
    <row r="4739" spans="1:7" x14ac:dyDescent="0.25">
      <c r="A4739">
        <v>8409</v>
      </c>
      <c r="B4739" t="s">
        <v>5</v>
      </c>
      <c r="C4739">
        <v>5.67</v>
      </c>
      <c r="D4739" t="s">
        <v>16</v>
      </c>
      <c r="E4739">
        <v>1</v>
      </c>
      <c r="F4739" s="12">
        <f t="shared" si="148"/>
        <v>41913</v>
      </c>
      <c r="G4739" s="2">
        <f t="shared" ref="G4739:G4802" si="149">YEAR(F4739)</f>
        <v>2014</v>
      </c>
    </row>
    <row r="4740" spans="1:7" x14ac:dyDescent="0.25">
      <c r="A4740">
        <v>8409</v>
      </c>
      <c r="B4740" t="s">
        <v>5</v>
      </c>
      <c r="C4740">
        <v>5.67</v>
      </c>
      <c r="D4740" t="s">
        <v>21</v>
      </c>
      <c r="E4740">
        <v>1</v>
      </c>
      <c r="F4740" s="12">
        <f t="shared" si="148"/>
        <v>42036</v>
      </c>
      <c r="G4740" s="2">
        <f t="shared" si="149"/>
        <v>2015</v>
      </c>
    </row>
    <row r="4741" spans="1:7" x14ac:dyDescent="0.25">
      <c r="A4741">
        <v>8409</v>
      </c>
      <c r="B4741" t="s">
        <v>5</v>
      </c>
      <c r="C4741">
        <v>5.67</v>
      </c>
      <c r="D4741" t="s">
        <v>24</v>
      </c>
      <c r="E4741">
        <v>1</v>
      </c>
      <c r="F4741" s="12">
        <f t="shared" si="148"/>
        <v>42095</v>
      </c>
      <c r="G4741" s="2">
        <f t="shared" si="149"/>
        <v>2015</v>
      </c>
    </row>
    <row r="4742" spans="1:7" x14ac:dyDescent="0.25">
      <c r="A4742">
        <v>8409</v>
      </c>
      <c r="B4742" t="s">
        <v>5</v>
      </c>
      <c r="C4742">
        <v>5.67</v>
      </c>
      <c r="D4742" t="s">
        <v>25</v>
      </c>
      <c r="E4742">
        <v>1</v>
      </c>
      <c r="F4742" s="12">
        <f t="shared" si="148"/>
        <v>42125</v>
      </c>
      <c r="G4742" s="2">
        <f t="shared" si="149"/>
        <v>2015</v>
      </c>
    </row>
    <row r="4743" spans="1:7" x14ac:dyDescent="0.25">
      <c r="A4743">
        <v>8410</v>
      </c>
      <c r="B4743" t="s">
        <v>5</v>
      </c>
      <c r="C4743">
        <v>2.2999999999999998</v>
      </c>
      <c r="D4743" t="s">
        <v>52</v>
      </c>
      <c r="E4743">
        <v>1</v>
      </c>
      <c r="F4743" s="12">
        <f t="shared" si="148"/>
        <v>41153</v>
      </c>
      <c r="G4743" s="2">
        <f t="shared" si="149"/>
        <v>2012</v>
      </c>
    </row>
    <row r="4744" spans="1:7" x14ac:dyDescent="0.25">
      <c r="A4744">
        <v>8410</v>
      </c>
      <c r="B4744" t="s">
        <v>5</v>
      </c>
      <c r="C4744">
        <v>2.2999999999999998</v>
      </c>
      <c r="D4744" t="s">
        <v>62</v>
      </c>
      <c r="E4744">
        <v>1</v>
      </c>
      <c r="F4744" s="12">
        <f t="shared" si="148"/>
        <v>41365</v>
      </c>
      <c r="G4744" s="2">
        <f t="shared" si="149"/>
        <v>2013</v>
      </c>
    </row>
    <row r="4745" spans="1:7" x14ac:dyDescent="0.25">
      <c r="A4745">
        <v>8410</v>
      </c>
      <c r="B4745" t="s">
        <v>5</v>
      </c>
      <c r="C4745">
        <v>2.2999999999999998</v>
      </c>
      <c r="D4745" t="s">
        <v>63</v>
      </c>
      <c r="E4745">
        <v>1</v>
      </c>
      <c r="F4745" s="12">
        <f t="shared" si="148"/>
        <v>41456</v>
      </c>
      <c r="G4745" s="2">
        <f t="shared" si="149"/>
        <v>2013</v>
      </c>
    </row>
    <row r="4746" spans="1:7" x14ac:dyDescent="0.25">
      <c r="A4746">
        <v>8410</v>
      </c>
      <c r="B4746" t="s">
        <v>5</v>
      </c>
      <c r="C4746">
        <v>2.2999999999999998</v>
      </c>
      <c r="D4746" t="s">
        <v>69</v>
      </c>
      <c r="E4746">
        <v>1</v>
      </c>
      <c r="F4746" s="12">
        <f t="shared" si="148"/>
        <v>41640</v>
      </c>
      <c r="G4746" s="2">
        <f t="shared" si="149"/>
        <v>2014</v>
      </c>
    </row>
    <row r="4747" spans="1:7" x14ac:dyDescent="0.25">
      <c r="A4747">
        <v>8410</v>
      </c>
      <c r="B4747" t="s">
        <v>5</v>
      </c>
      <c r="C4747">
        <v>2.2999999999999998</v>
      </c>
      <c r="D4747" t="s">
        <v>10</v>
      </c>
      <c r="E4747">
        <v>1</v>
      </c>
      <c r="F4747" s="12">
        <f t="shared" si="148"/>
        <v>41791</v>
      </c>
      <c r="G4747" s="2">
        <f t="shared" si="149"/>
        <v>2014</v>
      </c>
    </row>
    <row r="4748" spans="1:7" x14ac:dyDescent="0.25">
      <c r="A4748">
        <v>8410</v>
      </c>
      <c r="B4748" t="s">
        <v>5</v>
      </c>
      <c r="C4748">
        <v>2.2999999999999998</v>
      </c>
      <c r="D4748" t="s">
        <v>16</v>
      </c>
      <c r="E4748">
        <v>1</v>
      </c>
      <c r="F4748" s="12">
        <f t="shared" si="148"/>
        <v>41913</v>
      </c>
      <c r="G4748" s="2">
        <f t="shared" si="149"/>
        <v>2014</v>
      </c>
    </row>
    <row r="4749" spans="1:7" x14ac:dyDescent="0.25">
      <c r="A4749">
        <v>8410</v>
      </c>
      <c r="B4749" t="s">
        <v>5</v>
      </c>
      <c r="C4749">
        <v>2.2999999999999998</v>
      </c>
      <c r="D4749" t="s">
        <v>24</v>
      </c>
      <c r="E4749">
        <v>1</v>
      </c>
      <c r="F4749" s="12">
        <f t="shared" si="148"/>
        <v>42095</v>
      </c>
      <c r="G4749" s="2">
        <f t="shared" si="149"/>
        <v>2015</v>
      </c>
    </row>
    <row r="4750" spans="1:7" x14ac:dyDescent="0.25">
      <c r="A4750">
        <v>8411</v>
      </c>
      <c r="B4750" t="s">
        <v>5</v>
      </c>
      <c r="C4750">
        <v>14.404999999999999</v>
      </c>
      <c r="D4750" t="s">
        <v>52</v>
      </c>
      <c r="E4750">
        <v>2</v>
      </c>
      <c r="F4750" s="12">
        <f t="shared" si="148"/>
        <v>41153</v>
      </c>
      <c r="G4750" s="2">
        <f t="shared" si="149"/>
        <v>2012</v>
      </c>
    </row>
    <row r="4751" spans="1:7" x14ac:dyDescent="0.25">
      <c r="A4751">
        <v>8411</v>
      </c>
      <c r="B4751" t="s">
        <v>5</v>
      </c>
      <c r="C4751">
        <v>14.404999999999999</v>
      </c>
      <c r="D4751" t="s">
        <v>55</v>
      </c>
      <c r="E4751">
        <v>1</v>
      </c>
      <c r="F4751" s="12">
        <f t="shared" si="148"/>
        <v>41183</v>
      </c>
      <c r="G4751" s="2">
        <f t="shared" si="149"/>
        <v>2012</v>
      </c>
    </row>
    <row r="4752" spans="1:7" x14ac:dyDescent="0.25">
      <c r="A4752">
        <v>8411</v>
      </c>
      <c r="B4752" t="s">
        <v>5</v>
      </c>
      <c r="C4752">
        <v>14.404999999999999</v>
      </c>
      <c r="D4752" t="s">
        <v>54</v>
      </c>
      <c r="E4752">
        <v>1</v>
      </c>
      <c r="F4752" s="12">
        <f t="shared" si="148"/>
        <v>41244</v>
      </c>
      <c r="G4752" s="2">
        <f t="shared" si="149"/>
        <v>2012</v>
      </c>
    </row>
    <row r="4753" spans="1:7" x14ac:dyDescent="0.25">
      <c r="A4753">
        <v>8411</v>
      </c>
      <c r="B4753" t="s">
        <v>5</v>
      </c>
      <c r="C4753">
        <v>14.404999999999999</v>
      </c>
      <c r="D4753" t="s">
        <v>59</v>
      </c>
      <c r="E4753">
        <v>1</v>
      </c>
      <c r="F4753" s="12">
        <f t="shared" si="148"/>
        <v>41275</v>
      </c>
      <c r="G4753" s="2">
        <f t="shared" si="149"/>
        <v>2013</v>
      </c>
    </row>
    <row r="4754" spans="1:7" x14ac:dyDescent="0.25">
      <c r="A4754">
        <v>8411</v>
      </c>
      <c r="B4754" t="s">
        <v>5</v>
      </c>
      <c r="C4754">
        <v>14.404999999999999</v>
      </c>
      <c r="D4754" t="s">
        <v>58</v>
      </c>
      <c r="E4754">
        <v>1</v>
      </c>
      <c r="F4754" s="12">
        <f t="shared" si="148"/>
        <v>41306</v>
      </c>
      <c r="G4754" s="2">
        <f t="shared" si="149"/>
        <v>2013</v>
      </c>
    </row>
    <row r="4755" spans="1:7" x14ac:dyDescent="0.25">
      <c r="A4755">
        <v>8411</v>
      </c>
      <c r="B4755" t="s">
        <v>5</v>
      </c>
      <c r="C4755">
        <v>14.404999999999999</v>
      </c>
      <c r="D4755" t="s">
        <v>57</v>
      </c>
      <c r="E4755">
        <v>1</v>
      </c>
      <c r="F4755" s="12">
        <f t="shared" si="148"/>
        <v>41334</v>
      </c>
      <c r="G4755" s="2">
        <f t="shared" si="149"/>
        <v>2013</v>
      </c>
    </row>
    <row r="4756" spans="1:7" x14ac:dyDescent="0.25">
      <c r="A4756">
        <v>8411</v>
      </c>
      <c r="B4756" t="s">
        <v>5</v>
      </c>
      <c r="C4756">
        <v>14.404999999999999</v>
      </c>
      <c r="D4756" t="s">
        <v>62</v>
      </c>
      <c r="E4756">
        <v>2</v>
      </c>
      <c r="F4756" s="12">
        <f t="shared" si="148"/>
        <v>41365</v>
      </c>
      <c r="G4756" s="2">
        <f t="shared" si="149"/>
        <v>2013</v>
      </c>
    </row>
    <row r="4757" spans="1:7" x14ac:dyDescent="0.25">
      <c r="A4757">
        <v>8411</v>
      </c>
      <c r="B4757" t="s">
        <v>5</v>
      </c>
      <c r="C4757">
        <v>14.404999999999999</v>
      </c>
      <c r="D4757" t="s">
        <v>60</v>
      </c>
      <c r="E4757">
        <v>2</v>
      </c>
      <c r="F4757" s="12">
        <f t="shared" si="148"/>
        <v>41395</v>
      </c>
      <c r="G4757" s="2">
        <f t="shared" si="149"/>
        <v>2013</v>
      </c>
    </row>
    <row r="4758" spans="1:7" x14ac:dyDescent="0.25">
      <c r="A4758">
        <v>8411</v>
      </c>
      <c r="B4758" t="s">
        <v>5</v>
      </c>
      <c r="C4758">
        <v>14.404999999999999</v>
      </c>
      <c r="D4758" t="s">
        <v>61</v>
      </c>
      <c r="E4758">
        <v>2</v>
      </c>
      <c r="F4758" s="12">
        <f t="shared" si="148"/>
        <v>41426</v>
      </c>
      <c r="G4758" s="2">
        <f t="shared" si="149"/>
        <v>2013</v>
      </c>
    </row>
    <row r="4759" spans="1:7" x14ac:dyDescent="0.25">
      <c r="A4759">
        <v>8411</v>
      </c>
      <c r="B4759" t="s">
        <v>5</v>
      </c>
      <c r="C4759">
        <v>14.404999999999999</v>
      </c>
      <c r="D4759" t="s">
        <v>63</v>
      </c>
      <c r="E4759">
        <v>2</v>
      </c>
      <c r="F4759" s="12">
        <f t="shared" si="148"/>
        <v>41456</v>
      </c>
      <c r="G4759" s="2">
        <f t="shared" si="149"/>
        <v>2013</v>
      </c>
    </row>
    <row r="4760" spans="1:7" x14ac:dyDescent="0.25">
      <c r="A4760">
        <v>8411</v>
      </c>
      <c r="B4760" t="s">
        <v>5</v>
      </c>
      <c r="C4760">
        <v>14.404999999999999</v>
      </c>
      <c r="D4760" t="s">
        <v>65</v>
      </c>
      <c r="E4760">
        <v>2</v>
      </c>
      <c r="F4760" s="12">
        <f t="shared" si="148"/>
        <v>41487</v>
      </c>
      <c r="G4760" s="2">
        <f t="shared" si="149"/>
        <v>2013</v>
      </c>
    </row>
    <row r="4761" spans="1:7" x14ac:dyDescent="0.25">
      <c r="A4761">
        <v>8411</v>
      </c>
      <c r="B4761" t="s">
        <v>5</v>
      </c>
      <c r="C4761">
        <v>14.404999999999999</v>
      </c>
      <c r="D4761" t="s">
        <v>64</v>
      </c>
      <c r="E4761">
        <v>1</v>
      </c>
      <c r="F4761" s="12">
        <f t="shared" si="148"/>
        <v>41518</v>
      </c>
      <c r="G4761" s="2">
        <f t="shared" si="149"/>
        <v>2013</v>
      </c>
    </row>
    <row r="4762" spans="1:7" x14ac:dyDescent="0.25">
      <c r="A4762">
        <v>8411</v>
      </c>
      <c r="B4762" t="s">
        <v>5</v>
      </c>
      <c r="C4762">
        <v>14.404999999999999</v>
      </c>
      <c r="D4762" t="s">
        <v>68</v>
      </c>
      <c r="E4762">
        <v>2</v>
      </c>
      <c r="F4762" s="12">
        <f t="shared" si="148"/>
        <v>41548</v>
      </c>
      <c r="G4762" s="2">
        <f t="shared" si="149"/>
        <v>2013</v>
      </c>
    </row>
    <row r="4763" spans="1:7" x14ac:dyDescent="0.25">
      <c r="A4763">
        <v>8411</v>
      </c>
      <c r="B4763" t="s">
        <v>5</v>
      </c>
      <c r="C4763">
        <v>14.404999999999999</v>
      </c>
      <c r="D4763" t="s">
        <v>67</v>
      </c>
      <c r="E4763">
        <v>1</v>
      </c>
      <c r="F4763" s="12">
        <f t="shared" si="148"/>
        <v>41579</v>
      </c>
      <c r="G4763" s="2">
        <f t="shared" si="149"/>
        <v>2013</v>
      </c>
    </row>
    <row r="4764" spans="1:7" x14ac:dyDescent="0.25">
      <c r="A4764">
        <v>8411</v>
      </c>
      <c r="B4764" t="s">
        <v>5</v>
      </c>
      <c r="C4764">
        <v>14.404999999999999</v>
      </c>
      <c r="D4764" t="s">
        <v>66</v>
      </c>
      <c r="E4764">
        <v>1</v>
      </c>
      <c r="F4764" s="12">
        <f t="shared" si="148"/>
        <v>41609</v>
      </c>
      <c r="G4764" s="2">
        <f t="shared" si="149"/>
        <v>2013</v>
      </c>
    </row>
    <row r="4765" spans="1:7" x14ac:dyDescent="0.25">
      <c r="A4765">
        <v>8411</v>
      </c>
      <c r="B4765" t="s">
        <v>5</v>
      </c>
      <c r="C4765">
        <v>14.404999999999999</v>
      </c>
      <c r="D4765" t="s">
        <v>70</v>
      </c>
      <c r="E4765">
        <v>2</v>
      </c>
      <c r="F4765" s="12">
        <f t="shared" si="148"/>
        <v>41671</v>
      </c>
      <c r="G4765" s="2">
        <f t="shared" si="149"/>
        <v>2014</v>
      </c>
    </row>
    <row r="4766" spans="1:7" x14ac:dyDescent="0.25">
      <c r="A4766">
        <v>8411</v>
      </c>
      <c r="B4766" t="s">
        <v>5</v>
      </c>
      <c r="C4766">
        <v>14.404999999999999</v>
      </c>
      <c r="D4766" t="s">
        <v>7</v>
      </c>
      <c r="E4766">
        <v>1</v>
      </c>
      <c r="F4766" s="12">
        <f t="shared" si="148"/>
        <v>41699</v>
      </c>
      <c r="G4766" s="2">
        <f t="shared" si="149"/>
        <v>2014</v>
      </c>
    </row>
    <row r="4767" spans="1:7" x14ac:dyDescent="0.25">
      <c r="A4767">
        <v>8411</v>
      </c>
      <c r="B4767" t="s">
        <v>5</v>
      </c>
      <c r="C4767">
        <v>14.404999999999999</v>
      </c>
      <c r="D4767" t="s">
        <v>6</v>
      </c>
      <c r="E4767">
        <v>1</v>
      </c>
      <c r="F4767" s="12">
        <f t="shared" si="148"/>
        <v>41730</v>
      </c>
      <c r="G4767" s="2">
        <f t="shared" si="149"/>
        <v>2014</v>
      </c>
    </row>
    <row r="4768" spans="1:7" x14ac:dyDescent="0.25">
      <c r="A4768">
        <v>8411</v>
      </c>
      <c r="B4768" t="s">
        <v>5</v>
      </c>
      <c r="C4768">
        <v>14.404999999999999</v>
      </c>
      <c r="D4768" t="s">
        <v>8</v>
      </c>
      <c r="E4768">
        <v>1</v>
      </c>
      <c r="F4768" s="12">
        <f t="shared" si="148"/>
        <v>41760</v>
      </c>
      <c r="G4768" s="2">
        <f t="shared" si="149"/>
        <v>2014</v>
      </c>
    </row>
    <row r="4769" spans="1:7" x14ac:dyDescent="0.25">
      <c r="A4769">
        <v>8411</v>
      </c>
      <c r="B4769" t="s">
        <v>5</v>
      </c>
      <c r="C4769">
        <v>14.404999999999999</v>
      </c>
      <c r="D4769" t="s">
        <v>10</v>
      </c>
      <c r="E4769">
        <v>1</v>
      </c>
      <c r="F4769" s="12">
        <f t="shared" si="148"/>
        <v>41791</v>
      </c>
      <c r="G4769" s="2">
        <f t="shared" si="149"/>
        <v>2014</v>
      </c>
    </row>
    <row r="4770" spans="1:7" x14ac:dyDescent="0.25">
      <c r="A4770">
        <v>8411</v>
      </c>
      <c r="B4770" t="s">
        <v>5</v>
      </c>
      <c r="C4770">
        <v>14.404999999999999</v>
      </c>
      <c r="D4770" t="s">
        <v>11</v>
      </c>
      <c r="E4770">
        <v>1</v>
      </c>
      <c r="F4770" s="12">
        <f t="shared" si="148"/>
        <v>41821</v>
      </c>
      <c r="G4770" s="2">
        <f t="shared" si="149"/>
        <v>2014</v>
      </c>
    </row>
    <row r="4771" spans="1:7" x14ac:dyDescent="0.25">
      <c r="A4771">
        <v>8411</v>
      </c>
      <c r="B4771" t="s">
        <v>5</v>
      </c>
      <c r="C4771">
        <v>14.404999999999999</v>
      </c>
      <c r="D4771" t="s">
        <v>13</v>
      </c>
      <c r="E4771">
        <v>1</v>
      </c>
      <c r="F4771" s="12">
        <f t="shared" si="148"/>
        <v>41852</v>
      </c>
      <c r="G4771" s="2">
        <f t="shared" si="149"/>
        <v>2014</v>
      </c>
    </row>
    <row r="4772" spans="1:7" x14ac:dyDescent="0.25">
      <c r="A4772">
        <v>8411</v>
      </c>
      <c r="B4772" t="s">
        <v>5</v>
      </c>
      <c r="C4772">
        <v>14.404999999999999</v>
      </c>
      <c r="D4772" t="s">
        <v>14</v>
      </c>
      <c r="E4772">
        <v>1</v>
      </c>
      <c r="F4772" s="12">
        <f t="shared" si="148"/>
        <v>41883</v>
      </c>
      <c r="G4772" s="2">
        <f t="shared" si="149"/>
        <v>2014</v>
      </c>
    </row>
    <row r="4773" spans="1:7" x14ac:dyDescent="0.25">
      <c r="A4773">
        <v>8411</v>
      </c>
      <c r="B4773" t="s">
        <v>5</v>
      </c>
      <c r="C4773">
        <v>14.404999999999999</v>
      </c>
      <c r="D4773" t="s">
        <v>16</v>
      </c>
      <c r="E4773">
        <v>1</v>
      </c>
      <c r="F4773" s="12">
        <f t="shared" si="148"/>
        <v>41913</v>
      </c>
      <c r="G4773" s="2">
        <f t="shared" si="149"/>
        <v>2014</v>
      </c>
    </row>
    <row r="4774" spans="1:7" x14ac:dyDescent="0.25">
      <c r="A4774">
        <v>8411</v>
      </c>
      <c r="B4774" t="s">
        <v>5</v>
      </c>
      <c r="C4774">
        <v>14.404999999999999</v>
      </c>
      <c r="D4774" t="s">
        <v>17</v>
      </c>
      <c r="E4774">
        <v>1</v>
      </c>
      <c r="F4774" s="12">
        <f t="shared" si="148"/>
        <v>41944</v>
      </c>
      <c r="G4774" s="2">
        <f t="shared" si="149"/>
        <v>2014</v>
      </c>
    </row>
    <row r="4775" spans="1:7" x14ac:dyDescent="0.25">
      <c r="A4775">
        <v>8411</v>
      </c>
      <c r="B4775" t="s">
        <v>5</v>
      </c>
      <c r="C4775">
        <v>14.404999999999999</v>
      </c>
      <c r="D4775" t="s">
        <v>20</v>
      </c>
      <c r="E4775">
        <v>1</v>
      </c>
      <c r="F4775" s="12">
        <f t="shared" si="148"/>
        <v>42005</v>
      </c>
      <c r="G4775" s="2">
        <f t="shared" si="149"/>
        <v>2015</v>
      </c>
    </row>
    <row r="4776" spans="1:7" x14ac:dyDescent="0.25">
      <c r="A4776">
        <v>8411</v>
      </c>
      <c r="B4776" t="s">
        <v>5</v>
      </c>
      <c r="C4776">
        <v>14.404999999999999</v>
      </c>
      <c r="D4776" t="s">
        <v>21</v>
      </c>
      <c r="E4776">
        <v>1</v>
      </c>
      <c r="F4776" s="12">
        <f t="shared" si="148"/>
        <v>42036</v>
      </c>
      <c r="G4776" s="2">
        <f t="shared" si="149"/>
        <v>2015</v>
      </c>
    </row>
    <row r="4777" spans="1:7" x14ac:dyDescent="0.25">
      <c r="A4777">
        <v>8411</v>
      </c>
      <c r="B4777" t="s">
        <v>5</v>
      </c>
      <c r="C4777">
        <v>14.404999999999999</v>
      </c>
      <c r="D4777" t="s">
        <v>23</v>
      </c>
      <c r="E4777">
        <v>1</v>
      </c>
      <c r="F4777" s="12">
        <f t="shared" si="148"/>
        <v>42064</v>
      </c>
      <c r="G4777" s="2">
        <f t="shared" si="149"/>
        <v>2015</v>
      </c>
    </row>
    <row r="4778" spans="1:7" x14ac:dyDescent="0.25">
      <c r="A4778">
        <v>8411</v>
      </c>
      <c r="B4778" t="s">
        <v>5</v>
      </c>
      <c r="C4778">
        <v>14.404999999999999</v>
      </c>
      <c r="D4778" t="s">
        <v>24</v>
      </c>
      <c r="E4778">
        <v>2</v>
      </c>
      <c r="F4778" s="12">
        <f t="shared" si="148"/>
        <v>42095</v>
      </c>
      <c r="G4778" s="2">
        <f t="shared" si="149"/>
        <v>2015</v>
      </c>
    </row>
    <row r="4779" spans="1:7" x14ac:dyDescent="0.25">
      <c r="A4779">
        <v>8411</v>
      </c>
      <c r="B4779" t="s">
        <v>5</v>
      </c>
      <c r="C4779">
        <v>14.404999999999999</v>
      </c>
      <c r="D4779" t="s">
        <v>25</v>
      </c>
      <c r="E4779">
        <v>2</v>
      </c>
      <c r="F4779" s="12">
        <f t="shared" si="148"/>
        <v>42125</v>
      </c>
      <c r="G4779" s="2">
        <f t="shared" si="149"/>
        <v>2015</v>
      </c>
    </row>
    <row r="4780" spans="1:7" x14ac:dyDescent="0.25">
      <c r="A4780">
        <v>8411</v>
      </c>
      <c r="B4780" t="s">
        <v>5</v>
      </c>
      <c r="C4780">
        <v>14.404999999999999</v>
      </c>
      <c r="D4780" t="s">
        <v>27</v>
      </c>
      <c r="E4780">
        <v>2</v>
      </c>
      <c r="F4780" s="12">
        <f t="shared" si="148"/>
        <v>42156</v>
      </c>
      <c r="G4780" s="2">
        <f t="shared" si="149"/>
        <v>2015</v>
      </c>
    </row>
    <row r="4781" spans="1:7" x14ac:dyDescent="0.25">
      <c r="A4781">
        <v>8412</v>
      </c>
      <c r="B4781" t="s">
        <v>5</v>
      </c>
      <c r="C4781">
        <v>5.52</v>
      </c>
      <c r="D4781" t="s">
        <v>52</v>
      </c>
      <c r="E4781">
        <v>1</v>
      </c>
      <c r="F4781" s="12">
        <f t="shared" si="148"/>
        <v>41153</v>
      </c>
      <c r="G4781" s="2">
        <f t="shared" si="149"/>
        <v>2012</v>
      </c>
    </row>
    <row r="4782" spans="1:7" x14ac:dyDescent="0.25">
      <c r="A4782">
        <v>8412</v>
      </c>
      <c r="B4782" t="s">
        <v>5</v>
      </c>
      <c r="C4782">
        <v>5.52</v>
      </c>
      <c r="D4782" t="s">
        <v>55</v>
      </c>
      <c r="E4782">
        <v>1</v>
      </c>
      <c r="F4782" s="12">
        <f t="shared" si="148"/>
        <v>41183</v>
      </c>
      <c r="G4782" s="2">
        <f t="shared" si="149"/>
        <v>2012</v>
      </c>
    </row>
    <row r="4783" spans="1:7" x14ac:dyDescent="0.25">
      <c r="A4783">
        <v>8412</v>
      </c>
      <c r="B4783" t="s">
        <v>5</v>
      </c>
      <c r="C4783">
        <v>5.52</v>
      </c>
      <c r="D4783" t="s">
        <v>59</v>
      </c>
      <c r="E4783">
        <v>1</v>
      </c>
      <c r="F4783" s="12">
        <f t="shared" si="148"/>
        <v>41275</v>
      </c>
      <c r="G4783" s="2">
        <f t="shared" si="149"/>
        <v>2013</v>
      </c>
    </row>
    <row r="4784" spans="1:7" x14ac:dyDescent="0.25">
      <c r="A4784">
        <v>8412</v>
      </c>
      <c r="B4784" t="s">
        <v>5</v>
      </c>
      <c r="C4784">
        <v>5.52</v>
      </c>
      <c r="D4784" t="s">
        <v>57</v>
      </c>
      <c r="E4784">
        <v>1</v>
      </c>
      <c r="F4784" s="12">
        <f t="shared" si="148"/>
        <v>41334</v>
      </c>
      <c r="G4784" s="2">
        <f t="shared" si="149"/>
        <v>2013</v>
      </c>
    </row>
    <row r="4785" spans="1:7" x14ac:dyDescent="0.25">
      <c r="A4785">
        <v>8412</v>
      </c>
      <c r="B4785" t="s">
        <v>5</v>
      </c>
      <c r="C4785">
        <v>5.52</v>
      </c>
      <c r="D4785" t="s">
        <v>60</v>
      </c>
      <c r="E4785">
        <v>1</v>
      </c>
      <c r="F4785" s="12">
        <f t="shared" si="148"/>
        <v>41395</v>
      </c>
      <c r="G4785" s="2">
        <f t="shared" si="149"/>
        <v>2013</v>
      </c>
    </row>
    <row r="4786" spans="1:7" x14ac:dyDescent="0.25">
      <c r="A4786">
        <v>8412</v>
      </c>
      <c r="B4786" t="s">
        <v>5</v>
      </c>
      <c r="C4786">
        <v>5.52</v>
      </c>
      <c r="D4786" t="s">
        <v>61</v>
      </c>
      <c r="E4786">
        <v>1</v>
      </c>
      <c r="F4786" s="12">
        <f t="shared" si="148"/>
        <v>41426</v>
      </c>
      <c r="G4786" s="2">
        <f t="shared" si="149"/>
        <v>2013</v>
      </c>
    </row>
    <row r="4787" spans="1:7" x14ac:dyDescent="0.25">
      <c r="A4787">
        <v>8412</v>
      </c>
      <c r="B4787" t="s">
        <v>5</v>
      </c>
      <c r="C4787">
        <v>5.52</v>
      </c>
      <c r="D4787" t="s">
        <v>65</v>
      </c>
      <c r="E4787">
        <v>1</v>
      </c>
      <c r="F4787" s="12">
        <f t="shared" si="148"/>
        <v>41487</v>
      </c>
      <c r="G4787" s="2">
        <f t="shared" si="149"/>
        <v>2013</v>
      </c>
    </row>
    <row r="4788" spans="1:7" x14ac:dyDescent="0.25">
      <c r="A4788">
        <v>8412</v>
      </c>
      <c r="B4788" t="s">
        <v>5</v>
      </c>
      <c r="C4788">
        <v>5.52</v>
      </c>
      <c r="D4788" t="s">
        <v>64</v>
      </c>
      <c r="E4788">
        <v>1</v>
      </c>
      <c r="F4788" s="12">
        <f t="shared" si="148"/>
        <v>41518</v>
      </c>
      <c r="G4788" s="2">
        <f t="shared" si="149"/>
        <v>2013</v>
      </c>
    </row>
    <row r="4789" spans="1:7" x14ac:dyDescent="0.25">
      <c r="A4789">
        <v>8412</v>
      </c>
      <c r="B4789" t="s">
        <v>5</v>
      </c>
      <c r="C4789">
        <v>5.52</v>
      </c>
      <c r="D4789" t="s">
        <v>67</v>
      </c>
      <c r="E4789">
        <v>1</v>
      </c>
      <c r="F4789" s="12">
        <f t="shared" si="148"/>
        <v>41579</v>
      </c>
      <c r="G4789" s="2">
        <f t="shared" si="149"/>
        <v>2013</v>
      </c>
    </row>
    <row r="4790" spans="1:7" x14ac:dyDescent="0.25">
      <c r="A4790">
        <v>8412</v>
      </c>
      <c r="B4790" t="s">
        <v>5</v>
      </c>
      <c r="C4790">
        <v>5.52</v>
      </c>
      <c r="D4790" t="s">
        <v>70</v>
      </c>
      <c r="E4790">
        <v>1</v>
      </c>
      <c r="F4790" s="12">
        <f t="shared" si="148"/>
        <v>41671</v>
      </c>
      <c r="G4790" s="2">
        <f t="shared" si="149"/>
        <v>2014</v>
      </c>
    </row>
    <row r="4791" spans="1:7" x14ac:dyDescent="0.25">
      <c r="A4791">
        <v>8412</v>
      </c>
      <c r="B4791" t="s">
        <v>5</v>
      </c>
      <c r="C4791">
        <v>5.52</v>
      </c>
      <c r="D4791" t="s">
        <v>6</v>
      </c>
      <c r="E4791">
        <v>1</v>
      </c>
      <c r="F4791" s="12">
        <f t="shared" si="148"/>
        <v>41730</v>
      </c>
      <c r="G4791" s="2">
        <f t="shared" si="149"/>
        <v>2014</v>
      </c>
    </row>
    <row r="4792" spans="1:7" x14ac:dyDescent="0.25">
      <c r="A4792">
        <v>8412</v>
      </c>
      <c r="B4792" t="s">
        <v>5</v>
      </c>
      <c r="C4792">
        <v>5.52</v>
      </c>
      <c r="D4792" t="s">
        <v>8</v>
      </c>
      <c r="E4792">
        <v>1</v>
      </c>
      <c r="F4792" s="12">
        <f t="shared" si="148"/>
        <v>41760</v>
      </c>
      <c r="G4792" s="2">
        <f t="shared" si="149"/>
        <v>2014</v>
      </c>
    </row>
    <row r="4793" spans="1:7" x14ac:dyDescent="0.25">
      <c r="A4793">
        <v>8412</v>
      </c>
      <c r="B4793" t="s">
        <v>5</v>
      </c>
      <c r="C4793">
        <v>5.52</v>
      </c>
      <c r="D4793" t="s">
        <v>11</v>
      </c>
      <c r="E4793">
        <v>1</v>
      </c>
      <c r="F4793" s="12">
        <f t="shared" si="148"/>
        <v>41821</v>
      </c>
      <c r="G4793" s="2">
        <f t="shared" si="149"/>
        <v>2014</v>
      </c>
    </row>
    <row r="4794" spans="1:7" x14ac:dyDescent="0.25">
      <c r="A4794">
        <v>8412</v>
      </c>
      <c r="B4794" t="s">
        <v>5</v>
      </c>
      <c r="C4794">
        <v>5.52</v>
      </c>
      <c r="D4794" t="s">
        <v>13</v>
      </c>
      <c r="E4794">
        <v>1</v>
      </c>
      <c r="F4794" s="12">
        <f t="shared" si="148"/>
        <v>41852</v>
      </c>
      <c r="G4794" s="2">
        <f t="shared" si="149"/>
        <v>2014</v>
      </c>
    </row>
    <row r="4795" spans="1:7" x14ac:dyDescent="0.25">
      <c r="A4795">
        <v>8412</v>
      </c>
      <c r="B4795" t="s">
        <v>5</v>
      </c>
      <c r="C4795">
        <v>5.52</v>
      </c>
      <c r="D4795" t="s">
        <v>16</v>
      </c>
      <c r="E4795">
        <v>1</v>
      </c>
      <c r="F4795" s="12">
        <f t="shared" si="148"/>
        <v>41913</v>
      </c>
      <c r="G4795" s="2">
        <f t="shared" si="149"/>
        <v>2014</v>
      </c>
    </row>
    <row r="4796" spans="1:7" x14ac:dyDescent="0.25">
      <c r="A4796">
        <v>8412</v>
      </c>
      <c r="B4796" t="s">
        <v>5</v>
      </c>
      <c r="C4796">
        <v>5.52</v>
      </c>
      <c r="D4796" t="s">
        <v>18</v>
      </c>
      <c r="E4796">
        <v>1</v>
      </c>
      <c r="F4796" s="12">
        <f t="shared" si="148"/>
        <v>41974</v>
      </c>
      <c r="G4796" s="2">
        <f t="shared" si="149"/>
        <v>2014</v>
      </c>
    </row>
    <row r="4797" spans="1:7" x14ac:dyDescent="0.25">
      <c r="A4797">
        <v>8412</v>
      </c>
      <c r="B4797" t="s">
        <v>5</v>
      </c>
      <c r="C4797">
        <v>5.52</v>
      </c>
      <c r="D4797" t="s">
        <v>23</v>
      </c>
      <c r="E4797">
        <v>1</v>
      </c>
      <c r="F4797" s="12">
        <f t="shared" si="148"/>
        <v>42064</v>
      </c>
      <c r="G4797" s="2">
        <f t="shared" si="149"/>
        <v>2015</v>
      </c>
    </row>
    <row r="4798" spans="1:7" x14ac:dyDescent="0.25">
      <c r="A4798">
        <v>8412</v>
      </c>
      <c r="B4798" t="s">
        <v>5</v>
      </c>
      <c r="C4798">
        <v>5.52</v>
      </c>
      <c r="D4798" t="s">
        <v>24</v>
      </c>
      <c r="E4798">
        <v>1</v>
      </c>
      <c r="F4798" s="12">
        <f t="shared" si="148"/>
        <v>42095</v>
      </c>
      <c r="G4798" s="2">
        <f t="shared" si="149"/>
        <v>2015</v>
      </c>
    </row>
    <row r="4799" spans="1:7" x14ac:dyDescent="0.25">
      <c r="A4799">
        <v>8412</v>
      </c>
      <c r="B4799" t="s">
        <v>5</v>
      </c>
      <c r="C4799">
        <v>5.52</v>
      </c>
      <c r="D4799" t="s">
        <v>27</v>
      </c>
      <c r="E4799">
        <v>1</v>
      </c>
      <c r="F4799" s="12">
        <f t="shared" si="148"/>
        <v>42156</v>
      </c>
      <c r="G4799" s="2">
        <f t="shared" si="149"/>
        <v>2015</v>
      </c>
    </row>
    <row r="4800" spans="1:7" x14ac:dyDescent="0.25">
      <c r="A4800">
        <v>8413</v>
      </c>
      <c r="B4800" t="s">
        <v>5</v>
      </c>
      <c r="C4800">
        <v>8.9700000000000006</v>
      </c>
      <c r="D4800" t="s">
        <v>52</v>
      </c>
      <c r="E4800">
        <v>2</v>
      </c>
      <c r="F4800" s="12">
        <f t="shared" si="148"/>
        <v>41153</v>
      </c>
      <c r="G4800" s="2">
        <f t="shared" si="149"/>
        <v>2012</v>
      </c>
    </row>
    <row r="4801" spans="1:7" x14ac:dyDescent="0.25">
      <c r="A4801">
        <v>8413</v>
      </c>
      <c r="B4801" t="s">
        <v>5</v>
      </c>
      <c r="C4801">
        <v>8.9700000000000006</v>
      </c>
      <c r="D4801" t="s">
        <v>56</v>
      </c>
      <c r="E4801">
        <v>1</v>
      </c>
      <c r="F4801" s="12">
        <f t="shared" si="148"/>
        <v>41214</v>
      </c>
      <c r="G4801" s="2">
        <f t="shared" si="149"/>
        <v>2012</v>
      </c>
    </row>
    <row r="4802" spans="1:7" x14ac:dyDescent="0.25">
      <c r="A4802">
        <v>8413</v>
      </c>
      <c r="B4802" t="s">
        <v>5</v>
      </c>
      <c r="C4802">
        <v>8.9700000000000006</v>
      </c>
      <c r="D4802" t="s">
        <v>54</v>
      </c>
      <c r="E4802">
        <v>1</v>
      </c>
      <c r="F4802" s="12">
        <f t="shared" ref="F4802:F4865" si="150">DATE(VALUE(LEFT(D4802,4)),VALUE(RIGHT(D4802,2)),1)</f>
        <v>41244</v>
      </c>
      <c r="G4802" s="2">
        <f t="shared" si="149"/>
        <v>2012</v>
      </c>
    </row>
    <row r="4803" spans="1:7" x14ac:dyDescent="0.25">
      <c r="A4803">
        <v>8413</v>
      </c>
      <c r="B4803" t="s">
        <v>5</v>
      </c>
      <c r="C4803">
        <v>8.9700000000000006</v>
      </c>
      <c r="D4803" t="s">
        <v>58</v>
      </c>
      <c r="E4803">
        <v>1</v>
      </c>
      <c r="F4803" s="12">
        <f t="shared" si="150"/>
        <v>41306</v>
      </c>
      <c r="G4803" s="2">
        <f t="shared" ref="G4803:G4866" si="151">YEAR(F4803)</f>
        <v>2013</v>
      </c>
    </row>
    <row r="4804" spans="1:7" x14ac:dyDescent="0.25">
      <c r="A4804">
        <v>8413</v>
      </c>
      <c r="B4804" t="s">
        <v>5</v>
      </c>
      <c r="C4804">
        <v>8.9700000000000006</v>
      </c>
      <c r="D4804" t="s">
        <v>57</v>
      </c>
      <c r="E4804">
        <v>1</v>
      </c>
      <c r="F4804" s="12">
        <f t="shared" si="150"/>
        <v>41334</v>
      </c>
      <c r="G4804" s="2">
        <f t="shared" si="151"/>
        <v>2013</v>
      </c>
    </row>
    <row r="4805" spans="1:7" x14ac:dyDescent="0.25">
      <c r="A4805">
        <v>8413</v>
      </c>
      <c r="B4805" t="s">
        <v>5</v>
      </c>
      <c r="C4805">
        <v>8.9700000000000006</v>
      </c>
      <c r="D4805" t="s">
        <v>62</v>
      </c>
      <c r="E4805">
        <v>1</v>
      </c>
      <c r="F4805" s="12">
        <f t="shared" si="150"/>
        <v>41365</v>
      </c>
      <c r="G4805" s="2">
        <f t="shared" si="151"/>
        <v>2013</v>
      </c>
    </row>
    <row r="4806" spans="1:7" x14ac:dyDescent="0.25">
      <c r="A4806">
        <v>8413</v>
      </c>
      <c r="B4806" t="s">
        <v>5</v>
      </c>
      <c r="C4806">
        <v>8.9700000000000006</v>
      </c>
      <c r="D4806" t="s">
        <v>60</v>
      </c>
      <c r="E4806">
        <v>2</v>
      </c>
      <c r="F4806" s="12">
        <f t="shared" si="150"/>
        <v>41395</v>
      </c>
      <c r="G4806" s="2">
        <f t="shared" si="151"/>
        <v>2013</v>
      </c>
    </row>
    <row r="4807" spans="1:7" x14ac:dyDescent="0.25">
      <c r="A4807">
        <v>8413</v>
      </c>
      <c r="B4807" t="s">
        <v>5</v>
      </c>
      <c r="C4807">
        <v>8.9700000000000006</v>
      </c>
      <c r="D4807" t="s">
        <v>61</v>
      </c>
      <c r="E4807">
        <v>1</v>
      </c>
      <c r="F4807" s="12">
        <f t="shared" si="150"/>
        <v>41426</v>
      </c>
      <c r="G4807" s="2">
        <f t="shared" si="151"/>
        <v>2013</v>
      </c>
    </row>
    <row r="4808" spans="1:7" x14ac:dyDescent="0.25">
      <c r="A4808">
        <v>8413</v>
      </c>
      <c r="B4808" t="s">
        <v>5</v>
      </c>
      <c r="C4808">
        <v>8.9700000000000006</v>
      </c>
      <c r="D4808" t="s">
        <v>63</v>
      </c>
      <c r="E4808">
        <v>1</v>
      </c>
      <c r="F4808" s="12">
        <f t="shared" si="150"/>
        <v>41456</v>
      </c>
      <c r="G4808" s="2">
        <f t="shared" si="151"/>
        <v>2013</v>
      </c>
    </row>
    <row r="4809" spans="1:7" x14ac:dyDescent="0.25">
      <c r="A4809">
        <v>8413</v>
      </c>
      <c r="B4809" t="s">
        <v>5</v>
      </c>
      <c r="C4809">
        <v>8.9700000000000006</v>
      </c>
      <c r="D4809" t="s">
        <v>65</v>
      </c>
      <c r="E4809">
        <v>1</v>
      </c>
      <c r="F4809" s="12">
        <f t="shared" si="150"/>
        <v>41487</v>
      </c>
      <c r="G4809" s="2">
        <f t="shared" si="151"/>
        <v>2013</v>
      </c>
    </row>
    <row r="4810" spans="1:7" x14ac:dyDescent="0.25">
      <c r="A4810">
        <v>8413</v>
      </c>
      <c r="B4810" t="s">
        <v>5</v>
      </c>
      <c r="C4810">
        <v>8.9700000000000006</v>
      </c>
      <c r="D4810" t="s">
        <v>64</v>
      </c>
      <c r="E4810">
        <v>1</v>
      </c>
      <c r="F4810" s="12">
        <f t="shared" si="150"/>
        <v>41518</v>
      </c>
      <c r="G4810" s="2">
        <f t="shared" si="151"/>
        <v>2013</v>
      </c>
    </row>
    <row r="4811" spans="1:7" x14ac:dyDescent="0.25">
      <c r="A4811">
        <v>8413</v>
      </c>
      <c r="B4811" t="s">
        <v>5</v>
      </c>
      <c r="C4811">
        <v>8.9700000000000006</v>
      </c>
      <c r="D4811" t="s">
        <v>68</v>
      </c>
      <c r="E4811">
        <v>1</v>
      </c>
      <c r="F4811" s="12">
        <f t="shared" si="150"/>
        <v>41548</v>
      </c>
      <c r="G4811" s="2">
        <f t="shared" si="151"/>
        <v>2013</v>
      </c>
    </row>
    <row r="4812" spans="1:7" x14ac:dyDescent="0.25">
      <c r="A4812">
        <v>8413</v>
      </c>
      <c r="B4812" t="s">
        <v>5</v>
      </c>
      <c r="C4812">
        <v>8.9700000000000006</v>
      </c>
      <c r="D4812" t="s">
        <v>67</v>
      </c>
      <c r="E4812">
        <v>1</v>
      </c>
      <c r="F4812" s="12">
        <f t="shared" si="150"/>
        <v>41579</v>
      </c>
      <c r="G4812" s="2">
        <f t="shared" si="151"/>
        <v>2013</v>
      </c>
    </row>
    <row r="4813" spans="1:7" x14ac:dyDescent="0.25">
      <c r="A4813">
        <v>8413</v>
      </c>
      <c r="B4813" t="s">
        <v>5</v>
      </c>
      <c r="C4813">
        <v>8.9700000000000006</v>
      </c>
      <c r="D4813" t="s">
        <v>69</v>
      </c>
      <c r="E4813">
        <v>1</v>
      </c>
      <c r="F4813" s="12">
        <f t="shared" si="150"/>
        <v>41640</v>
      </c>
      <c r="G4813" s="2">
        <f t="shared" si="151"/>
        <v>2014</v>
      </c>
    </row>
    <row r="4814" spans="1:7" x14ac:dyDescent="0.25">
      <c r="A4814">
        <v>8413</v>
      </c>
      <c r="B4814" t="s">
        <v>5</v>
      </c>
      <c r="C4814">
        <v>8.9700000000000006</v>
      </c>
      <c r="D4814" t="s">
        <v>70</v>
      </c>
      <c r="E4814">
        <v>1</v>
      </c>
      <c r="F4814" s="12">
        <f t="shared" si="150"/>
        <v>41671</v>
      </c>
      <c r="G4814" s="2">
        <f t="shared" si="151"/>
        <v>2014</v>
      </c>
    </row>
    <row r="4815" spans="1:7" x14ac:dyDescent="0.25">
      <c r="A4815">
        <v>8413</v>
      </c>
      <c r="B4815" t="s">
        <v>5</v>
      </c>
      <c r="C4815">
        <v>8.9700000000000006</v>
      </c>
      <c r="D4815" t="s">
        <v>7</v>
      </c>
      <c r="E4815">
        <v>1</v>
      </c>
      <c r="F4815" s="12">
        <f t="shared" si="150"/>
        <v>41699</v>
      </c>
      <c r="G4815" s="2">
        <f t="shared" si="151"/>
        <v>2014</v>
      </c>
    </row>
    <row r="4816" spans="1:7" x14ac:dyDescent="0.25">
      <c r="A4816">
        <v>8413</v>
      </c>
      <c r="B4816" t="s">
        <v>5</v>
      </c>
      <c r="C4816">
        <v>8.9700000000000006</v>
      </c>
      <c r="D4816" t="s">
        <v>6</v>
      </c>
      <c r="E4816">
        <v>1</v>
      </c>
      <c r="F4816" s="12">
        <f t="shared" si="150"/>
        <v>41730</v>
      </c>
      <c r="G4816" s="2">
        <f t="shared" si="151"/>
        <v>2014</v>
      </c>
    </row>
    <row r="4817" spans="1:7" x14ac:dyDescent="0.25">
      <c r="A4817">
        <v>8413</v>
      </c>
      <c r="B4817" t="s">
        <v>5</v>
      </c>
      <c r="C4817">
        <v>8.9700000000000006</v>
      </c>
      <c r="D4817" t="s">
        <v>8</v>
      </c>
      <c r="E4817">
        <v>1</v>
      </c>
      <c r="F4817" s="12">
        <f t="shared" si="150"/>
        <v>41760</v>
      </c>
      <c r="G4817" s="2">
        <f t="shared" si="151"/>
        <v>2014</v>
      </c>
    </row>
    <row r="4818" spans="1:7" x14ac:dyDescent="0.25">
      <c r="A4818">
        <v>8413</v>
      </c>
      <c r="B4818" t="s">
        <v>5</v>
      </c>
      <c r="C4818">
        <v>8.9700000000000006</v>
      </c>
      <c r="D4818" t="s">
        <v>10</v>
      </c>
      <c r="E4818">
        <v>1</v>
      </c>
      <c r="F4818" s="12">
        <f t="shared" si="150"/>
        <v>41791</v>
      </c>
      <c r="G4818" s="2">
        <f t="shared" si="151"/>
        <v>2014</v>
      </c>
    </row>
    <row r="4819" spans="1:7" x14ac:dyDescent="0.25">
      <c r="A4819">
        <v>8413</v>
      </c>
      <c r="B4819" t="s">
        <v>5</v>
      </c>
      <c r="C4819">
        <v>8.9700000000000006</v>
      </c>
      <c r="D4819" t="s">
        <v>11</v>
      </c>
      <c r="E4819">
        <v>2</v>
      </c>
      <c r="F4819" s="12">
        <f t="shared" si="150"/>
        <v>41821</v>
      </c>
      <c r="G4819" s="2">
        <f t="shared" si="151"/>
        <v>2014</v>
      </c>
    </row>
    <row r="4820" spans="1:7" x14ac:dyDescent="0.25">
      <c r="A4820">
        <v>8413</v>
      </c>
      <c r="B4820" t="s">
        <v>5</v>
      </c>
      <c r="C4820">
        <v>8.9700000000000006</v>
      </c>
      <c r="D4820" t="s">
        <v>13</v>
      </c>
      <c r="E4820">
        <v>1</v>
      </c>
      <c r="F4820" s="12">
        <f t="shared" si="150"/>
        <v>41852</v>
      </c>
      <c r="G4820" s="2">
        <f t="shared" si="151"/>
        <v>2014</v>
      </c>
    </row>
    <row r="4821" spans="1:7" x14ac:dyDescent="0.25">
      <c r="A4821">
        <v>8413</v>
      </c>
      <c r="B4821" t="s">
        <v>5</v>
      </c>
      <c r="C4821">
        <v>8.9700000000000006</v>
      </c>
      <c r="D4821" t="s">
        <v>14</v>
      </c>
      <c r="E4821">
        <v>1</v>
      </c>
      <c r="F4821" s="12">
        <f t="shared" si="150"/>
        <v>41883</v>
      </c>
      <c r="G4821" s="2">
        <f t="shared" si="151"/>
        <v>2014</v>
      </c>
    </row>
    <row r="4822" spans="1:7" x14ac:dyDescent="0.25">
      <c r="A4822">
        <v>8413</v>
      </c>
      <c r="B4822" t="s">
        <v>5</v>
      </c>
      <c r="C4822">
        <v>8.9700000000000006</v>
      </c>
      <c r="D4822" t="s">
        <v>16</v>
      </c>
      <c r="E4822">
        <v>1</v>
      </c>
      <c r="F4822" s="12">
        <f t="shared" si="150"/>
        <v>41913</v>
      </c>
      <c r="G4822" s="2">
        <f t="shared" si="151"/>
        <v>2014</v>
      </c>
    </row>
    <row r="4823" spans="1:7" x14ac:dyDescent="0.25">
      <c r="A4823">
        <v>8413</v>
      </c>
      <c r="B4823" t="s">
        <v>5</v>
      </c>
      <c r="C4823">
        <v>8.9700000000000006</v>
      </c>
      <c r="D4823" t="s">
        <v>17</v>
      </c>
      <c r="E4823">
        <v>1</v>
      </c>
      <c r="F4823" s="12">
        <f t="shared" si="150"/>
        <v>41944</v>
      </c>
      <c r="G4823" s="2">
        <f t="shared" si="151"/>
        <v>2014</v>
      </c>
    </row>
    <row r="4824" spans="1:7" x14ac:dyDescent="0.25">
      <c r="A4824">
        <v>8413</v>
      </c>
      <c r="B4824" t="s">
        <v>5</v>
      </c>
      <c r="C4824">
        <v>8.9700000000000006</v>
      </c>
      <c r="D4824" t="s">
        <v>20</v>
      </c>
      <c r="E4824">
        <v>1</v>
      </c>
      <c r="F4824" s="12">
        <f t="shared" si="150"/>
        <v>42005</v>
      </c>
      <c r="G4824" s="2">
        <f t="shared" si="151"/>
        <v>2015</v>
      </c>
    </row>
    <row r="4825" spans="1:7" x14ac:dyDescent="0.25">
      <c r="A4825">
        <v>8413</v>
      </c>
      <c r="B4825" t="s">
        <v>5</v>
      </c>
      <c r="C4825">
        <v>8.9700000000000006</v>
      </c>
      <c r="D4825" t="s">
        <v>21</v>
      </c>
      <c r="E4825">
        <v>1</v>
      </c>
      <c r="F4825" s="12">
        <f t="shared" si="150"/>
        <v>42036</v>
      </c>
      <c r="G4825" s="2">
        <f t="shared" si="151"/>
        <v>2015</v>
      </c>
    </row>
    <row r="4826" spans="1:7" x14ac:dyDescent="0.25">
      <c r="A4826">
        <v>8413</v>
      </c>
      <c r="B4826" t="s">
        <v>5</v>
      </c>
      <c r="C4826">
        <v>8.9700000000000006</v>
      </c>
      <c r="D4826" t="s">
        <v>23</v>
      </c>
      <c r="E4826">
        <v>1</v>
      </c>
      <c r="F4826" s="12">
        <f t="shared" si="150"/>
        <v>42064</v>
      </c>
      <c r="G4826" s="2">
        <f t="shared" si="151"/>
        <v>2015</v>
      </c>
    </row>
    <row r="4827" spans="1:7" x14ac:dyDescent="0.25">
      <c r="A4827">
        <v>8413</v>
      </c>
      <c r="B4827" t="s">
        <v>5</v>
      </c>
      <c r="C4827">
        <v>8.9700000000000006</v>
      </c>
      <c r="D4827" t="s">
        <v>24</v>
      </c>
      <c r="E4827">
        <v>1</v>
      </c>
      <c r="F4827" s="12">
        <f t="shared" si="150"/>
        <v>42095</v>
      </c>
      <c r="G4827" s="2">
        <f t="shared" si="151"/>
        <v>2015</v>
      </c>
    </row>
    <row r="4828" spans="1:7" x14ac:dyDescent="0.25">
      <c r="A4828">
        <v>8413</v>
      </c>
      <c r="B4828" t="s">
        <v>5</v>
      </c>
      <c r="C4828">
        <v>8.9700000000000006</v>
      </c>
      <c r="D4828" t="s">
        <v>27</v>
      </c>
      <c r="E4828">
        <v>1</v>
      </c>
      <c r="F4828" s="12">
        <f t="shared" si="150"/>
        <v>42156</v>
      </c>
      <c r="G4828" s="2">
        <f t="shared" si="151"/>
        <v>2015</v>
      </c>
    </row>
    <row r="4829" spans="1:7" x14ac:dyDescent="0.25">
      <c r="A4829">
        <v>8413</v>
      </c>
      <c r="B4829" t="s">
        <v>5</v>
      </c>
      <c r="C4829">
        <v>8.9700000000000006</v>
      </c>
      <c r="D4829" t="s">
        <v>25</v>
      </c>
      <c r="E4829">
        <v>1</v>
      </c>
      <c r="F4829" s="12">
        <f t="shared" si="150"/>
        <v>42125</v>
      </c>
      <c r="G4829" s="2">
        <f t="shared" si="151"/>
        <v>2015</v>
      </c>
    </row>
    <row r="4830" spans="1:7" x14ac:dyDescent="0.25">
      <c r="A4830">
        <v>8414</v>
      </c>
      <c r="B4830" t="s">
        <v>5</v>
      </c>
      <c r="C4830">
        <v>5.8049999999999997</v>
      </c>
      <c r="D4830" t="s">
        <v>55</v>
      </c>
      <c r="E4830">
        <v>1</v>
      </c>
      <c r="F4830" s="12">
        <f t="shared" si="150"/>
        <v>41183</v>
      </c>
      <c r="G4830" s="2">
        <f t="shared" si="151"/>
        <v>2012</v>
      </c>
    </row>
    <row r="4831" spans="1:7" x14ac:dyDescent="0.25">
      <c r="A4831">
        <v>8414</v>
      </c>
      <c r="B4831" t="s">
        <v>5</v>
      </c>
      <c r="C4831">
        <v>5.8049999999999997</v>
      </c>
      <c r="D4831" t="s">
        <v>54</v>
      </c>
      <c r="E4831">
        <v>1</v>
      </c>
      <c r="F4831" s="12">
        <f t="shared" si="150"/>
        <v>41244</v>
      </c>
      <c r="G4831" s="2">
        <f t="shared" si="151"/>
        <v>2012</v>
      </c>
    </row>
    <row r="4832" spans="1:7" x14ac:dyDescent="0.25">
      <c r="A4832">
        <v>8414</v>
      </c>
      <c r="B4832" t="s">
        <v>5</v>
      </c>
      <c r="C4832">
        <v>5.8049999999999997</v>
      </c>
      <c r="D4832" t="s">
        <v>57</v>
      </c>
      <c r="E4832">
        <v>1</v>
      </c>
      <c r="F4832" s="12">
        <f t="shared" si="150"/>
        <v>41334</v>
      </c>
      <c r="G4832" s="2">
        <f t="shared" si="151"/>
        <v>2013</v>
      </c>
    </row>
    <row r="4833" spans="1:7" x14ac:dyDescent="0.25">
      <c r="A4833">
        <v>8414</v>
      </c>
      <c r="B4833" t="s">
        <v>5</v>
      </c>
      <c r="C4833">
        <v>5.8049999999999997</v>
      </c>
      <c r="D4833" t="s">
        <v>62</v>
      </c>
      <c r="E4833">
        <v>1</v>
      </c>
      <c r="F4833" s="12">
        <f t="shared" si="150"/>
        <v>41365</v>
      </c>
      <c r="G4833" s="2">
        <f t="shared" si="151"/>
        <v>2013</v>
      </c>
    </row>
    <row r="4834" spans="1:7" x14ac:dyDescent="0.25">
      <c r="A4834">
        <v>8414</v>
      </c>
      <c r="B4834" t="s">
        <v>5</v>
      </c>
      <c r="C4834">
        <v>5.8049999999999997</v>
      </c>
      <c r="D4834" t="s">
        <v>61</v>
      </c>
      <c r="E4834">
        <v>1</v>
      </c>
      <c r="F4834" s="12">
        <f t="shared" si="150"/>
        <v>41426</v>
      </c>
      <c r="G4834" s="2">
        <f t="shared" si="151"/>
        <v>2013</v>
      </c>
    </row>
    <row r="4835" spans="1:7" x14ac:dyDescent="0.25">
      <c r="A4835">
        <v>8414</v>
      </c>
      <c r="B4835" t="s">
        <v>5</v>
      </c>
      <c r="C4835">
        <v>5.8049999999999997</v>
      </c>
      <c r="D4835" t="s">
        <v>63</v>
      </c>
      <c r="E4835">
        <v>1</v>
      </c>
      <c r="F4835" s="12">
        <f t="shared" si="150"/>
        <v>41456</v>
      </c>
      <c r="G4835" s="2">
        <f t="shared" si="151"/>
        <v>2013</v>
      </c>
    </row>
    <row r="4836" spans="1:7" x14ac:dyDescent="0.25">
      <c r="A4836">
        <v>8414</v>
      </c>
      <c r="B4836" t="s">
        <v>5</v>
      </c>
      <c r="C4836">
        <v>5.8049999999999997</v>
      </c>
      <c r="D4836" t="s">
        <v>65</v>
      </c>
      <c r="E4836">
        <v>1</v>
      </c>
      <c r="F4836" s="12">
        <f t="shared" si="150"/>
        <v>41487</v>
      </c>
      <c r="G4836" s="2">
        <f t="shared" si="151"/>
        <v>2013</v>
      </c>
    </row>
    <row r="4837" spans="1:7" x14ac:dyDescent="0.25">
      <c r="A4837">
        <v>8414</v>
      </c>
      <c r="B4837" t="s">
        <v>5</v>
      </c>
      <c r="C4837">
        <v>5.8049999999999997</v>
      </c>
      <c r="D4837" t="s">
        <v>68</v>
      </c>
      <c r="E4837">
        <v>1</v>
      </c>
      <c r="F4837" s="12">
        <f t="shared" si="150"/>
        <v>41548</v>
      </c>
      <c r="G4837" s="2">
        <f t="shared" si="151"/>
        <v>2013</v>
      </c>
    </row>
    <row r="4838" spans="1:7" x14ac:dyDescent="0.25">
      <c r="A4838">
        <v>8414</v>
      </c>
      <c r="B4838" t="s">
        <v>5</v>
      </c>
      <c r="C4838">
        <v>5.8049999999999997</v>
      </c>
      <c r="D4838" t="s">
        <v>69</v>
      </c>
      <c r="E4838">
        <v>1</v>
      </c>
      <c r="F4838" s="12">
        <f t="shared" si="150"/>
        <v>41640</v>
      </c>
      <c r="G4838" s="2">
        <f t="shared" si="151"/>
        <v>2014</v>
      </c>
    </row>
    <row r="4839" spans="1:7" x14ac:dyDescent="0.25">
      <c r="A4839">
        <v>8414</v>
      </c>
      <c r="B4839" t="s">
        <v>5</v>
      </c>
      <c r="C4839">
        <v>5.8049999999999997</v>
      </c>
      <c r="D4839" t="s">
        <v>7</v>
      </c>
      <c r="E4839">
        <v>1</v>
      </c>
      <c r="F4839" s="12">
        <f t="shared" si="150"/>
        <v>41699</v>
      </c>
      <c r="G4839" s="2">
        <f t="shared" si="151"/>
        <v>2014</v>
      </c>
    </row>
    <row r="4840" spans="1:7" x14ac:dyDescent="0.25">
      <c r="A4840">
        <v>8414</v>
      </c>
      <c r="B4840" t="s">
        <v>5</v>
      </c>
      <c r="C4840">
        <v>5.8049999999999997</v>
      </c>
      <c r="D4840" t="s">
        <v>8</v>
      </c>
      <c r="E4840">
        <v>1</v>
      </c>
      <c r="F4840" s="12">
        <f t="shared" si="150"/>
        <v>41760</v>
      </c>
      <c r="G4840" s="2">
        <f t="shared" si="151"/>
        <v>2014</v>
      </c>
    </row>
    <row r="4841" spans="1:7" x14ac:dyDescent="0.25">
      <c r="A4841">
        <v>8414</v>
      </c>
      <c r="B4841" t="s">
        <v>5</v>
      </c>
      <c r="C4841">
        <v>5.8049999999999997</v>
      </c>
      <c r="D4841" t="s">
        <v>10</v>
      </c>
      <c r="E4841">
        <v>1</v>
      </c>
      <c r="F4841" s="12">
        <f t="shared" si="150"/>
        <v>41791</v>
      </c>
      <c r="G4841" s="2">
        <f t="shared" si="151"/>
        <v>2014</v>
      </c>
    </row>
    <row r="4842" spans="1:7" x14ac:dyDescent="0.25">
      <c r="A4842">
        <v>8414</v>
      </c>
      <c r="B4842" t="s">
        <v>5</v>
      </c>
      <c r="C4842">
        <v>5.8049999999999997</v>
      </c>
      <c r="D4842" t="s">
        <v>13</v>
      </c>
      <c r="E4842">
        <v>1</v>
      </c>
      <c r="F4842" s="12">
        <f t="shared" si="150"/>
        <v>41852</v>
      </c>
      <c r="G4842" s="2">
        <f t="shared" si="151"/>
        <v>2014</v>
      </c>
    </row>
    <row r="4843" spans="1:7" x14ac:dyDescent="0.25">
      <c r="A4843">
        <v>8414</v>
      </c>
      <c r="B4843" t="s">
        <v>5</v>
      </c>
      <c r="C4843">
        <v>5.8049999999999997</v>
      </c>
      <c r="D4843" t="s">
        <v>14</v>
      </c>
      <c r="E4843">
        <v>1</v>
      </c>
      <c r="F4843" s="12">
        <f t="shared" si="150"/>
        <v>41883</v>
      </c>
      <c r="G4843" s="2">
        <f t="shared" si="151"/>
        <v>2014</v>
      </c>
    </row>
    <row r="4844" spans="1:7" x14ac:dyDescent="0.25">
      <c r="A4844">
        <v>8414</v>
      </c>
      <c r="B4844" t="s">
        <v>5</v>
      </c>
      <c r="C4844">
        <v>5.8049999999999997</v>
      </c>
      <c r="D4844" t="s">
        <v>17</v>
      </c>
      <c r="E4844">
        <v>1</v>
      </c>
      <c r="F4844" s="12">
        <f t="shared" si="150"/>
        <v>41944</v>
      </c>
      <c r="G4844" s="2">
        <f t="shared" si="151"/>
        <v>2014</v>
      </c>
    </row>
    <row r="4845" spans="1:7" x14ac:dyDescent="0.25">
      <c r="A4845">
        <v>8414</v>
      </c>
      <c r="B4845" t="s">
        <v>5</v>
      </c>
      <c r="C4845">
        <v>5.8049999999999997</v>
      </c>
      <c r="D4845" t="s">
        <v>21</v>
      </c>
      <c r="E4845">
        <v>1</v>
      </c>
      <c r="F4845" s="12">
        <f t="shared" si="150"/>
        <v>42036</v>
      </c>
      <c r="G4845" s="2">
        <f t="shared" si="151"/>
        <v>2015</v>
      </c>
    </row>
    <row r="4846" spans="1:7" x14ac:dyDescent="0.25">
      <c r="A4846">
        <v>8414</v>
      </c>
      <c r="B4846" t="s">
        <v>5</v>
      </c>
      <c r="C4846">
        <v>5.8049999999999997</v>
      </c>
      <c r="D4846" t="s">
        <v>24</v>
      </c>
      <c r="E4846">
        <v>1</v>
      </c>
      <c r="F4846" s="12">
        <f t="shared" si="150"/>
        <v>42095</v>
      </c>
      <c r="G4846" s="2">
        <f t="shared" si="151"/>
        <v>2015</v>
      </c>
    </row>
    <row r="4847" spans="1:7" x14ac:dyDescent="0.25">
      <c r="A4847">
        <v>8414</v>
      </c>
      <c r="B4847" t="s">
        <v>5</v>
      </c>
      <c r="C4847">
        <v>5.8049999999999997</v>
      </c>
      <c r="D4847" t="s">
        <v>25</v>
      </c>
      <c r="E4847">
        <v>1</v>
      </c>
      <c r="F4847" s="12">
        <f t="shared" si="150"/>
        <v>42125</v>
      </c>
      <c r="G4847" s="2">
        <f t="shared" si="151"/>
        <v>2015</v>
      </c>
    </row>
    <row r="4848" spans="1:7" x14ac:dyDescent="0.25">
      <c r="A4848">
        <v>8415</v>
      </c>
      <c r="B4848" t="s">
        <v>5</v>
      </c>
      <c r="C4848">
        <v>11.5</v>
      </c>
      <c r="D4848" t="s">
        <v>52</v>
      </c>
      <c r="E4848">
        <v>2</v>
      </c>
      <c r="F4848" s="12">
        <f t="shared" si="150"/>
        <v>41153</v>
      </c>
      <c r="G4848" s="2">
        <f t="shared" si="151"/>
        <v>2012</v>
      </c>
    </row>
    <row r="4849" spans="1:7" x14ac:dyDescent="0.25">
      <c r="A4849">
        <v>8415</v>
      </c>
      <c r="B4849" t="s">
        <v>5</v>
      </c>
      <c r="C4849">
        <v>11.5</v>
      </c>
      <c r="D4849" t="s">
        <v>55</v>
      </c>
      <c r="E4849">
        <v>1</v>
      </c>
      <c r="F4849" s="12">
        <f t="shared" si="150"/>
        <v>41183</v>
      </c>
      <c r="G4849" s="2">
        <f t="shared" si="151"/>
        <v>2012</v>
      </c>
    </row>
    <row r="4850" spans="1:7" x14ac:dyDescent="0.25">
      <c r="A4850">
        <v>8415</v>
      </c>
      <c r="B4850" t="s">
        <v>5</v>
      </c>
      <c r="C4850">
        <v>11.5</v>
      </c>
      <c r="D4850" t="s">
        <v>54</v>
      </c>
      <c r="E4850">
        <v>1</v>
      </c>
      <c r="F4850" s="12">
        <f t="shared" si="150"/>
        <v>41244</v>
      </c>
      <c r="G4850" s="2">
        <f t="shared" si="151"/>
        <v>2012</v>
      </c>
    </row>
    <row r="4851" spans="1:7" x14ac:dyDescent="0.25">
      <c r="A4851">
        <v>8415</v>
      </c>
      <c r="B4851" t="s">
        <v>5</v>
      </c>
      <c r="C4851">
        <v>11.5</v>
      </c>
      <c r="D4851" t="s">
        <v>59</v>
      </c>
      <c r="E4851">
        <v>1</v>
      </c>
      <c r="F4851" s="12">
        <f t="shared" si="150"/>
        <v>41275</v>
      </c>
      <c r="G4851" s="2">
        <f t="shared" si="151"/>
        <v>2013</v>
      </c>
    </row>
    <row r="4852" spans="1:7" x14ac:dyDescent="0.25">
      <c r="A4852">
        <v>8415</v>
      </c>
      <c r="B4852" t="s">
        <v>5</v>
      </c>
      <c r="C4852">
        <v>11.5</v>
      </c>
      <c r="D4852" t="s">
        <v>58</v>
      </c>
      <c r="E4852">
        <v>1</v>
      </c>
      <c r="F4852" s="12">
        <f t="shared" si="150"/>
        <v>41306</v>
      </c>
      <c r="G4852" s="2">
        <f t="shared" si="151"/>
        <v>2013</v>
      </c>
    </row>
    <row r="4853" spans="1:7" x14ac:dyDescent="0.25">
      <c r="A4853">
        <v>8415</v>
      </c>
      <c r="B4853" t="s">
        <v>5</v>
      </c>
      <c r="C4853">
        <v>11.5</v>
      </c>
      <c r="D4853" t="s">
        <v>57</v>
      </c>
      <c r="E4853">
        <v>1</v>
      </c>
      <c r="F4853" s="12">
        <f t="shared" si="150"/>
        <v>41334</v>
      </c>
      <c r="G4853" s="2">
        <f t="shared" si="151"/>
        <v>2013</v>
      </c>
    </row>
    <row r="4854" spans="1:7" x14ac:dyDescent="0.25">
      <c r="A4854">
        <v>8415</v>
      </c>
      <c r="B4854" t="s">
        <v>5</v>
      </c>
      <c r="C4854">
        <v>11.5</v>
      </c>
      <c r="D4854" t="s">
        <v>62</v>
      </c>
      <c r="E4854">
        <v>2</v>
      </c>
      <c r="F4854" s="12">
        <f t="shared" si="150"/>
        <v>41365</v>
      </c>
      <c r="G4854" s="2">
        <f t="shared" si="151"/>
        <v>2013</v>
      </c>
    </row>
    <row r="4855" spans="1:7" x14ac:dyDescent="0.25">
      <c r="A4855">
        <v>8415</v>
      </c>
      <c r="B4855" t="s">
        <v>5</v>
      </c>
      <c r="C4855">
        <v>11.5</v>
      </c>
      <c r="D4855" t="s">
        <v>60</v>
      </c>
      <c r="E4855">
        <v>1</v>
      </c>
      <c r="F4855" s="12">
        <f t="shared" si="150"/>
        <v>41395</v>
      </c>
      <c r="G4855" s="2">
        <f t="shared" si="151"/>
        <v>2013</v>
      </c>
    </row>
    <row r="4856" spans="1:7" x14ac:dyDescent="0.25">
      <c r="A4856">
        <v>8415</v>
      </c>
      <c r="B4856" t="s">
        <v>5</v>
      </c>
      <c r="C4856">
        <v>11.5</v>
      </c>
      <c r="D4856" t="s">
        <v>61</v>
      </c>
      <c r="E4856">
        <v>2</v>
      </c>
      <c r="F4856" s="12">
        <f t="shared" si="150"/>
        <v>41426</v>
      </c>
      <c r="G4856" s="2">
        <f t="shared" si="151"/>
        <v>2013</v>
      </c>
    </row>
    <row r="4857" spans="1:7" x14ac:dyDescent="0.25">
      <c r="A4857">
        <v>8415</v>
      </c>
      <c r="B4857" t="s">
        <v>5</v>
      </c>
      <c r="C4857">
        <v>11.5</v>
      </c>
      <c r="D4857" t="s">
        <v>63</v>
      </c>
      <c r="E4857">
        <v>1</v>
      </c>
      <c r="F4857" s="12">
        <f t="shared" si="150"/>
        <v>41456</v>
      </c>
      <c r="G4857" s="2">
        <f t="shared" si="151"/>
        <v>2013</v>
      </c>
    </row>
    <row r="4858" spans="1:7" x14ac:dyDescent="0.25">
      <c r="A4858">
        <v>8415</v>
      </c>
      <c r="B4858" t="s">
        <v>5</v>
      </c>
      <c r="C4858">
        <v>11.5</v>
      </c>
      <c r="D4858" t="s">
        <v>65</v>
      </c>
      <c r="E4858">
        <v>1</v>
      </c>
      <c r="F4858" s="12">
        <f t="shared" si="150"/>
        <v>41487</v>
      </c>
      <c r="G4858" s="2">
        <f t="shared" si="151"/>
        <v>2013</v>
      </c>
    </row>
    <row r="4859" spans="1:7" x14ac:dyDescent="0.25">
      <c r="A4859">
        <v>8415</v>
      </c>
      <c r="B4859" t="s">
        <v>5</v>
      </c>
      <c r="C4859">
        <v>11.5</v>
      </c>
      <c r="D4859" t="s">
        <v>64</v>
      </c>
      <c r="E4859">
        <v>2</v>
      </c>
      <c r="F4859" s="12">
        <f t="shared" si="150"/>
        <v>41518</v>
      </c>
      <c r="G4859" s="2">
        <f t="shared" si="151"/>
        <v>2013</v>
      </c>
    </row>
    <row r="4860" spans="1:7" x14ac:dyDescent="0.25">
      <c r="A4860">
        <v>8415</v>
      </c>
      <c r="B4860" t="s">
        <v>5</v>
      </c>
      <c r="C4860">
        <v>11.5</v>
      </c>
      <c r="D4860" t="s">
        <v>68</v>
      </c>
      <c r="E4860">
        <v>1</v>
      </c>
      <c r="F4860" s="12">
        <f t="shared" si="150"/>
        <v>41548</v>
      </c>
      <c r="G4860" s="2">
        <f t="shared" si="151"/>
        <v>2013</v>
      </c>
    </row>
    <row r="4861" spans="1:7" x14ac:dyDescent="0.25">
      <c r="A4861">
        <v>8415</v>
      </c>
      <c r="B4861" t="s">
        <v>5</v>
      </c>
      <c r="C4861">
        <v>11.5</v>
      </c>
      <c r="D4861" t="s">
        <v>67</v>
      </c>
      <c r="E4861">
        <v>1</v>
      </c>
      <c r="F4861" s="12">
        <f t="shared" si="150"/>
        <v>41579</v>
      </c>
      <c r="G4861" s="2">
        <f t="shared" si="151"/>
        <v>2013</v>
      </c>
    </row>
    <row r="4862" spans="1:7" x14ac:dyDescent="0.25">
      <c r="A4862">
        <v>8415</v>
      </c>
      <c r="B4862" t="s">
        <v>5</v>
      </c>
      <c r="C4862">
        <v>11.5</v>
      </c>
      <c r="D4862" t="s">
        <v>69</v>
      </c>
      <c r="E4862">
        <v>1</v>
      </c>
      <c r="F4862" s="12">
        <f t="shared" si="150"/>
        <v>41640</v>
      </c>
      <c r="G4862" s="2">
        <f t="shared" si="151"/>
        <v>2014</v>
      </c>
    </row>
    <row r="4863" spans="1:7" x14ac:dyDescent="0.25">
      <c r="A4863">
        <v>8415</v>
      </c>
      <c r="B4863" t="s">
        <v>5</v>
      </c>
      <c r="C4863">
        <v>11.5</v>
      </c>
      <c r="D4863" t="s">
        <v>70</v>
      </c>
      <c r="E4863">
        <v>1</v>
      </c>
      <c r="F4863" s="12">
        <f t="shared" si="150"/>
        <v>41671</v>
      </c>
      <c r="G4863" s="2">
        <f t="shared" si="151"/>
        <v>2014</v>
      </c>
    </row>
    <row r="4864" spans="1:7" x14ac:dyDescent="0.25">
      <c r="A4864">
        <v>8415</v>
      </c>
      <c r="B4864" t="s">
        <v>5</v>
      </c>
      <c r="C4864">
        <v>11.5</v>
      </c>
      <c r="D4864" t="s">
        <v>7</v>
      </c>
      <c r="E4864">
        <v>1</v>
      </c>
      <c r="F4864" s="12">
        <f t="shared" si="150"/>
        <v>41699</v>
      </c>
      <c r="G4864" s="2">
        <f t="shared" si="151"/>
        <v>2014</v>
      </c>
    </row>
    <row r="4865" spans="1:7" x14ac:dyDescent="0.25">
      <c r="A4865">
        <v>8415</v>
      </c>
      <c r="B4865" t="s">
        <v>5</v>
      </c>
      <c r="C4865">
        <v>11.5</v>
      </c>
      <c r="D4865" t="s">
        <v>6</v>
      </c>
      <c r="E4865">
        <v>2</v>
      </c>
      <c r="F4865" s="12">
        <f t="shared" si="150"/>
        <v>41730</v>
      </c>
      <c r="G4865" s="2">
        <f t="shared" si="151"/>
        <v>2014</v>
      </c>
    </row>
    <row r="4866" spans="1:7" x14ac:dyDescent="0.25">
      <c r="A4866">
        <v>8415</v>
      </c>
      <c r="B4866" t="s">
        <v>5</v>
      </c>
      <c r="C4866">
        <v>11.5</v>
      </c>
      <c r="D4866" t="s">
        <v>8</v>
      </c>
      <c r="E4866">
        <v>1</v>
      </c>
      <c r="F4866" s="12">
        <f t="shared" ref="F4866:F4929" si="152">DATE(VALUE(LEFT(D4866,4)),VALUE(RIGHT(D4866,2)),1)</f>
        <v>41760</v>
      </c>
      <c r="G4866" s="2">
        <f t="shared" si="151"/>
        <v>2014</v>
      </c>
    </row>
    <row r="4867" spans="1:7" x14ac:dyDescent="0.25">
      <c r="A4867">
        <v>8415</v>
      </c>
      <c r="B4867" t="s">
        <v>5</v>
      </c>
      <c r="C4867">
        <v>11.5</v>
      </c>
      <c r="D4867" t="s">
        <v>10</v>
      </c>
      <c r="E4867">
        <v>2</v>
      </c>
      <c r="F4867" s="12">
        <f t="shared" si="152"/>
        <v>41791</v>
      </c>
      <c r="G4867" s="2">
        <f t="shared" ref="G4867:G4930" si="153">YEAR(F4867)</f>
        <v>2014</v>
      </c>
    </row>
    <row r="4868" spans="1:7" x14ac:dyDescent="0.25">
      <c r="A4868">
        <v>8415</v>
      </c>
      <c r="B4868" t="s">
        <v>5</v>
      </c>
      <c r="C4868">
        <v>11.5</v>
      </c>
      <c r="D4868" t="s">
        <v>11</v>
      </c>
      <c r="E4868">
        <v>2</v>
      </c>
      <c r="F4868" s="12">
        <f t="shared" si="152"/>
        <v>41821</v>
      </c>
      <c r="G4868" s="2">
        <f t="shared" si="153"/>
        <v>2014</v>
      </c>
    </row>
    <row r="4869" spans="1:7" x14ac:dyDescent="0.25">
      <c r="A4869">
        <v>8415</v>
      </c>
      <c r="B4869" t="s">
        <v>5</v>
      </c>
      <c r="C4869">
        <v>11.5</v>
      </c>
      <c r="D4869" t="s">
        <v>13</v>
      </c>
      <c r="E4869">
        <v>1</v>
      </c>
      <c r="F4869" s="12">
        <f t="shared" si="152"/>
        <v>41852</v>
      </c>
      <c r="G4869" s="2">
        <f t="shared" si="153"/>
        <v>2014</v>
      </c>
    </row>
    <row r="4870" spans="1:7" x14ac:dyDescent="0.25">
      <c r="A4870">
        <v>8415</v>
      </c>
      <c r="B4870" t="s">
        <v>5</v>
      </c>
      <c r="C4870">
        <v>11.5</v>
      </c>
      <c r="D4870" t="s">
        <v>14</v>
      </c>
      <c r="E4870">
        <v>1</v>
      </c>
      <c r="F4870" s="12">
        <f t="shared" si="152"/>
        <v>41883</v>
      </c>
      <c r="G4870" s="2">
        <f t="shared" si="153"/>
        <v>2014</v>
      </c>
    </row>
    <row r="4871" spans="1:7" x14ac:dyDescent="0.25">
      <c r="A4871">
        <v>8415</v>
      </c>
      <c r="B4871" t="s">
        <v>5</v>
      </c>
      <c r="C4871">
        <v>11.5</v>
      </c>
      <c r="D4871" t="s">
        <v>16</v>
      </c>
      <c r="E4871">
        <v>1</v>
      </c>
      <c r="F4871" s="12">
        <f t="shared" si="152"/>
        <v>41913</v>
      </c>
      <c r="G4871" s="2">
        <f t="shared" si="153"/>
        <v>2014</v>
      </c>
    </row>
    <row r="4872" spans="1:7" x14ac:dyDescent="0.25">
      <c r="A4872">
        <v>8415</v>
      </c>
      <c r="B4872" t="s">
        <v>5</v>
      </c>
      <c r="C4872">
        <v>11.5</v>
      </c>
      <c r="D4872" t="s">
        <v>17</v>
      </c>
      <c r="E4872">
        <v>1</v>
      </c>
      <c r="F4872" s="12">
        <f t="shared" si="152"/>
        <v>41944</v>
      </c>
      <c r="G4872" s="2">
        <f t="shared" si="153"/>
        <v>2014</v>
      </c>
    </row>
    <row r="4873" spans="1:7" x14ac:dyDescent="0.25">
      <c r="A4873">
        <v>8415</v>
      </c>
      <c r="B4873" t="s">
        <v>5</v>
      </c>
      <c r="C4873">
        <v>11.5</v>
      </c>
      <c r="D4873" t="s">
        <v>18</v>
      </c>
      <c r="E4873">
        <v>1</v>
      </c>
      <c r="F4873" s="12">
        <f t="shared" si="152"/>
        <v>41974</v>
      </c>
      <c r="G4873" s="2">
        <f t="shared" si="153"/>
        <v>2014</v>
      </c>
    </row>
    <row r="4874" spans="1:7" x14ac:dyDescent="0.25">
      <c r="A4874">
        <v>8415</v>
      </c>
      <c r="B4874" t="s">
        <v>5</v>
      </c>
      <c r="C4874">
        <v>11.5</v>
      </c>
      <c r="D4874" t="s">
        <v>20</v>
      </c>
      <c r="E4874">
        <v>1</v>
      </c>
      <c r="F4874" s="12">
        <f t="shared" si="152"/>
        <v>42005</v>
      </c>
      <c r="G4874" s="2">
        <f t="shared" si="153"/>
        <v>2015</v>
      </c>
    </row>
    <row r="4875" spans="1:7" x14ac:dyDescent="0.25">
      <c r="A4875">
        <v>8415</v>
      </c>
      <c r="B4875" t="s">
        <v>5</v>
      </c>
      <c r="C4875">
        <v>11.5</v>
      </c>
      <c r="D4875" t="s">
        <v>21</v>
      </c>
      <c r="E4875">
        <v>1</v>
      </c>
      <c r="F4875" s="12">
        <f t="shared" si="152"/>
        <v>42036</v>
      </c>
      <c r="G4875" s="2">
        <f t="shared" si="153"/>
        <v>2015</v>
      </c>
    </row>
    <row r="4876" spans="1:7" x14ac:dyDescent="0.25">
      <c r="A4876">
        <v>8415</v>
      </c>
      <c r="B4876" t="s">
        <v>5</v>
      </c>
      <c r="C4876">
        <v>11.5</v>
      </c>
      <c r="D4876" t="s">
        <v>23</v>
      </c>
      <c r="E4876">
        <v>1</v>
      </c>
      <c r="F4876" s="12">
        <f t="shared" si="152"/>
        <v>42064</v>
      </c>
      <c r="G4876" s="2">
        <f t="shared" si="153"/>
        <v>2015</v>
      </c>
    </row>
    <row r="4877" spans="1:7" x14ac:dyDescent="0.25">
      <c r="A4877">
        <v>8415</v>
      </c>
      <c r="B4877" t="s">
        <v>5</v>
      </c>
      <c r="C4877">
        <v>11.5</v>
      </c>
      <c r="D4877" t="s">
        <v>24</v>
      </c>
      <c r="E4877">
        <v>1</v>
      </c>
      <c r="F4877" s="12">
        <f t="shared" si="152"/>
        <v>42095</v>
      </c>
      <c r="G4877" s="2">
        <f t="shared" si="153"/>
        <v>2015</v>
      </c>
    </row>
    <row r="4878" spans="1:7" x14ac:dyDescent="0.25">
      <c r="A4878">
        <v>8415</v>
      </c>
      <c r="B4878" t="s">
        <v>5</v>
      </c>
      <c r="C4878">
        <v>11.5</v>
      </c>
      <c r="D4878" t="s">
        <v>25</v>
      </c>
      <c r="E4878">
        <v>2</v>
      </c>
      <c r="F4878" s="12">
        <f t="shared" si="152"/>
        <v>42125</v>
      </c>
      <c r="G4878" s="2">
        <f t="shared" si="153"/>
        <v>2015</v>
      </c>
    </row>
    <row r="4879" spans="1:7" x14ac:dyDescent="0.25">
      <c r="A4879">
        <v>8415</v>
      </c>
      <c r="B4879" t="s">
        <v>5</v>
      </c>
      <c r="C4879">
        <v>11.5</v>
      </c>
      <c r="D4879" t="s">
        <v>27</v>
      </c>
      <c r="E4879">
        <v>1</v>
      </c>
      <c r="F4879" s="12">
        <f t="shared" si="152"/>
        <v>42156</v>
      </c>
      <c r="G4879" s="2">
        <f t="shared" si="153"/>
        <v>2015</v>
      </c>
    </row>
    <row r="4880" spans="1:7" x14ac:dyDescent="0.25">
      <c r="A4880">
        <v>8416</v>
      </c>
      <c r="B4880" t="s">
        <v>5</v>
      </c>
      <c r="C4880">
        <v>4.7300000000000004</v>
      </c>
      <c r="D4880" t="s">
        <v>56</v>
      </c>
      <c r="E4880">
        <v>1</v>
      </c>
      <c r="F4880" s="12">
        <f t="shared" si="152"/>
        <v>41214</v>
      </c>
      <c r="G4880" s="2">
        <f t="shared" si="153"/>
        <v>2012</v>
      </c>
    </row>
    <row r="4881" spans="1:7" x14ac:dyDescent="0.25">
      <c r="A4881">
        <v>8416</v>
      </c>
      <c r="B4881" t="s">
        <v>5</v>
      </c>
      <c r="C4881">
        <v>4.7300000000000004</v>
      </c>
      <c r="D4881" t="s">
        <v>58</v>
      </c>
      <c r="E4881">
        <v>1</v>
      </c>
      <c r="F4881" s="12">
        <f t="shared" si="152"/>
        <v>41306</v>
      </c>
      <c r="G4881" s="2">
        <f t="shared" si="153"/>
        <v>2013</v>
      </c>
    </row>
    <row r="4882" spans="1:7" x14ac:dyDescent="0.25">
      <c r="A4882">
        <v>8416</v>
      </c>
      <c r="B4882" t="s">
        <v>5</v>
      </c>
      <c r="C4882">
        <v>4.7300000000000004</v>
      </c>
      <c r="D4882" t="s">
        <v>62</v>
      </c>
      <c r="E4882">
        <v>1</v>
      </c>
      <c r="F4882" s="12">
        <f t="shared" si="152"/>
        <v>41365</v>
      </c>
      <c r="G4882" s="2">
        <f t="shared" si="153"/>
        <v>2013</v>
      </c>
    </row>
    <row r="4883" spans="1:7" x14ac:dyDescent="0.25">
      <c r="A4883">
        <v>8416</v>
      </c>
      <c r="B4883" t="s">
        <v>5</v>
      </c>
      <c r="C4883">
        <v>4.7300000000000004</v>
      </c>
      <c r="D4883" t="s">
        <v>61</v>
      </c>
      <c r="E4883">
        <v>1</v>
      </c>
      <c r="F4883" s="12">
        <f t="shared" si="152"/>
        <v>41426</v>
      </c>
      <c r="G4883" s="2">
        <f t="shared" si="153"/>
        <v>2013</v>
      </c>
    </row>
    <row r="4884" spans="1:7" x14ac:dyDescent="0.25">
      <c r="A4884">
        <v>8416</v>
      </c>
      <c r="B4884" t="s">
        <v>5</v>
      </c>
      <c r="C4884">
        <v>4.7300000000000004</v>
      </c>
      <c r="D4884" t="s">
        <v>65</v>
      </c>
      <c r="E4884">
        <v>1</v>
      </c>
      <c r="F4884" s="12">
        <f t="shared" si="152"/>
        <v>41487</v>
      </c>
      <c r="G4884" s="2">
        <f t="shared" si="153"/>
        <v>2013</v>
      </c>
    </row>
    <row r="4885" spans="1:7" x14ac:dyDescent="0.25">
      <c r="A4885">
        <v>8416</v>
      </c>
      <c r="B4885" t="s">
        <v>5</v>
      </c>
      <c r="C4885">
        <v>4.7300000000000004</v>
      </c>
      <c r="D4885" t="s">
        <v>64</v>
      </c>
      <c r="E4885">
        <v>1</v>
      </c>
      <c r="F4885" s="12">
        <f t="shared" si="152"/>
        <v>41518</v>
      </c>
      <c r="G4885" s="2">
        <f t="shared" si="153"/>
        <v>2013</v>
      </c>
    </row>
    <row r="4886" spans="1:7" x14ac:dyDescent="0.25">
      <c r="A4886">
        <v>8416</v>
      </c>
      <c r="B4886" t="s">
        <v>5</v>
      </c>
      <c r="C4886">
        <v>4.7300000000000004</v>
      </c>
      <c r="D4886" t="s">
        <v>69</v>
      </c>
      <c r="E4886">
        <v>1</v>
      </c>
      <c r="F4886" s="12">
        <f t="shared" si="152"/>
        <v>41640</v>
      </c>
      <c r="G4886" s="2">
        <f t="shared" si="153"/>
        <v>2014</v>
      </c>
    </row>
    <row r="4887" spans="1:7" x14ac:dyDescent="0.25">
      <c r="A4887">
        <v>8416</v>
      </c>
      <c r="B4887" t="s">
        <v>5</v>
      </c>
      <c r="C4887">
        <v>4.7300000000000004</v>
      </c>
      <c r="D4887" t="s">
        <v>6</v>
      </c>
      <c r="E4887">
        <v>1</v>
      </c>
      <c r="F4887" s="12">
        <f t="shared" si="152"/>
        <v>41730</v>
      </c>
      <c r="G4887" s="2">
        <f t="shared" si="153"/>
        <v>2014</v>
      </c>
    </row>
    <row r="4888" spans="1:7" x14ac:dyDescent="0.25">
      <c r="A4888">
        <v>8416</v>
      </c>
      <c r="B4888" t="s">
        <v>5</v>
      </c>
      <c r="C4888">
        <v>4.7300000000000004</v>
      </c>
      <c r="D4888" t="s">
        <v>8</v>
      </c>
      <c r="E4888">
        <v>1</v>
      </c>
      <c r="F4888" s="12">
        <f t="shared" si="152"/>
        <v>41760</v>
      </c>
      <c r="G4888" s="2">
        <f t="shared" si="153"/>
        <v>2014</v>
      </c>
    </row>
    <row r="4889" spans="1:7" x14ac:dyDescent="0.25">
      <c r="A4889">
        <v>8416</v>
      </c>
      <c r="B4889" t="s">
        <v>5</v>
      </c>
      <c r="C4889">
        <v>4.7300000000000004</v>
      </c>
      <c r="D4889" t="s">
        <v>11</v>
      </c>
      <c r="E4889">
        <v>1</v>
      </c>
      <c r="F4889" s="12">
        <f t="shared" si="152"/>
        <v>41821</v>
      </c>
      <c r="G4889" s="2">
        <f t="shared" si="153"/>
        <v>2014</v>
      </c>
    </row>
    <row r="4890" spans="1:7" x14ac:dyDescent="0.25">
      <c r="A4890">
        <v>8416</v>
      </c>
      <c r="B4890" t="s">
        <v>5</v>
      </c>
      <c r="C4890">
        <v>4.7300000000000004</v>
      </c>
      <c r="D4890" t="s">
        <v>14</v>
      </c>
      <c r="E4890">
        <v>1</v>
      </c>
      <c r="F4890" s="12">
        <f t="shared" si="152"/>
        <v>41883</v>
      </c>
      <c r="G4890" s="2">
        <f t="shared" si="153"/>
        <v>2014</v>
      </c>
    </row>
    <row r="4891" spans="1:7" x14ac:dyDescent="0.25">
      <c r="A4891">
        <v>8416</v>
      </c>
      <c r="B4891" t="s">
        <v>5</v>
      </c>
      <c r="C4891">
        <v>4.7300000000000004</v>
      </c>
      <c r="D4891" t="s">
        <v>17</v>
      </c>
      <c r="E4891">
        <v>1</v>
      </c>
      <c r="F4891" s="12">
        <f t="shared" si="152"/>
        <v>41944</v>
      </c>
      <c r="G4891" s="2">
        <f t="shared" si="153"/>
        <v>2014</v>
      </c>
    </row>
    <row r="4892" spans="1:7" x14ac:dyDescent="0.25">
      <c r="A4892">
        <v>8416</v>
      </c>
      <c r="B4892" t="s">
        <v>5</v>
      </c>
      <c r="C4892">
        <v>4.7300000000000004</v>
      </c>
      <c r="D4892" t="s">
        <v>23</v>
      </c>
      <c r="E4892">
        <v>1</v>
      </c>
      <c r="F4892" s="12">
        <f t="shared" si="152"/>
        <v>42064</v>
      </c>
      <c r="G4892" s="2">
        <f t="shared" si="153"/>
        <v>2015</v>
      </c>
    </row>
    <row r="4893" spans="1:7" x14ac:dyDescent="0.25">
      <c r="A4893">
        <v>8416</v>
      </c>
      <c r="B4893" t="s">
        <v>5</v>
      </c>
      <c r="C4893">
        <v>4.7300000000000004</v>
      </c>
      <c r="D4893" t="s">
        <v>25</v>
      </c>
      <c r="E4893">
        <v>1</v>
      </c>
      <c r="F4893" s="12">
        <f t="shared" si="152"/>
        <v>42125</v>
      </c>
      <c r="G4893" s="2">
        <f t="shared" si="153"/>
        <v>2015</v>
      </c>
    </row>
    <row r="4894" spans="1:7" x14ac:dyDescent="0.25">
      <c r="A4894">
        <v>8416</v>
      </c>
      <c r="B4894" t="s">
        <v>5</v>
      </c>
      <c r="C4894">
        <v>4.7300000000000004</v>
      </c>
      <c r="D4894" t="s">
        <v>27</v>
      </c>
      <c r="E4894">
        <v>1</v>
      </c>
      <c r="F4894" s="12">
        <f t="shared" si="152"/>
        <v>42156</v>
      </c>
      <c r="G4894" s="2">
        <f t="shared" si="153"/>
        <v>2015</v>
      </c>
    </row>
    <row r="4895" spans="1:7" x14ac:dyDescent="0.25">
      <c r="A4895">
        <v>8417</v>
      </c>
      <c r="B4895" t="s">
        <v>5</v>
      </c>
      <c r="C4895">
        <v>3.22</v>
      </c>
      <c r="D4895" t="s">
        <v>54</v>
      </c>
      <c r="E4895">
        <v>1</v>
      </c>
      <c r="F4895" s="12">
        <f t="shared" si="152"/>
        <v>41244</v>
      </c>
      <c r="G4895" s="2">
        <f t="shared" si="153"/>
        <v>2012</v>
      </c>
    </row>
    <row r="4896" spans="1:7" x14ac:dyDescent="0.25">
      <c r="A4896">
        <v>8417</v>
      </c>
      <c r="B4896" t="s">
        <v>5</v>
      </c>
      <c r="C4896">
        <v>3.22</v>
      </c>
      <c r="D4896" t="s">
        <v>57</v>
      </c>
      <c r="E4896">
        <v>1</v>
      </c>
      <c r="F4896" s="12">
        <f t="shared" si="152"/>
        <v>41334</v>
      </c>
      <c r="G4896" s="2">
        <f t="shared" si="153"/>
        <v>2013</v>
      </c>
    </row>
    <row r="4897" spans="1:7" x14ac:dyDescent="0.25">
      <c r="A4897">
        <v>8417</v>
      </c>
      <c r="B4897" t="s">
        <v>5</v>
      </c>
      <c r="C4897">
        <v>3.22</v>
      </c>
      <c r="D4897" t="s">
        <v>61</v>
      </c>
      <c r="E4897">
        <v>1</v>
      </c>
      <c r="F4897" s="12">
        <f t="shared" si="152"/>
        <v>41426</v>
      </c>
      <c r="G4897" s="2">
        <f t="shared" si="153"/>
        <v>2013</v>
      </c>
    </row>
    <row r="4898" spans="1:7" x14ac:dyDescent="0.25">
      <c r="A4898">
        <v>8417</v>
      </c>
      <c r="B4898" t="s">
        <v>5</v>
      </c>
      <c r="C4898">
        <v>3.22</v>
      </c>
      <c r="D4898" t="s">
        <v>65</v>
      </c>
      <c r="E4898">
        <v>1</v>
      </c>
      <c r="F4898" s="12">
        <f t="shared" si="152"/>
        <v>41487</v>
      </c>
      <c r="G4898" s="2">
        <f t="shared" si="153"/>
        <v>2013</v>
      </c>
    </row>
    <row r="4899" spans="1:7" x14ac:dyDescent="0.25">
      <c r="A4899">
        <v>8417</v>
      </c>
      <c r="B4899" t="s">
        <v>5</v>
      </c>
      <c r="C4899">
        <v>3.22</v>
      </c>
      <c r="D4899" t="s">
        <v>67</v>
      </c>
      <c r="E4899">
        <v>1</v>
      </c>
      <c r="F4899" s="12">
        <f t="shared" si="152"/>
        <v>41579</v>
      </c>
      <c r="G4899" s="2">
        <f t="shared" si="153"/>
        <v>2013</v>
      </c>
    </row>
    <row r="4900" spans="1:7" x14ac:dyDescent="0.25">
      <c r="A4900">
        <v>8417</v>
      </c>
      <c r="B4900" t="s">
        <v>5</v>
      </c>
      <c r="C4900">
        <v>3.22</v>
      </c>
      <c r="D4900" t="s">
        <v>7</v>
      </c>
      <c r="E4900">
        <v>1</v>
      </c>
      <c r="F4900" s="12">
        <f t="shared" si="152"/>
        <v>41699</v>
      </c>
      <c r="G4900" s="2">
        <f t="shared" si="153"/>
        <v>2014</v>
      </c>
    </row>
    <row r="4901" spans="1:7" x14ac:dyDescent="0.25">
      <c r="A4901">
        <v>8417</v>
      </c>
      <c r="B4901" t="s">
        <v>5</v>
      </c>
      <c r="C4901">
        <v>3.22</v>
      </c>
      <c r="D4901" t="s">
        <v>8</v>
      </c>
      <c r="E4901">
        <v>1</v>
      </c>
      <c r="F4901" s="12">
        <f t="shared" si="152"/>
        <v>41760</v>
      </c>
      <c r="G4901" s="2">
        <f t="shared" si="153"/>
        <v>2014</v>
      </c>
    </row>
    <row r="4902" spans="1:7" x14ac:dyDescent="0.25">
      <c r="A4902">
        <v>8417</v>
      </c>
      <c r="B4902" t="s">
        <v>5</v>
      </c>
      <c r="C4902">
        <v>3.22</v>
      </c>
      <c r="D4902" t="s">
        <v>11</v>
      </c>
      <c r="E4902">
        <v>1</v>
      </c>
      <c r="F4902" s="12">
        <f t="shared" si="152"/>
        <v>41821</v>
      </c>
      <c r="G4902" s="2">
        <f t="shared" si="153"/>
        <v>2014</v>
      </c>
    </row>
    <row r="4903" spans="1:7" x14ac:dyDescent="0.25">
      <c r="A4903">
        <v>8417</v>
      </c>
      <c r="B4903" t="s">
        <v>5</v>
      </c>
      <c r="C4903">
        <v>3.22</v>
      </c>
      <c r="D4903" t="s">
        <v>16</v>
      </c>
      <c r="E4903">
        <v>1</v>
      </c>
      <c r="F4903" s="12">
        <f t="shared" si="152"/>
        <v>41913</v>
      </c>
      <c r="G4903" s="2">
        <f t="shared" si="153"/>
        <v>2014</v>
      </c>
    </row>
    <row r="4904" spans="1:7" x14ac:dyDescent="0.25">
      <c r="A4904">
        <v>8417</v>
      </c>
      <c r="B4904" t="s">
        <v>5</v>
      </c>
      <c r="C4904">
        <v>3.22</v>
      </c>
      <c r="D4904" t="s">
        <v>21</v>
      </c>
      <c r="E4904">
        <v>1</v>
      </c>
      <c r="F4904" s="12">
        <f t="shared" si="152"/>
        <v>42036</v>
      </c>
      <c r="G4904" s="2">
        <f t="shared" si="153"/>
        <v>2015</v>
      </c>
    </row>
    <row r="4905" spans="1:7" x14ac:dyDescent="0.25">
      <c r="A4905">
        <v>8417</v>
      </c>
      <c r="B4905" t="s">
        <v>5</v>
      </c>
      <c r="C4905">
        <v>3.22</v>
      </c>
      <c r="D4905" t="s">
        <v>25</v>
      </c>
      <c r="E4905">
        <v>1</v>
      </c>
      <c r="F4905" s="12">
        <f t="shared" si="152"/>
        <v>42125</v>
      </c>
      <c r="G4905" s="2">
        <f t="shared" si="153"/>
        <v>2015</v>
      </c>
    </row>
    <row r="4906" spans="1:7" x14ac:dyDescent="0.25">
      <c r="A4906">
        <v>8418</v>
      </c>
      <c r="B4906" t="s">
        <v>5</v>
      </c>
      <c r="C4906">
        <v>5.8049999999999997</v>
      </c>
      <c r="D4906" t="s">
        <v>55</v>
      </c>
      <c r="E4906">
        <v>1</v>
      </c>
      <c r="F4906" s="12">
        <f t="shared" si="152"/>
        <v>41183</v>
      </c>
      <c r="G4906" s="2">
        <f t="shared" si="153"/>
        <v>2012</v>
      </c>
    </row>
    <row r="4907" spans="1:7" x14ac:dyDescent="0.25">
      <c r="A4907">
        <v>8418</v>
      </c>
      <c r="B4907" t="s">
        <v>5</v>
      </c>
      <c r="C4907">
        <v>5.8049999999999997</v>
      </c>
      <c r="D4907" t="s">
        <v>59</v>
      </c>
      <c r="E4907">
        <v>1</v>
      </c>
      <c r="F4907" s="12">
        <f t="shared" si="152"/>
        <v>41275</v>
      </c>
      <c r="G4907" s="2">
        <f t="shared" si="153"/>
        <v>2013</v>
      </c>
    </row>
    <row r="4908" spans="1:7" x14ac:dyDescent="0.25">
      <c r="A4908">
        <v>8418</v>
      </c>
      <c r="B4908" t="s">
        <v>5</v>
      </c>
      <c r="C4908">
        <v>5.8049999999999997</v>
      </c>
      <c r="D4908" t="s">
        <v>57</v>
      </c>
      <c r="E4908">
        <v>1</v>
      </c>
      <c r="F4908" s="12">
        <f t="shared" si="152"/>
        <v>41334</v>
      </c>
      <c r="G4908" s="2">
        <f t="shared" si="153"/>
        <v>2013</v>
      </c>
    </row>
    <row r="4909" spans="1:7" x14ac:dyDescent="0.25">
      <c r="A4909">
        <v>8418</v>
      </c>
      <c r="B4909" t="s">
        <v>5</v>
      </c>
      <c r="C4909">
        <v>5.8049999999999997</v>
      </c>
      <c r="D4909" t="s">
        <v>62</v>
      </c>
      <c r="E4909">
        <v>1</v>
      </c>
      <c r="F4909" s="12">
        <f t="shared" si="152"/>
        <v>41365</v>
      </c>
      <c r="G4909" s="2">
        <f t="shared" si="153"/>
        <v>2013</v>
      </c>
    </row>
    <row r="4910" spans="1:7" x14ac:dyDescent="0.25">
      <c r="A4910">
        <v>8418</v>
      </c>
      <c r="B4910" t="s">
        <v>5</v>
      </c>
      <c r="C4910">
        <v>5.8049999999999997</v>
      </c>
      <c r="D4910" t="s">
        <v>61</v>
      </c>
      <c r="E4910">
        <v>1</v>
      </c>
      <c r="F4910" s="12">
        <f t="shared" si="152"/>
        <v>41426</v>
      </c>
      <c r="G4910" s="2">
        <f t="shared" si="153"/>
        <v>2013</v>
      </c>
    </row>
    <row r="4911" spans="1:7" x14ac:dyDescent="0.25">
      <c r="A4911">
        <v>8418</v>
      </c>
      <c r="B4911" t="s">
        <v>5</v>
      </c>
      <c r="C4911">
        <v>5.8049999999999997</v>
      </c>
      <c r="D4911" t="s">
        <v>63</v>
      </c>
      <c r="E4911">
        <v>1</v>
      </c>
      <c r="F4911" s="12">
        <f t="shared" si="152"/>
        <v>41456</v>
      </c>
      <c r="G4911" s="2">
        <f t="shared" si="153"/>
        <v>2013</v>
      </c>
    </row>
    <row r="4912" spans="1:7" x14ac:dyDescent="0.25">
      <c r="A4912">
        <v>8418</v>
      </c>
      <c r="B4912" t="s">
        <v>5</v>
      </c>
      <c r="C4912">
        <v>5.8049999999999997</v>
      </c>
      <c r="D4912" t="s">
        <v>65</v>
      </c>
      <c r="E4912">
        <v>1</v>
      </c>
      <c r="F4912" s="12">
        <f t="shared" si="152"/>
        <v>41487</v>
      </c>
      <c r="G4912" s="2">
        <f t="shared" si="153"/>
        <v>2013</v>
      </c>
    </row>
    <row r="4913" spans="1:7" x14ac:dyDescent="0.25">
      <c r="A4913">
        <v>8418</v>
      </c>
      <c r="B4913" t="s">
        <v>5</v>
      </c>
      <c r="C4913">
        <v>5.8049999999999997</v>
      </c>
      <c r="D4913" t="s">
        <v>68</v>
      </c>
      <c r="E4913">
        <v>1</v>
      </c>
      <c r="F4913" s="12">
        <f t="shared" si="152"/>
        <v>41548</v>
      </c>
      <c r="G4913" s="2">
        <f t="shared" si="153"/>
        <v>2013</v>
      </c>
    </row>
    <row r="4914" spans="1:7" x14ac:dyDescent="0.25">
      <c r="A4914">
        <v>8418</v>
      </c>
      <c r="B4914" t="s">
        <v>5</v>
      </c>
      <c r="C4914">
        <v>5.8049999999999997</v>
      </c>
      <c r="D4914" t="s">
        <v>69</v>
      </c>
      <c r="E4914">
        <v>1</v>
      </c>
      <c r="F4914" s="12">
        <f t="shared" si="152"/>
        <v>41640</v>
      </c>
      <c r="G4914" s="2">
        <f t="shared" si="153"/>
        <v>2014</v>
      </c>
    </row>
    <row r="4915" spans="1:7" x14ac:dyDescent="0.25">
      <c r="A4915">
        <v>8418</v>
      </c>
      <c r="B4915" t="s">
        <v>5</v>
      </c>
      <c r="C4915">
        <v>5.8049999999999997</v>
      </c>
      <c r="D4915" t="s">
        <v>7</v>
      </c>
      <c r="E4915">
        <v>1</v>
      </c>
      <c r="F4915" s="12">
        <f t="shared" si="152"/>
        <v>41699</v>
      </c>
      <c r="G4915" s="2">
        <f t="shared" si="153"/>
        <v>2014</v>
      </c>
    </row>
    <row r="4916" spans="1:7" x14ac:dyDescent="0.25">
      <c r="A4916">
        <v>8418</v>
      </c>
      <c r="B4916" t="s">
        <v>5</v>
      </c>
      <c r="C4916">
        <v>5.8049999999999997</v>
      </c>
      <c r="D4916" t="s">
        <v>6</v>
      </c>
      <c r="E4916">
        <v>1</v>
      </c>
      <c r="F4916" s="12">
        <f t="shared" si="152"/>
        <v>41730</v>
      </c>
      <c r="G4916" s="2">
        <f t="shared" si="153"/>
        <v>2014</v>
      </c>
    </row>
    <row r="4917" spans="1:7" x14ac:dyDescent="0.25">
      <c r="A4917">
        <v>8418</v>
      </c>
      <c r="B4917" t="s">
        <v>5</v>
      </c>
      <c r="C4917">
        <v>5.8049999999999997</v>
      </c>
      <c r="D4917" t="s">
        <v>10</v>
      </c>
      <c r="E4917">
        <v>1</v>
      </c>
      <c r="F4917" s="12">
        <f t="shared" si="152"/>
        <v>41791</v>
      </c>
      <c r="G4917" s="2">
        <f t="shared" si="153"/>
        <v>2014</v>
      </c>
    </row>
    <row r="4918" spans="1:7" x14ac:dyDescent="0.25">
      <c r="A4918">
        <v>8418</v>
      </c>
      <c r="B4918" t="s">
        <v>5</v>
      </c>
      <c r="C4918">
        <v>5.8049999999999997</v>
      </c>
      <c r="D4918" t="s">
        <v>11</v>
      </c>
      <c r="E4918">
        <v>1</v>
      </c>
      <c r="F4918" s="12">
        <f t="shared" si="152"/>
        <v>41821</v>
      </c>
      <c r="G4918" s="2">
        <f t="shared" si="153"/>
        <v>2014</v>
      </c>
    </row>
    <row r="4919" spans="1:7" x14ac:dyDescent="0.25">
      <c r="A4919">
        <v>8418</v>
      </c>
      <c r="B4919" t="s">
        <v>5</v>
      </c>
      <c r="C4919">
        <v>5.8049999999999997</v>
      </c>
      <c r="D4919" t="s">
        <v>13</v>
      </c>
      <c r="E4919">
        <v>1</v>
      </c>
      <c r="F4919" s="12">
        <f t="shared" si="152"/>
        <v>41852</v>
      </c>
      <c r="G4919" s="2">
        <f t="shared" si="153"/>
        <v>2014</v>
      </c>
    </row>
    <row r="4920" spans="1:7" x14ac:dyDescent="0.25">
      <c r="A4920">
        <v>8418</v>
      </c>
      <c r="B4920" t="s">
        <v>5</v>
      </c>
      <c r="C4920">
        <v>5.8049999999999997</v>
      </c>
      <c r="D4920" t="s">
        <v>16</v>
      </c>
      <c r="E4920">
        <v>1</v>
      </c>
      <c r="F4920" s="12">
        <f t="shared" si="152"/>
        <v>41913</v>
      </c>
      <c r="G4920" s="2">
        <f t="shared" si="153"/>
        <v>2014</v>
      </c>
    </row>
    <row r="4921" spans="1:7" x14ac:dyDescent="0.25">
      <c r="A4921">
        <v>8418</v>
      </c>
      <c r="B4921" t="s">
        <v>5</v>
      </c>
      <c r="C4921">
        <v>5.8049999999999997</v>
      </c>
      <c r="D4921" t="s">
        <v>20</v>
      </c>
      <c r="E4921">
        <v>1</v>
      </c>
      <c r="F4921" s="12">
        <f t="shared" si="152"/>
        <v>42005</v>
      </c>
      <c r="G4921" s="2">
        <f t="shared" si="153"/>
        <v>2015</v>
      </c>
    </row>
    <row r="4922" spans="1:7" x14ac:dyDescent="0.25">
      <c r="A4922">
        <v>8418</v>
      </c>
      <c r="B4922" t="s">
        <v>5</v>
      </c>
      <c r="C4922">
        <v>5.8049999999999997</v>
      </c>
      <c r="D4922" t="s">
        <v>23</v>
      </c>
      <c r="E4922">
        <v>1</v>
      </c>
      <c r="F4922" s="12">
        <f t="shared" si="152"/>
        <v>42064</v>
      </c>
      <c r="G4922" s="2">
        <f t="shared" si="153"/>
        <v>2015</v>
      </c>
    </row>
    <row r="4923" spans="1:7" x14ac:dyDescent="0.25">
      <c r="A4923">
        <v>8418</v>
      </c>
      <c r="B4923" t="s">
        <v>5</v>
      </c>
      <c r="C4923">
        <v>5.8049999999999997</v>
      </c>
      <c r="D4923" t="s">
        <v>24</v>
      </c>
      <c r="E4923">
        <v>1</v>
      </c>
      <c r="F4923" s="12">
        <f t="shared" si="152"/>
        <v>42095</v>
      </c>
      <c r="G4923" s="2">
        <f t="shared" si="153"/>
        <v>2015</v>
      </c>
    </row>
    <row r="4924" spans="1:7" x14ac:dyDescent="0.25">
      <c r="A4924">
        <v>8418</v>
      </c>
      <c r="B4924" t="s">
        <v>5</v>
      </c>
      <c r="C4924">
        <v>5.8049999999999997</v>
      </c>
      <c r="D4924" t="s">
        <v>27</v>
      </c>
      <c r="E4924">
        <v>1</v>
      </c>
      <c r="F4924" s="12">
        <f t="shared" si="152"/>
        <v>42156</v>
      </c>
      <c r="G4924" s="2">
        <f t="shared" si="153"/>
        <v>2015</v>
      </c>
    </row>
    <row r="4925" spans="1:7" x14ac:dyDescent="0.25">
      <c r="A4925">
        <v>8419</v>
      </c>
      <c r="B4925" t="s">
        <v>5</v>
      </c>
      <c r="C4925">
        <v>8.0500000000000007</v>
      </c>
      <c r="D4925" t="s">
        <v>52</v>
      </c>
      <c r="E4925">
        <v>1</v>
      </c>
      <c r="F4925" s="12">
        <f t="shared" si="152"/>
        <v>41153</v>
      </c>
      <c r="G4925" s="2">
        <f t="shared" si="153"/>
        <v>2012</v>
      </c>
    </row>
    <row r="4926" spans="1:7" x14ac:dyDescent="0.25">
      <c r="A4926">
        <v>8419</v>
      </c>
      <c r="B4926" t="s">
        <v>5</v>
      </c>
      <c r="C4926">
        <v>8.0500000000000007</v>
      </c>
      <c r="D4926" t="s">
        <v>55</v>
      </c>
      <c r="E4926">
        <v>1</v>
      </c>
      <c r="F4926" s="12">
        <f t="shared" si="152"/>
        <v>41183</v>
      </c>
      <c r="G4926" s="2">
        <f t="shared" si="153"/>
        <v>2012</v>
      </c>
    </row>
    <row r="4927" spans="1:7" x14ac:dyDescent="0.25">
      <c r="A4927">
        <v>8419</v>
      </c>
      <c r="B4927" t="s">
        <v>5</v>
      </c>
      <c r="C4927">
        <v>8.0500000000000007</v>
      </c>
      <c r="D4927" t="s">
        <v>54</v>
      </c>
      <c r="E4927">
        <v>1</v>
      </c>
      <c r="F4927" s="12">
        <f t="shared" si="152"/>
        <v>41244</v>
      </c>
      <c r="G4927" s="2">
        <f t="shared" si="153"/>
        <v>2012</v>
      </c>
    </row>
    <row r="4928" spans="1:7" x14ac:dyDescent="0.25">
      <c r="A4928">
        <v>8419</v>
      </c>
      <c r="B4928" t="s">
        <v>5</v>
      </c>
      <c r="C4928">
        <v>8.0500000000000007</v>
      </c>
      <c r="D4928" t="s">
        <v>59</v>
      </c>
      <c r="E4928">
        <v>1</v>
      </c>
      <c r="F4928" s="12">
        <f t="shared" si="152"/>
        <v>41275</v>
      </c>
      <c r="G4928" s="2">
        <f t="shared" si="153"/>
        <v>2013</v>
      </c>
    </row>
    <row r="4929" spans="1:7" x14ac:dyDescent="0.25">
      <c r="A4929">
        <v>8419</v>
      </c>
      <c r="B4929" t="s">
        <v>5</v>
      </c>
      <c r="C4929">
        <v>8.0500000000000007</v>
      </c>
      <c r="D4929" t="s">
        <v>58</v>
      </c>
      <c r="E4929">
        <v>1</v>
      </c>
      <c r="F4929" s="12">
        <f t="shared" si="152"/>
        <v>41306</v>
      </c>
      <c r="G4929" s="2">
        <f t="shared" si="153"/>
        <v>2013</v>
      </c>
    </row>
    <row r="4930" spans="1:7" x14ac:dyDescent="0.25">
      <c r="A4930">
        <v>8419</v>
      </c>
      <c r="B4930" t="s">
        <v>5</v>
      </c>
      <c r="C4930">
        <v>8.0500000000000007</v>
      </c>
      <c r="D4930" t="s">
        <v>62</v>
      </c>
      <c r="E4930">
        <v>1</v>
      </c>
      <c r="F4930" s="12">
        <f t="shared" ref="F4930:F4993" si="154">DATE(VALUE(LEFT(D4930,4)),VALUE(RIGHT(D4930,2)),1)</f>
        <v>41365</v>
      </c>
      <c r="G4930" s="2">
        <f t="shared" si="153"/>
        <v>2013</v>
      </c>
    </row>
    <row r="4931" spans="1:7" x14ac:dyDescent="0.25">
      <c r="A4931">
        <v>8419</v>
      </c>
      <c r="B4931" t="s">
        <v>5</v>
      </c>
      <c r="C4931">
        <v>8.0500000000000007</v>
      </c>
      <c r="D4931" t="s">
        <v>60</v>
      </c>
      <c r="E4931">
        <v>1</v>
      </c>
      <c r="F4931" s="12">
        <f t="shared" si="154"/>
        <v>41395</v>
      </c>
      <c r="G4931" s="2">
        <f t="shared" ref="G4931:G4994" si="155">YEAR(F4931)</f>
        <v>2013</v>
      </c>
    </row>
    <row r="4932" spans="1:7" x14ac:dyDescent="0.25">
      <c r="A4932">
        <v>8419</v>
      </c>
      <c r="B4932" t="s">
        <v>5</v>
      </c>
      <c r="C4932">
        <v>8.0500000000000007</v>
      </c>
      <c r="D4932" t="s">
        <v>61</v>
      </c>
      <c r="E4932">
        <v>1</v>
      </c>
      <c r="F4932" s="12">
        <f t="shared" si="154"/>
        <v>41426</v>
      </c>
      <c r="G4932" s="2">
        <f t="shared" si="155"/>
        <v>2013</v>
      </c>
    </row>
    <row r="4933" spans="1:7" x14ac:dyDescent="0.25">
      <c r="A4933">
        <v>8419</v>
      </c>
      <c r="B4933" t="s">
        <v>5</v>
      </c>
      <c r="C4933">
        <v>8.0500000000000007</v>
      </c>
      <c r="D4933" t="s">
        <v>63</v>
      </c>
      <c r="E4933">
        <v>1</v>
      </c>
      <c r="F4933" s="12">
        <f t="shared" si="154"/>
        <v>41456</v>
      </c>
      <c r="G4933" s="2">
        <f t="shared" si="155"/>
        <v>2013</v>
      </c>
    </row>
    <row r="4934" spans="1:7" x14ac:dyDescent="0.25">
      <c r="A4934">
        <v>8419</v>
      </c>
      <c r="B4934" t="s">
        <v>5</v>
      </c>
      <c r="C4934">
        <v>8.0500000000000007</v>
      </c>
      <c r="D4934" t="s">
        <v>65</v>
      </c>
      <c r="E4934">
        <v>1</v>
      </c>
      <c r="F4934" s="12">
        <f t="shared" si="154"/>
        <v>41487</v>
      </c>
      <c r="G4934" s="2">
        <f t="shared" si="155"/>
        <v>2013</v>
      </c>
    </row>
    <row r="4935" spans="1:7" x14ac:dyDescent="0.25">
      <c r="A4935">
        <v>8419</v>
      </c>
      <c r="B4935" t="s">
        <v>5</v>
      </c>
      <c r="C4935">
        <v>8.0500000000000007</v>
      </c>
      <c r="D4935" t="s">
        <v>64</v>
      </c>
      <c r="E4935">
        <v>1</v>
      </c>
      <c r="F4935" s="12">
        <f t="shared" si="154"/>
        <v>41518</v>
      </c>
      <c r="G4935" s="2">
        <f t="shared" si="155"/>
        <v>2013</v>
      </c>
    </row>
    <row r="4936" spans="1:7" x14ac:dyDescent="0.25">
      <c r="A4936">
        <v>8419</v>
      </c>
      <c r="B4936" t="s">
        <v>5</v>
      </c>
      <c r="C4936">
        <v>8.0500000000000007</v>
      </c>
      <c r="D4936" t="s">
        <v>68</v>
      </c>
      <c r="E4936">
        <v>1</v>
      </c>
      <c r="F4936" s="12">
        <f t="shared" si="154"/>
        <v>41548</v>
      </c>
      <c r="G4936" s="2">
        <f t="shared" si="155"/>
        <v>2013</v>
      </c>
    </row>
    <row r="4937" spans="1:7" x14ac:dyDescent="0.25">
      <c r="A4937">
        <v>8419</v>
      </c>
      <c r="B4937" t="s">
        <v>5</v>
      </c>
      <c r="C4937">
        <v>8.0500000000000007</v>
      </c>
      <c r="D4937" t="s">
        <v>67</v>
      </c>
      <c r="E4937">
        <v>1</v>
      </c>
      <c r="F4937" s="12">
        <f t="shared" si="154"/>
        <v>41579</v>
      </c>
      <c r="G4937" s="2">
        <f t="shared" si="155"/>
        <v>2013</v>
      </c>
    </row>
    <row r="4938" spans="1:7" x14ac:dyDescent="0.25">
      <c r="A4938">
        <v>8419</v>
      </c>
      <c r="B4938" t="s">
        <v>5</v>
      </c>
      <c r="C4938">
        <v>8.0500000000000007</v>
      </c>
      <c r="D4938" t="s">
        <v>66</v>
      </c>
      <c r="E4938">
        <v>1</v>
      </c>
      <c r="F4938" s="12">
        <f t="shared" si="154"/>
        <v>41609</v>
      </c>
      <c r="G4938" s="2">
        <f t="shared" si="155"/>
        <v>2013</v>
      </c>
    </row>
    <row r="4939" spans="1:7" x14ac:dyDescent="0.25">
      <c r="A4939">
        <v>8419</v>
      </c>
      <c r="B4939" t="s">
        <v>5</v>
      </c>
      <c r="C4939">
        <v>8.0500000000000007</v>
      </c>
      <c r="D4939" t="s">
        <v>70</v>
      </c>
      <c r="E4939">
        <v>1</v>
      </c>
      <c r="F4939" s="12">
        <f t="shared" si="154"/>
        <v>41671</v>
      </c>
      <c r="G4939" s="2">
        <f t="shared" si="155"/>
        <v>2014</v>
      </c>
    </row>
    <row r="4940" spans="1:7" x14ac:dyDescent="0.25">
      <c r="A4940">
        <v>8419</v>
      </c>
      <c r="B4940" t="s">
        <v>5</v>
      </c>
      <c r="C4940">
        <v>8.0500000000000007</v>
      </c>
      <c r="D4940" t="s">
        <v>7</v>
      </c>
      <c r="E4940">
        <v>1</v>
      </c>
      <c r="F4940" s="12">
        <f t="shared" si="154"/>
        <v>41699</v>
      </c>
      <c r="G4940" s="2">
        <f t="shared" si="155"/>
        <v>2014</v>
      </c>
    </row>
    <row r="4941" spans="1:7" x14ac:dyDescent="0.25">
      <c r="A4941">
        <v>8419</v>
      </c>
      <c r="B4941" t="s">
        <v>5</v>
      </c>
      <c r="C4941">
        <v>8.0500000000000007</v>
      </c>
      <c r="D4941" t="s">
        <v>6</v>
      </c>
      <c r="E4941">
        <v>1</v>
      </c>
      <c r="F4941" s="12">
        <f t="shared" si="154"/>
        <v>41730</v>
      </c>
      <c r="G4941" s="2">
        <f t="shared" si="155"/>
        <v>2014</v>
      </c>
    </row>
    <row r="4942" spans="1:7" x14ac:dyDescent="0.25">
      <c r="A4942">
        <v>8419</v>
      </c>
      <c r="B4942" t="s">
        <v>5</v>
      </c>
      <c r="C4942">
        <v>8.0500000000000007</v>
      </c>
      <c r="D4942" t="s">
        <v>8</v>
      </c>
      <c r="E4942">
        <v>1</v>
      </c>
      <c r="F4942" s="12">
        <f t="shared" si="154"/>
        <v>41760</v>
      </c>
      <c r="G4942" s="2">
        <f t="shared" si="155"/>
        <v>2014</v>
      </c>
    </row>
    <row r="4943" spans="1:7" x14ac:dyDescent="0.25">
      <c r="A4943">
        <v>8419</v>
      </c>
      <c r="B4943" t="s">
        <v>5</v>
      </c>
      <c r="C4943">
        <v>8.0500000000000007</v>
      </c>
      <c r="D4943" t="s">
        <v>10</v>
      </c>
      <c r="E4943">
        <v>1</v>
      </c>
      <c r="F4943" s="12">
        <f t="shared" si="154"/>
        <v>41791</v>
      </c>
      <c r="G4943" s="2">
        <f t="shared" si="155"/>
        <v>2014</v>
      </c>
    </row>
    <row r="4944" spans="1:7" x14ac:dyDescent="0.25">
      <c r="A4944">
        <v>8419</v>
      </c>
      <c r="B4944" t="s">
        <v>5</v>
      </c>
      <c r="C4944">
        <v>8.0500000000000007</v>
      </c>
      <c r="D4944" t="s">
        <v>11</v>
      </c>
      <c r="E4944">
        <v>1</v>
      </c>
      <c r="F4944" s="12">
        <f t="shared" si="154"/>
        <v>41821</v>
      </c>
      <c r="G4944" s="2">
        <f t="shared" si="155"/>
        <v>2014</v>
      </c>
    </row>
    <row r="4945" spans="1:7" x14ac:dyDescent="0.25">
      <c r="A4945">
        <v>8419</v>
      </c>
      <c r="B4945" t="s">
        <v>5</v>
      </c>
      <c r="C4945">
        <v>8.0500000000000007</v>
      </c>
      <c r="D4945" t="s">
        <v>13</v>
      </c>
      <c r="E4945">
        <v>1</v>
      </c>
      <c r="F4945" s="12">
        <f t="shared" si="154"/>
        <v>41852</v>
      </c>
      <c r="G4945" s="2">
        <f t="shared" si="155"/>
        <v>2014</v>
      </c>
    </row>
    <row r="4946" spans="1:7" x14ac:dyDescent="0.25">
      <c r="A4946">
        <v>8419</v>
      </c>
      <c r="B4946" t="s">
        <v>5</v>
      </c>
      <c r="C4946">
        <v>8.0500000000000007</v>
      </c>
      <c r="D4946" t="s">
        <v>14</v>
      </c>
      <c r="E4946">
        <v>1</v>
      </c>
      <c r="F4946" s="12">
        <f t="shared" si="154"/>
        <v>41883</v>
      </c>
      <c r="G4946" s="2">
        <f t="shared" si="155"/>
        <v>2014</v>
      </c>
    </row>
    <row r="4947" spans="1:7" x14ac:dyDescent="0.25">
      <c r="A4947">
        <v>8419</v>
      </c>
      <c r="B4947" t="s">
        <v>5</v>
      </c>
      <c r="C4947">
        <v>8.0500000000000007</v>
      </c>
      <c r="D4947" t="s">
        <v>16</v>
      </c>
      <c r="E4947">
        <v>1</v>
      </c>
      <c r="F4947" s="12">
        <f t="shared" si="154"/>
        <v>41913</v>
      </c>
      <c r="G4947" s="2">
        <f t="shared" si="155"/>
        <v>2014</v>
      </c>
    </row>
    <row r="4948" spans="1:7" x14ac:dyDescent="0.25">
      <c r="A4948">
        <v>8419</v>
      </c>
      <c r="B4948" t="s">
        <v>5</v>
      </c>
      <c r="C4948">
        <v>8.0500000000000007</v>
      </c>
      <c r="D4948" t="s">
        <v>18</v>
      </c>
      <c r="E4948">
        <v>1</v>
      </c>
      <c r="F4948" s="12">
        <f t="shared" si="154"/>
        <v>41974</v>
      </c>
      <c r="G4948" s="2">
        <f t="shared" si="155"/>
        <v>2014</v>
      </c>
    </row>
    <row r="4949" spans="1:7" x14ac:dyDescent="0.25">
      <c r="A4949">
        <v>8419</v>
      </c>
      <c r="B4949" t="s">
        <v>5</v>
      </c>
      <c r="C4949">
        <v>8.0500000000000007</v>
      </c>
      <c r="D4949" t="s">
        <v>20</v>
      </c>
      <c r="E4949">
        <v>1</v>
      </c>
      <c r="F4949" s="12">
        <f t="shared" si="154"/>
        <v>42005</v>
      </c>
      <c r="G4949" s="2">
        <f t="shared" si="155"/>
        <v>2015</v>
      </c>
    </row>
    <row r="4950" spans="1:7" x14ac:dyDescent="0.25">
      <c r="A4950">
        <v>8419</v>
      </c>
      <c r="B4950" t="s">
        <v>5</v>
      </c>
      <c r="C4950">
        <v>8.0500000000000007</v>
      </c>
      <c r="D4950" t="s">
        <v>21</v>
      </c>
      <c r="E4950">
        <v>1</v>
      </c>
      <c r="F4950" s="12">
        <f t="shared" si="154"/>
        <v>42036</v>
      </c>
      <c r="G4950" s="2">
        <f t="shared" si="155"/>
        <v>2015</v>
      </c>
    </row>
    <row r="4951" spans="1:7" x14ac:dyDescent="0.25">
      <c r="A4951">
        <v>8419</v>
      </c>
      <c r="B4951" t="s">
        <v>5</v>
      </c>
      <c r="C4951">
        <v>8.0500000000000007</v>
      </c>
      <c r="D4951" t="s">
        <v>23</v>
      </c>
      <c r="E4951">
        <v>1</v>
      </c>
      <c r="F4951" s="12">
        <f t="shared" si="154"/>
        <v>42064</v>
      </c>
      <c r="G4951" s="2">
        <f t="shared" si="155"/>
        <v>2015</v>
      </c>
    </row>
    <row r="4952" spans="1:7" x14ac:dyDescent="0.25">
      <c r="A4952">
        <v>8419</v>
      </c>
      <c r="B4952" t="s">
        <v>5</v>
      </c>
      <c r="C4952">
        <v>8.0500000000000007</v>
      </c>
      <c r="D4952" t="s">
        <v>25</v>
      </c>
      <c r="E4952">
        <v>1</v>
      </c>
      <c r="F4952" s="12">
        <f t="shared" si="154"/>
        <v>42125</v>
      </c>
      <c r="G4952" s="2">
        <f t="shared" si="155"/>
        <v>2015</v>
      </c>
    </row>
    <row r="4953" spans="1:7" x14ac:dyDescent="0.25">
      <c r="A4953">
        <v>8419</v>
      </c>
      <c r="B4953" t="s">
        <v>5</v>
      </c>
      <c r="C4953">
        <v>8.0500000000000007</v>
      </c>
      <c r="D4953" t="s">
        <v>27</v>
      </c>
      <c r="E4953">
        <v>1</v>
      </c>
      <c r="F4953" s="12">
        <f t="shared" si="154"/>
        <v>42156</v>
      </c>
      <c r="G4953" s="2">
        <f t="shared" si="155"/>
        <v>2015</v>
      </c>
    </row>
    <row r="4954" spans="1:7" x14ac:dyDescent="0.25">
      <c r="A4954">
        <v>8420</v>
      </c>
      <c r="B4954" t="s">
        <v>5</v>
      </c>
      <c r="C4954">
        <v>9.89</v>
      </c>
      <c r="D4954" t="s">
        <v>52</v>
      </c>
      <c r="E4954">
        <v>1</v>
      </c>
      <c r="F4954" s="12">
        <f t="shared" si="154"/>
        <v>41153</v>
      </c>
      <c r="G4954" s="2">
        <f t="shared" si="155"/>
        <v>2012</v>
      </c>
    </row>
    <row r="4955" spans="1:7" x14ac:dyDescent="0.25">
      <c r="A4955">
        <v>8420</v>
      </c>
      <c r="B4955" t="s">
        <v>5</v>
      </c>
      <c r="C4955">
        <v>9.89</v>
      </c>
      <c r="D4955" t="s">
        <v>55</v>
      </c>
      <c r="E4955">
        <v>1</v>
      </c>
      <c r="F4955" s="12">
        <f t="shared" si="154"/>
        <v>41183</v>
      </c>
      <c r="G4955" s="2">
        <f t="shared" si="155"/>
        <v>2012</v>
      </c>
    </row>
    <row r="4956" spans="1:7" x14ac:dyDescent="0.25">
      <c r="A4956">
        <v>8420</v>
      </c>
      <c r="B4956" t="s">
        <v>5</v>
      </c>
      <c r="C4956">
        <v>9.89</v>
      </c>
      <c r="D4956" t="s">
        <v>56</v>
      </c>
      <c r="E4956">
        <v>1</v>
      </c>
      <c r="F4956" s="12">
        <f t="shared" si="154"/>
        <v>41214</v>
      </c>
      <c r="G4956" s="2">
        <f t="shared" si="155"/>
        <v>2012</v>
      </c>
    </row>
    <row r="4957" spans="1:7" x14ac:dyDescent="0.25">
      <c r="A4957">
        <v>8420</v>
      </c>
      <c r="B4957" t="s">
        <v>5</v>
      </c>
      <c r="C4957">
        <v>9.89</v>
      </c>
      <c r="D4957" t="s">
        <v>54</v>
      </c>
      <c r="E4957">
        <v>1</v>
      </c>
      <c r="F4957" s="12">
        <f t="shared" si="154"/>
        <v>41244</v>
      </c>
      <c r="G4957" s="2">
        <f t="shared" si="155"/>
        <v>2012</v>
      </c>
    </row>
    <row r="4958" spans="1:7" x14ac:dyDescent="0.25">
      <c r="A4958">
        <v>8420</v>
      </c>
      <c r="B4958" t="s">
        <v>5</v>
      </c>
      <c r="C4958">
        <v>9.89</v>
      </c>
      <c r="D4958" t="s">
        <v>59</v>
      </c>
      <c r="E4958">
        <v>1</v>
      </c>
      <c r="F4958" s="12">
        <f t="shared" si="154"/>
        <v>41275</v>
      </c>
      <c r="G4958" s="2">
        <f t="shared" si="155"/>
        <v>2013</v>
      </c>
    </row>
    <row r="4959" spans="1:7" x14ac:dyDescent="0.25">
      <c r="A4959">
        <v>8420</v>
      </c>
      <c r="B4959" t="s">
        <v>5</v>
      </c>
      <c r="C4959">
        <v>9.89</v>
      </c>
      <c r="D4959" t="s">
        <v>57</v>
      </c>
      <c r="E4959">
        <v>2</v>
      </c>
      <c r="F4959" s="12">
        <f t="shared" si="154"/>
        <v>41334</v>
      </c>
      <c r="G4959" s="2">
        <f t="shared" si="155"/>
        <v>2013</v>
      </c>
    </row>
    <row r="4960" spans="1:7" x14ac:dyDescent="0.25">
      <c r="A4960">
        <v>8420</v>
      </c>
      <c r="B4960" t="s">
        <v>5</v>
      </c>
      <c r="C4960">
        <v>9.89</v>
      </c>
      <c r="D4960" t="s">
        <v>62</v>
      </c>
      <c r="E4960">
        <v>1</v>
      </c>
      <c r="F4960" s="12">
        <f t="shared" si="154"/>
        <v>41365</v>
      </c>
      <c r="G4960" s="2">
        <f t="shared" si="155"/>
        <v>2013</v>
      </c>
    </row>
    <row r="4961" spans="1:7" x14ac:dyDescent="0.25">
      <c r="A4961">
        <v>8420</v>
      </c>
      <c r="B4961" t="s">
        <v>5</v>
      </c>
      <c r="C4961">
        <v>9.89</v>
      </c>
      <c r="D4961" t="s">
        <v>60</v>
      </c>
      <c r="E4961">
        <v>1</v>
      </c>
      <c r="F4961" s="12">
        <f t="shared" si="154"/>
        <v>41395</v>
      </c>
      <c r="G4961" s="2">
        <f t="shared" si="155"/>
        <v>2013</v>
      </c>
    </row>
    <row r="4962" spans="1:7" x14ac:dyDescent="0.25">
      <c r="A4962">
        <v>8420</v>
      </c>
      <c r="B4962" t="s">
        <v>5</v>
      </c>
      <c r="C4962">
        <v>9.89</v>
      </c>
      <c r="D4962" t="s">
        <v>61</v>
      </c>
      <c r="E4962">
        <v>2</v>
      </c>
      <c r="F4962" s="12">
        <f t="shared" si="154"/>
        <v>41426</v>
      </c>
      <c r="G4962" s="2">
        <f t="shared" si="155"/>
        <v>2013</v>
      </c>
    </row>
    <row r="4963" spans="1:7" x14ac:dyDescent="0.25">
      <c r="A4963">
        <v>8420</v>
      </c>
      <c r="B4963" t="s">
        <v>5</v>
      </c>
      <c r="C4963">
        <v>9.89</v>
      </c>
      <c r="D4963" t="s">
        <v>63</v>
      </c>
      <c r="E4963">
        <v>1</v>
      </c>
      <c r="F4963" s="12">
        <f t="shared" si="154"/>
        <v>41456</v>
      </c>
      <c r="G4963" s="2">
        <f t="shared" si="155"/>
        <v>2013</v>
      </c>
    </row>
    <row r="4964" spans="1:7" x14ac:dyDescent="0.25">
      <c r="A4964">
        <v>8420</v>
      </c>
      <c r="B4964" t="s">
        <v>5</v>
      </c>
      <c r="C4964">
        <v>9.89</v>
      </c>
      <c r="D4964" t="s">
        <v>65</v>
      </c>
      <c r="E4964">
        <v>1</v>
      </c>
      <c r="F4964" s="12">
        <f t="shared" si="154"/>
        <v>41487</v>
      </c>
      <c r="G4964" s="2">
        <f t="shared" si="155"/>
        <v>2013</v>
      </c>
    </row>
    <row r="4965" spans="1:7" x14ac:dyDescent="0.25">
      <c r="A4965">
        <v>8420</v>
      </c>
      <c r="B4965" t="s">
        <v>5</v>
      </c>
      <c r="C4965">
        <v>9.89</v>
      </c>
      <c r="D4965" t="s">
        <v>64</v>
      </c>
      <c r="E4965">
        <v>2</v>
      </c>
      <c r="F4965" s="12">
        <f t="shared" si="154"/>
        <v>41518</v>
      </c>
      <c r="G4965" s="2">
        <f t="shared" si="155"/>
        <v>2013</v>
      </c>
    </row>
    <row r="4966" spans="1:7" x14ac:dyDescent="0.25">
      <c r="A4966">
        <v>8420</v>
      </c>
      <c r="B4966" t="s">
        <v>5</v>
      </c>
      <c r="C4966">
        <v>9.89</v>
      </c>
      <c r="D4966" t="s">
        <v>68</v>
      </c>
      <c r="E4966">
        <v>1</v>
      </c>
      <c r="F4966" s="12">
        <f t="shared" si="154"/>
        <v>41548</v>
      </c>
      <c r="G4966" s="2">
        <f t="shared" si="155"/>
        <v>2013</v>
      </c>
    </row>
    <row r="4967" spans="1:7" x14ac:dyDescent="0.25">
      <c r="A4967">
        <v>8420</v>
      </c>
      <c r="B4967" t="s">
        <v>5</v>
      </c>
      <c r="C4967">
        <v>9.89</v>
      </c>
      <c r="D4967" t="s">
        <v>66</v>
      </c>
      <c r="E4967">
        <v>1</v>
      </c>
      <c r="F4967" s="12">
        <f t="shared" si="154"/>
        <v>41609</v>
      </c>
      <c r="G4967" s="2">
        <f t="shared" si="155"/>
        <v>2013</v>
      </c>
    </row>
    <row r="4968" spans="1:7" x14ac:dyDescent="0.25">
      <c r="A4968">
        <v>8420</v>
      </c>
      <c r="B4968" t="s">
        <v>5</v>
      </c>
      <c r="C4968">
        <v>9.89</v>
      </c>
      <c r="D4968" t="s">
        <v>69</v>
      </c>
      <c r="E4968">
        <v>1</v>
      </c>
      <c r="F4968" s="12">
        <f t="shared" si="154"/>
        <v>41640</v>
      </c>
      <c r="G4968" s="2">
        <f t="shared" si="155"/>
        <v>2014</v>
      </c>
    </row>
    <row r="4969" spans="1:7" x14ac:dyDescent="0.25">
      <c r="A4969">
        <v>8420</v>
      </c>
      <c r="B4969" t="s">
        <v>5</v>
      </c>
      <c r="C4969">
        <v>9.89</v>
      </c>
      <c r="D4969" t="s">
        <v>70</v>
      </c>
      <c r="E4969">
        <v>1</v>
      </c>
      <c r="F4969" s="12">
        <f t="shared" si="154"/>
        <v>41671</v>
      </c>
      <c r="G4969" s="2">
        <f t="shared" si="155"/>
        <v>2014</v>
      </c>
    </row>
    <row r="4970" spans="1:7" x14ac:dyDescent="0.25">
      <c r="A4970">
        <v>8420</v>
      </c>
      <c r="B4970" t="s">
        <v>5</v>
      </c>
      <c r="C4970">
        <v>9.89</v>
      </c>
      <c r="D4970" t="s">
        <v>7</v>
      </c>
      <c r="E4970">
        <v>1</v>
      </c>
      <c r="F4970" s="12">
        <f t="shared" si="154"/>
        <v>41699</v>
      </c>
      <c r="G4970" s="2">
        <f t="shared" si="155"/>
        <v>2014</v>
      </c>
    </row>
    <row r="4971" spans="1:7" x14ac:dyDescent="0.25">
      <c r="A4971">
        <v>8420</v>
      </c>
      <c r="B4971" t="s">
        <v>5</v>
      </c>
      <c r="C4971">
        <v>9.89</v>
      </c>
      <c r="D4971" t="s">
        <v>6</v>
      </c>
      <c r="E4971">
        <v>1</v>
      </c>
      <c r="F4971" s="12">
        <f t="shared" si="154"/>
        <v>41730</v>
      </c>
      <c r="G4971" s="2">
        <f t="shared" si="155"/>
        <v>2014</v>
      </c>
    </row>
    <row r="4972" spans="1:7" x14ac:dyDescent="0.25">
      <c r="A4972">
        <v>8420</v>
      </c>
      <c r="B4972" t="s">
        <v>5</v>
      </c>
      <c r="C4972">
        <v>9.89</v>
      </c>
      <c r="D4972" t="s">
        <v>8</v>
      </c>
      <c r="E4972">
        <v>1</v>
      </c>
      <c r="F4972" s="12">
        <f t="shared" si="154"/>
        <v>41760</v>
      </c>
      <c r="G4972" s="2">
        <f t="shared" si="155"/>
        <v>2014</v>
      </c>
    </row>
    <row r="4973" spans="1:7" x14ac:dyDescent="0.25">
      <c r="A4973">
        <v>8420</v>
      </c>
      <c r="B4973" t="s">
        <v>5</v>
      </c>
      <c r="C4973">
        <v>9.89</v>
      </c>
      <c r="D4973" t="s">
        <v>10</v>
      </c>
      <c r="E4973">
        <v>2</v>
      </c>
      <c r="F4973" s="12">
        <f t="shared" si="154"/>
        <v>41791</v>
      </c>
      <c r="G4973" s="2">
        <f t="shared" si="155"/>
        <v>2014</v>
      </c>
    </row>
    <row r="4974" spans="1:7" x14ac:dyDescent="0.25">
      <c r="A4974">
        <v>8420</v>
      </c>
      <c r="B4974" t="s">
        <v>5</v>
      </c>
      <c r="C4974">
        <v>9.89</v>
      </c>
      <c r="D4974" t="s">
        <v>11</v>
      </c>
      <c r="E4974">
        <v>1</v>
      </c>
      <c r="F4974" s="12">
        <f t="shared" si="154"/>
        <v>41821</v>
      </c>
      <c r="G4974" s="2">
        <f t="shared" si="155"/>
        <v>2014</v>
      </c>
    </row>
    <row r="4975" spans="1:7" x14ac:dyDescent="0.25">
      <c r="A4975">
        <v>8420</v>
      </c>
      <c r="B4975" t="s">
        <v>5</v>
      </c>
      <c r="C4975">
        <v>9.89</v>
      </c>
      <c r="D4975" t="s">
        <v>13</v>
      </c>
      <c r="E4975">
        <v>1</v>
      </c>
      <c r="F4975" s="12">
        <f t="shared" si="154"/>
        <v>41852</v>
      </c>
      <c r="G4975" s="2">
        <f t="shared" si="155"/>
        <v>2014</v>
      </c>
    </row>
    <row r="4976" spans="1:7" x14ac:dyDescent="0.25">
      <c r="A4976">
        <v>8420</v>
      </c>
      <c r="B4976" t="s">
        <v>5</v>
      </c>
      <c r="C4976">
        <v>9.89</v>
      </c>
      <c r="D4976" t="s">
        <v>14</v>
      </c>
      <c r="E4976">
        <v>2</v>
      </c>
      <c r="F4976" s="12">
        <f t="shared" si="154"/>
        <v>41883</v>
      </c>
      <c r="G4976" s="2">
        <f t="shared" si="155"/>
        <v>2014</v>
      </c>
    </row>
    <row r="4977" spans="1:7" x14ac:dyDescent="0.25">
      <c r="A4977">
        <v>8420</v>
      </c>
      <c r="B4977" t="s">
        <v>5</v>
      </c>
      <c r="C4977">
        <v>9.89</v>
      </c>
      <c r="D4977" t="s">
        <v>16</v>
      </c>
      <c r="E4977">
        <v>1</v>
      </c>
      <c r="F4977" s="12">
        <f t="shared" si="154"/>
        <v>41913</v>
      </c>
      <c r="G4977" s="2">
        <f t="shared" si="155"/>
        <v>2014</v>
      </c>
    </row>
    <row r="4978" spans="1:7" x14ac:dyDescent="0.25">
      <c r="A4978">
        <v>8420</v>
      </c>
      <c r="B4978" t="s">
        <v>5</v>
      </c>
      <c r="C4978">
        <v>9.89</v>
      </c>
      <c r="D4978" t="s">
        <v>18</v>
      </c>
      <c r="E4978">
        <v>1</v>
      </c>
      <c r="F4978" s="12">
        <f t="shared" si="154"/>
        <v>41974</v>
      </c>
      <c r="G4978" s="2">
        <f t="shared" si="155"/>
        <v>2014</v>
      </c>
    </row>
    <row r="4979" spans="1:7" x14ac:dyDescent="0.25">
      <c r="A4979">
        <v>8420</v>
      </c>
      <c r="B4979" t="s">
        <v>5</v>
      </c>
      <c r="C4979">
        <v>9.89</v>
      </c>
      <c r="D4979" t="s">
        <v>20</v>
      </c>
      <c r="E4979">
        <v>1</v>
      </c>
      <c r="F4979" s="12">
        <f t="shared" si="154"/>
        <v>42005</v>
      </c>
      <c r="G4979" s="2">
        <f t="shared" si="155"/>
        <v>2015</v>
      </c>
    </row>
    <row r="4980" spans="1:7" x14ac:dyDescent="0.25">
      <c r="A4980">
        <v>8420</v>
      </c>
      <c r="B4980" t="s">
        <v>5</v>
      </c>
      <c r="C4980">
        <v>9.89</v>
      </c>
      <c r="D4980" t="s">
        <v>23</v>
      </c>
      <c r="E4980">
        <v>1</v>
      </c>
      <c r="F4980" s="12">
        <f t="shared" si="154"/>
        <v>42064</v>
      </c>
      <c r="G4980" s="2">
        <f t="shared" si="155"/>
        <v>2015</v>
      </c>
    </row>
    <row r="4981" spans="1:7" x14ac:dyDescent="0.25">
      <c r="A4981">
        <v>8420</v>
      </c>
      <c r="B4981" t="s">
        <v>5</v>
      </c>
      <c r="C4981">
        <v>9.89</v>
      </c>
      <c r="D4981" t="s">
        <v>24</v>
      </c>
      <c r="E4981">
        <v>2</v>
      </c>
      <c r="F4981" s="12">
        <f t="shared" si="154"/>
        <v>42095</v>
      </c>
      <c r="G4981" s="2">
        <f t="shared" si="155"/>
        <v>2015</v>
      </c>
    </row>
    <row r="4982" spans="1:7" x14ac:dyDescent="0.25">
      <c r="A4982">
        <v>8420</v>
      </c>
      <c r="B4982" t="s">
        <v>5</v>
      </c>
      <c r="C4982">
        <v>9.89</v>
      </c>
      <c r="D4982" t="s">
        <v>25</v>
      </c>
      <c r="E4982">
        <v>1</v>
      </c>
      <c r="F4982" s="12">
        <f t="shared" si="154"/>
        <v>42125</v>
      </c>
      <c r="G4982" s="2">
        <f t="shared" si="155"/>
        <v>2015</v>
      </c>
    </row>
    <row r="4983" spans="1:7" x14ac:dyDescent="0.25">
      <c r="A4983">
        <v>8420</v>
      </c>
      <c r="B4983" t="s">
        <v>5</v>
      </c>
      <c r="C4983">
        <v>9.89</v>
      </c>
      <c r="D4983" t="s">
        <v>27</v>
      </c>
      <c r="E4983">
        <v>1</v>
      </c>
      <c r="F4983" s="12">
        <f t="shared" si="154"/>
        <v>42156</v>
      </c>
      <c r="G4983" s="2">
        <f t="shared" si="155"/>
        <v>2015</v>
      </c>
    </row>
    <row r="4984" spans="1:7" x14ac:dyDescent="0.25">
      <c r="A4984">
        <v>8421</v>
      </c>
      <c r="B4984" t="s">
        <v>5</v>
      </c>
      <c r="C4984">
        <v>4.2</v>
      </c>
      <c r="D4984" t="s">
        <v>52</v>
      </c>
      <c r="E4984">
        <v>1</v>
      </c>
      <c r="F4984" s="12">
        <f t="shared" si="154"/>
        <v>41153</v>
      </c>
      <c r="G4984" s="2">
        <f t="shared" si="155"/>
        <v>2012</v>
      </c>
    </row>
    <row r="4985" spans="1:7" x14ac:dyDescent="0.25">
      <c r="A4985">
        <v>8421</v>
      </c>
      <c r="B4985" t="s">
        <v>5</v>
      </c>
      <c r="C4985">
        <v>4.2</v>
      </c>
      <c r="D4985" t="s">
        <v>54</v>
      </c>
      <c r="E4985">
        <v>1</v>
      </c>
      <c r="F4985" s="12">
        <f t="shared" si="154"/>
        <v>41244</v>
      </c>
      <c r="G4985" s="2">
        <f t="shared" si="155"/>
        <v>2012</v>
      </c>
    </row>
    <row r="4986" spans="1:7" x14ac:dyDescent="0.25">
      <c r="A4986">
        <v>8421</v>
      </c>
      <c r="B4986" t="s">
        <v>5</v>
      </c>
      <c r="C4986">
        <v>4.2</v>
      </c>
      <c r="D4986" t="s">
        <v>57</v>
      </c>
      <c r="E4986">
        <v>1</v>
      </c>
      <c r="F4986" s="12">
        <f t="shared" si="154"/>
        <v>41334</v>
      </c>
      <c r="G4986" s="2">
        <f t="shared" si="155"/>
        <v>2013</v>
      </c>
    </row>
    <row r="4987" spans="1:7" x14ac:dyDescent="0.25">
      <c r="A4987">
        <v>8421</v>
      </c>
      <c r="B4987" t="s">
        <v>5</v>
      </c>
      <c r="C4987">
        <v>4.2</v>
      </c>
      <c r="D4987" t="s">
        <v>60</v>
      </c>
      <c r="E4987">
        <v>1</v>
      </c>
      <c r="F4987" s="12">
        <f t="shared" si="154"/>
        <v>41395</v>
      </c>
      <c r="G4987" s="2">
        <f t="shared" si="155"/>
        <v>2013</v>
      </c>
    </row>
    <row r="4988" spans="1:7" x14ac:dyDescent="0.25">
      <c r="A4988">
        <v>8421</v>
      </c>
      <c r="B4988" t="s">
        <v>5</v>
      </c>
      <c r="C4988">
        <v>4.2</v>
      </c>
      <c r="D4988" t="s">
        <v>63</v>
      </c>
      <c r="E4988">
        <v>1</v>
      </c>
      <c r="F4988" s="12">
        <f t="shared" si="154"/>
        <v>41456</v>
      </c>
      <c r="G4988" s="2">
        <f t="shared" si="155"/>
        <v>2013</v>
      </c>
    </row>
    <row r="4989" spans="1:7" x14ac:dyDescent="0.25">
      <c r="A4989">
        <v>8421</v>
      </c>
      <c r="B4989" t="s">
        <v>5</v>
      </c>
      <c r="C4989">
        <v>4.2</v>
      </c>
      <c r="D4989" t="s">
        <v>64</v>
      </c>
      <c r="E4989">
        <v>1</v>
      </c>
      <c r="F4989" s="12">
        <f t="shared" si="154"/>
        <v>41518</v>
      </c>
      <c r="G4989" s="2">
        <f t="shared" si="155"/>
        <v>2013</v>
      </c>
    </row>
    <row r="4990" spans="1:7" x14ac:dyDescent="0.25">
      <c r="A4990">
        <v>8421</v>
      </c>
      <c r="B4990" t="s">
        <v>5</v>
      </c>
      <c r="C4990">
        <v>4.2</v>
      </c>
      <c r="D4990" t="s">
        <v>67</v>
      </c>
      <c r="E4990">
        <v>1</v>
      </c>
      <c r="F4990" s="12">
        <f t="shared" si="154"/>
        <v>41579</v>
      </c>
      <c r="G4990" s="2">
        <f t="shared" si="155"/>
        <v>2013</v>
      </c>
    </row>
    <row r="4991" spans="1:7" x14ac:dyDescent="0.25">
      <c r="A4991">
        <v>8421</v>
      </c>
      <c r="B4991" t="s">
        <v>5</v>
      </c>
      <c r="C4991">
        <v>4.2</v>
      </c>
      <c r="D4991" t="s">
        <v>7</v>
      </c>
      <c r="E4991">
        <v>1</v>
      </c>
      <c r="F4991" s="12">
        <f t="shared" si="154"/>
        <v>41699</v>
      </c>
      <c r="G4991" s="2">
        <f t="shared" si="155"/>
        <v>2014</v>
      </c>
    </row>
    <row r="4992" spans="1:7" x14ac:dyDescent="0.25">
      <c r="A4992">
        <v>8421</v>
      </c>
      <c r="B4992" t="s">
        <v>5</v>
      </c>
      <c r="C4992">
        <v>4.2</v>
      </c>
      <c r="D4992" t="s">
        <v>8</v>
      </c>
      <c r="E4992">
        <v>1</v>
      </c>
      <c r="F4992" s="12">
        <f t="shared" si="154"/>
        <v>41760</v>
      </c>
      <c r="G4992" s="2">
        <f t="shared" si="155"/>
        <v>2014</v>
      </c>
    </row>
    <row r="4993" spans="1:7" x14ac:dyDescent="0.25">
      <c r="A4993">
        <v>8421</v>
      </c>
      <c r="B4993" t="s">
        <v>5</v>
      </c>
      <c r="C4993">
        <v>4.2</v>
      </c>
      <c r="D4993" t="s">
        <v>11</v>
      </c>
      <c r="E4993">
        <v>1</v>
      </c>
      <c r="F4993" s="12">
        <f t="shared" si="154"/>
        <v>41821</v>
      </c>
      <c r="G4993" s="2">
        <f t="shared" si="155"/>
        <v>2014</v>
      </c>
    </row>
    <row r="4994" spans="1:7" x14ac:dyDescent="0.25">
      <c r="A4994">
        <v>8421</v>
      </c>
      <c r="B4994" t="s">
        <v>5</v>
      </c>
      <c r="C4994">
        <v>4.2</v>
      </c>
      <c r="D4994" t="s">
        <v>13</v>
      </c>
      <c r="E4994">
        <v>1</v>
      </c>
      <c r="F4994" s="12">
        <f t="shared" ref="F4994:F5057" si="156">DATE(VALUE(LEFT(D4994,4)),VALUE(RIGHT(D4994,2)),1)</f>
        <v>41852</v>
      </c>
      <c r="G4994" s="2">
        <f t="shared" si="155"/>
        <v>2014</v>
      </c>
    </row>
    <row r="4995" spans="1:7" x14ac:dyDescent="0.25">
      <c r="A4995">
        <v>8421</v>
      </c>
      <c r="B4995" t="s">
        <v>5</v>
      </c>
      <c r="C4995">
        <v>4.2</v>
      </c>
      <c r="D4995" t="s">
        <v>17</v>
      </c>
      <c r="E4995">
        <v>1</v>
      </c>
      <c r="F4995" s="12">
        <f t="shared" si="156"/>
        <v>41944</v>
      </c>
      <c r="G4995" s="2">
        <f t="shared" ref="G4995:G5058" si="157">YEAR(F4995)</f>
        <v>2014</v>
      </c>
    </row>
    <row r="4996" spans="1:7" x14ac:dyDescent="0.25">
      <c r="A4996">
        <v>8421</v>
      </c>
      <c r="B4996" t="s">
        <v>5</v>
      </c>
      <c r="C4996">
        <v>4.2</v>
      </c>
      <c r="D4996" t="s">
        <v>21</v>
      </c>
      <c r="E4996">
        <v>1</v>
      </c>
      <c r="F4996" s="12">
        <f t="shared" si="156"/>
        <v>42036</v>
      </c>
      <c r="G4996" s="2">
        <f t="shared" si="157"/>
        <v>2015</v>
      </c>
    </row>
    <row r="4997" spans="1:7" x14ac:dyDescent="0.25">
      <c r="A4997">
        <v>8421</v>
      </c>
      <c r="B4997" t="s">
        <v>5</v>
      </c>
      <c r="C4997">
        <v>4.2</v>
      </c>
      <c r="D4997" t="s">
        <v>24</v>
      </c>
      <c r="E4997">
        <v>1</v>
      </c>
      <c r="F4997" s="12">
        <f t="shared" si="156"/>
        <v>42095</v>
      </c>
      <c r="G4997" s="2">
        <f t="shared" si="157"/>
        <v>2015</v>
      </c>
    </row>
    <row r="4998" spans="1:7" x14ac:dyDescent="0.25">
      <c r="A4998">
        <v>8421</v>
      </c>
      <c r="B4998" t="s">
        <v>5</v>
      </c>
      <c r="C4998">
        <v>4.2</v>
      </c>
      <c r="D4998" t="s">
        <v>27</v>
      </c>
      <c r="E4998">
        <v>1</v>
      </c>
      <c r="F4998" s="12">
        <f t="shared" si="156"/>
        <v>42156</v>
      </c>
      <c r="G4998" s="2">
        <f t="shared" si="157"/>
        <v>2015</v>
      </c>
    </row>
    <row r="4999" spans="1:7" x14ac:dyDescent="0.25">
      <c r="A4999">
        <v>8422</v>
      </c>
      <c r="B4999" t="s">
        <v>5</v>
      </c>
      <c r="C4999">
        <v>2.99</v>
      </c>
      <c r="D4999" t="s">
        <v>54</v>
      </c>
      <c r="E4999">
        <v>1</v>
      </c>
      <c r="F4999" s="12">
        <f t="shared" si="156"/>
        <v>41244</v>
      </c>
      <c r="G4999" s="2">
        <f t="shared" si="157"/>
        <v>2012</v>
      </c>
    </row>
    <row r="5000" spans="1:7" x14ac:dyDescent="0.25">
      <c r="A5000">
        <v>8422</v>
      </c>
      <c r="B5000" t="s">
        <v>5</v>
      </c>
      <c r="C5000">
        <v>2.99</v>
      </c>
      <c r="D5000" t="s">
        <v>62</v>
      </c>
      <c r="E5000">
        <v>1</v>
      </c>
      <c r="F5000" s="12">
        <f t="shared" si="156"/>
        <v>41365</v>
      </c>
      <c r="G5000" s="2">
        <f t="shared" si="157"/>
        <v>2013</v>
      </c>
    </row>
    <row r="5001" spans="1:7" x14ac:dyDescent="0.25">
      <c r="A5001">
        <v>8422</v>
      </c>
      <c r="B5001" t="s">
        <v>5</v>
      </c>
      <c r="C5001">
        <v>2.99</v>
      </c>
      <c r="D5001" t="s">
        <v>63</v>
      </c>
      <c r="E5001">
        <v>1</v>
      </c>
      <c r="F5001" s="12">
        <f t="shared" si="156"/>
        <v>41456</v>
      </c>
      <c r="G5001" s="2">
        <f t="shared" si="157"/>
        <v>2013</v>
      </c>
    </row>
    <row r="5002" spans="1:7" x14ac:dyDescent="0.25">
      <c r="A5002">
        <v>8422</v>
      </c>
      <c r="B5002" t="s">
        <v>5</v>
      </c>
      <c r="C5002">
        <v>2.99</v>
      </c>
      <c r="D5002" t="s">
        <v>67</v>
      </c>
      <c r="E5002">
        <v>1</v>
      </c>
      <c r="F5002" s="12">
        <f t="shared" si="156"/>
        <v>41579</v>
      </c>
      <c r="G5002" s="2">
        <f t="shared" si="157"/>
        <v>2013</v>
      </c>
    </row>
    <row r="5003" spans="1:7" x14ac:dyDescent="0.25">
      <c r="A5003">
        <v>8422</v>
      </c>
      <c r="B5003" t="s">
        <v>5</v>
      </c>
      <c r="C5003">
        <v>2.99</v>
      </c>
      <c r="D5003" t="s">
        <v>6</v>
      </c>
      <c r="E5003">
        <v>1</v>
      </c>
      <c r="F5003" s="12">
        <f t="shared" si="156"/>
        <v>41730</v>
      </c>
      <c r="G5003" s="2">
        <f t="shared" si="157"/>
        <v>2014</v>
      </c>
    </row>
    <row r="5004" spans="1:7" x14ac:dyDescent="0.25">
      <c r="A5004">
        <v>8422</v>
      </c>
      <c r="B5004" t="s">
        <v>5</v>
      </c>
      <c r="C5004">
        <v>2.99</v>
      </c>
      <c r="D5004" t="s">
        <v>11</v>
      </c>
      <c r="E5004">
        <v>1</v>
      </c>
      <c r="F5004" s="12">
        <f t="shared" si="156"/>
        <v>41821</v>
      </c>
      <c r="G5004" s="2">
        <f t="shared" si="157"/>
        <v>2014</v>
      </c>
    </row>
    <row r="5005" spans="1:7" x14ac:dyDescent="0.25">
      <c r="A5005">
        <v>8422</v>
      </c>
      <c r="B5005" t="s">
        <v>5</v>
      </c>
      <c r="C5005">
        <v>2.99</v>
      </c>
      <c r="D5005" t="s">
        <v>17</v>
      </c>
      <c r="E5005">
        <v>1</v>
      </c>
      <c r="F5005" s="12">
        <f t="shared" si="156"/>
        <v>41944</v>
      </c>
      <c r="G5005" s="2">
        <f t="shared" si="157"/>
        <v>2014</v>
      </c>
    </row>
    <row r="5006" spans="1:7" x14ac:dyDescent="0.25">
      <c r="A5006">
        <v>8422</v>
      </c>
      <c r="B5006" t="s">
        <v>5</v>
      </c>
      <c r="C5006">
        <v>2.99</v>
      </c>
      <c r="D5006" t="s">
        <v>24</v>
      </c>
      <c r="E5006">
        <v>1</v>
      </c>
      <c r="F5006" s="12">
        <f t="shared" si="156"/>
        <v>42095</v>
      </c>
      <c r="G5006" s="2">
        <f t="shared" si="157"/>
        <v>2015</v>
      </c>
    </row>
    <row r="5007" spans="1:7" x14ac:dyDescent="0.25">
      <c r="A5007">
        <v>8423</v>
      </c>
      <c r="B5007" t="s">
        <v>5</v>
      </c>
      <c r="C5007">
        <v>6.02</v>
      </c>
      <c r="D5007" t="s">
        <v>55</v>
      </c>
      <c r="E5007">
        <v>1</v>
      </c>
      <c r="F5007" s="12">
        <f t="shared" si="156"/>
        <v>41183</v>
      </c>
      <c r="G5007" s="2">
        <f t="shared" si="157"/>
        <v>2012</v>
      </c>
    </row>
    <row r="5008" spans="1:7" x14ac:dyDescent="0.25">
      <c r="A5008">
        <v>8423</v>
      </c>
      <c r="B5008" t="s">
        <v>5</v>
      </c>
      <c r="C5008">
        <v>6.02</v>
      </c>
      <c r="D5008" t="s">
        <v>54</v>
      </c>
      <c r="E5008">
        <v>1</v>
      </c>
      <c r="F5008" s="12">
        <f t="shared" si="156"/>
        <v>41244</v>
      </c>
      <c r="G5008" s="2">
        <f t="shared" si="157"/>
        <v>2012</v>
      </c>
    </row>
    <row r="5009" spans="1:7" x14ac:dyDescent="0.25">
      <c r="A5009">
        <v>8423</v>
      </c>
      <c r="B5009" t="s">
        <v>5</v>
      </c>
      <c r="C5009">
        <v>6.02</v>
      </c>
      <c r="D5009" t="s">
        <v>58</v>
      </c>
      <c r="E5009">
        <v>1</v>
      </c>
      <c r="F5009" s="12">
        <f t="shared" si="156"/>
        <v>41306</v>
      </c>
      <c r="G5009" s="2">
        <f t="shared" si="157"/>
        <v>2013</v>
      </c>
    </row>
    <row r="5010" spans="1:7" x14ac:dyDescent="0.25">
      <c r="A5010">
        <v>8423</v>
      </c>
      <c r="B5010" t="s">
        <v>5</v>
      </c>
      <c r="C5010">
        <v>6.02</v>
      </c>
      <c r="D5010" t="s">
        <v>62</v>
      </c>
      <c r="E5010">
        <v>1</v>
      </c>
      <c r="F5010" s="12">
        <f t="shared" si="156"/>
        <v>41365</v>
      </c>
      <c r="G5010" s="2">
        <f t="shared" si="157"/>
        <v>2013</v>
      </c>
    </row>
    <row r="5011" spans="1:7" x14ac:dyDescent="0.25">
      <c r="A5011">
        <v>8423</v>
      </c>
      <c r="B5011" t="s">
        <v>5</v>
      </c>
      <c r="C5011">
        <v>6.02</v>
      </c>
      <c r="D5011" t="s">
        <v>60</v>
      </c>
      <c r="E5011">
        <v>1</v>
      </c>
      <c r="F5011" s="12">
        <f t="shared" si="156"/>
        <v>41395</v>
      </c>
      <c r="G5011" s="2">
        <f t="shared" si="157"/>
        <v>2013</v>
      </c>
    </row>
    <row r="5012" spans="1:7" x14ac:dyDescent="0.25">
      <c r="A5012">
        <v>8423</v>
      </c>
      <c r="B5012" t="s">
        <v>5</v>
      </c>
      <c r="C5012">
        <v>6.02</v>
      </c>
      <c r="D5012" t="s">
        <v>61</v>
      </c>
      <c r="E5012">
        <v>1</v>
      </c>
      <c r="F5012" s="12">
        <f t="shared" si="156"/>
        <v>41426</v>
      </c>
      <c r="G5012" s="2">
        <f t="shared" si="157"/>
        <v>2013</v>
      </c>
    </row>
    <row r="5013" spans="1:7" x14ac:dyDescent="0.25">
      <c r="A5013">
        <v>8423</v>
      </c>
      <c r="B5013" t="s">
        <v>5</v>
      </c>
      <c r="C5013">
        <v>6.02</v>
      </c>
      <c r="D5013" t="s">
        <v>65</v>
      </c>
      <c r="E5013">
        <v>1</v>
      </c>
      <c r="F5013" s="12">
        <f t="shared" si="156"/>
        <v>41487</v>
      </c>
      <c r="G5013" s="2">
        <f t="shared" si="157"/>
        <v>2013</v>
      </c>
    </row>
    <row r="5014" spans="1:7" x14ac:dyDescent="0.25">
      <c r="A5014">
        <v>8423</v>
      </c>
      <c r="B5014" t="s">
        <v>5</v>
      </c>
      <c r="C5014">
        <v>6.02</v>
      </c>
      <c r="D5014" t="s">
        <v>64</v>
      </c>
      <c r="E5014">
        <v>1</v>
      </c>
      <c r="F5014" s="12">
        <f t="shared" si="156"/>
        <v>41518</v>
      </c>
      <c r="G5014" s="2">
        <f t="shared" si="157"/>
        <v>2013</v>
      </c>
    </row>
    <row r="5015" spans="1:7" x14ac:dyDescent="0.25">
      <c r="A5015">
        <v>8423</v>
      </c>
      <c r="B5015" t="s">
        <v>5</v>
      </c>
      <c r="C5015">
        <v>6.02</v>
      </c>
      <c r="D5015" t="s">
        <v>67</v>
      </c>
      <c r="E5015">
        <v>1</v>
      </c>
      <c r="F5015" s="12">
        <f t="shared" si="156"/>
        <v>41579</v>
      </c>
      <c r="G5015" s="2">
        <f t="shared" si="157"/>
        <v>2013</v>
      </c>
    </row>
    <row r="5016" spans="1:7" x14ac:dyDescent="0.25">
      <c r="A5016">
        <v>8423</v>
      </c>
      <c r="B5016" t="s">
        <v>5</v>
      </c>
      <c r="C5016">
        <v>6.02</v>
      </c>
      <c r="D5016" t="s">
        <v>69</v>
      </c>
      <c r="E5016">
        <v>1</v>
      </c>
      <c r="F5016" s="12">
        <f t="shared" si="156"/>
        <v>41640</v>
      </c>
      <c r="G5016" s="2">
        <f t="shared" si="157"/>
        <v>2014</v>
      </c>
    </row>
    <row r="5017" spans="1:7" x14ac:dyDescent="0.25">
      <c r="A5017">
        <v>8423</v>
      </c>
      <c r="B5017" t="s">
        <v>5</v>
      </c>
      <c r="C5017">
        <v>6.02</v>
      </c>
      <c r="D5017" t="s">
        <v>7</v>
      </c>
      <c r="E5017">
        <v>1</v>
      </c>
      <c r="F5017" s="12">
        <f t="shared" si="156"/>
        <v>41699</v>
      </c>
      <c r="G5017" s="2">
        <f t="shared" si="157"/>
        <v>2014</v>
      </c>
    </row>
    <row r="5018" spans="1:7" x14ac:dyDescent="0.25">
      <c r="A5018">
        <v>8423</v>
      </c>
      <c r="B5018" t="s">
        <v>5</v>
      </c>
      <c r="C5018">
        <v>6.02</v>
      </c>
      <c r="D5018" t="s">
        <v>8</v>
      </c>
      <c r="E5018">
        <v>1</v>
      </c>
      <c r="F5018" s="12">
        <f t="shared" si="156"/>
        <v>41760</v>
      </c>
      <c r="G5018" s="2">
        <f t="shared" si="157"/>
        <v>2014</v>
      </c>
    </row>
    <row r="5019" spans="1:7" x14ac:dyDescent="0.25">
      <c r="A5019">
        <v>8423</v>
      </c>
      <c r="B5019" t="s">
        <v>5</v>
      </c>
      <c r="C5019">
        <v>6.02</v>
      </c>
      <c r="D5019" t="s">
        <v>10</v>
      </c>
      <c r="E5019">
        <v>1</v>
      </c>
      <c r="F5019" s="12">
        <f t="shared" si="156"/>
        <v>41791</v>
      </c>
      <c r="G5019" s="2">
        <f t="shared" si="157"/>
        <v>2014</v>
      </c>
    </row>
    <row r="5020" spans="1:7" x14ac:dyDescent="0.25">
      <c r="A5020">
        <v>8423</v>
      </c>
      <c r="B5020" t="s">
        <v>5</v>
      </c>
      <c r="C5020">
        <v>6.02</v>
      </c>
      <c r="D5020" t="s">
        <v>11</v>
      </c>
      <c r="E5020">
        <v>1</v>
      </c>
      <c r="F5020" s="12">
        <f t="shared" si="156"/>
        <v>41821</v>
      </c>
      <c r="G5020" s="2">
        <f t="shared" si="157"/>
        <v>2014</v>
      </c>
    </row>
    <row r="5021" spans="1:7" x14ac:dyDescent="0.25">
      <c r="A5021">
        <v>8423</v>
      </c>
      <c r="B5021" t="s">
        <v>5</v>
      </c>
      <c r="C5021">
        <v>6.02</v>
      </c>
      <c r="D5021" t="s">
        <v>14</v>
      </c>
      <c r="E5021">
        <v>1</v>
      </c>
      <c r="F5021" s="12">
        <f t="shared" si="156"/>
        <v>41883</v>
      </c>
      <c r="G5021" s="2">
        <f t="shared" si="157"/>
        <v>2014</v>
      </c>
    </row>
    <row r="5022" spans="1:7" x14ac:dyDescent="0.25">
      <c r="A5022">
        <v>8423</v>
      </c>
      <c r="B5022" t="s">
        <v>5</v>
      </c>
      <c r="C5022">
        <v>6.02</v>
      </c>
      <c r="D5022" t="s">
        <v>16</v>
      </c>
      <c r="E5022">
        <v>1</v>
      </c>
      <c r="F5022" s="12">
        <f t="shared" si="156"/>
        <v>41913</v>
      </c>
      <c r="G5022" s="2">
        <f t="shared" si="157"/>
        <v>2014</v>
      </c>
    </row>
    <row r="5023" spans="1:7" x14ac:dyDescent="0.25">
      <c r="A5023">
        <v>8423</v>
      </c>
      <c r="B5023" t="s">
        <v>5</v>
      </c>
      <c r="C5023">
        <v>6.02</v>
      </c>
      <c r="D5023" t="s">
        <v>20</v>
      </c>
      <c r="E5023">
        <v>1</v>
      </c>
      <c r="F5023" s="12">
        <f t="shared" si="156"/>
        <v>42005</v>
      </c>
      <c r="G5023" s="2">
        <f t="shared" si="157"/>
        <v>2015</v>
      </c>
    </row>
    <row r="5024" spans="1:7" x14ac:dyDescent="0.25">
      <c r="A5024">
        <v>8423</v>
      </c>
      <c r="B5024" t="s">
        <v>5</v>
      </c>
      <c r="C5024">
        <v>6.02</v>
      </c>
      <c r="D5024" t="s">
        <v>23</v>
      </c>
      <c r="E5024">
        <v>1</v>
      </c>
      <c r="F5024" s="12">
        <f t="shared" si="156"/>
        <v>42064</v>
      </c>
      <c r="G5024" s="2">
        <f t="shared" si="157"/>
        <v>2015</v>
      </c>
    </row>
    <row r="5025" spans="1:7" x14ac:dyDescent="0.25">
      <c r="A5025">
        <v>8423</v>
      </c>
      <c r="B5025" t="s">
        <v>5</v>
      </c>
      <c r="C5025">
        <v>6.02</v>
      </c>
      <c r="D5025" t="s">
        <v>24</v>
      </c>
      <c r="E5025">
        <v>1</v>
      </c>
      <c r="F5025" s="12">
        <f t="shared" si="156"/>
        <v>42095</v>
      </c>
      <c r="G5025" s="2">
        <f t="shared" si="157"/>
        <v>2015</v>
      </c>
    </row>
    <row r="5026" spans="1:7" x14ac:dyDescent="0.25">
      <c r="A5026">
        <v>8423</v>
      </c>
      <c r="B5026" t="s">
        <v>5</v>
      </c>
      <c r="C5026">
        <v>6.02</v>
      </c>
      <c r="D5026" t="s">
        <v>27</v>
      </c>
      <c r="E5026">
        <v>1</v>
      </c>
      <c r="F5026" s="12">
        <f t="shared" si="156"/>
        <v>42156</v>
      </c>
      <c r="G5026" s="2">
        <f t="shared" si="157"/>
        <v>2015</v>
      </c>
    </row>
    <row r="5027" spans="1:7" x14ac:dyDescent="0.25">
      <c r="A5027">
        <v>8424</v>
      </c>
      <c r="B5027" t="s">
        <v>5</v>
      </c>
      <c r="C5027">
        <v>9.0299999999999994</v>
      </c>
      <c r="D5027" t="s">
        <v>52</v>
      </c>
      <c r="E5027">
        <v>1</v>
      </c>
      <c r="F5027" s="12">
        <f t="shared" si="156"/>
        <v>41153</v>
      </c>
      <c r="G5027" s="2">
        <f t="shared" si="157"/>
        <v>2012</v>
      </c>
    </row>
    <row r="5028" spans="1:7" x14ac:dyDescent="0.25">
      <c r="A5028">
        <v>8424</v>
      </c>
      <c r="B5028" t="s">
        <v>5</v>
      </c>
      <c r="C5028">
        <v>9.0299999999999994</v>
      </c>
      <c r="D5028" t="s">
        <v>55</v>
      </c>
      <c r="E5028">
        <v>1</v>
      </c>
      <c r="F5028" s="12">
        <f t="shared" si="156"/>
        <v>41183</v>
      </c>
      <c r="G5028" s="2">
        <f t="shared" si="157"/>
        <v>2012</v>
      </c>
    </row>
    <row r="5029" spans="1:7" x14ac:dyDescent="0.25">
      <c r="A5029">
        <v>8424</v>
      </c>
      <c r="B5029" t="s">
        <v>5</v>
      </c>
      <c r="C5029">
        <v>9.0299999999999994</v>
      </c>
      <c r="D5029" t="s">
        <v>54</v>
      </c>
      <c r="E5029">
        <v>1</v>
      </c>
      <c r="F5029" s="12">
        <f t="shared" si="156"/>
        <v>41244</v>
      </c>
      <c r="G5029" s="2">
        <f t="shared" si="157"/>
        <v>2012</v>
      </c>
    </row>
    <row r="5030" spans="1:7" x14ac:dyDescent="0.25">
      <c r="A5030">
        <v>8424</v>
      </c>
      <c r="B5030" t="s">
        <v>5</v>
      </c>
      <c r="C5030">
        <v>9.0299999999999994</v>
      </c>
      <c r="D5030" t="s">
        <v>58</v>
      </c>
      <c r="E5030">
        <v>1</v>
      </c>
      <c r="F5030" s="12">
        <f t="shared" si="156"/>
        <v>41306</v>
      </c>
      <c r="G5030" s="2">
        <f t="shared" si="157"/>
        <v>2013</v>
      </c>
    </row>
    <row r="5031" spans="1:7" x14ac:dyDescent="0.25">
      <c r="A5031">
        <v>8424</v>
      </c>
      <c r="B5031" t="s">
        <v>5</v>
      </c>
      <c r="C5031">
        <v>9.0299999999999994</v>
      </c>
      <c r="D5031" t="s">
        <v>57</v>
      </c>
      <c r="E5031">
        <v>1</v>
      </c>
      <c r="F5031" s="12">
        <f t="shared" si="156"/>
        <v>41334</v>
      </c>
      <c r="G5031" s="2">
        <f t="shared" si="157"/>
        <v>2013</v>
      </c>
    </row>
    <row r="5032" spans="1:7" x14ac:dyDescent="0.25">
      <c r="A5032">
        <v>8424</v>
      </c>
      <c r="B5032" t="s">
        <v>5</v>
      </c>
      <c r="C5032">
        <v>9.0299999999999994</v>
      </c>
      <c r="D5032" t="s">
        <v>62</v>
      </c>
      <c r="E5032">
        <v>1</v>
      </c>
      <c r="F5032" s="12">
        <f t="shared" si="156"/>
        <v>41365</v>
      </c>
      <c r="G5032" s="2">
        <f t="shared" si="157"/>
        <v>2013</v>
      </c>
    </row>
    <row r="5033" spans="1:7" x14ac:dyDescent="0.25">
      <c r="A5033">
        <v>8424</v>
      </c>
      <c r="B5033" t="s">
        <v>5</v>
      </c>
      <c r="C5033">
        <v>9.0299999999999994</v>
      </c>
      <c r="D5033" t="s">
        <v>60</v>
      </c>
      <c r="E5033">
        <v>1</v>
      </c>
      <c r="F5033" s="12">
        <f t="shared" si="156"/>
        <v>41395</v>
      </c>
      <c r="G5033" s="2">
        <f t="shared" si="157"/>
        <v>2013</v>
      </c>
    </row>
    <row r="5034" spans="1:7" x14ac:dyDescent="0.25">
      <c r="A5034">
        <v>8424</v>
      </c>
      <c r="B5034" t="s">
        <v>5</v>
      </c>
      <c r="C5034">
        <v>9.0299999999999994</v>
      </c>
      <c r="D5034" t="s">
        <v>61</v>
      </c>
      <c r="E5034">
        <v>1</v>
      </c>
      <c r="F5034" s="12">
        <f t="shared" si="156"/>
        <v>41426</v>
      </c>
      <c r="G5034" s="2">
        <f t="shared" si="157"/>
        <v>2013</v>
      </c>
    </row>
    <row r="5035" spans="1:7" x14ac:dyDescent="0.25">
      <c r="A5035">
        <v>8424</v>
      </c>
      <c r="B5035" t="s">
        <v>5</v>
      </c>
      <c r="C5035">
        <v>9.0299999999999994</v>
      </c>
      <c r="D5035" t="s">
        <v>63</v>
      </c>
      <c r="E5035">
        <v>2</v>
      </c>
      <c r="F5035" s="12">
        <f t="shared" si="156"/>
        <v>41456</v>
      </c>
      <c r="G5035" s="2">
        <f t="shared" si="157"/>
        <v>2013</v>
      </c>
    </row>
    <row r="5036" spans="1:7" x14ac:dyDescent="0.25">
      <c r="A5036">
        <v>8424</v>
      </c>
      <c r="B5036" t="s">
        <v>5</v>
      </c>
      <c r="C5036">
        <v>9.0299999999999994</v>
      </c>
      <c r="D5036" t="s">
        <v>65</v>
      </c>
      <c r="E5036">
        <v>1</v>
      </c>
      <c r="F5036" s="12">
        <f t="shared" si="156"/>
        <v>41487</v>
      </c>
      <c r="G5036" s="2">
        <f t="shared" si="157"/>
        <v>2013</v>
      </c>
    </row>
    <row r="5037" spans="1:7" x14ac:dyDescent="0.25">
      <c r="A5037">
        <v>8424</v>
      </c>
      <c r="B5037" t="s">
        <v>5</v>
      </c>
      <c r="C5037">
        <v>9.0299999999999994</v>
      </c>
      <c r="D5037" t="s">
        <v>64</v>
      </c>
      <c r="E5037">
        <v>1</v>
      </c>
      <c r="F5037" s="12">
        <f t="shared" si="156"/>
        <v>41518</v>
      </c>
      <c r="G5037" s="2">
        <f t="shared" si="157"/>
        <v>2013</v>
      </c>
    </row>
    <row r="5038" spans="1:7" x14ac:dyDescent="0.25">
      <c r="A5038">
        <v>8424</v>
      </c>
      <c r="B5038" t="s">
        <v>5</v>
      </c>
      <c r="C5038">
        <v>9.0299999999999994</v>
      </c>
      <c r="D5038" t="s">
        <v>68</v>
      </c>
      <c r="E5038">
        <v>1</v>
      </c>
      <c r="F5038" s="12">
        <f t="shared" si="156"/>
        <v>41548</v>
      </c>
      <c r="G5038" s="2">
        <f t="shared" si="157"/>
        <v>2013</v>
      </c>
    </row>
    <row r="5039" spans="1:7" x14ac:dyDescent="0.25">
      <c r="A5039">
        <v>8424</v>
      </c>
      <c r="B5039" t="s">
        <v>5</v>
      </c>
      <c r="C5039">
        <v>9.0299999999999994</v>
      </c>
      <c r="D5039" t="s">
        <v>66</v>
      </c>
      <c r="E5039">
        <v>1</v>
      </c>
      <c r="F5039" s="12">
        <f t="shared" si="156"/>
        <v>41609</v>
      </c>
      <c r="G5039" s="2">
        <f t="shared" si="157"/>
        <v>2013</v>
      </c>
    </row>
    <row r="5040" spans="1:7" x14ac:dyDescent="0.25">
      <c r="A5040">
        <v>8424</v>
      </c>
      <c r="B5040" t="s">
        <v>5</v>
      </c>
      <c r="C5040">
        <v>9.0299999999999994</v>
      </c>
      <c r="D5040" t="s">
        <v>70</v>
      </c>
      <c r="E5040">
        <v>1</v>
      </c>
      <c r="F5040" s="12">
        <f t="shared" si="156"/>
        <v>41671</v>
      </c>
      <c r="G5040" s="2">
        <f t="shared" si="157"/>
        <v>2014</v>
      </c>
    </row>
    <row r="5041" spans="1:7" x14ac:dyDescent="0.25">
      <c r="A5041">
        <v>8424</v>
      </c>
      <c r="B5041" t="s">
        <v>5</v>
      </c>
      <c r="C5041">
        <v>9.0299999999999994</v>
      </c>
      <c r="D5041" t="s">
        <v>7</v>
      </c>
      <c r="E5041">
        <v>1</v>
      </c>
      <c r="F5041" s="12">
        <f t="shared" si="156"/>
        <v>41699</v>
      </c>
      <c r="G5041" s="2">
        <f t="shared" si="157"/>
        <v>2014</v>
      </c>
    </row>
    <row r="5042" spans="1:7" x14ac:dyDescent="0.25">
      <c r="A5042">
        <v>8424</v>
      </c>
      <c r="B5042" t="s">
        <v>5</v>
      </c>
      <c r="C5042">
        <v>9.0299999999999994</v>
      </c>
      <c r="D5042" t="s">
        <v>8</v>
      </c>
      <c r="E5042">
        <v>1</v>
      </c>
      <c r="F5042" s="12">
        <f t="shared" si="156"/>
        <v>41760</v>
      </c>
      <c r="G5042" s="2">
        <f t="shared" si="157"/>
        <v>2014</v>
      </c>
    </row>
    <row r="5043" spans="1:7" x14ac:dyDescent="0.25">
      <c r="A5043">
        <v>8424</v>
      </c>
      <c r="B5043" t="s">
        <v>5</v>
      </c>
      <c r="C5043">
        <v>9.0299999999999994</v>
      </c>
      <c r="D5043" t="s">
        <v>10</v>
      </c>
      <c r="E5043">
        <v>1</v>
      </c>
      <c r="F5043" s="12">
        <f t="shared" si="156"/>
        <v>41791</v>
      </c>
      <c r="G5043" s="2">
        <f t="shared" si="157"/>
        <v>2014</v>
      </c>
    </row>
    <row r="5044" spans="1:7" x14ac:dyDescent="0.25">
      <c r="A5044">
        <v>8424</v>
      </c>
      <c r="B5044" t="s">
        <v>5</v>
      </c>
      <c r="C5044">
        <v>9.0299999999999994</v>
      </c>
      <c r="D5044" t="s">
        <v>11</v>
      </c>
      <c r="E5044">
        <v>1</v>
      </c>
      <c r="F5044" s="12">
        <f t="shared" si="156"/>
        <v>41821</v>
      </c>
      <c r="G5044" s="2">
        <f t="shared" si="157"/>
        <v>2014</v>
      </c>
    </row>
    <row r="5045" spans="1:7" x14ac:dyDescent="0.25">
      <c r="A5045">
        <v>8424</v>
      </c>
      <c r="B5045" t="s">
        <v>5</v>
      </c>
      <c r="C5045">
        <v>9.0299999999999994</v>
      </c>
      <c r="D5045" t="s">
        <v>13</v>
      </c>
      <c r="E5045">
        <v>1</v>
      </c>
      <c r="F5045" s="12">
        <f t="shared" si="156"/>
        <v>41852</v>
      </c>
      <c r="G5045" s="2">
        <f t="shared" si="157"/>
        <v>2014</v>
      </c>
    </row>
    <row r="5046" spans="1:7" x14ac:dyDescent="0.25">
      <c r="A5046">
        <v>8424</v>
      </c>
      <c r="B5046" t="s">
        <v>5</v>
      </c>
      <c r="C5046">
        <v>9.0299999999999994</v>
      </c>
      <c r="D5046" t="s">
        <v>16</v>
      </c>
      <c r="E5046">
        <v>1</v>
      </c>
      <c r="F5046" s="12">
        <f t="shared" si="156"/>
        <v>41913</v>
      </c>
      <c r="G5046" s="2">
        <f t="shared" si="157"/>
        <v>2014</v>
      </c>
    </row>
    <row r="5047" spans="1:7" x14ac:dyDescent="0.25">
      <c r="A5047">
        <v>8424</v>
      </c>
      <c r="B5047" t="s">
        <v>5</v>
      </c>
      <c r="C5047">
        <v>9.0299999999999994</v>
      </c>
      <c r="D5047" t="s">
        <v>17</v>
      </c>
      <c r="E5047">
        <v>1</v>
      </c>
      <c r="F5047" s="12">
        <f t="shared" si="156"/>
        <v>41944</v>
      </c>
      <c r="G5047" s="2">
        <f t="shared" si="157"/>
        <v>2014</v>
      </c>
    </row>
    <row r="5048" spans="1:7" x14ac:dyDescent="0.25">
      <c r="A5048">
        <v>8424</v>
      </c>
      <c r="B5048" t="s">
        <v>5</v>
      </c>
      <c r="C5048">
        <v>9.0299999999999994</v>
      </c>
      <c r="D5048" t="s">
        <v>21</v>
      </c>
      <c r="E5048">
        <v>1</v>
      </c>
      <c r="F5048" s="12">
        <f t="shared" si="156"/>
        <v>42036</v>
      </c>
      <c r="G5048" s="2">
        <f t="shared" si="157"/>
        <v>2015</v>
      </c>
    </row>
    <row r="5049" spans="1:7" x14ac:dyDescent="0.25">
      <c r="A5049">
        <v>8424</v>
      </c>
      <c r="B5049" t="s">
        <v>5</v>
      </c>
      <c r="C5049">
        <v>9.0299999999999994</v>
      </c>
      <c r="D5049" t="s">
        <v>23</v>
      </c>
      <c r="E5049">
        <v>1</v>
      </c>
      <c r="F5049" s="12">
        <f t="shared" si="156"/>
        <v>42064</v>
      </c>
      <c r="G5049" s="2">
        <f t="shared" si="157"/>
        <v>2015</v>
      </c>
    </row>
    <row r="5050" spans="1:7" x14ac:dyDescent="0.25">
      <c r="A5050">
        <v>8424</v>
      </c>
      <c r="B5050" t="s">
        <v>5</v>
      </c>
      <c r="C5050">
        <v>9.0299999999999994</v>
      </c>
      <c r="D5050" t="s">
        <v>24</v>
      </c>
      <c r="E5050">
        <v>1</v>
      </c>
      <c r="F5050" s="12">
        <f t="shared" si="156"/>
        <v>42095</v>
      </c>
      <c r="G5050" s="2">
        <f t="shared" si="157"/>
        <v>2015</v>
      </c>
    </row>
    <row r="5051" spans="1:7" x14ac:dyDescent="0.25">
      <c r="A5051">
        <v>8424</v>
      </c>
      <c r="B5051" t="s">
        <v>5</v>
      </c>
      <c r="C5051">
        <v>9.0299999999999994</v>
      </c>
      <c r="D5051" t="s">
        <v>25</v>
      </c>
      <c r="E5051">
        <v>1</v>
      </c>
      <c r="F5051" s="12">
        <f t="shared" si="156"/>
        <v>42125</v>
      </c>
      <c r="G5051" s="2">
        <f t="shared" si="157"/>
        <v>2015</v>
      </c>
    </row>
    <row r="5052" spans="1:7" x14ac:dyDescent="0.25">
      <c r="A5052">
        <v>8424</v>
      </c>
      <c r="B5052" t="s">
        <v>5</v>
      </c>
      <c r="C5052">
        <v>9.0299999999999994</v>
      </c>
      <c r="D5052" t="s">
        <v>27</v>
      </c>
      <c r="E5052">
        <v>1</v>
      </c>
      <c r="F5052" s="12">
        <f t="shared" si="156"/>
        <v>42156</v>
      </c>
      <c r="G5052" s="2">
        <f t="shared" si="157"/>
        <v>2015</v>
      </c>
    </row>
    <row r="5053" spans="1:7" x14ac:dyDescent="0.25">
      <c r="A5053">
        <v>8969</v>
      </c>
      <c r="B5053" t="s">
        <v>5</v>
      </c>
      <c r="C5053">
        <v>8.84</v>
      </c>
      <c r="D5053" t="s">
        <v>63</v>
      </c>
      <c r="E5053">
        <v>1</v>
      </c>
      <c r="F5053" s="12">
        <f t="shared" si="156"/>
        <v>41456</v>
      </c>
      <c r="G5053" s="2">
        <f t="shared" si="157"/>
        <v>2013</v>
      </c>
    </row>
    <row r="5054" spans="1:7" x14ac:dyDescent="0.25">
      <c r="A5054">
        <v>8969</v>
      </c>
      <c r="B5054" t="s">
        <v>5</v>
      </c>
      <c r="C5054">
        <v>8.84</v>
      </c>
      <c r="D5054" t="s">
        <v>65</v>
      </c>
      <c r="E5054">
        <v>1</v>
      </c>
      <c r="F5054" s="12">
        <f t="shared" si="156"/>
        <v>41487</v>
      </c>
      <c r="G5054" s="2">
        <f t="shared" si="157"/>
        <v>2013</v>
      </c>
    </row>
    <row r="5055" spans="1:7" x14ac:dyDescent="0.25">
      <c r="A5055">
        <v>8969</v>
      </c>
      <c r="B5055" t="s">
        <v>5</v>
      </c>
      <c r="C5055">
        <v>8.84</v>
      </c>
      <c r="D5055" t="s">
        <v>64</v>
      </c>
      <c r="E5055">
        <v>1</v>
      </c>
      <c r="F5055" s="12">
        <f t="shared" si="156"/>
        <v>41518</v>
      </c>
      <c r="G5055" s="2">
        <f t="shared" si="157"/>
        <v>2013</v>
      </c>
    </row>
    <row r="5056" spans="1:7" x14ac:dyDescent="0.25">
      <c r="A5056">
        <v>8969</v>
      </c>
      <c r="B5056" t="s">
        <v>5</v>
      </c>
      <c r="C5056">
        <v>8.84</v>
      </c>
      <c r="D5056" t="s">
        <v>67</v>
      </c>
      <c r="E5056">
        <v>1</v>
      </c>
      <c r="F5056" s="12">
        <f t="shared" si="156"/>
        <v>41579</v>
      </c>
      <c r="G5056" s="2">
        <f t="shared" si="157"/>
        <v>2013</v>
      </c>
    </row>
    <row r="5057" spans="1:7" x14ac:dyDescent="0.25">
      <c r="A5057">
        <v>8969</v>
      </c>
      <c r="B5057" t="s">
        <v>5</v>
      </c>
      <c r="C5057">
        <v>8.84</v>
      </c>
      <c r="D5057" t="s">
        <v>69</v>
      </c>
      <c r="E5057">
        <v>1</v>
      </c>
      <c r="F5057" s="12">
        <f t="shared" si="156"/>
        <v>41640</v>
      </c>
      <c r="G5057" s="2">
        <f t="shared" si="157"/>
        <v>2014</v>
      </c>
    </row>
    <row r="5058" spans="1:7" x14ac:dyDescent="0.25">
      <c r="A5058">
        <v>8969</v>
      </c>
      <c r="B5058" t="s">
        <v>5</v>
      </c>
      <c r="C5058">
        <v>8.84</v>
      </c>
      <c r="D5058" t="s">
        <v>70</v>
      </c>
      <c r="E5058">
        <v>1</v>
      </c>
      <c r="F5058" s="12">
        <f t="shared" ref="F5058:F5121" si="158">DATE(VALUE(LEFT(D5058,4)),VALUE(RIGHT(D5058,2)),1)</f>
        <v>41671</v>
      </c>
      <c r="G5058" s="2">
        <f t="shared" si="157"/>
        <v>2014</v>
      </c>
    </row>
    <row r="5059" spans="1:7" x14ac:dyDescent="0.25">
      <c r="A5059">
        <v>8969</v>
      </c>
      <c r="B5059" t="s">
        <v>5</v>
      </c>
      <c r="C5059">
        <v>8.84</v>
      </c>
      <c r="D5059" t="s">
        <v>7</v>
      </c>
      <c r="E5059">
        <v>1</v>
      </c>
      <c r="F5059" s="12">
        <f t="shared" si="158"/>
        <v>41699</v>
      </c>
      <c r="G5059" s="2">
        <f t="shared" ref="G5059:G5122" si="159">YEAR(F5059)</f>
        <v>2014</v>
      </c>
    </row>
    <row r="5060" spans="1:7" x14ac:dyDescent="0.25">
      <c r="A5060">
        <v>8969</v>
      </c>
      <c r="B5060" t="s">
        <v>5</v>
      </c>
      <c r="C5060">
        <v>8.84</v>
      </c>
      <c r="D5060" t="s">
        <v>6</v>
      </c>
      <c r="E5060">
        <v>1</v>
      </c>
      <c r="F5060" s="12">
        <f t="shared" si="158"/>
        <v>41730</v>
      </c>
      <c r="G5060" s="2">
        <f t="shared" si="159"/>
        <v>2014</v>
      </c>
    </row>
    <row r="5061" spans="1:7" x14ac:dyDescent="0.25">
      <c r="A5061">
        <v>8969</v>
      </c>
      <c r="B5061" t="s">
        <v>5</v>
      </c>
      <c r="C5061">
        <v>8.84</v>
      </c>
      <c r="D5061" t="s">
        <v>8</v>
      </c>
      <c r="E5061">
        <v>1</v>
      </c>
      <c r="F5061" s="12">
        <f t="shared" si="158"/>
        <v>41760</v>
      </c>
      <c r="G5061" s="2">
        <f t="shared" si="159"/>
        <v>2014</v>
      </c>
    </row>
    <row r="5062" spans="1:7" x14ac:dyDescent="0.25">
      <c r="A5062">
        <v>8969</v>
      </c>
      <c r="B5062" t="s">
        <v>5</v>
      </c>
      <c r="C5062">
        <v>8.84</v>
      </c>
      <c r="D5062" t="s">
        <v>10</v>
      </c>
      <c r="E5062">
        <v>1</v>
      </c>
      <c r="F5062" s="12">
        <f t="shared" si="158"/>
        <v>41791</v>
      </c>
      <c r="G5062" s="2">
        <f t="shared" si="159"/>
        <v>2014</v>
      </c>
    </row>
    <row r="5063" spans="1:7" x14ac:dyDescent="0.25">
      <c r="A5063">
        <v>8969</v>
      </c>
      <c r="B5063" t="s">
        <v>5</v>
      </c>
      <c r="C5063">
        <v>8.84</v>
      </c>
      <c r="D5063" t="s">
        <v>11</v>
      </c>
      <c r="E5063">
        <v>1</v>
      </c>
      <c r="F5063" s="12">
        <f t="shared" si="158"/>
        <v>41821</v>
      </c>
      <c r="G5063" s="2">
        <f t="shared" si="159"/>
        <v>2014</v>
      </c>
    </row>
    <row r="5064" spans="1:7" x14ac:dyDescent="0.25">
      <c r="A5064">
        <v>8969</v>
      </c>
      <c r="B5064" t="s">
        <v>5</v>
      </c>
      <c r="C5064">
        <v>8.84</v>
      </c>
      <c r="D5064" t="s">
        <v>11</v>
      </c>
      <c r="E5064">
        <v>1</v>
      </c>
      <c r="F5064" s="12">
        <f t="shared" si="158"/>
        <v>41821</v>
      </c>
      <c r="G5064" s="2">
        <f t="shared" si="159"/>
        <v>2014</v>
      </c>
    </row>
    <row r="5065" spans="1:7" x14ac:dyDescent="0.25">
      <c r="A5065">
        <v>8969</v>
      </c>
      <c r="B5065" t="s">
        <v>5</v>
      </c>
      <c r="C5065">
        <v>8.84</v>
      </c>
      <c r="D5065" t="s">
        <v>13</v>
      </c>
      <c r="E5065">
        <v>1</v>
      </c>
      <c r="F5065" s="12">
        <f t="shared" si="158"/>
        <v>41852</v>
      </c>
      <c r="G5065" s="2">
        <f t="shared" si="159"/>
        <v>2014</v>
      </c>
    </row>
    <row r="5066" spans="1:7" x14ac:dyDescent="0.25">
      <c r="A5066">
        <v>8969</v>
      </c>
      <c r="B5066" t="s">
        <v>5</v>
      </c>
      <c r="C5066">
        <v>8.84</v>
      </c>
      <c r="D5066" t="s">
        <v>14</v>
      </c>
      <c r="E5066">
        <v>1</v>
      </c>
      <c r="F5066" s="12">
        <f t="shared" si="158"/>
        <v>41883</v>
      </c>
      <c r="G5066" s="2">
        <f t="shared" si="159"/>
        <v>2014</v>
      </c>
    </row>
    <row r="5067" spans="1:7" x14ac:dyDescent="0.25">
      <c r="A5067">
        <v>8969</v>
      </c>
      <c r="B5067" t="s">
        <v>5</v>
      </c>
      <c r="C5067">
        <v>8.84</v>
      </c>
      <c r="D5067" t="s">
        <v>16</v>
      </c>
      <c r="E5067">
        <v>1</v>
      </c>
      <c r="F5067" s="12">
        <f t="shared" si="158"/>
        <v>41913</v>
      </c>
      <c r="G5067" s="2">
        <f t="shared" si="159"/>
        <v>2014</v>
      </c>
    </row>
    <row r="5068" spans="1:7" x14ac:dyDescent="0.25">
      <c r="A5068">
        <v>8969</v>
      </c>
      <c r="B5068" t="s">
        <v>5</v>
      </c>
      <c r="C5068">
        <v>8.84</v>
      </c>
      <c r="D5068" t="s">
        <v>18</v>
      </c>
      <c r="E5068">
        <v>1</v>
      </c>
      <c r="F5068" s="12">
        <f t="shared" si="158"/>
        <v>41974</v>
      </c>
      <c r="G5068" s="2">
        <f t="shared" si="159"/>
        <v>2014</v>
      </c>
    </row>
    <row r="5069" spans="1:7" x14ac:dyDescent="0.25">
      <c r="A5069">
        <v>8969</v>
      </c>
      <c r="B5069" t="s">
        <v>5</v>
      </c>
      <c r="C5069">
        <v>8.84</v>
      </c>
      <c r="D5069" t="s">
        <v>20</v>
      </c>
      <c r="E5069">
        <v>1</v>
      </c>
      <c r="F5069" s="12">
        <f t="shared" si="158"/>
        <v>42005</v>
      </c>
      <c r="G5069" s="2">
        <f t="shared" si="159"/>
        <v>2015</v>
      </c>
    </row>
    <row r="5070" spans="1:7" x14ac:dyDescent="0.25">
      <c r="A5070">
        <v>8969</v>
      </c>
      <c r="B5070" t="s">
        <v>5</v>
      </c>
      <c r="C5070">
        <v>8.84</v>
      </c>
      <c r="D5070" t="s">
        <v>23</v>
      </c>
      <c r="E5070">
        <v>1</v>
      </c>
      <c r="F5070" s="12">
        <f t="shared" si="158"/>
        <v>42064</v>
      </c>
      <c r="G5070" s="2">
        <f t="shared" si="159"/>
        <v>2015</v>
      </c>
    </row>
    <row r="5071" spans="1:7" x14ac:dyDescent="0.25">
      <c r="A5071">
        <v>8969</v>
      </c>
      <c r="B5071" t="s">
        <v>5</v>
      </c>
      <c r="C5071">
        <v>8.84</v>
      </c>
      <c r="D5071" t="s">
        <v>24</v>
      </c>
      <c r="E5071">
        <v>1</v>
      </c>
      <c r="F5071" s="12">
        <f t="shared" si="158"/>
        <v>42095</v>
      </c>
      <c r="G5071" s="2">
        <f t="shared" si="159"/>
        <v>2015</v>
      </c>
    </row>
    <row r="5072" spans="1:7" x14ac:dyDescent="0.25">
      <c r="A5072">
        <v>8969</v>
      </c>
      <c r="B5072" t="s">
        <v>5</v>
      </c>
      <c r="C5072">
        <v>8.84</v>
      </c>
      <c r="D5072" t="s">
        <v>25</v>
      </c>
      <c r="E5072">
        <v>1</v>
      </c>
      <c r="F5072" s="12">
        <f t="shared" si="158"/>
        <v>42125</v>
      </c>
      <c r="G5072" s="2">
        <f t="shared" si="159"/>
        <v>2015</v>
      </c>
    </row>
    <row r="5073" spans="1:7" x14ac:dyDescent="0.25">
      <c r="A5073">
        <v>8969</v>
      </c>
      <c r="B5073" t="s">
        <v>5</v>
      </c>
      <c r="C5073">
        <v>8.84</v>
      </c>
      <c r="D5073" t="s">
        <v>27</v>
      </c>
      <c r="E5073">
        <v>2</v>
      </c>
      <c r="F5073" s="12">
        <f t="shared" si="158"/>
        <v>42156</v>
      </c>
      <c r="G5073" s="2">
        <f t="shared" si="159"/>
        <v>2015</v>
      </c>
    </row>
    <row r="5074" spans="1:7" x14ac:dyDescent="0.25">
      <c r="A5074">
        <v>9115</v>
      </c>
      <c r="B5074" t="s">
        <v>5</v>
      </c>
      <c r="C5074">
        <v>3</v>
      </c>
      <c r="D5074" t="s">
        <v>6</v>
      </c>
      <c r="E5074">
        <v>1</v>
      </c>
      <c r="F5074" s="12">
        <f t="shared" si="158"/>
        <v>41730</v>
      </c>
      <c r="G5074" s="2">
        <f t="shared" si="159"/>
        <v>2014</v>
      </c>
    </row>
    <row r="5075" spans="1:7" x14ac:dyDescent="0.25">
      <c r="A5075">
        <v>9115</v>
      </c>
      <c r="B5075" t="s">
        <v>5</v>
      </c>
      <c r="C5075">
        <v>3</v>
      </c>
      <c r="D5075" t="s">
        <v>11</v>
      </c>
      <c r="E5075">
        <v>1</v>
      </c>
      <c r="F5075" s="12">
        <f t="shared" si="158"/>
        <v>41821</v>
      </c>
      <c r="G5075" s="2">
        <f t="shared" si="159"/>
        <v>2014</v>
      </c>
    </row>
    <row r="5076" spans="1:7" x14ac:dyDescent="0.25">
      <c r="A5076">
        <v>9115</v>
      </c>
      <c r="B5076" t="s">
        <v>5</v>
      </c>
      <c r="C5076">
        <v>3</v>
      </c>
      <c r="D5076" t="s">
        <v>16</v>
      </c>
      <c r="E5076">
        <v>1</v>
      </c>
      <c r="F5076" s="12">
        <f t="shared" si="158"/>
        <v>41913</v>
      </c>
      <c r="G5076" s="2">
        <f t="shared" si="159"/>
        <v>2014</v>
      </c>
    </row>
    <row r="5077" spans="1:7" x14ac:dyDescent="0.25">
      <c r="A5077">
        <v>9115</v>
      </c>
      <c r="B5077" t="s">
        <v>5</v>
      </c>
      <c r="C5077">
        <v>3</v>
      </c>
      <c r="D5077" t="s">
        <v>24</v>
      </c>
      <c r="E5077">
        <v>1</v>
      </c>
      <c r="F5077" s="12">
        <f t="shared" si="158"/>
        <v>42095</v>
      </c>
      <c r="G5077" s="2">
        <f t="shared" si="159"/>
        <v>2015</v>
      </c>
    </row>
    <row r="5078" spans="1:7" x14ac:dyDescent="0.25">
      <c r="A5078">
        <v>9115</v>
      </c>
      <c r="B5078" t="s">
        <v>5</v>
      </c>
      <c r="C5078">
        <v>3</v>
      </c>
      <c r="D5078" t="s">
        <v>27</v>
      </c>
      <c r="E5078">
        <v>1</v>
      </c>
      <c r="F5078" s="12">
        <f t="shared" si="158"/>
        <v>42156</v>
      </c>
      <c r="G5078" s="2">
        <f t="shared" si="159"/>
        <v>2015</v>
      </c>
    </row>
    <row r="5079" spans="1:7" x14ac:dyDescent="0.25">
      <c r="A5079">
        <v>9173</v>
      </c>
      <c r="B5079" t="s">
        <v>5</v>
      </c>
      <c r="C5079">
        <v>3</v>
      </c>
      <c r="D5079" t="s">
        <v>6</v>
      </c>
      <c r="E5079">
        <v>1</v>
      </c>
      <c r="F5079" s="12">
        <f t="shared" si="158"/>
        <v>41730</v>
      </c>
      <c r="G5079" s="2">
        <f t="shared" si="159"/>
        <v>2014</v>
      </c>
    </row>
    <row r="5080" spans="1:7" x14ac:dyDescent="0.25">
      <c r="A5080">
        <v>9173</v>
      </c>
      <c r="B5080" t="s">
        <v>5</v>
      </c>
      <c r="C5080">
        <v>3</v>
      </c>
      <c r="D5080" t="s">
        <v>11</v>
      </c>
      <c r="E5080">
        <v>1</v>
      </c>
      <c r="F5080" s="12">
        <f t="shared" si="158"/>
        <v>41821</v>
      </c>
      <c r="G5080" s="2">
        <f t="shared" si="159"/>
        <v>2014</v>
      </c>
    </row>
    <row r="5081" spans="1:7" x14ac:dyDescent="0.25">
      <c r="A5081">
        <v>9173</v>
      </c>
      <c r="B5081" t="s">
        <v>5</v>
      </c>
      <c r="C5081">
        <v>3</v>
      </c>
      <c r="D5081" t="s">
        <v>16</v>
      </c>
      <c r="E5081">
        <v>1</v>
      </c>
      <c r="F5081" s="12">
        <f t="shared" si="158"/>
        <v>41913</v>
      </c>
      <c r="G5081" s="2">
        <f t="shared" si="159"/>
        <v>2014</v>
      </c>
    </row>
    <row r="5082" spans="1:7" x14ac:dyDescent="0.25">
      <c r="A5082">
        <v>9173</v>
      </c>
      <c r="B5082" t="s">
        <v>5</v>
      </c>
      <c r="C5082">
        <v>3</v>
      </c>
      <c r="D5082" t="s">
        <v>24</v>
      </c>
      <c r="E5082">
        <v>1</v>
      </c>
      <c r="F5082" s="12">
        <f t="shared" si="158"/>
        <v>42095</v>
      </c>
      <c r="G5082" s="2">
        <f t="shared" si="159"/>
        <v>2015</v>
      </c>
    </row>
    <row r="5083" spans="1:7" x14ac:dyDescent="0.25">
      <c r="A5083">
        <v>9173</v>
      </c>
      <c r="B5083" t="s">
        <v>5</v>
      </c>
      <c r="C5083">
        <v>3</v>
      </c>
      <c r="D5083" t="s">
        <v>27</v>
      </c>
      <c r="E5083">
        <v>1</v>
      </c>
      <c r="F5083" s="12">
        <f t="shared" si="158"/>
        <v>42156</v>
      </c>
      <c r="G5083" s="2">
        <f t="shared" si="159"/>
        <v>2015</v>
      </c>
    </row>
    <row r="5084" spans="1:7" x14ac:dyDescent="0.25">
      <c r="A5084">
        <v>9174</v>
      </c>
      <c r="B5084" t="s">
        <v>5</v>
      </c>
      <c r="C5084">
        <v>3</v>
      </c>
      <c r="D5084" t="s">
        <v>7</v>
      </c>
      <c r="E5084">
        <v>1</v>
      </c>
      <c r="F5084" s="12">
        <f t="shared" si="158"/>
        <v>41699</v>
      </c>
      <c r="G5084" s="2">
        <f t="shared" si="159"/>
        <v>2014</v>
      </c>
    </row>
    <row r="5085" spans="1:7" x14ac:dyDescent="0.25">
      <c r="A5085">
        <v>9174</v>
      </c>
      <c r="B5085" t="s">
        <v>5</v>
      </c>
      <c r="C5085">
        <v>3</v>
      </c>
      <c r="D5085" t="s">
        <v>10</v>
      </c>
      <c r="E5085">
        <v>1</v>
      </c>
      <c r="F5085" s="12">
        <f t="shared" si="158"/>
        <v>41791</v>
      </c>
      <c r="G5085" s="2">
        <f t="shared" si="159"/>
        <v>2014</v>
      </c>
    </row>
    <row r="5086" spans="1:7" x14ac:dyDescent="0.25">
      <c r="A5086">
        <v>9174</v>
      </c>
      <c r="B5086" t="s">
        <v>5</v>
      </c>
      <c r="C5086">
        <v>3</v>
      </c>
      <c r="D5086" t="s">
        <v>14</v>
      </c>
      <c r="E5086">
        <v>1</v>
      </c>
      <c r="F5086" s="12">
        <f t="shared" si="158"/>
        <v>41883</v>
      </c>
      <c r="G5086" s="2">
        <f t="shared" si="159"/>
        <v>2014</v>
      </c>
    </row>
    <row r="5087" spans="1:7" x14ac:dyDescent="0.25">
      <c r="A5087">
        <v>9174</v>
      </c>
      <c r="B5087" t="s">
        <v>5</v>
      </c>
      <c r="C5087">
        <v>3</v>
      </c>
      <c r="D5087" t="s">
        <v>20</v>
      </c>
      <c r="E5087">
        <v>1</v>
      </c>
      <c r="F5087" s="12">
        <f t="shared" si="158"/>
        <v>42005</v>
      </c>
      <c r="G5087" s="2">
        <f t="shared" si="159"/>
        <v>2015</v>
      </c>
    </row>
    <row r="5088" spans="1:7" x14ac:dyDescent="0.25">
      <c r="A5088">
        <v>9174</v>
      </c>
      <c r="B5088" t="s">
        <v>5</v>
      </c>
      <c r="C5088">
        <v>3</v>
      </c>
      <c r="D5088" t="s">
        <v>24</v>
      </c>
      <c r="E5088">
        <v>1</v>
      </c>
      <c r="F5088" s="12">
        <f t="shared" si="158"/>
        <v>42095</v>
      </c>
      <c r="G5088" s="2">
        <f t="shared" si="159"/>
        <v>2015</v>
      </c>
    </row>
    <row r="5089" spans="1:7" x14ac:dyDescent="0.25">
      <c r="A5089">
        <v>9175</v>
      </c>
      <c r="B5089" t="s">
        <v>5</v>
      </c>
      <c r="C5089">
        <v>3</v>
      </c>
      <c r="D5089" t="s">
        <v>7</v>
      </c>
      <c r="E5089">
        <v>1</v>
      </c>
      <c r="F5089" s="12">
        <f t="shared" si="158"/>
        <v>41699</v>
      </c>
      <c r="G5089" s="2">
        <f t="shared" si="159"/>
        <v>2014</v>
      </c>
    </row>
    <row r="5090" spans="1:7" x14ac:dyDescent="0.25">
      <c r="A5090">
        <v>9175</v>
      </c>
      <c r="B5090" t="s">
        <v>5</v>
      </c>
      <c r="C5090">
        <v>3</v>
      </c>
      <c r="D5090" t="s">
        <v>10</v>
      </c>
      <c r="E5090">
        <v>1</v>
      </c>
      <c r="F5090" s="12">
        <f t="shared" si="158"/>
        <v>41791</v>
      </c>
      <c r="G5090" s="2">
        <f t="shared" si="159"/>
        <v>2014</v>
      </c>
    </row>
    <row r="5091" spans="1:7" x14ac:dyDescent="0.25">
      <c r="A5091">
        <v>9175</v>
      </c>
      <c r="B5091" t="s">
        <v>5</v>
      </c>
      <c r="C5091">
        <v>3</v>
      </c>
      <c r="D5091" t="s">
        <v>13</v>
      </c>
      <c r="E5091">
        <v>1</v>
      </c>
      <c r="F5091" s="12">
        <f t="shared" si="158"/>
        <v>41852</v>
      </c>
      <c r="G5091" s="2">
        <f t="shared" si="159"/>
        <v>2014</v>
      </c>
    </row>
    <row r="5092" spans="1:7" x14ac:dyDescent="0.25">
      <c r="A5092">
        <v>9175</v>
      </c>
      <c r="B5092" t="s">
        <v>5</v>
      </c>
      <c r="C5092">
        <v>3</v>
      </c>
      <c r="D5092" t="s">
        <v>18</v>
      </c>
      <c r="E5092">
        <v>1</v>
      </c>
      <c r="F5092" s="12">
        <f t="shared" si="158"/>
        <v>41974</v>
      </c>
      <c r="G5092" s="2">
        <f t="shared" si="159"/>
        <v>2014</v>
      </c>
    </row>
    <row r="5093" spans="1:7" x14ac:dyDescent="0.25">
      <c r="A5093">
        <v>9175</v>
      </c>
      <c r="B5093" t="s">
        <v>5</v>
      </c>
      <c r="C5093">
        <v>3</v>
      </c>
      <c r="D5093" t="s">
        <v>24</v>
      </c>
      <c r="E5093">
        <v>1</v>
      </c>
      <c r="F5093" s="12">
        <f t="shared" si="158"/>
        <v>42095</v>
      </c>
      <c r="G5093" s="2">
        <f t="shared" si="159"/>
        <v>2015</v>
      </c>
    </row>
    <row r="5094" spans="1:7" x14ac:dyDescent="0.25">
      <c r="A5094">
        <v>9175</v>
      </c>
      <c r="B5094" t="s">
        <v>5</v>
      </c>
      <c r="C5094">
        <v>3</v>
      </c>
      <c r="D5094" t="s">
        <v>27</v>
      </c>
      <c r="E5094">
        <v>1</v>
      </c>
      <c r="F5094" s="12">
        <f t="shared" si="158"/>
        <v>42156</v>
      </c>
      <c r="G5094" s="2">
        <f t="shared" si="159"/>
        <v>2015</v>
      </c>
    </row>
    <row r="5095" spans="1:7" x14ac:dyDescent="0.25">
      <c r="A5095">
        <v>9176</v>
      </c>
      <c r="B5095" t="s">
        <v>5</v>
      </c>
      <c r="C5095">
        <v>3</v>
      </c>
      <c r="D5095" t="s">
        <v>7</v>
      </c>
      <c r="E5095">
        <v>1</v>
      </c>
      <c r="F5095" s="12">
        <f t="shared" si="158"/>
        <v>41699</v>
      </c>
      <c r="G5095" s="2">
        <f t="shared" si="159"/>
        <v>2014</v>
      </c>
    </row>
    <row r="5096" spans="1:7" x14ac:dyDescent="0.25">
      <c r="A5096">
        <v>9176</v>
      </c>
      <c r="B5096" t="s">
        <v>5</v>
      </c>
      <c r="C5096">
        <v>3</v>
      </c>
      <c r="D5096" t="s">
        <v>10</v>
      </c>
      <c r="E5096">
        <v>1</v>
      </c>
      <c r="F5096" s="12">
        <f t="shared" si="158"/>
        <v>41791</v>
      </c>
      <c r="G5096" s="2">
        <f t="shared" si="159"/>
        <v>2014</v>
      </c>
    </row>
    <row r="5097" spans="1:7" x14ac:dyDescent="0.25">
      <c r="A5097">
        <v>9176</v>
      </c>
      <c r="B5097" t="s">
        <v>5</v>
      </c>
      <c r="C5097">
        <v>3</v>
      </c>
      <c r="D5097" t="s">
        <v>14</v>
      </c>
      <c r="E5097">
        <v>1</v>
      </c>
      <c r="F5097" s="12">
        <f t="shared" si="158"/>
        <v>41883</v>
      </c>
      <c r="G5097" s="2">
        <f t="shared" si="159"/>
        <v>2014</v>
      </c>
    </row>
    <row r="5098" spans="1:7" x14ac:dyDescent="0.25">
      <c r="A5098">
        <v>9176</v>
      </c>
      <c r="B5098" t="s">
        <v>5</v>
      </c>
      <c r="C5098">
        <v>3</v>
      </c>
      <c r="D5098" t="s">
        <v>20</v>
      </c>
      <c r="E5098">
        <v>1</v>
      </c>
      <c r="F5098" s="12">
        <f t="shared" si="158"/>
        <v>42005</v>
      </c>
      <c r="G5098" s="2">
        <f t="shared" si="159"/>
        <v>2015</v>
      </c>
    </row>
    <row r="5099" spans="1:7" x14ac:dyDescent="0.25">
      <c r="A5099">
        <v>9176</v>
      </c>
      <c r="B5099" t="s">
        <v>5</v>
      </c>
      <c r="C5099">
        <v>3</v>
      </c>
      <c r="D5099" t="s">
        <v>24</v>
      </c>
      <c r="E5099">
        <v>1</v>
      </c>
      <c r="F5099" s="12">
        <f t="shared" si="158"/>
        <v>42095</v>
      </c>
      <c r="G5099" s="2">
        <f t="shared" si="159"/>
        <v>2015</v>
      </c>
    </row>
    <row r="5100" spans="1:7" x14ac:dyDescent="0.25">
      <c r="A5100">
        <v>9178</v>
      </c>
      <c r="B5100" t="s">
        <v>5</v>
      </c>
      <c r="C5100">
        <v>3</v>
      </c>
      <c r="D5100" t="s">
        <v>8</v>
      </c>
      <c r="E5100">
        <v>1</v>
      </c>
      <c r="F5100" s="12">
        <f t="shared" si="158"/>
        <v>41760</v>
      </c>
      <c r="G5100" s="2">
        <f t="shared" si="159"/>
        <v>2014</v>
      </c>
    </row>
    <row r="5101" spans="1:7" x14ac:dyDescent="0.25">
      <c r="A5101">
        <v>9178</v>
      </c>
      <c r="B5101" t="s">
        <v>5</v>
      </c>
      <c r="C5101">
        <v>3</v>
      </c>
      <c r="D5101" t="s">
        <v>11</v>
      </c>
      <c r="E5101">
        <v>1</v>
      </c>
      <c r="F5101" s="12">
        <f t="shared" si="158"/>
        <v>41821</v>
      </c>
      <c r="G5101" s="2">
        <f t="shared" si="159"/>
        <v>2014</v>
      </c>
    </row>
    <row r="5102" spans="1:7" x14ac:dyDescent="0.25">
      <c r="A5102">
        <v>9178</v>
      </c>
      <c r="B5102" t="s">
        <v>5</v>
      </c>
      <c r="C5102">
        <v>3</v>
      </c>
      <c r="D5102" t="s">
        <v>18</v>
      </c>
      <c r="E5102">
        <v>1</v>
      </c>
      <c r="F5102" s="12">
        <f t="shared" si="158"/>
        <v>41974</v>
      </c>
      <c r="G5102" s="2">
        <f t="shared" si="159"/>
        <v>2014</v>
      </c>
    </row>
    <row r="5103" spans="1:7" x14ac:dyDescent="0.25">
      <c r="A5103">
        <v>9178</v>
      </c>
      <c r="B5103" t="s">
        <v>5</v>
      </c>
      <c r="C5103">
        <v>3</v>
      </c>
      <c r="D5103" t="s">
        <v>25</v>
      </c>
      <c r="E5103">
        <v>1</v>
      </c>
      <c r="F5103" s="12">
        <f t="shared" si="158"/>
        <v>42125</v>
      </c>
      <c r="G5103" s="2">
        <f t="shared" si="159"/>
        <v>2015</v>
      </c>
    </row>
    <row r="5104" spans="1:7" x14ac:dyDescent="0.25">
      <c r="A5104">
        <v>9281</v>
      </c>
      <c r="B5104" t="s">
        <v>5</v>
      </c>
      <c r="C5104">
        <v>3</v>
      </c>
      <c r="D5104" t="s">
        <v>7</v>
      </c>
      <c r="E5104">
        <v>1</v>
      </c>
      <c r="F5104" s="12">
        <f t="shared" si="158"/>
        <v>41699</v>
      </c>
      <c r="G5104" s="2">
        <f t="shared" si="159"/>
        <v>2014</v>
      </c>
    </row>
    <row r="5105" spans="1:7" x14ac:dyDescent="0.25">
      <c r="A5105">
        <v>9281</v>
      </c>
      <c r="B5105" t="s">
        <v>5</v>
      </c>
      <c r="C5105">
        <v>3</v>
      </c>
      <c r="D5105" t="s">
        <v>8</v>
      </c>
      <c r="E5105">
        <v>1</v>
      </c>
      <c r="F5105" s="12">
        <f t="shared" si="158"/>
        <v>41760</v>
      </c>
      <c r="G5105" s="2">
        <f t="shared" si="159"/>
        <v>2014</v>
      </c>
    </row>
    <row r="5106" spans="1:7" x14ac:dyDescent="0.25">
      <c r="A5106">
        <v>9281</v>
      </c>
      <c r="B5106" t="s">
        <v>5</v>
      </c>
      <c r="C5106">
        <v>3</v>
      </c>
      <c r="D5106" t="s">
        <v>13</v>
      </c>
      <c r="E5106">
        <v>1</v>
      </c>
      <c r="F5106" s="12">
        <f t="shared" si="158"/>
        <v>41852</v>
      </c>
      <c r="G5106" s="2">
        <f t="shared" si="159"/>
        <v>2014</v>
      </c>
    </row>
    <row r="5107" spans="1:7" x14ac:dyDescent="0.25">
      <c r="A5107">
        <v>9281</v>
      </c>
      <c r="B5107" t="s">
        <v>5</v>
      </c>
      <c r="C5107">
        <v>3</v>
      </c>
      <c r="D5107" t="s">
        <v>17</v>
      </c>
      <c r="E5107">
        <v>1</v>
      </c>
      <c r="F5107" s="12">
        <f t="shared" si="158"/>
        <v>41944</v>
      </c>
      <c r="G5107" s="2">
        <f t="shared" si="159"/>
        <v>2014</v>
      </c>
    </row>
    <row r="5108" spans="1:7" x14ac:dyDescent="0.25">
      <c r="A5108">
        <v>9281</v>
      </c>
      <c r="B5108" t="s">
        <v>5</v>
      </c>
      <c r="C5108">
        <v>3</v>
      </c>
      <c r="D5108" t="s">
        <v>23</v>
      </c>
      <c r="E5108">
        <v>1</v>
      </c>
      <c r="F5108" s="12">
        <f t="shared" si="158"/>
        <v>42064</v>
      </c>
      <c r="G5108" s="2">
        <f t="shared" si="159"/>
        <v>2015</v>
      </c>
    </row>
    <row r="5109" spans="1:7" x14ac:dyDescent="0.25">
      <c r="A5109">
        <v>9281</v>
      </c>
      <c r="B5109" t="s">
        <v>5</v>
      </c>
      <c r="C5109">
        <v>3</v>
      </c>
      <c r="D5109" t="s">
        <v>27</v>
      </c>
      <c r="E5109">
        <v>1</v>
      </c>
      <c r="F5109" s="12">
        <f t="shared" si="158"/>
        <v>42156</v>
      </c>
      <c r="G5109" s="2">
        <f t="shared" si="159"/>
        <v>2015</v>
      </c>
    </row>
    <row r="5110" spans="1:7" x14ac:dyDescent="0.25">
      <c r="A5110">
        <v>9136</v>
      </c>
      <c r="B5110" t="s">
        <v>5</v>
      </c>
      <c r="C5110">
        <v>10.6</v>
      </c>
      <c r="D5110" t="s">
        <v>65</v>
      </c>
      <c r="E5110">
        <v>1</v>
      </c>
      <c r="F5110" s="12">
        <f t="shared" si="158"/>
        <v>41487</v>
      </c>
      <c r="G5110" s="2">
        <f t="shared" si="159"/>
        <v>2013</v>
      </c>
    </row>
    <row r="5111" spans="1:7" x14ac:dyDescent="0.25">
      <c r="A5111">
        <v>9136</v>
      </c>
      <c r="B5111" t="s">
        <v>5</v>
      </c>
      <c r="C5111">
        <v>10.6</v>
      </c>
      <c r="D5111" t="s">
        <v>68</v>
      </c>
      <c r="E5111">
        <v>2</v>
      </c>
      <c r="F5111" s="12">
        <f t="shared" si="158"/>
        <v>41548</v>
      </c>
      <c r="G5111" s="2">
        <f t="shared" si="159"/>
        <v>2013</v>
      </c>
    </row>
    <row r="5112" spans="1:7" x14ac:dyDescent="0.25">
      <c r="A5112">
        <v>9136</v>
      </c>
      <c r="B5112" t="s">
        <v>5</v>
      </c>
      <c r="C5112">
        <v>10.6</v>
      </c>
      <c r="D5112" t="s">
        <v>69</v>
      </c>
      <c r="E5112">
        <v>1</v>
      </c>
      <c r="F5112" s="12">
        <f t="shared" si="158"/>
        <v>41640</v>
      </c>
      <c r="G5112" s="2">
        <f t="shared" si="159"/>
        <v>2014</v>
      </c>
    </row>
    <row r="5113" spans="1:7" x14ac:dyDescent="0.25">
      <c r="A5113">
        <v>9136</v>
      </c>
      <c r="B5113" t="s">
        <v>5</v>
      </c>
      <c r="C5113">
        <v>10.6</v>
      </c>
      <c r="D5113" t="s">
        <v>7</v>
      </c>
      <c r="E5113">
        <v>1</v>
      </c>
      <c r="F5113" s="12">
        <f t="shared" si="158"/>
        <v>41699</v>
      </c>
      <c r="G5113" s="2">
        <f t="shared" si="159"/>
        <v>2014</v>
      </c>
    </row>
    <row r="5114" spans="1:7" x14ac:dyDescent="0.25">
      <c r="A5114">
        <v>9136</v>
      </c>
      <c r="B5114" t="s">
        <v>5</v>
      </c>
      <c r="C5114">
        <v>10.6</v>
      </c>
      <c r="D5114" t="s">
        <v>66</v>
      </c>
      <c r="E5114">
        <v>1</v>
      </c>
      <c r="F5114" s="12">
        <f t="shared" si="158"/>
        <v>41609</v>
      </c>
      <c r="G5114" s="2">
        <f t="shared" si="159"/>
        <v>2013</v>
      </c>
    </row>
    <row r="5115" spans="1:7" x14ac:dyDescent="0.25">
      <c r="A5115">
        <v>9136</v>
      </c>
      <c r="B5115" t="s">
        <v>5</v>
      </c>
      <c r="C5115">
        <v>10.6</v>
      </c>
      <c r="D5115" t="s">
        <v>70</v>
      </c>
      <c r="E5115">
        <v>2</v>
      </c>
      <c r="F5115" s="12">
        <f t="shared" si="158"/>
        <v>41671</v>
      </c>
      <c r="G5115" s="2">
        <f t="shared" si="159"/>
        <v>2014</v>
      </c>
    </row>
    <row r="5116" spans="1:7" x14ac:dyDescent="0.25">
      <c r="A5116">
        <v>9136</v>
      </c>
      <c r="B5116" t="s">
        <v>5</v>
      </c>
      <c r="C5116">
        <v>10.6</v>
      </c>
      <c r="D5116" t="s">
        <v>13</v>
      </c>
      <c r="E5116">
        <v>1</v>
      </c>
      <c r="F5116" s="12">
        <f t="shared" si="158"/>
        <v>41852</v>
      </c>
      <c r="G5116" s="2">
        <f t="shared" si="159"/>
        <v>2014</v>
      </c>
    </row>
    <row r="5117" spans="1:7" x14ac:dyDescent="0.25">
      <c r="A5117">
        <v>9136</v>
      </c>
      <c r="B5117" t="s">
        <v>5</v>
      </c>
      <c r="C5117">
        <v>10.6</v>
      </c>
      <c r="D5117" t="s">
        <v>17</v>
      </c>
      <c r="E5117">
        <v>1</v>
      </c>
      <c r="F5117" s="12">
        <f t="shared" si="158"/>
        <v>41944</v>
      </c>
      <c r="G5117" s="2">
        <f t="shared" si="159"/>
        <v>2014</v>
      </c>
    </row>
    <row r="5118" spans="1:7" x14ac:dyDescent="0.25">
      <c r="A5118">
        <v>9136</v>
      </c>
      <c r="B5118" t="s">
        <v>5</v>
      </c>
      <c r="C5118">
        <v>10.6</v>
      </c>
      <c r="D5118" t="s">
        <v>16</v>
      </c>
      <c r="E5118">
        <v>1</v>
      </c>
      <c r="F5118" s="12">
        <f t="shared" si="158"/>
        <v>41913</v>
      </c>
      <c r="G5118" s="2">
        <f t="shared" si="159"/>
        <v>2014</v>
      </c>
    </row>
    <row r="5119" spans="1:7" x14ac:dyDescent="0.25">
      <c r="A5119">
        <v>9136</v>
      </c>
      <c r="B5119" t="s">
        <v>5</v>
      </c>
      <c r="C5119">
        <v>10.6</v>
      </c>
      <c r="D5119" t="s">
        <v>64</v>
      </c>
      <c r="E5119">
        <v>2</v>
      </c>
      <c r="F5119" s="12">
        <f t="shared" si="158"/>
        <v>41518</v>
      </c>
      <c r="G5119" s="2">
        <f t="shared" si="159"/>
        <v>2013</v>
      </c>
    </row>
    <row r="5120" spans="1:7" x14ac:dyDescent="0.25">
      <c r="A5120">
        <v>9136</v>
      </c>
      <c r="B5120" t="s">
        <v>5</v>
      </c>
      <c r="C5120">
        <v>10.6</v>
      </c>
      <c r="D5120" t="s">
        <v>6</v>
      </c>
      <c r="E5120">
        <v>1</v>
      </c>
      <c r="F5120" s="12">
        <f t="shared" si="158"/>
        <v>41730</v>
      </c>
      <c r="G5120" s="2">
        <f t="shared" si="159"/>
        <v>2014</v>
      </c>
    </row>
    <row r="5121" spans="1:7" x14ac:dyDescent="0.25">
      <c r="A5121">
        <v>9136</v>
      </c>
      <c r="B5121" t="s">
        <v>5</v>
      </c>
      <c r="C5121">
        <v>10.6</v>
      </c>
      <c r="D5121" t="s">
        <v>67</v>
      </c>
      <c r="E5121">
        <v>1</v>
      </c>
      <c r="F5121" s="12">
        <f t="shared" si="158"/>
        <v>41579</v>
      </c>
      <c r="G5121" s="2">
        <f t="shared" si="159"/>
        <v>2013</v>
      </c>
    </row>
    <row r="5122" spans="1:7" x14ac:dyDescent="0.25">
      <c r="A5122">
        <v>9136</v>
      </c>
      <c r="B5122" t="s">
        <v>5</v>
      </c>
      <c r="C5122">
        <v>10.6</v>
      </c>
      <c r="D5122" t="s">
        <v>10</v>
      </c>
      <c r="E5122">
        <v>2</v>
      </c>
      <c r="F5122" s="12">
        <f t="shared" ref="F5122:F5185" si="160">DATE(VALUE(LEFT(D5122,4)),VALUE(RIGHT(D5122,2)),1)</f>
        <v>41791</v>
      </c>
      <c r="G5122" s="2">
        <f t="shared" si="159"/>
        <v>2014</v>
      </c>
    </row>
    <row r="5123" spans="1:7" x14ac:dyDescent="0.25">
      <c r="A5123">
        <v>9136</v>
      </c>
      <c r="B5123" t="s">
        <v>5</v>
      </c>
      <c r="C5123">
        <v>10.6</v>
      </c>
      <c r="D5123" t="s">
        <v>8</v>
      </c>
      <c r="E5123">
        <v>1</v>
      </c>
      <c r="F5123" s="12">
        <f t="shared" si="160"/>
        <v>41760</v>
      </c>
      <c r="G5123" s="2">
        <f t="shared" ref="G5123:G5186" si="161">YEAR(F5123)</f>
        <v>2014</v>
      </c>
    </row>
    <row r="5124" spans="1:7" x14ac:dyDescent="0.25">
      <c r="A5124">
        <v>9136</v>
      </c>
      <c r="B5124" t="s">
        <v>5</v>
      </c>
      <c r="C5124">
        <v>10.6</v>
      </c>
      <c r="D5124" t="s">
        <v>18</v>
      </c>
      <c r="E5124">
        <v>1</v>
      </c>
      <c r="F5124" s="12">
        <f t="shared" si="160"/>
        <v>41974</v>
      </c>
      <c r="G5124" s="2">
        <f t="shared" si="161"/>
        <v>2014</v>
      </c>
    </row>
    <row r="5125" spans="1:7" x14ac:dyDescent="0.25">
      <c r="A5125">
        <v>9136</v>
      </c>
      <c r="B5125" t="s">
        <v>5</v>
      </c>
      <c r="C5125">
        <v>10.6</v>
      </c>
      <c r="D5125" t="s">
        <v>21</v>
      </c>
      <c r="E5125">
        <v>1</v>
      </c>
      <c r="F5125" s="12">
        <f t="shared" si="160"/>
        <v>42036</v>
      </c>
      <c r="G5125" s="2">
        <f t="shared" si="161"/>
        <v>2015</v>
      </c>
    </row>
    <row r="5126" spans="1:7" x14ac:dyDescent="0.25">
      <c r="A5126">
        <v>9136</v>
      </c>
      <c r="B5126" t="s">
        <v>5</v>
      </c>
      <c r="C5126">
        <v>10.6</v>
      </c>
      <c r="D5126" t="s">
        <v>23</v>
      </c>
      <c r="E5126">
        <v>1</v>
      </c>
      <c r="F5126" s="12">
        <f t="shared" si="160"/>
        <v>42064</v>
      </c>
      <c r="G5126" s="2">
        <f t="shared" si="161"/>
        <v>2015</v>
      </c>
    </row>
    <row r="5127" spans="1:7" x14ac:dyDescent="0.25">
      <c r="A5127">
        <v>9136</v>
      </c>
      <c r="B5127" t="s">
        <v>5</v>
      </c>
      <c r="C5127">
        <v>10.6</v>
      </c>
      <c r="D5127" t="s">
        <v>24</v>
      </c>
      <c r="E5127">
        <v>2</v>
      </c>
      <c r="F5127" s="12">
        <f t="shared" si="160"/>
        <v>42095</v>
      </c>
      <c r="G5127" s="2">
        <f t="shared" si="161"/>
        <v>2015</v>
      </c>
    </row>
    <row r="5128" spans="1:7" x14ac:dyDescent="0.25">
      <c r="A5128">
        <v>9136</v>
      </c>
      <c r="B5128" t="s">
        <v>5</v>
      </c>
      <c r="C5128">
        <v>10.6</v>
      </c>
      <c r="D5128" t="s">
        <v>25</v>
      </c>
      <c r="E5128">
        <v>1</v>
      </c>
      <c r="F5128" s="12">
        <f t="shared" si="160"/>
        <v>42125</v>
      </c>
      <c r="G5128" s="2">
        <f t="shared" si="161"/>
        <v>2015</v>
      </c>
    </row>
    <row r="5129" spans="1:7" x14ac:dyDescent="0.25">
      <c r="A5129">
        <v>9136</v>
      </c>
      <c r="B5129" t="s">
        <v>5</v>
      </c>
      <c r="C5129">
        <v>10.6</v>
      </c>
      <c r="D5129" t="s">
        <v>27</v>
      </c>
      <c r="E5129">
        <v>2</v>
      </c>
      <c r="F5129" s="12">
        <f t="shared" si="160"/>
        <v>42156</v>
      </c>
      <c r="G5129" s="2">
        <f t="shared" si="161"/>
        <v>2015</v>
      </c>
    </row>
    <row r="5130" spans="1:7" x14ac:dyDescent="0.25">
      <c r="A5130">
        <v>9303</v>
      </c>
      <c r="B5130" t="s">
        <v>5</v>
      </c>
      <c r="C5130">
        <v>2.2050000000000001</v>
      </c>
      <c r="D5130" t="s">
        <v>7</v>
      </c>
      <c r="E5130">
        <v>1</v>
      </c>
      <c r="F5130" s="12">
        <f t="shared" si="160"/>
        <v>41699</v>
      </c>
      <c r="G5130" s="2">
        <f t="shared" si="161"/>
        <v>2014</v>
      </c>
    </row>
    <row r="5131" spans="1:7" x14ac:dyDescent="0.25">
      <c r="A5131">
        <v>9303</v>
      </c>
      <c r="B5131" t="s">
        <v>5</v>
      </c>
      <c r="C5131">
        <v>2.2050000000000001</v>
      </c>
      <c r="D5131" t="s">
        <v>11</v>
      </c>
      <c r="E5131">
        <v>1</v>
      </c>
      <c r="F5131" s="12">
        <f t="shared" si="160"/>
        <v>41821</v>
      </c>
      <c r="G5131" s="2">
        <f t="shared" si="161"/>
        <v>2014</v>
      </c>
    </row>
    <row r="5132" spans="1:7" x14ac:dyDescent="0.25">
      <c r="A5132">
        <v>9303</v>
      </c>
      <c r="B5132" t="s">
        <v>5</v>
      </c>
      <c r="C5132">
        <v>2.2050000000000001</v>
      </c>
      <c r="D5132" t="s">
        <v>17</v>
      </c>
      <c r="E5132">
        <v>1</v>
      </c>
      <c r="F5132" s="12">
        <f t="shared" si="160"/>
        <v>41944</v>
      </c>
      <c r="G5132" s="2">
        <f t="shared" si="161"/>
        <v>2014</v>
      </c>
    </row>
    <row r="5133" spans="1:7" x14ac:dyDescent="0.25">
      <c r="A5133">
        <v>9303</v>
      </c>
      <c r="B5133" t="s">
        <v>5</v>
      </c>
      <c r="C5133">
        <v>2.2050000000000001</v>
      </c>
      <c r="D5133" t="s">
        <v>24</v>
      </c>
      <c r="E5133">
        <v>1</v>
      </c>
      <c r="F5133" s="12">
        <f t="shared" si="160"/>
        <v>42095</v>
      </c>
      <c r="G5133" s="2">
        <f t="shared" si="161"/>
        <v>2015</v>
      </c>
    </row>
    <row r="5134" spans="1:7" x14ac:dyDescent="0.25">
      <c r="A5134">
        <v>2764</v>
      </c>
      <c r="B5134" t="s">
        <v>5</v>
      </c>
      <c r="C5134">
        <v>3.22</v>
      </c>
      <c r="D5134" t="s">
        <v>61</v>
      </c>
      <c r="E5134">
        <v>1</v>
      </c>
      <c r="F5134" s="12">
        <f t="shared" si="160"/>
        <v>41426</v>
      </c>
      <c r="G5134" s="2">
        <f t="shared" si="161"/>
        <v>2013</v>
      </c>
    </row>
    <row r="5135" spans="1:7" x14ac:dyDescent="0.25">
      <c r="A5135">
        <v>2764</v>
      </c>
      <c r="B5135" t="s">
        <v>5</v>
      </c>
      <c r="C5135">
        <v>3.22</v>
      </c>
      <c r="D5135" t="s">
        <v>62</v>
      </c>
      <c r="E5135">
        <v>1</v>
      </c>
      <c r="F5135" s="12">
        <f t="shared" si="160"/>
        <v>41365</v>
      </c>
      <c r="G5135" s="2">
        <f t="shared" si="161"/>
        <v>2013</v>
      </c>
    </row>
    <row r="5136" spans="1:7" x14ac:dyDescent="0.25">
      <c r="A5136">
        <v>2764</v>
      </c>
      <c r="B5136" t="s">
        <v>5</v>
      </c>
      <c r="C5136">
        <v>3.22</v>
      </c>
      <c r="D5136" t="s">
        <v>64</v>
      </c>
      <c r="E5136">
        <v>1</v>
      </c>
      <c r="F5136" s="12">
        <f t="shared" si="160"/>
        <v>41518</v>
      </c>
      <c r="G5136" s="2">
        <f t="shared" si="161"/>
        <v>2013</v>
      </c>
    </row>
    <row r="5137" spans="1:7" x14ac:dyDescent="0.25">
      <c r="A5137">
        <v>2764</v>
      </c>
      <c r="B5137" t="s">
        <v>5</v>
      </c>
      <c r="C5137">
        <v>3.22</v>
      </c>
      <c r="D5137" t="s">
        <v>69</v>
      </c>
      <c r="E5137">
        <v>1</v>
      </c>
      <c r="F5137" s="12">
        <f t="shared" si="160"/>
        <v>41640</v>
      </c>
      <c r="G5137" s="2">
        <f t="shared" si="161"/>
        <v>2014</v>
      </c>
    </row>
    <row r="5138" spans="1:7" x14ac:dyDescent="0.25">
      <c r="A5138">
        <v>2764</v>
      </c>
      <c r="B5138" t="s">
        <v>5</v>
      </c>
      <c r="C5138">
        <v>3.22</v>
      </c>
      <c r="D5138" t="s">
        <v>6</v>
      </c>
      <c r="E5138">
        <v>1</v>
      </c>
      <c r="F5138" s="12">
        <f t="shared" si="160"/>
        <v>41730</v>
      </c>
      <c r="G5138" s="2">
        <f t="shared" si="161"/>
        <v>2014</v>
      </c>
    </row>
    <row r="5139" spans="1:7" x14ac:dyDescent="0.25">
      <c r="A5139">
        <v>2764</v>
      </c>
      <c r="B5139" t="s">
        <v>5</v>
      </c>
      <c r="C5139">
        <v>3.22</v>
      </c>
      <c r="D5139" t="s">
        <v>11</v>
      </c>
      <c r="E5139">
        <v>1</v>
      </c>
      <c r="F5139" s="12">
        <f t="shared" si="160"/>
        <v>41821</v>
      </c>
      <c r="G5139" s="2">
        <f t="shared" si="161"/>
        <v>2014</v>
      </c>
    </row>
    <row r="5140" spans="1:7" x14ac:dyDescent="0.25">
      <c r="A5140">
        <v>2764</v>
      </c>
      <c r="B5140" t="s">
        <v>5</v>
      </c>
      <c r="C5140">
        <v>3.22</v>
      </c>
      <c r="D5140" t="s">
        <v>14</v>
      </c>
      <c r="E5140">
        <v>1</v>
      </c>
      <c r="F5140" s="12">
        <f t="shared" si="160"/>
        <v>41883</v>
      </c>
      <c r="G5140" s="2">
        <f t="shared" si="161"/>
        <v>2014</v>
      </c>
    </row>
    <row r="5141" spans="1:7" x14ac:dyDescent="0.25">
      <c r="A5141">
        <v>2764</v>
      </c>
      <c r="B5141" t="s">
        <v>5</v>
      </c>
      <c r="C5141">
        <v>3.22</v>
      </c>
      <c r="D5141" t="s">
        <v>20</v>
      </c>
      <c r="E5141">
        <v>1</v>
      </c>
      <c r="F5141" s="12">
        <f t="shared" si="160"/>
        <v>42005</v>
      </c>
      <c r="G5141" s="2">
        <f t="shared" si="161"/>
        <v>2015</v>
      </c>
    </row>
    <row r="5142" spans="1:7" x14ac:dyDescent="0.25">
      <c r="A5142">
        <v>2764</v>
      </c>
      <c r="B5142" t="s">
        <v>5</v>
      </c>
      <c r="C5142">
        <v>3.22</v>
      </c>
      <c r="D5142" t="s">
        <v>24</v>
      </c>
      <c r="E5142">
        <v>1</v>
      </c>
      <c r="F5142" s="12">
        <f t="shared" si="160"/>
        <v>42095</v>
      </c>
      <c r="G5142" s="2">
        <f t="shared" si="161"/>
        <v>2015</v>
      </c>
    </row>
    <row r="5143" spans="1:7" x14ac:dyDescent="0.25">
      <c r="A5143">
        <v>9676</v>
      </c>
      <c r="B5143" t="s">
        <v>5</v>
      </c>
      <c r="C5143">
        <v>3.75</v>
      </c>
      <c r="D5143" t="s">
        <v>10</v>
      </c>
      <c r="E5143">
        <v>1</v>
      </c>
      <c r="F5143" s="12">
        <f t="shared" si="160"/>
        <v>41791</v>
      </c>
      <c r="G5143" s="2">
        <f t="shared" si="161"/>
        <v>2014</v>
      </c>
    </row>
    <row r="5144" spans="1:7" x14ac:dyDescent="0.25">
      <c r="A5144">
        <v>9676</v>
      </c>
      <c r="B5144" t="s">
        <v>5</v>
      </c>
      <c r="C5144">
        <v>3.75</v>
      </c>
      <c r="D5144" t="s">
        <v>13</v>
      </c>
      <c r="E5144">
        <v>1</v>
      </c>
      <c r="F5144" s="12">
        <f t="shared" si="160"/>
        <v>41852</v>
      </c>
      <c r="G5144" s="2">
        <f t="shared" si="161"/>
        <v>2014</v>
      </c>
    </row>
    <row r="5145" spans="1:7" x14ac:dyDescent="0.25">
      <c r="A5145">
        <v>9676</v>
      </c>
      <c r="B5145" t="s">
        <v>5</v>
      </c>
      <c r="C5145">
        <v>3.75</v>
      </c>
      <c r="D5145" t="s">
        <v>17</v>
      </c>
      <c r="E5145">
        <v>1</v>
      </c>
      <c r="F5145" s="12">
        <f t="shared" si="160"/>
        <v>41944</v>
      </c>
      <c r="G5145" s="2">
        <f t="shared" si="161"/>
        <v>2014</v>
      </c>
    </row>
    <row r="5146" spans="1:7" x14ac:dyDescent="0.25">
      <c r="A5146">
        <v>9676</v>
      </c>
      <c r="B5146" t="s">
        <v>5</v>
      </c>
      <c r="C5146">
        <v>3.75</v>
      </c>
      <c r="D5146" t="s">
        <v>24</v>
      </c>
      <c r="E5146">
        <v>1</v>
      </c>
      <c r="F5146" s="12">
        <f t="shared" si="160"/>
        <v>42095</v>
      </c>
      <c r="G5146" s="2">
        <f t="shared" si="161"/>
        <v>2015</v>
      </c>
    </row>
    <row r="5147" spans="1:7" x14ac:dyDescent="0.25">
      <c r="A5147">
        <v>9676</v>
      </c>
      <c r="B5147" t="s">
        <v>5</v>
      </c>
      <c r="C5147">
        <v>3.75</v>
      </c>
      <c r="D5147" t="s">
        <v>27</v>
      </c>
      <c r="E5147">
        <v>1</v>
      </c>
      <c r="F5147" s="12">
        <f t="shared" si="160"/>
        <v>42156</v>
      </c>
      <c r="G5147" s="2">
        <f t="shared" si="161"/>
        <v>2015</v>
      </c>
    </row>
    <row r="5148" spans="1:7" x14ac:dyDescent="0.25">
      <c r="A5148">
        <v>9624</v>
      </c>
      <c r="B5148" t="s">
        <v>5</v>
      </c>
      <c r="C5148">
        <v>65.52</v>
      </c>
      <c r="D5148" t="s">
        <v>68</v>
      </c>
      <c r="E5148">
        <v>7</v>
      </c>
      <c r="F5148" s="12">
        <f t="shared" si="160"/>
        <v>41548</v>
      </c>
      <c r="G5148" s="2">
        <f t="shared" si="161"/>
        <v>2013</v>
      </c>
    </row>
    <row r="5149" spans="1:7" x14ac:dyDescent="0.25">
      <c r="A5149">
        <v>9624</v>
      </c>
      <c r="B5149" t="s">
        <v>5</v>
      </c>
      <c r="C5149">
        <v>65.52</v>
      </c>
      <c r="D5149" t="s">
        <v>67</v>
      </c>
      <c r="E5149">
        <v>7</v>
      </c>
      <c r="F5149" s="12">
        <f t="shared" si="160"/>
        <v>41579</v>
      </c>
      <c r="G5149" s="2">
        <f t="shared" si="161"/>
        <v>2013</v>
      </c>
    </row>
    <row r="5150" spans="1:7" x14ac:dyDescent="0.25">
      <c r="A5150">
        <v>9624</v>
      </c>
      <c r="B5150" t="s">
        <v>5</v>
      </c>
      <c r="C5150">
        <v>65.52</v>
      </c>
      <c r="D5150" t="s">
        <v>66</v>
      </c>
      <c r="E5150">
        <v>7</v>
      </c>
      <c r="F5150" s="12">
        <f t="shared" si="160"/>
        <v>41609</v>
      </c>
      <c r="G5150" s="2">
        <f t="shared" si="161"/>
        <v>2013</v>
      </c>
    </row>
    <row r="5151" spans="1:7" x14ac:dyDescent="0.25">
      <c r="A5151">
        <v>9624</v>
      </c>
      <c r="B5151" t="s">
        <v>5</v>
      </c>
      <c r="C5151">
        <v>65.52</v>
      </c>
      <c r="D5151" t="s">
        <v>69</v>
      </c>
      <c r="E5151">
        <v>7</v>
      </c>
      <c r="F5151" s="12">
        <f t="shared" si="160"/>
        <v>41640</v>
      </c>
      <c r="G5151" s="2">
        <f t="shared" si="161"/>
        <v>2014</v>
      </c>
    </row>
    <row r="5152" spans="1:7" x14ac:dyDescent="0.25">
      <c r="A5152">
        <v>9624</v>
      </c>
      <c r="B5152" t="s">
        <v>5</v>
      </c>
      <c r="C5152">
        <v>65.52</v>
      </c>
      <c r="D5152" t="s">
        <v>70</v>
      </c>
      <c r="E5152">
        <v>7</v>
      </c>
      <c r="F5152" s="12">
        <f t="shared" si="160"/>
        <v>41671</v>
      </c>
      <c r="G5152" s="2">
        <f t="shared" si="161"/>
        <v>2014</v>
      </c>
    </row>
    <row r="5153" spans="1:7" x14ac:dyDescent="0.25">
      <c r="A5153">
        <v>9624</v>
      </c>
      <c r="B5153" t="s">
        <v>5</v>
      </c>
      <c r="C5153">
        <v>65.52</v>
      </c>
      <c r="D5153" t="s">
        <v>7</v>
      </c>
      <c r="E5153">
        <v>8</v>
      </c>
      <c r="F5153" s="12">
        <f t="shared" si="160"/>
        <v>41699</v>
      </c>
      <c r="G5153" s="2">
        <f t="shared" si="161"/>
        <v>2014</v>
      </c>
    </row>
    <row r="5154" spans="1:7" x14ac:dyDescent="0.25">
      <c r="A5154">
        <v>9624</v>
      </c>
      <c r="B5154" t="s">
        <v>5</v>
      </c>
      <c r="C5154">
        <v>65.52</v>
      </c>
      <c r="D5154" t="s">
        <v>6</v>
      </c>
      <c r="E5154">
        <v>8</v>
      </c>
      <c r="F5154" s="12">
        <f t="shared" si="160"/>
        <v>41730</v>
      </c>
      <c r="G5154" s="2">
        <f t="shared" si="161"/>
        <v>2014</v>
      </c>
    </row>
    <row r="5155" spans="1:7" x14ac:dyDescent="0.25">
      <c r="A5155">
        <v>9624</v>
      </c>
      <c r="B5155" t="s">
        <v>5</v>
      </c>
      <c r="C5155">
        <v>65.52</v>
      </c>
      <c r="D5155" t="s">
        <v>8</v>
      </c>
      <c r="E5155">
        <v>9</v>
      </c>
      <c r="F5155" s="12">
        <f t="shared" si="160"/>
        <v>41760</v>
      </c>
      <c r="G5155" s="2">
        <f t="shared" si="161"/>
        <v>2014</v>
      </c>
    </row>
    <row r="5156" spans="1:7" x14ac:dyDescent="0.25">
      <c r="A5156">
        <v>9624</v>
      </c>
      <c r="B5156" t="s">
        <v>5</v>
      </c>
      <c r="C5156">
        <v>65.52</v>
      </c>
      <c r="D5156" t="s">
        <v>10</v>
      </c>
      <c r="E5156">
        <v>9</v>
      </c>
      <c r="F5156" s="12">
        <f t="shared" si="160"/>
        <v>41791</v>
      </c>
      <c r="G5156" s="2">
        <f t="shared" si="161"/>
        <v>2014</v>
      </c>
    </row>
    <row r="5157" spans="1:7" x14ac:dyDescent="0.25">
      <c r="A5157">
        <v>9624</v>
      </c>
      <c r="B5157" t="s">
        <v>5</v>
      </c>
      <c r="C5157">
        <v>65.52</v>
      </c>
      <c r="D5157" t="s">
        <v>11</v>
      </c>
      <c r="E5157">
        <v>9</v>
      </c>
      <c r="F5157" s="12">
        <f t="shared" si="160"/>
        <v>41821</v>
      </c>
      <c r="G5157" s="2">
        <f t="shared" si="161"/>
        <v>2014</v>
      </c>
    </row>
    <row r="5158" spans="1:7" x14ac:dyDescent="0.25">
      <c r="A5158">
        <v>9624</v>
      </c>
      <c r="B5158" t="s">
        <v>5</v>
      </c>
      <c r="C5158">
        <v>65.52</v>
      </c>
      <c r="D5158" t="s">
        <v>13</v>
      </c>
      <c r="E5158">
        <v>9</v>
      </c>
      <c r="F5158" s="12">
        <f t="shared" si="160"/>
        <v>41852</v>
      </c>
      <c r="G5158" s="2">
        <f t="shared" si="161"/>
        <v>2014</v>
      </c>
    </row>
    <row r="5159" spans="1:7" x14ac:dyDescent="0.25">
      <c r="A5159">
        <v>9624</v>
      </c>
      <c r="B5159" t="s">
        <v>5</v>
      </c>
      <c r="C5159">
        <v>65.52</v>
      </c>
      <c r="D5159" t="s">
        <v>14</v>
      </c>
      <c r="E5159">
        <v>10</v>
      </c>
      <c r="F5159" s="12">
        <f t="shared" si="160"/>
        <v>41883</v>
      </c>
      <c r="G5159" s="2">
        <f t="shared" si="161"/>
        <v>2014</v>
      </c>
    </row>
    <row r="5160" spans="1:7" x14ac:dyDescent="0.25">
      <c r="A5160">
        <v>9624</v>
      </c>
      <c r="B5160" t="s">
        <v>5</v>
      </c>
      <c r="C5160">
        <v>65.52</v>
      </c>
      <c r="D5160" t="s">
        <v>16</v>
      </c>
      <c r="E5160">
        <v>2</v>
      </c>
      <c r="F5160" s="12">
        <f t="shared" si="160"/>
        <v>41913</v>
      </c>
      <c r="G5160" s="2">
        <f t="shared" si="161"/>
        <v>2014</v>
      </c>
    </row>
    <row r="5161" spans="1:7" x14ac:dyDescent="0.25">
      <c r="A5161">
        <v>9624</v>
      </c>
      <c r="B5161" t="s">
        <v>5</v>
      </c>
      <c r="C5161">
        <v>65.52</v>
      </c>
      <c r="D5161" t="s">
        <v>18</v>
      </c>
      <c r="E5161">
        <v>2</v>
      </c>
      <c r="F5161" s="12">
        <f t="shared" si="160"/>
        <v>41974</v>
      </c>
      <c r="G5161" s="2">
        <f t="shared" si="161"/>
        <v>2014</v>
      </c>
    </row>
    <row r="5162" spans="1:7" x14ac:dyDescent="0.25">
      <c r="A5162">
        <v>9624</v>
      </c>
      <c r="B5162" t="s">
        <v>5</v>
      </c>
      <c r="C5162">
        <v>65.52</v>
      </c>
      <c r="D5162" t="s">
        <v>17</v>
      </c>
      <c r="E5162">
        <v>3</v>
      </c>
      <c r="F5162" s="12">
        <f t="shared" si="160"/>
        <v>41944</v>
      </c>
      <c r="G5162" s="2">
        <f t="shared" si="161"/>
        <v>2014</v>
      </c>
    </row>
    <row r="5163" spans="1:7" x14ac:dyDescent="0.25">
      <c r="A5163">
        <v>9624</v>
      </c>
      <c r="B5163" t="s">
        <v>5</v>
      </c>
      <c r="C5163">
        <v>65.52</v>
      </c>
      <c r="D5163" t="s">
        <v>21</v>
      </c>
      <c r="E5163">
        <v>2</v>
      </c>
      <c r="F5163" s="12">
        <f t="shared" si="160"/>
        <v>42036</v>
      </c>
      <c r="G5163" s="2">
        <f t="shared" si="161"/>
        <v>2015</v>
      </c>
    </row>
    <row r="5164" spans="1:7" x14ac:dyDescent="0.25">
      <c r="A5164">
        <v>9624</v>
      </c>
      <c r="B5164" t="s">
        <v>5</v>
      </c>
      <c r="C5164">
        <v>65.52</v>
      </c>
      <c r="D5164" t="s">
        <v>20</v>
      </c>
      <c r="E5164">
        <v>3</v>
      </c>
      <c r="F5164" s="12">
        <f t="shared" si="160"/>
        <v>42005</v>
      </c>
      <c r="G5164" s="2">
        <f t="shared" si="161"/>
        <v>2015</v>
      </c>
    </row>
    <row r="5165" spans="1:7" x14ac:dyDescent="0.25">
      <c r="A5165">
        <v>9624</v>
      </c>
      <c r="B5165" t="s">
        <v>5</v>
      </c>
      <c r="C5165">
        <v>65.52</v>
      </c>
      <c r="D5165" t="s">
        <v>23</v>
      </c>
      <c r="E5165">
        <v>9</v>
      </c>
      <c r="F5165" s="12">
        <f t="shared" si="160"/>
        <v>42064</v>
      </c>
      <c r="G5165" s="2">
        <f t="shared" si="161"/>
        <v>2015</v>
      </c>
    </row>
    <row r="5166" spans="1:7" x14ac:dyDescent="0.25">
      <c r="A5166">
        <v>9911</v>
      </c>
      <c r="B5166" t="s">
        <v>5</v>
      </c>
      <c r="C5166">
        <v>1.92</v>
      </c>
      <c r="D5166" t="s">
        <v>23</v>
      </c>
      <c r="E5166">
        <v>1</v>
      </c>
      <c r="F5166" s="12">
        <f t="shared" si="160"/>
        <v>42064</v>
      </c>
      <c r="G5166" s="2">
        <f t="shared" si="161"/>
        <v>2015</v>
      </c>
    </row>
    <row r="5167" spans="1:7" x14ac:dyDescent="0.25">
      <c r="A5167">
        <v>9909</v>
      </c>
      <c r="B5167" t="s">
        <v>5</v>
      </c>
      <c r="C5167">
        <v>3</v>
      </c>
      <c r="D5167" t="s">
        <v>21</v>
      </c>
      <c r="E5167">
        <v>1</v>
      </c>
      <c r="F5167" s="12">
        <f t="shared" si="160"/>
        <v>42036</v>
      </c>
      <c r="G5167" s="2">
        <f t="shared" si="161"/>
        <v>2015</v>
      </c>
    </row>
    <row r="5168" spans="1:7" x14ac:dyDescent="0.25">
      <c r="A5168">
        <v>9909</v>
      </c>
      <c r="B5168" t="s">
        <v>5</v>
      </c>
      <c r="C5168">
        <v>3</v>
      </c>
      <c r="D5168" t="s">
        <v>25</v>
      </c>
      <c r="E5168">
        <v>1</v>
      </c>
      <c r="F5168" s="12">
        <f t="shared" si="160"/>
        <v>42125</v>
      </c>
      <c r="G5168" s="2">
        <f t="shared" si="161"/>
        <v>2015</v>
      </c>
    </row>
    <row r="5169" spans="1:7" x14ac:dyDescent="0.25">
      <c r="A5169">
        <v>9910</v>
      </c>
      <c r="B5169" t="s">
        <v>5</v>
      </c>
      <c r="C5169">
        <v>3</v>
      </c>
      <c r="D5169" t="s">
        <v>18</v>
      </c>
      <c r="E5169">
        <v>1</v>
      </c>
      <c r="F5169" s="12">
        <f t="shared" si="160"/>
        <v>41974</v>
      </c>
      <c r="G5169" s="2">
        <f t="shared" si="161"/>
        <v>2014</v>
      </c>
    </row>
    <row r="5170" spans="1:7" x14ac:dyDescent="0.25">
      <c r="A5170">
        <v>9910</v>
      </c>
      <c r="B5170" t="s">
        <v>5</v>
      </c>
      <c r="C5170">
        <v>3</v>
      </c>
      <c r="D5170" t="s">
        <v>24</v>
      </c>
      <c r="E5170">
        <v>1</v>
      </c>
      <c r="F5170" s="12">
        <f t="shared" si="160"/>
        <v>42095</v>
      </c>
      <c r="G5170" s="2">
        <f t="shared" si="161"/>
        <v>2015</v>
      </c>
    </row>
    <row r="5171" spans="1:7" x14ac:dyDescent="0.25">
      <c r="A5171">
        <v>9910</v>
      </c>
      <c r="B5171" t="s">
        <v>5</v>
      </c>
      <c r="C5171">
        <v>3</v>
      </c>
      <c r="D5171" t="s">
        <v>27</v>
      </c>
      <c r="E5171">
        <v>1</v>
      </c>
      <c r="F5171" s="12">
        <f t="shared" si="160"/>
        <v>42156</v>
      </c>
      <c r="G5171" s="2">
        <f t="shared" si="161"/>
        <v>2015</v>
      </c>
    </row>
    <row r="5172" spans="1:7" x14ac:dyDescent="0.25">
      <c r="A5172">
        <v>10003</v>
      </c>
      <c r="B5172" t="s">
        <v>5</v>
      </c>
      <c r="C5172">
        <v>3</v>
      </c>
      <c r="D5172" t="s">
        <v>23</v>
      </c>
      <c r="E5172">
        <v>1</v>
      </c>
      <c r="F5172" s="12">
        <f t="shared" si="160"/>
        <v>42064</v>
      </c>
      <c r="G5172" s="2">
        <f t="shared" si="161"/>
        <v>2015</v>
      </c>
    </row>
    <row r="5173" spans="1:7" x14ac:dyDescent="0.25">
      <c r="A5173">
        <v>10003</v>
      </c>
      <c r="B5173" t="s">
        <v>5</v>
      </c>
      <c r="C5173">
        <v>3</v>
      </c>
      <c r="D5173" t="s">
        <v>27</v>
      </c>
      <c r="E5173">
        <v>1</v>
      </c>
      <c r="F5173" s="12">
        <f t="shared" si="160"/>
        <v>42156</v>
      </c>
      <c r="G5173" s="2">
        <f t="shared" si="161"/>
        <v>2015</v>
      </c>
    </row>
    <row r="5174" spans="1:7" x14ac:dyDescent="0.25">
      <c r="A5174">
        <v>10025</v>
      </c>
      <c r="B5174" t="s">
        <v>5</v>
      </c>
      <c r="C5174">
        <v>3</v>
      </c>
      <c r="D5174" t="s">
        <v>23</v>
      </c>
      <c r="E5174">
        <v>1</v>
      </c>
      <c r="F5174" s="12">
        <f t="shared" si="160"/>
        <v>42064</v>
      </c>
      <c r="G5174" s="2">
        <f t="shared" si="161"/>
        <v>2015</v>
      </c>
    </row>
    <row r="5175" spans="1:7" x14ac:dyDescent="0.25">
      <c r="A5175">
        <v>10025</v>
      </c>
      <c r="B5175" t="s">
        <v>5</v>
      </c>
      <c r="C5175">
        <v>3</v>
      </c>
      <c r="D5175" t="s">
        <v>25</v>
      </c>
      <c r="E5175">
        <v>1</v>
      </c>
      <c r="F5175" s="12">
        <f t="shared" si="160"/>
        <v>42125</v>
      </c>
      <c r="G5175" s="2">
        <f t="shared" si="161"/>
        <v>2015</v>
      </c>
    </row>
    <row r="5176" spans="1:7" x14ac:dyDescent="0.25">
      <c r="A5176">
        <v>10026</v>
      </c>
      <c r="B5176" t="s">
        <v>5</v>
      </c>
      <c r="C5176">
        <v>2.5</v>
      </c>
      <c r="D5176" t="s">
        <v>11</v>
      </c>
      <c r="E5176">
        <v>1</v>
      </c>
      <c r="F5176" s="12">
        <f t="shared" si="160"/>
        <v>41821</v>
      </c>
      <c r="G5176" s="2">
        <f t="shared" si="161"/>
        <v>2014</v>
      </c>
    </row>
    <row r="5177" spans="1:7" x14ac:dyDescent="0.25">
      <c r="A5177">
        <v>10026</v>
      </c>
      <c r="B5177" t="s">
        <v>5</v>
      </c>
      <c r="C5177">
        <v>2.5</v>
      </c>
      <c r="D5177" t="s">
        <v>16</v>
      </c>
      <c r="E5177">
        <v>1</v>
      </c>
      <c r="F5177" s="12">
        <f t="shared" si="160"/>
        <v>41913</v>
      </c>
      <c r="G5177" s="2">
        <f t="shared" si="161"/>
        <v>2014</v>
      </c>
    </row>
    <row r="5178" spans="1:7" x14ac:dyDescent="0.25">
      <c r="A5178">
        <v>10026</v>
      </c>
      <c r="B5178" t="s">
        <v>5</v>
      </c>
      <c r="C5178">
        <v>2.5</v>
      </c>
      <c r="D5178" t="s">
        <v>23</v>
      </c>
      <c r="E5178">
        <v>1</v>
      </c>
      <c r="F5178" s="12">
        <f t="shared" si="160"/>
        <v>42064</v>
      </c>
      <c r="G5178" s="2">
        <f t="shared" si="161"/>
        <v>2015</v>
      </c>
    </row>
    <row r="5179" spans="1:7" x14ac:dyDescent="0.25">
      <c r="A5179">
        <v>10026</v>
      </c>
      <c r="B5179" t="s">
        <v>5</v>
      </c>
      <c r="C5179">
        <v>2.5</v>
      </c>
      <c r="D5179" t="s">
        <v>27</v>
      </c>
      <c r="E5179">
        <v>1</v>
      </c>
      <c r="F5179" s="12">
        <f t="shared" si="160"/>
        <v>42156</v>
      </c>
      <c r="G5179" s="2">
        <f t="shared" si="161"/>
        <v>2015</v>
      </c>
    </row>
    <row r="5180" spans="1:7" x14ac:dyDescent="0.25">
      <c r="A5180">
        <v>10029</v>
      </c>
      <c r="B5180" t="s">
        <v>5</v>
      </c>
      <c r="C5180">
        <v>3</v>
      </c>
      <c r="D5180" t="s">
        <v>18</v>
      </c>
      <c r="E5180">
        <v>1</v>
      </c>
      <c r="F5180" s="12">
        <f t="shared" si="160"/>
        <v>41974</v>
      </c>
      <c r="G5180" s="2">
        <f t="shared" si="161"/>
        <v>2014</v>
      </c>
    </row>
    <row r="5181" spans="1:7" x14ac:dyDescent="0.25">
      <c r="A5181">
        <v>10029</v>
      </c>
      <c r="B5181" t="s">
        <v>5</v>
      </c>
      <c r="C5181">
        <v>3</v>
      </c>
      <c r="D5181" t="s">
        <v>24</v>
      </c>
      <c r="E5181">
        <v>1</v>
      </c>
      <c r="F5181" s="12">
        <f t="shared" si="160"/>
        <v>42095</v>
      </c>
      <c r="G5181" s="2">
        <f t="shared" si="161"/>
        <v>2015</v>
      </c>
    </row>
    <row r="5182" spans="1:7" x14ac:dyDescent="0.25">
      <c r="A5182">
        <v>10029</v>
      </c>
      <c r="B5182" t="s">
        <v>5</v>
      </c>
      <c r="C5182">
        <v>3</v>
      </c>
      <c r="D5182" t="s">
        <v>27</v>
      </c>
      <c r="E5182">
        <v>1</v>
      </c>
      <c r="F5182" s="12">
        <f t="shared" si="160"/>
        <v>42156</v>
      </c>
      <c r="G5182" s="2">
        <f t="shared" si="161"/>
        <v>2015</v>
      </c>
    </row>
    <row r="5183" spans="1:7" x14ac:dyDescent="0.25">
      <c r="A5183">
        <v>10460</v>
      </c>
      <c r="B5183" t="s">
        <v>5</v>
      </c>
      <c r="C5183">
        <v>4.05</v>
      </c>
      <c r="D5183" t="s">
        <v>23</v>
      </c>
      <c r="E5183">
        <v>1</v>
      </c>
      <c r="F5183" s="12">
        <f t="shared" si="160"/>
        <v>42064</v>
      </c>
      <c r="G5183" s="2">
        <f t="shared" si="161"/>
        <v>2015</v>
      </c>
    </row>
    <row r="5184" spans="1:7" x14ac:dyDescent="0.25">
      <c r="A5184">
        <v>10460</v>
      </c>
      <c r="B5184" t="s">
        <v>5</v>
      </c>
      <c r="C5184">
        <v>4.05</v>
      </c>
      <c r="D5184" t="s">
        <v>25</v>
      </c>
      <c r="E5184">
        <v>1</v>
      </c>
      <c r="F5184" s="12">
        <f t="shared" si="160"/>
        <v>42125</v>
      </c>
      <c r="G5184" s="2">
        <f t="shared" si="161"/>
        <v>2015</v>
      </c>
    </row>
    <row r="5185" spans="1:7" x14ac:dyDescent="0.25">
      <c r="A5185">
        <v>10566</v>
      </c>
      <c r="B5185" t="s">
        <v>5</v>
      </c>
      <c r="C5185">
        <v>48.96</v>
      </c>
      <c r="D5185" t="s">
        <v>23</v>
      </c>
      <c r="E5185">
        <v>4</v>
      </c>
      <c r="F5185" s="12">
        <f t="shared" si="160"/>
        <v>42064</v>
      </c>
      <c r="G5185" s="2">
        <f t="shared" si="161"/>
        <v>2015</v>
      </c>
    </row>
    <row r="5186" spans="1:7" x14ac:dyDescent="0.25">
      <c r="A5186">
        <v>10566</v>
      </c>
      <c r="B5186" t="s">
        <v>5</v>
      </c>
      <c r="C5186">
        <v>48.96</v>
      </c>
      <c r="D5186" t="s">
        <v>21</v>
      </c>
      <c r="E5186">
        <v>3</v>
      </c>
      <c r="F5186" s="12">
        <f t="shared" ref="F5186:F5249" si="162">DATE(VALUE(LEFT(D5186,4)),VALUE(RIGHT(D5186,2)),1)</f>
        <v>42036</v>
      </c>
      <c r="G5186" s="2">
        <f t="shared" si="161"/>
        <v>2015</v>
      </c>
    </row>
    <row r="5187" spans="1:7" x14ac:dyDescent="0.25">
      <c r="A5187">
        <v>10566</v>
      </c>
      <c r="B5187" t="s">
        <v>5</v>
      </c>
      <c r="C5187">
        <v>48.96</v>
      </c>
      <c r="D5187" t="s">
        <v>24</v>
      </c>
      <c r="E5187">
        <v>4</v>
      </c>
      <c r="F5187" s="12">
        <f t="shared" si="162"/>
        <v>42095</v>
      </c>
      <c r="G5187" s="2">
        <f t="shared" ref="G5187:G5250" si="163">YEAR(F5187)</f>
        <v>2015</v>
      </c>
    </row>
    <row r="5188" spans="1:7" x14ac:dyDescent="0.25">
      <c r="A5188">
        <v>10566</v>
      </c>
      <c r="B5188" t="s">
        <v>5</v>
      </c>
      <c r="C5188">
        <v>48.96</v>
      </c>
      <c r="D5188" t="s">
        <v>25</v>
      </c>
      <c r="E5188">
        <v>7</v>
      </c>
      <c r="F5188" s="12">
        <f t="shared" si="162"/>
        <v>42125</v>
      </c>
      <c r="G5188" s="2">
        <f t="shared" si="163"/>
        <v>2015</v>
      </c>
    </row>
    <row r="5189" spans="1:7" x14ac:dyDescent="0.25">
      <c r="A5189">
        <v>10566</v>
      </c>
      <c r="B5189" t="s">
        <v>5</v>
      </c>
      <c r="C5189">
        <v>48.96</v>
      </c>
      <c r="D5189" t="s">
        <v>27</v>
      </c>
      <c r="E5189">
        <v>6</v>
      </c>
      <c r="F5189" s="12">
        <f t="shared" si="162"/>
        <v>42156</v>
      </c>
      <c r="G5189" s="2">
        <f t="shared" si="163"/>
        <v>2015</v>
      </c>
    </row>
    <row r="5190" spans="1:7" x14ac:dyDescent="0.25">
      <c r="A5190">
        <v>10750</v>
      </c>
      <c r="B5190" t="s">
        <v>5</v>
      </c>
      <c r="C5190">
        <v>5.89</v>
      </c>
      <c r="D5190" t="s">
        <v>21</v>
      </c>
      <c r="E5190">
        <v>1</v>
      </c>
      <c r="F5190" s="12">
        <f t="shared" si="162"/>
        <v>42036</v>
      </c>
      <c r="G5190" s="2">
        <f t="shared" si="163"/>
        <v>2015</v>
      </c>
    </row>
    <row r="5191" spans="1:7" x14ac:dyDescent="0.25">
      <c r="A5191">
        <v>10750</v>
      </c>
      <c r="B5191" t="s">
        <v>5</v>
      </c>
      <c r="C5191">
        <v>5.89</v>
      </c>
      <c r="D5191" t="s">
        <v>24</v>
      </c>
      <c r="E5191">
        <v>1</v>
      </c>
      <c r="F5191" s="12">
        <f t="shared" si="162"/>
        <v>42095</v>
      </c>
      <c r="G5191" s="2">
        <f t="shared" si="163"/>
        <v>2015</v>
      </c>
    </row>
    <row r="5192" spans="1:7" x14ac:dyDescent="0.25">
      <c r="A5192">
        <v>10750</v>
      </c>
      <c r="B5192" t="s">
        <v>5</v>
      </c>
      <c r="C5192">
        <v>5.89</v>
      </c>
      <c r="D5192" t="s">
        <v>25</v>
      </c>
      <c r="E5192">
        <v>1</v>
      </c>
      <c r="F5192" s="12">
        <f t="shared" si="162"/>
        <v>42125</v>
      </c>
      <c r="G5192" s="2">
        <f t="shared" si="163"/>
        <v>2015</v>
      </c>
    </row>
    <row r="5193" spans="1:7" x14ac:dyDescent="0.25">
      <c r="A5193">
        <v>10750</v>
      </c>
      <c r="B5193" t="s">
        <v>5</v>
      </c>
      <c r="C5193">
        <v>5.89</v>
      </c>
      <c r="D5193" t="s">
        <v>27</v>
      </c>
      <c r="E5193">
        <v>1</v>
      </c>
      <c r="F5193" s="12">
        <f t="shared" si="162"/>
        <v>42156</v>
      </c>
      <c r="G5193" s="2">
        <f t="shared" si="163"/>
        <v>2015</v>
      </c>
    </row>
    <row r="5194" spans="1:7" x14ac:dyDescent="0.25">
      <c r="A5194">
        <v>10898</v>
      </c>
      <c r="B5194" t="s">
        <v>5</v>
      </c>
      <c r="C5194">
        <v>2.64</v>
      </c>
      <c r="D5194" t="s">
        <v>24</v>
      </c>
      <c r="E5194">
        <v>1</v>
      </c>
      <c r="F5194" s="12">
        <f t="shared" si="162"/>
        <v>42095</v>
      </c>
      <c r="G5194" s="2">
        <f t="shared" si="163"/>
        <v>2015</v>
      </c>
    </row>
    <row r="5195" spans="1:7" x14ac:dyDescent="0.25">
      <c r="A5195">
        <v>10958</v>
      </c>
      <c r="B5195" t="s">
        <v>5</v>
      </c>
      <c r="C5195">
        <v>2.64</v>
      </c>
      <c r="D5195" t="s">
        <v>24</v>
      </c>
      <c r="E5195">
        <v>1</v>
      </c>
      <c r="F5195" s="12">
        <f t="shared" si="162"/>
        <v>42095</v>
      </c>
      <c r="G5195" s="2">
        <f t="shared" si="163"/>
        <v>2015</v>
      </c>
    </row>
    <row r="5196" spans="1:7" x14ac:dyDescent="0.25">
      <c r="A5196">
        <v>10862</v>
      </c>
      <c r="B5196" t="s">
        <v>5</v>
      </c>
      <c r="C5196">
        <v>7.5</v>
      </c>
      <c r="D5196" t="s">
        <v>21</v>
      </c>
      <c r="E5196">
        <v>1</v>
      </c>
      <c r="F5196" s="12">
        <f t="shared" si="162"/>
        <v>42036</v>
      </c>
      <c r="G5196" s="2">
        <f t="shared" si="163"/>
        <v>2015</v>
      </c>
    </row>
    <row r="5197" spans="1:7" x14ac:dyDescent="0.25">
      <c r="A5197">
        <v>10862</v>
      </c>
      <c r="B5197" t="s">
        <v>5</v>
      </c>
      <c r="C5197">
        <v>7.5</v>
      </c>
      <c r="D5197" t="s">
        <v>24</v>
      </c>
      <c r="E5197">
        <v>1</v>
      </c>
      <c r="F5197" s="12">
        <f t="shared" si="162"/>
        <v>42095</v>
      </c>
      <c r="G5197" s="2">
        <f t="shared" si="163"/>
        <v>2015</v>
      </c>
    </row>
    <row r="5198" spans="1:7" x14ac:dyDescent="0.25">
      <c r="A5198">
        <v>10862</v>
      </c>
      <c r="B5198" t="s">
        <v>5</v>
      </c>
      <c r="C5198">
        <v>7.5</v>
      </c>
      <c r="D5198" t="s">
        <v>25</v>
      </c>
      <c r="E5198">
        <v>1</v>
      </c>
      <c r="F5198" s="12">
        <f t="shared" si="162"/>
        <v>42125</v>
      </c>
      <c r="G5198" s="2">
        <f t="shared" si="163"/>
        <v>2015</v>
      </c>
    </row>
    <row r="5199" spans="1:7" x14ac:dyDescent="0.25">
      <c r="A5199">
        <v>10862</v>
      </c>
      <c r="B5199" t="s">
        <v>5</v>
      </c>
      <c r="C5199">
        <v>7.5</v>
      </c>
      <c r="D5199" t="s">
        <v>27</v>
      </c>
      <c r="E5199">
        <v>1</v>
      </c>
      <c r="F5199" s="12">
        <f t="shared" si="162"/>
        <v>42156</v>
      </c>
      <c r="G5199" s="2">
        <f t="shared" si="163"/>
        <v>2015</v>
      </c>
    </row>
    <row r="5200" spans="1:7" x14ac:dyDescent="0.25">
      <c r="F5200" s="12"/>
      <c r="G5200" s="2"/>
    </row>
    <row r="5201" spans="6:7" x14ac:dyDescent="0.25">
      <c r="F5201" s="12"/>
      <c r="G5201" s="2"/>
    </row>
    <row r="5202" spans="6:7" x14ac:dyDescent="0.25">
      <c r="F5202" s="12"/>
      <c r="G5202" s="2"/>
    </row>
    <row r="5203" spans="6:7" x14ac:dyDescent="0.25">
      <c r="F5203" s="12"/>
      <c r="G5203" s="2"/>
    </row>
    <row r="5204" spans="6:7" x14ac:dyDescent="0.25">
      <c r="F5204" s="12"/>
      <c r="G5204" s="2"/>
    </row>
    <row r="5205" spans="6:7" x14ac:dyDescent="0.25">
      <c r="F5205" s="12"/>
      <c r="G5205" s="2"/>
    </row>
    <row r="5206" spans="6:7" x14ac:dyDescent="0.25">
      <c r="F5206" s="12"/>
      <c r="G5206" s="2"/>
    </row>
    <row r="5207" spans="6:7" x14ac:dyDescent="0.25">
      <c r="F5207" s="12"/>
      <c r="G5207" s="2"/>
    </row>
    <row r="5208" spans="6:7" x14ac:dyDescent="0.25">
      <c r="F5208" s="12"/>
      <c r="G5208" s="2"/>
    </row>
    <row r="5209" spans="6:7" x14ac:dyDescent="0.25">
      <c r="F5209" s="12"/>
      <c r="G5209" s="2"/>
    </row>
    <row r="5210" spans="6:7" x14ac:dyDescent="0.25">
      <c r="F5210" s="12"/>
      <c r="G5210" s="2"/>
    </row>
    <row r="5211" spans="6:7" x14ac:dyDescent="0.25">
      <c r="F5211" s="12"/>
      <c r="G5211" s="2"/>
    </row>
    <row r="5212" spans="6:7" x14ac:dyDescent="0.25">
      <c r="F5212" s="12"/>
      <c r="G5212" s="2"/>
    </row>
    <row r="5213" spans="6:7" x14ac:dyDescent="0.25">
      <c r="F5213" s="12"/>
      <c r="G5213" s="2"/>
    </row>
    <row r="5214" spans="6:7" x14ac:dyDescent="0.25">
      <c r="F5214" s="12"/>
      <c r="G5214" s="2"/>
    </row>
    <row r="5215" spans="6:7" x14ac:dyDescent="0.25">
      <c r="F5215" s="12"/>
      <c r="G5215" s="2"/>
    </row>
    <row r="5216" spans="6:7" x14ac:dyDescent="0.25">
      <c r="F5216" s="12"/>
      <c r="G5216" s="2"/>
    </row>
    <row r="5217" spans="6:7" x14ac:dyDescent="0.25">
      <c r="F5217" s="12"/>
      <c r="G5217" s="2"/>
    </row>
    <row r="5218" spans="6:7" x14ac:dyDescent="0.25">
      <c r="F5218" s="12"/>
      <c r="G5218" s="2"/>
    </row>
    <row r="5219" spans="6:7" x14ac:dyDescent="0.25">
      <c r="F5219" s="12"/>
      <c r="G5219" s="2"/>
    </row>
    <row r="5220" spans="6:7" x14ac:dyDescent="0.25">
      <c r="F5220" s="12"/>
      <c r="G5220" s="2"/>
    </row>
    <row r="5221" spans="6:7" x14ac:dyDescent="0.25">
      <c r="F5221" s="12"/>
      <c r="G5221" s="2"/>
    </row>
    <row r="5222" spans="6:7" x14ac:dyDescent="0.25">
      <c r="F5222" s="12"/>
      <c r="G5222" s="2"/>
    </row>
    <row r="5223" spans="6:7" x14ac:dyDescent="0.25">
      <c r="F5223" s="12"/>
      <c r="G5223" s="2"/>
    </row>
    <row r="5224" spans="6:7" x14ac:dyDescent="0.25">
      <c r="F5224" s="12"/>
      <c r="G5224" s="2"/>
    </row>
    <row r="5225" spans="6:7" x14ac:dyDescent="0.25">
      <c r="F5225" s="12"/>
      <c r="G5225" s="2"/>
    </row>
    <row r="5226" spans="6:7" x14ac:dyDescent="0.25">
      <c r="F5226" s="12"/>
      <c r="G5226" s="2"/>
    </row>
    <row r="5227" spans="6:7" x14ac:dyDescent="0.25">
      <c r="F5227" s="12"/>
      <c r="G5227" s="2"/>
    </row>
    <row r="5228" spans="6:7" x14ac:dyDescent="0.25">
      <c r="F5228" s="12"/>
      <c r="G5228" s="2"/>
    </row>
    <row r="5229" spans="6:7" x14ac:dyDescent="0.25">
      <c r="F5229" s="12"/>
      <c r="G5229" s="2"/>
    </row>
    <row r="5230" spans="6:7" x14ac:dyDescent="0.25">
      <c r="F5230" s="12"/>
      <c r="G5230" s="2"/>
    </row>
    <row r="5231" spans="6:7" x14ac:dyDescent="0.25">
      <c r="F5231" s="12"/>
      <c r="G5231" s="2"/>
    </row>
    <row r="5232" spans="6:7" x14ac:dyDescent="0.25">
      <c r="F5232" s="12"/>
      <c r="G5232" s="2"/>
    </row>
    <row r="5233" spans="6:7" x14ac:dyDescent="0.25">
      <c r="F5233" s="12"/>
      <c r="G5233" s="2"/>
    </row>
    <row r="5234" spans="6:7" x14ac:dyDescent="0.25">
      <c r="F5234" s="12"/>
      <c r="G5234" s="2"/>
    </row>
    <row r="5235" spans="6:7" x14ac:dyDescent="0.25">
      <c r="F5235" s="12"/>
      <c r="G5235" s="2"/>
    </row>
    <row r="5236" spans="6:7" x14ac:dyDescent="0.25">
      <c r="F5236" s="12"/>
      <c r="G5236" s="2"/>
    </row>
    <row r="5237" spans="6:7" x14ac:dyDescent="0.25">
      <c r="F5237" s="12"/>
      <c r="G5237" s="2"/>
    </row>
    <row r="5238" spans="6:7" x14ac:dyDescent="0.25">
      <c r="F5238" s="12"/>
      <c r="G5238" s="2"/>
    </row>
    <row r="5239" spans="6:7" x14ac:dyDescent="0.25">
      <c r="F5239" s="12"/>
      <c r="G5239" s="2"/>
    </row>
    <row r="5240" spans="6:7" x14ac:dyDescent="0.25">
      <c r="F5240" s="12"/>
      <c r="G5240" s="2"/>
    </row>
    <row r="5241" spans="6:7" x14ac:dyDescent="0.25">
      <c r="F5241" s="12"/>
      <c r="G5241" s="2"/>
    </row>
    <row r="5242" spans="6:7" x14ac:dyDescent="0.25">
      <c r="F5242" s="12"/>
      <c r="G5242" s="2"/>
    </row>
    <row r="5243" spans="6:7" x14ac:dyDescent="0.25">
      <c r="F5243" s="12"/>
      <c r="G5243" s="2"/>
    </row>
    <row r="5244" spans="6:7" x14ac:dyDescent="0.25">
      <c r="F5244" s="12"/>
      <c r="G5244" s="2"/>
    </row>
    <row r="5245" spans="6:7" x14ac:dyDescent="0.25">
      <c r="F5245" s="12"/>
      <c r="G5245" s="2"/>
    </row>
    <row r="5246" spans="6:7" x14ac:dyDescent="0.25">
      <c r="F5246" s="12"/>
      <c r="G5246" s="2"/>
    </row>
    <row r="5247" spans="6:7" x14ac:dyDescent="0.25">
      <c r="F5247" s="12"/>
      <c r="G5247" s="2"/>
    </row>
    <row r="5248" spans="6:7" x14ac:dyDescent="0.25">
      <c r="F5248" s="12"/>
      <c r="G5248" s="2"/>
    </row>
    <row r="5249" spans="6:7" x14ac:dyDescent="0.25">
      <c r="F5249" s="12"/>
      <c r="G5249" s="2"/>
    </row>
    <row r="5250" spans="6:7" x14ac:dyDescent="0.25">
      <c r="F5250" s="12"/>
      <c r="G5250" s="2"/>
    </row>
    <row r="5251" spans="6:7" x14ac:dyDescent="0.25">
      <c r="F5251" s="12"/>
      <c r="G5251" s="2"/>
    </row>
    <row r="5252" spans="6:7" x14ac:dyDescent="0.25">
      <c r="F5252" s="12"/>
      <c r="G5252" s="2"/>
    </row>
    <row r="5253" spans="6:7" x14ac:dyDescent="0.25">
      <c r="F5253" s="12"/>
      <c r="G5253" s="2"/>
    </row>
    <row r="5254" spans="6:7" x14ac:dyDescent="0.25">
      <c r="F5254" s="12"/>
      <c r="G5254" s="2"/>
    </row>
    <row r="5255" spans="6:7" x14ac:dyDescent="0.25">
      <c r="F5255" s="12"/>
      <c r="G5255" s="2"/>
    </row>
    <row r="5256" spans="6:7" x14ac:dyDescent="0.25">
      <c r="F5256" s="12"/>
      <c r="G5256" s="2"/>
    </row>
    <row r="5257" spans="6:7" x14ac:dyDescent="0.25">
      <c r="F5257" s="12"/>
      <c r="G5257" s="2"/>
    </row>
    <row r="5258" spans="6:7" x14ac:dyDescent="0.25">
      <c r="F5258" s="12"/>
      <c r="G5258" s="2"/>
    </row>
    <row r="5259" spans="6:7" x14ac:dyDescent="0.25">
      <c r="F5259" s="12"/>
      <c r="G5259" s="2"/>
    </row>
    <row r="5260" spans="6:7" x14ac:dyDescent="0.25">
      <c r="F5260" s="12"/>
      <c r="G5260" s="2"/>
    </row>
    <row r="5261" spans="6:7" x14ac:dyDescent="0.25">
      <c r="F5261" s="12"/>
      <c r="G5261" s="2"/>
    </row>
    <row r="5262" spans="6:7" x14ac:dyDescent="0.25">
      <c r="F5262" s="12"/>
      <c r="G5262" s="2"/>
    </row>
    <row r="5263" spans="6:7" x14ac:dyDescent="0.25">
      <c r="F5263" s="12"/>
      <c r="G5263" s="2"/>
    </row>
    <row r="5264" spans="6:7" x14ac:dyDescent="0.25">
      <c r="F5264" s="12"/>
      <c r="G5264" s="2"/>
    </row>
    <row r="5265" spans="6:7" x14ac:dyDescent="0.25">
      <c r="F5265" s="12"/>
      <c r="G5265" s="2"/>
    </row>
    <row r="5266" spans="6:7" x14ac:dyDescent="0.25">
      <c r="F5266" s="12"/>
      <c r="G5266" s="2"/>
    </row>
    <row r="5267" spans="6:7" x14ac:dyDescent="0.25">
      <c r="F5267" s="12"/>
      <c r="G5267" s="2"/>
    </row>
    <row r="5268" spans="6:7" x14ac:dyDescent="0.25">
      <c r="F5268" s="12"/>
      <c r="G5268" s="2"/>
    </row>
    <row r="5269" spans="6:7" x14ac:dyDescent="0.25">
      <c r="F5269" s="12"/>
      <c r="G5269" s="2"/>
    </row>
    <row r="5270" spans="6:7" x14ac:dyDescent="0.25">
      <c r="F5270" s="12"/>
      <c r="G5270" s="2"/>
    </row>
    <row r="5271" spans="6:7" x14ac:dyDescent="0.25">
      <c r="F5271" s="12"/>
      <c r="G5271" s="2"/>
    </row>
    <row r="5272" spans="6:7" x14ac:dyDescent="0.25">
      <c r="F5272" s="12"/>
      <c r="G5272" s="2"/>
    </row>
    <row r="5273" spans="6:7" x14ac:dyDescent="0.25">
      <c r="F5273" s="12"/>
      <c r="G5273" s="2"/>
    </row>
    <row r="5274" spans="6:7" x14ac:dyDescent="0.25">
      <c r="F5274" s="12"/>
      <c r="G5274" s="2"/>
    </row>
    <row r="5275" spans="6:7" x14ac:dyDescent="0.25">
      <c r="F5275" s="12"/>
      <c r="G5275" s="2"/>
    </row>
    <row r="5276" spans="6:7" x14ac:dyDescent="0.25">
      <c r="F5276" s="12"/>
      <c r="G5276" s="2"/>
    </row>
    <row r="5277" spans="6:7" x14ac:dyDescent="0.25">
      <c r="F5277" s="12"/>
      <c r="G5277" s="2"/>
    </row>
    <row r="5278" spans="6:7" x14ac:dyDescent="0.25">
      <c r="F5278" s="12"/>
      <c r="G5278" s="2"/>
    </row>
    <row r="5279" spans="6:7" x14ac:dyDescent="0.25">
      <c r="F5279" s="12"/>
      <c r="G5279" s="2"/>
    </row>
    <row r="5280" spans="6:7" x14ac:dyDescent="0.25">
      <c r="F5280" s="12"/>
      <c r="G5280" s="2"/>
    </row>
    <row r="5281" spans="6:7" x14ac:dyDescent="0.25">
      <c r="F5281" s="12"/>
      <c r="G5281" s="2"/>
    </row>
    <row r="5282" spans="6:7" x14ac:dyDescent="0.25">
      <c r="F5282" s="12"/>
      <c r="G5282" s="2"/>
    </row>
    <row r="5283" spans="6:7" x14ac:dyDescent="0.25">
      <c r="F5283" s="12"/>
      <c r="G5283" s="2"/>
    </row>
    <row r="5284" spans="6:7" x14ac:dyDescent="0.25">
      <c r="F5284" s="12"/>
      <c r="G5284" s="2"/>
    </row>
    <row r="5285" spans="6:7" x14ac:dyDescent="0.25">
      <c r="F5285" s="12"/>
      <c r="G5285" s="2"/>
    </row>
    <row r="5286" spans="6:7" x14ac:dyDescent="0.25">
      <c r="F5286" s="12"/>
      <c r="G5286" s="2"/>
    </row>
    <row r="5287" spans="6:7" x14ac:dyDescent="0.25">
      <c r="F5287" s="12"/>
      <c r="G5287" s="2"/>
    </row>
    <row r="5288" spans="6:7" x14ac:dyDescent="0.25">
      <c r="F5288" s="12"/>
      <c r="G5288" s="2"/>
    </row>
    <row r="5289" spans="6:7" x14ac:dyDescent="0.25">
      <c r="F5289" s="12"/>
      <c r="G5289" s="2"/>
    </row>
    <row r="5290" spans="6:7" x14ac:dyDescent="0.25">
      <c r="F5290" s="12"/>
      <c r="G5290" s="2"/>
    </row>
    <row r="5291" spans="6:7" x14ac:dyDescent="0.25">
      <c r="F5291" s="12"/>
      <c r="G5291" s="2"/>
    </row>
    <row r="5292" spans="6:7" x14ac:dyDescent="0.25">
      <c r="F5292" s="12"/>
      <c r="G5292" s="2"/>
    </row>
    <row r="5293" spans="6:7" x14ac:dyDescent="0.25">
      <c r="F5293" s="12"/>
      <c r="G5293" s="2"/>
    </row>
    <row r="5294" spans="6:7" x14ac:dyDescent="0.25">
      <c r="F5294" s="12"/>
      <c r="G5294" s="2"/>
    </row>
    <row r="5295" spans="6:7" x14ac:dyDescent="0.25">
      <c r="F5295" s="12"/>
      <c r="G5295" s="2"/>
    </row>
    <row r="5296" spans="6:7" x14ac:dyDescent="0.25">
      <c r="F5296" s="12"/>
      <c r="G5296" s="2"/>
    </row>
    <row r="5297" spans="6:7" x14ac:dyDescent="0.25">
      <c r="F5297" s="12"/>
      <c r="G5297" s="2"/>
    </row>
    <row r="5298" spans="6:7" x14ac:dyDescent="0.25">
      <c r="F5298" s="12"/>
      <c r="G5298" s="2"/>
    </row>
    <row r="5299" spans="6:7" x14ac:dyDescent="0.25">
      <c r="F5299" s="12"/>
      <c r="G5299" s="2"/>
    </row>
    <row r="5300" spans="6:7" x14ac:dyDescent="0.25">
      <c r="F5300" s="12"/>
      <c r="G5300" s="2"/>
    </row>
    <row r="5301" spans="6:7" x14ac:dyDescent="0.25">
      <c r="F5301" s="12"/>
      <c r="G5301" s="2"/>
    </row>
    <row r="5302" spans="6:7" x14ac:dyDescent="0.25">
      <c r="F5302" s="12"/>
      <c r="G5302" s="2"/>
    </row>
    <row r="5303" spans="6:7" x14ac:dyDescent="0.25">
      <c r="F5303" s="12"/>
      <c r="G5303" s="2"/>
    </row>
    <row r="5304" spans="6:7" x14ac:dyDescent="0.25">
      <c r="F5304" s="12"/>
      <c r="G5304" s="2"/>
    </row>
    <row r="5305" spans="6:7" x14ac:dyDescent="0.25">
      <c r="F5305" s="12"/>
      <c r="G5305" s="2"/>
    </row>
    <row r="5306" spans="6:7" x14ac:dyDescent="0.25">
      <c r="F5306" s="12"/>
      <c r="G5306" s="2"/>
    </row>
    <row r="5307" spans="6:7" x14ac:dyDescent="0.25">
      <c r="F5307" s="12"/>
      <c r="G5307" s="2"/>
    </row>
    <row r="5308" spans="6:7" x14ac:dyDescent="0.25">
      <c r="F5308" s="12"/>
      <c r="G5308" s="2"/>
    </row>
    <row r="5309" spans="6:7" x14ac:dyDescent="0.25">
      <c r="F5309" s="12"/>
      <c r="G5309" s="2"/>
    </row>
    <row r="5310" spans="6:7" x14ac:dyDescent="0.25">
      <c r="F5310" s="12"/>
      <c r="G5310" s="2"/>
    </row>
    <row r="5311" spans="6:7" x14ac:dyDescent="0.25">
      <c r="F5311" s="12"/>
      <c r="G5311" s="2"/>
    </row>
    <row r="5312" spans="6:7" x14ac:dyDescent="0.25">
      <c r="F5312" s="12"/>
      <c r="G5312" s="2"/>
    </row>
    <row r="5313" spans="6:7" x14ac:dyDescent="0.25">
      <c r="F5313" s="12"/>
      <c r="G5313" s="2"/>
    </row>
    <row r="5314" spans="6:7" x14ac:dyDescent="0.25">
      <c r="F5314" s="12"/>
      <c r="G5314" s="2"/>
    </row>
    <row r="5315" spans="6:7" x14ac:dyDescent="0.25">
      <c r="F5315" s="12"/>
      <c r="G5315" s="2"/>
    </row>
    <row r="5316" spans="6:7" x14ac:dyDescent="0.25">
      <c r="F5316" s="12"/>
      <c r="G5316" s="2"/>
    </row>
    <row r="5317" spans="6:7" x14ac:dyDescent="0.25">
      <c r="F5317" s="12"/>
      <c r="G5317" s="2"/>
    </row>
    <row r="5318" spans="6:7" x14ac:dyDescent="0.25">
      <c r="F5318" s="12"/>
      <c r="G5318" s="2"/>
    </row>
    <row r="5319" spans="6:7" x14ac:dyDescent="0.25">
      <c r="F5319" s="12"/>
      <c r="G5319" s="2"/>
    </row>
    <row r="5320" spans="6:7" x14ac:dyDescent="0.25">
      <c r="F5320" s="12"/>
      <c r="G5320" s="2"/>
    </row>
    <row r="5321" spans="6:7" x14ac:dyDescent="0.25">
      <c r="F5321" s="12"/>
      <c r="G5321" s="2"/>
    </row>
    <row r="5322" spans="6:7" x14ac:dyDescent="0.25">
      <c r="F5322" s="12"/>
      <c r="G5322" s="2"/>
    </row>
    <row r="5323" spans="6:7" x14ac:dyDescent="0.25">
      <c r="F5323" s="12"/>
      <c r="G5323" s="2"/>
    </row>
    <row r="5324" spans="6:7" x14ac:dyDescent="0.25">
      <c r="F5324" s="12"/>
      <c r="G5324" s="2"/>
    </row>
    <row r="5325" spans="6:7" x14ac:dyDescent="0.25">
      <c r="F5325" s="12"/>
      <c r="G5325" s="2"/>
    </row>
    <row r="5326" spans="6:7" x14ac:dyDescent="0.25">
      <c r="F5326" s="12"/>
      <c r="G5326" s="2"/>
    </row>
    <row r="5327" spans="6:7" x14ac:dyDescent="0.25">
      <c r="F5327" s="12"/>
      <c r="G5327" s="2"/>
    </row>
    <row r="5328" spans="6:7" x14ac:dyDescent="0.25">
      <c r="F5328" s="12"/>
      <c r="G5328" s="2"/>
    </row>
    <row r="5329" spans="6:7" x14ac:dyDescent="0.25">
      <c r="F5329" s="12"/>
      <c r="G5329" s="2"/>
    </row>
    <row r="5330" spans="6:7" x14ac:dyDescent="0.25">
      <c r="F5330" s="12"/>
      <c r="G5330" s="2"/>
    </row>
    <row r="5331" spans="6:7" x14ac:dyDescent="0.25">
      <c r="F5331" s="12"/>
      <c r="G5331" s="2"/>
    </row>
    <row r="5332" spans="6:7" x14ac:dyDescent="0.25">
      <c r="F5332" s="12"/>
      <c r="G5332" s="2"/>
    </row>
    <row r="5333" spans="6:7" x14ac:dyDescent="0.25">
      <c r="F5333" s="12"/>
      <c r="G5333" s="2"/>
    </row>
    <row r="5334" spans="6:7" x14ac:dyDescent="0.25">
      <c r="F5334" s="12"/>
      <c r="G5334" s="2"/>
    </row>
    <row r="5335" spans="6:7" x14ac:dyDescent="0.25">
      <c r="F5335" s="12"/>
      <c r="G5335" s="2"/>
    </row>
    <row r="5336" spans="6:7" x14ac:dyDescent="0.25">
      <c r="F5336" s="12"/>
      <c r="G5336" s="2"/>
    </row>
    <row r="5337" spans="6:7" x14ac:dyDescent="0.25">
      <c r="F5337" s="12"/>
      <c r="G5337" s="2"/>
    </row>
    <row r="5338" spans="6:7" x14ac:dyDescent="0.25">
      <c r="F5338" s="12"/>
      <c r="G5338" s="2"/>
    </row>
    <row r="5339" spans="6:7" x14ac:dyDescent="0.25">
      <c r="F5339" s="12"/>
      <c r="G5339" s="2"/>
    </row>
    <row r="5340" spans="6:7" x14ac:dyDescent="0.25">
      <c r="F5340" s="12"/>
      <c r="G5340" s="2"/>
    </row>
    <row r="5341" spans="6:7" x14ac:dyDescent="0.25">
      <c r="F5341" s="12"/>
      <c r="G5341" s="2"/>
    </row>
    <row r="5342" spans="6:7" x14ac:dyDescent="0.25">
      <c r="F5342" s="12"/>
      <c r="G5342" s="2"/>
    </row>
    <row r="5343" spans="6:7" x14ac:dyDescent="0.25">
      <c r="F5343" s="12"/>
      <c r="G5343" s="2"/>
    </row>
    <row r="5344" spans="6:7" x14ac:dyDescent="0.25">
      <c r="F5344" s="12"/>
      <c r="G5344" s="2"/>
    </row>
    <row r="5345" spans="6:7" x14ac:dyDescent="0.25">
      <c r="F5345" s="12"/>
      <c r="G5345" s="2"/>
    </row>
    <row r="5346" spans="6:7" x14ac:dyDescent="0.25">
      <c r="F5346" s="12"/>
      <c r="G5346" s="2"/>
    </row>
    <row r="5347" spans="6:7" x14ac:dyDescent="0.25">
      <c r="F5347" s="12"/>
      <c r="G5347" s="2"/>
    </row>
    <row r="5348" spans="6:7" x14ac:dyDescent="0.25">
      <c r="F5348" s="12"/>
      <c r="G5348" s="2"/>
    </row>
    <row r="5349" spans="6:7" x14ac:dyDescent="0.25">
      <c r="F5349" s="12"/>
      <c r="G5349" s="2"/>
    </row>
    <row r="5350" spans="6:7" x14ac:dyDescent="0.25">
      <c r="F5350" s="12"/>
      <c r="G5350" s="2"/>
    </row>
    <row r="5351" spans="6:7" x14ac:dyDescent="0.25">
      <c r="F5351" s="12"/>
      <c r="G5351" s="2"/>
    </row>
    <row r="5352" spans="6:7" x14ac:dyDescent="0.25">
      <c r="F5352" s="12"/>
      <c r="G5352" s="2"/>
    </row>
    <row r="5353" spans="6:7" x14ac:dyDescent="0.25">
      <c r="F5353" s="12"/>
      <c r="G5353" s="2"/>
    </row>
    <row r="5354" spans="6:7" x14ac:dyDescent="0.25">
      <c r="F5354" s="12"/>
      <c r="G5354" s="2"/>
    </row>
    <row r="5355" spans="6:7" x14ac:dyDescent="0.25">
      <c r="F5355" s="12"/>
      <c r="G5355" s="2"/>
    </row>
    <row r="5356" spans="6:7" x14ac:dyDescent="0.25">
      <c r="F5356" s="12"/>
      <c r="G5356" s="2"/>
    </row>
    <row r="5357" spans="6:7" x14ac:dyDescent="0.25">
      <c r="F5357" s="12"/>
      <c r="G5357" s="2"/>
    </row>
    <row r="5358" spans="6:7" x14ac:dyDescent="0.25">
      <c r="F5358" s="12"/>
      <c r="G5358" s="2"/>
    </row>
    <row r="5359" spans="6:7" x14ac:dyDescent="0.25">
      <c r="F5359" s="12"/>
      <c r="G5359" s="2"/>
    </row>
    <row r="5360" spans="6:7" x14ac:dyDescent="0.25">
      <c r="F5360" s="12"/>
      <c r="G5360" s="2"/>
    </row>
    <row r="5361" spans="6:7" x14ac:dyDescent="0.25">
      <c r="F5361" s="12"/>
      <c r="G5361" s="2"/>
    </row>
    <row r="5362" spans="6:7" x14ac:dyDescent="0.25">
      <c r="F5362" s="12"/>
      <c r="G5362" s="2"/>
    </row>
    <row r="5363" spans="6:7" x14ac:dyDescent="0.25">
      <c r="F5363" s="12"/>
      <c r="G5363" s="2"/>
    </row>
    <row r="5364" spans="6:7" x14ac:dyDescent="0.25">
      <c r="F5364" s="12"/>
      <c r="G5364" s="2"/>
    </row>
    <row r="5365" spans="6:7" x14ac:dyDescent="0.25">
      <c r="F5365" s="12"/>
      <c r="G5365" s="2"/>
    </row>
    <row r="5366" spans="6:7" x14ac:dyDescent="0.25">
      <c r="F5366" s="12"/>
      <c r="G5366" s="2"/>
    </row>
    <row r="5367" spans="6:7" x14ac:dyDescent="0.25">
      <c r="F5367" s="12"/>
      <c r="G5367" s="2"/>
    </row>
    <row r="5368" spans="6:7" x14ac:dyDescent="0.25">
      <c r="F5368" s="12"/>
      <c r="G5368" s="2"/>
    </row>
    <row r="5369" spans="6:7" x14ac:dyDescent="0.25">
      <c r="F5369" s="12"/>
      <c r="G5369" s="2"/>
    </row>
    <row r="5370" spans="6:7" x14ac:dyDescent="0.25">
      <c r="F5370" s="12"/>
      <c r="G5370" s="2"/>
    </row>
    <row r="5371" spans="6:7" x14ac:dyDescent="0.25">
      <c r="F5371" s="12"/>
      <c r="G5371" s="2"/>
    </row>
    <row r="5372" spans="6:7" x14ac:dyDescent="0.25">
      <c r="F5372" s="12"/>
      <c r="G5372" s="2"/>
    </row>
    <row r="5373" spans="6:7" x14ac:dyDescent="0.25">
      <c r="F5373" s="12"/>
      <c r="G5373" s="2"/>
    </row>
    <row r="5374" spans="6:7" x14ac:dyDescent="0.25">
      <c r="F5374" s="12"/>
      <c r="G5374" s="2"/>
    </row>
    <row r="5375" spans="6:7" x14ac:dyDescent="0.25">
      <c r="F5375" s="12"/>
      <c r="G5375" s="2"/>
    </row>
    <row r="5376" spans="6:7" x14ac:dyDescent="0.25">
      <c r="F5376" s="12"/>
      <c r="G5376" s="2"/>
    </row>
    <row r="5377" spans="6:7" x14ac:dyDescent="0.25">
      <c r="F5377" s="12"/>
      <c r="G5377" s="2"/>
    </row>
    <row r="5378" spans="6:7" x14ac:dyDescent="0.25">
      <c r="F5378" s="12"/>
      <c r="G5378" s="2"/>
    </row>
    <row r="5379" spans="6:7" x14ac:dyDescent="0.25">
      <c r="F5379" s="12"/>
      <c r="G5379" s="2"/>
    </row>
    <row r="5380" spans="6:7" x14ac:dyDescent="0.25">
      <c r="F5380" s="12"/>
      <c r="G5380" s="2"/>
    </row>
    <row r="5381" spans="6:7" x14ac:dyDescent="0.25">
      <c r="F5381" s="12"/>
      <c r="G5381" s="2"/>
    </row>
    <row r="5382" spans="6:7" x14ac:dyDescent="0.25">
      <c r="F5382" s="12"/>
      <c r="G5382" s="2"/>
    </row>
    <row r="5383" spans="6:7" x14ac:dyDescent="0.25">
      <c r="F5383" s="12"/>
      <c r="G5383" s="2"/>
    </row>
    <row r="5384" spans="6:7" x14ac:dyDescent="0.25">
      <c r="F5384" s="12"/>
      <c r="G5384" s="2"/>
    </row>
    <row r="5385" spans="6:7" x14ac:dyDescent="0.25">
      <c r="F5385" s="12"/>
      <c r="G5385" s="2"/>
    </row>
    <row r="5386" spans="6:7" x14ac:dyDescent="0.25">
      <c r="F5386" s="12"/>
      <c r="G5386" s="2"/>
    </row>
    <row r="5387" spans="6:7" x14ac:dyDescent="0.25">
      <c r="F5387" s="12"/>
      <c r="G5387" s="2"/>
    </row>
    <row r="5388" spans="6:7" x14ac:dyDescent="0.25">
      <c r="F5388" s="12"/>
      <c r="G5388" s="2"/>
    </row>
    <row r="5389" spans="6:7" x14ac:dyDescent="0.25">
      <c r="F5389" s="12"/>
      <c r="G5389" s="2"/>
    </row>
    <row r="5390" spans="6:7" x14ac:dyDescent="0.25">
      <c r="F5390" s="12"/>
      <c r="G5390" s="2"/>
    </row>
    <row r="5391" spans="6:7" x14ac:dyDescent="0.25">
      <c r="F5391" s="12"/>
      <c r="G5391" s="2"/>
    </row>
    <row r="5392" spans="6:7" x14ac:dyDescent="0.25">
      <c r="F5392" s="12"/>
      <c r="G5392" s="2"/>
    </row>
    <row r="5393" spans="6:7" x14ac:dyDescent="0.25">
      <c r="F5393" s="12"/>
      <c r="G5393" s="2"/>
    </row>
    <row r="5394" spans="6:7" x14ac:dyDescent="0.25">
      <c r="F5394" s="12"/>
      <c r="G5394" s="2"/>
    </row>
    <row r="5395" spans="6:7" x14ac:dyDescent="0.25">
      <c r="F5395" s="12"/>
      <c r="G5395" s="2"/>
    </row>
    <row r="5396" spans="6:7" x14ac:dyDescent="0.25">
      <c r="F5396" s="12"/>
      <c r="G5396" s="2"/>
    </row>
    <row r="5397" spans="6:7" x14ac:dyDescent="0.25">
      <c r="F5397" s="12"/>
      <c r="G5397" s="2"/>
    </row>
    <row r="5398" spans="6:7" x14ac:dyDescent="0.25">
      <c r="F5398" s="12"/>
      <c r="G5398" s="2"/>
    </row>
    <row r="5399" spans="6:7" x14ac:dyDescent="0.25">
      <c r="F5399" s="12"/>
      <c r="G5399" s="2"/>
    </row>
    <row r="5400" spans="6:7" x14ac:dyDescent="0.25">
      <c r="F5400" s="12"/>
      <c r="G5400" s="2"/>
    </row>
    <row r="5401" spans="6:7" x14ac:dyDescent="0.25">
      <c r="F5401" s="12"/>
      <c r="G5401" s="2"/>
    </row>
    <row r="5402" spans="6:7" x14ac:dyDescent="0.25">
      <c r="F5402" s="12"/>
      <c r="G5402" s="2"/>
    </row>
    <row r="5403" spans="6:7" x14ac:dyDescent="0.25">
      <c r="F5403" s="12"/>
      <c r="G5403" s="2"/>
    </row>
    <row r="5404" spans="6:7" x14ac:dyDescent="0.25">
      <c r="F5404" s="12"/>
      <c r="G5404" s="2"/>
    </row>
    <row r="5405" spans="6:7" x14ac:dyDescent="0.25">
      <c r="F5405" s="12"/>
      <c r="G5405" s="2"/>
    </row>
    <row r="5406" spans="6:7" x14ac:dyDescent="0.25">
      <c r="F5406" s="12"/>
      <c r="G5406" s="2"/>
    </row>
    <row r="5407" spans="6:7" x14ac:dyDescent="0.25">
      <c r="F5407" s="12"/>
      <c r="G5407" s="2"/>
    </row>
    <row r="5408" spans="6:7" x14ac:dyDescent="0.25">
      <c r="F5408" s="12"/>
      <c r="G5408" s="2"/>
    </row>
    <row r="5409" spans="6:7" x14ac:dyDescent="0.25">
      <c r="F5409" s="12"/>
      <c r="G5409" s="2"/>
    </row>
    <row r="5410" spans="6:7" x14ac:dyDescent="0.25">
      <c r="F5410" s="12"/>
      <c r="G5410" s="2"/>
    </row>
    <row r="5411" spans="6:7" x14ac:dyDescent="0.25">
      <c r="F5411" s="12"/>
      <c r="G5411" s="2"/>
    </row>
    <row r="5412" spans="6:7" x14ac:dyDescent="0.25">
      <c r="F5412" s="12"/>
      <c r="G5412" s="2"/>
    </row>
    <row r="5413" spans="6:7" x14ac:dyDescent="0.25">
      <c r="F5413" s="12"/>
      <c r="G5413" s="2"/>
    </row>
    <row r="5414" spans="6:7" x14ac:dyDescent="0.25">
      <c r="F5414" s="12"/>
      <c r="G5414" s="2"/>
    </row>
    <row r="5415" spans="6:7" x14ac:dyDescent="0.25">
      <c r="F5415" s="12"/>
      <c r="G5415" s="2"/>
    </row>
    <row r="5416" spans="6:7" x14ac:dyDescent="0.25">
      <c r="F5416" s="12"/>
      <c r="G5416" s="2"/>
    </row>
    <row r="5417" spans="6:7" x14ac:dyDescent="0.25">
      <c r="F5417" s="12"/>
      <c r="G5417" s="2"/>
    </row>
    <row r="5418" spans="6:7" x14ac:dyDescent="0.25">
      <c r="F5418" s="12"/>
      <c r="G5418" s="2"/>
    </row>
    <row r="5419" spans="6:7" x14ac:dyDescent="0.25">
      <c r="F5419" s="12"/>
      <c r="G5419" s="2"/>
    </row>
    <row r="5420" spans="6:7" x14ac:dyDescent="0.25">
      <c r="F5420" s="12"/>
      <c r="G5420" s="2"/>
    </row>
    <row r="5421" spans="6:7" x14ac:dyDescent="0.25">
      <c r="F5421" s="12"/>
      <c r="G5421" s="2"/>
    </row>
    <row r="5422" spans="6:7" x14ac:dyDescent="0.25">
      <c r="F5422" s="12"/>
      <c r="G5422" s="2"/>
    </row>
    <row r="5423" spans="6:7" x14ac:dyDescent="0.25">
      <c r="F5423" s="12"/>
      <c r="G5423" s="2"/>
    </row>
    <row r="5424" spans="6:7" x14ac:dyDescent="0.25">
      <c r="F5424" s="12"/>
      <c r="G5424" s="2"/>
    </row>
    <row r="5425" spans="6:7" x14ac:dyDescent="0.25">
      <c r="F5425" s="12"/>
      <c r="G5425" s="2"/>
    </row>
    <row r="5426" spans="6:7" x14ac:dyDescent="0.25">
      <c r="F5426" s="12"/>
      <c r="G5426" s="2"/>
    </row>
    <row r="5427" spans="6:7" x14ac:dyDescent="0.25">
      <c r="F5427" s="12"/>
      <c r="G5427" s="2"/>
    </row>
    <row r="5428" spans="6:7" x14ac:dyDescent="0.25">
      <c r="F5428" s="12"/>
      <c r="G5428" s="2"/>
    </row>
    <row r="5429" spans="6:7" x14ac:dyDescent="0.25">
      <c r="F5429" s="12"/>
      <c r="G5429" s="2"/>
    </row>
    <row r="5430" spans="6:7" x14ac:dyDescent="0.25">
      <c r="F5430" s="12"/>
      <c r="G5430" s="2"/>
    </row>
    <row r="5431" spans="6:7" x14ac:dyDescent="0.25">
      <c r="F5431" s="12"/>
      <c r="G5431" s="2"/>
    </row>
    <row r="5432" spans="6:7" x14ac:dyDescent="0.25">
      <c r="F5432" s="12"/>
      <c r="G5432" s="2"/>
    </row>
    <row r="5433" spans="6:7" x14ac:dyDescent="0.25">
      <c r="F5433" s="12"/>
      <c r="G5433" s="2"/>
    </row>
    <row r="5434" spans="6:7" x14ac:dyDescent="0.25">
      <c r="F5434" s="12"/>
      <c r="G5434" s="2"/>
    </row>
    <row r="5435" spans="6:7" x14ac:dyDescent="0.25">
      <c r="F5435" s="12"/>
      <c r="G5435" s="2"/>
    </row>
    <row r="5436" spans="6:7" x14ac:dyDescent="0.25">
      <c r="F5436" s="12"/>
      <c r="G5436" s="2"/>
    </row>
    <row r="5437" spans="6:7" x14ac:dyDescent="0.25">
      <c r="F5437" s="12"/>
      <c r="G5437" s="2"/>
    </row>
    <row r="5438" spans="6:7" x14ac:dyDescent="0.25">
      <c r="F5438" s="12"/>
      <c r="G5438" s="2"/>
    </row>
    <row r="5439" spans="6:7" x14ac:dyDescent="0.25">
      <c r="F5439" s="12"/>
      <c r="G5439" s="2"/>
    </row>
    <row r="5440" spans="6:7" x14ac:dyDescent="0.25">
      <c r="F5440" s="12"/>
      <c r="G5440" s="2"/>
    </row>
    <row r="5441" spans="6:7" x14ac:dyDescent="0.25">
      <c r="F5441" s="12"/>
      <c r="G5441" s="2"/>
    </row>
    <row r="5442" spans="6:7" x14ac:dyDescent="0.25">
      <c r="F5442" s="12"/>
      <c r="G5442" s="2"/>
    </row>
    <row r="5443" spans="6:7" x14ac:dyDescent="0.25">
      <c r="F5443" s="12"/>
      <c r="G5443" s="2"/>
    </row>
    <row r="5444" spans="6:7" x14ac:dyDescent="0.25">
      <c r="F5444" s="12"/>
      <c r="G5444" s="2"/>
    </row>
    <row r="5445" spans="6:7" x14ac:dyDescent="0.25">
      <c r="F5445" s="12"/>
      <c r="G5445" s="2"/>
    </row>
    <row r="5446" spans="6:7" x14ac:dyDescent="0.25">
      <c r="F5446" s="12"/>
      <c r="G5446" s="2"/>
    </row>
    <row r="5447" spans="6:7" x14ac:dyDescent="0.25">
      <c r="F5447" s="12"/>
      <c r="G5447" s="2"/>
    </row>
    <row r="5448" spans="6:7" x14ac:dyDescent="0.25">
      <c r="F5448" s="12"/>
      <c r="G5448" s="2"/>
    </row>
    <row r="5449" spans="6:7" x14ac:dyDescent="0.25">
      <c r="F5449" s="12"/>
      <c r="G5449" s="2"/>
    </row>
    <row r="5450" spans="6:7" x14ac:dyDescent="0.25">
      <c r="F5450" s="12"/>
      <c r="G5450" s="2"/>
    </row>
    <row r="5451" spans="6:7" x14ac:dyDescent="0.25">
      <c r="F5451" s="12"/>
      <c r="G5451" s="2"/>
    </row>
    <row r="5452" spans="6:7" x14ac:dyDescent="0.25">
      <c r="F5452" s="12"/>
      <c r="G5452" s="2"/>
    </row>
    <row r="5453" spans="6:7" x14ac:dyDescent="0.25">
      <c r="F5453" s="12"/>
      <c r="G5453" s="2"/>
    </row>
    <row r="5454" spans="6:7" x14ac:dyDescent="0.25">
      <c r="F5454" s="12"/>
      <c r="G5454" s="2"/>
    </row>
    <row r="5455" spans="6:7" x14ac:dyDescent="0.25">
      <c r="F5455" s="12"/>
      <c r="G5455" s="2"/>
    </row>
    <row r="5456" spans="6:7" x14ac:dyDescent="0.25">
      <c r="F5456" s="12"/>
      <c r="G5456" s="2"/>
    </row>
    <row r="5457" spans="6:7" x14ac:dyDescent="0.25">
      <c r="F5457" s="12"/>
      <c r="G5457" s="2"/>
    </row>
    <row r="5458" spans="6:7" x14ac:dyDescent="0.25">
      <c r="F5458" s="12"/>
      <c r="G5458" s="2"/>
    </row>
    <row r="5459" spans="6:7" x14ac:dyDescent="0.25">
      <c r="F5459" s="12"/>
      <c r="G5459" s="2"/>
    </row>
    <row r="5460" spans="6:7" x14ac:dyDescent="0.25">
      <c r="F5460" s="12"/>
      <c r="G5460" s="2"/>
    </row>
    <row r="5461" spans="6:7" x14ac:dyDescent="0.25">
      <c r="F5461" s="12"/>
      <c r="G5461" s="2"/>
    </row>
    <row r="5462" spans="6:7" x14ac:dyDescent="0.25">
      <c r="F5462" s="12"/>
      <c r="G5462" s="2"/>
    </row>
    <row r="5463" spans="6:7" x14ac:dyDescent="0.25">
      <c r="F5463" s="12"/>
      <c r="G5463" s="2"/>
    </row>
    <row r="5464" spans="6:7" x14ac:dyDescent="0.25">
      <c r="F5464" s="12"/>
      <c r="G5464" s="2"/>
    </row>
    <row r="5465" spans="6:7" x14ac:dyDescent="0.25">
      <c r="F5465" s="12"/>
      <c r="G5465" s="2"/>
    </row>
    <row r="5466" spans="6:7" x14ac:dyDescent="0.25">
      <c r="F5466" s="12"/>
      <c r="G5466" s="2"/>
    </row>
    <row r="5467" spans="6:7" x14ac:dyDescent="0.25">
      <c r="F5467" s="12"/>
      <c r="G5467" s="2"/>
    </row>
    <row r="5468" spans="6:7" x14ac:dyDescent="0.25">
      <c r="F5468" s="12"/>
      <c r="G5468" s="2"/>
    </row>
    <row r="5469" spans="6:7" x14ac:dyDescent="0.25">
      <c r="F5469" s="12"/>
      <c r="G5469" s="2"/>
    </row>
    <row r="5470" spans="6:7" x14ac:dyDescent="0.25">
      <c r="F5470" s="12"/>
      <c r="G5470" s="2"/>
    </row>
    <row r="5471" spans="6:7" x14ac:dyDescent="0.25">
      <c r="F5471" s="12"/>
      <c r="G5471" s="2"/>
    </row>
    <row r="5472" spans="6:7" x14ac:dyDescent="0.25">
      <c r="F5472" s="12"/>
      <c r="G5472" s="2"/>
    </row>
    <row r="5473" spans="6:7" x14ac:dyDescent="0.25">
      <c r="F5473" s="12"/>
      <c r="G5473" s="2"/>
    </row>
    <row r="5474" spans="6:7" x14ac:dyDescent="0.25">
      <c r="F5474" s="12"/>
      <c r="G5474" s="2"/>
    </row>
    <row r="5475" spans="6:7" x14ac:dyDescent="0.25">
      <c r="F5475" s="12"/>
      <c r="G5475" s="2"/>
    </row>
    <row r="5476" spans="6:7" x14ac:dyDescent="0.25">
      <c r="F5476" s="12"/>
      <c r="G5476" s="2"/>
    </row>
    <row r="5477" spans="6:7" x14ac:dyDescent="0.25">
      <c r="F5477" s="12"/>
      <c r="G5477" s="2"/>
    </row>
    <row r="5478" spans="6:7" x14ac:dyDescent="0.25">
      <c r="F5478" s="12"/>
      <c r="G5478" s="2"/>
    </row>
    <row r="5479" spans="6:7" x14ac:dyDescent="0.25">
      <c r="F5479" s="12"/>
      <c r="G5479" s="2"/>
    </row>
    <row r="5480" spans="6:7" x14ac:dyDescent="0.25">
      <c r="F5480" s="12"/>
      <c r="G5480" s="2"/>
    </row>
    <row r="5481" spans="6:7" x14ac:dyDescent="0.25">
      <c r="F5481" s="12"/>
      <c r="G5481" s="2"/>
    </row>
    <row r="5482" spans="6:7" x14ac:dyDescent="0.25">
      <c r="F5482" s="12"/>
      <c r="G5482" s="2"/>
    </row>
    <row r="5483" spans="6:7" x14ac:dyDescent="0.25">
      <c r="F5483" s="12"/>
      <c r="G5483" s="2"/>
    </row>
    <row r="5484" spans="6:7" x14ac:dyDescent="0.25">
      <c r="F5484" s="12"/>
      <c r="G5484" s="2"/>
    </row>
    <row r="5485" spans="6:7" x14ac:dyDescent="0.25">
      <c r="F5485" s="12"/>
      <c r="G5485" s="2"/>
    </row>
    <row r="5486" spans="6:7" x14ac:dyDescent="0.25">
      <c r="F5486" s="12"/>
      <c r="G5486" s="2"/>
    </row>
    <row r="5487" spans="6:7" x14ac:dyDescent="0.25">
      <c r="F5487" s="12"/>
      <c r="G5487" s="2"/>
    </row>
    <row r="5488" spans="6:7" x14ac:dyDescent="0.25">
      <c r="F5488" s="12"/>
      <c r="G5488" s="2"/>
    </row>
    <row r="5489" spans="6:7" x14ac:dyDescent="0.25">
      <c r="F5489" s="12"/>
      <c r="G5489" s="2"/>
    </row>
    <row r="5490" spans="6:7" x14ac:dyDescent="0.25">
      <c r="F5490" s="12"/>
      <c r="G5490" s="2"/>
    </row>
    <row r="5491" spans="6:7" x14ac:dyDescent="0.25">
      <c r="F5491" s="12"/>
      <c r="G5491" s="2"/>
    </row>
    <row r="5492" spans="6:7" x14ac:dyDescent="0.25">
      <c r="F5492" s="12"/>
      <c r="G5492" s="2"/>
    </row>
    <row r="5493" spans="6:7" x14ac:dyDescent="0.25">
      <c r="F5493" s="12"/>
      <c r="G5493" s="2"/>
    </row>
    <row r="5494" spans="6:7" x14ac:dyDescent="0.25">
      <c r="F5494" s="12"/>
      <c r="G5494" s="2"/>
    </row>
    <row r="5495" spans="6:7" x14ac:dyDescent="0.25">
      <c r="F5495" s="12"/>
      <c r="G5495" s="2"/>
    </row>
    <row r="5496" spans="6:7" x14ac:dyDescent="0.25">
      <c r="F5496" s="12"/>
      <c r="G5496" s="2"/>
    </row>
    <row r="5497" spans="6:7" x14ac:dyDescent="0.25">
      <c r="F5497" s="12"/>
      <c r="G5497" s="2"/>
    </row>
    <row r="5498" spans="6:7" x14ac:dyDescent="0.25">
      <c r="F5498" s="12"/>
      <c r="G5498" s="2"/>
    </row>
    <row r="5499" spans="6:7" x14ac:dyDescent="0.25">
      <c r="F5499" s="12"/>
      <c r="G5499" s="2"/>
    </row>
    <row r="5500" spans="6:7" x14ac:dyDescent="0.25">
      <c r="F5500" s="12"/>
      <c r="G5500" s="2"/>
    </row>
    <row r="5501" spans="6:7" x14ac:dyDescent="0.25">
      <c r="F5501" s="12"/>
      <c r="G5501" s="2"/>
    </row>
    <row r="5502" spans="6:7" x14ac:dyDescent="0.25">
      <c r="F5502" s="12"/>
      <c r="G5502" s="2"/>
    </row>
    <row r="5503" spans="6:7" x14ac:dyDescent="0.25">
      <c r="F5503" s="12"/>
      <c r="G5503" s="2"/>
    </row>
    <row r="5504" spans="6:7" x14ac:dyDescent="0.25">
      <c r="F5504" s="12"/>
      <c r="G5504" s="2"/>
    </row>
    <row r="5505" spans="6:7" x14ac:dyDescent="0.25">
      <c r="F5505" s="12"/>
      <c r="G5505" s="2"/>
    </row>
    <row r="5506" spans="6:7" x14ac:dyDescent="0.25">
      <c r="F5506" s="12"/>
      <c r="G5506" s="2"/>
    </row>
    <row r="5507" spans="6:7" x14ac:dyDescent="0.25">
      <c r="F5507" s="12"/>
      <c r="G5507" s="2"/>
    </row>
    <row r="5508" spans="6:7" x14ac:dyDescent="0.25">
      <c r="F5508" s="12"/>
      <c r="G5508" s="2"/>
    </row>
    <row r="5509" spans="6:7" x14ac:dyDescent="0.25">
      <c r="F5509" s="12"/>
      <c r="G5509" s="2"/>
    </row>
    <row r="5510" spans="6:7" x14ac:dyDescent="0.25">
      <c r="F5510" s="12"/>
      <c r="G5510" s="2"/>
    </row>
    <row r="5511" spans="6:7" x14ac:dyDescent="0.25">
      <c r="F5511" s="12"/>
      <c r="G5511" s="2"/>
    </row>
    <row r="5512" spans="6:7" x14ac:dyDescent="0.25">
      <c r="F5512" s="12"/>
      <c r="G5512" s="2"/>
    </row>
    <row r="5513" spans="6:7" x14ac:dyDescent="0.25">
      <c r="F5513" s="12"/>
      <c r="G5513" s="2"/>
    </row>
    <row r="5514" spans="6:7" x14ac:dyDescent="0.25">
      <c r="F5514" s="12"/>
      <c r="G5514" s="2"/>
    </row>
    <row r="5515" spans="6:7" x14ac:dyDescent="0.25">
      <c r="F5515" s="12"/>
      <c r="G5515" s="2"/>
    </row>
    <row r="5516" spans="6:7" x14ac:dyDescent="0.25">
      <c r="F5516" s="12"/>
      <c r="G5516" s="2"/>
    </row>
    <row r="5517" spans="6:7" x14ac:dyDescent="0.25">
      <c r="F5517" s="12"/>
      <c r="G5517" s="2"/>
    </row>
    <row r="5518" spans="6:7" x14ac:dyDescent="0.25">
      <c r="F5518" s="12"/>
      <c r="G5518" s="2"/>
    </row>
    <row r="5519" spans="6:7" x14ac:dyDescent="0.25">
      <c r="F5519" s="12"/>
      <c r="G5519" s="2"/>
    </row>
    <row r="5520" spans="6:7" x14ac:dyDescent="0.25">
      <c r="F5520" s="12"/>
      <c r="G5520" s="2"/>
    </row>
    <row r="5521" spans="6:7" x14ac:dyDescent="0.25">
      <c r="F5521" s="12"/>
      <c r="G5521" s="2"/>
    </row>
    <row r="5522" spans="6:7" x14ac:dyDescent="0.25">
      <c r="F5522" s="12"/>
      <c r="G5522" s="2"/>
    </row>
    <row r="5523" spans="6:7" x14ac:dyDescent="0.25">
      <c r="F5523" s="12"/>
      <c r="G5523" s="2"/>
    </row>
    <row r="5524" spans="6:7" x14ac:dyDescent="0.25">
      <c r="F5524" s="12"/>
      <c r="G5524" s="2"/>
    </row>
    <row r="5525" spans="6:7" x14ac:dyDescent="0.25">
      <c r="F5525" s="12"/>
      <c r="G5525" s="2"/>
    </row>
    <row r="5526" spans="6:7" x14ac:dyDescent="0.25">
      <c r="F5526" s="12"/>
      <c r="G5526" s="2"/>
    </row>
    <row r="5527" spans="6:7" x14ac:dyDescent="0.25">
      <c r="F5527" s="12"/>
      <c r="G5527" s="2"/>
    </row>
    <row r="5528" spans="6:7" x14ac:dyDescent="0.25">
      <c r="F5528" s="12"/>
      <c r="G5528" s="2"/>
    </row>
    <row r="5529" spans="6:7" x14ac:dyDescent="0.25">
      <c r="F5529" s="12"/>
      <c r="G5529" s="2"/>
    </row>
    <row r="5530" spans="6:7" x14ac:dyDescent="0.25">
      <c r="F5530" s="12"/>
      <c r="G5530" s="2"/>
    </row>
    <row r="5531" spans="6:7" x14ac:dyDescent="0.25">
      <c r="F5531" s="12"/>
      <c r="G5531" s="2"/>
    </row>
    <row r="5532" spans="6:7" x14ac:dyDescent="0.25">
      <c r="F5532" s="12"/>
      <c r="G5532" s="2"/>
    </row>
    <row r="5533" spans="6:7" x14ac:dyDescent="0.25">
      <c r="F5533" s="12"/>
      <c r="G5533" s="2"/>
    </row>
    <row r="5534" spans="6:7" x14ac:dyDescent="0.25">
      <c r="F5534" s="12"/>
      <c r="G5534" s="2"/>
    </row>
    <row r="5535" spans="6:7" x14ac:dyDescent="0.25">
      <c r="F5535" s="12"/>
      <c r="G5535" s="2"/>
    </row>
    <row r="5536" spans="6:7" x14ac:dyDescent="0.25">
      <c r="F5536" s="12"/>
      <c r="G5536" s="2"/>
    </row>
    <row r="5537" spans="6:7" x14ac:dyDescent="0.25">
      <c r="F5537" s="12"/>
      <c r="G5537" s="2"/>
    </row>
    <row r="5538" spans="6:7" x14ac:dyDescent="0.25">
      <c r="F5538" s="12"/>
      <c r="G5538" s="2"/>
    </row>
    <row r="5539" spans="6:7" x14ac:dyDescent="0.25">
      <c r="F5539" s="12"/>
      <c r="G5539" s="2"/>
    </row>
    <row r="5540" spans="6:7" x14ac:dyDescent="0.25">
      <c r="F5540" s="12"/>
      <c r="G5540" s="2"/>
    </row>
    <row r="5541" spans="6:7" x14ac:dyDescent="0.25">
      <c r="F5541" s="12"/>
      <c r="G5541" s="2"/>
    </row>
    <row r="5542" spans="6:7" x14ac:dyDescent="0.25">
      <c r="F5542" s="12"/>
      <c r="G5542" s="2"/>
    </row>
    <row r="5543" spans="6:7" x14ac:dyDescent="0.25">
      <c r="F5543" s="12"/>
      <c r="G5543" s="2"/>
    </row>
    <row r="5544" spans="6:7" x14ac:dyDescent="0.25">
      <c r="F5544" s="12"/>
      <c r="G5544" s="2"/>
    </row>
    <row r="5545" spans="6:7" x14ac:dyDescent="0.25">
      <c r="F5545" s="12"/>
      <c r="G5545" s="2"/>
    </row>
    <row r="5546" spans="6:7" x14ac:dyDescent="0.25">
      <c r="F5546" s="12"/>
      <c r="G5546" s="2"/>
    </row>
    <row r="5547" spans="6:7" x14ac:dyDescent="0.25">
      <c r="F5547" s="12"/>
      <c r="G5547" s="2"/>
    </row>
    <row r="5548" spans="6:7" x14ac:dyDescent="0.25">
      <c r="F5548" s="12"/>
      <c r="G5548" s="2"/>
    </row>
    <row r="5549" spans="6:7" x14ac:dyDescent="0.25">
      <c r="F5549" s="12"/>
      <c r="G5549" s="2"/>
    </row>
    <row r="5550" spans="6:7" x14ac:dyDescent="0.25">
      <c r="F5550" s="12"/>
      <c r="G5550" s="2"/>
    </row>
    <row r="5551" spans="6:7" x14ac:dyDescent="0.25">
      <c r="F5551" s="12"/>
      <c r="G5551" s="2"/>
    </row>
    <row r="5552" spans="6:7" x14ac:dyDescent="0.25">
      <c r="F5552" s="12"/>
      <c r="G5552" s="2"/>
    </row>
    <row r="5553" spans="6:7" x14ac:dyDescent="0.25">
      <c r="F5553" s="12"/>
      <c r="G5553" s="2"/>
    </row>
    <row r="5554" spans="6:7" x14ac:dyDescent="0.25">
      <c r="F5554" s="12"/>
      <c r="G5554" s="2"/>
    </row>
    <row r="5555" spans="6:7" x14ac:dyDescent="0.25">
      <c r="F5555" s="12"/>
      <c r="G5555" s="2"/>
    </row>
    <row r="5556" spans="6:7" x14ac:dyDescent="0.25">
      <c r="F5556" s="12"/>
      <c r="G5556" s="2"/>
    </row>
    <row r="5557" spans="6:7" x14ac:dyDescent="0.25">
      <c r="F5557" s="12"/>
      <c r="G5557" s="2"/>
    </row>
    <row r="5558" spans="6:7" x14ac:dyDescent="0.25">
      <c r="F5558" s="12"/>
      <c r="G5558" s="2"/>
    </row>
    <row r="5559" spans="6:7" x14ac:dyDescent="0.25">
      <c r="F5559" s="12"/>
      <c r="G5559" s="2"/>
    </row>
    <row r="5560" spans="6:7" x14ac:dyDescent="0.25">
      <c r="F5560" s="12"/>
      <c r="G5560" s="2"/>
    </row>
    <row r="5561" spans="6:7" x14ac:dyDescent="0.25">
      <c r="F5561" s="12"/>
      <c r="G5561" s="2"/>
    </row>
    <row r="5562" spans="6:7" x14ac:dyDescent="0.25">
      <c r="F5562" s="12"/>
      <c r="G5562" s="2"/>
    </row>
    <row r="5563" spans="6:7" x14ac:dyDescent="0.25">
      <c r="F5563" s="12"/>
      <c r="G5563" s="2"/>
    </row>
    <row r="5564" spans="6:7" x14ac:dyDescent="0.25">
      <c r="F5564" s="12"/>
      <c r="G5564" s="2"/>
    </row>
    <row r="5565" spans="6:7" x14ac:dyDescent="0.25">
      <c r="F5565" s="12"/>
      <c r="G5565" s="2"/>
    </row>
    <row r="5566" spans="6:7" x14ac:dyDescent="0.25">
      <c r="F5566" s="12"/>
      <c r="G5566" s="2"/>
    </row>
    <row r="5567" spans="6:7" x14ac:dyDescent="0.25">
      <c r="F5567" s="12"/>
      <c r="G5567" s="2"/>
    </row>
    <row r="5568" spans="6:7" x14ac:dyDescent="0.25">
      <c r="F5568" s="12"/>
      <c r="G5568" s="2"/>
    </row>
    <row r="5569" spans="6:7" x14ac:dyDescent="0.25">
      <c r="F5569" s="12"/>
      <c r="G5569" s="2"/>
    </row>
    <row r="5570" spans="6:7" x14ac:dyDescent="0.25">
      <c r="F5570" s="12"/>
      <c r="G5570" s="2"/>
    </row>
    <row r="5571" spans="6:7" x14ac:dyDescent="0.25">
      <c r="F5571" s="12"/>
      <c r="G5571" s="2"/>
    </row>
    <row r="5572" spans="6:7" x14ac:dyDescent="0.25">
      <c r="F5572" s="12"/>
      <c r="G5572" s="2"/>
    </row>
    <row r="5573" spans="6:7" x14ac:dyDescent="0.25">
      <c r="F5573" s="12"/>
      <c r="G5573" s="2"/>
    </row>
    <row r="5574" spans="6:7" x14ac:dyDescent="0.25">
      <c r="F5574" s="12"/>
      <c r="G5574" s="2"/>
    </row>
    <row r="5575" spans="6:7" x14ac:dyDescent="0.25">
      <c r="F5575" s="12"/>
      <c r="G5575" s="2"/>
    </row>
    <row r="5576" spans="6:7" x14ac:dyDescent="0.25">
      <c r="F5576" s="12"/>
      <c r="G5576" s="2"/>
    </row>
    <row r="5577" spans="6:7" x14ac:dyDescent="0.25">
      <c r="F5577" s="12"/>
      <c r="G5577" s="2"/>
    </row>
    <row r="5578" spans="6:7" x14ac:dyDescent="0.25">
      <c r="F5578" s="12"/>
      <c r="G5578" s="2"/>
    </row>
    <row r="5579" spans="6:7" x14ac:dyDescent="0.25">
      <c r="F5579" s="12"/>
      <c r="G5579" s="2"/>
    </row>
    <row r="5580" spans="6:7" x14ac:dyDescent="0.25">
      <c r="F5580" s="12"/>
      <c r="G5580" s="2"/>
    </row>
    <row r="5581" spans="6:7" x14ac:dyDescent="0.25">
      <c r="F5581" s="12"/>
      <c r="G5581" s="2"/>
    </row>
    <row r="5582" spans="6:7" x14ac:dyDescent="0.25">
      <c r="F5582" s="12"/>
      <c r="G5582" s="2"/>
    </row>
    <row r="5583" spans="6:7" x14ac:dyDescent="0.25">
      <c r="F5583" s="12"/>
      <c r="G5583" s="2"/>
    </row>
    <row r="5584" spans="6:7" x14ac:dyDescent="0.25">
      <c r="F5584" s="12"/>
      <c r="G5584" s="2"/>
    </row>
    <row r="5585" spans="6:7" x14ac:dyDescent="0.25">
      <c r="F5585" s="12"/>
      <c r="G5585" s="2"/>
    </row>
    <row r="5586" spans="6:7" x14ac:dyDescent="0.25">
      <c r="F5586" s="12"/>
      <c r="G5586" s="2"/>
    </row>
    <row r="5587" spans="6:7" x14ac:dyDescent="0.25">
      <c r="F5587" s="12"/>
      <c r="G5587" s="2"/>
    </row>
    <row r="5588" spans="6:7" x14ac:dyDescent="0.25">
      <c r="F5588" s="12"/>
      <c r="G5588" s="2"/>
    </row>
    <row r="5589" spans="6:7" x14ac:dyDescent="0.25">
      <c r="F5589" s="12"/>
      <c r="G5589" s="2"/>
    </row>
    <row r="5590" spans="6:7" x14ac:dyDescent="0.25">
      <c r="F5590" s="12"/>
      <c r="G5590" s="2"/>
    </row>
    <row r="5591" spans="6:7" x14ac:dyDescent="0.25">
      <c r="F5591" s="12"/>
      <c r="G5591" s="2"/>
    </row>
    <row r="5592" spans="6:7" x14ac:dyDescent="0.25">
      <c r="F5592" s="12"/>
      <c r="G5592" s="2"/>
    </row>
    <row r="5593" spans="6:7" x14ac:dyDescent="0.25">
      <c r="F5593" s="12"/>
      <c r="G5593" s="2"/>
    </row>
    <row r="5594" spans="6:7" x14ac:dyDescent="0.25">
      <c r="F5594" s="12"/>
      <c r="G5594" s="2"/>
    </row>
    <row r="5595" spans="6:7" x14ac:dyDescent="0.25">
      <c r="F5595" s="12"/>
      <c r="G5595" s="2"/>
    </row>
    <row r="5596" spans="6:7" x14ac:dyDescent="0.25">
      <c r="F5596" s="12"/>
      <c r="G5596" s="2"/>
    </row>
    <row r="5597" spans="6:7" x14ac:dyDescent="0.25">
      <c r="F5597" s="12"/>
      <c r="G5597" s="2"/>
    </row>
    <row r="5598" spans="6:7" x14ac:dyDescent="0.25">
      <c r="F5598" s="12"/>
      <c r="G5598" s="2"/>
    </row>
    <row r="5599" spans="6:7" x14ac:dyDescent="0.25">
      <c r="F5599" s="12"/>
      <c r="G5599" s="2"/>
    </row>
    <row r="5600" spans="6:7" x14ac:dyDescent="0.25">
      <c r="F5600" s="12"/>
      <c r="G5600" s="2"/>
    </row>
    <row r="5601" spans="6:7" x14ac:dyDescent="0.25">
      <c r="F5601" s="12"/>
      <c r="G5601" s="2"/>
    </row>
    <row r="5602" spans="6:7" x14ac:dyDescent="0.25">
      <c r="F5602" s="12"/>
      <c r="G5602" s="2"/>
    </row>
    <row r="5603" spans="6:7" x14ac:dyDescent="0.25">
      <c r="F5603" s="12"/>
      <c r="G5603" s="2"/>
    </row>
    <row r="5604" spans="6:7" x14ac:dyDescent="0.25">
      <c r="F5604" s="12"/>
      <c r="G5604" s="2"/>
    </row>
    <row r="5605" spans="6:7" x14ac:dyDescent="0.25">
      <c r="F5605" s="12"/>
      <c r="G5605" s="2"/>
    </row>
    <row r="5606" spans="6:7" x14ac:dyDescent="0.25">
      <c r="F5606" s="12"/>
      <c r="G5606" s="2"/>
    </row>
    <row r="5607" spans="6:7" x14ac:dyDescent="0.25">
      <c r="F5607" s="12"/>
      <c r="G5607" s="2"/>
    </row>
    <row r="5608" spans="6:7" x14ac:dyDescent="0.25">
      <c r="F5608" s="12"/>
      <c r="G5608" s="2"/>
    </row>
    <row r="5609" spans="6:7" x14ac:dyDescent="0.25">
      <c r="F5609" s="12"/>
      <c r="G5609" s="2"/>
    </row>
    <row r="5610" spans="6:7" x14ac:dyDescent="0.25">
      <c r="F5610" s="12"/>
      <c r="G5610" s="2"/>
    </row>
    <row r="5611" spans="6:7" x14ac:dyDescent="0.25">
      <c r="F5611" s="12"/>
      <c r="G5611" s="2"/>
    </row>
    <row r="5612" spans="6:7" x14ac:dyDescent="0.25">
      <c r="F5612" s="12"/>
      <c r="G5612" s="2"/>
    </row>
    <row r="5613" spans="6:7" x14ac:dyDescent="0.25">
      <c r="F5613" s="12"/>
      <c r="G5613" s="2"/>
    </row>
    <row r="5614" spans="6:7" x14ac:dyDescent="0.25">
      <c r="F5614" s="12"/>
      <c r="G5614" s="2"/>
    </row>
    <row r="5615" spans="6:7" x14ac:dyDescent="0.25">
      <c r="F5615" s="12"/>
      <c r="G5615" s="2"/>
    </row>
    <row r="5616" spans="6:7" x14ac:dyDescent="0.25">
      <c r="F5616" s="12"/>
      <c r="G5616" s="2"/>
    </row>
    <row r="5617" spans="6:7" x14ac:dyDescent="0.25">
      <c r="F5617" s="12"/>
      <c r="G5617" s="2"/>
    </row>
    <row r="5618" spans="6:7" x14ac:dyDescent="0.25">
      <c r="F5618" s="12"/>
      <c r="G5618" s="2"/>
    </row>
    <row r="5619" spans="6:7" x14ac:dyDescent="0.25">
      <c r="F5619" s="12"/>
      <c r="G5619" s="2"/>
    </row>
    <row r="5620" spans="6:7" x14ac:dyDescent="0.25">
      <c r="F5620" s="12"/>
      <c r="G5620" s="2"/>
    </row>
    <row r="5621" spans="6:7" x14ac:dyDescent="0.25">
      <c r="F5621" s="12"/>
      <c r="G5621" s="2"/>
    </row>
    <row r="5622" spans="6:7" x14ac:dyDescent="0.25">
      <c r="F5622" s="12"/>
      <c r="G5622" s="2"/>
    </row>
    <row r="5623" spans="6:7" x14ac:dyDescent="0.25">
      <c r="F5623" s="12"/>
      <c r="G5623" s="2"/>
    </row>
    <row r="5624" spans="6:7" x14ac:dyDescent="0.25">
      <c r="F5624" s="12"/>
      <c r="G5624" s="2"/>
    </row>
    <row r="5625" spans="6:7" x14ac:dyDescent="0.25">
      <c r="F5625" s="12"/>
      <c r="G5625" s="2"/>
    </row>
    <row r="5626" spans="6:7" x14ac:dyDescent="0.25">
      <c r="F5626" s="12"/>
      <c r="G5626" s="2"/>
    </row>
    <row r="5627" spans="6:7" x14ac:dyDescent="0.25">
      <c r="F5627" s="12"/>
      <c r="G5627" s="2"/>
    </row>
    <row r="5628" spans="6:7" x14ac:dyDescent="0.25">
      <c r="F5628" s="12"/>
      <c r="G5628" s="2"/>
    </row>
    <row r="5629" spans="6:7" x14ac:dyDescent="0.25">
      <c r="F5629" s="12"/>
      <c r="G5629" s="2"/>
    </row>
    <row r="5630" spans="6:7" x14ac:dyDescent="0.25">
      <c r="F5630" s="12"/>
      <c r="G5630" s="2"/>
    </row>
    <row r="5631" spans="6:7" x14ac:dyDescent="0.25">
      <c r="F5631" s="12"/>
      <c r="G5631" s="2"/>
    </row>
    <row r="5632" spans="6:7" x14ac:dyDescent="0.25">
      <c r="F5632" s="12"/>
      <c r="G5632" s="2"/>
    </row>
    <row r="5633" spans="6:7" x14ac:dyDescent="0.25">
      <c r="F5633" s="12"/>
      <c r="G5633" s="2"/>
    </row>
    <row r="5634" spans="6:7" x14ac:dyDescent="0.25">
      <c r="F5634" s="12"/>
      <c r="G5634" s="2"/>
    </row>
    <row r="5635" spans="6:7" x14ac:dyDescent="0.25">
      <c r="F5635" s="12"/>
      <c r="G5635" s="2"/>
    </row>
    <row r="5636" spans="6:7" x14ac:dyDescent="0.25">
      <c r="F5636" s="12"/>
      <c r="G5636" s="2"/>
    </row>
    <row r="5637" spans="6:7" x14ac:dyDescent="0.25">
      <c r="F5637" s="12"/>
      <c r="G5637" s="2"/>
    </row>
    <row r="5638" spans="6:7" x14ac:dyDescent="0.25">
      <c r="F5638" s="12"/>
      <c r="G5638" s="2"/>
    </row>
    <row r="5639" spans="6:7" x14ac:dyDescent="0.25">
      <c r="F5639" s="12"/>
      <c r="G5639" s="2"/>
    </row>
    <row r="5640" spans="6:7" x14ac:dyDescent="0.25">
      <c r="F5640" s="12"/>
      <c r="G5640" s="2"/>
    </row>
    <row r="5641" spans="6:7" x14ac:dyDescent="0.25">
      <c r="F5641" s="12"/>
      <c r="G5641" s="2"/>
    </row>
    <row r="5642" spans="6:7" x14ac:dyDescent="0.25">
      <c r="F5642" s="12"/>
      <c r="G5642" s="2"/>
    </row>
    <row r="5643" spans="6:7" x14ac:dyDescent="0.25">
      <c r="F5643" s="12"/>
      <c r="G5643" s="2"/>
    </row>
    <row r="5644" spans="6:7" x14ac:dyDescent="0.25">
      <c r="F5644" s="12"/>
      <c r="G5644" s="2"/>
    </row>
    <row r="5645" spans="6:7" x14ac:dyDescent="0.25">
      <c r="F5645" s="12"/>
      <c r="G5645" s="2"/>
    </row>
    <row r="5646" spans="6:7" x14ac:dyDescent="0.25">
      <c r="F5646" s="12"/>
      <c r="G5646" s="2"/>
    </row>
    <row r="5647" spans="6:7" x14ac:dyDescent="0.25">
      <c r="F5647" s="12"/>
      <c r="G5647" s="2"/>
    </row>
    <row r="5648" spans="6:7" x14ac:dyDescent="0.25">
      <c r="F5648" s="12"/>
      <c r="G5648" s="2"/>
    </row>
    <row r="5649" spans="6:7" x14ac:dyDescent="0.25">
      <c r="F5649" s="12"/>
      <c r="G5649" s="2"/>
    </row>
    <row r="5650" spans="6:7" x14ac:dyDescent="0.25">
      <c r="F5650" s="12"/>
      <c r="G5650" s="2"/>
    </row>
    <row r="5651" spans="6:7" x14ac:dyDescent="0.25">
      <c r="F5651" s="12"/>
      <c r="G5651" s="2"/>
    </row>
    <row r="5652" spans="6:7" x14ac:dyDescent="0.25">
      <c r="F5652" s="12"/>
      <c r="G5652" s="2"/>
    </row>
    <row r="5653" spans="6:7" x14ac:dyDescent="0.25">
      <c r="F5653" s="12"/>
      <c r="G5653" s="2"/>
    </row>
    <row r="5654" spans="6:7" x14ac:dyDescent="0.25">
      <c r="F5654" s="12"/>
      <c r="G5654" s="2"/>
    </row>
    <row r="5655" spans="6:7" x14ac:dyDescent="0.25">
      <c r="F5655" s="12"/>
      <c r="G5655" s="2"/>
    </row>
    <row r="5656" spans="6:7" x14ac:dyDescent="0.25">
      <c r="F5656" s="12"/>
      <c r="G5656" s="2"/>
    </row>
    <row r="5657" spans="6:7" x14ac:dyDescent="0.25">
      <c r="F5657" s="12"/>
      <c r="G5657" s="2"/>
    </row>
    <row r="5658" spans="6:7" x14ac:dyDescent="0.25">
      <c r="F5658" s="12"/>
      <c r="G5658" s="2"/>
    </row>
    <row r="5659" spans="6:7" x14ac:dyDescent="0.25">
      <c r="F5659" s="12"/>
      <c r="G5659" s="2"/>
    </row>
    <row r="5660" spans="6:7" x14ac:dyDescent="0.25">
      <c r="F5660" s="12"/>
      <c r="G5660" s="2"/>
    </row>
    <row r="5661" spans="6:7" x14ac:dyDescent="0.25">
      <c r="F5661" s="12"/>
      <c r="G5661" s="2"/>
    </row>
    <row r="5662" spans="6:7" x14ac:dyDescent="0.25">
      <c r="F5662" s="12"/>
      <c r="G5662" s="2"/>
    </row>
    <row r="5663" spans="6:7" x14ac:dyDescent="0.25">
      <c r="F5663" s="12"/>
      <c r="G5663" s="2"/>
    </row>
    <row r="5664" spans="6:7" x14ac:dyDescent="0.25">
      <c r="F5664" s="12"/>
      <c r="G5664" s="2"/>
    </row>
    <row r="5665" spans="6:7" x14ac:dyDescent="0.25">
      <c r="F5665" s="12"/>
      <c r="G5665" s="2"/>
    </row>
    <row r="5666" spans="6:7" x14ac:dyDescent="0.25">
      <c r="F5666" s="12"/>
      <c r="G5666" s="2"/>
    </row>
    <row r="5667" spans="6:7" x14ac:dyDescent="0.25">
      <c r="F5667" s="12"/>
      <c r="G5667" s="2"/>
    </row>
    <row r="5668" spans="6:7" x14ac:dyDescent="0.25">
      <c r="F5668" s="12"/>
      <c r="G5668" s="2"/>
    </row>
    <row r="5669" spans="6:7" x14ac:dyDescent="0.25">
      <c r="F5669" s="12"/>
      <c r="G5669" s="2"/>
    </row>
    <row r="5670" spans="6:7" x14ac:dyDescent="0.25">
      <c r="F5670" s="12"/>
      <c r="G5670" s="2"/>
    </row>
    <row r="5671" spans="6:7" x14ac:dyDescent="0.25">
      <c r="F5671" s="12"/>
      <c r="G5671" s="2"/>
    </row>
    <row r="5672" spans="6:7" x14ac:dyDescent="0.25">
      <c r="F5672" s="12"/>
      <c r="G5672" s="2"/>
    </row>
    <row r="5673" spans="6:7" x14ac:dyDescent="0.25">
      <c r="F5673" s="12"/>
      <c r="G5673" s="2"/>
    </row>
    <row r="5674" spans="6:7" x14ac:dyDescent="0.25">
      <c r="F5674" s="12"/>
      <c r="G5674" s="2"/>
    </row>
    <row r="5675" spans="6:7" x14ac:dyDescent="0.25">
      <c r="F5675" s="12"/>
      <c r="G5675" s="2"/>
    </row>
    <row r="5676" spans="6:7" x14ac:dyDescent="0.25">
      <c r="F5676" s="12"/>
      <c r="G5676" s="2"/>
    </row>
    <row r="5677" spans="6:7" x14ac:dyDescent="0.25">
      <c r="F5677" s="12"/>
      <c r="G5677" s="2"/>
    </row>
    <row r="5678" spans="6:7" x14ac:dyDescent="0.25">
      <c r="F5678" s="12"/>
      <c r="G5678" s="2"/>
    </row>
    <row r="5679" spans="6:7" x14ac:dyDescent="0.25">
      <c r="F5679" s="12"/>
      <c r="G5679" s="2"/>
    </row>
    <row r="5680" spans="6:7" x14ac:dyDescent="0.25">
      <c r="F5680" s="12"/>
      <c r="G5680" s="2"/>
    </row>
    <row r="5681" spans="6:7" x14ac:dyDescent="0.25">
      <c r="F5681" s="12"/>
      <c r="G5681" s="2"/>
    </row>
    <row r="5682" spans="6:7" x14ac:dyDescent="0.25">
      <c r="F5682" s="12"/>
      <c r="G5682" s="2"/>
    </row>
    <row r="5683" spans="6:7" x14ac:dyDescent="0.25">
      <c r="F5683" s="12"/>
      <c r="G5683" s="2"/>
    </row>
    <row r="5684" spans="6:7" x14ac:dyDescent="0.25">
      <c r="F5684" s="12"/>
      <c r="G5684" s="2"/>
    </row>
    <row r="5685" spans="6:7" x14ac:dyDescent="0.25">
      <c r="F5685" s="12"/>
      <c r="G5685" s="2"/>
    </row>
    <row r="5686" spans="6:7" x14ac:dyDescent="0.25">
      <c r="F5686" s="12"/>
      <c r="G5686" s="2"/>
    </row>
    <row r="5687" spans="6:7" x14ac:dyDescent="0.25">
      <c r="F5687" s="12"/>
      <c r="G5687" s="2"/>
    </row>
    <row r="5688" spans="6:7" x14ac:dyDescent="0.25">
      <c r="F5688" s="12"/>
      <c r="G5688" s="2"/>
    </row>
    <row r="5689" spans="6:7" x14ac:dyDescent="0.25">
      <c r="F5689" s="12"/>
      <c r="G5689" s="2"/>
    </row>
    <row r="5690" spans="6:7" x14ac:dyDescent="0.25">
      <c r="F5690" s="12"/>
      <c r="G5690" s="2"/>
    </row>
    <row r="5691" spans="6:7" x14ac:dyDescent="0.25">
      <c r="F5691" s="12"/>
      <c r="G5691" s="2"/>
    </row>
    <row r="5692" spans="6:7" x14ac:dyDescent="0.25">
      <c r="F5692" s="12"/>
      <c r="G5692" s="2"/>
    </row>
    <row r="5693" spans="6:7" x14ac:dyDescent="0.25">
      <c r="F5693" s="12"/>
      <c r="G5693" s="2"/>
    </row>
    <row r="5694" spans="6:7" x14ac:dyDescent="0.25">
      <c r="F5694" s="12"/>
      <c r="G5694" s="2"/>
    </row>
    <row r="5695" spans="6:7" x14ac:dyDescent="0.25">
      <c r="F5695" s="12"/>
      <c r="G5695" s="2"/>
    </row>
    <row r="5696" spans="6:7" x14ac:dyDescent="0.25">
      <c r="F5696" s="12"/>
      <c r="G5696" s="2"/>
    </row>
    <row r="5697" spans="6:7" x14ac:dyDescent="0.25">
      <c r="F5697" s="12"/>
      <c r="G5697" s="2"/>
    </row>
    <row r="5698" spans="6:7" x14ac:dyDescent="0.25">
      <c r="F5698" s="12"/>
      <c r="G5698" s="2"/>
    </row>
    <row r="5699" spans="6:7" x14ac:dyDescent="0.25">
      <c r="F5699" s="12"/>
      <c r="G5699" s="2"/>
    </row>
    <row r="5700" spans="6:7" x14ac:dyDescent="0.25">
      <c r="F5700" s="12"/>
      <c r="G5700" s="2"/>
    </row>
    <row r="5701" spans="6:7" x14ac:dyDescent="0.25">
      <c r="F5701" s="12"/>
      <c r="G5701" s="2"/>
    </row>
    <row r="5702" spans="6:7" x14ac:dyDescent="0.25">
      <c r="F5702" s="12"/>
      <c r="G5702" s="2"/>
    </row>
    <row r="5703" spans="6:7" x14ac:dyDescent="0.25">
      <c r="F5703" s="12"/>
      <c r="G5703" s="2"/>
    </row>
    <row r="5704" spans="6:7" x14ac:dyDescent="0.25">
      <c r="F5704" s="12"/>
      <c r="G5704" s="2"/>
    </row>
    <row r="5705" spans="6:7" x14ac:dyDescent="0.25">
      <c r="F5705" s="12"/>
      <c r="G5705" s="2"/>
    </row>
    <row r="5706" spans="6:7" x14ac:dyDescent="0.25">
      <c r="F5706" s="12"/>
      <c r="G5706" s="2"/>
    </row>
    <row r="5707" spans="6:7" x14ac:dyDescent="0.25">
      <c r="F5707" s="12"/>
      <c r="G5707" s="2"/>
    </row>
    <row r="5708" spans="6:7" x14ac:dyDescent="0.25">
      <c r="F5708" s="12"/>
      <c r="G5708" s="2"/>
    </row>
    <row r="5709" spans="6:7" x14ac:dyDescent="0.25">
      <c r="F5709" s="12"/>
      <c r="G5709" s="2"/>
    </row>
    <row r="5710" spans="6:7" x14ac:dyDescent="0.25">
      <c r="F5710" s="12"/>
      <c r="G5710" s="2"/>
    </row>
    <row r="5711" spans="6:7" x14ac:dyDescent="0.25">
      <c r="F5711" s="12"/>
      <c r="G5711" s="2"/>
    </row>
    <row r="5712" spans="6:7" x14ac:dyDescent="0.25">
      <c r="F5712" s="12"/>
      <c r="G5712" s="2"/>
    </row>
    <row r="5713" spans="6:7" x14ac:dyDescent="0.25">
      <c r="F5713" s="12"/>
      <c r="G5713" s="2"/>
    </row>
    <row r="5714" spans="6:7" x14ac:dyDescent="0.25">
      <c r="F5714" s="12"/>
      <c r="G5714" s="2"/>
    </row>
    <row r="5715" spans="6:7" x14ac:dyDescent="0.25">
      <c r="F5715" s="12"/>
      <c r="G5715" s="2"/>
    </row>
    <row r="5716" spans="6:7" x14ac:dyDescent="0.25">
      <c r="F5716" s="12"/>
      <c r="G5716" s="2"/>
    </row>
    <row r="5717" spans="6:7" x14ac:dyDescent="0.25">
      <c r="F5717" s="12"/>
      <c r="G5717" s="2"/>
    </row>
    <row r="5718" spans="6:7" x14ac:dyDescent="0.25">
      <c r="F5718" s="12"/>
      <c r="G5718" s="2"/>
    </row>
    <row r="5719" spans="6:7" x14ac:dyDescent="0.25">
      <c r="F5719" s="12"/>
      <c r="G5719" s="2"/>
    </row>
    <row r="5720" spans="6:7" x14ac:dyDescent="0.25">
      <c r="F5720" s="12"/>
      <c r="G5720" s="2"/>
    </row>
    <row r="5721" spans="6:7" x14ac:dyDescent="0.25">
      <c r="F5721" s="12"/>
      <c r="G5721" s="2"/>
    </row>
    <row r="5722" spans="6:7" x14ac:dyDescent="0.25">
      <c r="F5722" s="12"/>
      <c r="G5722" s="2"/>
    </row>
    <row r="5723" spans="6:7" x14ac:dyDescent="0.25">
      <c r="F5723" s="12"/>
      <c r="G5723" s="2"/>
    </row>
    <row r="5724" spans="6:7" x14ac:dyDescent="0.25">
      <c r="F5724" s="12"/>
      <c r="G5724" s="2"/>
    </row>
    <row r="5725" spans="6:7" x14ac:dyDescent="0.25">
      <c r="F5725" s="12"/>
      <c r="G5725" s="2"/>
    </row>
    <row r="5726" spans="6:7" x14ac:dyDescent="0.25">
      <c r="F5726" s="12"/>
      <c r="G5726" s="2"/>
    </row>
    <row r="5727" spans="6:7" x14ac:dyDescent="0.25">
      <c r="F5727" s="12"/>
      <c r="G5727" s="2"/>
    </row>
    <row r="5728" spans="6:7" x14ac:dyDescent="0.25">
      <c r="F5728" s="12"/>
      <c r="G5728" s="2"/>
    </row>
    <row r="5729" spans="6:7" x14ac:dyDescent="0.25">
      <c r="F5729" s="12"/>
      <c r="G5729" s="2"/>
    </row>
    <row r="5730" spans="6:7" x14ac:dyDescent="0.25">
      <c r="F5730" s="12"/>
      <c r="G5730" s="2"/>
    </row>
    <row r="5731" spans="6:7" x14ac:dyDescent="0.25">
      <c r="F5731" s="12"/>
      <c r="G5731" s="2"/>
    </row>
    <row r="5732" spans="6:7" x14ac:dyDescent="0.25">
      <c r="F5732" s="12"/>
      <c r="G5732" s="2"/>
    </row>
    <row r="5733" spans="6:7" x14ac:dyDescent="0.25">
      <c r="F5733" s="12"/>
      <c r="G5733" s="2"/>
    </row>
    <row r="5734" spans="6:7" x14ac:dyDescent="0.25">
      <c r="F5734" s="12"/>
      <c r="G5734" s="2"/>
    </row>
    <row r="5735" spans="6:7" x14ac:dyDescent="0.25">
      <c r="F5735" s="12"/>
      <c r="G5735" s="2"/>
    </row>
    <row r="5736" spans="6:7" x14ac:dyDescent="0.25">
      <c r="F5736" s="12"/>
      <c r="G5736" s="2"/>
    </row>
    <row r="5737" spans="6:7" x14ac:dyDescent="0.25">
      <c r="F5737" s="12"/>
      <c r="G5737" s="2"/>
    </row>
    <row r="5738" spans="6:7" x14ac:dyDescent="0.25">
      <c r="F5738" s="12"/>
      <c r="G5738" s="2"/>
    </row>
    <row r="5739" spans="6:7" x14ac:dyDescent="0.25">
      <c r="F5739" s="12"/>
      <c r="G5739" s="2"/>
    </row>
    <row r="5740" spans="6:7" x14ac:dyDescent="0.25">
      <c r="F5740" s="12"/>
      <c r="G5740" s="2"/>
    </row>
    <row r="5741" spans="6:7" x14ac:dyDescent="0.25">
      <c r="F5741" s="12"/>
      <c r="G5741" s="2"/>
    </row>
    <row r="5742" spans="6:7" x14ac:dyDescent="0.25">
      <c r="F5742" s="12"/>
      <c r="G5742" s="2"/>
    </row>
    <row r="5743" spans="6:7" x14ac:dyDescent="0.25">
      <c r="F5743" s="12"/>
      <c r="G5743" s="2"/>
    </row>
    <row r="5744" spans="6:7" x14ac:dyDescent="0.25">
      <c r="F5744" s="12"/>
      <c r="G5744" s="2"/>
    </row>
    <row r="5745" spans="6:7" x14ac:dyDescent="0.25">
      <c r="F5745" s="12"/>
      <c r="G5745" s="2"/>
    </row>
    <row r="5746" spans="6:7" x14ac:dyDescent="0.25">
      <c r="F5746" s="12"/>
      <c r="G5746" s="2"/>
    </row>
    <row r="5747" spans="6:7" x14ac:dyDescent="0.25">
      <c r="F5747" s="12"/>
      <c r="G5747" s="2"/>
    </row>
    <row r="5748" spans="6:7" x14ac:dyDescent="0.25">
      <c r="F5748" s="12"/>
      <c r="G5748" s="2"/>
    </row>
    <row r="5749" spans="6:7" x14ac:dyDescent="0.25">
      <c r="F5749" s="12"/>
      <c r="G5749" s="2"/>
    </row>
    <row r="5750" spans="6:7" x14ac:dyDescent="0.25">
      <c r="F5750" s="12"/>
      <c r="G5750" s="2"/>
    </row>
    <row r="5751" spans="6:7" x14ac:dyDescent="0.25">
      <c r="F5751" s="12"/>
      <c r="G5751" s="2"/>
    </row>
    <row r="5752" spans="6:7" x14ac:dyDescent="0.25">
      <c r="F5752" s="12"/>
      <c r="G5752" s="2"/>
    </row>
    <row r="5753" spans="6:7" x14ac:dyDescent="0.25">
      <c r="F5753" s="12"/>
      <c r="G5753" s="2"/>
    </row>
    <row r="5754" spans="6:7" x14ac:dyDescent="0.25">
      <c r="F5754" s="12"/>
      <c r="G5754" s="2"/>
    </row>
    <row r="5755" spans="6:7" x14ac:dyDescent="0.25">
      <c r="F5755" s="12"/>
      <c r="G5755" s="2"/>
    </row>
    <row r="5756" spans="6:7" x14ac:dyDescent="0.25">
      <c r="F5756" s="12"/>
      <c r="G5756" s="2"/>
    </row>
    <row r="5757" spans="6:7" x14ac:dyDescent="0.25">
      <c r="F5757" s="12"/>
      <c r="G5757" s="2"/>
    </row>
    <row r="5758" spans="6:7" x14ac:dyDescent="0.25">
      <c r="F5758" s="12"/>
      <c r="G5758" s="2"/>
    </row>
    <row r="5759" spans="6:7" x14ac:dyDescent="0.25">
      <c r="F5759" s="12"/>
      <c r="G5759" s="2"/>
    </row>
    <row r="5760" spans="6:7" x14ac:dyDescent="0.25">
      <c r="F5760" s="12"/>
      <c r="G5760" s="2"/>
    </row>
    <row r="5761" spans="6:7" x14ac:dyDescent="0.25">
      <c r="F5761" s="12"/>
      <c r="G5761" s="2"/>
    </row>
    <row r="5762" spans="6:7" x14ac:dyDescent="0.25">
      <c r="F5762" s="12"/>
      <c r="G5762" s="2"/>
    </row>
    <row r="5763" spans="6:7" x14ac:dyDescent="0.25">
      <c r="F5763" s="12"/>
      <c r="G5763" s="2"/>
    </row>
    <row r="5764" spans="6:7" x14ac:dyDescent="0.25">
      <c r="F5764" s="12"/>
      <c r="G5764" s="2"/>
    </row>
    <row r="5765" spans="6:7" x14ac:dyDescent="0.25">
      <c r="F5765" s="12"/>
      <c r="G5765" s="2"/>
    </row>
    <row r="5766" spans="6:7" x14ac:dyDescent="0.25">
      <c r="F5766" s="12"/>
      <c r="G5766" s="2"/>
    </row>
    <row r="5767" spans="6:7" x14ac:dyDescent="0.25">
      <c r="F5767" s="12"/>
      <c r="G5767" s="2"/>
    </row>
    <row r="5768" spans="6:7" x14ac:dyDescent="0.25">
      <c r="F5768" s="12"/>
      <c r="G5768" s="2"/>
    </row>
    <row r="5769" spans="6:7" x14ac:dyDescent="0.25">
      <c r="F5769" s="12"/>
      <c r="G5769" s="2"/>
    </row>
    <row r="5770" spans="6:7" x14ac:dyDescent="0.25">
      <c r="F5770" s="12"/>
      <c r="G5770" s="2"/>
    </row>
    <row r="5771" spans="6:7" x14ac:dyDescent="0.25">
      <c r="F5771" s="12"/>
      <c r="G5771" s="2"/>
    </row>
    <row r="5772" spans="6:7" x14ac:dyDescent="0.25">
      <c r="F5772" s="12"/>
      <c r="G5772" s="2"/>
    </row>
    <row r="5773" spans="6:7" x14ac:dyDescent="0.25">
      <c r="F5773" s="12"/>
      <c r="G5773" s="2"/>
    </row>
    <row r="5774" spans="6:7" x14ac:dyDescent="0.25">
      <c r="F5774" s="12"/>
      <c r="G5774" s="2"/>
    </row>
    <row r="5775" spans="6:7" x14ac:dyDescent="0.25">
      <c r="F5775" s="12"/>
      <c r="G5775" s="2"/>
    </row>
    <row r="5776" spans="6:7" x14ac:dyDescent="0.25">
      <c r="F5776" s="12"/>
      <c r="G5776" s="2"/>
    </row>
    <row r="5777" spans="6:7" x14ac:dyDescent="0.25">
      <c r="F5777" s="12"/>
      <c r="G5777" s="2"/>
    </row>
    <row r="5778" spans="6:7" x14ac:dyDescent="0.25">
      <c r="F5778" s="12"/>
      <c r="G5778" s="2"/>
    </row>
    <row r="5779" spans="6:7" x14ac:dyDescent="0.25">
      <c r="F5779" s="12"/>
      <c r="G5779" s="2"/>
    </row>
    <row r="5780" spans="6:7" x14ac:dyDescent="0.25">
      <c r="F5780" s="12"/>
      <c r="G5780" s="2"/>
    </row>
    <row r="5781" spans="6:7" x14ac:dyDescent="0.25">
      <c r="F5781" s="12"/>
      <c r="G5781" s="2"/>
    </row>
    <row r="5782" spans="6:7" x14ac:dyDescent="0.25">
      <c r="F5782" s="12"/>
      <c r="G5782" s="2"/>
    </row>
    <row r="5783" spans="6:7" x14ac:dyDescent="0.25">
      <c r="F5783" s="12"/>
      <c r="G5783" s="2"/>
    </row>
    <row r="5784" spans="6:7" x14ac:dyDescent="0.25">
      <c r="F5784" s="12"/>
      <c r="G5784" s="2"/>
    </row>
    <row r="5785" spans="6:7" x14ac:dyDescent="0.25">
      <c r="F5785" s="12"/>
      <c r="G5785" s="2"/>
    </row>
    <row r="5786" spans="6:7" x14ac:dyDescent="0.25">
      <c r="F5786" s="12"/>
      <c r="G5786" s="2"/>
    </row>
    <row r="5787" spans="6:7" x14ac:dyDescent="0.25">
      <c r="F5787" s="12"/>
      <c r="G5787" s="2"/>
    </row>
    <row r="5788" spans="6:7" x14ac:dyDescent="0.25">
      <c r="F5788" s="12"/>
      <c r="G5788" s="2"/>
    </row>
    <row r="5789" spans="6:7" x14ac:dyDescent="0.25">
      <c r="F5789" s="12"/>
      <c r="G5789" s="2"/>
    </row>
    <row r="5790" spans="6:7" x14ac:dyDescent="0.25">
      <c r="F5790" s="12"/>
      <c r="G5790" s="2"/>
    </row>
    <row r="5791" spans="6:7" x14ac:dyDescent="0.25">
      <c r="F5791" s="12"/>
      <c r="G5791" s="2"/>
    </row>
    <row r="5792" spans="6:7" x14ac:dyDescent="0.25">
      <c r="F5792" s="12"/>
      <c r="G5792" s="2"/>
    </row>
    <row r="5793" spans="6:7" x14ac:dyDescent="0.25">
      <c r="F5793" s="12"/>
      <c r="G5793" s="2"/>
    </row>
    <row r="5794" spans="6:7" x14ac:dyDescent="0.25">
      <c r="F5794" s="12"/>
      <c r="G5794" s="2"/>
    </row>
    <row r="5795" spans="6:7" x14ac:dyDescent="0.25">
      <c r="F5795" s="12"/>
      <c r="G5795" s="2"/>
    </row>
    <row r="5796" spans="6:7" x14ac:dyDescent="0.25">
      <c r="F5796" s="12"/>
      <c r="G5796" s="2"/>
    </row>
    <row r="5797" spans="6:7" x14ac:dyDescent="0.25">
      <c r="F5797" s="12"/>
      <c r="G5797" s="2"/>
    </row>
    <row r="5798" spans="6:7" x14ac:dyDescent="0.25">
      <c r="F5798" s="12"/>
      <c r="G5798" s="2"/>
    </row>
    <row r="5799" spans="6:7" x14ac:dyDescent="0.25">
      <c r="F5799" s="12"/>
      <c r="G5799" s="2"/>
    </row>
    <row r="5800" spans="6:7" x14ac:dyDescent="0.25">
      <c r="F5800" s="12"/>
      <c r="G5800" s="2"/>
    </row>
    <row r="5801" spans="6:7" x14ac:dyDescent="0.25">
      <c r="F5801" s="12"/>
      <c r="G5801" s="2"/>
    </row>
    <row r="5802" spans="6:7" x14ac:dyDescent="0.25">
      <c r="F5802" s="12"/>
      <c r="G5802" s="2"/>
    </row>
    <row r="5803" spans="6:7" x14ac:dyDescent="0.25">
      <c r="F5803" s="12"/>
      <c r="G5803" s="2"/>
    </row>
    <row r="5804" spans="6:7" x14ac:dyDescent="0.25">
      <c r="F5804" s="12"/>
      <c r="G5804" s="2"/>
    </row>
    <row r="5805" spans="6:7" x14ac:dyDescent="0.25">
      <c r="F5805" s="12"/>
      <c r="G5805" s="2"/>
    </row>
    <row r="5806" spans="6:7" x14ac:dyDescent="0.25">
      <c r="F5806" s="12"/>
      <c r="G5806" s="2"/>
    </row>
    <row r="5807" spans="6:7" x14ac:dyDescent="0.25">
      <c r="F5807" s="12"/>
      <c r="G5807" s="2"/>
    </row>
    <row r="5808" spans="6:7" x14ac:dyDescent="0.25">
      <c r="F5808" s="12"/>
      <c r="G5808" s="2"/>
    </row>
    <row r="5809" spans="6:7" x14ac:dyDescent="0.25">
      <c r="F5809" s="12"/>
      <c r="G5809" s="2"/>
    </row>
    <row r="5810" spans="6:7" x14ac:dyDescent="0.25">
      <c r="F5810" s="12"/>
      <c r="G5810" s="2"/>
    </row>
    <row r="5811" spans="6:7" x14ac:dyDescent="0.25">
      <c r="F5811" s="12"/>
      <c r="G5811" s="2"/>
    </row>
    <row r="5812" spans="6:7" x14ac:dyDescent="0.25">
      <c r="F5812" s="12"/>
      <c r="G5812" s="2"/>
    </row>
    <row r="5813" spans="6:7" x14ac:dyDescent="0.25">
      <c r="F5813" s="12"/>
      <c r="G5813" s="2"/>
    </row>
    <row r="5814" spans="6:7" x14ac:dyDescent="0.25">
      <c r="F5814" s="12"/>
      <c r="G5814" s="2"/>
    </row>
    <row r="5815" spans="6:7" x14ac:dyDescent="0.25">
      <c r="F5815" s="12"/>
      <c r="G5815" s="2"/>
    </row>
    <row r="5816" spans="6:7" x14ac:dyDescent="0.25">
      <c r="F5816" s="12"/>
      <c r="G5816" s="2"/>
    </row>
    <row r="5817" spans="6:7" x14ac:dyDescent="0.25">
      <c r="F5817" s="12"/>
      <c r="G5817" s="2"/>
    </row>
    <row r="5818" spans="6:7" x14ac:dyDescent="0.25">
      <c r="F5818" s="12"/>
      <c r="G5818" s="2"/>
    </row>
    <row r="5819" spans="6:7" x14ac:dyDescent="0.25">
      <c r="F5819" s="12"/>
      <c r="G5819" s="2"/>
    </row>
    <row r="5820" spans="6:7" x14ac:dyDescent="0.25">
      <c r="F5820" s="12"/>
      <c r="G5820" s="2"/>
    </row>
    <row r="5821" spans="6:7" x14ac:dyDescent="0.25">
      <c r="F5821" s="12"/>
      <c r="G5821" s="2"/>
    </row>
    <row r="5822" spans="6:7" x14ac:dyDescent="0.25">
      <c r="F5822" s="12"/>
      <c r="G5822" s="2"/>
    </row>
    <row r="5823" spans="6:7" x14ac:dyDescent="0.25">
      <c r="F5823" s="12"/>
      <c r="G5823" s="2"/>
    </row>
    <row r="5824" spans="6:7" x14ac:dyDescent="0.25">
      <c r="F5824" s="12"/>
      <c r="G5824" s="2"/>
    </row>
    <row r="5825" spans="6:7" x14ac:dyDescent="0.25">
      <c r="F5825" s="12"/>
      <c r="G5825" s="2"/>
    </row>
    <row r="5826" spans="6:7" x14ac:dyDescent="0.25">
      <c r="F5826" s="12"/>
      <c r="G5826" s="2"/>
    </row>
    <row r="5827" spans="6:7" x14ac:dyDescent="0.25">
      <c r="F5827" s="12"/>
      <c r="G5827" s="2"/>
    </row>
    <row r="5828" spans="6:7" x14ac:dyDescent="0.25">
      <c r="F5828" s="12"/>
      <c r="G5828" s="2"/>
    </row>
    <row r="5829" spans="6:7" x14ac:dyDescent="0.25">
      <c r="F5829" s="12"/>
      <c r="G5829" s="2"/>
    </row>
    <row r="5830" spans="6:7" x14ac:dyDescent="0.25">
      <c r="F5830" s="12"/>
      <c r="G5830" s="2"/>
    </row>
    <row r="5831" spans="6:7" x14ac:dyDescent="0.25">
      <c r="F5831" s="12"/>
      <c r="G5831" s="2"/>
    </row>
    <row r="5832" spans="6:7" x14ac:dyDescent="0.25">
      <c r="F5832" s="12"/>
      <c r="G5832" s="2"/>
    </row>
    <row r="5833" spans="6:7" x14ac:dyDescent="0.25">
      <c r="F5833" s="12"/>
      <c r="G5833" s="2"/>
    </row>
    <row r="5834" spans="6:7" x14ac:dyDescent="0.25">
      <c r="F5834" s="12"/>
      <c r="G5834" s="2"/>
    </row>
    <row r="5835" spans="6:7" x14ac:dyDescent="0.25">
      <c r="F5835" s="12"/>
      <c r="G5835" s="2"/>
    </row>
    <row r="5836" spans="6:7" x14ac:dyDescent="0.25">
      <c r="F5836" s="12"/>
      <c r="G5836" s="2"/>
    </row>
    <row r="5837" spans="6:7" x14ac:dyDescent="0.25">
      <c r="F5837" s="12"/>
      <c r="G5837" s="2"/>
    </row>
    <row r="5838" spans="6:7" x14ac:dyDescent="0.25">
      <c r="F5838" s="12"/>
      <c r="G5838" s="2"/>
    </row>
    <row r="5839" spans="6:7" x14ac:dyDescent="0.25">
      <c r="F5839" s="12"/>
      <c r="G5839" s="2"/>
    </row>
    <row r="5840" spans="6:7" x14ac:dyDescent="0.25">
      <c r="F5840" s="12"/>
      <c r="G5840" s="2"/>
    </row>
    <row r="5841" spans="6:7" x14ac:dyDescent="0.25">
      <c r="F5841" s="12"/>
      <c r="G5841" s="2"/>
    </row>
    <row r="5842" spans="6:7" x14ac:dyDescent="0.25">
      <c r="F5842" s="12"/>
      <c r="G5842" s="2"/>
    </row>
    <row r="5843" spans="6:7" x14ac:dyDescent="0.25">
      <c r="F5843" s="12"/>
      <c r="G5843" s="2"/>
    </row>
    <row r="5844" spans="6:7" x14ac:dyDescent="0.25">
      <c r="F5844" s="12"/>
      <c r="G5844" s="2"/>
    </row>
    <row r="5845" spans="6:7" x14ac:dyDescent="0.25">
      <c r="F5845" s="12"/>
      <c r="G5845" s="2"/>
    </row>
    <row r="5846" spans="6:7" x14ac:dyDescent="0.25">
      <c r="F5846" s="12"/>
      <c r="G5846" s="2"/>
    </row>
    <row r="5847" spans="6:7" x14ac:dyDescent="0.25">
      <c r="F5847" s="12"/>
      <c r="G5847" s="2"/>
    </row>
    <row r="5848" spans="6:7" x14ac:dyDescent="0.25">
      <c r="F5848" s="12"/>
      <c r="G5848" s="2"/>
    </row>
    <row r="5849" spans="6:7" x14ac:dyDescent="0.25">
      <c r="F5849" s="12"/>
      <c r="G5849" s="2"/>
    </row>
    <row r="5850" spans="6:7" x14ac:dyDescent="0.25">
      <c r="F5850" s="12"/>
      <c r="G5850" s="2"/>
    </row>
    <row r="5851" spans="6:7" x14ac:dyDescent="0.25">
      <c r="F5851" s="12"/>
      <c r="G5851" s="2"/>
    </row>
    <row r="5852" spans="6:7" x14ac:dyDescent="0.25">
      <c r="F5852" s="12"/>
      <c r="G5852" s="2"/>
    </row>
    <row r="5853" spans="6:7" x14ac:dyDescent="0.25">
      <c r="F5853" s="12"/>
      <c r="G5853" s="2"/>
    </row>
    <row r="5854" spans="6:7" x14ac:dyDescent="0.25">
      <c r="F5854" s="12"/>
      <c r="G5854" s="2"/>
    </row>
    <row r="5855" spans="6:7" x14ac:dyDescent="0.25">
      <c r="F5855" s="12"/>
      <c r="G5855" s="2"/>
    </row>
    <row r="5856" spans="6:7" x14ac:dyDescent="0.25">
      <c r="F5856" s="12"/>
      <c r="G5856" s="2"/>
    </row>
    <row r="5857" spans="6:7" x14ac:dyDescent="0.25">
      <c r="F5857" s="12"/>
      <c r="G5857" s="2"/>
    </row>
    <row r="5858" spans="6:7" x14ac:dyDescent="0.25">
      <c r="F5858" s="12"/>
      <c r="G5858" s="2"/>
    </row>
    <row r="5859" spans="6:7" x14ac:dyDescent="0.25">
      <c r="F5859" s="12"/>
      <c r="G5859" s="2"/>
    </row>
    <row r="5860" spans="6:7" x14ac:dyDescent="0.25">
      <c r="F5860" s="12"/>
      <c r="G5860" s="2"/>
    </row>
    <row r="5861" spans="6:7" x14ac:dyDescent="0.25">
      <c r="F5861" s="12"/>
      <c r="G5861" s="2"/>
    </row>
    <row r="5862" spans="6:7" x14ac:dyDescent="0.25">
      <c r="F5862" s="12"/>
      <c r="G5862" s="2"/>
    </row>
    <row r="5863" spans="6:7" x14ac:dyDescent="0.25">
      <c r="F5863" s="12"/>
      <c r="G5863" s="2"/>
    </row>
    <row r="5864" spans="6:7" x14ac:dyDescent="0.25">
      <c r="F5864" s="12"/>
      <c r="G5864" s="2"/>
    </row>
    <row r="5865" spans="6:7" x14ac:dyDescent="0.25">
      <c r="F5865" s="12"/>
      <c r="G5865" s="2"/>
    </row>
    <row r="5866" spans="6:7" x14ac:dyDescent="0.25">
      <c r="F5866" s="12"/>
      <c r="G5866" s="2"/>
    </row>
    <row r="5867" spans="6:7" x14ac:dyDescent="0.25">
      <c r="F5867" s="12"/>
      <c r="G5867" s="2"/>
    </row>
    <row r="5868" spans="6:7" x14ac:dyDescent="0.25">
      <c r="F5868" s="12"/>
      <c r="G5868" s="2"/>
    </row>
    <row r="5869" spans="6:7" x14ac:dyDescent="0.25">
      <c r="F5869" s="12"/>
      <c r="G5869" s="2"/>
    </row>
    <row r="5870" spans="6:7" x14ac:dyDescent="0.25">
      <c r="F5870" s="12"/>
      <c r="G5870" s="2"/>
    </row>
    <row r="5871" spans="6:7" x14ac:dyDescent="0.25">
      <c r="F5871" s="12"/>
      <c r="G5871" s="2"/>
    </row>
    <row r="5872" spans="6:7" x14ac:dyDescent="0.25">
      <c r="F5872" s="12"/>
      <c r="G5872" s="2"/>
    </row>
    <row r="5873" spans="6:7" x14ac:dyDescent="0.25">
      <c r="F5873" s="12"/>
      <c r="G5873" s="2"/>
    </row>
    <row r="5874" spans="6:7" x14ac:dyDescent="0.25">
      <c r="F5874" s="12"/>
      <c r="G5874" s="2"/>
    </row>
    <row r="5875" spans="6:7" x14ac:dyDescent="0.25">
      <c r="F5875" s="12"/>
      <c r="G5875" s="2"/>
    </row>
    <row r="5876" spans="6:7" x14ac:dyDescent="0.25">
      <c r="F5876" s="12"/>
      <c r="G5876" s="2"/>
    </row>
    <row r="5877" spans="6:7" x14ac:dyDescent="0.25">
      <c r="F5877" s="12"/>
      <c r="G5877" s="2"/>
    </row>
    <row r="5878" spans="6:7" x14ac:dyDescent="0.25">
      <c r="F5878" s="12"/>
      <c r="G5878" s="2"/>
    </row>
    <row r="5879" spans="6:7" x14ac:dyDescent="0.25">
      <c r="F5879" s="12"/>
      <c r="G5879" s="2"/>
    </row>
    <row r="5880" spans="6:7" x14ac:dyDescent="0.25">
      <c r="F5880" s="12"/>
      <c r="G5880" s="2"/>
    </row>
    <row r="5881" spans="6:7" x14ac:dyDescent="0.25">
      <c r="F5881" s="12"/>
      <c r="G5881" s="2"/>
    </row>
    <row r="5882" spans="6:7" x14ac:dyDescent="0.25">
      <c r="F5882" s="12"/>
      <c r="G5882" s="2"/>
    </row>
    <row r="5883" spans="6:7" x14ac:dyDescent="0.25">
      <c r="F5883" s="12"/>
      <c r="G5883" s="2"/>
    </row>
    <row r="5884" spans="6:7" x14ac:dyDescent="0.25">
      <c r="F5884" s="12"/>
      <c r="G5884" s="2"/>
    </row>
    <row r="5885" spans="6:7" x14ac:dyDescent="0.25">
      <c r="F5885" s="12"/>
      <c r="G5885" s="2"/>
    </row>
    <row r="5886" spans="6:7" x14ac:dyDescent="0.25">
      <c r="F5886" s="12"/>
      <c r="G5886" s="2"/>
    </row>
    <row r="5887" spans="6:7" x14ac:dyDescent="0.25">
      <c r="F5887" s="12"/>
      <c r="G5887" s="2"/>
    </row>
    <row r="5888" spans="6:7" x14ac:dyDescent="0.25">
      <c r="F5888" s="12"/>
      <c r="G5888" s="2"/>
    </row>
    <row r="5889" spans="6:7" x14ac:dyDescent="0.25">
      <c r="F5889" s="12"/>
      <c r="G5889" s="2"/>
    </row>
    <row r="5890" spans="6:7" x14ac:dyDescent="0.25">
      <c r="F5890" s="12"/>
      <c r="G5890" s="2"/>
    </row>
    <row r="5891" spans="6:7" x14ac:dyDescent="0.25">
      <c r="F5891" s="12"/>
      <c r="G5891" s="2"/>
    </row>
    <row r="5892" spans="6:7" x14ac:dyDescent="0.25">
      <c r="F5892" s="12"/>
      <c r="G5892" s="2"/>
    </row>
    <row r="5893" spans="6:7" x14ac:dyDescent="0.25">
      <c r="F5893" s="12"/>
      <c r="G5893" s="2"/>
    </row>
    <row r="5894" spans="6:7" x14ac:dyDescent="0.25">
      <c r="F5894" s="12"/>
      <c r="G5894" s="2"/>
    </row>
    <row r="5895" spans="6:7" x14ac:dyDescent="0.25">
      <c r="F5895" s="12"/>
      <c r="G5895" s="2"/>
    </row>
    <row r="5896" spans="6:7" x14ac:dyDescent="0.25">
      <c r="F5896" s="12"/>
      <c r="G5896" s="2"/>
    </row>
    <row r="5897" spans="6:7" x14ac:dyDescent="0.25">
      <c r="F5897" s="12"/>
      <c r="G5897" s="2"/>
    </row>
    <row r="5898" spans="6:7" x14ac:dyDescent="0.25">
      <c r="F5898" s="12"/>
      <c r="G5898" s="2"/>
    </row>
    <row r="5899" spans="6:7" x14ac:dyDescent="0.25">
      <c r="F5899" s="12"/>
      <c r="G5899" s="2"/>
    </row>
    <row r="5900" spans="6:7" x14ac:dyDescent="0.25">
      <c r="F5900" s="12"/>
      <c r="G5900" s="2"/>
    </row>
    <row r="5901" spans="6:7" x14ac:dyDescent="0.25">
      <c r="F5901" s="12"/>
      <c r="G5901" s="2"/>
    </row>
    <row r="5902" spans="6:7" x14ac:dyDescent="0.25">
      <c r="F5902" s="12"/>
      <c r="G5902" s="2"/>
    </row>
    <row r="5903" spans="6:7" x14ac:dyDescent="0.25">
      <c r="F5903" s="12"/>
      <c r="G5903" s="2"/>
    </row>
    <row r="5904" spans="6:7" x14ac:dyDescent="0.25">
      <c r="F5904" s="12"/>
      <c r="G5904" s="2"/>
    </row>
    <row r="5905" spans="6:7" x14ac:dyDescent="0.25">
      <c r="F5905" s="12"/>
      <c r="G5905" s="2"/>
    </row>
    <row r="5906" spans="6:7" x14ac:dyDescent="0.25">
      <c r="F5906" s="12"/>
      <c r="G5906" s="2"/>
    </row>
    <row r="5907" spans="6:7" x14ac:dyDescent="0.25">
      <c r="F5907" s="12"/>
      <c r="G5907" s="2"/>
    </row>
    <row r="5908" spans="6:7" x14ac:dyDescent="0.25">
      <c r="F5908" s="12"/>
      <c r="G5908" s="2"/>
    </row>
    <row r="5909" spans="6:7" x14ac:dyDescent="0.25">
      <c r="F5909" s="12"/>
      <c r="G5909" s="2"/>
    </row>
    <row r="5910" spans="6:7" x14ac:dyDescent="0.25">
      <c r="F5910" s="12"/>
      <c r="G5910" s="2"/>
    </row>
    <row r="5911" spans="6:7" x14ac:dyDescent="0.25">
      <c r="F5911" s="12"/>
      <c r="G5911" s="2"/>
    </row>
    <row r="5912" spans="6:7" x14ac:dyDescent="0.25">
      <c r="F5912" s="12"/>
      <c r="G5912" s="2"/>
    </row>
    <row r="5913" spans="6:7" x14ac:dyDescent="0.25">
      <c r="F5913" s="12"/>
      <c r="G5913" s="2"/>
    </row>
    <row r="5914" spans="6:7" x14ac:dyDescent="0.25">
      <c r="F5914" s="12"/>
      <c r="G5914" s="2"/>
    </row>
    <row r="5915" spans="6:7" x14ac:dyDescent="0.25">
      <c r="F5915" s="12"/>
      <c r="G5915" s="2"/>
    </row>
    <row r="5916" spans="6:7" x14ac:dyDescent="0.25">
      <c r="F5916" s="12"/>
      <c r="G5916" s="2"/>
    </row>
    <row r="5917" spans="6:7" x14ac:dyDescent="0.25">
      <c r="F5917" s="12"/>
      <c r="G5917" s="2"/>
    </row>
    <row r="5918" spans="6:7" x14ac:dyDescent="0.25">
      <c r="F5918" s="12"/>
      <c r="G5918" s="2"/>
    </row>
    <row r="5919" spans="6:7" x14ac:dyDescent="0.25">
      <c r="F5919" s="12"/>
      <c r="G5919" s="2"/>
    </row>
    <row r="5920" spans="6:7" x14ac:dyDescent="0.25">
      <c r="F5920" s="12"/>
      <c r="G5920" s="2"/>
    </row>
    <row r="5921" spans="6:7" x14ac:dyDescent="0.25">
      <c r="F5921" s="12"/>
      <c r="G5921" s="2"/>
    </row>
    <row r="5922" spans="6:7" x14ac:dyDescent="0.25">
      <c r="F5922" s="12"/>
      <c r="G5922" s="2"/>
    </row>
    <row r="5923" spans="6:7" x14ac:dyDescent="0.25">
      <c r="F5923" s="12"/>
      <c r="G5923" s="2"/>
    </row>
    <row r="5924" spans="6:7" x14ac:dyDescent="0.25">
      <c r="F5924" s="12"/>
      <c r="G5924" s="2"/>
    </row>
    <row r="5925" spans="6:7" x14ac:dyDescent="0.25">
      <c r="F5925" s="12"/>
      <c r="G5925" s="2"/>
    </row>
    <row r="5926" spans="6:7" x14ac:dyDescent="0.25">
      <c r="F5926" s="12"/>
      <c r="G5926" s="2"/>
    </row>
    <row r="5927" spans="6:7" x14ac:dyDescent="0.25">
      <c r="F5927" s="12"/>
      <c r="G5927" s="2"/>
    </row>
    <row r="5928" spans="6:7" x14ac:dyDescent="0.25">
      <c r="F5928" s="12"/>
      <c r="G5928" s="2"/>
    </row>
    <row r="5929" spans="6:7" x14ac:dyDescent="0.25">
      <c r="F5929" s="12"/>
      <c r="G5929" s="2"/>
    </row>
    <row r="5930" spans="6:7" x14ac:dyDescent="0.25">
      <c r="F5930" s="12"/>
      <c r="G5930" s="2"/>
    </row>
    <row r="5931" spans="6:7" x14ac:dyDescent="0.25">
      <c r="F5931" s="12"/>
      <c r="G5931" s="2"/>
    </row>
    <row r="5932" spans="6:7" x14ac:dyDescent="0.25">
      <c r="F5932" s="12"/>
      <c r="G5932" s="2"/>
    </row>
    <row r="5933" spans="6:7" x14ac:dyDescent="0.25">
      <c r="F5933" s="12"/>
      <c r="G5933" s="2"/>
    </row>
    <row r="5934" spans="6:7" x14ac:dyDescent="0.25">
      <c r="F5934" s="12"/>
      <c r="G5934" s="2"/>
    </row>
    <row r="5935" spans="6:7" x14ac:dyDescent="0.25">
      <c r="F5935" s="12"/>
      <c r="G5935" s="2"/>
    </row>
    <row r="5936" spans="6:7" x14ac:dyDescent="0.25">
      <c r="F5936" s="12"/>
      <c r="G5936" s="2"/>
    </row>
    <row r="5937" spans="6:7" x14ac:dyDescent="0.25">
      <c r="F5937" s="12"/>
      <c r="G5937" s="2"/>
    </row>
    <row r="5938" spans="6:7" x14ac:dyDescent="0.25">
      <c r="F5938" s="12"/>
      <c r="G5938" s="2"/>
    </row>
    <row r="5939" spans="6:7" x14ac:dyDescent="0.25">
      <c r="F5939" s="12"/>
      <c r="G5939" s="2"/>
    </row>
    <row r="5940" spans="6:7" x14ac:dyDescent="0.25">
      <c r="F5940" s="12"/>
      <c r="G5940" s="2"/>
    </row>
    <row r="5941" spans="6:7" x14ac:dyDescent="0.25">
      <c r="F5941" s="12"/>
      <c r="G5941" s="2"/>
    </row>
    <row r="5942" spans="6:7" x14ac:dyDescent="0.25">
      <c r="F5942" s="12"/>
      <c r="G5942" s="2"/>
    </row>
    <row r="5943" spans="6:7" x14ac:dyDescent="0.25">
      <c r="F5943" s="12"/>
      <c r="G5943" s="2"/>
    </row>
    <row r="5944" spans="6:7" x14ac:dyDescent="0.25">
      <c r="F5944" s="12"/>
      <c r="G5944" s="2"/>
    </row>
    <row r="5945" spans="6:7" x14ac:dyDescent="0.25">
      <c r="F5945" s="12"/>
      <c r="G5945" s="2"/>
    </row>
    <row r="5946" spans="6:7" x14ac:dyDescent="0.25">
      <c r="F5946" s="12"/>
      <c r="G5946" s="2"/>
    </row>
    <row r="5947" spans="6:7" x14ac:dyDescent="0.25">
      <c r="F5947" s="12"/>
      <c r="G5947" s="2"/>
    </row>
    <row r="5948" spans="6:7" x14ac:dyDescent="0.25">
      <c r="F5948" s="12"/>
      <c r="G5948" s="2"/>
    </row>
    <row r="5949" spans="6:7" x14ac:dyDescent="0.25">
      <c r="F5949" s="12"/>
      <c r="G5949" s="2"/>
    </row>
    <row r="5950" spans="6:7" x14ac:dyDescent="0.25">
      <c r="F5950" s="12"/>
      <c r="G5950" s="2"/>
    </row>
    <row r="5951" spans="6:7" x14ac:dyDescent="0.25">
      <c r="F5951" s="12"/>
      <c r="G5951" s="2"/>
    </row>
    <row r="5952" spans="6:7" x14ac:dyDescent="0.25">
      <c r="F5952" s="12"/>
      <c r="G5952" s="2"/>
    </row>
    <row r="5953" spans="6:7" x14ac:dyDescent="0.25">
      <c r="F5953" s="12"/>
      <c r="G5953" s="2"/>
    </row>
    <row r="5954" spans="6:7" x14ac:dyDescent="0.25">
      <c r="F5954" s="12"/>
      <c r="G5954" s="2"/>
    </row>
    <row r="5955" spans="6:7" x14ac:dyDescent="0.25">
      <c r="F5955" s="12"/>
      <c r="G5955" s="2"/>
    </row>
    <row r="5956" spans="6:7" x14ac:dyDescent="0.25">
      <c r="F5956" s="12"/>
      <c r="G5956" s="2"/>
    </row>
    <row r="5957" spans="6:7" x14ac:dyDescent="0.25">
      <c r="F5957" s="12"/>
      <c r="G5957" s="2"/>
    </row>
    <row r="5958" spans="6:7" x14ac:dyDescent="0.25">
      <c r="F5958" s="12"/>
      <c r="G5958" s="2"/>
    </row>
    <row r="5959" spans="6:7" x14ac:dyDescent="0.25">
      <c r="F5959" s="12"/>
      <c r="G5959" s="2"/>
    </row>
    <row r="5960" spans="6:7" x14ac:dyDescent="0.25">
      <c r="F5960" s="12"/>
      <c r="G5960" s="2"/>
    </row>
    <row r="5961" spans="6:7" x14ac:dyDescent="0.25">
      <c r="F5961" s="12"/>
      <c r="G5961" s="2"/>
    </row>
    <row r="5962" spans="6:7" x14ac:dyDescent="0.25">
      <c r="F5962" s="12"/>
      <c r="G5962" s="2"/>
    </row>
    <row r="5963" spans="6:7" x14ac:dyDescent="0.25">
      <c r="F5963" s="12"/>
      <c r="G5963" s="2"/>
    </row>
    <row r="5964" spans="6:7" x14ac:dyDescent="0.25">
      <c r="F5964" s="12"/>
      <c r="G5964" s="2"/>
    </row>
    <row r="5965" spans="6:7" x14ac:dyDescent="0.25">
      <c r="F5965" s="12"/>
      <c r="G5965" s="2"/>
    </row>
    <row r="5966" spans="6:7" x14ac:dyDescent="0.25">
      <c r="F5966" s="12"/>
      <c r="G5966" s="2"/>
    </row>
    <row r="5967" spans="6:7" x14ac:dyDescent="0.25">
      <c r="F5967" s="12"/>
      <c r="G5967" s="2"/>
    </row>
    <row r="5968" spans="6:7" x14ac:dyDescent="0.25">
      <c r="F5968" s="12"/>
      <c r="G5968" s="2"/>
    </row>
    <row r="5969" spans="6:7" x14ac:dyDescent="0.25">
      <c r="F5969" s="12"/>
      <c r="G5969" s="2"/>
    </row>
    <row r="5970" spans="6:7" x14ac:dyDescent="0.25">
      <c r="F5970" s="12"/>
      <c r="G5970" s="2"/>
    </row>
    <row r="5971" spans="6:7" x14ac:dyDescent="0.25">
      <c r="F5971" s="12"/>
      <c r="G5971" s="2"/>
    </row>
    <row r="5972" spans="6:7" x14ac:dyDescent="0.25">
      <c r="F5972" s="12"/>
      <c r="G5972" s="2"/>
    </row>
    <row r="5973" spans="6:7" x14ac:dyDescent="0.25">
      <c r="F5973" s="12"/>
      <c r="G5973" s="2"/>
    </row>
    <row r="5974" spans="6:7" x14ac:dyDescent="0.25">
      <c r="F5974" s="12"/>
      <c r="G5974" s="2"/>
    </row>
    <row r="5975" spans="6:7" x14ac:dyDescent="0.25">
      <c r="F5975" s="12"/>
      <c r="G5975" s="2"/>
    </row>
    <row r="5976" spans="6:7" x14ac:dyDescent="0.25">
      <c r="F5976" s="12"/>
      <c r="G5976" s="2"/>
    </row>
    <row r="5977" spans="6:7" x14ac:dyDescent="0.25">
      <c r="F5977" s="12"/>
      <c r="G5977" s="2"/>
    </row>
    <row r="5978" spans="6:7" x14ac:dyDescent="0.25">
      <c r="F5978" s="12"/>
      <c r="G5978" s="2"/>
    </row>
    <row r="5979" spans="6:7" x14ac:dyDescent="0.25">
      <c r="F5979" s="12"/>
      <c r="G5979" s="2"/>
    </row>
    <row r="5980" spans="6:7" x14ac:dyDescent="0.25">
      <c r="F5980" s="12"/>
      <c r="G5980" s="2"/>
    </row>
    <row r="5981" spans="6:7" x14ac:dyDescent="0.25">
      <c r="F5981" s="12"/>
      <c r="G5981" s="2"/>
    </row>
    <row r="5982" spans="6:7" x14ac:dyDescent="0.25">
      <c r="F5982" s="12"/>
      <c r="G5982" s="2"/>
    </row>
    <row r="5983" spans="6:7" x14ac:dyDescent="0.25">
      <c r="F5983" s="12"/>
      <c r="G5983" s="2"/>
    </row>
    <row r="5984" spans="6:7" x14ac:dyDescent="0.25">
      <c r="F5984" s="12"/>
      <c r="G5984" s="2"/>
    </row>
    <row r="5985" spans="6:7" x14ac:dyDescent="0.25">
      <c r="F5985" s="12"/>
      <c r="G5985" s="2"/>
    </row>
    <row r="5986" spans="6:7" x14ac:dyDescent="0.25">
      <c r="F5986" s="12"/>
      <c r="G5986" s="2"/>
    </row>
    <row r="5987" spans="6:7" x14ac:dyDescent="0.25">
      <c r="F5987" s="12"/>
      <c r="G5987" s="2"/>
    </row>
    <row r="5988" spans="6:7" x14ac:dyDescent="0.25">
      <c r="F5988" s="12"/>
      <c r="G5988" s="2"/>
    </row>
    <row r="5989" spans="6:7" x14ac:dyDescent="0.25">
      <c r="F5989" s="12"/>
      <c r="G5989" s="2"/>
    </row>
    <row r="5990" spans="6:7" x14ac:dyDescent="0.25">
      <c r="F5990" s="12"/>
      <c r="G5990" s="2"/>
    </row>
    <row r="5991" spans="6:7" x14ac:dyDescent="0.25">
      <c r="F5991" s="12"/>
      <c r="G5991" s="2"/>
    </row>
    <row r="5992" spans="6:7" x14ac:dyDescent="0.25">
      <c r="F5992" s="12"/>
      <c r="G5992" s="2"/>
    </row>
    <row r="5993" spans="6:7" x14ac:dyDescent="0.25">
      <c r="F5993" s="12"/>
      <c r="G5993" s="2"/>
    </row>
    <row r="5994" spans="6:7" x14ac:dyDescent="0.25">
      <c r="F5994" s="12"/>
      <c r="G5994" s="2"/>
    </row>
    <row r="5995" spans="6:7" x14ac:dyDescent="0.25">
      <c r="F5995" s="12"/>
      <c r="G5995" s="2"/>
    </row>
    <row r="5996" spans="6:7" x14ac:dyDescent="0.25">
      <c r="F5996" s="12"/>
      <c r="G5996" s="2"/>
    </row>
    <row r="5997" spans="6:7" x14ac:dyDescent="0.25">
      <c r="F5997" s="12"/>
      <c r="G5997" s="2"/>
    </row>
    <row r="5998" spans="6:7" x14ac:dyDescent="0.25">
      <c r="F5998" s="12"/>
      <c r="G5998" s="2"/>
    </row>
    <row r="5999" spans="6:7" x14ac:dyDescent="0.25">
      <c r="F5999" s="12"/>
      <c r="G5999" s="2"/>
    </row>
    <row r="6000" spans="6:7" x14ac:dyDescent="0.25">
      <c r="F6000" s="12"/>
      <c r="G6000" s="2"/>
    </row>
    <row r="6001" spans="6:7" x14ac:dyDescent="0.25">
      <c r="F6001" s="12"/>
      <c r="G6001" s="2"/>
    </row>
    <row r="6002" spans="6:7" x14ac:dyDescent="0.25">
      <c r="F6002" s="12"/>
      <c r="G6002" s="2"/>
    </row>
    <row r="6003" spans="6:7" x14ac:dyDescent="0.25">
      <c r="F6003" s="12"/>
      <c r="G6003" s="2"/>
    </row>
    <row r="6004" spans="6:7" x14ac:dyDescent="0.25">
      <c r="F6004" s="12"/>
      <c r="G6004" s="2"/>
    </row>
    <row r="6005" spans="6:7" x14ac:dyDescent="0.25">
      <c r="F6005" s="12"/>
      <c r="G6005" s="2"/>
    </row>
    <row r="6006" spans="6:7" x14ac:dyDescent="0.25">
      <c r="F6006" s="12"/>
      <c r="G6006" s="2"/>
    </row>
    <row r="6007" spans="6:7" x14ac:dyDescent="0.25">
      <c r="F6007" s="12"/>
      <c r="G6007" s="2"/>
    </row>
    <row r="6008" spans="6:7" x14ac:dyDescent="0.25">
      <c r="F6008" s="12"/>
      <c r="G6008" s="2"/>
    </row>
    <row r="6009" spans="6:7" x14ac:dyDescent="0.25">
      <c r="F6009" s="12"/>
      <c r="G6009" s="2"/>
    </row>
    <row r="6010" spans="6:7" x14ac:dyDescent="0.25">
      <c r="F6010" s="12"/>
      <c r="G6010" s="2"/>
    </row>
    <row r="6011" spans="6:7" x14ac:dyDescent="0.25">
      <c r="F6011" s="12"/>
      <c r="G6011" s="2"/>
    </row>
    <row r="6012" spans="6:7" x14ac:dyDescent="0.25">
      <c r="F6012" s="12"/>
      <c r="G6012" s="2"/>
    </row>
    <row r="6013" spans="6:7" x14ac:dyDescent="0.25">
      <c r="F6013" s="12"/>
      <c r="G6013" s="2"/>
    </row>
    <row r="6014" spans="6:7" x14ac:dyDescent="0.25">
      <c r="F6014" s="12"/>
      <c r="G6014" s="2"/>
    </row>
    <row r="6015" spans="6:7" x14ac:dyDescent="0.25">
      <c r="F6015" s="12"/>
      <c r="G6015" s="2"/>
    </row>
    <row r="6016" spans="6:7" x14ac:dyDescent="0.25">
      <c r="F6016" s="12"/>
      <c r="G6016" s="2"/>
    </row>
    <row r="6017" spans="6:7" x14ac:dyDescent="0.25">
      <c r="F6017" s="12"/>
      <c r="G6017" s="2"/>
    </row>
    <row r="6018" spans="6:7" x14ac:dyDescent="0.25">
      <c r="F6018" s="12"/>
      <c r="G6018" s="2"/>
    </row>
    <row r="6019" spans="6:7" x14ac:dyDescent="0.25">
      <c r="F6019" s="12"/>
      <c r="G6019" s="2"/>
    </row>
    <row r="6020" spans="6:7" x14ac:dyDescent="0.25">
      <c r="F6020" s="12"/>
      <c r="G6020" s="2"/>
    </row>
    <row r="6021" spans="6:7" x14ac:dyDescent="0.25">
      <c r="F6021" s="12"/>
      <c r="G6021" s="2"/>
    </row>
    <row r="6022" spans="6:7" x14ac:dyDescent="0.25">
      <c r="F6022" s="12"/>
      <c r="G6022" s="2"/>
    </row>
    <row r="6023" spans="6:7" x14ac:dyDescent="0.25">
      <c r="F6023" s="12"/>
      <c r="G6023" s="2"/>
    </row>
    <row r="6024" spans="6:7" x14ac:dyDescent="0.25">
      <c r="F6024" s="12"/>
      <c r="G6024" s="2"/>
    </row>
    <row r="6025" spans="6:7" x14ac:dyDescent="0.25">
      <c r="F6025" s="12"/>
      <c r="G6025" s="2"/>
    </row>
    <row r="6026" spans="6:7" x14ac:dyDescent="0.25">
      <c r="F6026" s="12"/>
      <c r="G6026" s="2"/>
    </row>
    <row r="6027" spans="6:7" x14ac:dyDescent="0.25">
      <c r="F6027" s="12"/>
      <c r="G6027" s="2"/>
    </row>
    <row r="6028" spans="6:7" x14ac:dyDescent="0.25">
      <c r="F6028" s="12"/>
      <c r="G6028" s="2"/>
    </row>
    <row r="6029" spans="6:7" x14ac:dyDescent="0.25">
      <c r="F6029" s="12"/>
      <c r="G6029" s="2"/>
    </row>
    <row r="6030" spans="6:7" x14ac:dyDescent="0.25">
      <c r="F6030" s="12"/>
      <c r="G6030" s="2"/>
    </row>
    <row r="6031" spans="6:7" x14ac:dyDescent="0.25">
      <c r="F6031" s="12"/>
      <c r="G6031" s="2"/>
    </row>
    <row r="6032" spans="6:7" x14ac:dyDescent="0.25">
      <c r="F6032" s="12"/>
      <c r="G6032" s="2"/>
    </row>
    <row r="6033" spans="6:7" x14ac:dyDescent="0.25">
      <c r="F6033" s="12"/>
      <c r="G6033" s="2"/>
    </row>
    <row r="6034" spans="6:7" x14ac:dyDescent="0.25">
      <c r="F6034" s="12"/>
      <c r="G6034" s="2"/>
    </row>
    <row r="6035" spans="6:7" x14ac:dyDescent="0.25">
      <c r="F6035" s="12"/>
      <c r="G6035" s="2"/>
    </row>
    <row r="6036" spans="6:7" x14ac:dyDescent="0.25">
      <c r="F6036" s="12"/>
      <c r="G6036" s="2"/>
    </row>
    <row r="6037" spans="6:7" x14ac:dyDescent="0.25">
      <c r="F6037" s="12"/>
      <c r="G6037" s="2"/>
    </row>
    <row r="6038" spans="6:7" x14ac:dyDescent="0.25">
      <c r="F6038" s="12"/>
      <c r="G6038" s="2"/>
    </row>
    <row r="6039" spans="6:7" x14ac:dyDescent="0.25">
      <c r="F6039" s="12"/>
      <c r="G6039" s="2"/>
    </row>
    <row r="6040" spans="6:7" x14ac:dyDescent="0.25">
      <c r="F6040" s="12"/>
      <c r="G6040" s="2"/>
    </row>
    <row r="6041" spans="6:7" x14ac:dyDescent="0.25">
      <c r="F6041" s="12"/>
      <c r="G6041" s="2"/>
    </row>
    <row r="6042" spans="6:7" x14ac:dyDescent="0.25">
      <c r="F6042" s="12"/>
      <c r="G6042" s="2"/>
    </row>
    <row r="6043" spans="6:7" x14ac:dyDescent="0.25">
      <c r="F6043" s="12"/>
      <c r="G6043" s="2"/>
    </row>
    <row r="6044" spans="6:7" x14ac:dyDescent="0.25">
      <c r="F6044" s="12"/>
      <c r="G6044" s="2"/>
    </row>
    <row r="6045" spans="6:7" x14ac:dyDescent="0.25">
      <c r="F6045" s="12"/>
      <c r="G6045" s="2"/>
    </row>
    <row r="6046" spans="6:7" x14ac:dyDescent="0.25">
      <c r="F6046" s="12"/>
      <c r="G6046" s="2"/>
    </row>
    <row r="6047" spans="6:7" x14ac:dyDescent="0.25">
      <c r="F6047" s="12"/>
      <c r="G6047" s="2"/>
    </row>
    <row r="6048" spans="6:7" x14ac:dyDescent="0.25">
      <c r="F6048" s="12"/>
      <c r="G6048" s="2"/>
    </row>
    <row r="6049" spans="6:7" x14ac:dyDescent="0.25">
      <c r="F6049" s="12"/>
      <c r="G6049" s="2"/>
    </row>
    <row r="6050" spans="6:7" x14ac:dyDescent="0.25">
      <c r="F6050" s="12"/>
      <c r="G6050" s="2"/>
    </row>
    <row r="6051" spans="6:7" x14ac:dyDescent="0.25">
      <c r="F6051" s="12"/>
      <c r="G6051" s="2"/>
    </row>
    <row r="6052" spans="6:7" x14ac:dyDescent="0.25">
      <c r="F6052" s="12"/>
      <c r="G6052" s="2"/>
    </row>
    <row r="6053" spans="6:7" x14ac:dyDescent="0.25">
      <c r="F6053" s="12"/>
      <c r="G6053" s="2"/>
    </row>
    <row r="6054" spans="6:7" x14ac:dyDescent="0.25">
      <c r="F6054" s="12"/>
      <c r="G6054" s="2"/>
    </row>
    <row r="6055" spans="6:7" x14ac:dyDescent="0.25">
      <c r="F6055" s="12"/>
      <c r="G6055" s="2"/>
    </row>
    <row r="6056" spans="6:7" x14ac:dyDescent="0.25">
      <c r="F6056" s="12"/>
      <c r="G6056" s="2"/>
    </row>
    <row r="6057" spans="6:7" x14ac:dyDescent="0.25">
      <c r="F6057" s="12"/>
      <c r="G6057" s="2"/>
    </row>
    <row r="6058" spans="6:7" x14ac:dyDescent="0.25">
      <c r="F6058" s="12"/>
      <c r="G6058" s="2"/>
    </row>
    <row r="6059" spans="6:7" x14ac:dyDescent="0.25">
      <c r="F6059" s="12"/>
      <c r="G6059" s="2"/>
    </row>
    <row r="6060" spans="6:7" x14ac:dyDescent="0.25">
      <c r="F6060" s="12"/>
      <c r="G6060" s="2"/>
    </row>
    <row r="6061" spans="6:7" x14ac:dyDescent="0.25">
      <c r="F6061" s="12"/>
      <c r="G6061" s="2"/>
    </row>
    <row r="6062" spans="6:7" x14ac:dyDescent="0.25">
      <c r="F6062" s="12"/>
      <c r="G6062" s="2"/>
    </row>
    <row r="6063" spans="6:7" x14ac:dyDescent="0.25">
      <c r="F6063" s="12"/>
      <c r="G6063" s="2"/>
    </row>
    <row r="6064" spans="6:7" x14ac:dyDescent="0.25">
      <c r="F6064" s="12"/>
      <c r="G6064" s="2"/>
    </row>
    <row r="6065" spans="6:7" x14ac:dyDescent="0.25">
      <c r="F6065" s="12"/>
      <c r="G6065" s="2"/>
    </row>
    <row r="6066" spans="6:7" x14ac:dyDescent="0.25">
      <c r="F6066" s="12"/>
      <c r="G6066" s="2"/>
    </row>
    <row r="6067" spans="6:7" x14ac:dyDescent="0.25">
      <c r="F6067" s="12"/>
      <c r="G6067" s="2"/>
    </row>
    <row r="6068" spans="6:7" x14ac:dyDescent="0.25">
      <c r="F6068" s="12"/>
      <c r="G6068" s="2"/>
    </row>
    <row r="6069" spans="6:7" x14ac:dyDescent="0.25">
      <c r="F6069" s="12"/>
      <c r="G6069" s="2"/>
    </row>
    <row r="6070" spans="6:7" x14ac:dyDescent="0.25">
      <c r="F6070" s="12"/>
      <c r="G6070" s="2"/>
    </row>
    <row r="6071" spans="6:7" x14ac:dyDescent="0.25">
      <c r="F6071" s="12"/>
      <c r="G6071" s="2"/>
    </row>
    <row r="6072" spans="6:7" x14ac:dyDescent="0.25">
      <c r="F6072" s="12"/>
      <c r="G6072" s="2"/>
    </row>
    <row r="6073" spans="6:7" x14ac:dyDescent="0.25">
      <c r="F6073" s="12"/>
      <c r="G6073" s="2"/>
    </row>
    <row r="6074" spans="6:7" x14ac:dyDescent="0.25">
      <c r="F6074" s="12"/>
      <c r="G6074" s="2"/>
    </row>
    <row r="6075" spans="6:7" x14ac:dyDescent="0.25">
      <c r="F6075" s="12"/>
      <c r="G6075" s="2"/>
    </row>
    <row r="6076" spans="6:7" x14ac:dyDescent="0.25">
      <c r="F6076" s="12"/>
      <c r="G6076" s="2"/>
    </row>
    <row r="6077" spans="6:7" x14ac:dyDescent="0.25">
      <c r="F6077" s="12"/>
      <c r="G6077" s="2"/>
    </row>
    <row r="6078" spans="6:7" x14ac:dyDescent="0.25">
      <c r="F6078" s="12"/>
      <c r="G6078" s="2"/>
    </row>
    <row r="6079" spans="6:7" x14ac:dyDescent="0.25">
      <c r="F6079" s="12"/>
      <c r="G6079" s="2"/>
    </row>
    <row r="6080" spans="6:7" x14ac:dyDescent="0.25">
      <c r="F6080" s="12"/>
      <c r="G6080" s="2"/>
    </row>
    <row r="6081" spans="6:7" x14ac:dyDescent="0.25">
      <c r="F6081" s="12"/>
      <c r="G6081" s="2"/>
    </row>
    <row r="6082" spans="6:7" x14ac:dyDescent="0.25">
      <c r="F6082" s="12"/>
      <c r="G6082" s="2"/>
    </row>
    <row r="6083" spans="6:7" x14ac:dyDescent="0.25">
      <c r="F6083" s="12"/>
      <c r="G6083" s="2"/>
    </row>
    <row r="6084" spans="6:7" x14ac:dyDescent="0.25">
      <c r="F6084" s="12"/>
      <c r="G6084" s="2"/>
    </row>
    <row r="6085" spans="6:7" x14ac:dyDescent="0.25">
      <c r="F6085" s="12"/>
      <c r="G6085" s="2"/>
    </row>
    <row r="6086" spans="6:7" x14ac:dyDescent="0.25">
      <c r="F6086" s="12"/>
      <c r="G6086" s="2"/>
    </row>
    <row r="6087" spans="6:7" x14ac:dyDescent="0.25">
      <c r="F6087" s="12"/>
      <c r="G6087" s="2"/>
    </row>
    <row r="6088" spans="6:7" x14ac:dyDescent="0.25">
      <c r="F6088" s="12"/>
      <c r="G6088" s="2"/>
    </row>
    <row r="6089" spans="6:7" x14ac:dyDescent="0.25">
      <c r="F6089" s="12"/>
      <c r="G6089" s="2"/>
    </row>
    <row r="6090" spans="6:7" x14ac:dyDescent="0.25">
      <c r="F6090" s="12"/>
      <c r="G6090" s="2"/>
    </row>
    <row r="6091" spans="6:7" x14ac:dyDescent="0.25">
      <c r="F6091" s="12"/>
      <c r="G6091" s="2"/>
    </row>
    <row r="6092" spans="6:7" x14ac:dyDescent="0.25">
      <c r="F6092" s="12"/>
      <c r="G6092" s="2"/>
    </row>
    <row r="6093" spans="6:7" x14ac:dyDescent="0.25">
      <c r="F6093" s="12"/>
      <c r="G6093" s="2"/>
    </row>
    <row r="6094" spans="6:7" x14ac:dyDescent="0.25">
      <c r="F6094" s="12"/>
      <c r="G6094" s="2"/>
    </row>
    <row r="6095" spans="6:7" x14ac:dyDescent="0.25">
      <c r="F6095" s="12"/>
      <c r="G6095" s="2"/>
    </row>
    <row r="6096" spans="6:7" x14ac:dyDescent="0.25">
      <c r="F6096" s="12"/>
      <c r="G6096" s="2"/>
    </row>
    <row r="6097" spans="6:7" x14ac:dyDescent="0.25">
      <c r="F6097" s="12"/>
      <c r="G6097" s="2"/>
    </row>
    <row r="6098" spans="6:7" x14ac:dyDescent="0.25">
      <c r="F6098" s="12"/>
      <c r="G6098" s="2"/>
    </row>
    <row r="6099" spans="6:7" x14ac:dyDescent="0.25">
      <c r="F6099" s="12"/>
      <c r="G6099" s="2"/>
    </row>
    <row r="6100" spans="6:7" x14ac:dyDescent="0.25">
      <c r="F6100" s="12"/>
      <c r="G6100" s="2"/>
    </row>
    <row r="6101" spans="6:7" x14ac:dyDescent="0.25">
      <c r="F6101" s="12"/>
      <c r="G6101" s="2"/>
    </row>
    <row r="6102" spans="6:7" x14ac:dyDescent="0.25">
      <c r="F6102" s="12"/>
      <c r="G6102" s="2"/>
    </row>
    <row r="6103" spans="6:7" x14ac:dyDescent="0.25">
      <c r="F6103" s="12"/>
      <c r="G6103" s="2"/>
    </row>
    <row r="6104" spans="6:7" x14ac:dyDescent="0.25">
      <c r="F6104" s="12"/>
      <c r="G6104" s="2"/>
    </row>
    <row r="6105" spans="6:7" x14ac:dyDescent="0.25">
      <c r="F6105" s="12"/>
      <c r="G6105" s="2"/>
    </row>
    <row r="6106" spans="6:7" x14ac:dyDescent="0.25">
      <c r="F6106" s="12"/>
      <c r="G6106" s="2"/>
    </row>
    <row r="6107" spans="6:7" x14ac:dyDescent="0.25">
      <c r="F6107" s="12"/>
      <c r="G6107" s="2"/>
    </row>
    <row r="6108" spans="6:7" x14ac:dyDescent="0.25">
      <c r="F6108" s="12"/>
      <c r="G6108" s="2"/>
    </row>
    <row r="6109" spans="6:7" x14ac:dyDescent="0.25">
      <c r="F6109" s="12"/>
      <c r="G6109" s="2"/>
    </row>
    <row r="6110" spans="6:7" x14ac:dyDescent="0.25">
      <c r="F6110" s="12"/>
      <c r="G6110" s="2"/>
    </row>
    <row r="6111" spans="6:7" x14ac:dyDescent="0.25">
      <c r="F6111" s="12"/>
      <c r="G6111" s="2"/>
    </row>
    <row r="6112" spans="6:7" x14ac:dyDescent="0.25">
      <c r="F6112" s="12"/>
      <c r="G6112" s="2"/>
    </row>
    <row r="6113" spans="6:7" x14ac:dyDescent="0.25">
      <c r="F6113" s="12"/>
      <c r="G6113" s="2"/>
    </row>
    <row r="6114" spans="6:7" x14ac:dyDescent="0.25">
      <c r="F6114" s="12"/>
      <c r="G6114" s="2"/>
    </row>
    <row r="6115" spans="6:7" x14ac:dyDescent="0.25">
      <c r="F6115" s="12"/>
      <c r="G6115" s="2"/>
    </row>
    <row r="6116" spans="6:7" x14ac:dyDescent="0.25">
      <c r="F6116" s="12"/>
      <c r="G6116" s="2"/>
    </row>
    <row r="6117" spans="6:7" x14ac:dyDescent="0.25">
      <c r="F6117" s="12"/>
      <c r="G6117" s="2"/>
    </row>
    <row r="6118" spans="6:7" x14ac:dyDescent="0.25">
      <c r="F6118" s="12"/>
      <c r="G6118" s="2"/>
    </row>
    <row r="6119" spans="6:7" x14ac:dyDescent="0.25">
      <c r="F6119" s="12"/>
      <c r="G6119" s="2"/>
    </row>
    <row r="6120" spans="6:7" x14ac:dyDescent="0.25">
      <c r="F6120" s="12"/>
      <c r="G6120" s="2"/>
    </row>
    <row r="6121" spans="6:7" x14ac:dyDescent="0.25">
      <c r="F6121" s="12"/>
      <c r="G6121" s="2"/>
    </row>
    <row r="6122" spans="6:7" x14ac:dyDescent="0.25">
      <c r="F6122" s="12"/>
      <c r="G6122" s="2"/>
    </row>
    <row r="6123" spans="6:7" x14ac:dyDescent="0.25">
      <c r="F6123" s="12"/>
      <c r="G6123" s="2"/>
    </row>
    <row r="6124" spans="6:7" x14ac:dyDescent="0.25">
      <c r="F6124" s="12"/>
      <c r="G6124" s="2"/>
    </row>
    <row r="6125" spans="6:7" x14ac:dyDescent="0.25">
      <c r="F6125" s="12"/>
      <c r="G6125" s="2"/>
    </row>
    <row r="6126" spans="6:7" x14ac:dyDescent="0.25">
      <c r="F6126" s="12"/>
      <c r="G6126" s="2"/>
    </row>
    <row r="6127" spans="6:7" x14ac:dyDescent="0.25">
      <c r="F6127" s="12"/>
      <c r="G6127" s="2"/>
    </row>
    <row r="6128" spans="6:7" x14ac:dyDescent="0.25">
      <c r="F6128" s="12"/>
      <c r="G6128" s="2"/>
    </row>
    <row r="6129" spans="6:7" x14ac:dyDescent="0.25">
      <c r="F6129" s="12"/>
      <c r="G6129" s="2"/>
    </row>
    <row r="6130" spans="6:7" x14ac:dyDescent="0.25">
      <c r="F6130" s="12"/>
      <c r="G6130" s="2"/>
    </row>
    <row r="6131" spans="6:7" x14ac:dyDescent="0.25">
      <c r="F6131" s="12"/>
      <c r="G6131" s="2"/>
    </row>
    <row r="6132" spans="6:7" x14ac:dyDescent="0.25">
      <c r="F6132" s="12"/>
      <c r="G6132" s="2"/>
    </row>
    <row r="6133" spans="6:7" x14ac:dyDescent="0.25">
      <c r="F6133" s="12"/>
      <c r="G6133" s="2"/>
    </row>
    <row r="6134" spans="6:7" x14ac:dyDescent="0.25">
      <c r="F6134" s="12"/>
      <c r="G6134" s="2"/>
    </row>
    <row r="6135" spans="6:7" x14ac:dyDescent="0.25">
      <c r="F6135" s="12"/>
      <c r="G6135" s="2"/>
    </row>
    <row r="6136" spans="6:7" x14ac:dyDescent="0.25">
      <c r="F6136" s="12"/>
      <c r="G6136" s="2"/>
    </row>
    <row r="6137" spans="6:7" x14ac:dyDescent="0.25">
      <c r="F6137" s="12"/>
      <c r="G6137" s="2"/>
    </row>
    <row r="6138" spans="6:7" x14ac:dyDescent="0.25">
      <c r="F6138" s="12"/>
      <c r="G6138" s="2"/>
    </row>
    <row r="6139" spans="6:7" x14ac:dyDescent="0.25">
      <c r="F6139" s="12"/>
      <c r="G6139" s="2"/>
    </row>
    <row r="6140" spans="6:7" x14ac:dyDescent="0.25">
      <c r="F6140" s="12"/>
      <c r="G6140" s="2"/>
    </row>
    <row r="6141" spans="6:7" x14ac:dyDescent="0.25">
      <c r="F6141" s="12"/>
      <c r="G6141" s="2"/>
    </row>
    <row r="6142" spans="6:7" x14ac:dyDescent="0.25">
      <c r="F6142" s="12"/>
      <c r="G6142" s="2"/>
    </row>
    <row r="6143" spans="6:7" x14ac:dyDescent="0.25">
      <c r="F6143" s="12"/>
      <c r="G6143" s="2"/>
    </row>
    <row r="6144" spans="6:7" x14ac:dyDescent="0.25">
      <c r="F6144" s="12"/>
      <c r="G6144" s="2"/>
    </row>
    <row r="6145" spans="6:7" x14ac:dyDescent="0.25">
      <c r="F6145" s="12"/>
      <c r="G6145" s="2"/>
    </row>
    <row r="6146" spans="6:7" x14ac:dyDescent="0.25">
      <c r="F6146" s="12"/>
      <c r="G6146" s="2"/>
    </row>
    <row r="6147" spans="6:7" x14ac:dyDescent="0.25">
      <c r="F6147" s="12"/>
      <c r="G6147" s="2"/>
    </row>
    <row r="6148" spans="6:7" x14ac:dyDescent="0.25">
      <c r="F6148" s="12"/>
      <c r="G6148" s="2"/>
    </row>
    <row r="6149" spans="6:7" x14ac:dyDescent="0.25">
      <c r="F6149" s="12"/>
      <c r="G6149" s="2"/>
    </row>
    <row r="6150" spans="6:7" x14ac:dyDescent="0.25">
      <c r="F6150" s="12"/>
      <c r="G6150" s="2"/>
    </row>
    <row r="6151" spans="6:7" x14ac:dyDescent="0.25">
      <c r="F6151" s="12"/>
      <c r="G6151" s="2"/>
    </row>
    <row r="6152" spans="6:7" x14ac:dyDescent="0.25">
      <c r="F6152" s="12"/>
      <c r="G6152" s="2"/>
    </row>
    <row r="6153" spans="6:7" x14ac:dyDescent="0.25">
      <c r="F6153" s="12"/>
      <c r="G6153" s="2"/>
    </row>
    <row r="6154" spans="6:7" x14ac:dyDescent="0.25">
      <c r="F6154" s="12"/>
      <c r="G6154" s="2"/>
    </row>
    <row r="6155" spans="6:7" x14ac:dyDescent="0.25">
      <c r="F6155" s="12"/>
      <c r="G6155" s="2"/>
    </row>
    <row r="6156" spans="6:7" x14ac:dyDescent="0.25">
      <c r="F6156" s="12"/>
      <c r="G6156" s="2"/>
    </row>
    <row r="6157" spans="6:7" x14ac:dyDescent="0.25">
      <c r="F6157" s="12"/>
      <c r="G6157" s="2"/>
    </row>
    <row r="6158" spans="6:7" x14ac:dyDescent="0.25">
      <c r="F6158" s="12"/>
      <c r="G6158" s="2"/>
    </row>
    <row r="6159" spans="6:7" x14ac:dyDescent="0.25">
      <c r="F6159" s="12"/>
      <c r="G6159" s="2"/>
    </row>
    <row r="6160" spans="6:7" x14ac:dyDescent="0.25">
      <c r="F6160" s="12"/>
      <c r="G6160" s="2"/>
    </row>
    <row r="6161" spans="6:7" x14ac:dyDescent="0.25">
      <c r="F6161" s="12"/>
      <c r="G6161" s="2"/>
    </row>
    <row r="6162" spans="6:7" x14ac:dyDescent="0.25">
      <c r="F6162" s="12"/>
      <c r="G6162" s="2"/>
    </row>
    <row r="6163" spans="6:7" x14ac:dyDescent="0.25">
      <c r="F6163" s="12"/>
      <c r="G6163" s="2"/>
    </row>
    <row r="6164" spans="6:7" x14ac:dyDescent="0.25">
      <c r="F6164" s="12"/>
      <c r="G6164" s="2"/>
    </row>
    <row r="6165" spans="6:7" x14ac:dyDescent="0.25">
      <c r="F6165" s="12"/>
      <c r="G6165" s="2"/>
    </row>
    <row r="6166" spans="6:7" x14ac:dyDescent="0.25">
      <c r="F6166" s="12"/>
      <c r="G6166" s="2"/>
    </row>
    <row r="6167" spans="6:7" x14ac:dyDescent="0.25">
      <c r="F6167" s="12"/>
      <c r="G6167" s="2"/>
    </row>
    <row r="6168" spans="6:7" x14ac:dyDescent="0.25">
      <c r="F6168" s="12"/>
      <c r="G6168" s="2"/>
    </row>
    <row r="6169" spans="6:7" x14ac:dyDescent="0.25">
      <c r="F6169" s="12"/>
      <c r="G6169" s="2"/>
    </row>
    <row r="6170" spans="6:7" x14ac:dyDescent="0.25">
      <c r="F6170" s="12"/>
      <c r="G6170" s="2"/>
    </row>
    <row r="6171" spans="6:7" x14ac:dyDescent="0.25">
      <c r="F6171" s="12"/>
      <c r="G6171" s="2"/>
    </row>
    <row r="6172" spans="6:7" x14ac:dyDescent="0.25">
      <c r="F6172" s="12"/>
      <c r="G6172" s="2"/>
    </row>
    <row r="6173" spans="6:7" x14ac:dyDescent="0.25">
      <c r="F6173" s="12"/>
      <c r="G6173" s="2"/>
    </row>
    <row r="6174" spans="6:7" x14ac:dyDescent="0.25">
      <c r="F6174" s="12"/>
      <c r="G6174" s="2"/>
    </row>
    <row r="6175" spans="6:7" x14ac:dyDescent="0.25">
      <c r="F6175" s="12"/>
      <c r="G6175" s="2"/>
    </row>
    <row r="6176" spans="6:7" x14ac:dyDescent="0.25">
      <c r="F6176" s="12"/>
      <c r="G6176" s="2"/>
    </row>
    <row r="6177" spans="6:7" x14ac:dyDescent="0.25">
      <c r="F6177" s="12"/>
      <c r="G6177" s="2"/>
    </row>
    <row r="6178" spans="6:7" x14ac:dyDescent="0.25">
      <c r="F6178" s="12"/>
      <c r="G6178" s="2"/>
    </row>
    <row r="6179" spans="6:7" x14ac:dyDescent="0.25">
      <c r="F6179" s="12"/>
      <c r="G6179" s="2"/>
    </row>
    <row r="6180" spans="6:7" x14ac:dyDescent="0.25">
      <c r="F6180" s="12"/>
      <c r="G6180" s="2"/>
    </row>
    <row r="6181" spans="6:7" x14ac:dyDescent="0.25">
      <c r="F6181" s="12"/>
      <c r="G6181" s="2"/>
    </row>
    <row r="6182" spans="6:7" x14ac:dyDescent="0.25">
      <c r="F6182" s="12"/>
      <c r="G6182" s="2"/>
    </row>
    <row r="6183" spans="6:7" x14ac:dyDescent="0.25">
      <c r="F6183" s="12"/>
      <c r="G6183" s="2"/>
    </row>
    <row r="6184" spans="6:7" x14ac:dyDescent="0.25">
      <c r="F6184" s="12"/>
      <c r="G6184" s="2"/>
    </row>
    <row r="6185" spans="6:7" x14ac:dyDescent="0.25">
      <c r="F6185" s="12"/>
      <c r="G6185" s="2"/>
    </row>
    <row r="6186" spans="6:7" x14ac:dyDescent="0.25">
      <c r="F6186" s="12"/>
      <c r="G6186" s="2"/>
    </row>
    <row r="6187" spans="6:7" x14ac:dyDescent="0.25">
      <c r="F6187" s="12"/>
      <c r="G6187" s="2"/>
    </row>
    <row r="6188" spans="6:7" x14ac:dyDescent="0.25">
      <c r="F6188" s="12"/>
      <c r="G6188" s="2"/>
    </row>
    <row r="6189" spans="6:7" x14ac:dyDescent="0.25">
      <c r="F6189" s="12"/>
      <c r="G6189" s="2"/>
    </row>
    <row r="6190" spans="6:7" x14ac:dyDescent="0.25">
      <c r="F6190" s="12"/>
      <c r="G6190" s="2"/>
    </row>
    <row r="6191" spans="6:7" x14ac:dyDescent="0.25">
      <c r="F6191" s="12"/>
      <c r="G6191" s="2"/>
    </row>
    <row r="6192" spans="6:7" x14ac:dyDescent="0.25">
      <c r="F6192" s="12"/>
      <c r="G6192" s="2"/>
    </row>
    <row r="6193" spans="6:7" x14ac:dyDescent="0.25">
      <c r="F6193" s="12"/>
      <c r="G6193" s="2"/>
    </row>
    <row r="6194" spans="6:7" x14ac:dyDescent="0.25">
      <c r="F6194" s="12"/>
      <c r="G6194" s="2"/>
    </row>
    <row r="6195" spans="6:7" x14ac:dyDescent="0.25">
      <c r="F6195" s="12"/>
      <c r="G6195" s="2"/>
    </row>
    <row r="6196" spans="6:7" x14ac:dyDescent="0.25">
      <c r="F6196" s="12"/>
      <c r="G6196" s="2"/>
    </row>
    <row r="6197" spans="6:7" x14ac:dyDescent="0.25">
      <c r="F6197" s="12"/>
      <c r="G6197" s="2"/>
    </row>
    <row r="6198" spans="6:7" x14ac:dyDescent="0.25">
      <c r="F6198" s="12"/>
      <c r="G6198" s="2"/>
    </row>
    <row r="6199" spans="6:7" x14ac:dyDescent="0.25">
      <c r="F6199" s="12"/>
      <c r="G6199" s="2"/>
    </row>
    <row r="6200" spans="6:7" x14ac:dyDescent="0.25">
      <c r="F6200" s="12"/>
      <c r="G6200" s="2"/>
    </row>
    <row r="6201" spans="6:7" x14ac:dyDescent="0.25">
      <c r="F6201" s="12"/>
      <c r="G6201" s="2"/>
    </row>
    <row r="6202" spans="6:7" x14ac:dyDescent="0.25">
      <c r="F6202" s="12"/>
      <c r="G6202" s="2"/>
    </row>
    <row r="6203" spans="6:7" x14ac:dyDescent="0.25">
      <c r="F6203" s="12"/>
      <c r="G6203" s="2"/>
    </row>
    <row r="6204" spans="6:7" x14ac:dyDescent="0.25">
      <c r="F6204" s="12"/>
      <c r="G6204" s="2"/>
    </row>
    <row r="6205" spans="6:7" x14ac:dyDescent="0.25">
      <c r="F6205" s="12"/>
      <c r="G6205" s="2"/>
    </row>
    <row r="6206" spans="6:7" x14ac:dyDescent="0.25">
      <c r="F6206" s="12"/>
      <c r="G6206" s="2"/>
    </row>
    <row r="6207" spans="6:7" x14ac:dyDescent="0.25">
      <c r="F6207" s="12"/>
      <c r="G6207" s="2"/>
    </row>
    <row r="6208" spans="6:7" x14ac:dyDescent="0.25">
      <c r="F6208" s="12"/>
      <c r="G6208" s="2"/>
    </row>
    <row r="6209" spans="6:7" x14ac:dyDescent="0.25">
      <c r="F6209" s="12"/>
      <c r="G6209" s="2"/>
    </row>
    <row r="6210" spans="6:7" x14ac:dyDescent="0.25">
      <c r="F6210" s="12"/>
      <c r="G6210" s="2"/>
    </row>
    <row r="6211" spans="6:7" x14ac:dyDescent="0.25">
      <c r="F6211" s="12"/>
      <c r="G6211" s="2"/>
    </row>
    <row r="6212" spans="6:7" x14ac:dyDescent="0.25">
      <c r="F6212" s="12"/>
      <c r="G6212" s="2"/>
    </row>
    <row r="6213" spans="6:7" x14ac:dyDescent="0.25">
      <c r="F6213" s="12"/>
      <c r="G6213" s="2"/>
    </row>
    <row r="6214" spans="6:7" x14ac:dyDescent="0.25">
      <c r="F6214" s="12"/>
      <c r="G6214" s="2"/>
    </row>
    <row r="6215" spans="6:7" x14ac:dyDescent="0.25">
      <c r="F6215" s="12"/>
      <c r="G6215" s="2"/>
    </row>
    <row r="6216" spans="6:7" x14ac:dyDescent="0.25">
      <c r="F6216" s="12"/>
      <c r="G6216" s="2"/>
    </row>
    <row r="6217" spans="6:7" x14ac:dyDescent="0.25">
      <c r="F6217" s="12"/>
      <c r="G6217" s="2"/>
    </row>
    <row r="6218" spans="6:7" x14ac:dyDescent="0.25">
      <c r="F6218" s="12"/>
      <c r="G6218" s="2"/>
    </row>
    <row r="6219" spans="6:7" x14ac:dyDescent="0.25">
      <c r="F6219" s="12"/>
      <c r="G6219" s="2"/>
    </row>
    <row r="6220" spans="6:7" x14ac:dyDescent="0.25">
      <c r="F6220" s="12"/>
      <c r="G6220" s="2"/>
    </row>
    <row r="6221" spans="6:7" x14ac:dyDescent="0.25">
      <c r="F6221" s="12"/>
      <c r="G6221" s="2"/>
    </row>
    <row r="6222" spans="6:7" x14ac:dyDescent="0.25">
      <c r="F6222" s="12"/>
      <c r="G6222" s="2"/>
    </row>
    <row r="6223" spans="6:7" x14ac:dyDescent="0.25">
      <c r="F6223" s="12"/>
      <c r="G6223" s="2"/>
    </row>
    <row r="6224" spans="6:7" x14ac:dyDescent="0.25">
      <c r="F6224" s="12"/>
      <c r="G6224" s="2"/>
    </row>
    <row r="6225" spans="6:7" x14ac:dyDescent="0.25">
      <c r="F6225" s="12"/>
      <c r="G6225" s="2"/>
    </row>
    <row r="6226" spans="6:7" x14ac:dyDescent="0.25">
      <c r="F6226" s="12"/>
      <c r="G6226" s="2"/>
    </row>
    <row r="6227" spans="6:7" x14ac:dyDescent="0.25">
      <c r="F6227" s="12"/>
      <c r="G6227" s="2"/>
    </row>
    <row r="6228" spans="6:7" x14ac:dyDescent="0.25">
      <c r="F6228" s="12"/>
      <c r="G6228" s="2"/>
    </row>
    <row r="6229" spans="6:7" x14ac:dyDescent="0.25">
      <c r="F6229" s="12"/>
      <c r="G6229" s="2"/>
    </row>
    <row r="6230" spans="6:7" x14ac:dyDescent="0.25">
      <c r="F6230" s="12"/>
      <c r="G6230" s="2"/>
    </row>
    <row r="6231" spans="6:7" x14ac:dyDescent="0.25">
      <c r="F6231" s="12"/>
      <c r="G6231" s="2"/>
    </row>
    <row r="6232" spans="6:7" x14ac:dyDescent="0.25">
      <c r="F6232" s="12"/>
      <c r="G6232" s="2"/>
    </row>
    <row r="6233" spans="6:7" x14ac:dyDescent="0.25">
      <c r="F6233" s="12"/>
      <c r="G6233" s="2"/>
    </row>
    <row r="6234" spans="6:7" x14ac:dyDescent="0.25">
      <c r="F6234" s="12"/>
      <c r="G6234" s="2"/>
    </row>
    <row r="6235" spans="6:7" x14ac:dyDescent="0.25">
      <c r="F6235" s="12"/>
      <c r="G6235" s="2"/>
    </row>
    <row r="6236" spans="6:7" x14ac:dyDescent="0.25">
      <c r="F6236" s="12"/>
      <c r="G6236" s="2"/>
    </row>
    <row r="6237" spans="6:7" x14ac:dyDescent="0.25">
      <c r="F6237" s="12"/>
      <c r="G6237" s="2"/>
    </row>
    <row r="6238" spans="6:7" x14ac:dyDescent="0.25">
      <c r="F6238" s="12"/>
      <c r="G6238" s="2"/>
    </row>
    <row r="6239" spans="6:7" x14ac:dyDescent="0.25">
      <c r="F6239" s="12"/>
      <c r="G6239" s="2"/>
    </row>
    <row r="6240" spans="6:7" x14ac:dyDescent="0.25">
      <c r="F6240" s="12"/>
      <c r="G6240" s="2"/>
    </row>
    <row r="6241" spans="6:7" x14ac:dyDescent="0.25">
      <c r="F6241" s="12"/>
      <c r="G6241" s="2"/>
    </row>
    <row r="6242" spans="6:7" x14ac:dyDescent="0.25">
      <c r="F6242" s="12"/>
      <c r="G6242" s="2"/>
    </row>
    <row r="6243" spans="6:7" x14ac:dyDescent="0.25">
      <c r="F6243" s="12"/>
      <c r="G6243" s="2"/>
    </row>
    <row r="6244" spans="6:7" x14ac:dyDescent="0.25">
      <c r="F6244" s="12"/>
      <c r="G6244" s="2"/>
    </row>
    <row r="6245" spans="6:7" x14ac:dyDescent="0.25">
      <c r="F6245" s="12"/>
      <c r="G6245" s="2"/>
    </row>
    <row r="6246" spans="6:7" x14ac:dyDescent="0.25">
      <c r="F6246" s="12"/>
      <c r="G6246" s="2"/>
    </row>
    <row r="6247" spans="6:7" x14ac:dyDescent="0.25">
      <c r="F6247" s="12"/>
      <c r="G6247" s="2"/>
    </row>
    <row r="6248" spans="6:7" x14ac:dyDescent="0.25">
      <c r="F6248" s="12"/>
      <c r="G6248" s="2"/>
    </row>
    <row r="6249" spans="6:7" x14ac:dyDescent="0.25">
      <c r="F6249" s="12"/>
      <c r="G6249" s="2"/>
    </row>
    <row r="6250" spans="6:7" x14ac:dyDescent="0.25">
      <c r="F6250" s="12"/>
      <c r="G6250" s="2"/>
    </row>
    <row r="6251" spans="6:7" x14ac:dyDescent="0.25">
      <c r="F6251" s="12"/>
      <c r="G6251" s="2"/>
    </row>
    <row r="6252" spans="6:7" x14ac:dyDescent="0.25">
      <c r="F6252" s="12"/>
      <c r="G6252" s="2"/>
    </row>
    <row r="6253" spans="6:7" x14ac:dyDescent="0.25">
      <c r="F6253" s="12"/>
      <c r="G6253" s="2"/>
    </row>
    <row r="6254" spans="6:7" x14ac:dyDescent="0.25">
      <c r="F6254" s="12"/>
      <c r="G6254" s="2"/>
    </row>
    <row r="6255" spans="6:7" x14ac:dyDescent="0.25">
      <c r="F6255" s="12"/>
      <c r="G6255" s="2"/>
    </row>
    <row r="6256" spans="6:7" x14ac:dyDescent="0.25">
      <c r="F6256" s="12"/>
      <c r="G6256" s="2"/>
    </row>
    <row r="6257" spans="6:7" x14ac:dyDescent="0.25">
      <c r="F6257" s="12"/>
      <c r="G6257" s="2"/>
    </row>
    <row r="6258" spans="6:7" x14ac:dyDescent="0.25">
      <c r="F6258" s="12"/>
      <c r="G6258" s="2"/>
    </row>
    <row r="6259" spans="6:7" x14ac:dyDescent="0.25">
      <c r="F6259" s="12"/>
      <c r="G6259" s="2"/>
    </row>
    <row r="6260" spans="6:7" x14ac:dyDescent="0.25">
      <c r="F6260" s="12"/>
      <c r="G6260" s="2"/>
    </row>
    <row r="6261" spans="6:7" x14ac:dyDescent="0.25">
      <c r="F6261" s="12"/>
      <c r="G6261" s="2"/>
    </row>
    <row r="6262" spans="6:7" x14ac:dyDescent="0.25">
      <c r="F6262" s="12"/>
      <c r="G6262" s="2"/>
    </row>
    <row r="6263" spans="6:7" x14ac:dyDescent="0.25">
      <c r="F6263" s="12"/>
      <c r="G6263" s="2"/>
    </row>
    <row r="6264" spans="6:7" x14ac:dyDescent="0.25">
      <c r="F6264" s="12"/>
      <c r="G6264" s="2"/>
    </row>
    <row r="6265" spans="6:7" x14ac:dyDescent="0.25">
      <c r="F6265" s="12"/>
      <c r="G6265" s="2"/>
    </row>
    <row r="6266" spans="6:7" x14ac:dyDescent="0.25">
      <c r="F6266" s="12"/>
      <c r="G6266" s="2"/>
    </row>
    <row r="6267" spans="6:7" x14ac:dyDescent="0.25">
      <c r="F6267" s="12"/>
      <c r="G6267" s="2"/>
    </row>
    <row r="6268" spans="6:7" x14ac:dyDescent="0.25">
      <c r="F6268" s="12"/>
      <c r="G6268" s="2"/>
    </row>
    <row r="6269" spans="6:7" x14ac:dyDescent="0.25">
      <c r="F6269" s="12"/>
      <c r="G6269" s="2"/>
    </row>
    <row r="6270" spans="6:7" x14ac:dyDescent="0.25">
      <c r="F6270" s="12"/>
      <c r="G6270" s="2"/>
    </row>
    <row r="6271" spans="6:7" x14ac:dyDescent="0.25">
      <c r="F6271" s="12"/>
      <c r="G6271" s="2"/>
    </row>
    <row r="6272" spans="6:7" x14ac:dyDescent="0.25">
      <c r="F6272" s="12"/>
      <c r="G6272" s="2"/>
    </row>
    <row r="6273" spans="6:7" x14ac:dyDescent="0.25">
      <c r="F6273" s="12"/>
      <c r="G6273" s="2"/>
    </row>
    <row r="6274" spans="6:7" x14ac:dyDescent="0.25">
      <c r="F6274" s="12"/>
      <c r="G6274" s="2"/>
    </row>
    <row r="6275" spans="6:7" x14ac:dyDescent="0.25">
      <c r="F6275" s="12"/>
      <c r="G6275" s="2"/>
    </row>
    <row r="6276" spans="6:7" x14ac:dyDescent="0.25">
      <c r="F6276" s="12"/>
      <c r="G6276" s="2"/>
    </row>
    <row r="6277" spans="6:7" x14ac:dyDescent="0.25">
      <c r="F6277" s="12"/>
      <c r="G6277" s="2"/>
    </row>
    <row r="6278" spans="6:7" x14ac:dyDescent="0.25">
      <c r="F6278" s="12"/>
      <c r="G6278" s="2"/>
    </row>
    <row r="6279" spans="6:7" x14ac:dyDescent="0.25">
      <c r="F6279" s="12"/>
      <c r="G6279" s="2"/>
    </row>
    <row r="6280" spans="6:7" x14ac:dyDescent="0.25">
      <c r="F6280" s="12"/>
      <c r="G6280" s="2"/>
    </row>
    <row r="6281" spans="6:7" x14ac:dyDescent="0.25">
      <c r="F6281" s="12"/>
      <c r="G6281" s="2"/>
    </row>
    <row r="6282" spans="6:7" x14ac:dyDescent="0.25">
      <c r="F6282" s="12"/>
      <c r="G6282" s="2"/>
    </row>
    <row r="6283" spans="6:7" x14ac:dyDescent="0.25">
      <c r="F6283" s="12"/>
      <c r="G6283" s="2"/>
    </row>
    <row r="6284" spans="6:7" x14ac:dyDescent="0.25">
      <c r="F6284" s="12"/>
      <c r="G6284" s="2"/>
    </row>
    <row r="6285" spans="6:7" x14ac:dyDescent="0.25">
      <c r="F6285" s="12"/>
      <c r="G6285" s="2"/>
    </row>
    <row r="6286" spans="6:7" x14ac:dyDescent="0.25">
      <c r="F6286" s="12"/>
      <c r="G6286" s="2"/>
    </row>
    <row r="6287" spans="6:7" x14ac:dyDescent="0.25">
      <c r="F6287" s="12"/>
      <c r="G6287" s="2"/>
    </row>
    <row r="6288" spans="6:7" x14ac:dyDescent="0.25">
      <c r="F6288" s="12"/>
      <c r="G6288" s="2"/>
    </row>
    <row r="6289" spans="6:7" x14ac:dyDescent="0.25">
      <c r="F6289" s="12"/>
      <c r="G6289" s="2"/>
    </row>
    <row r="6290" spans="6:7" x14ac:dyDescent="0.25">
      <c r="F6290" s="12"/>
      <c r="G6290" s="2"/>
    </row>
    <row r="6291" spans="6:7" x14ac:dyDescent="0.25">
      <c r="F6291" s="12"/>
      <c r="G6291" s="2"/>
    </row>
    <row r="6292" spans="6:7" x14ac:dyDescent="0.25">
      <c r="F6292" s="12"/>
      <c r="G6292" s="2"/>
    </row>
    <row r="6293" spans="6:7" x14ac:dyDescent="0.25">
      <c r="F6293" s="12"/>
      <c r="G6293" s="2"/>
    </row>
    <row r="6294" spans="6:7" x14ac:dyDescent="0.25">
      <c r="F6294" s="12"/>
      <c r="G6294" s="2"/>
    </row>
    <row r="6295" spans="6:7" x14ac:dyDescent="0.25">
      <c r="F6295" s="12"/>
      <c r="G6295" s="2"/>
    </row>
    <row r="6296" spans="6:7" x14ac:dyDescent="0.25">
      <c r="F6296" s="12"/>
      <c r="G6296" s="2"/>
    </row>
    <row r="6297" spans="6:7" x14ac:dyDescent="0.25">
      <c r="F6297" s="12"/>
      <c r="G6297" s="2"/>
    </row>
    <row r="6298" spans="6:7" x14ac:dyDescent="0.25">
      <c r="F6298" s="12"/>
      <c r="G6298" s="2"/>
    </row>
    <row r="6299" spans="6:7" x14ac:dyDescent="0.25">
      <c r="F6299" s="12"/>
      <c r="G6299" s="2"/>
    </row>
    <row r="6300" spans="6:7" x14ac:dyDescent="0.25">
      <c r="F6300" s="12"/>
      <c r="G6300" s="2"/>
    </row>
    <row r="6301" spans="6:7" x14ac:dyDescent="0.25">
      <c r="F6301" s="12"/>
      <c r="G6301" s="2"/>
    </row>
    <row r="6302" spans="6:7" x14ac:dyDescent="0.25">
      <c r="F6302" s="12"/>
      <c r="G6302" s="2"/>
    </row>
    <row r="6303" spans="6:7" x14ac:dyDescent="0.25">
      <c r="F6303" s="12"/>
      <c r="G6303" s="2"/>
    </row>
    <row r="6304" spans="6:7" x14ac:dyDescent="0.25">
      <c r="F6304" s="12"/>
      <c r="G6304" s="2"/>
    </row>
    <row r="6305" spans="6:7" x14ac:dyDescent="0.25">
      <c r="F6305" s="12"/>
      <c r="G6305" s="2"/>
    </row>
    <row r="6306" spans="6:7" x14ac:dyDescent="0.25">
      <c r="F6306" s="12"/>
      <c r="G6306" s="2"/>
    </row>
    <row r="6307" spans="6:7" x14ac:dyDescent="0.25">
      <c r="F6307" s="12"/>
      <c r="G6307" s="2"/>
    </row>
    <row r="6308" spans="6:7" x14ac:dyDescent="0.25">
      <c r="F6308" s="12"/>
      <c r="G6308" s="2"/>
    </row>
    <row r="6309" spans="6:7" x14ac:dyDescent="0.25">
      <c r="F6309" s="12"/>
      <c r="G6309" s="2"/>
    </row>
    <row r="6310" spans="6:7" x14ac:dyDescent="0.25">
      <c r="F6310" s="12"/>
      <c r="G6310" s="2"/>
    </row>
    <row r="6311" spans="6:7" x14ac:dyDescent="0.25">
      <c r="F6311" s="12"/>
      <c r="G6311" s="2"/>
    </row>
    <row r="6312" spans="6:7" x14ac:dyDescent="0.25">
      <c r="F6312" s="12"/>
      <c r="G6312" s="2"/>
    </row>
    <row r="6313" spans="6:7" x14ac:dyDescent="0.25">
      <c r="F6313" s="12"/>
      <c r="G6313" s="2"/>
    </row>
    <row r="6314" spans="6:7" x14ac:dyDescent="0.25">
      <c r="F6314" s="12"/>
      <c r="G6314" s="2"/>
    </row>
    <row r="6315" spans="6:7" x14ac:dyDescent="0.25">
      <c r="F6315" s="12"/>
      <c r="G6315" s="2"/>
    </row>
    <row r="6316" spans="6:7" x14ac:dyDescent="0.25">
      <c r="F6316" s="12"/>
      <c r="G6316" s="2"/>
    </row>
    <row r="6317" spans="6:7" x14ac:dyDescent="0.25">
      <c r="F6317" s="12"/>
      <c r="G6317" s="2"/>
    </row>
    <row r="6318" spans="6:7" x14ac:dyDescent="0.25">
      <c r="F6318" s="12"/>
      <c r="G6318" s="2"/>
    </row>
    <row r="6319" spans="6:7" x14ac:dyDescent="0.25">
      <c r="F6319" s="12"/>
      <c r="G6319" s="2"/>
    </row>
    <row r="6320" spans="6:7" x14ac:dyDescent="0.25">
      <c r="F6320" s="12"/>
      <c r="G6320" s="2"/>
    </row>
    <row r="6321" spans="6:7" x14ac:dyDescent="0.25">
      <c r="F6321" s="12"/>
      <c r="G6321" s="2"/>
    </row>
    <row r="6322" spans="6:7" x14ac:dyDescent="0.25">
      <c r="F6322" s="12"/>
      <c r="G6322" s="2"/>
    </row>
    <row r="6323" spans="6:7" x14ac:dyDescent="0.25">
      <c r="F6323" s="12"/>
      <c r="G6323" s="2"/>
    </row>
    <row r="6324" spans="6:7" x14ac:dyDescent="0.25">
      <c r="F6324" s="12"/>
      <c r="G6324" s="2"/>
    </row>
    <row r="6325" spans="6:7" x14ac:dyDescent="0.25">
      <c r="F6325" s="12"/>
      <c r="G6325" s="2"/>
    </row>
    <row r="6326" spans="6:7" x14ac:dyDescent="0.25">
      <c r="F6326" s="12"/>
      <c r="G6326" s="2"/>
    </row>
    <row r="6327" spans="6:7" x14ac:dyDescent="0.25">
      <c r="F6327" s="12"/>
      <c r="G6327" s="2"/>
    </row>
    <row r="6328" spans="6:7" x14ac:dyDescent="0.25">
      <c r="F6328" s="12"/>
      <c r="G6328" s="2"/>
    </row>
    <row r="6329" spans="6:7" x14ac:dyDescent="0.25">
      <c r="F6329" s="12"/>
      <c r="G6329" s="2"/>
    </row>
    <row r="6330" spans="6:7" x14ac:dyDescent="0.25">
      <c r="F6330" s="12"/>
      <c r="G6330" s="2"/>
    </row>
    <row r="6331" spans="6:7" x14ac:dyDescent="0.25">
      <c r="F6331" s="12"/>
      <c r="G6331" s="2"/>
    </row>
    <row r="6332" spans="6:7" x14ac:dyDescent="0.25">
      <c r="F6332" s="12"/>
      <c r="G6332" s="2"/>
    </row>
    <row r="6333" spans="6:7" x14ac:dyDescent="0.25">
      <c r="F6333" s="12"/>
      <c r="G6333" s="2"/>
    </row>
    <row r="6334" spans="6:7" x14ac:dyDescent="0.25">
      <c r="F6334" s="12"/>
      <c r="G6334" s="2"/>
    </row>
    <row r="6335" spans="6:7" x14ac:dyDescent="0.25">
      <c r="F6335" s="12"/>
      <c r="G6335" s="2"/>
    </row>
    <row r="6336" spans="6:7" x14ac:dyDescent="0.25">
      <c r="F6336" s="12"/>
      <c r="G6336" s="2"/>
    </row>
    <row r="6337" spans="6:7" x14ac:dyDescent="0.25">
      <c r="F6337" s="12"/>
      <c r="G6337" s="2"/>
    </row>
    <row r="6338" spans="6:7" x14ac:dyDescent="0.25">
      <c r="F6338" s="12"/>
      <c r="G6338" s="2"/>
    </row>
    <row r="6339" spans="6:7" x14ac:dyDescent="0.25">
      <c r="F6339" s="12"/>
      <c r="G6339" s="2"/>
    </row>
    <row r="6340" spans="6:7" x14ac:dyDescent="0.25">
      <c r="F6340" s="12"/>
      <c r="G6340" s="2"/>
    </row>
    <row r="6341" spans="6:7" x14ac:dyDescent="0.25">
      <c r="F6341" s="12"/>
      <c r="G6341" s="2"/>
    </row>
    <row r="6342" spans="6:7" x14ac:dyDescent="0.25">
      <c r="F6342" s="12"/>
      <c r="G6342" s="2"/>
    </row>
    <row r="6343" spans="6:7" x14ac:dyDescent="0.25">
      <c r="F6343" s="12"/>
      <c r="G6343" s="2"/>
    </row>
    <row r="6344" spans="6:7" x14ac:dyDescent="0.25">
      <c r="F6344" s="12"/>
      <c r="G6344" s="2"/>
    </row>
    <row r="6345" spans="6:7" x14ac:dyDescent="0.25">
      <c r="F6345" s="12"/>
      <c r="G6345" s="2"/>
    </row>
    <row r="6346" spans="6:7" x14ac:dyDescent="0.25">
      <c r="F6346" s="12"/>
      <c r="G6346" s="2"/>
    </row>
    <row r="6347" spans="6:7" x14ac:dyDescent="0.25">
      <c r="F6347" s="12"/>
      <c r="G6347" s="2"/>
    </row>
    <row r="6348" spans="6:7" x14ac:dyDescent="0.25">
      <c r="F6348" s="12"/>
      <c r="G6348" s="2"/>
    </row>
    <row r="6349" spans="6:7" x14ac:dyDescent="0.25">
      <c r="F6349" s="12"/>
      <c r="G6349" s="2"/>
    </row>
    <row r="6350" spans="6:7" x14ac:dyDescent="0.25">
      <c r="F6350" s="12"/>
      <c r="G6350" s="2"/>
    </row>
    <row r="6351" spans="6:7" x14ac:dyDescent="0.25">
      <c r="F6351" s="12"/>
      <c r="G6351" s="2"/>
    </row>
    <row r="6352" spans="6:7" x14ac:dyDescent="0.25">
      <c r="F6352" s="12"/>
      <c r="G6352" s="2"/>
    </row>
    <row r="6353" spans="6:7" x14ac:dyDescent="0.25">
      <c r="F6353" s="12"/>
      <c r="G6353" s="2"/>
    </row>
    <row r="6354" spans="6:7" x14ac:dyDescent="0.25">
      <c r="F6354" s="12"/>
      <c r="G6354" s="2"/>
    </row>
    <row r="6355" spans="6:7" x14ac:dyDescent="0.25">
      <c r="F6355" s="12"/>
      <c r="G6355" s="2"/>
    </row>
    <row r="6356" spans="6:7" x14ac:dyDescent="0.25">
      <c r="F6356" s="12"/>
      <c r="G6356" s="2"/>
    </row>
    <row r="6357" spans="6:7" x14ac:dyDescent="0.25">
      <c r="F6357" s="12"/>
      <c r="G6357" s="2"/>
    </row>
    <row r="6358" spans="6:7" x14ac:dyDescent="0.25">
      <c r="F6358" s="12"/>
      <c r="G6358" s="2"/>
    </row>
    <row r="6359" spans="6:7" x14ac:dyDescent="0.25">
      <c r="F6359" s="12"/>
      <c r="G6359" s="2"/>
    </row>
    <row r="6360" spans="6:7" x14ac:dyDescent="0.25">
      <c r="F6360" s="12"/>
      <c r="G6360" s="2"/>
    </row>
    <row r="6361" spans="6:7" x14ac:dyDescent="0.25">
      <c r="F6361" s="12"/>
      <c r="G6361" s="2"/>
    </row>
    <row r="6362" spans="6:7" x14ac:dyDescent="0.25">
      <c r="F6362" s="12"/>
      <c r="G6362" s="2"/>
    </row>
    <row r="6363" spans="6:7" x14ac:dyDescent="0.25">
      <c r="F6363" s="12"/>
      <c r="G6363" s="2"/>
    </row>
    <row r="6364" spans="6:7" x14ac:dyDescent="0.25">
      <c r="F6364" s="12"/>
      <c r="G6364" s="2"/>
    </row>
    <row r="6365" spans="6:7" x14ac:dyDescent="0.25">
      <c r="F6365" s="12"/>
      <c r="G6365" s="2"/>
    </row>
    <row r="6366" spans="6:7" x14ac:dyDescent="0.25">
      <c r="F6366" s="12"/>
      <c r="G6366" s="2"/>
    </row>
    <row r="6367" spans="6:7" x14ac:dyDescent="0.25">
      <c r="F6367" s="12"/>
      <c r="G6367" s="2"/>
    </row>
    <row r="6368" spans="6:7" x14ac:dyDescent="0.25">
      <c r="F6368" s="12"/>
      <c r="G6368" s="2"/>
    </row>
    <row r="6369" spans="6:7" x14ac:dyDescent="0.25">
      <c r="F6369" s="12"/>
      <c r="G6369" s="2"/>
    </row>
    <row r="6370" spans="6:7" x14ac:dyDescent="0.25">
      <c r="F6370" s="12"/>
      <c r="G6370" s="2"/>
    </row>
    <row r="6371" spans="6:7" x14ac:dyDescent="0.25">
      <c r="F6371" s="12"/>
      <c r="G6371" s="2"/>
    </row>
    <row r="6372" spans="6:7" x14ac:dyDescent="0.25">
      <c r="F6372" s="12"/>
      <c r="G6372" s="2"/>
    </row>
    <row r="6373" spans="6:7" x14ac:dyDescent="0.25">
      <c r="F6373" s="12"/>
      <c r="G6373" s="2"/>
    </row>
    <row r="6374" spans="6:7" x14ac:dyDescent="0.25">
      <c r="F6374" s="12"/>
      <c r="G6374" s="2"/>
    </row>
    <row r="6375" spans="6:7" x14ac:dyDescent="0.25">
      <c r="F6375" s="12"/>
      <c r="G6375" s="2"/>
    </row>
    <row r="6376" spans="6:7" x14ac:dyDescent="0.25">
      <c r="F6376" s="12"/>
      <c r="G6376" s="2"/>
    </row>
    <row r="6377" spans="6:7" x14ac:dyDescent="0.25">
      <c r="F6377" s="12"/>
      <c r="G6377" s="2"/>
    </row>
    <row r="6378" spans="6:7" x14ac:dyDescent="0.25">
      <c r="F6378" s="12"/>
      <c r="G6378" s="2"/>
    </row>
    <row r="6379" spans="6:7" x14ac:dyDescent="0.25">
      <c r="F6379" s="12"/>
      <c r="G6379" s="2"/>
    </row>
    <row r="6380" spans="6:7" x14ac:dyDescent="0.25">
      <c r="F6380" s="12"/>
      <c r="G6380" s="2"/>
    </row>
    <row r="6381" spans="6:7" x14ac:dyDescent="0.25">
      <c r="F6381" s="12"/>
      <c r="G6381" s="2"/>
    </row>
    <row r="6382" spans="6:7" x14ac:dyDescent="0.25">
      <c r="F6382" s="12"/>
      <c r="G6382" s="2"/>
    </row>
    <row r="6383" spans="6:7" x14ac:dyDescent="0.25">
      <c r="F6383" s="12"/>
      <c r="G6383" s="2"/>
    </row>
    <row r="6384" spans="6:7" x14ac:dyDescent="0.25">
      <c r="F6384" s="12"/>
      <c r="G6384" s="2"/>
    </row>
    <row r="6385" spans="6:7" x14ac:dyDescent="0.25">
      <c r="F6385" s="12"/>
      <c r="G6385" s="2"/>
    </row>
    <row r="6386" spans="6:7" x14ac:dyDescent="0.25">
      <c r="F6386" s="12"/>
      <c r="G6386" s="2"/>
    </row>
    <row r="6387" spans="6:7" x14ac:dyDescent="0.25">
      <c r="F6387" s="12"/>
      <c r="G6387" s="2"/>
    </row>
    <row r="6388" spans="6:7" x14ac:dyDescent="0.25">
      <c r="F6388" s="12"/>
      <c r="G6388" s="2"/>
    </row>
    <row r="6389" spans="6:7" x14ac:dyDescent="0.25">
      <c r="F6389" s="12"/>
      <c r="G6389" s="2"/>
    </row>
    <row r="6390" spans="6:7" x14ac:dyDescent="0.25">
      <c r="F6390" s="12"/>
      <c r="G6390" s="2"/>
    </row>
    <row r="6391" spans="6:7" x14ac:dyDescent="0.25">
      <c r="F6391" s="12"/>
      <c r="G6391" s="2"/>
    </row>
    <row r="6392" spans="6:7" x14ac:dyDescent="0.25">
      <c r="F6392" s="12"/>
      <c r="G6392" s="2"/>
    </row>
    <row r="6393" spans="6:7" x14ac:dyDescent="0.25">
      <c r="F6393" s="12"/>
      <c r="G6393" s="2"/>
    </row>
    <row r="6394" spans="6:7" x14ac:dyDescent="0.25">
      <c r="F6394" s="12"/>
      <c r="G6394" s="2"/>
    </row>
    <row r="6395" spans="6:7" x14ac:dyDescent="0.25">
      <c r="F6395" s="12"/>
      <c r="G6395" s="2"/>
    </row>
    <row r="6396" spans="6:7" x14ac:dyDescent="0.25">
      <c r="F6396" s="12"/>
      <c r="G6396" s="2"/>
    </row>
    <row r="6397" spans="6:7" x14ac:dyDescent="0.25">
      <c r="F6397" s="12"/>
      <c r="G6397" s="2"/>
    </row>
    <row r="6398" spans="6:7" x14ac:dyDescent="0.25">
      <c r="F6398" s="12"/>
      <c r="G6398" s="2"/>
    </row>
    <row r="6399" spans="6:7" x14ac:dyDescent="0.25">
      <c r="F6399" s="12"/>
      <c r="G6399" s="2"/>
    </row>
    <row r="6400" spans="6:7" x14ac:dyDescent="0.25">
      <c r="F6400" s="12"/>
      <c r="G6400" s="2"/>
    </row>
    <row r="6401" spans="6:7" x14ac:dyDescent="0.25">
      <c r="F6401" s="12"/>
      <c r="G6401" s="2"/>
    </row>
    <row r="6402" spans="6:7" x14ac:dyDescent="0.25">
      <c r="F6402" s="12"/>
      <c r="G6402" s="2"/>
    </row>
    <row r="6403" spans="6:7" x14ac:dyDescent="0.25">
      <c r="F6403" s="12"/>
      <c r="G6403" s="2"/>
    </row>
    <row r="6404" spans="6:7" x14ac:dyDescent="0.25">
      <c r="F6404" s="12"/>
      <c r="G6404" s="2"/>
    </row>
    <row r="6405" spans="6:7" x14ac:dyDescent="0.25">
      <c r="F6405" s="12"/>
      <c r="G6405" s="2"/>
    </row>
    <row r="6406" spans="6:7" x14ac:dyDescent="0.25">
      <c r="F6406" s="12"/>
      <c r="G6406" s="2"/>
    </row>
    <row r="6407" spans="6:7" x14ac:dyDescent="0.25">
      <c r="F6407" s="12"/>
      <c r="G6407" s="2"/>
    </row>
    <row r="6408" spans="6:7" x14ac:dyDescent="0.25">
      <c r="F6408" s="12"/>
      <c r="G6408" s="2"/>
    </row>
    <row r="6409" spans="6:7" x14ac:dyDescent="0.25">
      <c r="F6409" s="12"/>
      <c r="G6409" s="2"/>
    </row>
    <row r="6410" spans="6:7" x14ac:dyDescent="0.25">
      <c r="F6410" s="12"/>
      <c r="G6410" s="2"/>
    </row>
    <row r="6411" spans="6:7" x14ac:dyDescent="0.25">
      <c r="F6411" s="12"/>
      <c r="G6411" s="2"/>
    </row>
    <row r="6412" spans="6:7" x14ac:dyDescent="0.25">
      <c r="F6412" s="12"/>
      <c r="G6412" s="2"/>
    </row>
    <row r="6413" spans="6:7" x14ac:dyDescent="0.25">
      <c r="F6413" s="12"/>
      <c r="G6413" s="2"/>
    </row>
    <row r="6414" spans="6:7" x14ac:dyDescent="0.25">
      <c r="F6414" s="12"/>
      <c r="G6414" s="2"/>
    </row>
    <row r="6415" spans="6:7" x14ac:dyDescent="0.25">
      <c r="F6415" s="12"/>
      <c r="G6415" s="2"/>
    </row>
    <row r="6416" spans="6:7" x14ac:dyDescent="0.25">
      <c r="F6416" s="12"/>
      <c r="G6416" s="2"/>
    </row>
    <row r="6417" spans="6:7" x14ac:dyDescent="0.25">
      <c r="F6417" s="12"/>
      <c r="G6417" s="2"/>
    </row>
    <row r="6418" spans="6:7" x14ac:dyDescent="0.25">
      <c r="F6418" s="12"/>
      <c r="G6418" s="2"/>
    </row>
    <row r="6419" spans="6:7" x14ac:dyDescent="0.25">
      <c r="F6419" s="12"/>
      <c r="G6419" s="2"/>
    </row>
    <row r="6420" spans="6:7" x14ac:dyDescent="0.25">
      <c r="F6420" s="12"/>
      <c r="G6420" s="2"/>
    </row>
    <row r="6421" spans="6:7" x14ac:dyDescent="0.25">
      <c r="F6421" s="12"/>
      <c r="G6421" s="2"/>
    </row>
    <row r="6422" spans="6:7" x14ac:dyDescent="0.25">
      <c r="F6422" s="12"/>
      <c r="G6422" s="2"/>
    </row>
    <row r="6423" spans="6:7" x14ac:dyDescent="0.25">
      <c r="F6423" s="12"/>
      <c r="G6423" s="2"/>
    </row>
    <row r="6424" spans="6:7" x14ac:dyDescent="0.25">
      <c r="F6424" s="12"/>
      <c r="G6424" s="2"/>
    </row>
    <row r="6425" spans="6:7" x14ac:dyDescent="0.25">
      <c r="F6425" s="12"/>
      <c r="G6425" s="2"/>
    </row>
    <row r="6426" spans="6:7" x14ac:dyDescent="0.25">
      <c r="F6426" s="12"/>
      <c r="G6426" s="2"/>
    </row>
    <row r="6427" spans="6:7" x14ac:dyDescent="0.25">
      <c r="F6427" s="12"/>
      <c r="G6427" s="2"/>
    </row>
    <row r="6428" spans="6:7" x14ac:dyDescent="0.25">
      <c r="F6428" s="12"/>
      <c r="G6428" s="2"/>
    </row>
    <row r="6429" spans="6:7" x14ac:dyDescent="0.25">
      <c r="F6429" s="12"/>
      <c r="G6429" s="2"/>
    </row>
    <row r="6430" spans="6:7" x14ac:dyDescent="0.25">
      <c r="F6430" s="12"/>
      <c r="G6430" s="2"/>
    </row>
    <row r="6431" spans="6:7" x14ac:dyDescent="0.25">
      <c r="F6431" s="12"/>
      <c r="G6431" s="2"/>
    </row>
    <row r="6432" spans="6:7" x14ac:dyDescent="0.25">
      <c r="F6432" s="12"/>
      <c r="G6432" s="2"/>
    </row>
    <row r="6433" spans="6:7" x14ac:dyDescent="0.25">
      <c r="F6433" s="12"/>
      <c r="G6433" s="2"/>
    </row>
    <row r="6434" spans="6:7" x14ac:dyDescent="0.25">
      <c r="F6434" s="12"/>
      <c r="G6434" s="2"/>
    </row>
    <row r="6435" spans="6:7" x14ac:dyDescent="0.25">
      <c r="F6435" s="12"/>
      <c r="G6435" s="2"/>
    </row>
    <row r="6436" spans="6:7" x14ac:dyDescent="0.25">
      <c r="F6436" s="12"/>
      <c r="G6436" s="2"/>
    </row>
    <row r="6437" spans="6:7" x14ac:dyDescent="0.25">
      <c r="F6437" s="12"/>
      <c r="G6437" s="2"/>
    </row>
    <row r="6438" spans="6:7" x14ac:dyDescent="0.25">
      <c r="F6438" s="12"/>
      <c r="G6438" s="2"/>
    </row>
    <row r="6439" spans="6:7" x14ac:dyDescent="0.25">
      <c r="F6439" s="12"/>
      <c r="G6439" s="2"/>
    </row>
    <row r="6440" spans="6:7" x14ac:dyDescent="0.25">
      <c r="F6440" s="12"/>
      <c r="G6440" s="2"/>
    </row>
    <row r="6441" spans="6:7" x14ac:dyDescent="0.25">
      <c r="F6441" s="12"/>
      <c r="G6441" s="2"/>
    </row>
    <row r="6442" spans="6:7" x14ac:dyDescent="0.25">
      <c r="F6442" s="12"/>
      <c r="G6442" s="2"/>
    </row>
    <row r="6443" spans="6:7" x14ac:dyDescent="0.25">
      <c r="F6443" s="12"/>
      <c r="G6443" s="2"/>
    </row>
    <row r="6444" spans="6:7" x14ac:dyDescent="0.25">
      <c r="F6444" s="12"/>
      <c r="G6444" s="2"/>
    </row>
    <row r="6445" spans="6:7" x14ac:dyDescent="0.25">
      <c r="F6445" s="12"/>
      <c r="G6445" s="2"/>
    </row>
    <row r="6446" spans="6:7" x14ac:dyDescent="0.25">
      <c r="F6446" s="12"/>
      <c r="G6446" s="2"/>
    </row>
    <row r="6447" spans="6:7" x14ac:dyDescent="0.25">
      <c r="F6447" s="12"/>
      <c r="G6447" s="2"/>
    </row>
    <row r="6448" spans="6:7" x14ac:dyDescent="0.25">
      <c r="F6448" s="12"/>
      <c r="G6448" s="2"/>
    </row>
    <row r="6449" spans="6:7" x14ac:dyDescent="0.25">
      <c r="F6449" s="12"/>
      <c r="G6449" s="2"/>
    </row>
    <row r="6450" spans="6:7" x14ac:dyDescent="0.25">
      <c r="F6450" s="12"/>
      <c r="G6450" s="2"/>
    </row>
    <row r="6451" spans="6:7" x14ac:dyDescent="0.25">
      <c r="F6451" s="12"/>
      <c r="G6451" s="2"/>
    </row>
    <row r="6452" spans="6:7" x14ac:dyDescent="0.25">
      <c r="F6452" s="12"/>
      <c r="G6452" s="2"/>
    </row>
    <row r="6453" spans="6:7" x14ac:dyDescent="0.25">
      <c r="F6453" s="12"/>
      <c r="G6453" s="2"/>
    </row>
    <row r="6454" spans="6:7" x14ac:dyDescent="0.25">
      <c r="F6454" s="12"/>
      <c r="G6454" s="2"/>
    </row>
    <row r="6455" spans="6:7" x14ac:dyDescent="0.25">
      <c r="F6455" s="12"/>
      <c r="G6455" s="2"/>
    </row>
    <row r="6456" spans="6:7" x14ac:dyDescent="0.25">
      <c r="F6456" s="12"/>
      <c r="G6456" s="2"/>
    </row>
    <row r="6457" spans="6:7" x14ac:dyDescent="0.25">
      <c r="F6457" s="12"/>
      <c r="G6457" s="2"/>
    </row>
    <row r="6458" spans="6:7" x14ac:dyDescent="0.25">
      <c r="F6458" s="12"/>
      <c r="G6458" s="2"/>
    </row>
    <row r="6459" spans="6:7" x14ac:dyDescent="0.25">
      <c r="F6459" s="12"/>
      <c r="G6459" s="2"/>
    </row>
    <row r="6460" spans="6:7" x14ac:dyDescent="0.25">
      <c r="F6460" s="12"/>
      <c r="G6460" s="2"/>
    </row>
    <row r="6461" spans="6:7" x14ac:dyDescent="0.25">
      <c r="F6461" s="12"/>
      <c r="G6461" s="2"/>
    </row>
    <row r="6462" spans="6:7" x14ac:dyDescent="0.25">
      <c r="F6462" s="12"/>
      <c r="G6462" s="2"/>
    </row>
    <row r="6463" spans="6:7" x14ac:dyDescent="0.25">
      <c r="F6463" s="12"/>
      <c r="G6463" s="2"/>
    </row>
    <row r="6464" spans="6:7" x14ac:dyDescent="0.25">
      <c r="F6464" s="12"/>
      <c r="G6464" s="2"/>
    </row>
    <row r="6465" spans="6:7" x14ac:dyDescent="0.25">
      <c r="F6465" s="12"/>
      <c r="G6465" s="2"/>
    </row>
    <row r="6466" spans="6:7" x14ac:dyDescent="0.25">
      <c r="F6466" s="12"/>
      <c r="G6466" s="2"/>
    </row>
    <row r="6467" spans="6:7" x14ac:dyDescent="0.25">
      <c r="F6467" s="12"/>
      <c r="G6467" s="2"/>
    </row>
    <row r="6468" spans="6:7" x14ac:dyDescent="0.25">
      <c r="F6468" s="12"/>
      <c r="G6468" s="2"/>
    </row>
    <row r="6469" spans="6:7" x14ac:dyDescent="0.25">
      <c r="F6469" s="12"/>
      <c r="G6469" s="2"/>
    </row>
    <row r="6470" spans="6:7" x14ac:dyDescent="0.25">
      <c r="F6470" s="12"/>
      <c r="G6470" s="2"/>
    </row>
    <row r="6471" spans="6:7" x14ac:dyDescent="0.25">
      <c r="F6471" s="12"/>
      <c r="G6471" s="2"/>
    </row>
    <row r="6472" spans="6:7" x14ac:dyDescent="0.25">
      <c r="F6472" s="12"/>
      <c r="G6472" s="2"/>
    </row>
    <row r="6473" spans="6:7" x14ac:dyDescent="0.25">
      <c r="F6473" s="12"/>
      <c r="G6473" s="2"/>
    </row>
    <row r="6474" spans="6:7" x14ac:dyDescent="0.25">
      <c r="F6474" s="12"/>
      <c r="G6474" s="2"/>
    </row>
    <row r="6475" spans="6:7" x14ac:dyDescent="0.25">
      <c r="F6475" s="12"/>
      <c r="G6475" s="2"/>
    </row>
    <row r="6476" spans="6:7" x14ac:dyDescent="0.25">
      <c r="F6476" s="12"/>
      <c r="G6476" s="2"/>
    </row>
    <row r="6477" spans="6:7" x14ac:dyDescent="0.25">
      <c r="F6477" s="12"/>
      <c r="G6477" s="2"/>
    </row>
    <row r="6478" spans="6:7" x14ac:dyDescent="0.25">
      <c r="F6478" s="12"/>
      <c r="G6478" s="2"/>
    </row>
    <row r="6479" spans="6:7" x14ac:dyDescent="0.25">
      <c r="F6479" s="12"/>
      <c r="G6479" s="2"/>
    </row>
    <row r="6480" spans="6:7" x14ac:dyDescent="0.25">
      <c r="F6480" s="12"/>
      <c r="G6480" s="2"/>
    </row>
    <row r="6481" spans="6:7" x14ac:dyDescent="0.25">
      <c r="F6481" s="12"/>
      <c r="G6481" s="2"/>
    </row>
    <row r="6482" spans="6:7" x14ac:dyDescent="0.25">
      <c r="F6482" s="12"/>
      <c r="G6482" s="2"/>
    </row>
    <row r="6483" spans="6:7" x14ac:dyDescent="0.25">
      <c r="F6483" s="12"/>
      <c r="G6483" s="2"/>
    </row>
    <row r="6484" spans="6:7" x14ac:dyDescent="0.25">
      <c r="F6484" s="12"/>
      <c r="G6484" s="2"/>
    </row>
    <row r="6485" spans="6:7" x14ac:dyDescent="0.25">
      <c r="F6485" s="12"/>
      <c r="G6485" s="2"/>
    </row>
    <row r="6486" spans="6:7" x14ac:dyDescent="0.25">
      <c r="F6486" s="12"/>
      <c r="G6486" s="2"/>
    </row>
    <row r="6487" spans="6:7" x14ac:dyDescent="0.25">
      <c r="F6487" s="12"/>
      <c r="G6487" s="2"/>
    </row>
    <row r="6488" spans="6:7" x14ac:dyDescent="0.25">
      <c r="F6488" s="12"/>
      <c r="G6488" s="2"/>
    </row>
    <row r="6489" spans="6:7" x14ac:dyDescent="0.25">
      <c r="F6489" s="12"/>
      <c r="G6489" s="2"/>
    </row>
    <row r="6490" spans="6:7" x14ac:dyDescent="0.25">
      <c r="F6490" s="12"/>
      <c r="G6490" s="2"/>
    </row>
    <row r="6491" spans="6:7" x14ac:dyDescent="0.25">
      <c r="F6491" s="12"/>
      <c r="G6491" s="2"/>
    </row>
    <row r="6492" spans="6:7" x14ac:dyDescent="0.25">
      <c r="F6492" s="12"/>
      <c r="G6492" s="2"/>
    </row>
    <row r="6493" spans="6:7" x14ac:dyDescent="0.25">
      <c r="F6493" s="12"/>
      <c r="G6493" s="2"/>
    </row>
    <row r="6494" spans="6:7" x14ac:dyDescent="0.25">
      <c r="F6494" s="12"/>
      <c r="G6494" s="2"/>
    </row>
    <row r="6495" spans="6:7" x14ac:dyDescent="0.25">
      <c r="F6495" s="12"/>
      <c r="G6495" s="2"/>
    </row>
    <row r="6496" spans="6:7" x14ac:dyDescent="0.25">
      <c r="F6496" s="12"/>
      <c r="G6496" s="2"/>
    </row>
    <row r="6497" spans="6:7" x14ac:dyDescent="0.25">
      <c r="F6497" s="12"/>
      <c r="G6497" s="2"/>
    </row>
    <row r="6498" spans="6:7" x14ac:dyDescent="0.25">
      <c r="F6498" s="12"/>
      <c r="G6498" s="2"/>
    </row>
    <row r="6499" spans="6:7" x14ac:dyDescent="0.25">
      <c r="F6499" s="12"/>
      <c r="G6499" s="2"/>
    </row>
    <row r="6500" spans="6:7" x14ac:dyDescent="0.25">
      <c r="F6500" s="12"/>
      <c r="G6500" s="2"/>
    </row>
    <row r="6501" spans="6:7" x14ac:dyDescent="0.25">
      <c r="F6501" s="12"/>
      <c r="G6501" s="2"/>
    </row>
    <row r="6502" spans="6:7" x14ac:dyDescent="0.25">
      <c r="F6502" s="12"/>
      <c r="G6502" s="2"/>
    </row>
    <row r="6503" spans="6:7" x14ac:dyDescent="0.25">
      <c r="F6503" s="12"/>
      <c r="G6503" s="2"/>
    </row>
    <row r="6504" spans="6:7" x14ac:dyDescent="0.25">
      <c r="F6504" s="12"/>
      <c r="G6504" s="2"/>
    </row>
    <row r="6505" spans="6:7" x14ac:dyDescent="0.25">
      <c r="F6505" s="12"/>
      <c r="G6505" s="2"/>
    </row>
    <row r="6506" spans="6:7" x14ac:dyDescent="0.25">
      <c r="F6506" s="12"/>
      <c r="G6506" s="2"/>
    </row>
    <row r="6507" spans="6:7" x14ac:dyDescent="0.25">
      <c r="F6507" s="12"/>
      <c r="G6507" s="2"/>
    </row>
    <row r="6508" spans="6:7" x14ac:dyDescent="0.25">
      <c r="F6508" s="12"/>
      <c r="G6508" s="2"/>
    </row>
    <row r="6509" spans="6:7" x14ac:dyDescent="0.25">
      <c r="F6509" s="12"/>
      <c r="G6509" s="2"/>
    </row>
    <row r="6510" spans="6:7" x14ac:dyDescent="0.25">
      <c r="F6510" s="12"/>
      <c r="G6510" s="2"/>
    </row>
    <row r="6511" spans="6:7" x14ac:dyDescent="0.25">
      <c r="F6511" s="12"/>
      <c r="G6511" s="2"/>
    </row>
    <row r="6512" spans="6:7" x14ac:dyDescent="0.25">
      <c r="F6512" s="12"/>
      <c r="G6512" s="2"/>
    </row>
    <row r="6513" spans="6:7" x14ac:dyDescent="0.25">
      <c r="F6513" s="12"/>
      <c r="G6513" s="2"/>
    </row>
    <row r="6514" spans="6:7" x14ac:dyDescent="0.25">
      <c r="F6514" s="12"/>
      <c r="G6514" s="2"/>
    </row>
    <row r="6515" spans="6:7" x14ac:dyDescent="0.25">
      <c r="F6515" s="12"/>
      <c r="G6515" s="2"/>
    </row>
    <row r="6516" spans="6:7" x14ac:dyDescent="0.25">
      <c r="F6516" s="12"/>
      <c r="G6516" s="2"/>
    </row>
    <row r="6517" spans="6:7" x14ac:dyDescent="0.25">
      <c r="F6517" s="12"/>
      <c r="G6517" s="2"/>
    </row>
    <row r="6518" spans="6:7" x14ac:dyDescent="0.25">
      <c r="F6518" s="12"/>
      <c r="G6518" s="2"/>
    </row>
    <row r="6519" spans="6:7" x14ac:dyDescent="0.25">
      <c r="F6519" s="12"/>
      <c r="G6519" s="2"/>
    </row>
    <row r="6520" spans="6:7" x14ac:dyDescent="0.25">
      <c r="F6520" s="12"/>
      <c r="G6520" s="2"/>
    </row>
    <row r="6521" spans="6:7" x14ac:dyDescent="0.25">
      <c r="F6521" s="12"/>
      <c r="G6521" s="2"/>
    </row>
    <row r="6522" spans="6:7" x14ac:dyDescent="0.25">
      <c r="F6522" s="12"/>
      <c r="G6522" s="2"/>
    </row>
    <row r="6523" spans="6:7" x14ac:dyDescent="0.25">
      <c r="F6523" s="12"/>
      <c r="G6523" s="2"/>
    </row>
    <row r="6524" spans="6:7" x14ac:dyDescent="0.25">
      <c r="F6524" s="12"/>
      <c r="G6524" s="2"/>
    </row>
    <row r="6525" spans="6:7" x14ac:dyDescent="0.25">
      <c r="F6525" s="12"/>
      <c r="G6525" s="2"/>
    </row>
    <row r="6526" spans="6:7" x14ac:dyDescent="0.25">
      <c r="F6526" s="12"/>
      <c r="G6526" s="2"/>
    </row>
    <row r="6527" spans="6:7" x14ac:dyDescent="0.25">
      <c r="F6527" s="12"/>
      <c r="G6527" s="2"/>
    </row>
    <row r="6528" spans="6:7" x14ac:dyDescent="0.25">
      <c r="F6528" s="12"/>
      <c r="G6528" s="2"/>
    </row>
    <row r="6529" spans="6:7" x14ac:dyDescent="0.25">
      <c r="F6529" s="12"/>
      <c r="G6529" s="2"/>
    </row>
    <row r="6530" spans="6:7" x14ac:dyDescent="0.25">
      <c r="F6530" s="12"/>
      <c r="G6530" s="2"/>
    </row>
    <row r="6531" spans="6:7" x14ac:dyDescent="0.25">
      <c r="F6531" s="12"/>
      <c r="G6531" s="2"/>
    </row>
    <row r="6532" spans="6:7" x14ac:dyDescent="0.25">
      <c r="F6532" s="12"/>
      <c r="G6532" s="2"/>
    </row>
    <row r="6533" spans="6:7" x14ac:dyDescent="0.25">
      <c r="F6533" s="12"/>
      <c r="G6533" s="2"/>
    </row>
    <row r="6534" spans="6:7" x14ac:dyDescent="0.25">
      <c r="F6534" s="12"/>
      <c r="G6534" s="2"/>
    </row>
    <row r="6535" spans="6:7" x14ac:dyDescent="0.25">
      <c r="F6535" s="12"/>
      <c r="G6535" s="2"/>
    </row>
    <row r="6536" spans="6:7" x14ac:dyDescent="0.25">
      <c r="F6536" s="12"/>
      <c r="G6536" s="2"/>
    </row>
    <row r="6537" spans="6:7" x14ac:dyDescent="0.25">
      <c r="F6537" s="12"/>
      <c r="G6537" s="2"/>
    </row>
    <row r="6538" spans="6:7" x14ac:dyDescent="0.25">
      <c r="F6538" s="12"/>
      <c r="G6538" s="2"/>
    </row>
    <row r="6539" spans="6:7" x14ac:dyDescent="0.25">
      <c r="F6539" s="12"/>
      <c r="G6539" s="2"/>
    </row>
    <row r="6540" spans="6:7" x14ac:dyDescent="0.25">
      <c r="F6540" s="12"/>
      <c r="G6540" s="2"/>
    </row>
    <row r="6541" spans="6:7" x14ac:dyDescent="0.25">
      <c r="F6541" s="12"/>
      <c r="G6541" s="2"/>
    </row>
    <row r="6542" spans="6:7" x14ac:dyDescent="0.25">
      <c r="F6542" s="12"/>
      <c r="G6542" s="2"/>
    </row>
    <row r="6543" spans="6:7" x14ac:dyDescent="0.25">
      <c r="F6543" s="12"/>
      <c r="G6543" s="2"/>
    </row>
    <row r="6544" spans="6:7" x14ac:dyDescent="0.25">
      <c r="F6544" s="12"/>
      <c r="G6544" s="2"/>
    </row>
    <row r="6545" spans="6:7" x14ac:dyDescent="0.25">
      <c r="F6545" s="12"/>
      <c r="G6545" s="2"/>
    </row>
    <row r="6546" spans="6:7" x14ac:dyDescent="0.25">
      <c r="F6546" s="12"/>
      <c r="G6546" s="2"/>
    </row>
    <row r="6547" spans="6:7" x14ac:dyDescent="0.25">
      <c r="F6547" s="12"/>
      <c r="G6547" s="2"/>
    </row>
    <row r="6548" spans="6:7" x14ac:dyDescent="0.25">
      <c r="F6548" s="12"/>
      <c r="G6548" s="2"/>
    </row>
    <row r="6549" spans="6:7" x14ac:dyDescent="0.25">
      <c r="F6549" s="12"/>
      <c r="G6549" s="2"/>
    </row>
    <row r="6550" spans="6:7" x14ac:dyDescent="0.25">
      <c r="F6550" s="12"/>
      <c r="G6550" s="2"/>
    </row>
    <row r="6551" spans="6:7" x14ac:dyDescent="0.25">
      <c r="F6551" s="12"/>
      <c r="G6551" s="2"/>
    </row>
    <row r="6552" spans="6:7" x14ac:dyDescent="0.25">
      <c r="F6552" s="12"/>
      <c r="G6552" s="2"/>
    </row>
    <row r="6553" spans="6:7" x14ac:dyDescent="0.25">
      <c r="F6553" s="12"/>
      <c r="G6553" s="2"/>
    </row>
    <row r="6554" spans="6:7" x14ac:dyDescent="0.25">
      <c r="F6554" s="12"/>
      <c r="G6554" s="2"/>
    </row>
    <row r="6555" spans="6:7" x14ac:dyDescent="0.25">
      <c r="F6555" s="12"/>
      <c r="G6555" s="2"/>
    </row>
    <row r="6556" spans="6:7" x14ac:dyDescent="0.25">
      <c r="F6556" s="12"/>
      <c r="G6556" s="2"/>
    </row>
    <row r="6557" spans="6:7" x14ac:dyDescent="0.25">
      <c r="F6557" s="12"/>
      <c r="G6557" s="2"/>
    </row>
    <row r="6558" spans="6:7" x14ac:dyDescent="0.25">
      <c r="F6558" s="12"/>
      <c r="G6558" s="2"/>
    </row>
    <row r="6559" spans="6:7" x14ac:dyDescent="0.25">
      <c r="F6559" s="12"/>
      <c r="G6559" s="2"/>
    </row>
    <row r="6560" spans="6:7" x14ac:dyDescent="0.25">
      <c r="F6560" s="12"/>
      <c r="G6560" s="2"/>
    </row>
    <row r="6561" spans="6:7" x14ac:dyDescent="0.25">
      <c r="F6561" s="12"/>
      <c r="G6561" s="2"/>
    </row>
    <row r="6562" spans="6:7" x14ac:dyDescent="0.25">
      <c r="F6562" s="12"/>
      <c r="G6562" s="2"/>
    </row>
    <row r="6563" spans="6:7" x14ac:dyDescent="0.25">
      <c r="F6563" s="12"/>
      <c r="G6563" s="2"/>
    </row>
    <row r="6564" spans="6:7" x14ac:dyDescent="0.25">
      <c r="F6564" s="12"/>
      <c r="G6564" s="2"/>
    </row>
    <row r="6565" spans="6:7" x14ac:dyDescent="0.25">
      <c r="F6565" s="12"/>
      <c r="G6565" s="2"/>
    </row>
    <row r="6566" spans="6:7" x14ac:dyDescent="0.25">
      <c r="F6566" s="12"/>
      <c r="G6566" s="2"/>
    </row>
    <row r="6567" spans="6:7" x14ac:dyDescent="0.25">
      <c r="F6567" s="12"/>
      <c r="G6567" s="2"/>
    </row>
    <row r="6568" spans="6:7" x14ac:dyDescent="0.25">
      <c r="F6568" s="12"/>
      <c r="G6568" s="2"/>
    </row>
    <row r="6569" spans="6:7" x14ac:dyDescent="0.25">
      <c r="F6569" s="12"/>
      <c r="G6569" s="2"/>
    </row>
    <row r="6570" spans="6:7" x14ac:dyDescent="0.25">
      <c r="F6570" s="12"/>
      <c r="G6570" s="2"/>
    </row>
    <row r="6571" spans="6:7" x14ac:dyDescent="0.25">
      <c r="F6571" s="12"/>
      <c r="G6571" s="2"/>
    </row>
    <row r="6572" spans="6:7" x14ac:dyDescent="0.25">
      <c r="F6572" s="12"/>
      <c r="G6572" s="2"/>
    </row>
    <row r="6573" spans="6:7" x14ac:dyDescent="0.25">
      <c r="F6573" s="12"/>
      <c r="G6573" s="2"/>
    </row>
    <row r="6574" spans="6:7" x14ac:dyDescent="0.25">
      <c r="F6574" s="12"/>
      <c r="G6574" s="2"/>
    </row>
    <row r="6575" spans="6:7" x14ac:dyDescent="0.25">
      <c r="F6575" s="12"/>
      <c r="G6575" s="2"/>
    </row>
    <row r="6576" spans="6:7" x14ac:dyDescent="0.25">
      <c r="F6576" s="12"/>
      <c r="G6576" s="2"/>
    </row>
    <row r="6577" spans="6:7" x14ac:dyDescent="0.25">
      <c r="F6577" s="12"/>
      <c r="G6577" s="2"/>
    </row>
    <row r="6578" spans="6:7" x14ac:dyDescent="0.25">
      <c r="F6578" s="12"/>
      <c r="G6578" s="2"/>
    </row>
    <row r="6579" spans="6:7" x14ac:dyDescent="0.25">
      <c r="F6579" s="12"/>
      <c r="G6579" s="2"/>
    </row>
    <row r="6580" spans="6:7" x14ac:dyDescent="0.25">
      <c r="F6580" s="12"/>
      <c r="G6580" s="2"/>
    </row>
    <row r="6581" spans="6:7" x14ac:dyDescent="0.25">
      <c r="F6581" s="12"/>
      <c r="G6581" s="2"/>
    </row>
    <row r="6582" spans="6:7" x14ac:dyDescent="0.25">
      <c r="F6582" s="12"/>
      <c r="G6582" s="2"/>
    </row>
    <row r="6583" spans="6:7" x14ac:dyDescent="0.25">
      <c r="F6583" s="12"/>
      <c r="G6583" s="2"/>
    </row>
    <row r="6584" spans="6:7" x14ac:dyDescent="0.25">
      <c r="F6584" s="12"/>
      <c r="G6584" s="2"/>
    </row>
    <row r="6585" spans="6:7" x14ac:dyDescent="0.25">
      <c r="F6585" s="12"/>
      <c r="G6585" s="2"/>
    </row>
    <row r="6586" spans="6:7" x14ac:dyDescent="0.25">
      <c r="F6586" s="12"/>
      <c r="G6586" s="2"/>
    </row>
    <row r="6587" spans="6:7" x14ac:dyDescent="0.25">
      <c r="F6587" s="12"/>
      <c r="G6587" s="2"/>
    </row>
    <row r="6588" spans="6:7" x14ac:dyDescent="0.25">
      <c r="F6588" s="12"/>
      <c r="G6588" s="2"/>
    </row>
    <row r="6589" spans="6:7" x14ac:dyDescent="0.25">
      <c r="F6589" s="12"/>
      <c r="G6589" s="2"/>
    </row>
    <row r="6590" spans="6:7" x14ac:dyDescent="0.25">
      <c r="F6590" s="12"/>
      <c r="G6590" s="2"/>
    </row>
    <row r="6591" spans="6:7" x14ac:dyDescent="0.25">
      <c r="F6591" s="12"/>
      <c r="G6591" s="2"/>
    </row>
    <row r="6592" spans="6:7" x14ac:dyDescent="0.25">
      <c r="F6592" s="12"/>
      <c r="G6592" s="2"/>
    </row>
    <row r="6593" spans="6:7" x14ac:dyDescent="0.25">
      <c r="F6593" s="12"/>
      <c r="G6593" s="2"/>
    </row>
    <row r="6594" spans="6:7" x14ac:dyDescent="0.25">
      <c r="F6594" s="12"/>
      <c r="G6594" s="2"/>
    </row>
    <row r="6595" spans="6:7" x14ac:dyDescent="0.25">
      <c r="F6595" s="12"/>
      <c r="G6595" s="2"/>
    </row>
    <row r="6596" spans="6:7" x14ac:dyDescent="0.25">
      <c r="F6596" s="12"/>
      <c r="G6596" s="2"/>
    </row>
    <row r="6597" spans="6:7" x14ac:dyDescent="0.25">
      <c r="F6597" s="12"/>
      <c r="G6597" s="2"/>
    </row>
    <row r="6598" spans="6:7" x14ac:dyDescent="0.25">
      <c r="F6598" s="12"/>
      <c r="G6598" s="2"/>
    </row>
    <row r="6599" spans="6:7" x14ac:dyDescent="0.25">
      <c r="F6599" s="12"/>
      <c r="G6599" s="2"/>
    </row>
    <row r="6600" spans="6:7" x14ac:dyDescent="0.25">
      <c r="F6600" s="12"/>
      <c r="G6600" s="2"/>
    </row>
    <row r="6601" spans="6:7" x14ac:dyDescent="0.25">
      <c r="F6601" s="12"/>
      <c r="G6601" s="2"/>
    </row>
    <row r="6602" spans="6:7" x14ac:dyDescent="0.25">
      <c r="F6602" s="12"/>
      <c r="G6602" s="2"/>
    </row>
    <row r="6603" spans="6:7" x14ac:dyDescent="0.25">
      <c r="F6603" s="12"/>
      <c r="G6603" s="2"/>
    </row>
    <row r="6604" spans="6:7" x14ac:dyDescent="0.25">
      <c r="F6604" s="12"/>
      <c r="G6604" s="2"/>
    </row>
    <row r="6605" spans="6:7" x14ac:dyDescent="0.25">
      <c r="F6605" s="12"/>
      <c r="G6605" s="2"/>
    </row>
    <row r="6606" spans="6:7" x14ac:dyDescent="0.25">
      <c r="F6606" s="12"/>
      <c r="G6606" s="2"/>
    </row>
    <row r="6607" spans="6:7" x14ac:dyDescent="0.25">
      <c r="F6607" s="12"/>
      <c r="G6607" s="2"/>
    </row>
    <row r="6608" spans="6:7" x14ac:dyDescent="0.25">
      <c r="F6608" s="12"/>
      <c r="G6608" s="2"/>
    </row>
    <row r="6609" spans="6:7" x14ac:dyDescent="0.25">
      <c r="F6609" s="12"/>
      <c r="G6609" s="2"/>
    </row>
    <row r="6610" spans="6:7" x14ac:dyDescent="0.25">
      <c r="F6610" s="12"/>
      <c r="G6610" s="2"/>
    </row>
    <row r="6611" spans="6:7" x14ac:dyDescent="0.25">
      <c r="F6611" s="12"/>
      <c r="G6611" s="2"/>
    </row>
    <row r="6612" spans="6:7" x14ac:dyDescent="0.25">
      <c r="F6612" s="12"/>
      <c r="G6612" s="2"/>
    </row>
    <row r="6613" spans="6:7" x14ac:dyDescent="0.25">
      <c r="F6613" s="12"/>
      <c r="G6613" s="2"/>
    </row>
    <row r="6614" spans="6:7" x14ac:dyDescent="0.25">
      <c r="F6614" s="12"/>
      <c r="G6614" s="2"/>
    </row>
    <row r="6615" spans="6:7" x14ac:dyDescent="0.25">
      <c r="F6615" s="12"/>
      <c r="G6615" s="2"/>
    </row>
    <row r="6616" spans="6:7" x14ac:dyDescent="0.25">
      <c r="F6616" s="12"/>
      <c r="G6616" s="2"/>
    </row>
    <row r="6617" spans="6:7" x14ac:dyDescent="0.25">
      <c r="F6617" s="12"/>
      <c r="G6617" s="2"/>
    </row>
    <row r="6618" spans="6:7" x14ac:dyDescent="0.25">
      <c r="F6618" s="12"/>
      <c r="G6618" s="2"/>
    </row>
    <row r="6619" spans="6:7" x14ac:dyDescent="0.25">
      <c r="F6619" s="12"/>
      <c r="G6619" s="2"/>
    </row>
    <row r="6620" spans="6:7" x14ac:dyDescent="0.25">
      <c r="F6620" s="12"/>
      <c r="G6620" s="2"/>
    </row>
    <row r="6621" spans="6:7" x14ac:dyDescent="0.25">
      <c r="F6621" s="12"/>
      <c r="G6621" s="2"/>
    </row>
    <row r="6622" spans="6:7" x14ac:dyDescent="0.25">
      <c r="F6622" s="12"/>
      <c r="G6622" s="2"/>
    </row>
    <row r="6623" spans="6:7" x14ac:dyDescent="0.25">
      <c r="F6623" s="12"/>
      <c r="G6623" s="2"/>
    </row>
    <row r="6624" spans="6:7" x14ac:dyDescent="0.25">
      <c r="F6624" s="12"/>
      <c r="G6624" s="2"/>
    </row>
    <row r="6625" spans="6:7" x14ac:dyDescent="0.25">
      <c r="F6625" s="12"/>
      <c r="G6625" s="2"/>
    </row>
    <row r="6626" spans="6:7" x14ac:dyDescent="0.25">
      <c r="F6626" s="12"/>
      <c r="G6626" s="2"/>
    </row>
    <row r="6627" spans="6:7" x14ac:dyDescent="0.25">
      <c r="F6627" s="12"/>
      <c r="G6627" s="2"/>
    </row>
    <row r="6628" spans="6:7" x14ac:dyDescent="0.25">
      <c r="F6628" s="12"/>
      <c r="G6628" s="2"/>
    </row>
    <row r="6629" spans="6:7" x14ac:dyDescent="0.25">
      <c r="F6629" s="12"/>
      <c r="G6629" s="2"/>
    </row>
    <row r="6630" spans="6:7" x14ac:dyDescent="0.25">
      <c r="F6630" s="12"/>
      <c r="G6630" s="2"/>
    </row>
    <row r="6631" spans="6:7" x14ac:dyDescent="0.25">
      <c r="F6631" s="12"/>
      <c r="G6631" s="2"/>
    </row>
    <row r="6632" spans="6:7" x14ac:dyDescent="0.25">
      <c r="F6632" s="12"/>
      <c r="G6632" s="2"/>
    </row>
    <row r="6633" spans="6:7" x14ac:dyDescent="0.25">
      <c r="F6633" s="12"/>
      <c r="G6633" s="2"/>
    </row>
    <row r="6634" spans="6:7" x14ac:dyDescent="0.25">
      <c r="F6634" s="12"/>
      <c r="G6634" s="2"/>
    </row>
    <row r="6635" spans="6:7" x14ac:dyDescent="0.25">
      <c r="F6635" s="12"/>
      <c r="G6635" s="2"/>
    </row>
    <row r="6636" spans="6:7" x14ac:dyDescent="0.25">
      <c r="F6636" s="12"/>
      <c r="G6636" s="2"/>
    </row>
    <row r="6637" spans="6:7" x14ac:dyDescent="0.25">
      <c r="F6637" s="12"/>
      <c r="G6637" s="2"/>
    </row>
    <row r="6638" spans="6:7" x14ac:dyDescent="0.25">
      <c r="F6638" s="12"/>
      <c r="G6638" s="2"/>
    </row>
    <row r="6639" spans="6:7" x14ac:dyDescent="0.25">
      <c r="F6639" s="12"/>
      <c r="G6639" s="2"/>
    </row>
    <row r="6640" spans="6:7" x14ac:dyDescent="0.25">
      <c r="F6640" s="12"/>
      <c r="G6640" s="2"/>
    </row>
    <row r="6641" spans="6:7" x14ac:dyDescent="0.25">
      <c r="F6641" s="12"/>
      <c r="G6641" s="2"/>
    </row>
    <row r="6642" spans="6:7" x14ac:dyDescent="0.25">
      <c r="F6642" s="12"/>
      <c r="G6642" s="2"/>
    </row>
    <row r="6643" spans="6:7" x14ac:dyDescent="0.25">
      <c r="F6643" s="12"/>
      <c r="G6643" s="2"/>
    </row>
    <row r="6644" spans="6:7" x14ac:dyDescent="0.25">
      <c r="F6644" s="12"/>
      <c r="G6644" s="2"/>
    </row>
    <row r="6645" spans="6:7" x14ac:dyDescent="0.25">
      <c r="F6645" s="12"/>
      <c r="G6645" s="2"/>
    </row>
    <row r="6646" spans="6:7" x14ac:dyDescent="0.25">
      <c r="F6646" s="12"/>
      <c r="G6646" s="2"/>
    </row>
    <row r="6647" spans="6:7" x14ac:dyDescent="0.25">
      <c r="F6647" s="12"/>
      <c r="G6647" s="2"/>
    </row>
    <row r="6648" spans="6:7" x14ac:dyDescent="0.25">
      <c r="F6648" s="12"/>
      <c r="G6648" s="2"/>
    </row>
    <row r="6649" spans="6:7" x14ac:dyDescent="0.25">
      <c r="F6649" s="12"/>
      <c r="G6649" s="2"/>
    </row>
    <row r="6650" spans="6:7" x14ac:dyDescent="0.25">
      <c r="F6650" s="12"/>
      <c r="G6650" s="2"/>
    </row>
    <row r="6651" spans="6:7" x14ac:dyDescent="0.25">
      <c r="F6651" s="12"/>
      <c r="G6651" s="2"/>
    </row>
    <row r="6652" spans="6:7" x14ac:dyDescent="0.25">
      <c r="F6652" s="12"/>
      <c r="G6652" s="2"/>
    </row>
    <row r="6653" spans="6:7" x14ac:dyDescent="0.25">
      <c r="F6653" s="12"/>
      <c r="G6653" s="2"/>
    </row>
    <row r="6654" spans="6:7" x14ac:dyDescent="0.25">
      <c r="F6654" s="12"/>
      <c r="G6654" s="2"/>
    </row>
    <row r="6655" spans="6:7" x14ac:dyDescent="0.25">
      <c r="F6655" s="12"/>
      <c r="G6655" s="2"/>
    </row>
    <row r="6656" spans="6:7" x14ac:dyDescent="0.25">
      <c r="F6656" s="12"/>
      <c r="G6656" s="2"/>
    </row>
    <row r="6657" spans="6:7" x14ac:dyDescent="0.25">
      <c r="F6657" s="12"/>
      <c r="G6657" s="2"/>
    </row>
    <row r="6658" spans="6:7" x14ac:dyDescent="0.25">
      <c r="F6658" s="12"/>
      <c r="G6658" s="2"/>
    </row>
    <row r="6659" spans="6:7" x14ac:dyDescent="0.25">
      <c r="F6659" s="12"/>
      <c r="G6659" s="2"/>
    </row>
    <row r="6660" spans="6:7" x14ac:dyDescent="0.25">
      <c r="F6660" s="12"/>
      <c r="G6660" s="2"/>
    </row>
    <row r="6661" spans="6:7" x14ac:dyDescent="0.25">
      <c r="F6661" s="12"/>
      <c r="G6661" s="2"/>
    </row>
    <row r="6662" spans="6:7" x14ac:dyDescent="0.25">
      <c r="F6662" s="12"/>
      <c r="G6662" s="2"/>
    </row>
    <row r="6663" spans="6:7" x14ac:dyDescent="0.25">
      <c r="F6663" s="12"/>
      <c r="G6663" s="2"/>
    </row>
    <row r="6664" spans="6:7" x14ac:dyDescent="0.25">
      <c r="F6664" s="12"/>
      <c r="G6664" s="2"/>
    </row>
    <row r="6665" spans="6:7" x14ac:dyDescent="0.25">
      <c r="F6665" s="12"/>
      <c r="G6665" s="2"/>
    </row>
    <row r="6666" spans="6:7" x14ac:dyDescent="0.25">
      <c r="F6666" s="12"/>
      <c r="G6666" s="2"/>
    </row>
    <row r="6667" spans="6:7" x14ac:dyDescent="0.25">
      <c r="F6667" s="12"/>
      <c r="G6667" s="2"/>
    </row>
    <row r="6668" spans="6:7" x14ac:dyDescent="0.25">
      <c r="F6668" s="12"/>
      <c r="G6668" s="2"/>
    </row>
    <row r="6669" spans="6:7" x14ac:dyDescent="0.25">
      <c r="F6669" s="12"/>
      <c r="G6669" s="2"/>
    </row>
    <row r="6670" spans="6:7" x14ac:dyDescent="0.25">
      <c r="F6670" s="12"/>
      <c r="G6670" s="2"/>
    </row>
    <row r="6671" spans="6:7" x14ac:dyDescent="0.25">
      <c r="F6671" s="12"/>
      <c r="G6671" s="2"/>
    </row>
    <row r="6672" spans="6:7" x14ac:dyDescent="0.25">
      <c r="F6672" s="12"/>
      <c r="G6672" s="2"/>
    </row>
    <row r="6673" spans="6:7" x14ac:dyDescent="0.25">
      <c r="F6673" s="12"/>
      <c r="G6673" s="2"/>
    </row>
    <row r="6674" spans="6:7" x14ac:dyDescent="0.25">
      <c r="F6674" s="12"/>
      <c r="G6674" s="2"/>
    </row>
    <row r="6675" spans="6:7" x14ac:dyDescent="0.25">
      <c r="F6675" s="12"/>
      <c r="G6675" s="2"/>
    </row>
    <row r="6676" spans="6:7" x14ac:dyDescent="0.25">
      <c r="F6676" s="12"/>
      <c r="G6676" s="2"/>
    </row>
    <row r="6677" spans="6:7" x14ac:dyDescent="0.25">
      <c r="F6677" s="12"/>
      <c r="G6677" s="2"/>
    </row>
    <row r="6678" spans="6:7" x14ac:dyDescent="0.25">
      <c r="F6678" s="12"/>
      <c r="G6678" s="2"/>
    </row>
    <row r="6679" spans="6:7" x14ac:dyDescent="0.25">
      <c r="F6679" s="12"/>
      <c r="G6679" s="2"/>
    </row>
    <row r="6680" spans="6:7" x14ac:dyDescent="0.25">
      <c r="F6680" s="12"/>
      <c r="G6680" s="2"/>
    </row>
    <row r="6681" spans="6:7" x14ac:dyDescent="0.25">
      <c r="F6681" s="12"/>
      <c r="G6681" s="2"/>
    </row>
    <row r="6682" spans="6:7" x14ac:dyDescent="0.25">
      <c r="F6682" s="12"/>
      <c r="G6682" s="2"/>
    </row>
    <row r="6683" spans="6:7" x14ac:dyDescent="0.25">
      <c r="F6683" s="12"/>
      <c r="G6683" s="2"/>
    </row>
    <row r="6684" spans="6:7" x14ac:dyDescent="0.25">
      <c r="F6684" s="12"/>
      <c r="G6684" s="2"/>
    </row>
    <row r="6685" spans="6:7" x14ac:dyDescent="0.25">
      <c r="F6685" s="12"/>
      <c r="G6685" s="2"/>
    </row>
    <row r="6686" spans="6:7" x14ac:dyDescent="0.25">
      <c r="F6686" s="12"/>
      <c r="G6686" s="2"/>
    </row>
    <row r="6687" spans="6:7" x14ac:dyDescent="0.25">
      <c r="F6687" s="12"/>
      <c r="G6687" s="2"/>
    </row>
    <row r="6688" spans="6:7" x14ac:dyDescent="0.25">
      <c r="F6688" s="12"/>
      <c r="G6688" s="2"/>
    </row>
    <row r="6689" spans="6:7" x14ac:dyDescent="0.25">
      <c r="F6689" s="12"/>
      <c r="G6689" s="2"/>
    </row>
    <row r="6690" spans="6:7" x14ac:dyDescent="0.25">
      <c r="F6690" s="12"/>
      <c r="G6690" s="2"/>
    </row>
    <row r="6691" spans="6:7" x14ac:dyDescent="0.25">
      <c r="F6691" s="12"/>
      <c r="G6691" s="2"/>
    </row>
    <row r="6692" spans="6:7" x14ac:dyDescent="0.25">
      <c r="F6692" s="12"/>
      <c r="G6692" s="2"/>
    </row>
    <row r="6693" spans="6:7" x14ac:dyDescent="0.25">
      <c r="F6693" s="12"/>
      <c r="G6693" s="2"/>
    </row>
    <row r="6694" spans="6:7" x14ac:dyDescent="0.25">
      <c r="F6694" s="12"/>
      <c r="G6694" s="2"/>
    </row>
    <row r="6695" spans="6:7" x14ac:dyDescent="0.25">
      <c r="F6695" s="12"/>
      <c r="G6695" s="2"/>
    </row>
    <row r="6696" spans="6:7" x14ac:dyDescent="0.25">
      <c r="F6696" s="12"/>
      <c r="G6696" s="2"/>
    </row>
    <row r="6697" spans="6:7" x14ac:dyDescent="0.25">
      <c r="F6697" s="12"/>
      <c r="G6697" s="2"/>
    </row>
    <row r="6698" spans="6:7" x14ac:dyDescent="0.25">
      <c r="F6698" s="12"/>
      <c r="G6698" s="2"/>
    </row>
    <row r="6699" spans="6:7" x14ac:dyDescent="0.25">
      <c r="F6699" s="12"/>
      <c r="G6699" s="2"/>
    </row>
    <row r="6700" spans="6:7" x14ac:dyDescent="0.25">
      <c r="F6700" s="12"/>
      <c r="G6700" s="2"/>
    </row>
    <row r="6701" spans="6:7" x14ac:dyDescent="0.25">
      <c r="F6701" s="12"/>
      <c r="G6701" s="2"/>
    </row>
    <row r="6702" spans="6:7" x14ac:dyDescent="0.25">
      <c r="F6702" s="12"/>
      <c r="G6702" s="2"/>
    </row>
    <row r="6703" spans="6:7" x14ac:dyDescent="0.25">
      <c r="F6703" s="12"/>
      <c r="G6703" s="2"/>
    </row>
    <row r="6704" spans="6:7" x14ac:dyDescent="0.25">
      <c r="F6704" s="12"/>
      <c r="G6704" s="2"/>
    </row>
    <row r="6705" spans="6:7" x14ac:dyDescent="0.25">
      <c r="F6705" s="12"/>
      <c r="G6705" s="2"/>
    </row>
    <row r="6706" spans="6:7" x14ac:dyDescent="0.25">
      <c r="F6706" s="12"/>
      <c r="G6706" s="2"/>
    </row>
    <row r="6707" spans="6:7" x14ac:dyDescent="0.25">
      <c r="F6707" s="12"/>
      <c r="G6707" s="2"/>
    </row>
    <row r="6708" spans="6:7" x14ac:dyDescent="0.25">
      <c r="F6708" s="12"/>
      <c r="G6708" s="2"/>
    </row>
    <row r="6709" spans="6:7" x14ac:dyDescent="0.25">
      <c r="F6709" s="12"/>
      <c r="G6709" s="2"/>
    </row>
    <row r="6710" spans="6:7" x14ac:dyDescent="0.25">
      <c r="F6710" s="12"/>
      <c r="G6710" s="2"/>
    </row>
    <row r="6711" spans="6:7" x14ac:dyDescent="0.25">
      <c r="F6711" s="12"/>
      <c r="G6711" s="2"/>
    </row>
    <row r="6712" spans="6:7" x14ac:dyDescent="0.25">
      <c r="F6712" s="12"/>
      <c r="G6712" s="2"/>
    </row>
    <row r="6713" spans="6:7" x14ac:dyDescent="0.25">
      <c r="F6713" s="12"/>
      <c r="G6713" s="2"/>
    </row>
    <row r="6714" spans="6:7" x14ac:dyDescent="0.25">
      <c r="F6714" s="12"/>
      <c r="G6714" s="2"/>
    </row>
    <row r="6715" spans="6:7" x14ac:dyDescent="0.25">
      <c r="F6715" s="12"/>
      <c r="G6715" s="2"/>
    </row>
    <row r="6716" spans="6:7" x14ac:dyDescent="0.25">
      <c r="F6716" s="12"/>
      <c r="G6716" s="2"/>
    </row>
    <row r="6717" spans="6:7" x14ac:dyDescent="0.25">
      <c r="F6717" s="12"/>
      <c r="G6717" s="2"/>
    </row>
    <row r="6718" spans="6:7" x14ac:dyDescent="0.25">
      <c r="F6718" s="12"/>
      <c r="G6718" s="2"/>
    </row>
    <row r="6719" spans="6:7" x14ac:dyDescent="0.25">
      <c r="F6719" s="12"/>
      <c r="G6719" s="2"/>
    </row>
    <row r="6720" spans="6:7" x14ac:dyDescent="0.25">
      <c r="F6720" s="12"/>
      <c r="G6720" s="2"/>
    </row>
    <row r="6721" spans="6:7" x14ac:dyDescent="0.25">
      <c r="F6721" s="12"/>
      <c r="G6721" s="2"/>
    </row>
    <row r="6722" spans="6:7" x14ac:dyDescent="0.25">
      <c r="F6722" s="12"/>
      <c r="G6722" s="2"/>
    </row>
    <row r="6723" spans="6:7" x14ac:dyDescent="0.25">
      <c r="F6723" s="12"/>
      <c r="G6723" s="2"/>
    </row>
    <row r="6724" spans="6:7" x14ac:dyDescent="0.25">
      <c r="F6724" s="12"/>
      <c r="G6724" s="2"/>
    </row>
    <row r="6725" spans="6:7" x14ac:dyDescent="0.25">
      <c r="F6725" s="12"/>
      <c r="G6725" s="2"/>
    </row>
    <row r="6726" spans="6:7" x14ac:dyDescent="0.25">
      <c r="F6726" s="12"/>
      <c r="G6726" s="2"/>
    </row>
    <row r="6727" spans="6:7" x14ac:dyDescent="0.25">
      <c r="F6727" s="12"/>
      <c r="G6727" s="2"/>
    </row>
    <row r="6728" spans="6:7" x14ac:dyDescent="0.25">
      <c r="F6728" s="12"/>
      <c r="G6728" s="2"/>
    </row>
    <row r="6729" spans="6:7" x14ac:dyDescent="0.25">
      <c r="F6729" s="12"/>
      <c r="G6729" s="2"/>
    </row>
    <row r="6730" spans="6:7" x14ac:dyDescent="0.25">
      <c r="F6730" s="12"/>
      <c r="G6730" s="2"/>
    </row>
    <row r="6731" spans="6:7" x14ac:dyDescent="0.25">
      <c r="F6731" s="12"/>
      <c r="G6731" s="2"/>
    </row>
    <row r="6732" spans="6:7" x14ac:dyDescent="0.25">
      <c r="F6732" s="12"/>
      <c r="G6732" s="2"/>
    </row>
    <row r="6733" spans="6:7" x14ac:dyDescent="0.25">
      <c r="F6733" s="12"/>
      <c r="G6733" s="2"/>
    </row>
    <row r="6734" spans="6:7" x14ac:dyDescent="0.25">
      <c r="F6734" s="12"/>
      <c r="G6734" s="2"/>
    </row>
    <row r="6735" spans="6:7" x14ac:dyDescent="0.25">
      <c r="F6735" s="12"/>
      <c r="G6735" s="2"/>
    </row>
    <row r="6736" spans="6:7" x14ac:dyDescent="0.25">
      <c r="F6736" s="12"/>
      <c r="G6736" s="2"/>
    </row>
    <row r="6737" spans="6:7" x14ac:dyDescent="0.25">
      <c r="F6737" s="12"/>
      <c r="G6737" s="2"/>
    </row>
    <row r="6738" spans="6:7" x14ac:dyDescent="0.25">
      <c r="F6738" s="12"/>
      <c r="G6738" s="2"/>
    </row>
    <row r="6739" spans="6:7" x14ac:dyDescent="0.25">
      <c r="F6739" s="12"/>
      <c r="G6739" s="2"/>
    </row>
    <row r="6740" spans="6:7" x14ac:dyDescent="0.25">
      <c r="F6740" s="12"/>
      <c r="G6740" s="2"/>
    </row>
    <row r="6741" spans="6:7" x14ac:dyDescent="0.25">
      <c r="F6741" s="12"/>
      <c r="G6741" s="2"/>
    </row>
    <row r="6742" spans="6:7" x14ac:dyDescent="0.25">
      <c r="F6742" s="12"/>
      <c r="G6742" s="2"/>
    </row>
    <row r="6743" spans="6:7" x14ac:dyDescent="0.25">
      <c r="F6743" s="12"/>
      <c r="G6743" s="2"/>
    </row>
    <row r="6744" spans="6:7" x14ac:dyDescent="0.25">
      <c r="F6744" s="12"/>
      <c r="G6744" s="2"/>
    </row>
    <row r="6745" spans="6:7" x14ac:dyDescent="0.25">
      <c r="F6745" s="12"/>
      <c r="G6745" s="2"/>
    </row>
    <row r="6746" spans="6:7" x14ac:dyDescent="0.25">
      <c r="F6746" s="12"/>
      <c r="G6746" s="2"/>
    </row>
    <row r="6747" spans="6:7" x14ac:dyDescent="0.25">
      <c r="F6747" s="12"/>
      <c r="G6747" s="2"/>
    </row>
    <row r="6748" spans="6:7" x14ac:dyDescent="0.25">
      <c r="F6748" s="12"/>
      <c r="G6748" s="2"/>
    </row>
    <row r="6749" spans="6:7" x14ac:dyDescent="0.25">
      <c r="F6749" s="12"/>
      <c r="G6749" s="2"/>
    </row>
    <row r="6750" spans="6:7" x14ac:dyDescent="0.25">
      <c r="F6750" s="12"/>
      <c r="G6750" s="2"/>
    </row>
    <row r="6751" spans="6:7" x14ac:dyDescent="0.25">
      <c r="F6751" s="12"/>
      <c r="G6751" s="2"/>
    </row>
    <row r="6752" spans="6:7" x14ac:dyDescent="0.25">
      <c r="F6752" s="12"/>
      <c r="G6752" s="2"/>
    </row>
    <row r="6753" spans="6:7" x14ac:dyDescent="0.25">
      <c r="F6753" s="12"/>
      <c r="G6753" s="2"/>
    </row>
    <row r="6754" spans="6:7" x14ac:dyDescent="0.25">
      <c r="F6754" s="12"/>
      <c r="G6754" s="2"/>
    </row>
    <row r="6755" spans="6:7" x14ac:dyDescent="0.25">
      <c r="F6755" s="12"/>
      <c r="G6755" s="2"/>
    </row>
    <row r="6756" spans="6:7" x14ac:dyDescent="0.25">
      <c r="F6756" s="12"/>
      <c r="G6756" s="2"/>
    </row>
    <row r="6757" spans="6:7" x14ac:dyDescent="0.25">
      <c r="F6757" s="12"/>
      <c r="G6757" s="2"/>
    </row>
    <row r="6758" spans="6:7" x14ac:dyDescent="0.25">
      <c r="F6758" s="12"/>
      <c r="G6758" s="2"/>
    </row>
    <row r="6759" spans="6:7" x14ac:dyDescent="0.25">
      <c r="F6759" s="12"/>
      <c r="G6759" s="2"/>
    </row>
    <row r="6760" spans="6:7" x14ac:dyDescent="0.25">
      <c r="F6760" s="12"/>
      <c r="G6760" s="2"/>
    </row>
    <row r="6761" spans="6:7" x14ac:dyDescent="0.25">
      <c r="F6761" s="12"/>
      <c r="G6761" s="2"/>
    </row>
    <row r="6762" spans="6:7" x14ac:dyDescent="0.25">
      <c r="F6762" s="12"/>
      <c r="G6762" s="2"/>
    </row>
    <row r="6763" spans="6:7" x14ac:dyDescent="0.25">
      <c r="F6763" s="12"/>
      <c r="G6763" s="2"/>
    </row>
    <row r="6764" spans="6:7" x14ac:dyDescent="0.25">
      <c r="F6764" s="12"/>
      <c r="G6764" s="2"/>
    </row>
    <row r="6765" spans="6:7" x14ac:dyDescent="0.25">
      <c r="F6765" s="12"/>
      <c r="G6765" s="2"/>
    </row>
    <row r="6766" spans="6:7" x14ac:dyDescent="0.25">
      <c r="F6766" s="12"/>
      <c r="G6766" s="2"/>
    </row>
    <row r="6767" spans="6:7" x14ac:dyDescent="0.25">
      <c r="F6767" s="12"/>
      <c r="G6767" s="2"/>
    </row>
    <row r="6768" spans="6:7" x14ac:dyDescent="0.25">
      <c r="F6768" s="12"/>
      <c r="G6768" s="2"/>
    </row>
    <row r="6769" spans="6:7" x14ac:dyDescent="0.25">
      <c r="F6769" s="12"/>
      <c r="G6769" s="2"/>
    </row>
    <row r="6770" spans="6:7" x14ac:dyDescent="0.25">
      <c r="F6770" s="12"/>
      <c r="G6770" s="2"/>
    </row>
    <row r="6771" spans="6:7" x14ac:dyDescent="0.25">
      <c r="F6771" s="12"/>
      <c r="G6771" s="2"/>
    </row>
    <row r="6772" spans="6:7" x14ac:dyDescent="0.25">
      <c r="F6772" s="12"/>
      <c r="G6772" s="2"/>
    </row>
    <row r="6773" spans="6:7" x14ac:dyDescent="0.25">
      <c r="F6773" s="12"/>
      <c r="G6773" s="2"/>
    </row>
    <row r="6774" spans="6:7" x14ac:dyDescent="0.25">
      <c r="F6774" s="12"/>
      <c r="G6774" s="2"/>
    </row>
    <row r="6775" spans="6:7" x14ac:dyDescent="0.25">
      <c r="F6775" s="12"/>
      <c r="G6775" s="2"/>
    </row>
    <row r="6776" spans="6:7" x14ac:dyDescent="0.25">
      <c r="F6776" s="12"/>
      <c r="G6776" s="2"/>
    </row>
    <row r="6777" spans="6:7" x14ac:dyDescent="0.25">
      <c r="F6777" s="12"/>
      <c r="G6777" s="2"/>
    </row>
    <row r="6778" spans="6:7" x14ac:dyDescent="0.25">
      <c r="F6778" s="12"/>
      <c r="G6778" s="2"/>
    </row>
    <row r="6779" spans="6:7" x14ac:dyDescent="0.25">
      <c r="F6779" s="12"/>
      <c r="G6779" s="2"/>
    </row>
    <row r="6780" spans="6:7" x14ac:dyDescent="0.25">
      <c r="F6780" s="12"/>
      <c r="G6780" s="2"/>
    </row>
    <row r="6781" spans="6:7" x14ac:dyDescent="0.25">
      <c r="F6781" s="12"/>
      <c r="G6781" s="2"/>
    </row>
    <row r="6782" spans="6:7" x14ac:dyDescent="0.25">
      <c r="F6782" s="12"/>
      <c r="G6782" s="2"/>
    </row>
    <row r="6783" spans="6:7" x14ac:dyDescent="0.25">
      <c r="F6783" s="12"/>
      <c r="G6783" s="2"/>
    </row>
    <row r="6784" spans="6:7" x14ac:dyDescent="0.25">
      <c r="F6784" s="12"/>
      <c r="G6784" s="2"/>
    </row>
    <row r="6785" spans="6:7" x14ac:dyDescent="0.25">
      <c r="F6785" s="12"/>
      <c r="G6785" s="2"/>
    </row>
    <row r="6786" spans="6:7" x14ac:dyDescent="0.25">
      <c r="F6786" s="12"/>
      <c r="G6786" s="2"/>
    </row>
    <row r="6787" spans="6:7" x14ac:dyDescent="0.25">
      <c r="F6787" s="12"/>
      <c r="G6787" s="2"/>
    </row>
    <row r="6788" spans="6:7" x14ac:dyDescent="0.25">
      <c r="F6788" s="12"/>
      <c r="G6788" s="2"/>
    </row>
    <row r="6789" spans="6:7" x14ac:dyDescent="0.25">
      <c r="F6789" s="12"/>
      <c r="G6789" s="2"/>
    </row>
    <row r="6790" spans="6:7" x14ac:dyDescent="0.25">
      <c r="F6790" s="12"/>
      <c r="G6790" s="2"/>
    </row>
    <row r="6791" spans="6:7" x14ac:dyDescent="0.25">
      <c r="F6791" s="12"/>
      <c r="G6791" s="2"/>
    </row>
    <row r="6792" spans="6:7" x14ac:dyDescent="0.25">
      <c r="F6792" s="12"/>
      <c r="G6792" s="2"/>
    </row>
    <row r="6793" spans="6:7" x14ac:dyDescent="0.25">
      <c r="F6793" s="12"/>
      <c r="G6793" s="2"/>
    </row>
    <row r="6794" spans="6:7" x14ac:dyDescent="0.25">
      <c r="F6794" s="12"/>
      <c r="G6794" s="2"/>
    </row>
    <row r="6795" spans="6:7" x14ac:dyDescent="0.25">
      <c r="F6795" s="12"/>
      <c r="G6795" s="2"/>
    </row>
    <row r="6796" spans="6:7" x14ac:dyDescent="0.25">
      <c r="F6796" s="12"/>
      <c r="G6796" s="2"/>
    </row>
    <row r="6797" spans="6:7" x14ac:dyDescent="0.25">
      <c r="F6797" s="12"/>
      <c r="G6797" s="2"/>
    </row>
    <row r="6798" spans="6:7" x14ac:dyDescent="0.25">
      <c r="F6798" s="12"/>
      <c r="G6798" s="2"/>
    </row>
    <row r="6799" spans="6:7" x14ac:dyDescent="0.25">
      <c r="F6799" s="12"/>
      <c r="G6799" s="2"/>
    </row>
    <row r="6800" spans="6:7" x14ac:dyDescent="0.25">
      <c r="F6800" s="12"/>
      <c r="G6800" s="2"/>
    </row>
    <row r="6801" spans="6:7" x14ac:dyDescent="0.25">
      <c r="F6801" s="12"/>
      <c r="G6801" s="2"/>
    </row>
    <row r="6802" spans="6:7" x14ac:dyDescent="0.25">
      <c r="F6802" s="12"/>
      <c r="G6802" s="2"/>
    </row>
    <row r="6803" spans="6:7" x14ac:dyDescent="0.25">
      <c r="F6803" s="12"/>
      <c r="G6803" s="2"/>
    </row>
    <row r="6804" spans="6:7" x14ac:dyDescent="0.25">
      <c r="F6804" s="12"/>
      <c r="G6804" s="2"/>
    </row>
    <row r="6805" spans="6:7" x14ac:dyDescent="0.25">
      <c r="F6805" s="12"/>
      <c r="G6805" s="2"/>
    </row>
    <row r="6806" spans="6:7" x14ac:dyDescent="0.25">
      <c r="F6806" s="12"/>
      <c r="G6806" s="2"/>
    </row>
    <row r="6807" spans="6:7" x14ac:dyDescent="0.25">
      <c r="F6807" s="12"/>
      <c r="G6807" s="2"/>
    </row>
    <row r="6808" spans="6:7" x14ac:dyDescent="0.25">
      <c r="F6808" s="12"/>
      <c r="G6808" s="2"/>
    </row>
    <row r="6809" spans="6:7" x14ac:dyDescent="0.25">
      <c r="F6809" s="12"/>
      <c r="G6809" s="2"/>
    </row>
    <row r="6810" spans="6:7" x14ac:dyDescent="0.25">
      <c r="F6810" s="12"/>
      <c r="G6810" s="2"/>
    </row>
    <row r="6811" spans="6:7" x14ac:dyDescent="0.25">
      <c r="F6811" s="12"/>
      <c r="G6811" s="2"/>
    </row>
    <row r="6812" spans="6:7" x14ac:dyDescent="0.25">
      <c r="F6812" s="12"/>
      <c r="G6812" s="2"/>
    </row>
    <row r="6813" spans="6:7" x14ac:dyDescent="0.25">
      <c r="F6813" s="12"/>
      <c r="G6813" s="2"/>
    </row>
    <row r="6814" spans="6:7" x14ac:dyDescent="0.25">
      <c r="F6814" s="12"/>
      <c r="G6814" s="2"/>
    </row>
    <row r="6815" spans="6:7" x14ac:dyDescent="0.25">
      <c r="F6815" s="12"/>
      <c r="G6815" s="2"/>
    </row>
    <row r="6816" spans="6:7" x14ac:dyDescent="0.25">
      <c r="F6816" s="12"/>
      <c r="G6816" s="2"/>
    </row>
    <row r="6817" spans="6:7" x14ac:dyDescent="0.25">
      <c r="F6817" s="12"/>
      <c r="G6817" s="2"/>
    </row>
    <row r="6818" spans="6:7" x14ac:dyDescent="0.25">
      <c r="F6818" s="12"/>
      <c r="G6818" s="2"/>
    </row>
    <row r="6819" spans="6:7" x14ac:dyDescent="0.25">
      <c r="F6819" s="12"/>
      <c r="G6819" s="2"/>
    </row>
    <row r="6820" spans="6:7" x14ac:dyDescent="0.25">
      <c r="F6820" s="12"/>
      <c r="G6820" s="2"/>
    </row>
    <row r="6821" spans="6:7" x14ac:dyDescent="0.25">
      <c r="F6821" s="12"/>
      <c r="G6821" s="2"/>
    </row>
    <row r="6822" spans="6:7" x14ac:dyDescent="0.25">
      <c r="F6822" s="12"/>
      <c r="G6822" s="2"/>
    </row>
    <row r="6823" spans="6:7" x14ac:dyDescent="0.25">
      <c r="F6823" s="12"/>
      <c r="G6823" s="2"/>
    </row>
    <row r="6824" spans="6:7" x14ac:dyDescent="0.25">
      <c r="F6824" s="12"/>
      <c r="G6824" s="2"/>
    </row>
    <row r="6825" spans="6:7" x14ac:dyDescent="0.25">
      <c r="F6825" s="12"/>
      <c r="G6825" s="2"/>
    </row>
    <row r="6826" spans="6:7" x14ac:dyDescent="0.25">
      <c r="F6826" s="12"/>
      <c r="G6826" s="2"/>
    </row>
    <row r="6827" spans="6:7" x14ac:dyDescent="0.25">
      <c r="F6827" s="12"/>
      <c r="G6827" s="2"/>
    </row>
    <row r="6828" spans="6:7" x14ac:dyDescent="0.25">
      <c r="F6828" s="12"/>
      <c r="G6828" s="2"/>
    </row>
    <row r="6829" spans="6:7" x14ac:dyDescent="0.25">
      <c r="F6829" s="12"/>
      <c r="G6829" s="2"/>
    </row>
    <row r="6830" spans="6:7" x14ac:dyDescent="0.25">
      <c r="F6830" s="12"/>
      <c r="G6830" s="2"/>
    </row>
    <row r="6831" spans="6:7" x14ac:dyDescent="0.25">
      <c r="F6831" s="12"/>
      <c r="G6831" s="2"/>
    </row>
    <row r="6832" spans="6:7" x14ac:dyDescent="0.25">
      <c r="F6832" s="12"/>
      <c r="G6832" s="2"/>
    </row>
    <row r="6833" spans="6:7" x14ac:dyDescent="0.25">
      <c r="F6833" s="12"/>
      <c r="G6833" s="2"/>
    </row>
    <row r="6834" spans="6:7" x14ac:dyDescent="0.25">
      <c r="F6834" s="12"/>
      <c r="G6834" s="2"/>
    </row>
    <row r="6835" spans="6:7" x14ac:dyDescent="0.25">
      <c r="F6835" s="12"/>
      <c r="G6835" s="2"/>
    </row>
    <row r="6836" spans="6:7" x14ac:dyDescent="0.25">
      <c r="F6836" s="12"/>
      <c r="G6836" s="2"/>
    </row>
    <row r="6837" spans="6:7" x14ac:dyDescent="0.25">
      <c r="F6837" s="12"/>
      <c r="G6837" s="2"/>
    </row>
    <row r="6838" spans="6:7" x14ac:dyDescent="0.25">
      <c r="F6838" s="12"/>
      <c r="G6838" s="2"/>
    </row>
    <row r="6839" spans="6:7" x14ac:dyDescent="0.25">
      <c r="F6839" s="12"/>
      <c r="G6839" s="2"/>
    </row>
    <row r="6840" spans="6:7" x14ac:dyDescent="0.25">
      <c r="F6840" s="12"/>
      <c r="G6840" s="2"/>
    </row>
    <row r="6841" spans="6:7" x14ac:dyDescent="0.25">
      <c r="F6841" s="12"/>
      <c r="G6841" s="2"/>
    </row>
    <row r="6842" spans="6:7" x14ac:dyDescent="0.25">
      <c r="F6842" s="12"/>
      <c r="G6842" s="2"/>
    </row>
    <row r="6843" spans="6:7" x14ac:dyDescent="0.25">
      <c r="F6843" s="12"/>
      <c r="G6843" s="2"/>
    </row>
    <row r="6844" spans="6:7" x14ac:dyDescent="0.25">
      <c r="F6844" s="12"/>
      <c r="G6844" s="2"/>
    </row>
    <row r="6845" spans="6:7" x14ac:dyDescent="0.25">
      <c r="F6845" s="12"/>
      <c r="G6845" s="2"/>
    </row>
    <row r="6846" spans="6:7" x14ac:dyDescent="0.25">
      <c r="F6846" s="12"/>
      <c r="G6846" s="2"/>
    </row>
    <row r="6847" spans="6:7" x14ac:dyDescent="0.25">
      <c r="F6847" s="12"/>
      <c r="G6847" s="2"/>
    </row>
    <row r="6848" spans="6:7" x14ac:dyDescent="0.25">
      <c r="F6848" s="12"/>
      <c r="G6848" s="2"/>
    </row>
    <row r="6849" spans="6:7" x14ac:dyDescent="0.25">
      <c r="F6849" s="12"/>
      <c r="G6849" s="2"/>
    </row>
    <row r="6850" spans="6:7" x14ac:dyDescent="0.25">
      <c r="F6850" s="12"/>
      <c r="G6850" s="2"/>
    </row>
    <row r="6851" spans="6:7" x14ac:dyDescent="0.25">
      <c r="F6851" s="12"/>
      <c r="G6851" s="2"/>
    </row>
    <row r="6852" spans="6:7" x14ac:dyDescent="0.25">
      <c r="F6852" s="12"/>
      <c r="G6852" s="2"/>
    </row>
    <row r="6853" spans="6:7" x14ac:dyDescent="0.25">
      <c r="F6853" s="12"/>
      <c r="G6853" s="2"/>
    </row>
    <row r="6854" spans="6:7" x14ac:dyDescent="0.25">
      <c r="F6854" s="12"/>
      <c r="G6854" s="2"/>
    </row>
    <row r="6855" spans="6:7" x14ac:dyDescent="0.25">
      <c r="F6855" s="12"/>
      <c r="G6855" s="2"/>
    </row>
    <row r="6856" spans="6:7" x14ac:dyDescent="0.25">
      <c r="F6856" s="12"/>
      <c r="G6856" s="2"/>
    </row>
    <row r="6857" spans="6:7" x14ac:dyDescent="0.25">
      <c r="F6857" s="12"/>
      <c r="G6857" s="2"/>
    </row>
    <row r="6858" spans="6:7" x14ac:dyDescent="0.25">
      <c r="F6858" s="12"/>
      <c r="G6858" s="2"/>
    </row>
    <row r="6859" spans="6:7" x14ac:dyDescent="0.25">
      <c r="F6859" s="12"/>
      <c r="G6859" s="2"/>
    </row>
    <row r="6860" spans="6:7" x14ac:dyDescent="0.25">
      <c r="F6860" s="12"/>
      <c r="G6860" s="2"/>
    </row>
    <row r="6861" spans="6:7" x14ac:dyDescent="0.25">
      <c r="F6861" s="12"/>
      <c r="G6861" s="2"/>
    </row>
    <row r="6862" spans="6:7" x14ac:dyDescent="0.25">
      <c r="F6862" s="12"/>
      <c r="G6862" s="2"/>
    </row>
    <row r="6863" spans="6:7" x14ac:dyDescent="0.25">
      <c r="F6863" s="12"/>
      <c r="G6863" s="2"/>
    </row>
    <row r="6864" spans="6:7" x14ac:dyDescent="0.25">
      <c r="F6864" s="12"/>
      <c r="G6864" s="2"/>
    </row>
    <row r="6865" spans="6:7" x14ac:dyDescent="0.25">
      <c r="F6865" s="12"/>
      <c r="G6865" s="2"/>
    </row>
    <row r="6866" spans="6:7" x14ac:dyDescent="0.25">
      <c r="F6866" s="12"/>
      <c r="G6866" s="2"/>
    </row>
    <row r="6867" spans="6:7" x14ac:dyDescent="0.25">
      <c r="F6867" s="12"/>
      <c r="G6867" s="2"/>
    </row>
    <row r="6868" spans="6:7" x14ac:dyDescent="0.25">
      <c r="F6868" s="12"/>
      <c r="G6868" s="2"/>
    </row>
    <row r="6869" spans="6:7" x14ac:dyDescent="0.25">
      <c r="F6869" s="12"/>
      <c r="G6869" s="2"/>
    </row>
    <row r="6870" spans="6:7" x14ac:dyDescent="0.25">
      <c r="F6870" s="12"/>
      <c r="G6870" s="2"/>
    </row>
    <row r="6871" spans="6:7" x14ac:dyDescent="0.25">
      <c r="F6871" s="12"/>
      <c r="G6871" s="2"/>
    </row>
    <row r="6872" spans="6:7" x14ac:dyDescent="0.25">
      <c r="F6872" s="12"/>
      <c r="G6872" s="2"/>
    </row>
    <row r="6873" spans="6:7" x14ac:dyDescent="0.25">
      <c r="F6873" s="12"/>
      <c r="G6873" s="2"/>
    </row>
    <row r="6874" spans="6:7" x14ac:dyDescent="0.25">
      <c r="F6874" s="12"/>
      <c r="G6874" s="2"/>
    </row>
    <row r="6875" spans="6:7" x14ac:dyDescent="0.25">
      <c r="F6875" s="12"/>
      <c r="G6875" s="2"/>
    </row>
    <row r="6876" spans="6:7" x14ac:dyDescent="0.25">
      <c r="F6876" s="12"/>
      <c r="G6876" s="2"/>
    </row>
    <row r="6877" spans="6:7" x14ac:dyDescent="0.25">
      <c r="F6877" s="12"/>
      <c r="G6877" s="2"/>
    </row>
    <row r="6878" spans="6:7" x14ac:dyDescent="0.25">
      <c r="F6878" s="12"/>
      <c r="G6878" s="2"/>
    </row>
    <row r="6879" spans="6:7" x14ac:dyDescent="0.25">
      <c r="F6879" s="12"/>
      <c r="G6879" s="2"/>
    </row>
    <row r="6880" spans="6:7" x14ac:dyDescent="0.25">
      <c r="F6880" s="12"/>
      <c r="G6880" s="2"/>
    </row>
    <row r="6881" spans="6:7" x14ac:dyDescent="0.25">
      <c r="F6881" s="12"/>
      <c r="G6881" s="2"/>
    </row>
    <row r="6882" spans="6:7" x14ac:dyDescent="0.25">
      <c r="F6882" s="12"/>
      <c r="G6882" s="2"/>
    </row>
    <row r="6883" spans="6:7" x14ac:dyDescent="0.25">
      <c r="F6883" s="12"/>
      <c r="G6883" s="2"/>
    </row>
    <row r="6884" spans="6:7" x14ac:dyDescent="0.25">
      <c r="F6884" s="12"/>
      <c r="G6884" s="2"/>
    </row>
    <row r="6885" spans="6:7" x14ac:dyDescent="0.25">
      <c r="F6885" s="12"/>
      <c r="G6885" s="2"/>
    </row>
    <row r="6886" spans="6:7" x14ac:dyDescent="0.25">
      <c r="F6886" s="12"/>
      <c r="G6886" s="2"/>
    </row>
    <row r="6887" spans="6:7" x14ac:dyDescent="0.25">
      <c r="F6887" s="12"/>
      <c r="G6887" s="2"/>
    </row>
    <row r="6888" spans="6:7" x14ac:dyDescent="0.25">
      <c r="F6888" s="12"/>
      <c r="G6888" s="2"/>
    </row>
    <row r="6889" spans="6:7" x14ac:dyDescent="0.25">
      <c r="F6889" s="12"/>
      <c r="G6889" s="2"/>
    </row>
    <row r="6890" spans="6:7" x14ac:dyDescent="0.25">
      <c r="F6890" s="12"/>
      <c r="G6890" s="2"/>
    </row>
    <row r="6891" spans="6:7" x14ac:dyDescent="0.25">
      <c r="F6891" s="12"/>
      <c r="G6891" s="2"/>
    </row>
    <row r="6892" spans="6:7" x14ac:dyDescent="0.25">
      <c r="F6892" s="12"/>
      <c r="G6892" s="2"/>
    </row>
    <row r="6893" spans="6:7" x14ac:dyDescent="0.25">
      <c r="F6893" s="12"/>
      <c r="G6893" s="2"/>
    </row>
    <row r="6894" spans="6:7" x14ac:dyDescent="0.25">
      <c r="F6894" s="12"/>
      <c r="G6894" s="2"/>
    </row>
    <row r="6895" spans="6:7" x14ac:dyDescent="0.25">
      <c r="F6895" s="12"/>
      <c r="G6895" s="2"/>
    </row>
    <row r="6896" spans="6:7" x14ac:dyDescent="0.25">
      <c r="F6896" s="12"/>
      <c r="G6896" s="2"/>
    </row>
    <row r="6897" spans="6:7" x14ac:dyDescent="0.25">
      <c r="F6897" s="12"/>
      <c r="G6897" s="2"/>
    </row>
    <row r="6898" spans="6:7" x14ac:dyDescent="0.25">
      <c r="F6898" s="12"/>
      <c r="G6898" s="2"/>
    </row>
    <row r="6899" spans="6:7" x14ac:dyDescent="0.25">
      <c r="F6899" s="12"/>
      <c r="G6899" s="2"/>
    </row>
    <row r="6900" spans="6:7" x14ac:dyDescent="0.25">
      <c r="F6900" s="12"/>
      <c r="G6900" s="2"/>
    </row>
    <row r="6901" spans="6:7" x14ac:dyDescent="0.25">
      <c r="F6901" s="12"/>
      <c r="G6901" s="2"/>
    </row>
    <row r="6902" spans="6:7" x14ac:dyDescent="0.25">
      <c r="F6902" s="12"/>
      <c r="G6902" s="2"/>
    </row>
    <row r="6903" spans="6:7" x14ac:dyDescent="0.25">
      <c r="F6903" s="12"/>
      <c r="G6903" s="2"/>
    </row>
    <row r="6904" spans="6:7" x14ac:dyDescent="0.25">
      <c r="F6904" s="12"/>
      <c r="G6904" s="2"/>
    </row>
    <row r="6905" spans="6:7" x14ac:dyDescent="0.25">
      <c r="F6905" s="12"/>
      <c r="G6905" s="2"/>
    </row>
    <row r="6906" spans="6:7" x14ac:dyDescent="0.25">
      <c r="F6906" s="12"/>
      <c r="G6906" s="2"/>
    </row>
    <row r="6907" spans="6:7" x14ac:dyDescent="0.25">
      <c r="F6907" s="12"/>
      <c r="G6907" s="2"/>
    </row>
    <row r="6908" spans="6:7" x14ac:dyDescent="0.25">
      <c r="F6908" s="12"/>
      <c r="G6908" s="2"/>
    </row>
    <row r="6909" spans="6:7" x14ac:dyDescent="0.25">
      <c r="F6909" s="12"/>
      <c r="G6909" s="2"/>
    </row>
    <row r="6910" spans="6:7" x14ac:dyDescent="0.25">
      <c r="F6910" s="12"/>
      <c r="G6910" s="2"/>
    </row>
    <row r="6911" spans="6:7" x14ac:dyDescent="0.25">
      <c r="F6911" s="12"/>
      <c r="G6911" s="2"/>
    </row>
    <row r="6912" spans="6:7" x14ac:dyDescent="0.25">
      <c r="F6912" s="12"/>
      <c r="G6912" s="2"/>
    </row>
    <row r="6913" spans="6:7" x14ac:dyDescent="0.25">
      <c r="F6913" s="12"/>
      <c r="G6913" s="2"/>
    </row>
    <row r="6914" spans="6:7" x14ac:dyDescent="0.25">
      <c r="F6914" s="12"/>
      <c r="G6914" s="2"/>
    </row>
    <row r="6915" spans="6:7" x14ac:dyDescent="0.25">
      <c r="F6915" s="12"/>
      <c r="G6915" s="2"/>
    </row>
    <row r="6916" spans="6:7" x14ac:dyDescent="0.25">
      <c r="F6916" s="12"/>
      <c r="G6916" s="2"/>
    </row>
    <row r="6917" spans="6:7" x14ac:dyDescent="0.25">
      <c r="F6917" s="12"/>
      <c r="G6917" s="2"/>
    </row>
    <row r="6918" spans="6:7" x14ac:dyDescent="0.25">
      <c r="F6918" s="12"/>
      <c r="G6918" s="2"/>
    </row>
    <row r="6919" spans="6:7" x14ac:dyDescent="0.25">
      <c r="F6919" s="12"/>
      <c r="G6919" s="2"/>
    </row>
    <row r="6920" spans="6:7" x14ac:dyDescent="0.25">
      <c r="F6920" s="12"/>
      <c r="G6920" s="2"/>
    </row>
    <row r="6921" spans="6:7" x14ac:dyDescent="0.25">
      <c r="F6921" s="12"/>
      <c r="G6921" s="2"/>
    </row>
    <row r="6922" spans="6:7" x14ac:dyDescent="0.25">
      <c r="F6922" s="12"/>
      <c r="G6922" s="2"/>
    </row>
    <row r="6923" spans="6:7" x14ac:dyDescent="0.25">
      <c r="F6923" s="12"/>
      <c r="G6923" s="2"/>
    </row>
    <row r="6924" spans="6:7" x14ac:dyDescent="0.25">
      <c r="F6924" s="12"/>
      <c r="G6924" s="2"/>
    </row>
    <row r="6925" spans="6:7" x14ac:dyDescent="0.25">
      <c r="F6925" s="12"/>
      <c r="G6925" s="2"/>
    </row>
    <row r="6926" spans="6:7" x14ac:dyDescent="0.25">
      <c r="F6926" s="12"/>
      <c r="G6926" s="2"/>
    </row>
    <row r="6927" spans="6:7" x14ac:dyDescent="0.25">
      <c r="F6927" s="12"/>
      <c r="G6927" s="2"/>
    </row>
    <row r="6928" spans="6:7" x14ac:dyDescent="0.25">
      <c r="F6928" s="12"/>
      <c r="G6928" s="2"/>
    </row>
    <row r="6929" spans="6:7" x14ac:dyDescent="0.25">
      <c r="F6929" s="12"/>
      <c r="G6929" s="2"/>
    </row>
    <row r="6930" spans="6:7" x14ac:dyDescent="0.25">
      <c r="F6930" s="12"/>
      <c r="G6930" s="2"/>
    </row>
    <row r="6931" spans="6:7" x14ac:dyDescent="0.25">
      <c r="F6931" s="12"/>
      <c r="G6931" s="2"/>
    </row>
    <row r="6932" spans="6:7" x14ac:dyDescent="0.25">
      <c r="F6932" s="12"/>
      <c r="G6932" s="2"/>
    </row>
    <row r="6933" spans="6:7" x14ac:dyDescent="0.25">
      <c r="F6933" s="12"/>
      <c r="G6933" s="2"/>
    </row>
    <row r="6934" spans="6:7" x14ac:dyDescent="0.25">
      <c r="F6934" s="12"/>
      <c r="G6934" s="2"/>
    </row>
    <row r="6935" spans="6:7" x14ac:dyDescent="0.25">
      <c r="F6935" s="12"/>
      <c r="G6935" s="2"/>
    </row>
    <row r="6936" spans="6:7" x14ac:dyDescent="0.25">
      <c r="F6936" s="12"/>
      <c r="G6936" s="2"/>
    </row>
    <row r="6937" spans="6:7" x14ac:dyDescent="0.25">
      <c r="F6937" s="12"/>
      <c r="G6937" s="2"/>
    </row>
    <row r="6938" spans="6:7" x14ac:dyDescent="0.25">
      <c r="F6938" s="12"/>
      <c r="G6938" s="2"/>
    </row>
    <row r="6939" spans="6:7" x14ac:dyDescent="0.25">
      <c r="F6939" s="12"/>
      <c r="G6939" s="2"/>
    </row>
    <row r="6940" spans="6:7" x14ac:dyDescent="0.25">
      <c r="F6940" s="12"/>
      <c r="G6940" s="2"/>
    </row>
    <row r="6941" spans="6:7" x14ac:dyDescent="0.25">
      <c r="F6941" s="12"/>
      <c r="G6941" s="2"/>
    </row>
    <row r="6942" spans="6:7" x14ac:dyDescent="0.25">
      <c r="F6942" s="12"/>
      <c r="G6942" s="2"/>
    </row>
    <row r="6943" spans="6:7" x14ac:dyDescent="0.25">
      <c r="F6943" s="12"/>
      <c r="G6943" s="2"/>
    </row>
    <row r="6944" spans="6:7" x14ac:dyDescent="0.25">
      <c r="F6944" s="12"/>
      <c r="G6944" s="2"/>
    </row>
    <row r="6945" spans="6:7" x14ac:dyDescent="0.25">
      <c r="F6945" s="12"/>
      <c r="G6945" s="2"/>
    </row>
    <row r="6946" spans="6:7" x14ac:dyDescent="0.25">
      <c r="F6946" s="12"/>
      <c r="G6946" s="2"/>
    </row>
    <row r="6947" spans="6:7" x14ac:dyDescent="0.25">
      <c r="F6947" s="12"/>
      <c r="G6947" s="2"/>
    </row>
    <row r="6948" spans="6:7" x14ac:dyDescent="0.25">
      <c r="F6948" s="12"/>
      <c r="G6948" s="2"/>
    </row>
    <row r="6949" spans="6:7" x14ac:dyDescent="0.25">
      <c r="F6949" s="12"/>
      <c r="G6949" s="2"/>
    </row>
    <row r="6950" spans="6:7" x14ac:dyDescent="0.25">
      <c r="F6950" s="12"/>
      <c r="G6950" s="2"/>
    </row>
    <row r="6951" spans="6:7" x14ac:dyDescent="0.25">
      <c r="F6951" s="12"/>
      <c r="G6951" s="2"/>
    </row>
    <row r="6952" spans="6:7" x14ac:dyDescent="0.25">
      <c r="F6952" s="12"/>
      <c r="G6952" s="2"/>
    </row>
    <row r="6953" spans="6:7" x14ac:dyDescent="0.25">
      <c r="F6953" s="12"/>
      <c r="G6953" s="2"/>
    </row>
    <row r="6954" spans="6:7" x14ac:dyDescent="0.25">
      <c r="F6954" s="12"/>
      <c r="G6954" s="2"/>
    </row>
    <row r="6955" spans="6:7" x14ac:dyDescent="0.25">
      <c r="F6955" s="12"/>
      <c r="G6955" s="2"/>
    </row>
    <row r="6956" spans="6:7" x14ac:dyDescent="0.25">
      <c r="F6956" s="12"/>
      <c r="G6956" s="2"/>
    </row>
    <row r="6957" spans="6:7" x14ac:dyDescent="0.25">
      <c r="F6957" s="12"/>
      <c r="G6957" s="2"/>
    </row>
    <row r="6958" spans="6:7" x14ac:dyDescent="0.25">
      <c r="F6958" s="12"/>
      <c r="G6958" s="2"/>
    </row>
    <row r="6959" spans="6:7" x14ac:dyDescent="0.25">
      <c r="F6959" s="12"/>
      <c r="G6959" s="2"/>
    </row>
    <row r="6960" spans="6:7" x14ac:dyDescent="0.25">
      <c r="F6960" s="12"/>
      <c r="G6960" s="2"/>
    </row>
    <row r="6961" spans="6:7" x14ac:dyDescent="0.25">
      <c r="F6961" s="12"/>
      <c r="G6961" s="2"/>
    </row>
    <row r="6962" spans="6:7" x14ac:dyDescent="0.25">
      <c r="F6962" s="12"/>
      <c r="G6962" s="2"/>
    </row>
    <row r="6963" spans="6:7" x14ac:dyDescent="0.25">
      <c r="F6963" s="12"/>
      <c r="G6963" s="2"/>
    </row>
    <row r="6964" spans="6:7" x14ac:dyDescent="0.25">
      <c r="F6964" s="12"/>
      <c r="G6964" s="2"/>
    </row>
    <row r="6965" spans="6:7" x14ac:dyDescent="0.25">
      <c r="F6965" s="12"/>
      <c r="G6965" s="2"/>
    </row>
    <row r="6966" spans="6:7" x14ac:dyDescent="0.25">
      <c r="F6966" s="12"/>
      <c r="G6966" s="2"/>
    </row>
    <row r="6967" spans="6:7" x14ac:dyDescent="0.25">
      <c r="F6967" s="12"/>
      <c r="G6967" s="2"/>
    </row>
    <row r="6968" spans="6:7" x14ac:dyDescent="0.25">
      <c r="F6968" s="12"/>
      <c r="G6968" s="2"/>
    </row>
    <row r="6969" spans="6:7" x14ac:dyDescent="0.25">
      <c r="F6969" s="12"/>
      <c r="G6969" s="2"/>
    </row>
    <row r="6970" spans="6:7" x14ac:dyDescent="0.25">
      <c r="F6970" s="12"/>
      <c r="G6970" s="2"/>
    </row>
    <row r="6971" spans="6:7" x14ac:dyDescent="0.25">
      <c r="F6971" s="12"/>
      <c r="G6971" s="2"/>
    </row>
    <row r="6972" spans="6:7" x14ac:dyDescent="0.25">
      <c r="F6972" s="12"/>
      <c r="G6972" s="2"/>
    </row>
    <row r="6973" spans="6:7" x14ac:dyDescent="0.25">
      <c r="F6973" s="12"/>
      <c r="G6973" s="2"/>
    </row>
    <row r="6974" spans="6:7" x14ac:dyDescent="0.25">
      <c r="F6974" s="12"/>
      <c r="G6974" s="2"/>
    </row>
    <row r="6975" spans="6:7" x14ac:dyDescent="0.25">
      <c r="F6975" s="12"/>
      <c r="G6975" s="2"/>
    </row>
    <row r="6976" spans="6:7" x14ac:dyDescent="0.25">
      <c r="F6976" s="12"/>
      <c r="G6976" s="2"/>
    </row>
    <row r="6977" spans="6:7" x14ac:dyDescent="0.25">
      <c r="F6977" s="12"/>
      <c r="G6977" s="2"/>
    </row>
    <row r="6978" spans="6:7" x14ac:dyDescent="0.25">
      <c r="F6978" s="12"/>
      <c r="G6978" s="2"/>
    </row>
    <row r="6979" spans="6:7" x14ac:dyDescent="0.25">
      <c r="F6979" s="12"/>
      <c r="G6979" s="2"/>
    </row>
    <row r="6980" spans="6:7" x14ac:dyDescent="0.25">
      <c r="F6980" s="12"/>
      <c r="G6980" s="2"/>
    </row>
    <row r="6981" spans="6:7" x14ac:dyDescent="0.25">
      <c r="F6981" s="12"/>
      <c r="G6981" s="2"/>
    </row>
    <row r="6982" spans="6:7" x14ac:dyDescent="0.25">
      <c r="F6982" s="12"/>
      <c r="G6982" s="2"/>
    </row>
    <row r="6983" spans="6:7" x14ac:dyDescent="0.25">
      <c r="F6983" s="12"/>
      <c r="G6983" s="2"/>
    </row>
    <row r="6984" spans="6:7" x14ac:dyDescent="0.25">
      <c r="F6984" s="12"/>
      <c r="G6984" s="2"/>
    </row>
    <row r="6985" spans="6:7" x14ac:dyDescent="0.25">
      <c r="F6985" s="12"/>
      <c r="G6985" s="2"/>
    </row>
    <row r="6986" spans="6:7" x14ac:dyDescent="0.25">
      <c r="F6986" s="12"/>
      <c r="G6986" s="2"/>
    </row>
    <row r="6987" spans="6:7" x14ac:dyDescent="0.25">
      <c r="F6987" s="12"/>
      <c r="G6987" s="2"/>
    </row>
    <row r="6988" spans="6:7" x14ac:dyDescent="0.25">
      <c r="F6988" s="12"/>
      <c r="G6988" s="2"/>
    </row>
    <row r="6989" spans="6:7" x14ac:dyDescent="0.25">
      <c r="F6989" s="12"/>
      <c r="G6989" s="2"/>
    </row>
    <row r="6990" spans="6:7" x14ac:dyDescent="0.25">
      <c r="F6990" s="12"/>
      <c r="G6990" s="2"/>
    </row>
    <row r="6991" spans="6:7" x14ac:dyDescent="0.25">
      <c r="F6991" s="12"/>
      <c r="G6991" s="2"/>
    </row>
    <row r="6992" spans="6:7" x14ac:dyDescent="0.25">
      <c r="F6992" s="12"/>
      <c r="G6992" s="2"/>
    </row>
    <row r="6993" spans="6:7" x14ac:dyDescent="0.25">
      <c r="F6993" s="12"/>
      <c r="G6993" s="2"/>
    </row>
    <row r="6994" spans="6:7" x14ac:dyDescent="0.25">
      <c r="F6994" s="12"/>
      <c r="G6994" s="2"/>
    </row>
    <row r="6995" spans="6:7" x14ac:dyDescent="0.25">
      <c r="F6995" s="12"/>
      <c r="G6995" s="2"/>
    </row>
    <row r="6996" spans="6:7" x14ac:dyDescent="0.25">
      <c r="F6996" s="12"/>
      <c r="G6996" s="2"/>
    </row>
    <row r="6997" spans="6:7" x14ac:dyDescent="0.25">
      <c r="F6997" s="12"/>
      <c r="G6997" s="2"/>
    </row>
    <row r="6998" spans="6:7" x14ac:dyDescent="0.25">
      <c r="F6998" s="12"/>
      <c r="G6998" s="2"/>
    </row>
    <row r="6999" spans="6:7" x14ac:dyDescent="0.25">
      <c r="F6999" s="12"/>
      <c r="G6999" s="2"/>
    </row>
    <row r="7000" spans="6:7" x14ac:dyDescent="0.25">
      <c r="F7000" s="12"/>
      <c r="G7000" s="2"/>
    </row>
    <row r="7001" spans="6:7" x14ac:dyDescent="0.25">
      <c r="F7001" s="12"/>
      <c r="G7001" s="2"/>
    </row>
    <row r="7002" spans="6:7" x14ac:dyDescent="0.25">
      <c r="F7002" s="12"/>
      <c r="G7002" s="2"/>
    </row>
    <row r="7003" spans="6:7" x14ac:dyDescent="0.25">
      <c r="F7003" s="12"/>
      <c r="G7003" s="2"/>
    </row>
    <row r="7004" spans="6:7" x14ac:dyDescent="0.25">
      <c r="F7004" s="12"/>
      <c r="G7004" s="2"/>
    </row>
    <row r="7005" spans="6:7" x14ac:dyDescent="0.25">
      <c r="F7005" s="12"/>
      <c r="G7005" s="2"/>
    </row>
    <row r="7006" spans="6:7" x14ac:dyDescent="0.25">
      <c r="F7006" s="12"/>
      <c r="G7006" s="2"/>
    </row>
    <row r="7007" spans="6:7" x14ac:dyDescent="0.25">
      <c r="F7007" s="12"/>
      <c r="G7007" s="2"/>
    </row>
    <row r="7008" spans="6:7" x14ac:dyDescent="0.25">
      <c r="F7008" s="12"/>
      <c r="G7008" s="2"/>
    </row>
    <row r="7009" spans="6:7" x14ac:dyDescent="0.25">
      <c r="F7009" s="12"/>
      <c r="G7009" s="2"/>
    </row>
    <row r="7010" spans="6:7" x14ac:dyDescent="0.25">
      <c r="F7010" s="12"/>
      <c r="G7010" s="2"/>
    </row>
    <row r="7011" spans="6:7" x14ac:dyDescent="0.25">
      <c r="F7011" s="12"/>
      <c r="G7011" s="2"/>
    </row>
    <row r="7012" spans="6:7" x14ac:dyDescent="0.25">
      <c r="F7012" s="12"/>
      <c r="G7012" s="2"/>
    </row>
    <row r="7013" spans="6:7" x14ac:dyDescent="0.25">
      <c r="F7013" s="12"/>
      <c r="G7013" s="2"/>
    </row>
    <row r="7014" spans="6:7" x14ac:dyDescent="0.25">
      <c r="F7014" s="12"/>
      <c r="G7014" s="2"/>
    </row>
    <row r="7015" spans="6:7" x14ac:dyDescent="0.25">
      <c r="F7015" s="12"/>
      <c r="G7015" s="2"/>
    </row>
    <row r="7016" spans="6:7" x14ac:dyDescent="0.25">
      <c r="F7016" s="12"/>
      <c r="G7016" s="2"/>
    </row>
    <row r="7017" spans="6:7" x14ac:dyDescent="0.25">
      <c r="F7017" s="12"/>
      <c r="G7017" s="2"/>
    </row>
    <row r="7018" spans="6:7" x14ac:dyDescent="0.25">
      <c r="F7018" s="12"/>
      <c r="G7018" s="2"/>
    </row>
    <row r="7019" spans="6:7" x14ac:dyDescent="0.25">
      <c r="F7019" s="12"/>
      <c r="G7019" s="2"/>
    </row>
  </sheetData>
  <autoFilter ref="A1:G701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C1724"/>
  <sheetViews>
    <sheetView topLeftCell="A2" workbookViewId="0">
      <selection activeCell="A2" sqref="A2"/>
    </sheetView>
  </sheetViews>
  <sheetFormatPr defaultRowHeight="15" x14ac:dyDescent="0.25"/>
  <cols>
    <col min="1" max="1" width="10" style="2" bestFit="1" customWidth="1"/>
    <col min="2" max="2" width="17" style="2" bestFit="1" customWidth="1"/>
    <col min="3" max="3" width="17" style="2" customWidth="1"/>
    <col min="4" max="4" width="19.5703125" style="2" bestFit="1" customWidth="1"/>
    <col min="5" max="11" width="19.5703125" style="2" customWidth="1"/>
    <col min="12" max="12" width="13.7109375" style="2" customWidth="1"/>
    <col min="13" max="13" width="11.140625" style="2" customWidth="1"/>
    <col min="14" max="14" width="11" style="2" customWidth="1"/>
    <col min="15" max="15" width="9.140625" style="2"/>
    <col min="16" max="16" width="11.42578125" style="2" customWidth="1"/>
    <col min="17" max="17" width="12.5703125" style="2" customWidth="1"/>
    <col min="18" max="18" width="9.140625" style="2"/>
    <col min="19" max="19" width="10.5703125" style="2" customWidth="1"/>
    <col min="20" max="20" width="11.7109375" style="2" customWidth="1"/>
    <col min="21" max="16384" width="9.140625" style="2"/>
  </cols>
  <sheetData>
    <row r="1" spans="1:29" x14ac:dyDescent="0.25">
      <c r="E1" s="13">
        <f>MIN(IF('raw data'!A:A=SystemAnalysis!A3,'raw data'!F:F))</f>
        <v>0</v>
      </c>
      <c r="F1" s="19"/>
      <c r="G1" s="19"/>
      <c r="H1" s="19"/>
      <c r="I1" s="10"/>
      <c r="L1" s="10"/>
      <c r="AA1" s="19"/>
    </row>
    <row r="2" spans="1:29" ht="30" x14ac:dyDescent="0.25">
      <c r="A2" s="2" t="s">
        <v>79</v>
      </c>
      <c r="B2" s="2" t="s">
        <v>0</v>
      </c>
      <c r="C2" s="2" t="s">
        <v>1</v>
      </c>
      <c r="D2" s="2" t="s">
        <v>2</v>
      </c>
      <c r="E2" s="2" t="s">
        <v>87</v>
      </c>
      <c r="F2" s="13" t="s">
        <v>83</v>
      </c>
      <c r="G2" s="2" t="s">
        <v>93</v>
      </c>
      <c r="H2" s="9" t="s">
        <v>91</v>
      </c>
      <c r="I2" s="9" t="s">
        <v>78</v>
      </c>
      <c r="J2" s="9" t="s">
        <v>88</v>
      </c>
      <c r="K2" s="20" t="s">
        <v>89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</row>
    <row r="3" spans="1:29" hidden="1" x14ac:dyDescent="0.25">
      <c r="A3" s="35">
        <v>161</v>
      </c>
      <c r="B3" s="2" t="s">
        <v>5</v>
      </c>
      <c r="C3" s="2">
        <v>2</v>
      </c>
      <c r="D3" s="2">
        <v>22.12</v>
      </c>
      <c r="E3" s="12">
        <v>40057</v>
      </c>
      <c r="F3" s="18">
        <v>2009</v>
      </c>
      <c r="G3" s="2">
        <f ca="1">IF(YEAR(E3)=Inputs!$A$4,1,0)</f>
        <v>0</v>
      </c>
      <c r="H3" s="21">
        <f ca="1">IF(G3=1,HLOOKUP(MONTH(E3),Inputs!$B$11:$M$15,5),IF(YEAR($E3)&gt;$F3,0,IF(YEAR($E3)=$F3,HLOOKUP(MONTH(E3),Inputs!$B$11:$M$15,4),1)))</f>
        <v>0.19766053950823584</v>
      </c>
      <c r="I3" s="2">
        <f>SUMIFS('raw data'!$E:$E,'raw data'!$A:$A,"="&amp;SystemAnalysis!$A3,'raw data'!$G:$G,"="&amp;SystemAnalysis!$F3)</f>
        <v>2</v>
      </c>
      <c r="J3" s="24">
        <f ca="1">$D3*H3*Inputs!$A$2</f>
        <v>4.8094762473143948</v>
      </c>
      <c r="K3" s="11">
        <f ca="1">IFERROR(I3/J3,"")</f>
        <v>0.41584569652814013</v>
      </c>
      <c r="N3" s="11"/>
      <c r="Q3" s="11"/>
      <c r="T3" s="11"/>
      <c r="W3" s="11"/>
      <c r="Z3" s="11"/>
      <c r="AC3" s="11"/>
    </row>
    <row r="4" spans="1:29" hidden="1" x14ac:dyDescent="0.25">
      <c r="A4" s="35">
        <v>164</v>
      </c>
      <c r="B4" s="2" t="s">
        <v>5</v>
      </c>
      <c r="C4" s="2">
        <v>2</v>
      </c>
      <c r="D4" s="2">
        <v>2.8</v>
      </c>
      <c r="E4" s="12">
        <v>40087</v>
      </c>
      <c r="F4" s="18">
        <v>2009</v>
      </c>
      <c r="G4" s="2">
        <f ca="1">IF(YEAR(E4)=Inputs!$A$4,1,0)</f>
        <v>0</v>
      </c>
      <c r="H4" s="21">
        <f ca="1">IF(G4=1,HLOOKUP(MONTH(E4),Inputs!$B$11:$M$15,5),IF(YEAR($E4)&gt;$F4,0,IF(YEAR($E4)=$F4,HLOOKUP(MONTH(E4),Inputs!$B$11:$M$15,4),1)))</f>
        <v>0.11864406779661016</v>
      </c>
      <c r="I4" s="2">
        <f>SUMIFS('raw data'!$E:$E,'raw data'!$A:$A,"="&amp;SystemAnalysis!$A4,'raw data'!$G:$G,"="&amp;SystemAnalysis!$F4)</f>
        <v>1</v>
      </c>
      <c r="J4" s="24">
        <f ca="1">$D4*H4*Inputs!$A$2</f>
        <v>0.36542372881355928</v>
      </c>
      <c r="K4" s="11">
        <f ca="1">IFERROR(I4/J4,"")</f>
        <v>2.7365491651205942</v>
      </c>
      <c r="N4" s="11"/>
      <c r="Q4" s="11"/>
      <c r="T4" s="11"/>
      <c r="W4" s="11"/>
      <c r="Z4" s="11"/>
      <c r="AC4" s="11"/>
    </row>
    <row r="5" spans="1:29" hidden="1" x14ac:dyDescent="0.25">
      <c r="A5" s="35">
        <v>170</v>
      </c>
      <c r="B5" s="2" t="s">
        <v>5</v>
      </c>
      <c r="C5" s="2">
        <v>2</v>
      </c>
      <c r="D5" s="2">
        <v>3.024</v>
      </c>
      <c r="E5" s="12">
        <v>40087</v>
      </c>
      <c r="F5" s="18">
        <v>2009</v>
      </c>
      <c r="G5" s="2">
        <f ca="1">IF(YEAR(E5)=Inputs!$A$4,1,0)</f>
        <v>0</v>
      </c>
      <c r="H5" s="21">
        <f ca="1">IF(G5=1,HLOOKUP(MONTH(E5),Inputs!$B$11:$M$15,5),IF(YEAR($E5)&gt;$F5,0,IF(YEAR($E5)=$F5,HLOOKUP(MONTH(E5),Inputs!$B$11:$M$15,4),1)))</f>
        <v>0.11864406779661016</v>
      </c>
      <c r="I5" s="2">
        <f>SUMIFS('raw data'!$E:$E,'raw data'!$A:$A,"="&amp;SystemAnalysis!$A5,'raw data'!$G:$G,"="&amp;SystemAnalysis!$F5)</f>
        <v>1</v>
      </c>
      <c r="J5" s="24">
        <f ca="1">$D5*H5*Inputs!$A$2</f>
        <v>0.39465762711864411</v>
      </c>
      <c r="K5" s="11">
        <f ca="1">IFERROR(I5/J5,"")</f>
        <v>2.533841819556105</v>
      </c>
      <c r="N5" s="11"/>
      <c r="Q5" s="11"/>
      <c r="T5" s="11"/>
      <c r="W5" s="11"/>
      <c r="Z5" s="11"/>
      <c r="AC5" s="11"/>
    </row>
    <row r="6" spans="1:29" hidden="1" x14ac:dyDescent="0.25">
      <c r="A6" s="35">
        <v>176</v>
      </c>
      <c r="B6" s="2" t="s">
        <v>5</v>
      </c>
      <c r="C6" s="2">
        <v>2</v>
      </c>
      <c r="D6" s="2">
        <v>3</v>
      </c>
      <c r="E6" s="12">
        <v>40087</v>
      </c>
      <c r="F6" s="18">
        <v>2009</v>
      </c>
      <c r="G6" s="2">
        <f ca="1">IF(YEAR(E6)=Inputs!$A$4,1,0)</f>
        <v>0</v>
      </c>
      <c r="H6" s="21">
        <f ca="1">IF(G6=1,HLOOKUP(MONTH(E6),Inputs!$B$11:$M$15,5),IF(YEAR($E6)&gt;$F6,0,IF(YEAR($E6)=$F6,HLOOKUP(MONTH(E6),Inputs!$B$11:$M$15,4),1)))</f>
        <v>0.11864406779661016</v>
      </c>
      <c r="I6" s="2">
        <f>SUMIFS('raw data'!$E:$E,'raw data'!$A:$A,"="&amp;SystemAnalysis!$A6,'raw data'!$G:$G,"="&amp;SystemAnalysis!$F6)</f>
        <v>1</v>
      </c>
      <c r="J6" s="24">
        <f ca="1">$D6*H6*Inputs!$A$2</f>
        <v>0.39152542372881355</v>
      </c>
      <c r="K6" s="25">
        <f ca="1">IFERROR(I6/J6,"")</f>
        <v>2.554112554112554</v>
      </c>
      <c r="N6" s="11"/>
      <c r="Q6" s="11"/>
      <c r="T6" s="11"/>
      <c r="W6" s="11"/>
      <c r="Z6" s="11"/>
      <c r="AC6" s="11"/>
    </row>
    <row r="7" spans="1:29" hidden="1" x14ac:dyDescent="0.25">
      <c r="A7" s="35">
        <v>181</v>
      </c>
      <c r="B7" s="2" t="s">
        <v>5</v>
      </c>
      <c r="C7" s="2">
        <v>2</v>
      </c>
      <c r="D7" s="2">
        <v>3.44</v>
      </c>
      <c r="E7" s="12">
        <v>40148</v>
      </c>
      <c r="F7" s="18">
        <v>2009</v>
      </c>
      <c r="G7" s="2">
        <f ca="1">IF(YEAR(E7)=Inputs!$A$4,1,0)</f>
        <v>0</v>
      </c>
      <c r="H7" s="21">
        <f ca="1">IF(G7=1,HLOOKUP(MONTH(E7),Inputs!$B$11:$M$15,5),IF(YEAR($E7)&gt;$F7,0,IF(YEAR($E7)=$F7,HLOOKUP(MONTH(E7),Inputs!$B$11:$M$15,4),1)))</f>
        <v>2.4826927667701122E-2</v>
      </c>
      <c r="I7" s="2">
        <f>SUMIFS('raw data'!$E:$E,'raw data'!$A:$A,"="&amp;SystemAnalysis!$A7,'raw data'!$G:$G,"="&amp;SystemAnalysis!$F7)</f>
        <v>1</v>
      </c>
      <c r="J7" s="24">
        <f ca="1">$D7*H7*Inputs!$A$2</f>
        <v>9.3945094294581047E-2</v>
      </c>
      <c r="K7" s="11">
        <f ca="1">IFERROR(I7/J7,"")</f>
        <v>10.644515368352577</v>
      </c>
      <c r="N7" s="11"/>
      <c r="Q7" s="11"/>
      <c r="T7" s="11"/>
      <c r="W7" s="11"/>
      <c r="Z7" s="11"/>
      <c r="AC7" s="11"/>
    </row>
    <row r="8" spans="1:29" hidden="1" x14ac:dyDescent="0.25">
      <c r="A8" s="35">
        <v>182</v>
      </c>
      <c r="B8" s="2" t="s">
        <v>5</v>
      </c>
      <c r="C8" s="2">
        <v>2</v>
      </c>
      <c r="D8" s="2">
        <v>4</v>
      </c>
      <c r="E8" s="12">
        <v>40057</v>
      </c>
      <c r="F8" s="18">
        <v>2009</v>
      </c>
      <c r="G8" s="2">
        <f ca="1">IF(YEAR(E8)=Inputs!$A$4,1,0)</f>
        <v>0</v>
      </c>
      <c r="H8" s="21">
        <f ca="1">IF(G8=1,HLOOKUP(MONTH(E8),Inputs!$B$11:$M$15,5),IF(YEAR($E8)&gt;$F8,0,IF(YEAR($E8)=$F8,HLOOKUP(MONTH(E8),Inputs!$B$11:$M$15,4),1)))</f>
        <v>0.19766053950823584</v>
      </c>
      <c r="I8" s="2">
        <f>SUMIFS('raw data'!$E:$E,'raw data'!$A:$A,"="&amp;SystemAnalysis!$A8,'raw data'!$G:$G,"="&amp;SystemAnalysis!$F8)</f>
        <v>2</v>
      </c>
      <c r="J8" s="24">
        <f ca="1">$D8*H8*Inputs!$A$2</f>
        <v>0.86970637383623772</v>
      </c>
      <c r="K8" s="11">
        <f ca="1">IFERROR(I8/J8,"")</f>
        <v>2.2996267018006149</v>
      </c>
      <c r="N8" s="11"/>
      <c r="Q8" s="11"/>
      <c r="T8" s="11"/>
      <c r="W8" s="11"/>
      <c r="Z8" s="11"/>
      <c r="AC8" s="11"/>
    </row>
    <row r="9" spans="1:29" hidden="1" x14ac:dyDescent="0.25">
      <c r="A9" s="35">
        <v>197</v>
      </c>
      <c r="B9" s="2" t="s">
        <v>5</v>
      </c>
      <c r="C9" s="2">
        <v>2</v>
      </c>
      <c r="D9" s="2">
        <v>2.36</v>
      </c>
      <c r="E9" s="12">
        <v>40087</v>
      </c>
      <c r="F9" s="18">
        <v>2009</v>
      </c>
      <c r="G9" s="2">
        <f ca="1">IF(YEAR(E9)=Inputs!$A$4,1,0)</f>
        <v>0</v>
      </c>
      <c r="H9" s="21">
        <f ca="1">IF(G9=1,HLOOKUP(MONTH(E9),Inputs!$B$11:$M$15,5),IF(YEAR($E9)&gt;$F9,0,IF(YEAR($E9)=$F9,HLOOKUP(MONTH(E9),Inputs!$B$11:$M$15,4),1)))</f>
        <v>0.11864406779661016</v>
      </c>
      <c r="I9" s="2">
        <f>SUMIFS('raw data'!$E:$E,'raw data'!$A:$A,"="&amp;SystemAnalysis!$A9,'raw data'!$G:$G,"="&amp;SystemAnalysis!$F9)</f>
        <v>1</v>
      </c>
      <c r="J9" s="24">
        <f ca="1">$D9*H9*Inputs!$A$2</f>
        <v>0.308</v>
      </c>
      <c r="K9" s="11">
        <f ca="1">IFERROR(I9/J9,"")</f>
        <v>3.2467532467532467</v>
      </c>
      <c r="N9" s="11"/>
      <c r="Q9" s="11"/>
      <c r="T9" s="11"/>
      <c r="W9" s="11"/>
      <c r="Z9" s="11"/>
      <c r="AC9" s="11"/>
    </row>
    <row r="10" spans="1:29" hidden="1" x14ac:dyDescent="0.25">
      <c r="A10" s="35">
        <v>226</v>
      </c>
      <c r="B10" s="2" t="s">
        <v>5</v>
      </c>
      <c r="C10" s="2">
        <v>2</v>
      </c>
      <c r="D10" s="2">
        <v>4.5</v>
      </c>
      <c r="E10" s="12">
        <v>40087</v>
      </c>
      <c r="F10" s="18">
        <v>2009</v>
      </c>
      <c r="G10" s="2">
        <f ca="1">IF(YEAR(E10)=Inputs!$A$4,1,0)</f>
        <v>0</v>
      </c>
      <c r="H10" s="21">
        <f ca="1">IF(G10=1,HLOOKUP(MONTH(E10),Inputs!$B$11:$M$15,5),IF(YEAR($E10)&gt;$F10,0,IF(YEAR($E10)=$F10,HLOOKUP(MONTH(E10),Inputs!$B$11:$M$15,4),1)))</f>
        <v>0.11864406779661016</v>
      </c>
      <c r="I10" s="2">
        <f>SUMIFS('raw data'!$E:$E,'raw data'!$A:$A,"="&amp;SystemAnalysis!$A10,'raw data'!$G:$G,"="&amp;SystemAnalysis!$F10)</f>
        <v>1</v>
      </c>
      <c r="J10" s="24">
        <f ca="1">$D10*H10*Inputs!$A$2</f>
        <v>0.58728813559322024</v>
      </c>
      <c r="K10" s="11">
        <f ca="1">IFERROR(I10/J10,"")</f>
        <v>1.7027417027417031</v>
      </c>
      <c r="N10" s="11"/>
      <c r="Q10" s="11"/>
      <c r="T10" s="11"/>
      <c r="W10" s="11"/>
      <c r="Z10" s="11"/>
      <c r="AC10" s="11"/>
    </row>
    <row r="11" spans="1:29" hidden="1" x14ac:dyDescent="0.25">
      <c r="A11" s="35">
        <v>243</v>
      </c>
      <c r="B11" s="2" t="s">
        <v>5</v>
      </c>
      <c r="C11" s="2">
        <v>2</v>
      </c>
      <c r="D11" s="2">
        <v>2.2000000000000002</v>
      </c>
      <c r="E11" s="12">
        <v>40179</v>
      </c>
      <c r="F11" s="18">
        <v>2009</v>
      </c>
      <c r="G11" s="2">
        <f ca="1">IF(YEAR(E11)=Inputs!$A$4,1,0)</f>
        <v>0</v>
      </c>
      <c r="H11" s="21">
        <f ca="1">IF(G11=1,HLOOKUP(MONTH(E11),Inputs!$B$11:$M$15,5),IF(YEAR($E11)&gt;$F11,0,IF(YEAR($E11)=$F11,HLOOKUP(MONTH(E11),Inputs!$B$11:$M$15,4),1)))</f>
        <v>0</v>
      </c>
      <c r="I11" s="2">
        <f>SUMIFS('raw data'!$E:$E,'raw data'!$A:$A,"="&amp;SystemAnalysis!$A11,'raw data'!$G:$G,"="&amp;SystemAnalysis!$F11)</f>
        <v>0</v>
      </c>
      <c r="J11" s="24">
        <f ca="1">$D11*H11*Inputs!$A$2</f>
        <v>0</v>
      </c>
      <c r="K11" s="11" t="str">
        <f ca="1">IFERROR(I11/J11,"")</f>
        <v/>
      </c>
      <c r="N11" s="11"/>
      <c r="Q11" s="11"/>
      <c r="T11" s="11"/>
      <c r="W11" s="11"/>
      <c r="Z11" s="11"/>
      <c r="AC11" s="11"/>
    </row>
    <row r="12" spans="1:29" hidden="1" x14ac:dyDescent="0.25">
      <c r="A12" s="35">
        <v>266</v>
      </c>
      <c r="B12" s="2" t="s">
        <v>5</v>
      </c>
      <c r="C12" s="2">
        <v>2</v>
      </c>
      <c r="D12" s="2">
        <v>1.08</v>
      </c>
      <c r="E12" s="12">
        <v>40057</v>
      </c>
      <c r="F12" s="18">
        <v>2009</v>
      </c>
      <c r="G12" s="2">
        <f ca="1">IF(YEAR(E12)=Inputs!$A$4,1,0)</f>
        <v>0</v>
      </c>
      <c r="H12" s="21">
        <f ca="1">IF(G12=1,HLOOKUP(MONTH(E12),Inputs!$B$11:$M$15,5),IF(YEAR($E12)&gt;$F12,0,IF(YEAR($E12)=$F12,HLOOKUP(MONTH(E12),Inputs!$B$11:$M$15,4),1)))</f>
        <v>0.19766053950823584</v>
      </c>
      <c r="I12" s="2">
        <f>SUMIFS('raw data'!$E:$E,'raw data'!$A:$A,"="&amp;SystemAnalysis!$A12,'raw data'!$G:$G,"="&amp;SystemAnalysis!$F12)</f>
        <v>1</v>
      </c>
      <c r="J12" s="24">
        <f ca="1">$D12*H12*Inputs!$A$2</f>
        <v>0.23482072093578418</v>
      </c>
      <c r="K12" s="11">
        <f ca="1">IFERROR(I12/J12,"")</f>
        <v>4.2585679662974352</v>
      </c>
      <c r="N12" s="11"/>
      <c r="Q12" s="11"/>
      <c r="T12" s="11"/>
      <c r="W12" s="11"/>
      <c r="Z12" s="11"/>
      <c r="AC12" s="11"/>
    </row>
    <row r="13" spans="1:29" hidden="1" x14ac:dyDescent="0.25">
      <c r="A13" s="35">
        <v>277</v>
      </c>
      <c r="B13" s="2" t="s">
        <v>5</v>
      </c>
      <c r="C13" s="2">
        <v>3</v>
      </c>
      <c r="D13" s="2">
        <v>6.3959999999999999</v>
      </c>
      <c r="E13" s="12">
        <v>39934</v>
      </c>
      <c r="F13" s="18">
        <v>2009</v>
      </c>
      <c r="G13" s="2">
        <f ca="1">IF(YEAR(E13)=Inputs!$A$4,1,0)</f>
        <v>0</v>
      </c>
      <c r="H13" s="21">
        <f ca="1">IF(G13=1,HLOOKUP(MONTH(E13),Inputs!$B$11:$M$15,5),IF(YEAR($E13)&gt;$F13,0,IF(YEAR($E13)=$F13,HLOOKUP(MONTH(E13),Inputs!$B$11:$M$15,4),1)))</f>
        <v>0.73239436619718312</v>
      </c>
      <c r="I13" s="2">
        <f>SUMIFS('raw data'!$E:$E,'raw data'!$A:$A,"="&amp;SystemAnalysis!$A13,'raw data'!$G:$G,"="&amp;SystemAnalysis!$F13)</f>
        <v>2</v>
      </c>
      <c r="J13" s="24">
        <f ca="1">$D13*H13*Inputs!$A$2</f>
        <v>5.1528338028169021</v>
      </c>
      <c r="K13" s="11">
        <f ca="1">IFERROR(I13/J13,"")</f>
        <v>0.38813594160686088</v>
      </c>
      <c r="N13" s="11"/>
      <c r="Q13" s="11"/>
      <c r="T13" s="11"/>
      <c r="W13" s="11"/>
      <c r="Z13" s="11"/>
      <c r="AC13" s="11"/>
    </row>
    <row r="14" spans="1:29" hidden="1" x14ac:dyDescent="0.25">
      <c r="A14" s="35">
        <v>305</v>
      </c>
      <c r="B14" s="2" t="s">
        <v>5</v>
      </c>
      <c r="C14" s="2">
        <v>9</v>
      </c>
      <c r="D14" s="2">
        <v>4.05</v>
      </c>
      <c r="E14" s="12">
        <v>40087</v>
      </c>
      <c r="F14" s="18">
        <v>2009</v>
      </c>
      <c r="G14" s="2">
        <f ca="1">IF(YEAR(E14)=Inputs!$A$4,1,0)</f>
        <v>0</v>
      </c>
      <c r="H14" s="21">
        <f ca="1">IF(G14=1,HLOOKUP(MONTH(E14),Inputs!$B$11:$M$15,5),IF(YEAR($E14)&gt;$F14,0,IF(YEAR($E14)=$F14,HLOOKUP(MONTH(E14),Inputs!$B$11:$M$15,4),1)))</f>
        <v>0.11864406779661016</v>
      </c>
      <c r="I14" s="2">
        <f>SUMIFS('raw data'!$E:$E,'raw data'!$A:$A,"="&amp;SystemAnalysis!$A14,'raw data'!$G:$G,"="&amp;SystemAnalysis!$F14)</f>
        <v>2</v>
      </c>
      <c r="J14" s="24">
        <f ca="1">$D14*H14*Inputs!$A$2</f>
        <v>0.52855932203389822</v>
      </c>
      <c r="K14" s="11">
        <f ca="1">IFERROR(I14/J14,"")</f>
        <v>3.7838704505371177</v>
      </c>
      <c r="N14" s="11"/>
      <c r="Q14" s="11"/>
      <c r="T14" s="11"/>
      <c r="W14" s="11"/>
      <c r="Z14" s="11"/>
      <c r="AC14" s="11"/>
    </row>
    <row r="15" spans="1:29" hidden="1" x14ac:dyDescent="0.25">
      <c r="A15" s="35">
        <v>330</v>
      </c>
      <c r="B15" s="2" t="s">
        <v>5</v>
      </c>
      <c r="C15" s="2">
        <v>9</v>
      </c>
      <c r="D15" s="2">
        <v>9.8800000000000008</v>
      </c>
      <c r="E15" s="12">
        <v>40148</v>
      </c>
      <c r="F15" s="18">
        <v>2009</v>
      </c>
      <c r="G15" s="2">
        <f ca="1">IF(YEAR(E15)=Inputs!$A$4,1,0)</f>
        <v>0</v>
      </c>
      <c r="H15" s="21">
        <f ca="1">IF(G15=1,HLOOKUP(MONTH(E15),Inputs!$B$11:$M$15,5),IF(YEAR($E15)&gt;$F15,0,IF(YEAR($E15)=$F15,HLOOKUP(MONTH(E15),Inputs!$B$11:$M$15,4),1)))</f>
        <v>2.4826927667701122E-2</v>
      </c>
      <c r="I15" s="2">
        <f>SUMIFS('raw data'!$E:$E,'raw data'!$A:$A,"="&amp;SystemAnalysis!$A15,'raw data'!$G:$G,"="&amp;SystemAnalysis!$F15)</f>
        <v>1</v>
      </c>
      <c r="J15" s="24">
        <f ca="1">$D15*H15*Inputs!$A$2</f>
        <v>0.26981904989257582</v>
      </c>
      <c r="K15" s="11">
        <f ca="1">IFERROR(I15/J15,"")</f>
        <v>3.7061875371591966</v>
      </c>
      <c r="N15" s="11"/>
      <c r="Q15" s="11"/>
      <c r="T15" s="11"/>
      <c r="W15" s="11"/>
      <c r="Z15" s="11"/>
      <c r="AC15" s="11"/>
    </row>
    <row r="16" spans="1:29" hidden="1" x14ac:dyDescent="0.25">
      <c r="A16" s="35">
        <v>334</v>
      </c>
      <c r="B16" s="2" t="s">
        <v>5</v>
      </c>
      <c r="C16" s="2">
        <v>2</v>
      </c>
      <c r="D16" s="2">
        <v>4.7300000000000004</v>
      </c>
      <c r="E16" s="12">
        <v>40026</v>
      </c>
      <c r="F16" s="18">
        <v>2009</v>
      </c>
      <c r="G16" s="2">
        <f ca="1">IF(YEAR(E16)=Inputs!$A$4,1,0)</f>
        <v>0</v>
      </c>
      <c r="H16" s="21">
        <f ca="1">IF(G16=1,HLOOKUP(MONTH(E16),Inputs!$B$11:$M$15,5),IF(YEAR($E16)&gt;$F16,0,IF(YEAR($E16)=$F16,HLOOKUP(MONTH(E16),Inputs!$B$11:$M$15,4),1)))</f>
        <v>0.31869181188827883</v>
      </c>
      <c r="I16" s="2">
        <f>SUMIFS('raw data'!$E:$E,'raw data'!$A:$A,"="&amp;SystemAnalysis!$A16,'raw data'!$G:$G,"="&amp;SystemAnalysis!$F16)</f>
        <v>2</v>
      </c>
      <c r="J16" s="24">
        <f ca="1">$D16*H16*Inputs!$A$2</f>
        <v>1.6581534972547152</v>
      </c>
      <c r="K16" s="11">
        <f ca="1">IFERROR(I16/J16,"")</f>
        <v>1.2061609515109761</v>
      </c>
      <c r="N16" s="11"/>
      <c r="Q16" s="11"/>
      <c r="T16" s="11"/>
      <c r="W16" s="11"/>
      <c r="Z16" s="11"/>
      <c r="AC16" s="11"/>
    </row>
    <row r="17" spans="1:29" hidden="1" x14ac:dyDescent="0.25">
      <c r="A17" s="35">
        <v>407</v>
      </c>
      <c r="B17" s="2" t="s">
        <v>5</v>
      </c>
      <c r="C17" s="2">
        <v>2</v>
      </c>
      <c r="D17" s="2">
        <v>5.6</v>
      </c>
      <c r="E17" s="12">
        <v>40210</v>
      </c>
      <c r="F17" s="18">
        <v>2009</v>
      </c>
      <c r="G17" s="2">
        <f ca="1">IF(YEAR(E17)=Inputs!$A$4,1,0)</f>
        <v>0</v>
      </c>
      <c r="H17" s="21">
        <f ca="1">IF(G17=1,HLOOKUP(MONTH(E17),Inputs!$B$11:$M$15,5),IF(YEAR($E17)&gt;$F17,0,IF(YEAR($E17)=$F17,HLOOKUP(MONTH(E17),Inputs!$B$11:$M$15,4),1)))</f>
        <v>0</v>
      </c>
      <c r="I17" s="2">
        <f>SUMIFS('raw data'!$E:$E,'raw data'!$A:$A,"="&amp;SystemAnalysis!$A17,'raw data'!$G:$G,"="&amp;SystemAnalysis!$F17)</f>
        <v>0</v>
      </c>
      <c r="J17" s="24">
        <f ca="1">$D17*H17*Inputs!$A$2</f>
        <v>0</v>
      </c>
      <c r="K17" s="11" t="str">
        <f ca="1">IFERROR(I17/J17,"")</f>
        <v/>
      </c>
      <c r="N17" s="11"/>
      <c r="Q17" s="11"/>
      <c r="T17" s="11"/>
      <c r="W17" s="11"/>
      <c r="Z17" s="11"/>
      <c r="AC17" s="11"/>
    </row>
    <row r="18" spans="1:29" hidden="1" x14ac:dyDescent="0.25">
      <c r="A18" s="35">
        <v>411</v>
      </c>
      <c r="B18" s="2" t="s">
        <v>5</v>
      </c>
      <c r="C18" s="2">
        <v>6</v>
      </c>
      <c r="D18" s="2">
        <v>4.032</v>
      </c>
      <c r="E18" s="12">
        <v>40210</v>
      </c>
      <c r="F18" s="18">
        <v>2009</v>
      </c>
      <c r="G18" s="2">
        <f ca="1">IF(YEAR(E18)=Inputs!$A$4,1,0)</f>
        <v>0</v>
      </c>
      <c r="H18" s="21">
        <f ca="1">IF(G18=1,HLOOKUP(MONTH(E18),Inputs!$B$11:$M$15,5),IF(YEAR($E18)&gt;$F18,0,IF(YEAR($E18)=$F18,HLOOKUP(MONTH(E18),Inputs!$B$11:$M$15,4),1)))</f>
        <v>0</v>
      </c>
      <c r="I18" s="2">
        <f>SUMIFS('raw data'!$E:$E,'raw data'!$A:$A,"="&amp;SystemAnalysis!$A18,'raw data'!$G:$G,"="&amp;SystemAnalysis!$F18)</f>
        <v>0</v>
      </c>
      <c r="J18" s="24">
        <f ca="1">$D18*H18*Inputs!$A$2</f>
        <v>0</v>
      </c>
      <c r="K18" s="11" t="str">
        <f ca="1">IFERROR(I18/J18,"")</f>
        <v/>
      </c>
      <c r="N18" s="11"/>
      <c r="Q18" s="11"/>
      <c r="T18" s="11"/>
      <c r="W18" s="11"/>
      <c r="Z18" s="11"/>
      <c r="AC18" s="11"/>
    </row>
    <row r="19" spans="1:29" hidden="1" x14ac:dyDescent="0.25">
      <c r="A19" s="35">
        <v>438</v>
      </c>
      <c r="B19" s="2" t="s">
        <v>5</v>
      </c>
      <c r="C19" s="2">
        <v>3</v>
      </c>
      <c r="D19" s="2">
        <v>2.5920000000000001</v>
      </c>
      <c r="E19" s="12">
        <v>39934</v>
      </c>
      <c r="F19" s="18">
        <v>2009</v>
      </c>
      <c r="G19" s="2">
        <f ca="1">IF(YEAR(E19)=Inputs!$A$4,1,0)</f>
        <v>0</v>
      </c>
      <c r="H19" s="21">
        <f ca="1">IF(G19=1,HLOOKUP(MONTH(E19),Inputs!$B$11:$M$15,5),IF(YEAR($E19)&gt;$F19,0,IF(YEAR($E19)=$F19,HLOOKUP(MONTH(E19),Inputs!$B$11:$M$15,4),1)))</f>
        <v>0.73239436619718312</v>
      </c>
      <c r="I19" s="2">
        <f>SUMIFS('raw data'!$E:$E,'raw data'!$A:$A,"="&amp;SystemAnalysis!$A19,'raw data'!$G:$G,"="&amp;SystemAnalysis!$F19)</f>
        <v>2</v>
      </c>
      <c r="J19" s="24">
        <f ca="1">$D19*H19*Inputs!$A$2</f>
        <v>2.0882028169014086</v>
      </c>
      <c r="K19" s="11">
        <f ca="1">IFERROR(I19/J19,"")</f>
        <v>0.95776137442804099</v>
      </c>
      <c r="N19" s="11"/>
      <c r="Q19" s="11"/>
      <c r="T19" s="11"/>
      <c r="W19" s="11"/>
      <c r="Z19" s="11"/>
      <c r="AC19" s="11"/>
    </row>
    <row r="20" spans="1:29" hidden="1" x14ac:dyDescent="0.25">
      <c r="A20" s="35">
        <v>458</v>
      </c>
      <c r="B20" s="2" t="s">
        <v>5</v>
      </c>
      <c r="C20" s="2">
        <v>6</v>
      </c>
      <c r="D20" s="2">
        <v>4.032</v>
      </c>
      <c r="E20" s="12">
        <v>40210</v>
      </c>
      <c r="F20" s="18">
        <v>2009</v>
      </c>
      <c r="G20" s="2">
        <f ca="1">IF(YEAR(E20)=Inputs!$A$4,1,0)</f>
        <v>0</v>
      </c>
      <c r="H20" s="21">
        <f ca="1">IF(G20=1,HLOOKUP(MONTH(E20),Inputs!$B$11:$M$15,5),IF(YEAR($E20)&gt;$F20,0,IF(YEAR($E20)=$F20,HLOOKUP(MONTH(E20),Inputs!$B$11:$M$15,4),1)))</f>
        <v>0</v>
      </c>
      <c r="I20" s="2">
        <f>SUMIFS('raw data'!$E:$E,'raw data'!$A:$A,"="&amp;SystemAnalysis!$A20,'raw data'!$G:$G,"="&amp;SystemAnalysis!$F20)</f>
        <v>0</v>
      </c>
      <c r="J20" s="24">
        <f ca="1">$D20*H20*Inputs!$A$2</f>
        <v>0</v>
      </c>
      <c r="K20" s="11" t="str">
        <f ca="1">IFERROR(I20/J20,"")</f>
        <v/>
      </c>
      <c r="N20" s="11"/>
      <c r="Q20" s="11"/>
      <c r="T20" s="11"/>
      <c r="W20" s="11"/>
      <c r="Z20" s="11"/>
      <c r="AC20" s="11"/>
    </row>
    <row r="21" spans="1:29" hidden="1" x14ac:dyDescent="0.25">
      <c r="A21" s="35">
        <v>464</v>
      </c>
      <c r="B21" s="2" t="s">
        <v>5</v>
      </c>
      <c r="C21" s="2">
        <v>9</v>
      </c>
      <c r="D21" s="2">
        <v>3.87</v>
      </c>
      <c r="E21" s="12">
        <v>40210</v>
      </c>
      <c r="F21" s="18">
        <v>2009</v>
      </c>
      <c r="G21" s="2">
        <f ca="1">IF(YEAR(E21)=Inputs!$A$4,1,0)</f>
        <v>0</v>
      </c>
      <c r="H21" s="21">
        <f ca="1">IF(G21=1,HLOOKUP(MONTH(E21),Inputs!$B$11:$M$15,5),IF(YEAR($E21)&gt;$F21,0,IF(YEAR($E21)=$F21,HLOOKUP(MONTH(E21),Inputs!$B$11:$M$15,4),1)))</f>
        <v>0</v>
      </c>
      <c r="I21" s="2">
        <f>SUMIFS('raw data'!$E:$E,'raw data'!$A:$A,"="&amp;SystemAnalysis!$A21,'raw data'!$G:$G,"="&amp;SystemAnalysis!$F21)</f>
        <v>0</v>
      </c>
      <c r="J21" s="24">
        <f ca="1">$D21*H21*Inputs!$A$2</f>
        <v>0</v>
      </c>
      <c r="K21" s="11" t="str">
        <f ca="1">IFERROR(I21/J21,"")</f>
        <v/>
      </c>
      <c r="N21" s="11"/>
      <c r="Q21" s="11"/>
      <c r="T21" s="11"/>
      <c r="W21" s="11"/>
      <c r="Z21" s="11"/>
      <c r="AC21" s="11"/>
    </row>
    <row r="22" spans="1:29" hidden="1" x14ac:dyDescent="0.25">
      <c r="A22" s="35">
        <v>502</v>
      </c>
      <c r="B22" s="2" t="s">
        <v>5</v>
      </c>
      <c r="C22" s="2">
        <v>2</v>
      </c>
      <c r="D22" s="2">
        <v>5.4</v>
      </c>
      <c r="E22" s="12">
        <v>40148</v>
      </c>
      <c r="F22" s="18">
        <v>2009</v>
      </c>
      <c r="G22" s="2">
        <f ca="1">IF(YEAR(E22)=Inputs!$A$4,1,0)</f>
        <v>0</v>
      </c>
      <c r="H22" s="21">
        <f ca="1">IF(G22=1,HLOOKUP(MONTH(E22),Inputs!$B$11:$M$15,5),IF(YEAR($E22)&gt;$F22,0,IF(YEAR($E22)=$F22,HLOOKUP(MONTH(E22),Inputs!$B$11:$M$15,4),1)))</f>
        <v>2.4826927667701122E-2</v>
      </c>
      <c r="I22" s="2">
        <f>SUMIFS('raw data'!$E:$E,'raw data'!$A:$A,"="&amp;SystemAnalysis!$A22,'raw data'!$G:$G,"="&amp;SystemAnalysis!$F22)</f>
        <v>1</v>
      </c>
      <c r="J22" s="24">
        <f ca="1">$D22*H22*Inputs!$A$2</f>
        <v>0.14747195034614469</v>
      </c>
      <c r="K22" s="11">
        <f ca="1">IFERROR(I22/J22,"")</f>
        <v>6.7809505309505296</v>
      </c>
      <c r="N22" s="11"/>
      <c r="Q22" s="11"/>
      <c r="T22" s="11"/>
      <c r="W22" s="11"/>
      <c r="Z22" s="11"/>
      <c r="AC22" s="11"/>
    </row>
    <row r="23" spans="1:29" hidden="1" x14ac:dyDescent="0.25">
      <c r="A23" s="35">
        <v>612</v>
      </c>
      <c r="B23" s="2" t="s">
        <v>5</v>
      </c>
      <c r="C23" s="2">
        <v>8</v>
      </c>
      <c r="D23" s="2">
        <v>4.5999999999999996</v>
      </c>
      <c r="E23" s="12">
        <v>40269</v>
      </c>
      <c r="F23" s="18">
        <v>2009</v>
      </c>
      <c r="G23" s="2">
        <f ca="1">IF(YEAR(E23)=Inputs!$A$4,1,0)</f>
        <v>0</v>
      </c>
      <c r="H23" s="21">
        <f ca="1">IF(G23=1,HLOOKUP(MONTH(E23),Inputs!$B$11:$M$15,5),IF(YEAR($E23)&gt;$F23,0,IF(YEAR($E23)=$F23,HLOOKUP(MONTH(E23),Inputs!$B$11:$M$15,4),1)))</f>
        <v>0</v>
      </c>
      <c r="I23" s="2">
        <f>SUMIFS('raw data'!$E:$E,'raw data'!$A:$A,"="&amp;SystemAnalysis!$A23,'raw data'!$G:$G,"="&amp;SystemAnalysis!$F23)</f>
        <v>0</v>
      </c>
      <c r="J23" s="24">
        <f ca="1">$D23*H23*Inputs!$A$2</f>
        <v>0</v>
      </c>
      <c r="K23" s="11" t="str">
        <f ca="1">IFERROR(I23/J23,"")</f>
        <v/>
      </c>
      <c r="N23" s="11"/>
      <c r="Q23" s="11"/>
      <c r="T23" s="11"/>
      <c r="W23" s="11"/>
      <c r="Z23" s="11"/>
      <c r="AC23" s="11"/>
    </row>
    <row r="24" spans="1:29" hidden="1" x14ac:dyDescent="0.25">
      <c r="A24" s="35">
        <v>685</v>
      </c>
      <c r="B24" s="2" t="s">
        <v>5</v>
      </c>
      <c r="C24" s="2">
        <v>4</v>
      </c>
      <c r="D24" s="2">
        <v>4.4400000000000004</v>
      </c>
      <c r="E24" s="12">
        <v>40238</v>
      </c>
      <c r="F24" s="18">
        <v>2009</v>
      </c>
      <c r="G24" s="2">
        <f ca="1">IF(YEAR(E24)=Inputs!$A$4,1,0)</f>
        <v>0</v>
      </c>
      <c r="H24" s="21">
        <f ca="1">IF(G24=1,HLOOKUP(MONTH(E24),Inputs!$B$11:$M$15,5),IF(YEAR($E24)&gt;$F24,0,IF(YEAR($E24)=$F24,HLOOKUP(MONTH(E24),Inputs!$B$11:$M$15,4),1)))</f>
        <v>0</v>
      </c>
      <c r="I24" s="2">
        <f>SUMIFS('raw data'!$E:$E,'raw data'!$A:$A,"="&amp;SystemAnalysis!$A24,'raw data'!$G:$G,"="&amp;SystemAnalysis!$F24)</f>
        <v>0</v>
      </c>
      <c r="J24" s="24">
        <f ca="1">$D24*H24*Inputs!$A$2</f>
        <v>0</v>
      </c>
      <c r="K24" s="11" t="str">
        <f ca="1">IFERROR(I24/J24,"")</f>
        <v/>
      </c>
      <c r="N24" s="11"/>
      <c r="Q24" s="11"/>
      <c r="T24" s="11"/>
      <c r="W24" s="11"/>
      <c r="Z24" s="11"/>
      <c r="AC24" s="11"/>
    </row>
    <row r="25" spans="1:29" hidden="1" x14ac:dyDescent="0.25">
      <c r="A25" s="35">
        <v>721</v>
      </c>
      <c r="B25" s="2" t="s">
        <v>5</v>
      </c>
      <c r="C25" s="2">
        <v>6</v>
      </c>
      <c r="D25" s="2">
        <v>3.4</v>
      </c>
      <c r="E25" s="12">
        <v>40299</v>
      </c>
      <c r="F25" s="18">
        <v>2009</v>
      </c>
      <c r="G25" s="2">
        <f ca="1">IF(YEAR(E25)=Inputs!$A$4,1,0)</f>
        <v>0</v>
      </c>
      <c r="H25" s="21">
        <f ca="1">IF(G25=1,HLOOKUP(MONTH(E25),Inputs!$B$11:$M$15,5),IF(YEAR($E25)&gt;$F25,0,IF(YEAR($E25)=$F25,HLOOKUP(MONTH(E25),Inputs!$B$11:$M$15,4),1)))</f>
        <v>0</v>
      </c>
      <c r="I25" s="2">
        <f>SUMIFS('raw data'!$E:$E,'raw data'!$A:$A,"="&amp;SystemAnalysis!$A25,'raw data'!$G:$G,"="&amp;SystemAnalysis!$F25)</f>
        <v>0</v>
      </c>
      <c r="J25" s="24">
        <f ca="1">$D25*H25*Inputs!$A$2</f>
        <v>0</v>
      </c>
      <c r="K25" s="11" t="str">
        <f ca="1">IFERROR(I25/J25,"")</f>
        <v/>
      </c>
      <c r="N25" s="11"/>
      <c r="Q25" s="11"/>
      <c r="T25" s="11"/>
      <c r="W25" s="11"/>
      <c r="Z25" s="11"/>
      <c r="AC25" s="11"/>
    </row>
    <row r="26" spans="1:29" hidden="1" x14ac:dyDescent="0.25">
      <c r="A26" s="35">
        <v>760</v>
      </c>
      <c r="B26" s="2" t="s">
        <v>5</v>
      </c>
      <c r="C26" s="2">
        <v>4</v>
      </c>
      <c r="D26" s="2">
        <v>8.75</v>
      </c>
      <c r="E26" s="12">
        <v>40269</v>
      </c>
      <c r="F26" s="18">
        <v>2009</v>
      </c>
      <c r="G26" s="2">
        <f ca="1">IF(YEAR(E26)=Inputs!$A$4,1,0)</f>
        <v>0</v>
      </c>
      <c r="H26" s="21">
        <f ca="1">IF(G26=1,HLOOKUP(MONTH(E26),Inputs!$B$11:$M$15,5),IF(YEAR($E26)&gt;$F26,0,IF(YEAR($E26)=$F26,HLOOKUP(MONTH(E26),Inputs!$B$11:$M$15,4),1)))</f>
        <v>0</v>
      </c>
      <c r="I26" s="2">
        <f>SUMIFS('raw data'!$E:$E,'raw data'!$A:$A,"="&amp;SystemAnalysis!$A26,'raw data'!$G:$G,"="&amp;SystemAnalysis!$F26)</f>
        <v>0</v>
      </c>
      <c r="J26" s="24">
        <f ca="1">$D26*H26*Inputs!$A$2</f>
        <v>0</v>
      </c>
      <c r="K26" s="11" t="str">
        <f ca="1">IFERROR(I26/J26,"")</f>
        <v/>
      </c>
      <c r="N26" s="11"/>
      <c r="Q26" s="11"/>
      <c r="T26" s="11"/>
      <c r="W26" s="11"/>
      <c r="Z26" s="11"/>
      <c r="AC26" s="11"/>
    </row>
    <row r="27" spans="1:29" hidden="1" x14ac:dyDescent="0.25">
      <c r="A27" s="35">
        <v>774</v>
      </c>
      <c r="B27" s="2" t="s">
        <v>5</v>
      </c>
      <c r="C27" s="2">
        <v>2</v>
      </c>
      <c r="D27" s="2">
        <v>5</v>
      </c>
      <c r="E27" s="12">
        <v>40269</v>
      </c>
      <c r="F27" s="18">
        <v>2009</v>
      </c>
      <c r="G27" s="2">
        <f ca="1">IF(YEAR(E27)=Inputs!$A$4,1,0)</f>
        <v>0</v>
      </c>
      <c r="H27" s="21">
        <f ca="1">IF(G27=1,HLOOKUP(MONTH(E27),Inputs!$B$11:$M$15,5),IF(YEAR($E27)&gt;$F27,0,IF(YEAR($E27)=$F27,HLOOKUP(MONTH(E27),Inputs!$B$11:$M$15,4),1)))</f>
        <v>0</v>
      </c>
      <c r="I27" s="2">
        <f>SUMIFS('raw data'!$E:$E,'raw data'!$A:$A,"="&amp;SystemAnalysis!$A27,'raw data'!$G:$G,"="&amp;SystemAnalysis!$F27)</f>
        <v>0</v>
      </c>
      <c r="J27" s="24">
        <f ca="1">$D27*H27*Inputs!$A$2</f>
        <v>0</v>
      </c>
      <c r="K27" s="11" t="str">
        <f ca="1">IFERROR(I27/J27,"")</f>
        <v/>
      </c>
      <c r="N27" s="11"/>
      <c r="Q27" s="11"/>
      <c r="T27" s="11"/>
      <c r="W27" s="11"/>
      <c r="Z27" s="11"/>
      <c r="AC27" s="11"/>
    </row>
    <row r="28" spans="1:29" hidden="1" x14ac:dyDescent="0.25">
      <c r="A28" s="35">
        <v>775</v>
      </c>
      <c r="B28" s="2" t="s">
        <v>5</v>
      </c>
      <c r="C28" s="2">
        <v>8</v>
      </c>
      <c r="D28" s="2">
        <v>4.8</v>
      </c>
      <c r="E28" s="12">
        <v>40299</v>
      </c>
      <c r="F28" s="18">
        <v>2009</v>
      </c>
      <c r="G28" s="2">
        <f ca="1">IF(YEAR(E28)=Inputs!$A$4,1,0)</f>
        <v>0</v>
      </c>
      <c r="H28" s="21">
        <f ca="1">IF(G28=1,HLOOKUP(MONTH(E28),Inputs!$B$11:$M$15,5),IF(YEAR($E28)&gt;$F28,0,IF(YEAR($E28)=$F28,HLOOKUP(MONTH(E28),Inputs!$B$11:$M$15,4),1)))</f>
        <v>0</v>
      </c>
      <c r="I28" s="2">
        <f>SUMIFS('raw data'!$E:$E,'raw data'!$A:$A,"="&amp;SystemAnalysis!$A28,'raw data'!$G:$G,"="&amp;SystemAnalysis!$F28)</f>
        <v>0</v>
      </c>
      <c r="J28" s="24">
        <f ca="1">$D28*H28*Inputs!$A$2</f>
        <v>0</v>
      </c>
      <c r="K28" s="11" t="str">
        <f ca="1">IFERROR(I28/J28,"")</f>
        <v/>
      </c>
      <c r="N28" s="11"/>
      <c r="Q28" s="11"/>
      <c r="T28" s="11"/>
      <c r="W28" s="11"/>
      <c r="Z28" s="11"/>
      <c r="AC28" s="11"/>
    </row>
    <row r="29" spans="1:29" hidden="1" x14ac:dyDescent="0.25">
      <c r="A29" s="35">
        <v>825</v>
      </c>
      <c r="B29" s="2" t="s">
        <v>5</v>
      </c>
      <c r="C29" s="2">
        <v>3</v>
      </c>
      <c r="D29" s="2">
        <v>27.6</v>
      </c>
      <c r="E29" s="12">
        <v>40238</v>
      </c>
      <c r="F29" s="18">
        <v>2009</v>
      </c>
      <c r="G29" s="2">
        <f ca="1">IF(YEAR(E29)=Inputs!$A$4,1,0)</f>
        <v>0</v>
      </c>
      <c r="H29" s="21">
        <f ca="1">IF(G29=1,HLOOKUP(MONTH(E29),Inputs!$B$11:$M$15,5),IF(YEAR($E29)&gt;$F29,0,IF(YEAR($E29)=$F29,HLOOKUP(MONTH(E29),Inputs!$B$11:$M$15,4),1)))</f>
        <v>0</v>
      </c>
      <c r="I29" s="2">
        <f>SUMIFS('raw data'!$E:$E,'raw data'!$A:$A,"="&amp;SystemAnalysis!$A29,'raw data'!$G:$G,"="&amp;SystemAnalysis!$F29)</f>
        <v>0</v>
      </c>
      <c r="J29" s="24">
        <f ca="1">$D29*H29*Inputs!$A$2</f>
        <v>0</v>
      </c>
      <c r="K29" s="11" t="str">
        <f ca="1">IFERROR(I29/J29,"")</f>
        <v/>
      </c>
      <c r="N29" s="11"/>
      <c r="Q29" s="11"/>
      <c r="T29" s="11"/>
      <c r="W29" s="11"/>
      <c r="Z29" s="11"/>
      <c r="AC29" s="11"/>
    </row>
    <row r="30" spans="1:29" hidden="1" x14ac:dyDescent="0.25">
      <c r="A30" s="35">
        <v>847</v>
      </c>
      <c r="B30" s="2" t="s">
        <v>5</v>
      </c>
      <c r="C30" s="2">
        <v>6</v>
      </c>
      <c r="D30" s="2">
        <v>3.96</v>
      </c>
      <c r="E30" s="12">
        <v>40330</v>
      </c>
      <c r="F30" s="18">
        <v>2009</v>
      </c>
      <c r="G30" s="2">
        <f ca="1">IF(YEAR(E30)=Inputs!$A$4,1,0)</f>
        <v>0</v>
      </c>
      <c r="H30" s="21">
        <f ca="1">IF(G30=1,HLOOKUP(MONTH(E30),Inputs!$B$11:$M$15,5),IF(YEAR($E30)&gt;$F30,0,IF(YEAR($E30)=$F30,HLOOKUP(MONTH(E30),Inputs!$B$11:$M$15,4),1)))</f>
        <v>0</v>
      </c>
      <c r="I30" s="2">
        <f>SUMIFS('raw data'!$E:$E,'raw data'!$A:$A,"="&amp;SystemAnalysis!$A30,'raw data'!$G:$G,"="&amp;SystemAnalysis!$F30)</f>
        <v>0</v>
      </c>
      <c r="J30" s="24">
        <f ca="1">$D30*H30*Inputs!$A$2</f>
        <v>0</v>
      </c>
      <c r="K30" s="11" t="str">
        <f ca="1">IFERROR(I30/J30,"")</f>
        <v/>
      </c>
      <c r="N30" s="11"/>
      <c r="Q30" s="11"/>
      <c r="T30" s="11"/>
      <c r="W30" s="11"/>
      <c r="Z30" s="11"/>
      <c r="AC30" s="11"/>
    </row>
    <row r="31" spans="1:29" hidden="1" x14ac:dyDescent="0.25">
      <c r="A31" s="35">
        <v>883</v>
      </c>
      <c r="B31" s="2" t="s">
        <v>5</v>
      </c>
      <c r="C31" s="2">
        <v>6</v>
      </c>
      <c r="D31" s="2">
        <v>3.45</v>
      </c>
      <c r="E31" s="12">
        <v>40299</v>
      </c>
      <c r="F31" s="18">
        <v>2009</v>
      </c>
      <c r="G31" s="2">
        <f ca="1">IF(YEAR(E31)=Inputs!$A$4,1,0)</f>
        <v>0</v>
      </c>
      <c r="H31" s="21">
        <f ca="1">IF(G31=1,HLOOKUP(MONTH(E31),Inputs!$B$11:$M$15,5),IF(YEAR($E31)&gt;$F31,0,IF(YEAR($E31)=$F31,HLOOKUP(MONTH(E31),Inputs!$B$11:$M$15,4),1)))</f>
        <v>0</v>
      </c>
      <c r="I31" s="2">
        <f>SUMIFS('raw data'!$E:$E,'raw data'!$A:$A,"="&amp;SystemAnalysis!$A31,'raw data'!$G:$G,"="&amp;SystemAnalysis!$F31)</f>
        <v>0</v>
      </c>
      <c r="J31" s="24">
        <f ca="1">$D31*H31*Inputs!$A$2</f>
        <v>0</v>
      </c>
      <c r="K31" s="11" t="str">
        <f ca="1">IFERROR(I31/J31,"")</f>
        <v/>
      </c>
      <c r="N31" s="11"/>
      <c r="Q31" s="11"/>
      <c r="T31" s="11"/>
      <c r="W31" s="11"/>
      <c r="Z31" s="11"/>
      <c r="AC31" s="11"/>
    </row>
    <row r="32" spans="1:29" hidden="1" x14ac:dyDescent="0.25">
      <c r="A32" s="35">
        <v>884</v>
      </c>
      <c r="B32" s="2" t="s">
        <v>5</v>
      </c>
      <c r="C32" s="2">
        <v>6</v>
      </c>
      <c r="D32" s="2">
        <v>3.45</v>
      </c>
      <c r="E32" s="12">
        <v>40299</v>
      </c>
      <c r="F32" s="18">
        <v>2009</v>
      </c>
      <c r="G32" s="2">
        <f ca="1">IF(YEAR(E32)=Inputs!$A$4,1,0)</f>
        <v>0</v>
      </c>
      <c r="H32" s="21">
        <f ca="1">IF(G32=1,HLOOKUP(MONTH(E32),Inputs!$B$11:$M$15,5),IF(YEAR($E32)&gt;$F32,0,IF(YEAR($E32)=$F32,HLOOKUP(MONTH(E32),Inputs!$B$11:$M$15,4),1)))</f>
        <v>0</v>
      </c>
      <c r="I32" s="2">
        <f>SUMIFS('raw data'!$E:$E,'raw data'!$A:$A,"="&amp;SystemAnalysis!$A32,'raw data'!$G:$G,"="&amp;SystemAnalysis!$F32)</f>
        <v>0</v>
      </c>
      <c r="J32" s="24">
        <f ca="1">$D32*H32*Inputs!$A$2</f>
        <v>0</v>
      </c>
      <c r="K32" s="11" t="str">
        <f ca="1">IFERROR(I32/J32,"")</f>
        <v/>
      </c>
      <c r="N32" s="11"/>
      <c r="Q32" s="11"/>
      <c r="T32" s="11"/>
      <c r="W32" s="11"/>
      <c r="Z32" s="11"/>
      <c r="AC32" s="11"/>
    </row>
    <row r="33" spans="1:29" hidden="1" x14ac:dyDescent="0.25">
      <c r="A33" s="35">
        <v>911</v>
      </c>
      <c r="B33" s="2" t="s">
        <v>5</v>
      </c>
      <c r="C33" s="2">
        <v>2</v>
      </c>
      <c r="D33" s="2">
        <v>4.7</v>
      </c>
      <c r="E33" s="12">
        <v>40330</v>
      </c>
      <c r="F33" s="18">
        <v>2009</v>
      </c>
      <c r="G33" s="2">
        <f ca="1">IF(YEAR(E33)=Inputs!$A$4,1,0)</f>
        <v>0</v>
      </c>
      <c r="H33" s="21">
        <f ca="1">IF(G33=1,HLOOKUP(MONTH(E33),Inputs!$B$11:$M$15,5),IF(YEAR($E33)&gt;$F33,0,IF(YEAR($E33)=$F33,HLOOKUP(MONTH(E33),Inputs!$B$11:$M$15,4),1)))</f>
        <v>0</v>
      </c>
      <c r="I33" s="2">
        <f>SUMIFS('raw data'!$E:$E,'raw data'!$A:$A,"="&amp;SystemAnalysis!$A33,'raw data'!$G:$G,"="&amp;SystemAnalysis!$F33)</f>
        <v>0</v>
      </c>
      <c r="J33" s="24">
        <f ca="1">$D33*H33*Inputs!$A$2</f>
        <v>0</v>
      </c>
      <c r="K33" s="11" t="str">
        <f ca="1">IFERROR(I33/J33,"")</f>
        <v/>
      </c>
      <c r="N33" s="11"/>
      <c r="Q33" s="11"/>
      <c r="T33" s="11"/>
      <c r="W33" s="11"/>
      <c r="Z33" s="11"/>
      <c r="AC33" s="11"/>
    </row>
    <row r="34" spans="1:29" hidden="1" x14ac:dyDescent="0.25">
      <c r="A34" s="35">
        <v>937</v>
      </c>
      <c r="B34" s="2" t="s">
        <v>5</v>
      </c>
      <c r="C34" s="2">
        <v>2</v>
      </c>
      <c r="D34" s="2">
        <v>5.04</v>
      </c>
      <c r="E34" s="12">
        <v>40299</v>
      </c>
      <c r="F34" s="18">
        <v>2009</v>
      </c>
      <c r="G34" s="2">
        <f ca="1">IF(YEAR(E34)=Inputs!$A$4,1,0)</f>
        <v>0</v>
      </c>
      <c r="H34" s="21">
        <f ca="1">IF(G34=1,HLOOKUP(MONTH(E34),Inputs!$B$11:$M$15,5),IF(YEAR($E34)&gt;$F34,0,IF(YEAR($E34)=$F34,HLOOKUP(MONTH(E34),Inputs!$B$11:$M$15,4),1)))</f>
        <v>0</v>
      </c>
      <c r="I34" s="2">
        <f>SUMIFS('raw data'!$E:$E,'raw data'!$A:$A,"="&amp;SystemAnalysis!$A34,'raw data'!$G:$G,"="&amp;SystemAnalysis!$F34)</f>
        <v>0</v>
      </c>
      <c r="J34" s="24">
        <f ca="1">$D34*H34*Inputs!$A$2</f>
        <v>0</v>
      </c>
      <c r="K34" s="11" t="str">
        <f ca="1">IFERROR(I34/J34,"")</f>
        <v/>
      </c>
      <c r="N34" s="11"/>
      <c r="Q34" s="11"/>
      <c r="T34" s="11"/>
      <c r="W34" s="11"/>
      <c r="Z34" s="11"/>
      <c r="AC34" s="11"/>
    </row>
    <row r="35" spans="1:29" hidden="1" x14ac:dyDescent="0.25">
      <c r="A35" s="35">
        <v>970</v>
      </c>
      <c r="B35" s="2" t="s">
        <v>5</v>
      </c>
      <c r="C35" s="2">
        <v>8</v>
      </c>
      <c r="D35" s="2">
        <v>5.0599999999999996</v>
      </c>
      <c r="E35" s="12">
        <v>40360</v>
      </c>
      <c r="F35" s="18">
        <v>2009</v>
      </c>
      <c r="G35" s="2">
        <f ca="1">IF(YEAR(E35)=Inputs!$A$4,1,0)</f>
        <v>0</v>
      </c>
      <c r="H35" s="21">
        <f ca="1">IF(G35=1,HLOOKUP(MONTH(E35),Inputs!$B$11:$M$15,5),IF(YEAR($E35)&gt;$F35,0,IF(YEAR($E35)=$F35,HLOOKUP(MONTH(E35),Inputs!$B$11:$M$15,4),1)))</f>
        <v>0</v>
      </c>
      <c r="I35" s="2">
        <f>SUMIFS('raw data'!$E:$E,'raw data'!$A:$A,"="&amp;SystemAnalysis!$A35,'raw data'!$G:$G,"="&amp;SystemAnalysis!$F35)</f>
        <v>0</v>
      </c>
      <c r="J35" s="24">
        <f ca="1">$D35*H35*Inputs!$A$2</f>
        <v>0</v>
      </c>
      <c r="K35" s="11" t="str">
        <f ca="1">IFERROR(I35/J35,"")</f>
        <v/>
      </c>
      <c r="N35" s="11"/>
      <c r="Q35" s="11"/>
      <c r="T35" s="11"/>
      <c r="W35" s="11"/>
      <c r="Z35" s="11"/>
      <c r="AC35" s="11"/>
    </row>
    <row r="36" spans="1:29" hidden="1" x14ac:dyDescent="0.25">
      <c r="A36" s="35">
        <v>971</v>
      </c>
      <c r="B36" s="2" t="s">
        <v>5</v>
      </c>
      <c r="C36" s="2">
        <v>8</v>
      </c>
      <c r="D36" s="2">
        <v>2.6</v>
      </c>
      <c r="E36" s="12">
        <v>40422</v>
      </c>
      <c r="F36" s="18">
        <v>2009</v>
      </c>
      <c r="G36" s="2">
        <f ca="1">IF(YEAR(E36)=Inputs!$A$4,1,0)</f>
        <v>0</v>
      </c>
      <c r="H36" s="21">
        <f ca="1">IF(G36=1,HLOOKUP(MONTH(E36),Inputs!$B$11:$M$15,5),IF(YEAR($E36)&gt;$F36,0,IF(YEAR($E36)=$F36,HLOOKUP(MONTH(E36),Inputs!$B$11:$M$15,4),1)))</f>
        <v>0</v>
      </c>
      <c r="I36" s="2">
        <f>SUMIFS('raw data'!$E:$E,'raw data'!$A:$A,"="&amp;SystemAnalysis!$A36,'raw data'!$G:$G,"="&amp;SystemAnalysis!$F36)</f>
        <v>0</v>
      </c>
      <c r="J36" s="24">
        <f ca="1">$D36*H36*Inputs!$A$2</f>
        <v>0</v>
      </c>
      <c r="K36" s="11" t="str">
        <f ca="1">IFERROR(I36/J36,"")</f>
        <v/>
      </c>
      <c r="N36" s="11"/>
      <c r="Q36" s="11"/>
      <c r="T36" s="11"/>
      <c r="W36" s="11"/>
      <c r="Z36" s="11"/>
      <c r="AC36" s="11"/>
    </row>
    <row r="37" spans="1:29" hidden="1" x14ac:dyDescent="0.25">
      <c r="A37" s="35">
        <v>972</v>
      </c>
      <c r="B37" s="2" t="s">
        <v>5</v>
      </c>
      <c r="C37" s="2">
        <v>8</v>
      </c>
      <c r="D37" s="2">
        <v>3.6</v>
      </c>
      <c r="E37" s="12">
        <v>40391</v>
      </c>
      <c r="F37" s="18">
        <v>2009</v>
      </c>
      <c r="G37" s="2">
        <f ca="1">IF(YEAR(E37)=Inputs!$A$4,1,0)</f>
        <v>0</v>
      </c>
      <c r="H37" s="21">
        <f ca="1">IF(G37=1,HLOOKUP(MONTH(E37),Inputs!$B$11:$M$15,5),IF(YEAR($E37)&gt;$F37,0,IF(YEAR($E37)=$F37,HLOOKUP(MONTH(E37),Inputs!$B$11:$M$15,4),1)))</f>
        <v>0</v>
      </c>
      <c r="I37" s="2">
        <f>SUMIFS('raw data'!$E:$E,'raw data'!$A:$A,"="&amp;SystemAnalysis!$A37,'raw data'!$G:$G,"="&amp;SystemAnalysis!$F37)</f>
        <v>0</v>
      </c>
      <c r="J37" s="24">
        <f ca="1">$D37*H37*Inputs!$A$2</f>
        <v>0</v>
      </c>
      <c r="K37" s="11" t="str">
        <f ca="1">IFERROR(I37/J37,"")</f>
        <v/>
      </c>
      <c r="N37" s="11"/>
      <c r="Q37" s="11"/>
      <c r="T37" s="11"/>
      <c r="W37" s="11"/>
      <c r="Z37" s="11"/>
      <c r="AC37" s="11"/>
    </row>
    <row r="38" spans="1:29" hidden="1" x14ac:dyDescent="0.25">
      <c r="A38" s="35">
        <v>989</v>
      </c>
      <c r="B38" s="2" t="s">
        <v>5</v>
      </c>
      <c r="C38" s="2">
        <v>9</v>
      </c>
      <c r="D38" s="2">
        <v>3.2</v>
      </c>
      <c r="E38" s="12">
        <v>40360</v>
      </c>
      <c r="F38" s="18">
        <v>2009</v>
      </c>
      <c r="G38" s="2">
        <f ca="1">IF(YEAR(E38)=Inputs!$A$4,1,0)</f>
        <v>0</v>
      </c>
      <c r="H38" s="21">
        <f ca="1">IF(G38=1,HLOOKUP(MONTH(E38),Inputs!$B$11:$M$15,5),IF(YEAR($E38)&gt;$F38,0,IF(YEAR($E38)=$F38,HLOOKUP(MONTH(E38),Inputs!$B$11:$M$15,4),1)))</f>
        <v>0</v>
      </c>
      <c r="I38" s="2">
        <f>SUMIFS('raw data'!$E:$E,'raw data'!$A:$A,"="&amp;SystemAnalysis!$A38,'raw data'!$G:$G,"="&amp;SystemAnalysis!$F38)</f>
        <v>0</v>
      </c>
      <c r="J38" s="24">
        <f ca="1">$D38*H38*Inputs!$A$2</f>
        <v>0</v>
      </c>
      <c r="K38" s="11" t="str">
        <f ca="1">IFERROR(I38/J38,"")</f>
        <v/>
      </c>
      <c r="N38" s="11"/>
      <c r="Q38" s="11"/>
      <c r="T38" s="11"/>
      <c r="W38" s="11"/>
      <c r="Z38" s="11"/>
      <c r="AC38" s="11"/>
    </row>
    <row r="39" spans="1:29" hidden="1" x14ac:dyDescent="0.25">
      <c r="A39" s="35">
        <v>999</v>
      </c>
      <c r="B39" s="2" t="s">
        <v>5</v>
      </c>
      <c r="C39" s="2">
        <v>2</v>
      </c>
      <c r="D39" s="2">
        <v>2.4849999999999999</v>
      </c>
      <c r="E39" s="12">
        <v>40391</v>
      </c>
      <c r="F39" s="18">
        <v>2009</v>
      </c>
      <c r="G39" s="2">
        <f ca="1">IF(YEAR(E39)=Inputs!$A$4,1,0)</f>
        <v>0</v>
      </c>
      <c r="H39" s="21">
        <f ca="1">IF(G39=1,HLOOKUP(MONTH(E39),Inputs!$B$11:$M$15,5),IF(YEAR($E39)&gt;$F39,0,IF(YEAR($E39)=$F39,HLOOKUP(MONTH(E39),Inputs!$B$11:$M$15,4),1)))</f>
        <v>0</v>
      </c>
      <c r="I39" s="2">
        <f>SUMIFS('raw data'!$E:$E,'raw data'!$A:$A,"="&amp;SystemAnalysis!$A39,'raw data'!$G:$G,"="&amp;SystemAnalysis!$F39)</f>
        <v>0</v>
      </c>
      <c r="J39" s="24">
        <f ca="1">$D39*H39*Inputs!$A$2</f>
        <v>0</v>
      </c>
      <c r="K39" s="11" t="str">
        <f ca="1">IFERROR(I39/J39,"")</f>
        <v/>
      </c>
      <c r="N39" s="11"/>
      <c r="Q39" s="11"/>
      <c r="T39" s="11"/>
      <c r="W39" s="11"/>
      <c r="Z39" s="11"/>
      <c r="AC39" s="11"/>
    </row>
    <row r="40" spans="1:29" hidden="1" x14ac:dyDescent="0.25">
      <c r="A40" s="35">
        <v>1060</v>
      </c>
      <c r="B40" s="2" t="s">
        <v>5</v>
      </c>
      <c r="C40" s="2">
        <v>9</v>
      </c>
      <c r="D40" s="2">
        <v>2.82</v>
      </c>
      <c r="E40" s="12">
        <v>40452</v>
      </c>
      <c r="F40" s="18">
        <v>2009</v>
      </c>
      <c r="G40" s="2">
        <f ca="1">IF(YEAR(E40)=Inputs!$A$4,1,0)</f>
        <v>0</v>
      </c>
      <c r="H40" s="21">
        <f ca="1">IF(G40=1,HLOOKUP(MONTH(E40),Inputs!$B$11:$M$15,5),IF(YEAR($E40)&gt;$F40,0,IF(YEAR($E40)=$F40,HLOOKUP(MONTH(E40),Inputs!$B$11:$M$15,4),1)))</f>
        <v>0</v>
      </c>
      <c r="I40" s="2">
        <f>SUMIFS('raw data'!$E:$E,'raw data'!$A:$A,"="&amp;SystemAnalysis!$A40,'raw data'!$G:$G,"="&amp;SystemAnalysis!$F40)</f>
        <v>0</v>
      </c>
      <c r="J40" s="24">
        <f ca="1">$D40*H40*Inputs!$A$2</f>
        <v>0</v>
      </c>
      <c r="K40" s="11" t="str">
        <f ca="1">IFERROR(I40/J40,"")</f>
        <v/>
      </c>
      <c r="N40" s="11"/>
      <c r="Q40" s="11"/>
      <c r="T40" s="11"/>
      <c r="W40" s="11"/>
      <c r="Z40" s="11"/>
      <c r="AC40" s="11"/>
    </row>
    <row r="41" spans="1:29" hidden="1" x14ac:dyDescent="0.25">
      <c r="A41" s="35">
        <v>1064</v>
      </c>
      <c r="B41" s="2" t="s">
        <v>5</v>
      </c>
      <c r="C41" s="2">
        <v>9</v>
      </c>
      <c r="D41" s="2">
        <v>3.76</v>
      </c>
      <c r="E41" s="12">
        <v>40422</v>
      </c>
      <c r="F41" s="18">
        <v>2009</v>
      </c>
      <c r="G41" s="2">
        <f ca="1">IF(YEAR(E41)=Inputs!$A$4,1,0)</f>
        <v>0</v>
      </c>
      <c r="H41" s="21">
        <f ca="1">IF(G41=1,HLOOKUP(MONTH(E41),Inputs!$B$11:$M$15,5),IF(YEAR($E41)&gt;$F41,0,IF(YEAR($E41)=$F41,HLOOKUP(MONTH(E41),Inputs!$B$11:$M$15,4),1)))</f>
        <v>0</v>
      </c>
      <c r="I41" s="2">
        <f>SUMIFS('raw data'!$E:$E,'raw data'!$A:$A,"="&amp;SystemAnalysis!$A41,'raw data'!$G:$G,"="&amp;SystemAnalysis!$F41)</f>
        <v>0</v>
      </c>
      <c r="J41" s="24">
        <f ca="1">$D41*H41*Inputs!$A$2</f>
        <v>0</v>
      </c>
      <c r="K41" s="11" t="str">
        <f ca="1">IFERROR(I41/J41,"")</f>
        <v/>
      </c>
      <c r="N41" s="11"/>
      <c r="Q41" s="11"/>
      <c r="T41" s="11"/>
      <c r="W41" s="11"/>
      <c r="Z41" s="11"/>
      <c r="AC41" s="11"/>
    </row>
    <row r="42" spans="1:29" hidden="1" x14ac:dyDescent="0.25">
      <c r="A42" s="35">
        <v>1083</v>
      </c>
      <c r="B42" s="2" t="s">
        <v>5</v>
      </c>
      <c r="C42" s="2">
        <v>9</v>
      </c>
      <c r="D42" s="2">
        <v>3.51</v>
      </c>
      <c r="E42" s="12">
        <v>40360</v>
      </c>
      <c r="F42" s="18">
        <v>2009</v>
      </c>
      <c r="G42" s="2">
        <f ca="1">IF(YEAR(E42)=Inputs!$A$4,1,0)</f>
        <v>0</v>
      </c>
      <c r="H42" s="21">
        <f ca="1">IF(G42=1,HLOOKUP(MONTH(E42),Inputs!$B$11:$M$15,5),IF(YEAR($E42)&gt;$F42,0,IF(YEAR($E42)=$F42,HLOOKUP(MONTH(E42),Inputs!$B$11:$M$15,4),1)))</f>
        <v>0</v>
      </c>
      <c r="I42" s="2">
        <f>SUMIFS('raw data'!$E:$E,'raw data'!$A:$A,"="&amp;SystemAnalysis!$A42,'raw data'!$G:$G,"="&amp;SystemAnalysis!$F42)</f>
        <v>0</v>
      </c>
      <c r="J42" s="24">
        <f ca="1">$D42*H42*Inputs!$A$2</f>
        <v>0</v>
      </c>
      <c r="K42" s="11" t="str">
        <f ca="1">IFERROR(I42/J42,"")</f>
        <v/>
      </c>
      <c r="N42" s="11"/>
      <c r="Q42" s="11"/>
      <c r="T42" s="11"/>
      <c r="W42" s="11"/>
      <c r="Z42" s="11"/>
      <c r="AC42" s="11"/>
    </row>
    <row r="43" spans="1:29" hidden="1" x14ac:dyDescent="0.25">
      <c r="A43" s="35">
        <v>1134</v>
      </c>
      <c r="B43" s="2" t="s">
        <v>5</v>
      </c>
      <c r="C43" s="2">
        <v>2</v>
      </c>
      <c r="D43" s="2">
        <v>3.6</v>
      </c>
      <c r="E43" s="12">
        <v>40391</v>
      </c>
      <c r="F43" s="18">
        <v>2009</v>
      </c>
      <c r="G43" s="2">
        <f ca="1">IF(YEAR(E43)=Inputs!$A$4,1,0)</f>
        <v>0</v>
      </c>
      <c r="H43" s="21">
        <f ca="1">IF(G43=1,HLOOKUP(MONTH(E43),Inputs!$B$11:$M$15,5),IF(YEAR($E43)&gt;$F43,0,IF(YEAR($E43)=$F43,HLOOKUP(MONTH(E43),Inputs!$B$11:$M$15,4),1)))</f>
        <v>0</v>
      </c>
      <c r="I43" s="2">
        <f>SUMIFS('raw data'!$E:$E,'raw data'!$A:$A,"="&amp;SystemAnalysis!$A43,'raw data'!$G:$G,"="&amp;SystemAnalysis!$F43)</f>
        <v>0</v>
      </c>
      <c r="J43" s="24">
        <f ca="1">$D43*H43*Inputs!$A$2</f>
        <v>0</v>
      </c>
      <c r="K43" s="11" t="str">
        <f ca="1">IFERROR(I43/J43,"")</f>
        <v/>
      </c>
      <c r="N43" s="11"/>
      <c r="Q43" s="11"/>
      <c r="T43" s="11"/>
      <c r="W43" s="11"/>
      <c r="Z43" s="11"/>
      <c r="AC43" s="11"/>
    </row>
    <row r="44" spans="1:29" hidden="1" x14ac:dyDescent="0.25">
      <c r="A44" s="35">
        <v>1153</v>
      </c>
      <c r="B44" s="2" t="s">
        <v>5</v>
      </c>
      <c r="C44" s="2">
        <v>2</v>
      </c>
      <c r="D44" s="2">
        <v>4.7300000000000004</v>
      </c>
      <c r="E44" s="12">
        <v>40360</v>
      </c>
      <c r="F44" s="18">
        <v>2009</v>
      </c>
      <c r="G44" s="2">
        <f ca="1">IF(YEAR(E44)=Inputs!$A$4,1,0)</f>
        <v>0</v>
      </c>
      <c r="H44" s="21">
        <f ca="1">IF(G44=1,HLOOKUP(MONTH(E44),Inputs!$B$11:$M$15,5),IF(YEAR($E44)&gt;$F44,0,IF(YEAR($E44)=$F44,HLOOKUP(MONTH(E44),Inputs!$B$11:$M$15,4),1)))</f>
        <v>0</v>
      </c>
      <c r="I44" s="2">
        <f>SUMIFS('raw data'!$E:$E,'raw data'!$A:$A,"="&amp;SystemAnalysis!$A44,'raw data'!$G:$G,"="&amp;SystemAnalysis!$F44)</f>
        <v>0</v>
      </c>
      <c r="J44" s="24">
        <f ca="1">$D44*H44*Inputs!$A$2</f>
        <v>0</v>
      </c>
      <c r="K44" s="11" t="str">
        <f ca="1">IFERROR(I44/J44,"")</f>
        <v/>
      </c>
      <c r="N44" s="11"/>
      <c r="Q44" s="11"/>
      <c r="T44" s="11"/>
      <c r="W44" s="11"/>
      <c r="Z44" s="11"/>
      <c r="AC44" s="11"/>
    </row>
    <row r="45" spans="1:29" hidden="1" x14ac:dyDescent="0.25">
      <c r="A45" s="35">
        <v>1195</v>
      </c>
      <c r="B45" s="2" t="s">
        <v>5</v>
      </c>
      <c r="C45" s="2">
        <v>2</v>
      </c>
      <c r="D45" s="2">
        <v>5.64</v>
      </c>
      <c r="E45" s="12">
        <v>40360</v>
      </c>
      <c r="F45" s="18">
        <v>2009</v>
      </c>
      <c r="G45" s="2">
        <f ca="1">IF(YEAR(E45)=Inputs!$A$4,1,0)</f>
        <v>0</v>
      </c>
      <c r="H45" s="21">
        <f ca="1">IF(G45=1,HLOOKUP(MONTH(E45),Inputs!$B$11:$M$15,5),IF(YEAR($E45)&gt;$F45,0,IF(YEAR($E45)=$F45,HLOOKUP(MONTH(E45),Inputs!$B$11:$M$15,4),1)))</f>
        <v>0</v>
      </c>
      <c r="I45" s="2">
        <f>SUMIFS('raw data'!$E:$E,'raw data'!$A:$A,"="&amp;SystemAnalysis!$A45,'raw data'!$G:$G,"="&amp;SystemAnalysis!$F45)</f>
        <v>0</v>
      </c>
      <c r="J45" s="24">
        <f ca="1">$D45*H45*Inputs!$A$2</f>
        <v>0</v>
      </c>
      <c r="K45" s="11" t="str">
        <f ca="1">IFERROR(I45/J45,"")</f>
        <v/>
      </c>
      <c r="N45" s="11"/>
      <c r="Q45" s="11"/>
      <c r="T45" s="11"/>
      <c r="W45" s="11"/>
      <c r="Z45" s="11"/>
      <c r="AC45" s="11"/>
    </row>
    <row r="46" spans="1:29" hidden="1" x14ac:dyDescent="0.25">
      <c r="A46" s="35">
        <v>1239</v>
      </c>
      <c r="B46" s="2" t="s">
        <v>5</v>
      </c>
      <c r="C46" s="2">
        <v>5</v>
      </c>
      <c r="D46" s="2">
        <v>3.1680000000000001</v>
      </c>
      <c r="E46" s="12">
        <v>40422</v>
      </c>
      <c r="F46" s="18">
        <v>2009</v>
      </c>
      <c r="G46" s="2">
        <f ca="1">IF(YEAR(E46)=Inputs!$A$4,1,0)</f>
        <v>0</v>
      </c>
      <c r="H46" s="21">
        <f ca="1">IF(G46=1,HLOOKUP(MONTH(E46),Inputs!$B$11:$M$15,5),IF(YEAR($E46)&gt;$F46,0,IF(YEAR($E46)=$F46,HLOOKUP(MONTH(E46),Inputs!$B$11:$M$15,4),1)))</f>
        <v>0</v>
      </c>
      <c r="I46" s="2">
        <f>SUMIFS('raw data'!$E:$E,'raw data'!$A:$A,"="&amp;SystemAnalysis!$A46,'raw data'!$G:$G,"="&amp;SystemAnalysis!$F46)</f>
        <v>0</v>
      </c>
      <c r="J46" s="24">
        <f ca="1">$D46*H46*Inputs!$A$2</f>
        <v>0</v>
      </c>
      <c r="K46" s="11" t="str">
        <f ca="1">IFERROR(I46/J46,"")</f>
        <v/>
      </c>
      <c r="N46" s="11"/>
      <c r="Q46" s="11"/>
      <c r="T46" s="11"/>
      <c r="W46" s="11"/>
      <c r="Z46" s="11"/>
      <c r="AC46" s="11"/>
    </row>
    <row r="47" spans="1:29" hidden="1" x14ac:dyDescent="0.25">
      <c r="A47" s="35">
        <v>1272</v>
      </c>
      <c r="B47" s="2" t="s">
        <v>5</v>
      </c>
      <c r="C47" s="2">
        <v>8</v>
      </c>
      <c r="D47" s="2">
        <v>2.4</v>
      </c>
      <c r="E47" s="12">
        <v>40422</v>
      </c>
      <c r="F47" s="18">
        <v>2009</v>
      </c>
      <c r="G47" s="2">
        <f ca="1">IF(YEAR(E47)=Inputs!$A$4,1,0)</f>
        <v>0</v>
      </c>
      <c r="H47" s="21">
        <f ca="1">IF(G47=1,HLOOKUP(MONTH(E47),Inputs!$B$11:$M$15,5),IF(YEAR($E47)&gt;$F47,0,IF(YEAR($E47)=$F47,HLOOKUP(MONTH(E47),Inputs!$B$11:$M$15,4),1)))</f>
        <v>0</v>
      </c>
      <c r="I47" s="2">
        <f>SUMIFS('raw data'!$E:$E,'raw data'!$A:$A,"="&amp;SystemAnalysis!$A47,'raw data'!$G:$G,"="&amp;SystemAnalysis!$F47)</f>
        <v>0</v>
      </c>
      <c r="J47" s="24">
        <f ca="1">$D47*H47*Inputs!$A$2</f>
        <v>0</v>
      </c>
      <c r="K47" s="11" t="str">
        <f ca="1">IFERROR(I47/J47,"")</f>
        <v/>
      </c>
      <c r="N47" s="11"/>
      <c r="Q47" s="11"/>
      <c r="T47" s="11"/>
      <c r="W47" s="11"/>
      <c r="Z47" s="11"/>
      <c r="AC47" s="11"/>
    </row>
    <row r="48" spans="1:29" hidden="1" x14ac:dyDescent="0.25">
      <c r="A48" s="35">
        <v>1278</v>
      </c>
      <c r="B48" s="2" t="s">
        <v>5</v>
      </c>
      <c r="C48" s="2">
        <v>2</v>
      </c>
      <c r="D48" s="2">
        <v>7.2</v>
      </c>
      <c r="E48" s="12">
        <v>40238</v>
      </c>
      <c r="F48" s="18">
        <v>2009</v>
      </c>
      <c r="G48" s="2">
        <f ca="1">IF(YEAR(E48)=Inputs!$A$4,1,0)</f>
        <v>0</v>
      </c>
      <c r="H48" s="21">
        <f ca="1">IF(G48=1,HLOOKUP(MONTH(E48),Inputs!$B$11:$M$15,5),IF(YEAR($E48)&gt;$F48,0,IF(YEAR($E48)=$F48,HLOOKUP(MONTH(E48),Inputs!$B$11:$M$15,4),1)))</f>
        <v>0</v>
      </c>
      <c r="I48" s="2">
        <f>SUMIFS('raw data'!$E:$E,'raw data'!$A:$A,"="&amp;SystemAnalysis!$A48,'raw data'!$G:$G,"="&amp;SystemAnalysis!$F48)</f>
        <v>0</v>
      </c>
      <c r="J48" s="24">
        <f ca="1">$D48*H48*Inputs!$A$2</f>
        <v>0</v>
      </c>
      <c r="K48" s="11" t="str">
        <f ca="1">IFERROR(I48/J48,"")</f>
        <v/>
      </c>
      <c r="N48" s="11"/>
      <c r="Q48" s="11"/>
      <c r="T48" s="11"/>
      <c r="W48" s="11"/>
      <c r="Z48" s="11"/>
      <c r="AC48" s="11"/>
    </row>
    <row r="49" spans="1:29" hidden="1" x14ac:dyDescent="0.25">
      <c r="A49" s="35">
        <v>1280</v>
      </c>
      <c r="B49" s="2" t="s">
        <v>5</v>
      </c>
      <c r="C49" s="2">
        <v>2</v>
      </c>
      <c r="D49" s="2">
        <v>7.2149999999999999</v>
      </c>
      <c r="E49" s="12">
        <v>40391</v>
      </c>
      <c r="F49" s="18">
        <v>2009</v>
      </c>
      <c r="G49" s="2">
        <f ca="1">IF(YEAR(E49)=Inputs!$A$4,1,0)</f>
        <v>0</v>
      </c>
      <c r="H49" s="21">
        <f ca="1">IF(G49=1,HLOOKUP(MONTH(E49),Inputs!$B$11:$M$15,5),IF(YEAR($E49)&gt;$F49,0,IF(YEAR($E49)=$F49,HLOOKUP(MONTH(E49),Inputs!$B$11:$M$15,4),1)))</f>
        <v>0</v>
      </c>
      <c r="I49" s="2">
        <f>SUMIFS('raw data'!$E:$E,'raw data'!$A:$A,"="&amp;SystemAnalysis!$A49,'raw data'!$G:$G,"="&amp;SystemAnalysis!$F49)</f>
        <v>0</v>
      </c>
      <c r="J49" s="24">
        <f ca="1">$D49*H49*Inputs!$A$2</f>
        <v>0</v>
      </c>
      <c r="K49" s="11" t="str">
        <f ca="1">IFERROR(I49/J49,"")</f>
        <v/>
      </c>
      <c r="N49" s="11"/>
      <c r="Q49" s="11"/>
      <c r="T49" s="11"/>
      <c r="W49" s="11"/>
      <c r="Z49" s="11"/>
      <c r="AC49" s="11"/>
    </row>
    <row r="50" spans="1:29" hidden="1" x14ac:dyDescent="0.25">
      <c r="A50" s="35">
        <v>1287</v>
      </c>
      <c r="B50" s="2" t="s">
        <v>5</v>
      </c>
      <c r="C50" s="2">
        <v>3</v>
      </c>
      <c r="D50" s="2">
        <v>34.520000000000003</v>
      </c>
      <c r="E50" s="12">
        <v>40026</v>
      </c>
      <c r="F50" s="18">
        <v>2009</v>
      </c>
      <c r="G50" s="2">
        <f ca="1">IF(YEAR(E50)=Inputs!$A$4,1,0)</f>
        <v>0</v>
      </c>
      <c r="H50" s="21">
        <f ca="1">IF(G50=1,HLOOKUP(MONTH(E50),Inputs!$B$11:$M$15,5),IF(YEAR($E50)&gt;$F50,0,IF(YEAR($E50)=$F50,HLOOKUP(MONTH(E50),Inputs!$B$11:$M$15,4),1)))</f>
        <v>0.31869181188827883</v>
      </c>
      <c r="I50" s="2">
        <f>SUMIFS('raw data'!$E:$E,'raw data'!$A:$A,"="&amp;SystemAnalysis!$A50,'raw data'!$G:$G,"="&amp;SystemAnalysis!$F50)</f>
        <v>15</v>
      </c>
      <c r="J50" s="24">
        <f ca="1">$D50*H50*Inputs!$A$2</f>
        <v>12.101365481021725</v>
      </c>
      <c r="K50" s="11">
        <f ca="1">IFERROR(I50/J50,"")</f>
        <v>1.2395295409864393</v>
      </c>
      <c r="N50" s="11"/>
      <c r="Q50" s="11"/>
      <c r="T50" s="11"/>
      <c r="W50" s="11"/>
      <c r="Z50" s="11"/>
      <c r="AC50" s="11"/>
    </row>
    <row r="51" spans="1:29" hidden="1" x14ac:dyDescent="0.25">
      <c r="A51" s="35">
        <v>1292</v>
      </c>
      <c r="B51" s="2" t="s">
        <v>5</v>
      </c>
      <c r="C51" s="2">
        <v>2</v>
      </c>
      <c r="D51" s="2">
        <v>5.85</v>
      </c>
      <c r="E51" s="12">
        <v>40391</v>
      </c>
      <c r="F51" s="18">
        <v>2009</v>
      </c>
      <c r="G51" s="2">
        <f ca="1">IF(YEAR(E51)=Inputs!$A$4,1,0)</f>
        <v>0</v>
      </c>
      <c r="H51" s="21">
        <f ca="1">IF(G51=1,HLOOKUP(MONTH(E51),Inputs!$B$11:$M$15,5),IF(YEAR($E51)&gt;$F51,0,IF(YEAR($E51)=$F51,HLOOKUP(MONTH(E51),Inputs!$B$11:$M$15,4),1)))</f>
        <v>0</v>
      </c>
      <c r="I51" s="2">
        <f>SUMIFS('raw data'!$E:$E,'raw data'!$A:$A,"="&amp;SystemAnalysis!$A51,'raw data'!$G:$G,"="&amp;SystemAnalysis!$F51)</f>
        <v>0</v>
      </c>
      <c r="J51" s="24">
        <f ca="1">$D51*H51*Inputs!$A$2</f>
        <v>0</v>
      </c>
      <c r="K51" s="11" t="str">
        <f ca="1">IFERROR(I51/J51,"")</f>
        <v/>
      </c>
      <c r="N51" s="11"/>
      <c r="Q51" s="11"/>
      <c r="T51" s="11"/>
      <c r="W51" s="11"/>
      <c r="Z51" s="11"/>
      <c r="AC51" s="11"/>
    </row>
    <row r="52" spans="1:29" hidden="1" x14ac:dyDescent="0.25">
      <c r="A52" s="35">
        <v>1307</v>
      </c>
      <c r="B52" s="2" t="s">
        <v>5</v>
      </c>
      <c r="C52" s="2">
        <v>2</v>
      </c>
      <c r="D52" s="2">
        <v>5.85</v>
      </c>
      <c r="E52" s="12">
        <v>40330</v>
      </c>
      <c r="F52" s="18">
        <v>2009</v>
      </c>
      <c r="G52" s="2">
        <f ca="1">IF(YEAR(E52)=Inputs!$A$4,1,0)</f>
        <v>0</v>
      </c>
      <c r="H52" s="21">
        <f ca="1">IF(G52=1,HLOOKUP(MONTH(E52),Inputs!$B$11:$M$15,5),IF(YEAR($E52)&gt;$F52,0,IF(YEAR($E52)=$F52,HLOOKUP(MONTH(E52),Inputs!$B$11:$M$15,4),1)))</f>
        <v>0</v>
      </c>
      <c r="I52" s="2">
        <f>SUMIFS('raw data'!$E:$E,'raw data'!$A:$A,"="&amp;SystemAnalysis!$A52,'raw data'!$G:$G,"="&amp;SystemAnalysis!$F52)</f>
        <v>0</v>
      </c>
      <c r="J52" s="24">
        <f ca="1">$D52*H52*Inputs!$A$2</f>
        <v>0</v>
      </c>
      <c r="K52" s="11" t="str">
        <f ca="1">IFERROR(I52/J52,"")</f>
        <v/>
      </c>
      <c r="N52" s="11"/>
      <c r="Q52" s="11"/>
      <c r="T52" s="11"/>
      <c r="W52" s="11"/>
      <c r="Z52" s="11"/>
      <c r="AC52" s="11"/>
    </row>
    <row r="53" spans="1:29" hidden="1" x14ac:dyDescent="0.25">
      <c r="A53" s="35">
        <v>1319</v>
      </c>
      <c r="B53" s="2" t="s">
        <v>5</v>
      </c>
      <c r="C53" s="2">
        <v>8</v>
      </c>
      <c r="D53" s="2">
        <v>2.99</v>
      </c>
      <c r="E53" s="12">
        <v>40513</v>
      </c>
      <c r="F53" s="18">
        <v>2009</v>
      </c>
      <c r="G53" s="2">
        <f ca="1">IF(YEAR(E53)=Inputs!$A$4,1,0)</f>
        <v>0</v>
      </c>
      <c r="H53" s="21">
        <f ca="1">IF(G53=1,HLOOKUP(MONTH(E53),Inputs!$B$11:$M$15,5),IF(YEAR($E53)&gt;$F53,0,IF(YEAR($E53)=$F53,HLOOKUP(MONTH(E53),Inputs!$B$11:$M$15,4),1)))</f>
        <v>0</v>
      </c>
      <c r="I53" s="2">
        <f>SUMIFS('raw data'!$E:$E,'raw data'!$A:$A,"="&amp;SystemAnalysis!$A53,'raw data'!$G:$G,"="&amp;SystemAnalysis!$F53)</f>
        <v>0</v>
      </c>
      <c r="J53" s="24">
        <f ca="1">$D53*H53*Inputs!$A$2</f>
        <v>0</v>
      </c>
      <c r="K53" s="11" t="str">
        <f ca="1">IFERROR(I53/J53,"")</f>
        <v/>
      </c>
      <c r="N53" s="11"/>
      <c r="Q53" s="11"/>
      <c r="T53" s="11"/>
      <c r="W53" s="11"/>
      <c r="Z53" s="11"/>
      <c r="AC53" s="11"/>
    </row>
    <row r="54" spans="1:29" hidden="1" x14ac:dyDescent="0.25">
      <c r="A54" s="35">
        <v>1434</v>
      </c>
      <c r="B54" s="2" t="s">
        <v>5</v>
      </c>
      <c r="C54" s="2">
        <v>2</v>
      </c>
      <c r="D54" s="2">
        <v>3.78</v>
      </c>
      <c r="E54" s="12">
        <v>40391</v>
      </c>
      <c r="F54" s="18">
        <v>2009</v>
      </c>
      <c r="G54" s="2">
        <f ca="1">IF(YEAR(E54)=Inputs!$A$4,1,0)</f>
        <v>0</v>
      </c>
      <c r="H54" s="21">
        <f ca="1">IF(G54=1,HLOOKUP(MONTH(E54),Inputs!$B$11:$M$15,5),IF(YEAR($E54)&gt;$F54,0,IF(YEAR($E54)=$F54,HLOOKUP(MONTH(E54),Inputs!$B$11:$M$15,4),1)))</f>
        <v>0</v>
      </c>
      <c r="I54" s="2">
        <f>SUMIFS('raw data'!$E:$E,'raw data'!$A:$A,"="&amp;SystemAnalysis!$A54,'raw data'!$G:$G,"="&amp;SystemAnalysis!$F54)</f>
        <v>0</v>
      </c>
      <c r="J54" s="24">
        <f ca="1">$D54*H54*Inputs!$A$2</f>
        <v>0</v>
      </c>
      <c r="K54" s="11" t="str">
        <f ca="1">IFERROR(I54/J54,"")</f>
        <v/>
      </c>
      <c r="N54" s="11"/>
      <c r="Q54" s="11"/>
      <c r="T54" s="11"/>
      <c r="W54" s="11"/>
      <c r="Z54" s="11"/>
      <c r="AC54" s="11"/>
    </row>
    <row r="55" spans="1:29" hidden="1" x14ac:dyDescent="0.25">
      <c r="A55" s="35">
        <v>1436</v>
      </c>
      <c r="B55" s="2" t="s">
        <v>5</v>
      </c>
      <c r="C55" s="2">
        <v>8</v>
      </c>
      <c r="D55" s="2">
        <v>3.24</v>
      </c>
      <c r="E55" s="12">
        <v>40452</v>
      </c>
      <c r="F55" s="18">
        <v>2009</v>
      </c>
      <c r="G55" s="2">
        <f ca="1">IF(YEAR(E55)=Inputs!$A$4,1,0)</f>
        <v>0</v>
      </c>
      <c r="H55" s="21">
        <f ca="1">IF(G55=1,HLOOKUP(MONTH(E55),Inputs!$B$11:$M$15,5),IF(YEAR($E55)&gt;$F55,0,IF(YEAR($E55)=$F55,HLOOKUP(MONTH(E55),Inputs!$B$11:$M$15,4),1)))</f>
        <v>0</v>
      </c>
      <c r="I55" s="2">
        <f>SUMIFS('raw data'!$E:$E,'raw data'!$A:$A,"="&amp;SystemAnalysis!$A55,'raw data'!$G:$G,"="&amp;SystemAnalysis!$F55)</f>
        <v>0</v>
      </c>
      <c r="J55" s="24">
        <f ca="1">$D55*H55*Inputs!$A$2</f>
        <v>0</v>
      </c>
      <c r="K55" s="11" t="str">
        <f ca="1">IFERROR(I55/J55,"")</f>
        <v/>
      </c>
      <c r="N55" s="11"/>
      <c r="Q55" s="11"/>
      <c r="T55" s="11"/>
      <c r="W55" s="11"/>
      <c r="Z55" s="11"/>
      <c r="AC55" s="11"/>
    </row>
    <row r="56" spans="1:29" hidden="1" x14ac:dyDescent="0.25">
      <c r="A56" s="35">
        <v>1458</v>
      </c>
      <c r="B56" s="2" t="s">
        <v>5</v>
      </c>
      <c r="C56" s="2">
        <v>8</v>
      </c>
      <c r="D56" s="2">
        <v>2.99</v>
      </c>
      <c r="E56" s="12">
        <v>40513</v>
      </c>
      <c r="F56" s="18">
        <v>2009</v>
      </c>
      <c r="G56" s="2">
        <f ca="1">IF(YEAR(E56)=Inputs!$A$4,1,0)</f>
        <v>0</v>
      </c>
      <c r="H56" s="21">
        <f ca="1">IF(G56=1,HLOOKUP(MONTH(E56),Inputs!$B$11:$M$15,5),IF(YEAR($E56)&gt;$F56,0,IF(YEAR($E56)=$F56,HLOOKUP(MONTH(E56),Inputs!$B$11:$M$15,4),1)))</f>
        <v>0</v>
      </c>
      <c r="I56" s="2">
        <f>SUMIFS('raw data'!$E:$E,'raw data'!$A:$A,"="&amp;SystemAnalysis!$A56,'raw data'!$G:$G,"="&amp;SystemAnalysis!$F56)</f>
        <v>0</v>
      </c>
      <c r="J56" s="24">
        <f ca="1">$D56*H56*Inputs!$A$2</f>
        <v>0</v>
      </c>
      <c r="K56" s="11" t="str">
        <f ca="1">IFERROR(I56/J56,"")</f>
        <v/>
      </c>
      <c r="N56" s="11"/>
      <c r="Q56" s="11"/>
      <c r="T56" s="11"/>
      <c r="W56" s="11"/>
      <c r="Z56" s="11"/>
      <c r="AC56" s="11"/>
    </row>
    <row r="57" spans="1:29" hidden="1" x14ac:dyDescent="0.25">
      <c r="A57" s="35">
        <v>1464</v>
      </c>
      <c r="B57" s="2" t="s">
        <v>5</v>
      </c>
      <c r="C57" s="2">
        <v>2</v>
      </c>
      <c r="D57" s="2">
        <v>6.72</v>
      </c>
      <c r="E57" s="12">
        <v>40452</v>
      </c>
      <c r="F57" s="18">
        <v>2009</v>
      </c>
      <c r="G57" s="2">
        <f ca="1">IF(YEAR(E57)=Inputs!$A$4,1,0)</f>
        <v>0</v>
      </c>
      <c r="H57" s="21">
        <f ca="1">IF(G57=1,HLOOKUP(MONTH(E57),Inputs!$B$11:$M$15,5),IF(YEAR($E57)&gt;$F57,0,IF(YEAR($E57)=$F57,HLOOKUP(MONTH(E57),Inputs!$B$11:$M$15,4),1)))</f>
        <v>0</v>
      </c>
      <c r="I57" s="2">
        <f>SUMIFS('raw data'!$E:$E,'raw data'!$A:$A,"="&amp;SystemAnalysis!$A57,'raw data'!$G:$G,"="&amp;SystemAnalysis!$F57)</f>
        <v>0</v>
      </c>
      <c r="J57" s="24">
        <f ca="1">$D57*H57*Inputs!$A$2</f>
        <v>0</v>
      </c>
      <c r="K57" s="11" t="str">
        <f ca="1">IFERROR(I57/J57,"")</f>
        <v/>
      </c>
      <c r="N57" s="11"/>
      <c r="Q57" s="11"/>
      <c r="T57" s="11"/>
      <c r="W57" s="11"/>
      <c r="Z57" s="11"/>
      <c r="AC57" s="11"/>
    </row>
    <row r="58" spans="1:29" hidden="1" x14ac:dyDescent="0.25">
      <c r="A58" s="35">
        <v>1468</v>
      </c>
      <c r="B58" s="2" t="s">
        <v>5</v>
      </c>
      <c r="C58" s="2">
        <v>10</v>
      </c>
      <c r="D58" s="2">
        <v>3.15</v>
      </c>
      <c r="E58" s="12">
        <v>40452</v>
      </c>
      <c r="F58" s="18">
        <v>2009</v>
      </c>
      <c r="G58" s="2">
        <f ca="1">IF(YEAR(E58)=Inputs!$A$4,1,0)</f>
        <v>0</v>
      </c>
      <c r="H58" s="21">
        <f ca="1">IF(G58=1,HLOOKUP(MONTH(E58),Inputs!$B$11:$M$15,5),IF(YEAR($E58)&gt;$F58,0,IF(YEAR($E58)=$F58,HLOOKUP(MONTH(E58),Inputs!$B$11:$M$15,4),1)))</f>
        <v>0</v>
      </c>
      <c r="I58" s="2">
        <f>SUMIFS('raw data'!$E:$E,'raw data'!$A:$A,"="&amp;SystemAnalysis!$A58,'raw data'!$G:$G,"="&amp;SystemAnalysis!$F58)</f>
        <v>0</v>
      </c>
      <c r="J58" s="24">
        <f ca="1">$D58*H58*Inputs!$A$2</f>
        <v>0</v>
      </c>
      <c r="K58" s="11" t="str">
        <f ca="1">IFERROR(I58/J58,"")</f>
        <v/>
      </c>
      <c r="N58" s="11"/>
      <c r="Q58" s="11"/>
      <c r="T58" s="11"/>
      <c r="W58" s="11"/>
      <c r="Z58" s="11"/>
      <c r="AC58" s="11"/>
    </row>
    <row r="59" spans="1:29" hidden="1" x14ac:dyDescent="0.25">
      <c r="A59" s="35">
        <v>1488</v>
      </c>
      <c r="B59" s="2" t="s">
        <v>5</v>
      </c>
      <c r="C59" s="2">
        <v>6</v>
      </c>
      <c r="D59" s="2">
        <v>5.52</v>
      </c>
      <c r="E59" s="12">
        <v>40269</v>
      </c>
      <c r="F59" s="18">
        <v>2009</v>
      </c>
      <c r="G59" s="2">
        <f ca="1">IF(YEAR(E59)=Inputs!$A$4,1,0)</f>
        <v>0</v>
      </c>
      <c r="H59" s="21">
        <f ca="1">IF(G59=1,HLOOKUP(MONTH(E59),Inputs!$B$11:$M$15,5),IF(YEAR($E59)&gt;$F59,0,IF(YEAR($E59)=$F59,HLOOKUP(MONTH(E59),Inputs!$B$11:$M$15,4),1)))</f>
        <v>0</v>
      </c>
      <c r="I59" s="2">
        <f>SUMIFS('raw data'!$E:$E,'raw data'!$A:$A,"="&amp;SystemAnalysis!$A59,'raw data'!$G:$G,"="&amp;SystemAnalysis!$F59)</f>
        <v>0</v>
      </c>
      <c r="J59" s="24">
        <f ca="1">$D59*H59*Inputs!$A$2</f>
        <v>0</v>
      </c>
      <c r="K59" s="11" t="str">
        <f ca="1">IFERROR(I59/J59,"")</f>
        <v/>
      </c>
      <c r="N59" s="11"/>
      <c r="Q59" s="11"/>
      <c r="T59" s="11"/>
      <c r="W59" s="11"/>
      <c r="Z59" s="11"/>
      <c r="AC59" s="11"/>
    </row>
    <row r="60" spans="1:29" hidden="1" x14ac:dyDescent="0.25">
      <c r="A60" s="35">
        <v>1531</v>
      </c>
      <c r="B60" s="2" t="s">
        <v>5</v>
      </c>
      <c r="C60" s="2">
        <v>8</v>
      </c>
      <c r="D60" s="2">
        <v>1.3440000000000001</v>
      </c>
      <c r="E60" s="12">
        <v>40695</v>
      </c>
      <c r="F60" s="18">
        <v>2009</v>
      </c>
      <c r="G60" s="2">
        <f ca="1">IF(YEAR(E60)=Inputs!$A$4,1,0)</f>
        <v>0</v>
      </c>
      <c r="H60" s="21">
        <f ca="1">IF(G60=1,HLOOKUP(MONTH(E60),Inputs!$B$11:$M$15,5),IF(YEAR($E60)&gt;$F60,0,IF(YEAR($E60)=$F60,HLOOKUP(MONTH(E60),Inputs!$B$11:$M$15,4),1)))</f>
        <v>0</v>
      </c>
      <c r="I60" s="2">
        <f>SUMIFS('raw data'!$E:$E,'raw data'!$A:$A,"="&amp;SystemAnalysis!$A60,'raw data'!$G:$G,"="&amp;SystemAnalysis!$F60)</f>
        <v>0</v>
      </c>
      <c r="J60" s="24">
        <f ca="1">$D60*H60*Inputs!$A$2</f>
        <v>0</v>
      </c>
      <c r="K60" s="11" t="str">
        <f ca="1">IFERROR(I60/J60,"")</f>
        <v/>
      </c>
      <c r="N60" s="11"/>
      <c r="Q60" s="11"/>
      <c r="T60" s="11"/>
      <c r="W60" s="11"/>
      <c r="Z60" s="11"/>
      <c r="AC60" s="11"/>
    </row>
    <row r="61" spans="1:29" hidden="1" x14ac:dyDescent="0.25">
      <c r="A61" s="35">
        <v>1532</v>
      </c>
      <c r="B61" s="2" t="s">
        <v>5</v>
      </c>
      <c r="C61" s="2">
        <v>8</v>
      </c>
      <c r="D61" s="2">
        <v>1.3440000000000001</v>
      </c>
      <c r="E61" s="12">
        <v>40695</v>
      </c>
      <c r="F61" s="18">
        <v>2009</v>
      </c>
      <c r="G61" s="2">
        <f ca="1">IF(YEAR(E61)=Inputs!$A$4,1,0)</f>
        <v>0</v>
      </c>
      <c r="H61" s="21">
        <f ca="1">IF(G61=1,HLOOKUP(MONTH(E61),Inputs!$B$11:$M$15,5),IF(YEAR($E61)&gt;$F61,0,IF(YEAR($E61)=$F61,HLOOKUP(MONTH(E61),Inputs!$B$11:$M$15,4),1)))</f>
        <v>0</v>
      </c>
      <c r="I61" s="2">
        <f>SUMIFS('raw data'!$E:$E,'raw data'!$A:$A,"="&amp;SystemAnalysis!$A61,'raw data'!$G:$G,"="&amp;SystemAnalysis!$F61)</f>
        <v>0</v>
      </c>
      <c r="J61" s="24">
        <f ca="1">$D61*H61*Inputs!$A$2</f>
        <v>0</v>
      </c>
      <c r="K61" s="11" t="str">
        <f ca="1">IFERROR(I61/J61,"")</f>
        <v/>
      </c>
      <c r="N61" s="11"/>
      <c r="Q61" s="11"/>
      <c r="T61" s="11"/>
      <c r="W61" s="11"/>
      <c r="Z61" s="11"/>
      <c r="AC61" s="11"/>
    </row>
    <row r="62" spans="1:29" hidden="1" x14ac:dyDescent="0.25">
      <c r="A62" s="35">
        <v>1533</v>
      </c>
      <c r="B62" s="2" t="s">
        <v>5</v>
      </c>
      <c r="C62" s="2">
        <v>8</v>
      </c>
      <c r="D62" s="2">
        <v>1.3440000000000001</v>
      </c>
      <c r="E62" s="12">
        <v>40695</v>
      </c>
      <c r="F62" s="18">
        <v>2009</v>
      </c>
      <c r="G62" s="2">
        <f ca="1">IF(YEAR(E62)=Inputs!$A$4,1,0)</f>
        <v>0</v>
      </c>
      <c r="H62" s="21">
        <f ca="1">IF(G62=1,HLOOKUP(MONTH(E62),Inputs!$B$11:$M$15,5),IF(YEAR($E62)&gt;$F62,0,IF(YEAR($E62)=$F62,HLOOKUP(MONTH(E62),Inputs!$B$11:$M$15,4),1)))</f>
        <v>0</v>
      </c>
      <c r="I62" s="2">
        <f>SUMIFS('raw data'!$E:$E,'raw data'!$A:$A,"="&amp;SystemAnalysis!$A62,'raw data'!$G:$G,"="&amp;SystemAnalysis!$F62)</f>
        <v>0</v>
      </c>
      <c r="J62" s="24">
        <f ca="1">$D62*H62*Inputs!$A$2</f>
        <v>0</v>
      </c>
      <c r="K62" s="11" t="str">
        <f ca="1">IFERROR(I62/J62,"")</f>
        <v/>
      </c>
      <c r="N62" s="11"/>
      <c r="Q62" s="11"/>
      <c r="T62" s="11"/>
      <c r="W62" s="11"/>
      <c r="Z62" s="11"/>
      <c r="AC62" s="11"/>
    </row>
    <row r="63" spans="1:29" hidden="1" x14ac:dyDescent="0.25">
      <c r="A63" s="35">
        <v>1568</v>
      </c>
      <c r="B63" s="2" t="s">
        <v>5</v>
      </c>
      <c r="C63" s="2">
        <v>2</v>
      </c>
      <c r="D63" s="2">
        <v>2.7</v>
      </c>
      <c r="E63" s="12">
        <v>40452</v>
      </c>
      <c r="F63" s="18">
        <v>2009</v>
      </c>
      <c r="G63" s="2">
        <f ca="1">IF(YEAR(E63)=Inputs!$A$4,1,0)</f>
        <v>0</v>
      </c>
      <c r="H63" s="21">
        <f ca="1">IF(G63=1,HLOOKUP(MONTH(E63),Inputs!$B$11:$M$15,5),IF(YEAR($E63)&gt;$F63,0,IF(YEAR($E63)=$F63,HLOOKUP(MONTH(E63),Inputs!$B$11:$M$15,4),1)))</f>
        <v>0</v>
      </c>
      <c r="I63" s="2">
        <f>SUMIFS('raw data'!$E:$E,'raw data'!$A:$A,"="&amp;SystemAnalysis!$A63,'raw data'!$G:$G,"="&amp;SystemAnalysis!$F63)</f>
        <v>0</v>
      </c>
      <c r="J63" s="24">
        <f ca="1">$D63*H63*Inputs!$A$2</f>
        <v>0</v>
      </c>
      <c r="K63" s="11" t="str">
        <f ca="1">IFERROR(I63/J63,"")</f>
        <v/>
      </c>
      <c r="N63" s="11"/>
      <c r="Q63" s="11"/>
      <c r="T63" s="11"/>
      <c r="W63" s="11"/>
      <c r="Z63" s="11"/>
      <c r="AC63" s="11"/>
    </row>
    <row r="64" spans="1:29" hidden="1" x14ac:dyDescent="0.25">
      <c r="A64" s="35">
        <v>1571</v>
      </c>
      <c r="B64" s="2" t="s">
        <v>5</v>
      </c>
      <c r="C64" s="2">
        <v>2</v>
      </c>
      <c r="D64" s="2">
        <v>8.74</v>
      </c>
      <c r="E64" s="12">
        <v>40360</v>
      </c>
      <c r="F64" s="18">
        <v>2009</v>
      </c>
      <c r="G64" s="2">
        <f ca="1">IF(YEAR(E64)=Inputs!$A$4,1,0)</f>
        <v>0</v>
      </c>
      <c r="H64" s="21">
        <f ca="1">IF(G64=1,HLOOKUP(MONTH(E64),Inputs!$B$11:$M$15,5),IF(YEAR($E64)&gt;$F64,0,IF(YEAR($E64)=$F64,HLOOKUP(MONTH(E64),Inputs!$B$11:$M$15,4),1)))</f>
        <v>0</v>
      </c>
      <c r="I64" s="2">
        <f>SUMIFS('raw data'!$E:$E,'raw data'!$A:$A,"="&amp;SystemAnalysis!$A64,'raw data'!$G:$G,"="&amp;SystemAnalysis!$F64)</f>
        <v>0</v>
      </c>
      <c r="J64" s="24">
        <f ca="1">$D64*H64*Inputs!$A$2</f>
        <v>0</v>
      </c>
      <c r="K64" s="11" t="str">
        <f ca="1">IFERROR(I64/J64,"")</f>
        <v/>
      </c>
      <c r="N64" s="11"/>
      <c r="Q64" s="11"/>
      <c r="T64" s="11"/>
      <c r="W64" s="11"/>
      <c r="Z64" s="11"/>
      <c r="AC64" s="11"/>
    </row>
    <row r="65" spans="1:29" hidden="1" x14ac:dyDescent="0.25">
      <c r="A65" s="35">
        <v>1614</v>
      </c>
      <c r="B65" s="2" t="s">
        <v>5</v>
      </c>
      <c r="C65" s="2">
        <v>2</v>
      </c>
      <c r="D65" s="2">
        <v>3.18</v>
      </c>
      <c r="E65" s="12">
        <v>40422</v>
      </c>
      <c r="F65" s="18">
        <v>2009</v>
      </c>
      <c r="G65" s="2">
        <f ca="1">IF(YEAR(E65)=Inputs!$A$4,1,0)</f>
        <v>0</v>
      </c>
      <c r="H65" s="21">
        <f ca="1">IF(G65=1,HLOOKUP(MONTH(E65),Inputs!$B$11:$M$15,5),IF(YEAR($E65)&gt;$F65,0,IF(YEAR($E65)=$F65,HLOOKUP(MONTH(E65),Inputs!$B$11:$M$15,4),1)))</f>
        <v>0</v>
      </c>
      <c r="I65" s="2">
        <f>SUMIFS('raw data'!$E:$E,'raw data'!$A:$A,"="&amp;SystemAnalysis!$A65,'raw data'!$G:$G,"="&amp;SystemAnalysis!$F65)</f>
        <v>0</v>
      </c>
      <c r="J65" s="24">
        <f ca="1">$D65*H65*Inputs!$A$2</f>
        <v>0</v>
      </c>
      <c r="K65" s="11" t="str">
        <f ca="1">IFERROR(I65/J65,"")</f>
        <v/>
      </c>
      <c r="N65" s="11"/>
      <c r="Q65" s="11"/>
      <c r="T65" s="11"/>
      <c r="W65" s="11"/>
      <c r="Z65" s="11"/>
      <c r="AC65" s="11"/>
    </row>
    <row r="66" spans="1:29" hidden="1" x14ac:dyDescent="0.25">
      <c r="A66" s="35">
        <v>1646</v>
      </c>
      <c r="B66" s="2" t="s">
        <v>5</v>
      </c>
      <c r="C66" s="2">
        <v>2</v>
      </c>
      <c r="D66" s="2">
        <v>6</v>
      </c>
      <c r="E66" s="12">
        <v>40330</v>
      </c>
      <c r="F66" s="18">
        <v>2009</v>
      </c>
      <c r="G66" s="2">
        <f ca="1">IF(YEAR(E66)=Inputs!$A$4,1,0)</f>
        <v>0</v>
      </c>
      <c r="H66" s="21">
        <f ca="1">IF(G66=1,HLOOKUP(MONTH(E66),Inputs!$B$11:$M$15,5),IF(YEAR($E66)&gt;$F66,0,IF(YEAR($E66)=$F66,HLOOKUP(MONTH(E66),Inputs!$B$11:$M$15,4),1)))</f>
        <v>0</v>
      </c>
      <c r="I66" s="2">
        <f>SUMIFS('raw data'!$E:$E,'raw data'!$A:$A,"="&amp;SystemAnalysis!$A66,'raw data'!$G:$G,"="&amp;SystemAnalysis!$F66)</f>
        <v>0</v>
      </c>
      <c r="J66" s="24">
        <f ca="1">$D66*H66*Inputs!$A$2</f>
        <v>0</v>
      </c>
      <c r="K66" s="11" t="str">
        <f ca="1">IFERROR(I66/J66,"")</f>
        <v/>
      </c>
      <c r="N66" s="11"/>
      <c r="Q66" s="11"/>
      <c r="T66" s="11"/>
      <c r="W66" s="11"/>
      <c r="Z66" s="11"/>
      <c r="AC66" s="11"/>
    </row>
    <row r="67" spans="1:29" hidden="1" x14ac:dyDescent="0.25">
      <c r="A67" s="35">
        <v>1664</v>
      </c>
      <c r="B67" s="2" t="s">
        <v>5</v>
      </c>
      <c r="C67" s="2">
        <v>5</v>
      </c>
      <c r="D67" s="2">
        <v>9.1999999999999993</v>
      </c>
      <c r="E67" s="12">
        <v>40360</v>
      </c>
      <c r="F67" s="18">
        <v>2009</v>
      </c>
      <c r="G67" s="2">
        <f ca="1">IF(YEAR(E67)=Inputs!$A$4,1,0)</f>
        <v>0</v>
      </c>
      <c r="H67" s="21">
        <f ca="1">IF(G67=1,HLOOKUP(MONTH(E67),Inputs!$B$11:$M$15,5),IF(YEAR($E67)&gt;$F67,0,IF(YEAR($E67)=$F67,HLOOKUP(MONTH(E67),Inputs!$B$11:$M$15,4),1)))</f>
        <v>0</v>
      </c>
      <c r="I67" s="2">
        <f>SUMIFS('raw data'!$E:$E,'raw data'!$A:$A,"="&amp;SystemAnalysis!$A67,'raw data'!$G:$G,"="&amp;SystemAnalysis!$F67)</f>
        <v>0</v>
      </c>
      <c r="J67" s="24">
        <f ca="1">$D67*H67*Inputs!$A$2</f>
        <v>0</v>
      </c>
      <c r="K67" s="11" t="str">
        <f ca="1">IFERROR(I67/J67,"")</f>
        <v/>
      </c>
      <c r="N67" s="11"/>
      <c r="Q67" s="11"/>
      <c r="T67" s="11"/>
      <c r="W67" s="11"/>
      <c r="Z67" s="11"/>
      <c r="AC67" s="11"/>
    </row>
    <row r="68" spans="1:29" hidden="1" x14ac:dyDescent="0.25">
      <c r="A68" s="35">
        <v>1717</v>
      </c>
      <c r="B68" s="2" t="s">
        <v>5</v>
      </c>
      <c r="C68" s="2">
        <v>2</v>
      </c>
      <c r="D68" s="2">
        <v>7</v>
      </c>
      <c r="E68" s="12">
        <v>40422</v>
      </c>
      <c r="F68" s="18">
        <v>2009</v>
      </c>
      <c r="G68" s="2">
        <f ca="1">IF(YEAR(E68)=Inputs!$A$4,1,0)</f>
        <v>0</v>
      </c>
      <c r="H68" s="21">
        <f ca="1">IF(G68=1,HLOOKUP(MONTH(E68),Inputs!$B$11:$M$15,5),IF(YEAR($E68)&gt;$F68,0,IF(YEAR($E68)=$F68,HLOOKUP(MONTH(E68),Inputs!$B$11:$M$15,4),1)))</f>
        <v>0</v>
      </c>
      <c r="I68" s="2">
        <f>SUMIFS('raw data'!$E:$E,'raw data'!$A:$A,"="&amp;SystemAnalysis!$A68,'raw data'!$G:$G,"="&amp;SystemAnalysis!$F68)</f>
        <v>0</v>
      </c>
      <c r="J68" s="24">
        <f ca="1">$D68*H68*Inputs!$A$2</f>
        <v>0</v>
      </c>
      <c r="K68" s="11" t="str">
        <f ca="1">IFERROR(I68/J68,"")</f>
        <v/>
      </c>
      <c r="N68" s="11"/>
      <c r="Q68" s="11"/>
      <c r="T68" s="11"/>
      <c r="W68" s="11"/>
      <c r="Z68" s="11"/>
      <c r="AC68" s="11"/>
    </row>
    <row r="69" spans="1:29" hidden="1" x14ac:dyDescent="0.25">
      <c r="A69" s="35">
        <v>1723</v>
      </c>
      <c r="B69" s="2" t="s">
        <v>5</v>
      </c>
      <c r="C69" s="2">
        <v>5</v>
      </c>
      <c r="D69" s="2">
        <v>7.52</v>
      </c>
      <c r="E69" s="12">
        <v>40452</v>
      </c>
      <c r="F69" s="18">
        <v>2009</v>
      </c>
      <c r="G69" s="2">
        <f ca="1">IF(YEAR(E69)=Inputs!$A$4,1,0)</f>
        <v>0</v>
      </c>
      <c r="H69" s="21">
        <f ca="1">IF(G69=1,HLOOKUP(MONTH(E69),Inputs!$B$11:$M$15,5),IF(YEAR($E69)&gt;$F69,0,IF(YEAR($E69)=$F69,HLOOKUP(MONTH(E69),Inputs!$B$11:$M$15,4),1)))</f>
        <v>0</v>
      </c>
      <c r="I69" s="2">
        <f>SUMIFS('raw data'!$E:$E,'raw data'!$A:$A,"="&amp;SystemAnalysis!$A69,'raw data'!$G:$G,"="&amp;SystemAnalysis!$F69)</f>
        <v>0</v>
      </c>
      <c r="J69" s="24">
        <f ca="1">$D69*H69*Inputs!$A$2</f>
        <v>0</v>
      </c>
      <c r="K69" s="11" t="str">
        <f ca="1">IFERROR(I69/J69,"")</f>
        <v/>
      </c>
      <c r="N69" s="11"/>
      <c r="Q69" s="11"/>
      <c r="T69" s="11"/>
      <c r="W69" s="11"/>
      <c r="Z69" s="11"/>
      <c r="AC69" s="11"/>
    </row>
    <row r="70" spans="1:29" hidden="1" x14ac:dyDescent="0.25">
      <c r="A70" s="35">
        <v>1724</v>
      </c>
      <c r="B70" s="2" t="s">
        <v>5</v>
      </c>
      <c r="C70" s="2">
        <v>6</v>
      </c>
      <c r="D70" s="2">
        <v>4.05</v>
      </c>
      <c r="E70" s="12">
        <v>40238</v>
      </c>
      <c r="F70" s="18">
        <v>2009</v>
      </c>
      <c r="G70" s="2">
        <f ca="1">IF(YEAR(E70)=Inputs!$A$4,1,0)</f>
        <v>0</v>
      </c>
      <c r="H70" s="21">
        <f ca="1">IF(G70=1,HLOOKUP(MONTH(E70),Inputs!$B$11:$M$15,5),IF(YEAR($E70)&gt;$F70,0,IF(YEAR($E70)=$F70,HLOOKUP(MONTH(E70),Inputs!$B$11:$M$15,4),1)))</f>
        <v>0</v>
      </c>
      <c r="I70" s="2">
        <f>SUMIFS('raw data'!$E:$E,'raw data'!$A:$A,"="&amp;SystemAnalysis!$A70,'raw data'!$G:$G,"="&amp;SystemAnalysis!$F70)</f>
        <v>0</v>
      </c>
      <c r="J70" s="24">
        <f ca="1">$D70*H70*Inputs!$A$2</f>
        <v>0</v>
      </c>
      <c r="K70" s="11" t="str">
        <f ca="1">IFERROR(I70/J70,"")</f>
        <v/>
      </c>
      <c r="N70" s="11"/>
      <c r="Q70" s="11"/>
      <c r="T70" s="11"/>
      <c r="W70" s="11"/>
      <c r="Z70" s="11"/>
      <c r="AC70" s="11"/>
    </row>
    <row r="71" spans="1:29" hidden="1" x14ac:dyDescent="0.25">
      <c r="A71" s="35">
        <v>1758</v>
      </c>
      <c r="B71" s="2" t="s">
        <v>5</v>
      </c>
      <c r="C71" s="2">
        <v>2</v>
      </c>
      <c r="D71" s="2">
        <v>4.05</v>
      </c>
      <c r="E71" s="12">
        <v>40544</v>
      </c>
      <c r="F71" s="18">
        <v>2009</v>
      </c>
      <c r="G71" s="2">
        <f ca="1">IF(YEAR(E71)=Inputs!$A$4,1,0)</f>
        <v>0</v>
      </c>
      <c r="H71" s="21">
        <f ca="1">IF(G71=1,HLOOKUP(MONTH(E71),Inputs!$B$11:$M$15,5),IF(YEAR($E71)&gt;$F71,0,IF(YEAR($E71)=$F71,HLOOKUP(MONTH(E71),Inputs!$B$11:$M$15,4),1)))</f>
        <v>0</v>
      </c>
      <c r="I71" s="2">
        <f>SUMIFS('raw data'!$E:$E,'raw data'!$A:$A,"="&amp;SystemAnalysis!$A71,'raw data'!$G:$G,"="&amp;SystemAnalysis!$F71)</f>
        <v>0</v>
      </c>
      <c r="J71" s="24">
        <f ca="1">$D71*H71*Inputs!$A$2</f>
        <v>0</v>
      </c>
      <c r="K71" s="11" t="str">
        <f ca="1">IFERROR(I71/J71,"")</f>
        <v/>
      </c>
      <c r="N71" s="11"/>
      <c r="Q71" s="11"/>
      <c r="T71" s="11"/>
      <c r="W71" s="11"/>
      <c r="Z71" s="11"/>
      <c r="AC71" s="11"/>
    </row>
    <row r="72" spans="1:29" hidden="1" x14ac:dyDescent="0.25">
      <c r="A72" s="35">
        <v>1780</v>
      </c>
      <c r="B72" s="2" t="s">
        <v>5</v>
      </c>
      <c r="C72" s="2">
        <v>2</v>
      </c>
      <c r="D72" s="2">
        <v>6.3</v>
      </c>
      <c r="E72" s="12">
        <v>40575</v>
      </c>
      <c r="F72" s="18">
        <v>2009</v>
      </c>
      <c r="G72" s="2">
        <f ca="1">IF(YEAR(E72)=Inputs!$A$4,1,0)</f>
        <v>0</v>
      </c>
      <c r="H72" s="21">
        <f ca="1">IF(G72=1,HLOOKUP(MONTH(E72),Inputs!$B$11:$M$15,5),IF(YEAR($E72)&gt;$F72,0,IF(YEAR($E72)=$F72,HLOOKUP(MONTH(E72),Inputs!$B$11:$M$15,4),1)))</f>
        <v>0</v>
      </c>
      <c r="I72" s="2">
        <f>SUMIFS('raw data'!$E:$E,'raw data'!$A:$A,"="&amp;SystemAnalysis!$A72,'raw data'!$G:$G,"="&amp;SystemAnalysis!$F72)</f>
        <v>0</v>
      </c>
      <c r="J72" s="24">
        <f ca="1">$D72*H72*Inputs!$A$2</f>
        <v>0</v>
      </c>
      <c r="K72" s="11" t="str">
        <f ca="1">IFERROR(I72/J72,"")</f>
        <v/>
      </c>
      <c r="N72" s="11"/>
      <c r="Q72" s="11"/>
      <c r="T72" s="11"/>
      <c r="W72" s="11"/>
      <c r="Z72" s="11"/>
      <c r="AC72" s="11"/>
    </row>
    <row r="73" spans="1:29" hidden="1" x14ac:dyDescent="0.25">
      <c r="A73" s="35">
        <v>1797</v>
      </c>
      <c r="B73" s="2" t="s">
        <v>5</v>
      </c>
      <c r="C73" s="2">
        <v>2</v>
      </c>
      <c r="D73" s="2">
        <v>5.64</v>
      </c>
      <c r="E73" s="12">
        <v>40575</v>
      </c>
      <c r="F73" s="18">
        <v>2009</v>
      </c>
      <c r="G73" s="2">
        <f ca="1">IF(YEAR(E73)=Inputs!$A$4,1,0)</f>
        <v>0</v>
      </c>
      <c r="H73" s="21">
        <f ca="1">IF(G73=1,HLOOKUP(MONTH(E73),Inputs!$B$11:$M$15,5),IF(YEAR($E73)&gt;$F73,0,IF(YEAR($E73)=$F73,HLOOKUP(MONTH(E73),Inputs!$B$11:$M$15,4),1)))</f>
        <v>0</v>
      </c>
      <c r="I73" s="2">
        <f>SUMIFS('raw data'!$E:$E,'raw data'!$A:$A,"="&amp;SystemAnalysis!$A73,'raw data'!$G:$G,"="&amp;SystemAnalysis!$F73)</f>
        <v>0</v>
      </c>
      <c r="J73" s="24">
        <f ca="1">$D73*H73*Inputs!$A$2</f>
        <v>0</v>
      </c>
      <c r="K73" s="11" t="str">
        <f ca="1">IFERROR(I73/J73,"")</f>
        <v/>
      </c>
      <c r="N73" s="11"/>
      <c r="Q73" s="11"/>
      <c r="T73" s="11"/>
      <c r="W73" s="11"/>
      <c r="Z73" s="11"/>
      <c r="AC73" s="11"/>
    </row>
    <row r="74" spans="1:29" hidden="1" x14ac:dyDescent="0.25">
      <c r="A74" s="35">
        <v>1822</v>
      </c>
      <c r="B74" s="2" t="s">
        <v>5</v>
      </c>
      <c r="C74" s="2">
        <v>2</v>
      </c>
      <c r="D74" s="2">
        <v>9.89</v>
      </c>
      <c r="E74" s="12">
        <v>40269</v>
      </c>
      <c r="F74" s="18">
        <v>2009</v>
      </c>
      <c r="G74" s="2">
        <f ca="1">IF(YEAR(E74)=Inputs!$A$4,1,0)</f>
        <v>0</v>
      </c>
      <c r="H74" s="21">
        <f ca="1">IF(G74=1,HLOOKUP(MONTH(E74),Inputs!$B$11:$M$15,5),IF(YEAR($E74)&gt;$F74,0,IF(YEAR($E74)=$F74,HLOOKUP(MONTH(E74),Inputs!$B$11:$M$15,4),1)))</f>
        <v>0</v>
      </c>
      <c r="I74" s="2">
        <f>SUMIFS('raw data'!$E:$E,'raw data'!$A:$A,"="&amp;SystemAnalysis!$A74,'raw data'!$G:$G,"="&amp;SystemAnalysis!$F74)</f>
        <v>0</v>
      </c>
      <c r="J74" s="24">
        <f ca="1">$D74*H74*Inputs!$A$2</f>
        <v>0</v>
      </c>
      <c r="K74" s="11" t="str">
        <f ca="1">IFERROR(I74/J74,"")</f>
        <v/>
      </c>
      <c r="N74" s="11"/>
      <c r="Q74" s="11"/>
      <c r="T74" s="11"/>
      <c r="W74" s="11"/>
      <c r="Z74" s="11"/>
      <c r="AC74" s="11"/>
    </row>
    <row r="75" spans="1:29" hidden="1" x14ac:dyDescent="0.25">
      <c r="A75" s="35">
        <v>2029</v>
      </c>
      <c r="B75" s="2" t="s">
        <v>5</v>
      </c>
      <c r="C75" s="2">
        <v>6</v>
      </c>
      <c r="D75" s="2">
        <v>7.2</v>
      </c>
      <c r="E75" s="12">
        <v>40452</v>
      </c>
      <c r="F75" s="18">
        <v>2009</v>
      </c>
      <c r="G75" s="2">
        <f ca="1">IF(YEAR(E75)=Inputs!$A$4,1,0)</f>
        <v>0</v>
      </c>
      <c r="H75" s="21">
        <f ca="1">IF(G75=1,HLOOKUP(MONTH(E75),Inputs!$B$11:$M$15,5),IF(YEAR($E75)&gt;$F75,0,IF(YEAR($E75)=$F75,HLOOKUP(MONTH(E75),Inputs!$B$11:$M$15,4),1)))</f>
        <v>0</v>
      </c>
      <c r="I75" s="2">
        <f>SUMIFS('raw data'!$E:$E,'raw data'!$A:$A,"="&amp;SystemAnalysis!$A75,'raw data'!$G:$G,"="&amp;SystemAnalysis!$F75)</f>
        <v>0</v>
      </c>
      <c r="J75" s="24">
        <f ca="1">$D75*H75*Inputs!$A$2</f>
        <v>0</v>
      </c>
      <c r="K75" s="11" t="str">
        <f ca="1">IFERROR(I75/J75,"")</f>
        <v/>
      </c>
      <c r="N75" s="11"/>
      <c r="Q75" s="11"/>
      <c r="T75" s="11"/>
      <c r="W75" s="11"/>
      <c r="Z75" s="11"/>
      <c r="AC75" s="11"/>
    </row>
    <row r="76" spans="1:29" hidden="1" x14ac:dyDescent="0.25">
      <c r="A76" s="35">
        <v>2051</v>
      </c>
      <c r="B76" s="2" t="s">
        <v>5</v>
      </c>
      <c r="C76" s="2">
        <v>8</v>
      </c>
      <c r="D76" s="2">
        <v>1.85</v>
      </c>
      <c r="E76" s="12">
        <v>40695</v>
      </c>
      <c r="F76" s="18">
        <v>2009</v>
      </c>
      <c r="G76" s="2">
        <f ca="1">IF(YEAR(E76)=Inputs!$A$4,1,0)</f>
        <v>0</v>
      </c>
      <c r="H76" s="21">
        <f ca="1">IF(G76=1,HLOOKUP(MONTH(E76),Inputs!$B$11:$M$15,5),IF(YEAR($E76)&gt;$F76,0,IF(YEAR($E76)=$F76,HLOOKUP(MONTH(E76),Inputs!$B$11:$M$15,4),1)))</f>
        <v>0</v>
      </c>
      <c r="I76" s="2">
        <f>SUMIFS('raw data'!$E:$E,'raw data'!$A:$A,"="&amp;SystemAnalysis!$A76,'raw data'!$G:$G,"="&amp;SystemAnalysis!$F76)</f>
        <v>0</v>
      </c>
      <c r="J76" s="24">
        <f ca="1">$D76*H76*Inputs!$A$2</f>
        <v>0</v>
      </c>
      <c r="K76" s="11" t="str">
        <f ca="1">IFERROR(I76/J76,"")</f>
        <v/>
      </c>
      <c r="N76" s="11"/>
      <c r="Q76" s="11"/>
      <c r="T76" s="11"/>
      <c r="W76" s="11"/>
      <c r="Z76" s="11"/>
      <c r="AC76" s="11"/>
    </row>
    <row r="77" spans="1:29" hidden="1" x14ac:dyDescent="0.25">
      <c r="A77" s="35">
        <v>2103</v>
      </c>
      <c r="B77" s="2" t="s">
        <v>5</v>
      </c>
      <c r="C77" s="2">
        <v>8</v>
      </c>
      <c r="D77" s="2">
        <v>3.68</v>
      </c>
      <c r="E77" s="12">
        <v>40603</v>
      </c>
      <c r="F77" s="18">
        <v>2009</v>
      </c>
      <c r="G77" s="2">
        <f ca="1">IF(YEAR(E77)=Inputs!$A$4,1,0)</f>
        <v>0</v>
      </c>
      <c r="H77" s="21">
        <f ca="1">IF(G77=1,HLOOKUP(MONTH(E77),Inputs!$B$11:$M$15,5),IF(YEAR($E77)&gt;$F77,0,IF(YEAR($E77)=$F77,HLOOKUP(MONTH(E77),Inputs!$B$11:$M$15,4),1)))</f>
        <v>0</v>
      </c>
      <c r="I77" s="2">
        <f>SUMIFS('raw data'!$E:$E,'raw data'!$A:$A,"="&amp;SystemAnalysis!$A77,'raw data'!$G:$G,"="&amp;SystemAnalysis!$F77)</f>
        <v>0</v>
      </c>
      <c r="J77" s="24">
        <f ca="1">$D77*H77*Inputs!$A$2</f>
        <v>0</v>
      </c>
      <c r="K77" s="11" t="str">
        <f ca="1">IFERROR(I77/J77,"")</f>
        <v/>
      </c>
      <c r="N77" s="11"/>
      <c r="Q77" s="11"/>
      <c r="T77" s="11"/>
      <c r="W77" s="11"/>
      <c r="Z77" s="11"/>
      <c r="AC77" s="11"/>
    </row>
    <row r="78" spans="1:29" hidden="1" x14ac:dyDescent="0.25">
      <c r="A78" s="35">
        <v>2104</v>
      </c>
      <c r="B78" s="2" t="s">
        <v>5</v>
      </c>
      <c r="C78" s="2">
        <v>8</v>
      </c>
      <c r="D78" s="2">
        <v>5.75</v>
      </c>
      <c r="E78" s="12">
        <v>40575</v>
      </c>
      <c r="F78" s="18">
        <v>2009</v>
      </c>
      <c r="G78" s="2">
        <f ca="1">IF(YEAR(E78)=Inputs!$A$4,1,0)</f>
        <v>0</v>
      </c>
      <c r="H78" s="21">
        <f ca="1">IF(G78=1,HLOOKUP(MONTH(E78),Inputs!$B$11:$M$15,5),IF(YEAR($E78)&gt;$F78,0,IF(YEAR($E78)=$F78,HLOOKUP(MONTH(E78),Inputs!$B$11:$M$15,4),1)))</f>
        <v>0</v>
      </c>
      <c r="I78" s="2">
        <f>SUMIFS('raw data'!$E:$E,'raw data'!$A:$A,"="&amp;SystemAnalysis!$A78,'raw data'!$G:$G,"="&amp;SystemAnalysis!$F78)</f>
        <v>0</v>
      </c>
      <c r="J78" s="24">
        <f ca="1">$D78*H78*Inputs!$A$2</f>
        <v>0</v>
      </c>
      <c r="K78" s="11" t="str">
        <f ca="1">IFERROR(I78/J78,"")</f>
        <v/>
      </c>
      <c r="N78" s="11"/>
      <c r="Q78" s="11"/>
      <c r="T78" s="11"/>
      <c r="W78" s="11"/>
      <c r="Z78" s="11"/>
      <c r="AC78" s="11"/>
    </row>
    <row r="79" spans="1:29" hidden="1" x14ac:dyDescent="0.25">
      <c r="A79" s="35">
        <v>2134</v>
      </c>
      <c r="B79" s="2" t="s">
        <v>5</v>
      </c>
      <c r="C79" s="2">
        <v>8</v>
      </c>
      <c r="D79" s="2">
        <v>8.2249999999999996</v>
      </c>
      <c r="E79" s="12">
        <v>40603</v>
      </c>
      <c r="F79" s="18">
        <v>2009</v>
      </c>
      <c r="G79" s="2">
        <f ca="1">IF(YEAR(E79)=Inputs!$A$4,1,0)</f>
        <v>0</v>
      </c>
      <c r="H79" s="21">
        <f ca="1">IF(G79=1,HLOOKUP(MONTH(E79),Inputs!$B$11:$M$15,5),IF(YEAR($E79)&gt;$F79,0,IF(YEAR($E79)=$F79,HLOOKUP(MONTH(E79),Inputs!$B$11:$M$15,4),1)))</f>
        <v>0</v>
      </c>
      <c r="I79" s="2">
        <f>SUMIFS('raw data'!$E:$E,'raw data'!$A:$A,"="&amp;SystemAnalysis!$A79,'raw data'!$G:$G,"="&amp;SystemAnalysis!$F79)</f>
        <v>0</v>
      </c>
      <c r="J79" s="24">
        <f ca="1">$D79*H79*Inputs!$A$2</f>
        <v>0</v>
      </c>
      <c r="K79" s="11" t="str">
        <f ca="1">IFERROR(I79/J79,"")</f>
        <v/>
      </c>
      <c r="N79" s="11"/>
      <c r="Q79" s="11"/>
      <c r="T79" s="11"/>
      <c r="W79" s="11"/>
      <c r="Z79" s="11"/>
      <c r="AC79" s="11"/>
    </row>
    <row r="80" spans="1:29" hidden="1" x14ac:dyDescent="0.25">
      <c r="A80" s="35">
        <v>2159</v>
      </c>
      <c r="B80" s="2" t="s">
        <v>5</v>
      </c>
      <c r="C80" s="2">
        <v>8</v>
      </c>
      <c r="D80" s="2">
        <v>8.5500000000000007</v>
      </c>
      <c r="E80" s="12">
        <v>40634</v>
      </c>
      <c r="F80" s="18">
        <v>2009</v>
      </c>
      <c r="G80" s="2">
        <f ca="1">IF(YEAR(E80)=Inputs!$A$4,1,0)</f>
        <v>0</v>
      </c>
      <c r="H80" s="21">
        <f ca="1">IF(G80=1,HLOOKUP(MONTH(E80),Inputs!$B$11:$M$15,5),IF(YEAR($E80)&gt;$F80,0,IF(YEAR($E80)=$F80,HLOOKUP(MONTH(E80),Inputs!$B$11:$M$15,4),1)))</f>
        <v>0</v>
      </c>
      <c r="I80" s="2">
        <f>SUMIFS('raw data'!$E:$E,'raw data'!$A:$A,"="&amp;SystemAnalysis!$A80,'raw data'!$G:$G,"="&amp;SystemAnalysis!$F80)</f>
        <v>0</v>
      </c>
      <c r="J80" s="24">
        <f ca="1">$D80*H80*Inputs!$A$2</f>
        <v>0</v>
      </c>
      <c r="K80" s="11" t="str">
        <f ca="1">IFERROR(I80/J80,"")</f>
        <v/>
      </c>
      <c r="N80" s="11"/>
      <c r="Q80" s="11"/>
      <c r="T80" s="11"/>
      <c r="W80" s="11"/>
      <c r="Z80" s="11"/>
      <c r="AC80" s="11"/>
    </row>
    <row r="81" spans="1:29" hidden="1" x14ac:dyDescent="0.25">
      <c r="A81" s="35">
        <v>2167</v>
      </c>
      <c r="B81" s="2" t="s">
        <v>5</v>
      </c>
      <c r="C81" s="2">
        <v>8</v>
      </c>
      <c r="D81" s="2">
        <v>4.1399999999999997</v>
      </c>
      <c r="E81" s="12">
        <v>40634</v>
      </c>
      <c r="F81" s="18">
        <v>2009</v>
      </c>
      <c r="G81" s="2">
        <f ca="1">IF(YEAR(E81)=Inputs!$A$4,1,0)</f>
        <v>0</v>
      </c>
      <c r="H81" s="21">
        <f ca="1">IF(G81=1,HLOOKUP(MONTH(E81),Inputs!$B$11:$M$15,5),IF(YEAR($E81)&gt;$F81,0,IF(YEAR($E81)=$F81,HLOOKUP(MONTH(E81),Inputs!$B$11:$M$15,4),1)))</f>
        <v>0</v>
      </c>
      <c r="I81" s="2">
        <f>SUMIFS('raw data'!$E:$E,'raw data'!$A:$A,"="&amp;SystemAnalysis!$A81,'raw data'!$G:$G,"="&amp;SystemAnalysis!$F81)</f>
        <v>0</v>
      </c>
      <c r="J81" s="24">
        <f ca="1">$D81*H81*Inputs!$A$2</f>
        <v>0</v>
      </c>
      <c r="K81" s="11" t="str">
        <f ca="1">IFERROR(I81/J81,"")</f>
        <v/>
      </c>
      <c r="N81" s="11"/>
      <c r="Q81" s="11"/>
      <c r="T81" s="11"/>
      <c r="W81" s="11"/>
      <c r="Z81" s="11"/>
      <c r="AC81" s="11"/>
    </row>
    <row r="82" spans="1:29" hidden="1" x14ac:dyDescent="0.25">
      <c r="A82" s="35">
        <v>2172</v>
      </c>
      <c r="B82" s="2" t="s">
        <v>5</v>
      </c>
      <c r="C82" s="2">
        <v>5</v>
      </c>
      <c r="D82" s="2">
        <v>5.55</v>
      </c>
      <c r="E82" s="12">
        <v>40603</v>
      </c>
      <c r="F82" s="18">
        <v>2009</v>
      </c>
      <c r="G82" s="2">
        <f ca="1">IF(YEAR(E82)=Inputs!$A$4,1,0)</f>
        <v>0</v>
      </c>
      <c r="H82" s="21">
        <f ca="1">IF(G82=1,HLOOKUP(MONTH(E82),Inputs!$B$11:$M$15,5),IF(YEAR($E82)&gt;$F82,0,IF(YEAR($E82)=$F82,HLOOKUP(MONTH(E82),Inputs!$B$11:$M$15,4),1)))</f>
        <v>0</v>
      </c>
      <c r="I82" s="2">
        <f>SUMIFS('raw data'!$E:$E,'raw data'!$A:$A,"="&amp;SystemAnalysis!$A82,'raw data'!$G:$G,"="&amp;SystemAnalysis!$F82)</f>
        <v>0</v>
      </c>
      <c r="J82" s="24">
        <f ca="1">$D82*H82*Inputs!$A$2</f>
        <v>0</v>
      </c>
      <c r="K82" s="11" t="str">
        <f ca="1">IFERROR(I82/J82,"")</f>
        <v/>
      </c>
      <c r="N82" s="11"/>
      <c r="Q82" s="11"/>
      <c r="T82" s="11"/>
      <c r="W82" s="11"/>
      <c r="Z82" s="11"/>
      <c r="AC82" s="11"/>
    </row>
    <row r="83" spans="1:29" hidden="1" x14ac:dyDescent="0.25">
      <c r="A83" s="35">
        <v>2174</v>
      </c>
      <c r="B83" s="2" t="s">
        <v>5</v>
      </c>
      <c r="C83" s="2">
        <v>8</v>
      </c>
      <c r="D83" s="2">
        <v>3.91</v>
      </c>
      <c r="E83" s="12">
        <v>40664</v>
      </c>
      <c r="F83" s="18">
        <v>2009</v>
      </c>
      <c r="G83" s="2">
        <f ca="1">IF(YEAR(E83)=Inputs!$A$4,1,0)</f>
        <v>0</v>
      </c>
      <c r="H83" s="21">
        <f ca="1">IF(G83=1,HLOOKUP(MONTH(E83),Inputs!$B$11:$M$15,5),IF(YEAR($E83)&gt;$F83,0,IF(YEAR($E83)=$F83,HLOOKUP(MONTH(E83),Inputs!$B$11:$M$15,4),1)))</f>
        <v>0</v>
      </c>
      <c r="I83" s="2">
        <f>SUMIFS('raw data'!$E:$E,'raw data'!$A:$A,"="&amp;SystemAnalysis!$A83,'raw data'!$G:$G,"="&amp;SystemAnalysis!$F83)</f>
        <v>0</v>
      </c>
      <c r="J83" s="24">
        <f ca="1">$D83*H83*Inputs!$A$2</f>
        <v>0</v>
      </c>
      <c r="K83" s="11" t="str">
        <f ca="1">IFERROR(I83/J83,"")</f>
        <v/>
      </c>
      <c r="N83" s="11"/>
      <c r="Q83" s="11"/>
      <c r="T83" s="11"/>
      <c r="W83" s="11"/>
      <c r="Z83" s="11"/>
      <c r="AC83" s="11"/>
    </row>
    <row r="84" spans="1:29" hidden="1" x14ac:dyDescent="0.25">
      <c r="A84" s="35">
        <v>2209</v>
      </c>
      <c r="B84" s="2" t="s">
        <v>5</v>
      </c>
      <c r="C84" s="2">
        <v>2</v>
      </c>
      <c r="D84" s="2">
        <v>4.2</v>
      </c>
      <c r="E84" s="12">
        <v>40544</v>
      </c>
      <c r="F84" s="18">
        <v>2009</v>
      </c>
      <c r="G84" s="2">
        <f ca="1">IF(YEAR(E84)=Inputs!$A$4,1,0)</f>
        <v>0</v>
      </c>
      <c r="H84" s="21">
        <f ca="1">IF(G84=1,HLOOKUP(MONTH(E84),Inputs!$B$11:$M$15,5),IF(YEAR($E84)&gt;$F84,0,IF(YEAR($E84)=$F84,HLOOKUP(MONTH(E84),Inputs!$B$11:$M$15,4),1)))</f>
        <v>0</v>
      </c>
      <c r="I84" s="2">
        <f>SUMIFS('raw data'!$E:$E,'raw data'!$A:$A,"="&amp;SystemAnalysis!$A84,'raw data'!$G:$G,"="&amp;SystemAnalysis!$F84)</f>
        <v>0</v>
      </c>
      <c r="J84" s="24">
        <f ca="1">$D84*H84*Inputs!$A$2</f>
        <v>0</v>
      </c>
      <c r="K84" s="11" t="str">
        <f ca="1">IFERROR(I84/J84,"")</f>
        <v/>
      </c>
      <c r="N84" s="11"/>
      <c r="Q84" s="11"/>
      <c r="T84" s="11"/>
      <c r="W84" s="11"/>
      <c r="Z84" s="11"/>
      <c r="AC84" s="11"/>
    </row>
    <row r="85" spans="1:29" hidden="1" x14ac:dyDescent="0.25">
      <c r="A85" s="35">
        <v>2218</v>
      </c>
      <c r="B85" s="2" t="s">
        <v>5</v>
      </c>
      <c r="C85" s="2">
        <v>8</v>
      </c>
      <c r="D85" s="2">
        <v>5.52</v>
      </c>
      <c r="E85" s="12">
        <v>40603</v>
      </c>
      <c r="F85" s="18">
        <v>2009</v>
      </c>
      <c r="G85" s="2">
        <f ca="1">IF(YEAR(E85)=Inputs!$A$4,1,0)</f>
        <v>0</v>
      </c>
      <c r="H85" s="21">
        <f ca="1">IF(G85=1,HLOOKUP(MONTH(E85),Inputs!$B$11:$M$15,5),IF(YEAR($E85)&gt;$F85,0,IF(YEAR($E85)=$F85,HLOOKUP(MONTH(E85),Inputs!$B$11:$M$15,4),1)))</f>
        <v>0</v>
      </c>
      <c r="I85" s="2">
        <f>SUMIFS('raw data'!$E:$E,'raw data'!$A:$A,"="&amp;SystemAnalysis!$A85,'raw data'!$G:$G,"="&amp;SystemAnalysis!$F85)</f>
        <v>0</v>
      </c>
      <c r="J85" s="24">
        <f ca="1">$D85*H85*Inputs!$A$2</f>
        <v>0</v>
      </c>
      <c r="K85" s="11" t="str">
        <f ca="1">IFERROR(I85/J85,"")</f>
        <v/>
      </c>
      <c r="N85" s="11"/>
      <c r="Q85" s="11"/>
      <c r="T85" s="11"/>
      <c r="W85" s="11"/>
      <c r="Z85" s="11"/>
      <c r="AC85" s="11"/>
    </row>
    <row r="86" spans="1:29" hidden="1" x14ac:dyDescent="0.25">
      <c r="A86" s="35">
        <v>2237</v>
      </c>
      <c r="B86" s="2" t="s">
        <v>5</v>
      </c>
      <c r="C86" s="2">
        <v>2</v>
      </c>
      <c r="D86" s="2">
        <v>5.25</v>
      </c>
      <c r="E86" s="12">
        <v>40544</v>
      </c>
      <c r="F86" s="18">
        <v>2009</v>
      </c>
      <c r="G86" s="2">
        <f ca="1">IF(YEAR(E86)=Inputs!$A$4,1,0)</f>
        <v>0</v>
      </c>
      <c r="H86" s="21">
        <f ca="1">IF(G86=1,HLOOKUP(MONTH(E86),Inputs!$B$11:$M$15,5),IF(YEAR($E86)&gt;$F86,0,IF(YEAR($E86)=$F86,HLOOKUP(MONTH(E86),Inputs!$B$11:$M$15,4),1)))</f>
        <v>0</v>
      </c>
      <c r="I86" s="2">
        <f>SUMIFS('raw data'!$E:$E,'raw data'!$A:$A,"="&amp;SystemAnalysis!$A86,'raw data'!$G:$G,"="&amp;SystemAnalysis!$F86)</f>
        <v>0</v>
      </c>
      <c r="J86" s="24">
        <f ca="1">$D86*H86*Inputs!$A$2</f>
        <v>0</v>
      </c>
      <c r="K86" s="11" t="str">
        <f ca="1">IFERROR(I86/J86,"")</f>
        <v/>
      </c>
      <c r="N86" s="11"/>
      <c r="Q86" s="11"/>
      <c r="T86" s="11"/>
      <c r="W86" s="11"/>
      <c r="Z86" s="11"/>
      <c r="AC86" s="11"/>
    </row>
    <row r="87" spans="1:29" hidden="1" x14ac:dyDescent="0.25">
      <c r="A87" s="35">
        <v>2247</v>
      </c>
      <c r="B87" s="2" t="s">
        <v>5</v>
      </c>
      <c r="C87" s="2">
        <v>2</v>
      </c>
      <c r="D87" s="2">
        <v>4.0250000000000004</v>
      </c>
      <c r="E87" s="12">
        <v>40603</v>
      </c>
      <c r="F87" s="18">
        <v>2009</v>
      </c>
      <c r="G87" s="2">
        <f ca="1">IF(YEAR(E87)=Inputs!$A$4,1,0)</f>
        <v>0</v>
      </c>
      <c r="H87" s="21">
        <f ca="1">IF(G87=1,HLOOKUP(MONTH(E87),Inputs!$B$11:$M$15,5),IF(YEAR($E87)&gt;$F87,0,IF(YEAR($E87)=$F87,HLOOKUP(MONTH(E87),Inputs!$B$11:$M$15,4),1)))</f>
        <v>0</v>
      </c>
      <c r="I87" s="2">
        <f>SUMIFS('raw data'!$E:$E,'raw data'!$A:$A,"="&amp;SystemAnalysis!$A87,'raw data'!$G:$G,"="&amp;SystemAnalysis!$F87)</f>
        <v>0</v>
      </c>
      <c r="J87" s="24">
        <f ca="1">$D87*H87*Inputs!$A$2</f>
        <v>0</v>
      </c>
      <c r="K87" s="11" t="str">
        <f ca="1">IFERROR(I87/J87,"")</f>
        <v/>
      </c>
      <c r="N87" s="11"/>
      <c r="Q87" s="11"/>
      <c r="T87" s="11"/>
      <c r="W87" s="11"/>
      <c r="Z87" s="11"/>
      <c r="AC87" s="11"/>
    </row>
    <row r="88" spans="1:29" hidden="1" x14ac:dyDescent="0.25">
      <c r="A88" s="35">
        <v>2255</v>
      </c>
      <c r="B88" s="2" t="s">
        <v>5</v>
      </c>
      <c r="C88" s="2">
        <v>8</v>
      </c>
      <c r="D88" s="2">
        <v>8.74</v>
      </c>
      <c r="E88" s="12">
        <v>40575</v>
      </c>
      <c r="F88" s="18">
        <v>2009</v>
      </c>
      <c r="G88" s="2">
        <f ca="1">IF(YEAR(E88)=Inputs!$A$4,1,0)</f>
        <v>0</v>
      </c>
      <c r="H88" s="21">
        <f ca="1">IF(G88=1,HLOOKUP(MONTH(E88),Inputs!$B$11:$M$15,5),IF(YEAR($E88)&gt;$F88,0,IF(YEAR($E88)=$F88,HLOOKUP(MONTH(E88),Inputs!$B$11:$M$15,4),1)))</f>
        <v>0</v>
      </c>
      <c r="I88" s="2">
        <f>SUMIFS('raw data'!$E:$E,'raw data'!$A:$A,"="&amp;SystemAnalysis!$A88,'raw data'!$G:$G,"="&amp;SystemAnalysis!$F88)</f>
        <v>0</v>
      </c>
      <c r="J88" s="24">
        <f ca="1">$D88*H88*Inputs!$A$2</f>
        <v>0</v>
      </c>
      <c r="K88" s="11" t="str">
        <f ca="1">IFERROR(I88/J88,"")</f>
        <v/>
      </c>
      <c r="N88" s="11"/>
      <c r="Q88" s="11"/>
      <c r="T88" s="11"/>
      <c r="W88" s="11"/>
      <c r="Z88" s="11"/>
      <c r="AC88" s="11"/>
    </row>
    <row r="89" spans="1:29" hidden="1" x14ac:dyDescent="0.25">
      <c r="A89" s="35">
        <v>2268</v>
      </c>
      <c r="B89" s="2" t="s">
        <v>5</v>
      </c>
      <c r="C89" s="2">
        <v>8</v>
      </c>
      <c r="D89" s="2">
        <v>3.22</v>
      </c>
      <c r="E89" s="12">
        <v>40634</v>
      </c>
      <c r="F89" s="18">
        <v>2009</v>
      </c>
      <c r="G89" s="2">
        <f ca="1">IF(YEAR(E89)=Inputs!$A$4,1,0)</f>
        <v>0</v>
      </c>
      <c r="H89" s="21">
        <f ca="1">IF(G89=1,HLOOKUP(MONTH(E89),Inputs!$B$11:$M$15,5),IF(YEAR($E89)&gt;$F89,0,IF(YEAR($E89)=$F89,HLOOKUP(MONTH(E89),Inputs!$B$11:$M$15,4),1)))</f>
        <v>0</v>
      </c>
      <c r="I89" s="2">
        <f>SUMIFS('raw data'!$E:$E,'raw data'!$A:$A,"="&amp;SystemAnalysis!$A89,'raw data'!$G:$G,"="&amp;SystemAnalysis!$F89)</f>
        <v>0</v>
      </c>
      <c r="J89" s="24">
        <f ca="1">$D89*H89*Inputs!$A$2</f>
        <v>0</v>
      </c>
      <c r="K89" s="11" t="str">
        <f ca="1">IFERROR(I89/J89,"")</f>
        <v/>
      </c>
      <c r="N89" s="11"/>
      <c r="Q89" s="11"/>
      <c r="T89" s="11"/>
      <c r="W89" s="11"/>
      <c r="Z89" s="11"/>
      <c r="AC89" s="11"/>
    </row>
    <row r="90" spans="1:29" hidden="1" x14ac:dyDescent="0.25">
      <c r="A90" s="35">
        <v>2270</v>
      </c>
      <c r="B90" s="2" t="s">
        <v>5</v>
      </c>
      <c r="C90" s="2">
        <v>8</v>
      </c>
      <c r="D90" s="2">
        <v>4.5999999999999996</v>
      </c>
      <c r="E90" s="12">
        <v>40603</v>
      </c>
      <c r="F90" s="18">
        <v>2009</v>
      </c>
      <c r="G90" s="2">
        <f ca="1">IF(YEAR(E90)=Inputs!$A$4,1,0)</f>
        <v>0</v>
      </c>
      <c r="H90" s="21">
        <f ca="1">IF(G90=1,HLOOKUP(MONTH(E90),Inputs!$B$11:$M$15,5),IF(YEAR($E90)&gt;$F90,0,IF(YEAR($E90)=$F90,HLOOKUP(MONTH(E90),Inputs!$B$11:$M$15,4),1)))</f>
        <v>0</v>
      </c>
      <c r="I90" s="2">
        <f>SUMIFS('raw data'!$E:$E,'raw data'!$A:$A,"="&amp;SystemAnalysis!$A90,'raw data'!$G:$G,"="&amp;SystemAnalysis!$F90)</f>
        <v>0</v>
      </c>
      <c r="J90" s="24">
        <f ca="1">$D90*H90*Inputs!$A$2</f>
        <v>0</v>
      </c>
      <c r="K90" s="11" t="str">
        <f ca="1">IFERROR(I90/J90,"")</f>
        <v/>
      </c>
      <c r="N90" s="11"/>
      <c r="Q90" s="11"/>
      <c r="T90" s="11"/>
      <c r="W90" s="11"/>
      <c r="Z90" s="11"/>
      <c r="AC90" s="11"/>
    </row>
    <row r="91" spans="1:29" hidden="1" x14ac:dyDescent="0.25">
      <c r="A91" s="35">
        <v>2297</v>
      </c>
      <c r="B91" s="2" t="s">
        <v>5</v>
      </c>
      <c r="C91" s="2">
        <v>8</v>
      </c>
      <c r="D91" s="2">
        <v>5.29</v>
      </c>
      <c r="E91" s="12">
        <v>40603</v>
      </c>
      <c r="F91" s="18">
        <v>2009</v>
      </c>
      <c r="G91" s="2">
        <f ca="1">IF(YEAR(E91)=Inputs!$A$4,1,0)</f>
        <v>0</v>
      </c>
      <c r="H91" s="21">
        <f ca="1">IF(G91=1,HLOOKUP(MONTH(E91),Inputs!$B$11:$M$15,5),IF(YEAR($E91)&gt;$F91,0,IF(YEAR($E91)=$F91,HLOOKUP(MONTH(E91),Inputs!$B$11:$M$15,4),1)))</f>
        <v>0</v>
      </c>
      <c r="I91" s="2">
        <f>SUMIFS('raw data'!$E:$E,'raw data'!$A:$A,"="&amp;SystemAnalysis!$A91,'raw data'!$G:$G,"="&amp;SystemAnalysis!$F91)</f>
        <v>0</v>
      </c>
      <c r="J91" s="24">
        <f ca="1">$D91*H91*Inputs!$A$2</f>
        <v>0</v>
      </c>
      <c r="K91" s="11" t="str">
        <f ca="1">IFERROR(I91/J91,"")</f>
        <v/>
      </c>
      <c r="N91" s="11"/>
      <c r="Q91" s="11"/>
      <c r="T91" s="11"/>
      <c r="W91" s="11"/>
      <c r="Z91" s="11"/>
      <c r="AC91" s="11"/>
    </row>
    <row r="92" spans="1:29" hidden="1" x14ac:dyDescent="0.25">
      <c r="A92" s="35">
        <v>2299</v>
      </c>
      <c r="B92" s="2" t="s">
        <v>5</v>
      </c>
      <c r="C92" s="2">
        <v>7</v>
      </c>
      <c r="D92" s="2">
        <v>9.6</v>
      </c>
      <c r="E92" s="12">
        <v>40330</v>
      </c>
      <c r="F92" s="18">
        <v>2009</v>
      </c>
      <c r="G92" s="2">
        <f ca="1">IF(YEAR(E92)=Inputs!$A$4,1,0)</f>
        <v>0</v>
      </c>
      <c r="H92" s="21">
        <f ca="1">IF(G92=1,HLOOKUP(MONTH(E92),Inputs!$B$11:$M$15,5),IF(YEAR($E92)&gt;$F92,0,IF(YEAR($E92)=$F92,HLOOKUP(MONTH(E92),Inputs!$B$11:$M$15,4),1)))</f>
        <v>0</v>
      </c>
      <c r="I92" s="2">
        <f>SUMIFS('raw data'!$E:$E,'raw data'!$A:$A,"="&amp;SystemAnalysis!$A92,'raw data'!$G:$G,"="&amp;SystemAnalysis!$F92)</f>
        <v>0</v>
      </c>
      <c r="J92" s="24">
        <f ca="1">$D92*H92*Inputs!$A$2</f>
        <v>0</v>
      </c>
      <c r="K92" s="11" t="str">
        <f ca="1">IFERROR(I92/J92,"")</f>
        <v/>
      </c>
      <c r="N92" s="11"/>
      <c r="Q92" s="11"/>
      <c r="T92" s="11"/>
      <c r="W92" s="11"/>
      <c r="Z92" s="11"/>
      <c r="AC92" s="11"/>
    </row>
    <row r="93" spans="1:29" hidden="1" x14ac:dyDescent="0.25">
      <c r="A93" s="35">
        <v>2346</v>
      </c>
      <c r="B93" s="2" t="s">
        <v>5</v>
      </c>
      <c r="C93" s="2">
        <v>8</v>
      </c>
      <c r="D93" s="2">
        <v>3.45</v>
      </c>
      <c r="E93" s="12">
        <v>40634</v>
      </c>
      <c r="F93" s="18">
        <v>2009</v>
      </c>
      <c r="G93" s="2">
        <f ca="1">IF(YEAR(E93)=Inputs!$A$4,1,0)</f>
        <v>0</v>
      </c>
      <c r="H93" s="21">
        <f ca="1">IF(G93=1,HLOOKUP(MONTH(E93),Inputs!$B$11:$M$15,5),IF(YEAR($E93)&gt;$F93,0,IF(YEAR($E93)=$F93,HLOOKUP(MONTH(E93),Inputs!$B$11:$M$15,4),1)))</f>
        <v>0</v>
      </c>
      <c r="I93" s="2">
        <f>SUMIFS('raw data'!$E:$E,'raw data'!$A:$A,"="&amp;SystemAnalysis!$A93,'raw data'!$G:$G,"="&amp;SystemAnalysis!$F93)</f>
        <v>0</v>
      </c>
      <c r="J93" s="24">
        <f ca="1">$D93*H93*Inputs!$A$2</f>
        <v>0</v>
      </c>
      <c r="K93" s="11" t="str">
        <f ca="1">IFERROR(I93/J93,"")</f>
        <v/>
      </c>
      <c r="N93" s="11"/>
      <c r="Q93" s="11"/>
      <c r="T93" s="11"/>
      <c r="W93" s="11"/>
      <c r="Z93" s="11"/>
      <c r="AC93" s="11"/>
    </row>
    <row r="94" spans="1:29" hidden="1" x14ac:dyDescent="0.25">
      <c r="A94" s="35">
        <v>2356</v>
      </c>
      <c r="B94" s="2" t="s">
        <v>5</v>
      </c>
      <c r="C94" s="2">
        <v>8</v>
      </c>
      <c r="D94" s="2">
        <v>1.9139999999999999</v>
      </c>
      <c r="E94" s="12">
        <v>40756</v>
      </c>
      <c r="F94" s="18">
        <v>2009</v>
      </c>
      <c r="G94" s="2">
        <f ca="1">IF(YEAR(E94)=Inputs!$A$4,1,0)</f>
        <v>0</v>
      </c>
      <c r="H94" s="21">
        <f ca="1">IF(G94=1,HLOOKUP(MONTH(E94),Inputs!$B$11:$M$15,5),IF(YEAR($E94)&gt;$F94,0,IF(YEAR($E94)=$F94,HLOOKUP(MONTH(E94),Inputs!$B$11:$M$15,4),1)))</f>
        <v>0</v>
      </c>
      <c r="I94" s="2">
        <f>SUMIFS('raw data'!$E:$E,'raw data'!$A:$A,"="&amp;SystemAnalysis!$A94,'raw data'!$G:$G,"="&amp;SystemAnalysis!$F94)</f>
        <v>0</v>
      </c>
      <c r="J94" s="24">
        <f ca="1">$D94*H94*Inputs!$A$2</f>
        <v>0</v>
      </c>
      <c r="K94" s="11" t="str">
        <f ca="1">IFERROR(I94/J94,"")</f>
        <v/>
      </c>
      <c r="N94" s="11"/>
      <c r="Q94" s="11"/>
      <c r="T94" s="11"/>
      <c r="W94" s="11"/>
      <c r="Z94" s="11"/>
      <c r="AC94" s="11"/>
    </row>
    <row r="95" spans="1:29" hidden="1" x14ac:dyDescent="0.25">
      <c r="A95" s="35">
        <v>2361</v>
      </c>
      <c r="B95" s="2" t="s">
        <v>5</v>
      </c>
      <c r="C95" s="2">
        <v>8</v>
      </c>
      <c r="D95" s="2">
        <v>4.9950000000000001</v>
      </c>
      <c r="E95" s="12">
        <v>40603</v>
      </c>
      <c r="F95" s="18">
        <v>2009</v>
      </c>
      <c r="G95" s="2">
        <f ca="1">IF(YEAR(E95)=Inputs!$A$4,1,0)</f>
        <v>0</v>
      </c>
      <c r="H95" s="21">
        <f ca="1">IF(G95=1,HLOOKUP(MONTH(E95),Inputs!$B$11:$M$15,5),IF(YEAR($E95)&gt;$F95,0,IF(YEAR($E95)=$F95,HLOOKUP(MONTH(E95),Inputs!$B$11:$M$15,4),1)))</f>
        <v>0</v>
      </c>
      <c r="I95" s="2">
        <f>SUMIFS('raw data'!$E:$E,'raw data'!$A:$A,"="&amp;SystemAnalysis!$A95,'raw data'!$G:$G,"="&amp;SystemAnalysis!$F95)</f>
        <v>0</v>
      </c>
      <c r="J95" s="24">
        <f ca="1">$D95*H95*Inputs!$A$2</f>
        <v>0</v>
      </c>
      <c r="K95" s="11" t="str">
        <f ca="1">IFERROR(I95/J95,"")</f>
        <v/>
      </c>
      <c r="N95" s="11"/>
      <c r="Q95" s="11"/>
      <c r="T95" s="11"/>
      <c r="W95" s="11"/>
      <c r="Z95" s="11"/>
      <c r="AC95" s="11"/>
    </row>
    <row r="96" spans="1:29" hidden="1" x14ac:dyDescent="0.25">
      <c r="A96" s="35">
        <v>2367</v>
      </c>
      <c r="B96" s="2" t="s">
        <v>5</v>
      </c>
      <c r="C96" s="2">
        <v>2</v>
      </c>
      <c r="D96" s="2">
        <v>11.1</v>
      </c>
      <c r="E96" s="12">
        <v>40848</v>
      </c>
      <c r="F96" s="18">
        <v>2009</v>
      </c>
      <c r="G96" s="2">
        <f ca="1">IF(YEAR(E96)=Inputs!$A$4,1,0)</f>
        <v>0</v>
      </c>
      <c r="H96" s="21">
        <f ca="1">IF(G96=1,HLOOKUP(MONTH(E96),Inputs!$B$11:$M$15,5),IF(YEAR($E96)&gt;$F96,0,IF(YEAR($E96)=$F96,HLOOKUP(MONTH(E96),Inputs!$B$11:$M$15,4),1)))</f>
        <v>0</v>
      </c>
      <c r="I96" s="2">
        <f>SUMIFS('raw data'!$E:$E,'raw data'!$A:$A,"="&amp;SystemAnalysis!$A96,'raw data'!$G:$G,"="&amp;SystemAnalysis!$F96)</f>
        <v>0</v>
      </c>
      <c r="J96" s="24">
        <f ca="1">$D96*H96*Inputs!$A$2</f>
        <v>0</v>
      </c>
      <c r="K96" s="11" t="str">
        <f ca="1">IFERROR(I96/J96,"")</f>
        <v/>
      </c>
      <c r="N96" s="11"/>
      <c r="Q96" s="11"/>
      <c r="T96" s="11"/>
      <c r="W96" s="11"/>
      <c r="Z96" s="11"/>
      <c r="AC96" s="11"/>
    </row>
    <row r="97" spans="1:29" hidden="1" x14ac:dyDescent="0.25">
      <c r="A97" s="35">
        <v>2369</v>
      </c>
      <c r="B97" s="2" t="s">
        <v>5</v>
      </c>
      <c r="C97" s="2">
        <v>8</v>
      </c>
      <c r="D97" s="2">
        <v>4.83</v>
      </c>
      <c r="E97" s="12">
        <v>40634</v>
      </c>
      <c r="F97" s="18">
        <v>2009</v>
      </c>
      <c r="G97" s="2">
        <f ca="1">IF(YEAR(E97)=Inputs!$A$4,1,0)</f>
        <v>0</v>
      </c>
      <c r="H97" s="21">
        <f ca="1">IF(G97=1,HLOOKUP(MONTH(E97),Inputs!$B$11:$M$15,5),IF(YEAR($E97)&gt;$F97,0,IF(YEAR($E97)=$F97,HLOOKUP(MONTH(E97),Inputs!$B$11:$M$15,4),1)))</f>
        <v>0</v>
      </c>
      <c r="I97" s="2">
        <f>SUMIFS('raw data'!$E:$E,'raw data'!$A:$A,"="&amp;SystemAnalysis!$A97,'raw data'!$G:$G,"="&amp;SystemAnalysis!$F97)</f>
        <v>0</v>
      </c>
      <c r="J97" s="24">
        <f ca="1">$D97*H97*Inputs!$A$2</f>
        <v>0</v>
      </c>
      <c r="K97" s="11" t="str">
        <f ca="1">IFERROR(I97/J97,"")</f>
        <v/>
      </c>
      <c r="N97" s="11"/>
      <c r="Q97" s="11"/>
      <c r="T97" s="11"/>
      <c r="W97" s="11"/>
      <c r="Z97" s="11"/>
      <c r="AC97" s="11"/>
    </row>
    <row r="98" spans="1:29" hidden="1" x14ac:dyDescent="0.25">
      <c r="A98" s="35">
        <v>2399</v>
      </c>
      <c r="B98" s="2" t="s">
        <v>5</v>
      </c>
      <c r="C98" s="2">
        <v>6</v>
      </c>
      <c r="D98" s="2">
        <v>8.9700000000000006</v>
      </c>
      <c r="E98" s="12">
        <v>40575</v>
      </c>
      <c r="F98" s="18">
        <v>2009</v>
      </c>
      <c r="G98" s="2">
        <f ca="1">IF(YEAR(E98)=Inputs!$A$4,1,0)</f>
        <v>0</v>
      </c>
      <c r="H98" s="21">
        <f ca="1">IF(G98=1,HLOOKUP(MONTH(E98),Inputs!$B$11:$M$15,5),IF(YEAR($E98)&gt;$F98,0,IF(YEAR($E98)=$F98,HLOOKUP(MONTH(E98),Inputs!$B$11:$M$15,4),1)))</f>
        <v>0</v>
      </c>
      <c r="I98" s="2">
        <f>SUMIFS('raw data'!$E:$E,'raw data'!$A:$A,"="&amp;SystemAnalysis!$A98,'raw data'!$G:$G,"="&amp;SystemAnalysis!$F98)</f>
        <v>0</v>
      </c>
      <c r="J98" s="24">
        <f ca="1">$D98*H98*Inputs!$A$2</f>
        <v>0</v>
      </c>
      <c r="K98" s="11" t="str">
        <f ca="1">IFERROR(I98/J98,"")</f>
        <v/>
      </c>
      <c r="N98" s="11"/>
      <c r="Q98" s="11"/>
      <c r="T98" s="11"/>
      <c r="W98" s="11"/>
      <c r="Z98" s="11"/>
      <c r="AC98" s="11"/>
    </row>
    <row r="99" spans="1:29" hidden="1" x14ac:dyDescent="0.25">
      <c r="A99" s="35">
        <v>2400</v>
      </c>
      <c r="B99" s="2" t="s">
        <v>5</v>
      </c>
      <c r="C99" s="2">
        <v>8</v>
      </c>
      <c r="D99" s="2">
        <v>4.05</v>
      </c>
      <c r="E99" s="12">
        <v>40634</v>
      </c>
      <c r="F99" s="18">
        <v>2009</v>
      </c>
      <c r="G99" s="2">
        <f ca="1">IF(YEAR(E99)=Inputs!$A$4,1,0)</f>
        <v>0</v>
      </c>
      <c r="H99" s="21">
        <f ca="1">IF(G99=1,HLOOKUP(MONTH(E99),Inputs!$B$11:$M$15,5),IF(YEAR($E99)&gt;$F99,0,IF(YEAR($E99)=$F99,HLOOKUP(MONTH(E99),Inputs!$B$11:$M$15,4),1)))</f>
        <v>0</v>
      </c>
      <c r="I99" s="2">
        <f>SUMIFS('raw data'!$E:$E,'raw data'!$A:$A,"="&amp;SystemAnalysis!$A99,'raw data'!$G:$G,"="&amp;SystemAnalysis!$F99)</f>
        <v>0</v>
      </c>
      <c r="J99" s="24">
        <f ca="1">$D99*H99*Inputs!$A$2</f>
        <v>0</v>
      </c>
      <c r="K99" s="11" t="str">
        <f ca="1">IFERROR(I99/J99,"")</f>
        <v/>
      </c>
      <c r="N99" s="11"/>
      <c r="Q99" s="11"/>
      <c r="T99" s="11"/>
      <c r="W99" s="11"/>
      <c r="Z99" s="11"/>
      <c r="AC99" s="11"/>
    </row>
    <row r="100" spans="1:29" hidden="1" x14ac:dyDescent="0.25">
      <c r="A100" s="35">
        <v>2427</v>
      </c>
      <c r="B100" s="2" t="s">
        <v>5</v>
      </c>
      <c r="C100" s="2">
        <v>8</v>
      </c>
      <c r="D100" s="2">
        <v>4.83</v>
      </c>
      <c r="E100" s="12">
        <v>40603</v>
      </c>
      <c r="F100" s="18">
        <v>2009</v>
      </c>
      <c r="G100" s="2">
        <f ca="1">IF(YEAR(E100)=Inputs!$A$4,1,0)</f>
        <v>0</v>
      </c>
      <c r="H100" s="21">
        <f ca="1">IF(G100=1,HLOOKUP(MONTH(E100),Inputs!$B$11:$M$15,5),IF(YEAR($E100)&gt;$F100,0,IF(YEAR($E100)=$F100,HLOOKUP(MONTH(E100),Inputs!$B$11:$M$15,4),1)))</f>
        <v>0</v>
      </c>
      <c r="I100" s="2">
        <f>SUMIFS('raw data'!$E:$E,'raw data'!$A:$A,"="&amp;SystemAnalysis!$A100,'raw data'!$G:$G,"="&amp;SystemAnalysis!$F100)</f>
        <v>0</v>
      </c>
      <c r="J100" s="24">
        <f ca="1">$D100*H100*Inputs!$A$2</f>
        <v>0</v>
      </c>
      <c r="K100" s="11" t="str">
        <f ca="1">IFERROR(I100/J100,"")</f>
        <v/>
      </c>
      <c r="N100" s="11"/>
      <c r="Q100" s="11"/>
      <c r="T100" s="11"/>
      <c r="W100" s="11"/>
      <c r="Z100" s="11"/>
      <c r="AC100" s="11"/>
    </row>
    <row r="101" spans="1:29" hidden="1" x14ac:dyDescent="0.25">
      <c r="A101" s="35">
        <v>2433</v>
      </c>
      <c r="B101" s="2" t="s">
        <v>5</v>
      </c>
      <c r="C101" s="2">
        <v>6</v>
      </c>
      <c r="D101" s="2">
        <v>8.14</v>
      </c>
      <c r="E101" s="12">
        <v>40603</v>
      </c>
      <c r="F101" s="18">
        <v>2009</v>
      </c>
      <c r="G101" s="2">
        <f ca="1">IF(YEAR(E101)=Inputs!$A$4,1,0)</f>
        <v>0</v>
      </c>
      <c r="H101" s="21">
        <f ca="1">IF(G101=1,HLOOKUP(MONTH(E101),Inputs!$B$11:$M$15,5),IF(YEAR($E101)&gt;$F101,0,IF(YEAR($E101)=$F101,HLOOKUP(MONTH(E101),Inputs!$B$11:$M$15,4),1)))</f>
        <v>0</v>
      </c>
      <c r="I101" s="2">
        <f>SUMIFS('raw data'!$E:$E,'raw data'!$A:$A,"="&amp;SystemAnalysis!$A101,'raw data'!$G:$G,"="&amp;SystemAnalysis!$F101)</f>
        <v>0</v>
      </c>
      <c r="J101" s="24">
        <f ca="1">$D101*H101*Inputs!$A$2</f>
        <v>0</v>
      </c>
      <c r="K101" s="11" t="str">
        <f ca="1">IFERROR(I101/J101,"")</f>
        <v/>
      </c>
      <c r="N101" s="11"/>
      <c r="Q101" s="11"/>
      <c r="T101" s="11"/>
      <c r="W101" s="11"/>
      <c r="Z101" s="11"/>
      <c r="AC101" s="11"/>
    </row>
    <row r="102" spans="1:29" hidden="1" x14ac:dyDescent="0.25">
      <c r="A102" s="35">
        <v>2450</v>
      </c>
      <c r="B102" s="2" t="s">
        <v>5</v>
      </c>
      <c r="C102" s="2">
        <v>3</v>
      </c>
      <c r="D102" s="2">
        <v>44.8</v>
      </c>
      <c r="E102" s="12">
        <v>40575</v>
      </c>
      <c r="F102" s="18">
        <v>2009</v>
      </c>
      <c r="G102" s="2">
        <f ca="1">IF(YEAR(E102)=Inputs!$A$4,1,0)</f>
        <v>0</v>
      </c>
      <c r="H102" s="21">
        <f ca="1">IF(G102=1,HLOOKUP(MONTH(E102),Inputs!$B$11:$M$15,5),IF(YEAR($E102)&gt;$F102,0,IF(YEAR($E102)=$F102,HLOOKUP(MONTH(E102),Inputs!$B$11:$M$15,4),1)))</f>
        <v>0</v>
      </c>
      <c r="I102" s="2">
        <f>SUMIFS('raw data'!$E:$E,'raw data'!$A:$A,"="&amp;SystemAnalysis!$A102,'raw data'!$G:$G,"="&amp;SystemAnalysis!$F102)</f>
        <v>0</v>
      </c>
      <c r="J102" s="24">
        <f ca="1">$D102*H102*Inputs!$A$2</f>
        <v>0</v>
      </c>
      <c r="K102" s="11" t="str">
        <f ca="1">IFERROR(I102/J102,"")</f>
        <v/>
      </c>
      <c r="N102" s="11"/>
      <c r="Q102" s="11"/>
      <c r="T102" s="11"/>
      <c r="W102" s="11"/>
      <c r="Z102" s="11"/>
      <c r="AC102" s="11"/>
    </row>
    <row r="103" spans="1:29" hidden="1" x14ac:dyDescent="0.25">
      <c r="A103" s="35">
        <v>2463</v>
      </c>
      <c r="B103" s="2" t="s">
        <v>5</v>
      </c>
      <c r="C103" s="2">
        <v>3</v>
      </c>
      <c r="D103" s="2">
        <v>51.03</v>
      </c>
      <c r="E103" s="12">
        <v>40575</v>
      </c>
      <c r="F103" s="18">
        <v>2009</v>
      </c>
      <c r="G103" s="2">
        <f ca="1">IF(YEAR(E103)=Inputs!$A$4,1,0)</f>
        <v>0</v>
      </c>
      <c r="H103" s="21">
        <f ca="1">IF(G103=1,HLOOKUP(MONTH(E103),Inputs!$B$11:$M$15,5),IF(YEAR($E103)&gt;$F103,0,IF(YEAR($E103)=$F103,HLOOKUP(MONTH(E103),Inputs!$B$11:$M$15,4),1)))</f>
        <v>0</v>
      </c>
      <c r="I103" s="2">
        <f>SUMIFS('raw data'!$E:$E,'raw data'!$A:$A,"="&amp;SystemAnalysis!$A103,'raw data'!$G:$G,"="&amp;SystemAnalysis!$F103)</f>
        <v>0</v>
      </c>
      <c r="J103" s="24">
        <f ca="1">$D103*H103*Inputs!$A$2</f>
        <v>0</v>
      </c>
      <c r="K103" s="11" t="str">
        <f ca="1">IFERROR(I103/J103,"")</f>
        <v/>
      </c>
      <c r="N103" s="11"/>
      <c r="Q103" s="11"/>
      <c r="T103" s="11"/>
      <c r="W103" s="11"/>
      <c r="Z103" s="11"/>
      <c r="AC103" s="11"/>
    </row>
    <row r="104" spans="1:29" hidden="1" x14ac:dyDescent="0.25">
      <c r="A104" s="35">
        <v>2474</v>
      </c>
      <c r="B104" s="2" t="s">
        <v>5</v>
      </c>
      <c r="C104" s="2">
        <v>9</v>
      </c>
      <c r="D104" s="2">
        <v>5.17</v>
      </c>
      <c r="E104" s="12">
        <v>40634</v>
      </c>
      <c r="F104" s="18">
        <v>2009</v>
      </c>
      <c r="G104" s="2">
        <f ca="1">IF(YEAR(E104)=Inputs!$A$4,1,0)</f>
        <v>0</v>
      </c>
      <c r="H104" s="21">
        <f ca="1">IF(G104=1,HLOOKUP(MONTH(E104),Inputs!$B$11:$M$15,5),IF(YEAR($E104)&gt;$F104,0,IF(YEAR($E104)=$F104,HLOOKUP(MONTH(E104),Inputs!$B$11:$M$15,4),1)))</f>
        <v>0</v>
      </c>
      <c r="I104" s="2">
        <f>SUMIFS('raw data'!$E:$E,'raw data'!$A:$A,"="&amp;SystemAnalysis!$A104,'raw data'!$G:$G,"="&amp;SystemAnalysis!$F104)</f>
        <v>0</v>
      </c>
      <c r="J104" s="24">
        <f ca="1">$D104*H104*Inputs!$A$2</f>
        <v>0</v>
      </c>
      <c r="K104" s="11" t="str">
        <f ca="1">IFERROR(I104/J104,"")</f>
        <v/>
      </c>
      <c r="N104" s="11"/>
      <c r="Q104" s="11"/>
      <c r="T104" s="11"/>
      <c r="W104" s="11"/>
      <c r="Z104" s="11"/>
      <c r="AC104" s="11"/>
    </row>
    <row r="105" spans="1:29" hidden="1" x14ac:dyDescent="0.25">
      <c r="A105" s="35">
        <v>2512</v>
      </c>
      <c r="B105" s="2" t="s">
        <v>5</v>
      </c>
      <c r="C105" s="2">
        <v>8</v>
      </c>
      <c r="D105" s="2">
        <v>8.0500000000000007</v>
      </c>
      <c r="E105" s="12">
        <v>40575</v>
      </c>
      <c r="F105" s="18">
        <v>2009</v>
      </c>
      <c r="G105" s="2">
        <f ca="1">IF(YEAR(E105)=Inputs!$A$4,1,0)</f>
        <v>0</v>
      </c>
      <c r="H105" s="21">
        <f ca="1">IF(G105=1,HLOOKUP(MONTH(E105),Inputs!$B$11:$M$15,5),IF(YEAR($E105)&gt;$F105,0,IF(YEAR($E105)=$F105,HLOOKUP(MONTH(E105),Inputs!$B$11:$M$15,4),1)))</f>
        <v>0</v>
      </c>
      <c r="I105" s="2">
        <f>SUMIFS('raw data'!$E:$E,'raw data'!$A:$A,"="&amp;SystemAnalysis!$A105,'raw data'!$G:$G,"="&amp;SystemAnalysis!$F105)</f>
        <v>0</v>
      </c>
      <c r="J105" s="24">
        <f ca="1">$D105*H105*Inputs!$A$2</f>
        <v>0</v>
      </c>
      <c r="K105" s="11" t="str">
        <f ca="1">IFERROR(I105/J105,"")</f>
        <v/>
      </c>
      <c r="N105" s="11"/>
      <c r="Q105" s="11"/>
      <c r="T105" s="11"/>
      <c r="W105" s="11"/>
      <c r="Z105" s="11"/>
      <c r="AC105" s="11"/>
    </row>
    <row r="106" spans="1:29" hidden="1" x14ac:dyDescent="0.25">
      <c r="A106" s="35">
        <v>2619</v>
      </c>
      <c r="B106" s="2" t="s">
        <v>5</v>
      </c>
      <c r="C106" s="2">
        <v>8</v>
      </c>
      <c r="D106" s="2">
        <v>2.448</v>
      </c>
      <c r="E106" s="12">
        <v>40695</v>
      </c>
      <c r="F106" s="18">
        <v>2009</v>
      </c>
      <c r="G106" s="2">
        <f ca="1">IF(YEAR(E106)=Inputs!$A$4,1,0)</f>
        <v>0</v>
      </c>
      <c r="H106" s="21">
        <f ca="1">IF(G106=1,HLOOKUP(MONTH(E106),Inputs!$B$11:$M$15,5),IF(YEAR($E106)&gt;$F106,0,IF(YEAR($E106)=$F106,HLOOKUP(MONTH(E106),Inputs!$B$11:$M$15,4),1)))</f>
        <v>0</v>
      </c>
      <c r="I106" s="2">
        <f>SUMIFS('raw data'!$E:$E,'raw data'!$A:$A,"="&amp;SystemAnalysis!$A106,'raw data'!$G:$G,"="&amp;SystemAnalysis!$F106)</f>
        <v>0</v>
      </c>
      <c r="J106" s="24">
        <f ca="1">$D106*H106*Inputs!$A$2</f>
        <v>0</v>
      </c>
      <c r="K106" s="11" t="str">
        <f ca="1">IFERROR(I106/J106,"")</f>
        <v/>
      </c>
      <c r="N106" s="11"/>
      <c r="Q106" s="11"/>
      <c r="T106" s="11"/>
      <c r="W106" s="11"/>
      <c r="Z106" s="11"/>
      <c r="AC106" s="11"/>
    </row>
    <row r="107" spans="1:29" hidden="1" x14ac:dyDescent="0.25">
      <c r="A107" s="35">
        <v>2638</v>
      </c>
      <c r="B107" s="2" t="s">
        <v>5</v>
      </c>
      <c r="C107" s="2">
        <v>6</v>
      </c>
      <c r="D107" s="2">
        <v>1.175</v>
      </c>
      <c r="E107" s="12">
        <v>40787</v>
      </c>
      <c r="F107" s="18">
        <v>2009</v>
      </c>
      <c r="G107" s="2">
        <f ca="1">IF(YEAR(E107)=Inputs!$A$4,1,0)</f>
        <v>0</v>
      </c>
      <c r="H107" s="21">
        <f ca="1">IF(G107=1,HLOOKUP(MONTH(E107),Inputs!$B$11:$M$15,5),IF(YEAR($E107)&gt;$F107,0,IF(YEAR($E107)=$F107,HLOOKUP(MONTH(E107),Inputs!$B$11:$M$15,4),1)))</f>
        <v>0</v>
      </c>
      <c r="I107" s="2">
        <f>SUMIFS('raw data'!$E:$E,'raw data'!$A:$A,"="&amp;SystemAnalysis!$A107,'raw data'!$G:$G,"="&amp;SystemAnalysis!$F107)</f>
        <v>0</v>
      </c>
      <c r="J107" s="24">
        <f ca="1">$D107*H107*Inputs!$A$2</f>
        <v>0</v>
      </c>
      <c r="K107" s="11" t="str">
        <f ca="1">IFERROR(I107/J107,"")</f>
        <v/>
      </c>
      <c r="N107" s="11"/>
      <c r="Q107" s="11"/>
      <c r="T107" s="11"/>
      <c r="W107" s="11"/>
      <c r="Z107" s="11"/>
      <c r="AC107" s="11"/>
    </row>
    <row r="108" spans="1:29" hidden="1" x14ac:dyDescent="0.25">
      <c r="A108" s="35">
        <v>2746</v>
      </c>
      <c r="B108" s="2" t="s">
        <v>5</v>
      </c>
      <c r="C108" s="2">
        <v>6</v>
      </c>
      <c r="D108" s="2">
        <v>4.2300000000000004</v>
      </c>
      <c r="E108" s="12">
        <v>40756</v>
      </c>
      <c r="F108" s="18">
        <v>2009</v>
      </c>
      <c r="G108" s="2">
        <f ca="1">IF(YEAR(E108)=Inputs!$A$4,1,0)</f>
        <v>0</v>
      </c>
      <c r="H108" s="21">
        <f ca="1">IF(G108=1,HLOOKUP(MONTH(E108),Inputs!$B$11:$M$15,5),IF(YEAR($E108)&gt;$F108,0,IF(YEAR($E108)=$F108,HLOOKUP(MONTH(E108),Inputs!$B$11:$M$15,4),1)))</f>
        <v>0</v>
      </c>
      <c r="I108" s="2">
        <f>SUMIFS('raw data'!$E:$E,'raw data'!$A:$A,"="&amp;SystemAnalysis!$A108,'raw data'!$G:$G,"="&amp;SystemAnalysis!$F108)</f>
        <v>0</v>
      </c>
      <c r="J108" s="24">
        <f ca="1">$D108*H108*Inputs!$A$2</f>
        <v>0</v>
      </c>
      <c r="K108" s="11" t="str">
        <f ca="1">IFERROR(I108/J108,"")</f>
        <v/>
      </c>
      <c r="N108" s="11"/>
      <c r="Q108" s="11"/>
      <c r="T108" s="11"/>
      <c r="W108" s="11"/>
      <c r="Z108" s="11"/>
      <c r="AC108" s="11"/>
    </row>
    <row r="109" spans="1:29" hidden="1" x14ac:dyDescent="0.25">
      <c r="A109" s="35">
        <v>2764</v>
      </c>
      <c r="B109" s="2" t="s">
        <v>5</v>
      </c>
      <c r="C109" s="2">
        <v>8</v>
      </c>
      <c r="D109" s="2">
        <v>3.22</v>
      </c>
      <c r="E109" s="12">
        <v>41365</v>
      </c>
      <c r="F109" s="18">
        <v>2009</v>
      </c>
      <c r="G109" s="2">
        <f ca="1">IF(YEAR(E109)=Inputs!$A$4,1,0)</f>
        <v>0</v>
      </c>
      <c r="H109" s="21">
        <f ca="1">IF(G109=1,HLOOKUP(MONTH(E109),Inputs!$B$11:$M$15,5),IF(YEAR($E109)&gt;$F109,0,IF(YEAR($E109)=$F109,HLOOKUP(MONTH(E109),Inputs!$B$11:$M$15,4),1)))</f>
        <v>0</v>
      </c>
      <c r="I109" s="2">
        <f>SUMIFS('raw data'!$E:$E,'raw data'!$A:$A,"="&amp;SystemAnalysis!$A109,'raw data'!$G:$G,"="&amp;SystemAnalysis!$F109)</f>
        <v>0</v>
      </c>
      <c r="J109" s="24">
        <f ca="1">$D109*H109*Inputs!$A$2</f>
        <v>0</v>
      </c>
      <c r="K109" s="11" t="str">
        <f ca="1">IFERROR(I109/J109,"")</f>
        <v/>
      </c>
      <c r="N109" s="11"/>
      <c r="Q109" s="11"/>
      <c r="T109" s="11"/>
      <c r="W109" s="11"/>
      <c r="Z109" s="11"/>
      <c r="AC109" s="11"/>
    </row>
    <row r="110" spans="1:29" hidden="1" x14ac:dyDescent="0.25">
      <c r="A110" s="35">
        <v>2774</v>
      </c>
      <c r="B110" s="2" t="s">
        <v>5</v>
      </c>
      <c r="C110" s="2">
        <v>6</v>
      </c>
      <c r="D110" s="2">
        <v>2.8</v>
      </c>
      <c r="E110" s="12">
        <v>40725</v>
      </c>
      <c r="F110" s="18">
        <v>2009</v>
      </c>
      <c r="G110" s="2">
        <f ca="1">IF(YEAR(E110)=Inputs!$A$4,1,0)</f>
        <v>0</v>
      </c>
      <c r="H110" s="21">
        <f ca="1">IF(G110=1,HLOOKUP(MONTH(E110),Inputs!$B$11:$M$15,5),IF(YEAR($E110)&gt;$F110,0,IF(YEAR($E110)=$F110,HLOOKUP(MONTH(E110),Inputs!$B$11:$M$15,4),1)))</f>
        <v>0</v>
      </c>
      <c r="I110" s="2">
        <f>SUMIFS('raw data'!$E:$E,'raw data'!$A:$A,"="&amp;SystemAnalysis!$A110,'raw data'!$G:$G,"="&amp;SystemAnalysis!$F110)</f>
        <v>0</v>
      </c>
      <c r="J110" s="24">
        <f ca="1">$D110*H110*Inputs!$A$2</f>
        <v>0</v>
      </c>
      <c r="K110" s="11" t="str">
        <f ca="1">IFERROR(I110/J110,"")</f>
        <v/>
      </c>
      <c r="N110" s="11"/>
      <c r="Q110" s="11"/>
      <c r="T110" s="11"/>
      <c r="W110" s="11"/>
      <c r="Z110" s="11"/>
      <c r="AC110" s="11"/>
    </row>
    <row r="111" spans="1:29" hidden="1" x14ac:dyDescent="0.25">
      <c r="A111" s="35">
        <v>2824</v>
      </c>
      <c r="B111" s="2" t="s">
        <v>5</v>
      </c>
      <c r="C111" s="2">
        <v>8</v>
      </c>
      <c r="D111" s="2">
        <v>2.1760000000000002</v>
      </c>
      <c r="E111" s="12">
        <v>40695</v>
      </c>
      <c r="F111" s="18">
        <v>2009</v>
      </c>
      <c r="G111" s="2">
        <f ca="1">IF(YEAR(E111)=Inputs!$A$4,1,0)</f>
        <v>0</v>
      </c>
      <c r="H111" s="21">
        <f ca="1">IF(G111=1,HLOOKUP(MONTH(E111),Inputs!$B$11:$M$15,5),IF(YEAR($E111)&gt;$F111,0,IF(YEAR($E111)=$F111,HLOOKUP(MONTH(E111),Inputs!$B$11:$M$15,4),1)))</f>
        <v>0</v>
      </c>
      <c r="I111" s="2">
        <f>SUMIFS('raw data'!$E:$E,'raw data'!$A:$A,"="&amp;SystemAnalysis!$A111,'raw data'!$G:$G,"="&amp;SystemAnalysis!$F111)</f>
        <v>0</v>
      </c>
      <c r="J111" s="24">
        <f ca="1">$D111*H111*Inputs!$A$2</f>
        <v>0</v>
      </c>
      <c r="K111" s="11" t="str">
        <f ca="1">IFERROR(I111/J111,"")</f>
        <v/>
      </c>
      <c r="N111" s="11"/>
      <c r="Q111" s="11"/>
      <c r="T111" s="11"/>
      <c r="W111" s="11"/>
      <c r="Z111" s="11"/>
      <c r="AC111" s="11"/>
    </row>
    <row r="112" spans="1:29" hidden="1" x14ac:dyDescent="0.25">
      <c r="A112" s="35">
        <v>2929</v>
      </c>
      <c r="B112" s="2" t="s">
        <v>5</v>
      </c>
      <c r="C112" s="2">
        <v>6</v>
      </c>
      <c r="D112" s="2">
        <v>6.44</v>
      </c>
      <c r="E112" s="12">
        <v>40664</v>
      </c>
      <c r="F112" s="18">
        <v>2009</v>
      </c>
      <c r="G112" s="2">
        <f ca="1">IF(YEAR(E112)=Inputs!$A$4,1,0)</f>
        <v>0</v>
      </c>
      <c r="H112" s="21">
        <f ca="1">IF(G112=1,HLOOKUP(MONTH(E112),Inputs!$B$11:$M$15,5),IF(YEAR($E112)&gt;$F112,0,IF(YEAR($E112)=$F112,HLOOKUP(MONTH(E112),Inputs!$B$11:$M$15,4),1)))</f>
        <v>0</v>
      </c>
      <c r="I112" s="2">
        <f>SUMIFS('raw data'!$E:$E,'raw data'!$A:$A,"="&amp;SystemAnalysis!$A112,'raw data'!$G:$G,"="&amp;SystemAnalysis!$F112)</f>
        <v>0</v>
      </c>
      <c r="J112" s="24">
        <f ca="1">$D112*H112*Inputs!$A$2</f>
        <v>0</v>
      </c>
      <c r="K112" s="11" t="str">
        <f ca="1">IFERROR(I112/J112,"")</f>
        <v/>
      </c>
      <c r="N112" s="11"/>
      <c r="Q112" s="11"/>
      <c r="T112" s="11"/>
      <c r="W112" s="11"/>
      <c r="Z112" s="11"/>
      <c r="AC112" s="11"/>
    </row>
    <row r="113" spans="1:29" hidden="1" x14ac:dyDescent="0.25">
      <c r="A113" s="35">
        <v>3030</v>
      </c>
      <c r="B113" s="2" t="s">
        <v>5</v>
      </c>
      <c r="C113" s="2">
        <v>6</v>
      </c>
      <c r="D113" s="2">
        <v>7.8540000000000001</v>
      </c>
      <c r="E113" s="12">
        <v>40725</v>
      </c>
      <c r="F113" s="18">
        <v>2009</v>
      </c>
      <c r="G113" s="2">
        <f ca="1">IF(YEAR(E113)=Inputs!$A$4,1,0)</f>
        <v>0</v>
      </c>
      <c r="H113" s="21">
        <f ca="1">IF(G113=1,HLOOKUP(MONTH(E113),Inputs!$B$11:$M$15,5),IF(YEAR($E113)&gt;$F113,0,IF(YEAR($E113)=$F113,HLOOKUP(MONTH(E113),Inputs!$B$11:$M$15,4),1)))</f>
        <v>0</v>
      </c>
      <c r="I113" s="2">
        <f>SUMIFS('raw data'!$E:$E,'raw data'!$A:$A,"="&amp;SystemAnalysis!$A113,'raw data'!$G:$G,"="&amp;SystemAnalysis!$F113)</f>
        <v>0</v>
      </c>
      <c r="J113" s="24">
        <f ca="1">$D113*H113*Inputs!$A$2</f>
        <v>0</v>
      </c>
      <c r="K113" s="11" t="str">
        <f ca="1">IFERROR(I113/J113,"")</f>
        <v/>
      </c>
      <c r="N113" s="11"/>
      <c r="Q113" s="11"/>
      <c r="T113" s="11"/>
      <c r="W113" s="11"/>
      <c r="Z113" s="11"/>
      <c r="AC113" s="11"/>
    </row>
    <row r="114" spans="1:29" hidden="1" x14ac:dyDescent="0.25">
      <c r="A114" s="35">
        <v>3075</v>
      </c>
      <c r="B114" s="2" t="s">
        <v>5</v>
      </c>
      <c r="C114" s="2">
        <v>5</v>
      </c>
      <c r="D114" s="2">
        <v>2.08</v>
      </c>
      <c r="E114" s="12">
        <v>41122</v>
      </c>
      <c r="F114" s="18">
        <v>2009</v>
      </c>
      <c r="G114" s="2">
        <f ca="1">IF(YEAR(E114)=Inputs!$A$4,1,0)</f>
        <v>0</v>
      </c>
      <c r="H114" s="21">
        <f ca="1">IF(G114=1,HLOOKUP(MONTH(E114),Inputs!$B$11:$M$15,5),IF(YEAR($E114)&gt;$F114,0,IF(YEAR($E114)=$F114,HLOOKUP(MONTH(E114),Inputs!$B$11:$M$15,4),1)))</f>
        <v>0</v>
      </c>
      <c r="I114" s="2">
        <f>SUMIFS('raw data'!$E:$E,'raw data'!$A:$A,"="&amp;SystemAnalysis!$A114,'raw data'!$G:$G,"="&amp;SystemAnalysis!$F114)</f>
        <v>0</v>
      </c>
      <c r="J114" s="24">
        <f ca="1">$D114*H114*Inputs!$A$2</f>
        <v>0</v>
      </c>
      <c r="K114" s="11" t="str">
        <f ca="1">IFERROR(I114/J114,"")</f>
        <v/>
      </c>
      <c r="N114" s="11"/>
      <c r="Q114" s="11"/>
      <c r="T114" s="11"/>
      <c r="W114" s="11"/>
      <c r="Z114" s="11"/>
      <c r="AC114" s="11"/>
    </row>
    <row r="115" spans="1:29" hidden="1" x14ac:dyDescent="0.25">
      <c r="A115" s="35">
        <v>3153</v>
      </c>
      <c r="B115" s="2" t="s">
        <v>5</v>
      </c>
      <c r="C115" s="2">
        <v>5</v>
      </c>
      <c r="D115" s="2">
        <v>5.94</v>
      </c>
      <c r="E115" s="12">
        <v>40695</v>
      </c>
      <c r="F115" s="18">
        <v>2009</v>
      </c>
      <c r="G115" s="2">
        <f ca="1">IF(YEAR(E115)=Inputs!$A$4,1,0)</f>
        <v>0</v>
      </c>
      <c r="H115" s="21">
        <f ca="1">IF(G115=1,HLOOKUP(MONTH(E115),Inputs!$B$11:$M$15,5),IF(YEAR($E115)&gt;$F115,0,IF(YEAR($E115)=$F115,HLOOKUP(MONTH(E115),Inputs!$B$11:$M$15,4),1)))</f>
        <v>0</v>
      </c>
      <c r="I115" s="2">
        <f>SUMIFS('raw data'!$E:$E,'raw data'!$A:$A,"="&amp;SystemAnalysis!$A115,'raw data'!$G:$G,"="&amp;SystemAnalysis!$F115)</f>
        <v>0</v>
      </c>
      <c r="J115" s="24">
        <f ca="1">$D115*H115*Inputs!$A$2</f>
        <v>0</v>
      </c>
      <c r="K115" s="11" t="str">
        <f ca="1">IFERROR(I115/J115,"")</f>
        <v/>
      </c>
      <c r="N115" s="11"/>
      <c r="Q115" s="11"/>
      <c r="T115" s="11"/>
      <c r="W115" s="11"/>
      <c r="Z115" s="11"/>
      <c r="AC115" s="11"/>
    </row>
    <row r="116" spans="1:29" hidden="1" x14ac:dyDescent="0.25">
      <c r="A116" s="35">
        <v>3195</v>
      </c>
      <c r="B116" s="2" t="s">
        <v>5</v>
      </c>
      <c r="C116" s="2">
        <v>5</v>
      </c>
      <c r="D116" s="2">
        <v>5.59</v>
      </c>
      <c r="E116" s="12">
        <v>40817</v>
      </c>
      <c r="F116" s="18">
        <v>2009</v>
      </c>
      <c r="G116" s="2">
        <f ca="1">IF(YEAR(E116)=Inputs!$A$4,1,0)</f>
        <v>0</v>
      </c>
      <c r="H116" s="21">
        <f ca="1">IF(G116=1,HLOOKUP(MONTH(E116),Inputs!$B$11:$M$15,5),IF(YEAR($E116)&gt;$F116,0,IF(YEAR($E116)=$F116,HLOOKUP(MONTH(E116),Inputs!$B$11:$M$15,4),1)))</f>
        <v>0</v>
      </c>
      <c r="I116" s="2">
        <f>SUMIFS('raw data'!$E:$E,'raw data'!$A:$A,"="&amp;SystemAnalysis!$A116,'raw data'!$G:$G,"="&amp;SystemAnalysis!$F116)</f>
        <v>0</v>
      </c>
      <c r="J116" s="24">
        <f ca="1">$D116*H116*Inputs!$A$2</f>
        <v>0</v>
      </c>
      <c r="K116" s="11" t="str">
        <f ca="1">IFERROR(I116/J116,"")</f>
        <v/>
      </c>
      <c r="N116" s="11"/>
      <c r="Q116" s="11"/>
      <c r="T116" s="11"/>
      <c r="W116" s="11"/>
      <c r="Z116" s="11"/>
      <c r="AC116" s="11"/>
    </row>
    <row r="117" spans="1:29" hidden="1" x14ac:dyDescent="0.25">
      <c r="A117" s="35">
        <v>3300</v>
      </c>
      <c r="B117" s="2" t="s">
        <v>5</v>
      </c>
      <c r="C117" s="2">
        <v>5</v>
      </c>
      <c r="D117" s="2">
        <v>9.99</v>
      </c>
      <c r="E117" s="12">
        <v>40664</v>
      </c>
      <c r="F117" s="18">
        <v>2009</v>
      </c>
      <c r="G117" s="2">
        <f ca="1">IF(YEAR(E117)=Inputs!$A$4,1,0)</f>
        <v>0</v>
      </c>
      <c r="H117" s="21">
        <f ca="1">IF(G117=1,HLOOKUP(MONTH(E117),Inputs!$B$11:$M$15,5),IF(YEAR($E117)&gt;$F117,0,IF(YEAR($E117)=$F117,HLOOKUP(MONTH(E117),Inputs!$B$11:$M$15,4),1)))</f>
        <v>0</v>
      </c>
      <c r="I117" s="2">
        <f>SUMIFS('raw data'!$E:$E,'raw data'!$A:$A,"="&amp;SystemAnalysis!$A117,'raw data'!$G:$G,"="&amp;SystemAnalysis!$F117)</f>
        <v>0</v>
      </c>
      <c r="J117" s="24">
        <f ca="1">$D117*H117*Inputs!$A$2</f>
        <v>0</v>
      </c>
      <c r="K117" s="11" t="str">
        <f ca="1">IFERROR(I117/J117,"")</f>
        <v/>
      </c>
      <c r="N117" s="11"/>
      <c r="Q117" s="11"/>
      <c r="T117" s="11"/>
      <c r="W117" s="11"/>
      <c r="Z117" s="11"/>
      <c r="AC117" s="11"/>
    </row>
    <row r="118" spans="1:29" hidden="1" x14ac:dyDescent="0.25">
      <c r="A118" s="35">
        <v>3306</v>
      </c>
      <c r="B118" s="2" t="s">
        <v>5</v>
      </c>
      <c r="C118" s="2">
        <v>8</v>
      </c>
      <c r="D118" s="2">
        <v>1.9039999999999999</v>
      </c>
      <c r="E118" s="12">
        <v>40756</v>
      </c>
      <c r="F118" s="18">
        <v>2009</v>
      </c>
      <c r="G118" s="2">
        <f ca="1">IF(YEAR(E118)=Inputs!$A$4,1,0)</f>
        <v>0</v>
      </c>
      <c r="H118" s="21">
        <f ca="1">IF(G118=1,HLOOKUP(MONTH(E118),Inputs!$B$11:$M$15,5),IF(YEAR($E118)&gt;$F118,0,IF(YEAR($E118)=$F118,HLOOKUP(MONTH(E118),Inputs!$B$11:$M$15,4),1)))</f>
        <v>0</v>
      </c>
      <c r="I118" s="2">
        <f>SUMIFS('raw data'!$E:$E,'raw data'!$A:$A,"="&amp;SystemAnalysis!$A118,'raw data'!$G:$G,"="&amp;SystemAnalysis!$F118)</f>
        <v>0</v>
      </c>
      <c r="J118" s="24">
        <f ca="1">$D118*H118*Inputs!$A$2</f>
        <v>0</v>
      </c>
      <c r="K118" s="11" t="str">
        <f ca="1">IFERROR(I118/J118,"")</f>
        <v/>
      </c>
      <c r="N118" s="11"/>
      <c r="Q118" s="11"/>
      <c r="T118" s="11"/>
      <c r="W118" s="11"/>
      <c r="Z118" s="11"/>
      <c r="AC118" s="11"/>
    </row>
    <row r="119" spans="1:29" hidden="1" x14ac:dyDescent="0.25">
      <c r="A119" s="35">
        <v>3425</v>
      </c>
      <c r="B119" s="2" t="s">
        <v>5</v>
      </c>
      <c r="C119" s="2">
        <v>8</v>
      </c>
      <c r="D119" s="2">
        <v>53.76</v>
      </c>
      <c r="E119" s="12">
        <v>40848</v>
      </c>
      <c r="F119" s="18">
        <v>2009</v>
      </c>
      <c r="G119" s="2">
        <f ca="1">IF(YEAR(E119)=Inputs!$A$4,1,0)</f>
        <v>0</v>
      </c>
      <c r="H119" s="21">
        <f ca="1">IF(G119=1,HLOOKUP(MONTH(E119),Inputs!$B$11:$M$15,5),IF(YEAR($E119)&gt;$F119,0,IF(YEAR($E119)=$F119,HLOOKUP(MONTH(E119),Inputs!$B$11:$M$15,4),1)))</f>
        <v>0</v>
      </c>
      <c r="I119" s="2">
        <f>SUMIFS('raw data'!$E:$E,'raw data'!$A:$A,"="&amp;SystemAnalysis!$A119,'raw data'!$G:$G,"="&amp;SystemAnalysis!$F119)</f>
        <v>0</v>
      </c>
      <c r="J119" s="24">
        <f ca="1">$D119*H119*Inputs!$A$2</f>
        <v>0</v>
      </c>
      <c r="K119" s="11" t="str">
        <f ca="1">IFERROR(I119/J119,"")</f>
        <v/>
      </c>
      <c r="N119" s="11"/>
      <c r="Q119" s="11"/>
      <c r="T119" s="11"/>
      <c r="W119" s="11"/>
      <c r="Z119" s="11"/>
      <c r="AC119" s="11"/>
    </row>
    <row r="120" spans="1:29" hidden="1" x14ac:dyDescent="0.25">
      <c r="A120" s="35">
        <v>3439</v>
      </c>
      <c r="B120" s="2" t="s">
        <v>5</v>
      </c>
      <c r="C120" s="2">
        <v>6</v>
      </c>
      <c r="D120" s="2">
        <v>7.56</v>
      </c>
      <c r="E120" s="12">
        <v>40940</v>
      </c>
      <c r="F120" s="18">
        <v>2009</v>
      </c>
      <c r="G120" s="2">
        <f ca="1">IF(YEAR(E120)=Inputs!$A$4,1,0)</f>
        <v>0</v>
      </c>
      <c r="H120" s="21">
        <f ca="1">IF(G120=1,HLOOKUP(MONTH(E120),Inputs!$B$11:$M$15,5),IF(YEAR($E120)&gt;$F120,0,IF(YEAR($E120)=$F120,HLOOKUP(MONTH(E120),Inputs!$B$11:$M$15,4),1)))</f>
        <v>0</v>
      </c>
      <c r="I120" s="2">
        <f>SUMIFS('raw data'!$E:$E,'raw data'!$A:$A,"="&amp;SystemAnalysis!$A120,'raw data'!$G:$G,"="&amp;SystemAnalysis!$F120)</f>
        <v>0</v>
      </c>
      <c r="J120" s="24">
        <f ca="1">$D120*H120*Inputs!$A$2</f>
        <v>0</v>
      </c>
      <c r="K120" s="11" t="str">
        <f ca="1">IFERROR(I120/J120,"")</f>
        <v/>
      </c>
      <c r="N120" s="11"/>
      <c r="Q120" s="11"/>
      <c r="T120" s="11"/>
      <c r="W120" s="11"/>
      <c r="Z120" s="11"/>
      <c r="AC120" s="11"/>
    </row>
    <row r="121" spans="1:29" hidden="1" x14ac:dyDescent="0.25">
      <c r="A121" s="35">
        <v>3613</v>
      </c>
      <c r="B121" s="2" t="s">
        <v>5</v>
      </c>
      <c r="C121" s="2">
        <v>6</v>
      </c>
      <c r="D121" s="2">
        <v>1.84</v>
      </c>
      <c r="E121" s="12">
        <v>41122</v>
      </c>
      <c r="F121" s="18">
        <v>2009</v>
      </c>
      <c r="G121" s="2">
        <f ca="1">IF(YEAR(E121)=Inputs!$A$4,1,0)</f>
        <v>0</v>
      </c>
      <c r="H121" s="21">
        <f ca="1">IF(G121=1,HLOOKUP(MONTH(E121),Inputs!$B$11:$M$15,5),IF(YEAR($E121)&gt;$F121,0,IF(YEAR($E121)=$F121,HLOOKUP(MONTH(E121),Inputs!$B$11:$M$15,4),1)))</f>
        <v>0</v>
      </c>
      <c r="I121" s="2">
        <f>SUMIFS('raw data'!$E:$E,'raw data'!$A:$A,"="&amp;SystemAnalysis!$A121,'raw data'!$G:$G,"="&amp;SystemAnalysis!$F121)</f>
        <v>0</v>
      </c>
      <c r="J121" s="24">
        <f ca="1">$D121*H121*Inputs!$A$2</f>
        <v>0</v>
      </c>
      <c r="K121" s="11" t="str">
        <f ca="1">IFERROR(I121/J121,"")</f>
        <v/>
      </c>
      <c r="N121" s="11"/>
      <c r="Q121" s="11"/>
      <c r="T121" s="11"/>
      <c r="W121" s="11"/>
      <c r="Z121" s="11"/>
      <c r="AC121" s="11"/>
    </row>
    <row r="122" spans="1:29" hidden="1" x14ac:dyDescent="0.25">
      <c r="A122" s="35">
        <v>3735</v>
      </c>
      <c r="B122" s="2" t="s">
        <v>5</v>
      </c>
      <c r="C122" s="2">
        <v>8</v>
      </c>
      <c r="D122" s="2">
        <v>2.585</v>
      </c>
      <c r="E122" s="12">
        <v>41000</v>
      </c>
      <c r="F122" s="18">
        <v>2009</v>
      </c>
      <c r="G122" s="2">
        <f ca="1">IF(YEAR(E122)=Inputs!$A$4,1,0)</f>
        <v>0</v>
      </c>
      <c r="H122" s="21">
        <f ca="1">IF(G122=1,HLOOKUP(MONTH(E122),Inputs!$B$11:$M$15,5),IF(YEAR($E122)&gt;$F122,0,IF(YEAR($E122)=$F122,HLOOKUP(MONTH(E122),Inputs!$B$11:$M$15,4),1)))</f>
        <v>0</v>
      </c>
      <c r="I122" s="2">
        <f>SUMIFS('raw data'!$E:$E,'raw data'!$A:$A,"="&amp;SystemAnalysis!$A122,'raw data'!$G:$G,"="&amp;SystemAnalysis!$F122)</f>
        <v>0</v>
      </c>
      <c r="J122" s="24">
        <f ca="1">$D122*H122*Inputs!$A$2</f>
        <v>0</v>
      </c>
      <c r="K122" s="11" t="str">
        <f ca="1">IFERROR(I122/J122,"")</f>
        <v/>
      </c>
      <c r="N122" s="11"/>
      <c r="Q122" s="11"/>
      <c r="T122" s="11"/>
      <c r="W122" s="11"/>
      <c r="Z122" s="11"/>
      <c r="AC122" s="11"/>
    </row>
    <row r="123" spans="1:29" hidden="1" x14ac:dyDescent="0.25">
      <c r="A123" s="35">
        <v>3753</v>
      </c>
      <c r="B123" s="2" t="s">
        <v>5</v>
      </c>
      <c r="C123" s="2">
        <v>6</v>
      </c>
      <c r="D123" s="2">
        <v>5.7350000000000003</v>
      </c>
      <c r="E123" s="12">
        <v>40634</v>
      </c>
      <c r="F123" s="18">
        <v>2009</v>
      </c>
      <c r="G123" s="2">
        <f ca="1">IF(YEAR(E123)=Inputs!$A$4,1,0)</f>
        <v>0</v>
      </c>
      <c r="H123" s="21">
        <f ca="1">IF(G123=1,HLOOKUP(MONTH(E123),Inputs!$B$11:$M$15,5),IF(YEAR($E123)&gt;$F123,0,IF(YEAR($E123)=$F123,HLOOKUP(MONTH(E123),Inputs!$B$11:$M$15,4),1)))</f>
        <v>0</v>
      </c>
      <c r="I123" s="2">
        <f>SUMIFS('raw data'!$E:$E,'raw data'!$A:$A,"="&amp;SystemAnalysis!$A123,'raw data'!$G:$G,"="&amp;SystemAnalysis!$F123)</f>
        <v>0</v>
      </c>
      <c r="J123" s="24">
        <f ca="1">$D123*H123*Inputs!$A$2</f>
        <v>0</v>
      </c>
      <c r="K123" s="11" t="str">
        <f ca="1">IFERROR(I123/J123,"")</f>
        <v/>
      </c>
      <c r="N123" s="11"/>
      <c r="Q123" s="11"/>
      <c r="T123" s="11"/>
      <c r="W123" s="11"/>
      <c r="Z123" s="11"/>
      <c r="AC123" s="11"/>
    </row>
    <row r="124" spans="1:29" hidden="1" x14ac:dyDescent="0.25">
      <c r="A124" s="35">
        <v>4933</v>
      </c>
      <c r="B124" s="2" t="s">
        <v>5</v>
      </c>
      <c r="C124" s="2">
        <v>13</v>
      </c>
      <c r="D124" s="2">
        <v>18</v>
      </c>
      <c r="E124" s="12">
        <v>40969</v>
      </c>
      <c r="F124" s="18">
        <v>2009</v>
      </c>
      <c r="G124" s="2">
        <f ca="1">IF(YEAR(E124)=Inputs!$A$4,1,0)</f>
        <v>0</v>
      </c>
      <c r="H124" s="21">
        <f ca="1">IF(G124=1,HLOOKUP(MONTH(E124),Inputs!$B$11:$M$15,5),IF(YEAR($E124)&gt;$F124,0,IF(YEAR($E124)=$F124,HLOOKUP(MONTH(E124),Inputs!$B$11:$M$15,4),1)))</f>
        <v>0</v>
      </c>
      <c r="I124" s="2">
        <f>SUMIFS('raw data'!$E:$E,'raw data'!$A:$A,"="&amp;SystemAnalysis!$A124,'raw data'!$G:$G,"="&amp;SystemAnalysis!$F124)</f>
        <v>0</v>
      </c>
      <c r="J124" s="24">
        <f ca="1">$D124*H124*Inputs!$A$2</f>
        <v>0</v>
      </c>
      <c r="K124" s="11" t="str">
        <f ca="1">IFERROR(I124/J124,"")</f>
        <v/>
      </c>
      <c r="N124" s="11"/>
      <c r="Q124" s="11"/>
      <c r="T124" s="11"/>
      <c r="W124" s="11"/>
      <c r="Z124" s="11"/>
      <c r="AC124" s="11"/>
    </row>
    <row r="125" spans="1:29" hidden="1" x14ac:dyDescent="0.25">
      <c r="A125" s="35">
        <v>5221</v>
      </c>
      <c r="B125" s="2" t="s">
        <v>5</v>
      </c>
      <c r="C125" s="2">
        <v>6</v>
      </c>
      <c r="D125" s="2">
        <v>1.76</v>
      </c>
      <c r="E125" s="12">
        <v>41183</v>
      </c>
      <c r="F125" s="18">
        <v>2009</v>
      </c>
      <c r="G125" s="2">
        <f ca="1">IF(YEAR(E125)=Inputs!$A$4,1,0)</f>
        <v>0</v>
      </c>
      <c r="H125" s="21">
        <f ca="1">IF(G125=1,HLOOKUP(MONTH(E125),Inputs!$B$11:$M$15,5),IF(YEAR($E125)&gt;$F125,0,IF(YEAR($E125)=$F125,HLOOKUP(MONTH(E125),Inputs!$B$11:$M$15,4),1)))</f>
        <v>0</v>
      </c>
      <c r="I125" s="2">
        <f>SUMIFS('raw data'!$E:$E,'raw data'!$A:$A,"="&amp;SystemAnalysis!$A125,'raw data'!$G:$G,"="&amp;SystemAnalysis!$F125)</f>
        <v>0</v>
      </c>
      <c r="J125" s="24">
        <f ca="1">$D125*H125*Inputs!$A$2</f>
        <v>0</v>
      </c>
      <c r="K125" s="11" t="str">
        <f ca="1">IFERROR(I125/J125,"")</f>
        <v/>
      </c>
      <c r="N125" s="11"/>
      <c r="Q125" s="11"/>
      <c r="T125" s="11"/>
      <c r="W125" s="11"/>
      <c r="Z125" s="11"/>
      <c r="AC125" s="11"/>
    </row>
    <row r="126" spans="1:29" hidden="1" x14ac:dyDescent="0.25">
      <c r="A126" s="35">
        <v>5880</v>
      </c>
      <c r="B126" s="2" t="s">
        <v>5</v>
      </c>
      <c r="C126" s="2">
        <v>6</v>
      </c>
      <c r="D126" s="2">
        <v>2.88</v>
      </c>
      <c r="E126" s="12">
        <v>41091</v>
      </c>
      <c r="F126" s="18">
        <v>2009</v>
      </c>
      <c r="G126" s="2">
        <f ca="1">IF(YEAR(E126)=Inputs!$A$4,1,0)</f>
        <v>0</v>
      </c>
      <c r="H126" s="21">
        <f ca="1">IF(G126=1,HLOOKUP(MONTH(E126),Inputs!$B$11:$M$15,5),IF(YEAR($E126)&gt;$F126,0,IF(YEAR($E126)=$F126,HLOOKUP(MONTH(E126),Inputs!$B$11:$M$15,4),1)))</f>
        <v>0</v>
      </c>
      <c r="I126" s="2">
        <f>SUMIFS('raw data'!$E:$E,'raw data'!$A:$A,"="&amp;SystemAnalysis!$A126,'raw data'!$G:$G,"="&amp;SystemAnalysis!$F126)</f>
        <v>0</v>
      </c>
      <c r="J126" s="24">
        <f ca="1">$D126*H126*Inputs!$A$2</f>
        <v>0</v>
      </c>
      <c r="K126" s="11" t="str">
        <f ca="1">IFERROR(I126/J126,"")</f>
        <v/>
      </c>
      <c r="N126" s="11"/>
      <c r="Q126" s="11"/>
      <c r="T126" s="11"/>
      <c r="W126" s="11"/>
      <c r="Z126" s="11"/>
      <c r="AC126" s="11"/>
    </row>
    <row r="127" spans="1:29" hidden="1" x14ac:dyDescent="0.25">
      <c r="A127" s="35">
        <v>8228</v>
      </c>
      <c r="B127" s="2" t="s">
        <v>5</v>
      </c>
      <c r="C127" s="2">
        <v>6</v>
      </c>
      <c r="D127" s="2">
        <v>3.43</v>
      </c>
      <c r="E127" s="12">
        <v>41306</v>
      </c>
      <c r="F127" s="18">
        <v>2009</v>
      </c>
      <c r="G127" s="2">
        <f ca="1">IF(YEAR(E127)=Inputs!$A$4,1,0)</f>
        <v>0</v>
      </c>
      <c r="H127" s="21">
        <f ca="1">IF(G127=1,HLOOKUP(MONTH(E127),Inputs!$B$11:$M$15,5),IF(YEAR($E127)&gt;$F127,0,IF(YEAR($E127)=$F127,HLOOKUP(MONTH(E127),Inputs!$B$11:$M$15,4),1)))</f>
        <v>0</v>
      </c>
      <c r="I127" s="2">
        <f>SUMIFS('raw data'!$E:$E,'raw data'!$A:$A,"="&amp;SystemAnalysis!$A127,'raw data'!$G:$G,"="&amp;SystemAnalysis!$F127)</f>
        <v>0</v>
      </c>
      <c r="J127" s="24">
        <f ca="1">$D127*H127*Inputs!$A$2</f>
        <v>0</v>
      </c>
      <c r="K127" s="11" t="str">
        <f ca="1">IFERROR(I127/J127,"")</f>
        <v/>
      </c>
      <c r="N127" s="11"/>
      <c r="Q127" s="11"/>
      <c r="T127" s="11"/>
      <c r="W127" s="11"/>
      <c r="Z127" s="11"/>
      <c r="AC127" s="11"/>
    </row>
    <row r="128" spans="1:29" hidden="1" x14ac:dyDescent="0.25">
      <c r="A128" s="35">
        <v>8329</v>
      </c>
      <c r="B128" s="2" t="s">
        <v>5</v>
      </c>
      <c r="C128" s="2">
        <v>8</v>
      </c>
      <c r="D128" s="2">
        <v>2.99</v>
      </c>
      <c r="E128" s="12">
        <v>41122</v>
      </c>
      <c r="F128" s="18">
        <v>2009</v>
      </c>
      <c r="G128" s="2">
        <f ca="1">IF(YEAR(E128)=Inputs!$A$4,1,0)</f>
        <v>0</v>
      </c>
      <c r="H128" s="21">
        <f ca="1">IF(G128=1,HLOOKUP(MONTH(E128),Inputs!$B$11:$M$15,5),IF(YEAR($E128)&gt;$F128,0,IF(YEAR($E128)=$F128,HLOOKUP(MONTH(E128),Inputs!$B$11:$M$15,4),1)))</f>
        <v>0</v>
      </c>
      <c r="I128" s="2">
        <f>SUMIFS('raw data'!$E:$E,'raw data'!$A:$A,"="&amp;SystemAnalysis!$A128,'raw data'!$G:$G,"="&amp;SystemAnalysis!$F128)</f>
        <v>0</v>
      </c>
      <c r="J128" s="24">
        <f ca="1">$D128*H128*Inputs!$A$2</f>
        <v>0</v>
      </c>
      <c r="K128" s="11" t="str">
        <f ca="1">IFERROR(I128/J128,"")</f>
        <v/>
      </c>
      <c r="N128" s="11"/>
      <c r="Q128" s="11"/>
      <c r="T128" s="11"/>
      <c r="W128" s="11"/>
      <c r="Z128" s="11"/>
      <c r="AC128" s="11"/>
    </row>
    <row r="129" spans="1:29" hidden="1" x14ac:dyDescent="0.25">
      <c r="A129" s="35">
        <v>8330</v>
      </c>
      <c r="B129" s="2" t="s">
        <v>5</v>
      </c>
      <c r="C129" s="2">
        <v>8</v>
      </c>
      <c r="D129" s="2">
        <v>2.76</v>
      </c>
      <c r="E129" s="12">
        <v>41153</v>
      </c>
      <c r="F129" s="18">
        <v>2009</v>
      </c>
      <c r="G129" s="2">
        <f ca="1">IF(YEAR(E129)=Inputs!$A$4,1,0)</f>
        <v>0</v>
      </c>
      <c r="H129" s="21">
        <f ca="1">IF(G129=1,HLOOKUP(MONTH(E129),Inputs!$B$11:$M$15,5),IF(YEAR($E129)&gt;$F129,0,IF(YEAR($E129)=$F129,HLOOKUP(MONTH(E129),Inputs!$B$11:$M$15,4),1)))</f>
        <v>0</v>
      </c>
      <c r="I129" s="2">
        <f>SUMIFS('raw data'!$E:$E,'raw data'!$A:$A,"="&amp;SystemAnalysis!$A129,'raw data'!$G:$G,"="&amp;SystemAnalysis!$F129)</f>
        <v>0</v>
      </c>
      <c r="J129" s="24">
        <f ca="1">$D129*H129*Inputs!$A$2</f>
        <v>0</v>
      </c>
      <c r="K129" s="11" t="str">
        <f ca="1">IFERROR(I129/J129,"")</f>
        <v/>
      </c>
      <c r="N129" s="11"/>
      <c r="Q129" s="11"/>
      <c r="T129" s="11"/>
      <c r="W129" s="11"/>
      <c r="Z129" s="11"/>
      <c r="AC129" s="11"/>
    </row>
    <row r="130" spans="1:29" hidden="1" x14ac:dyDescent="0.25">
      <c r="A130" s="35">
        <v>8331</v>
      </c>
      <c r="B130" s="2" t="s">
        <v>5</v>
      </c>
      <c r="C130" s="2">
        <v>8</v>
      </c>
      <c r="D130" s="2">
        <v>7.13</v>
      </c>
      <c r="E130" s="12">
        <v>41122</v>
      </c>
      <c r="F130" s="18">
        <v>2009</v>
      </c>
      <c r="G130" s="2">
        <f ca="1">IF(YEAR(E130)=Inputs!$A$4,1,0)</f>
        <v>0</v>
      </c>
      <c r="H130" s="21">
        <f ca="1">IF(G130=1,HLOOKUP(MONTH(E130),Inputs!$B$11:$M$15,5),IF(YEAR($E130)&gt;$F130,0,IF(YEAR($E130)=$F130,HLOOKUP(MONTH(E130),Inputs!$B$11:$M$15,4),1)))</f>
        <v>0</v>
      </c>
      <c r="I130" s="2">
        <f>SUMIFS('raw data'!$E:$E,'raw data'!$A:$A,"="&amp;SystemAnalysis!$A130,'raw data'!$G:$G,"="&amp;SystemAnalysis!$F130)</f>
        <v>0</v>
      </c>
      <c r="J130" s="24">
        <f ca="1">$D130*H130*Inputs!$A$2</f>
        <v>0</v>
      </c>
      <c r="K130" s="11" t="str">
        <f ca="1">IFERROR(I130/J130,"")</f>
        <v/>
      </c>
      <c r="N130" s="11"/>
      <c r="Q130" s="11"/>
      <c r="T130" s="11"/>
      <c r="W130" s="11"/>
      <c r="Z130" s="11"/>
      <c r="AC130" s="11"/>
    </row>
    <row r="131" spans="1:29" hidden="1" x14ac:dyDescent="0.25">
      <c r="A131" s="35">
        <v>8332</v>
      </c>
      <c r="B131" s="2" t="s">
        <v>5</v>
      </c>
      <c r="C131" s="2">
        <v>8</v>
      </c>
      <c r="D131" s="2">
        <v>5.59</v>
      </c>
      <c r="E131" s="12">
        <v>41091</v>
      </c>
      <c r="F131" s="18">
        <v>2009</v>
      </c>
      <c r="G131" s="2">
        <f ca="1">IF(YEAR(E131)=Inputs!$A$4,1,0)</f>
        <v>0</v>
      </c>
      <c r="H131" s="21">
        <f ca="1">IF(G131=1,HLOOKUP(MONTH(E131),Inputs!$B$11:$M$15,5),IF(YEAR($E131)&gt;$F131,0,IF(YEAR($E131)=$F131,HLOOKUP(MONTH(E131),Inputs!$B$11:$M$15,4),1)))</f>
        <v>0</v>
      </c>
      <c r="I131" s="2">
        <f>SUMIFS('raw data'!$E:$E,'raw data'!$A:$A,"="&amp;SystemAnalysis!$A131,'raw data'!$G:$G,"="&amp;SystemAnalysis!$F131)</f>
        <v>0</v>
      </c>
      <c r="J131" s="24">
        <f ca="1">$D131*H131*Inputs!$A$2</f>
        <v>0</v>
      </c>
      <c r="K131" s="11" t="str">
        <f ca="1">IFERROR(I131/J131,"")</f>
        <v/>
      </c>
      <c r="N131" s="11"/>
      <c r="Q131" s="11"/>
      <c r="T131" s="11"/>
      <c r="W131" s="11"/>
      <c r="Z131" s="11"/>
      <c r="AC131" s="11"/>
    </row>
    <row r="132" spans="1:29" hidden="1" x14ac:dyDescent="0.25">
      <c r="A132" s="35">
        <v>8333</v>
      </c>
      <c r="B132" s="2" t="s">
        <v>5</v>
      </c>
      <c r="C132" s="2">
        <v>8</v>
      </c>
      <c r="D132" s="2">
        <v>4.2300000000000004</v>
      </c>
      <c r="E132" s="12">
        <v>41214</v>
      </c>
      <c r="F132" s="18">
        <v>2009</v>
      </c>
      <c r="G132" s="2">
        <f ca="1">IF(YEAR(E132)=Inputs!$A$4,1,0)</f>
        <v>0</v>
      </c>
      <c r="H132" s="21">
        <f ca="1">IF(G132=1,HLOOKUP(MONTH(E132),Inputs!$B$11:$M$15,5),IF(YEAR($E132)&gt;$F132,0,IF(YEAR($E132)=$F132,HLOOKUP(MONTH(E132),Inputs!$B$11:$M$15,4),1)))</f>
        <v>0</v>
      </c>
      <c r="I132" s="2">
        <f>SUMIFS('raw data'!$E:$E,'raw data'!$A:$A,"="&amp;SystemAnalysis!$A132,'raw data'!$G:$G,"="&amp;SystemAnalysis!$F132)</f>
        <v>0</v>
      </c>
      <c r="J132" s="24">
        <f ca="1">$D132*H132*Inputs!$A$2</f>
        <v>0</v>
      </c>
      <c r="K132" s="11" t="str">
        <f ca="1">IFERROR(I132/J132,"")</f>
        <v/>
      </c>
      <c r="N132" s="11"/>
      <c r="Q132" s="11"/>
      <c r="T132" s="11"/>
      <c r="W132" s="11"/>
      <c r="Z132" s="11"/>
      <c r="AC132" s="11"/>
    </row>
    <row r="133" spans="1:29" hidden="1" x14ac:dyDescent="0.25">
      <c r="A133" s="35">
        <v>8334</v>
      </c>
      <c r="B133" s="2" t="s">
        <v>5</v>
      </c>
      <c r="C133" s="2">
        <v>8</v>
      </c>
      <c r="D133" s="2">
        <v>5.8049999999999997</v>
      </c>
      <c r="E133" s="12">
        <v>41153</v>
      </c>
      <c r="F133" s="18">
        <v>2009</v>
      </c>
      <c r="G133" s="2">
        <f ca="1">IF(YEAR(E133)=Inputs!$A$4,1,0)</f>
        <v>0</v>
      </c>
      <c r="H133" s="21">
        <f ca="1">IF(G133=1,HLOOKUP(MONTH(E133),Inputs!$B$11:$M$15,5),IF(YEAR($E133)&gt;$F133,0,IF(YEAR($E133)=$F133,HLOOKUP(MONTH(E133),Inputs!$B$11:$M$15,4),1)))</f>
        <v>0</v>
      </c>
      <c r="I133" s="2">
        <f>SUMIFS('raw data'!$E:$E,'raw data'!$A:$A,"="&amp;SystemAnalysis!$A133,'raw data'!$G:$G,"="&amp;SystemAnalysis!$F133)</f>
        <v>0</v>
      </c>
      <c r="J133" s="24">
        <f ca="1">$D133*H133*Inputs!$A$2</f>
        <v>0</v>
      </c>
      <c r="K133" s="11" t="str">
        <f ca="1">IFERROR(I133/J133,"")</f>
        <v/>
      </c>
      <c r="N133" s="11"/>
      <c r="Q133" s="11"/>
      <c r="T133" s="11"/>
      <c r="W133" s="11"/>
      <c r="Z133" s="11"/>
      <c r="AC133" s="11"/>
    </row>
    <row r="134" spans="1:29" hidden="1" x14ac:dyDescent="0.25">
      <c r="A134" s="35">
        <v>8335</v>
      </c>
      <c r="B134" s="2" t="s">
        <v>5</v>
      </c>
      <c r="C134" s="2">
        <v>8</v>
      </c>
      <c r="D134" s="2">
        <v>5.64</v>
      </c>
      <c r="E134" s="12">
        <v>41214</v>
      </c>
      <c r="F134" s="18">
        <v>2009</v>
      </c>
      <c r="G134" s="2">
        <f ca="1">IF(YEAR(E134)=Inputs!$A$4,1,0)</f>
        <v>0</v>
      </c>
      <c r="H134" s="21">
        <f ca="1">IF(G134=1,HLOOKUP(MONTH(E134),Inputs!$B$11:$M$15,5),IF(YEAR($E134)&gt;$F134,0,IF(YEAR($E134)=$F134,HLOOKUP(MONTH(E134),Inputs!$B$11:$M$15,4),1)))</f>
        <v>0</v>
      </c>
      <c r="I134" s="2">
        <f>SUMIFS('raw data'!$E:$E,'raw data'!$A:$A,"="&amp;SystemAnalysis!$A134,'raw data'!$G:$G,"="&amp;SystemAnalysis!$F134)</f>
        <v>0</v>
      </c>
      <c r="J134" s="24">
        <f ca="1">$D134*H134*Inputs!$A$2</f>
        <v>0</v>
      </c>
      <c r="K134" s="11" t="str">
        <f ca="1">IFERROR(I134/J134,"")</f>
        <v/>
      </c>
      <c r="N134" s="11"/>
      <c r="Q134" s="11"/>
      <c r="T134" s="11"/>
      <c r="W134" s="11"/>
      <c r="Z134" s="11"/>
      <c r="AC134" s="11"/>
    </row>
    <row r="135" spans="1:29" hidden="1" x14ac:dyDescent="0.25">
      <c r="A135" s="35">
        <v>8336</v>
      </c>
      <c r="B135" s="2" t="s">
        <v>5</v>
      </c>
      <c r="C135" s="2">
        <v>8</v>
      </c>
      <c r="D135" s="2">
        <v>3.44</v>
      </c>
      <c r="E135" s="12">
        <v>41153</v>
      </c>
      <c r="F135" s="18">
        <v>2009</v>
      </c>
      <c r="G135" s="2">
        <f ca="1">IF(YEAR(E135)=Inputs!$A$4,1,0)</f>
        <v>0</v>
      </c>
      <c r="H135" s="21">
        <f ca="1">IF(G135=1,HLOOKUP(MONTH(E135),Inputs!$B$11:$M$15,5),IF(YEAR($E135)&gt;$F135,0,IF(YEAR($E135)=$F135,HLOOKUP(MONTH(E135),Inputs!$B$11:$M$15,4),1)))</f>
        <v>0</v>
      </c>
      <c r="I135" s="2">
        <f>SUMIFS('raw data'!$E:$E,'raw data'!$A:$A,"="&amp;SystemAnalysis!$A135,'raw data'!$G:$G,"="&amp;SystemAnalysis!$F135)</f>
        <v>0</v>
      </c>
      <c r="J135" s="24">
        <f ca="1">$D135*H135*Inputs!$A$2</f>
        <v>0</v>
      </c>
      <c r="K135" s="11" t="str">
        <f ca="1">IFERROR(I135/J135,"")</f>
        <v/>
      </c>
      <c r="N135" s="11"/>
      <c r="Q135" s="11"/>
      <c r="T135" s="11"/>
      <c r="W135" s="11"/>
      <c r="Z135" s="11"/>
      <c r="AC135" s="11"/>
    </row>
    <row r="136" spans="1:29" hidden="1" x14ac:dyDescent="0.25">
      <c r="A136" s="35">
        <v>8337</v>
      </c>
      <c r="B136" s="2" t="s">
        <v>5</v>
      </c>
      <c r="C136" s="2">
        <v>8</v>
      </c>
      <c r="D136" s="2">
        <v>1.88</v>
      </c>
      <c r="E136" s="12">
        <v>41183</v>
      </c>
      <c r="F136" s="18">
        <v>2009</v>
      </c>
      <c r="G136" s="2">
        <f ca="1">IF(YEAR(E136)=Inputs!$A$4,1,0)</f>
        <v>0</v>
      </c>
      <c r="H136" s="21">
        <f ca="1">IF(G136=1,HLOOKUP(MONTH(E136),Inputs!$B$11:$M$15,5),IF(YEAR($E136)&gt;$F136,0,IF(YEAR($E136)=$F136,HLOOKUP(MONTH(E136),Inputs!$B$11:$M$15,4),1)))</f>
        <v>0</v>
      </c>
      <c r="I136" s="2">
        <f>SUMIFS('raw data'!$E:$E,'raw data'!$A:$A,"="&amp;SystemAnalysis!$A136,'raw data'!$G:$G,"="&amp;SystemAnalysis!$F136)</f>
        <v>0</v>
      </c>
      <c r="J136" s="24">
        <f ca="1">$D136*H136*Inputs!$A$2</f>
        <v>0</v>
      </c>
      <c r="K136" s="11" t="str">
        <f ca="1">IFERROR(I136/J136,"")</f>
        <v/>
      </c>
      <c r="N136" s="11"/>
      <c r="Q136" s="11"/>
      <c r="T136" s="11"/>
      <c r="W136" s="11"/>
      <c r="Z136" s="11"/>
      <c r="AC136" s="11"/>
    </row>
    <row r="137" spans="1:29" hidden="1" x14ac:dyDescent="0.25">
      <c r="A137" s="35">
        <v>8338</v>
      </c>
      <c r="B137" s="2" t="s">
        <v>5</v>
      </c>
      <c r="C137" s="2">
        <v>8</v>
      </c>
      <c r="D137" s="2">
        <v>6.45</v>
      </c>
      <c r="E137" s="12">
        <v>41153</v>
      </c>
      <c r="F137" s="18">
        <v>2009</v>
      </c>
      <c r="G137" s="2">
        <f ca="1">IF(YEAR(E137)=Inputs!$A$4,1,0)</f>
        <v>0</v>
      </c>
      <c r="H137" s="21">
        <f ca="1">IF(G137=1,HLOOKUP(MONTH(E137),Inputs!$B$11:$M$15,5),IF(YEAR($E137)&gt;$F137,0,IF(YEAR($E137)=$F137,HLOOKUP(MONTH(E137),Inputs!$B$11:$M$15,4),1)))</f>
        <v>0</v>
      </c>
      <c r="I137" s="2">
        <f>SUMIFS('raw data'!$E:$E,'raw data'!$A:$A,"="&amp;SystemAnalysis!$A137,'raw data'!$G:$G,"="&amp;SystemAnalysis!$F137)</f>
        <v>0</v>
      </c>
      <c r="J137" s="24">
        <f ca="1">$D137*H137*Inputs!$A$2</f>
        <v>0</v>
      </c>
      <c r="K137" s="11" t="str">
        <f ca="1">IFERROR(I137/J137,"")</f>
        <v/>
      </c>
      <c r="N137" s="11"/>
      <c r="Q137" s="11"/>
      <c r="T137" s="11"/>
      <c r="W137" s="11"/>
      <c r="Z137" s="11"/>
      <c r="AC137" s="11"/>
    </row>
    <row r="138" spans="1:29" hidden="1" x14ac:dyDescent="0.25">
      <c r="A138" s="35">
        <v>8339</v>
      </c>
      <c r="B138" s="2" t="s">
        <v>5</v>
      </c>
      <c r="C138" s="2">
        <v>8</v>
      </c>
      <c r="D138" s="2">
        <v>6.58</v>
      </c>
      <c r="E138" s="12">
        <v>41153</v>
      </c>
      <c r="F138" s="18">
        <v>2009</v>
      </c>
      <c r="G138" s="2">
        <f ca="1">IF(YEAR(E138)=Inputs!$A$4,1,0)</f>
        <v>0</v>
      </c>
      <c r="H138" s="21">
        <f ca="1">IF(G138=1,HLOOKUP(MONTH(E138),Inputs!$B$11:$M$15,5),IF(YEAR($E138)&gt;$F138,0,IF(YEAR($E138)=$F138,HLOOKUP(MONTH(E138),Inputs!$B$11:$M$15,4),1)))</f>
        <v>0</v>
      </c>
      <c r="I138" s="2">
        <f>SUMIFS('raw data'!$E:$E,'raw data'!$A:$A,"="&amp;SystemAnalysis!$A138,'raw data'!$G:$G,"="&amp;SystemAnalysis!$F138)</f>
        <v>0</v>
      </c>
      <c r="J138" s="24">
        <f ca="1">$D138*H138*Inputs!$A$2</f>
        <v>0</v>
      </c>
      <c r="K138" s="11" t="str">
        <f ca="1">IFERROR(I138/J138,"")</f>
        <v/>
      </c>
      <c r="N138" s="11"/>
      <c r="Q138" s="11"/>
      <c r="T138" s="11"/>
      <c r="W138" s="11"/>
      <c r="Z138" s="11"/>
      <c r="AC138" s="11"/>
    </row>
    <row r="139" spans="1:29" hidden="1" x14ac:dyDescent="0.25">
      <c r="A139" s="35">
        <v>8340</v>
      </c>
      <c r="B139" s="2" t="s">
        <v>5</v>
      </c>
      <c r="C139" s="2">
        <v>8</v>
      </c>
      <c r="D139" s="2">
        <v>5.8049999999999997</v>
      </c>
      <c r="E139" s="12">
        <v>41153</v>
      </c>
      <c r="F139" s="18">
        <v>2009</v>
      </c>
      <c r="G139" s="2">
        <f ca="1">IF(YEAR(E139)=Inputs!$A$4,1,0)</f>
        <v>0</v>
      </c>
      <c r="H139" s="21">
        <f ca="1">IF(G139=1,HLOOKUP(MONTH(E139),Inputs!$B$11:$M$15,5),IF(YEAR($E139)&gt;$F139,0,IF(YEAR($E139)=$F139,HLOOKUP(MONTH(E139),Inputs!$B$11:$M$15,4),1)))</f>
        <v>0</v>
      </c>
      <c r="I139" s="2">
        <f>SUMIFS('raw data'!$E:$E,'raw data'!$A:$A,"="&amp;SystemAnalysis!$A139,'raw data'!$G:$G,"="&amp;SystemAnalysis!$F139)</f>
        <v>0</v>
      </c>
      <c r="J139" s="24">
        <f ca="1">$D139*H139*Inputs!$A$2</f>
        <v>0</v>
      </c>
      <c r="K139" s="11" t="str">
        <f ca="1">IFERROR(I139/J139,"")</f>
        <v/>
      </c>
      <c r="N139" s="11"/>
      <c r="Q139" s="11"/>
      <c r="T139" s="11"/>
      <c r="W139" s="11"/>
      <c r="Z139" s="11"/>
      <c r="AC139" s="11"/>
    </row>
    <row r="140" spans="1:29" hidden="1" x14ac:dyDescent="0.25">
      <c r="A140" s="35">
        <v>8341</v>
      </c>
      <c r="B140" s="2" t="s">
        <v>5</v>
      </c>
      <c r="C140" s="2">
        <v>8</v>
      </c>
      <c r="D140" s="2">
        <v>3.6549999999999998</v>
      </c>
      <c r="E140" s="12">
        <v>41153</v>
      </c>
      <c r="F140" s="18">
        <v>2009</v>
      </c>
      <c r="G140" s="2">
        <f ca="1">IF(YEAR(E140)=Inputs!$A$4,1,0)</f>
        <v>0</v>
      </c>
      <c r="H140" s="21">
        <f ca="1">IF(G140=1,HLOOKUP(MONTH(E140),Inputs!$B$11:$M$15,5),IF(YEAR($E140)&gt;$F140,0,IF(YEAR($E140)=$F140,HLOOKUP(MONTH(E140),Inputs!$B$11:$M$15,4),1)))</f>
        <v>0</v>
      </c>
      <c r="I140" s="2">
        <f>SUMIFS('raw data'!$E:$E,'raw data'!$A:$A,"="&amp;SystemAnalysis!$A140,'raw data'!$G:$G,"="&amp;SystemAnalysis!$F140)</f>
        <v>0</v>
      </c>
      <c r="J140" s="24">
        <f ca="1">$D140*H140*Inputs!$A$2</f>
        <v>0</v>
      </c>
      <c r="K140" s="11" t="str">
        <f ca="1">IFERROR(I140/J140,"")</f>
        <v/>
      </c>
      <c r="N140" s="11"/>
      <c r="Q140" s="11"/>
      <c r="T140" s="11"/>
      <c r="W140" s="11"/>
      <c r="Z140" s="11"/>
      <c r="AC140" s="11"/>
    </row>
    <row r="141" spans="1:29" hidden="1" x14ac:dyDescent="0.25">
      <c r="A141" s="35">
        <v>8342</v>
      </c>
      <c r="B141" s="2" t="s">
        <v>5</v>
      </c>
      <c r="C141" s="2">
        <v>8</v>
      </c>
      <c r="D141" s="2">
        <v>2.35</v>
      </c>
      <c r="E141" s="12">
        <v>41365</v>
      </c>
      <c r="F141" s="18">
        <v>2009</v>
      </c>
      <c r="G141" s="2">
        <f ca="1">IF(YEAR(E141)=Inputs!$A$4,1,0)</f>
        <v>0</v>
      </c>
      <c r="H141" s="21">
        <f ca="1">IF(G141=1,HLOOKUP(MONTH(E141),Inputs!$B$11:$M$15,5),IF(YEAR($E141)&gt;$F141,0,IF(YEAR($E141)=$F141,HLOOKUP(MONTH(E141),Inputs!$B$11:$M$15,4),1)))</f>
        <v>0</v>
      </c>
      <c r="I141" s="2">
        <f>SUMIFS('raw data'!$E:$E,'raw data'!$A:$A,"="&amp;SystemAnalysis!$A141,'raw data'!$G:$G,"="&amp;SystemAnalysis!$F141)</f>
        <v>0</v>
      </c>
      <c r="J141" s="24">
        <f ca="1">$D141*H141*Inputs!$A$2</f>
        <v>0</v>
      </c>
      <c r="K141" s="11" t="str">
        <f ca="1">IFERROR(I141/J141,"")</f>
        <v/>
      </c>
      <c r="N141" s="11"/>
      <c r="Q141" s="11"/>
      <c r="T141" s="11"/>
      <c r="W141" s="11"/>
      <c r="Z141" s="11"/>
      <c r="AC141" s="11"/>
    </row>
    <row r="142" spans="1:29" hidden="1" x14ac:dyDescent="0.25">
      <c r="A142" s="35">
        <v>8343</v>
      </c>
      <c r="B142" s="2" t="s">
        <v>5</v>
      </c>
      <c r="C142" s="2">
        <v>13</v>
      </c>
      <c r="D142" s="2">
        <v>4.1399999999999997</v>
      </c>
      <c r="E142" s="12">
        <v>41153</v>
      </c>
      <c r="F142" s="18">
        <v>2009</v>
      </c>
      <c r="G142" s="2">
        <f ca="1">IF(YEAR(E142)=Inputs!$A$4,1,0)</f>
        <v>0</v>
      </c>
      <c r="H142" s="21">
        <f ca="1">IF(G142=1,HLOOKUP(MONTH(E142),Inputs!$B$11:$M$15,5),IF(YEAR($E142)&gt;$F142,0,IF(YEAR($E142)=$F142,HLOOKUP(MONTH(E142),Inputs!$B$11:$M$15,4),1)))</f>
        <v>0</v>
      </c>
      <c r="I142" s="2">
        <f>SUMIFS('raw data'!$E:$E,'raw data'!$A:$A,"="&amp;SystemAnalysis!$A142,'raw data'!$G:$G,"="&amp;SystemAnalysis!$F142)</f>
        <v>0</v>
      </c>
      <c r="J142" s="24">
        <f ca="1">$D142*H142*Inputs!$A$2</f>
        <v>0</v>
      </c>
      <c r="K142" s="11" t="str">
        <f ca="1">IFERROR(I142/J142,"")</f>
        <v/>
      </c>
      <c r="N142" s="11"/>
      <c r="Q142" s="11"/>
      <c r="T142" s="11"/>
      <c r="W142" s="11"/>
      <c r="Z142" s="11"/>
      <c r="AC142" s="11"/>
    </row>
    <row r="143" spans="1:29" hidden="1" x14ac:dyDescent="0.25">
      <c r="A143" s="35">
        <v>8344</v>
      </c>
      <c r="B143" s="2" t="s">
        <v>5</v>
      </c>
      <c r="C143" s="2">
        <v>13</v>
      </c>
      <c r="D143" s="2">
        <v>4.5999999999999996</v>
      </c>
      <c r="E143" s="12">
        <v>41122</v>
      </c>
      <c r="F143" s="18">
        <v>2009</v>
      </c>
      <c r="G143" s="2">
        <f ca="1">IF(YEAR(E143)=Inputs!$A$4,1,0)</f>
        <v>0</v>
      </c>
      <c r="H143" s="21">
        <f ca="1">IF(G143=1,HLOOKUP(MONTH(E143),Inputs!$B$11:$M$15,5),IF(YEAR($E143)&gt;$F143,0,IF(YEAR($E143)=$F143,HLOOKUP(MONTH(E143),Inputs!$B$11:$M$15,4),1)))</f>
        <v>0</v>
      </c>
      <c r="I143" s="2">
        <f>SUMIFS('raw data'!$E:$E,'raw data'!$A:$A,"="&amp;SystemAnalysis!$A143,'raw data'!$G:$G,"="&amp;SystemAnalysis!$F143)</f>
        <v>0</v>
      </c>
      <c r="J143" s="24">
        <f ca="1">$D143*H143*Inputs!$A$2</f>
        <v>0</v>
      </c>
      <c r="K143" s="11" t="str">
        <f ca="1">IFERROR(I143/J143,"")</f>
        <v/>
      </c>
      <c r="N143" s="11"/>
      <c r="Q143" s="11"/>
      <c r="T143" s="11"/>
      <c r="W143" s="11"/>
      <c r="Z143" s="11"/>
      <c r="AC143" s="11"/>
    </row>
    <row r="144" spans="1:29" hidden="1" x14ac:dyDescent="0.25">
      <c r="A144" s="35">
        <v>8345</v>
      </c>
      <c r="B144" s="2" t="s">
        <v>5</v>
      </c>
      <c r="C144" s="2">
        <v>13</v>
      </c>
      <c r="D144" s="2">
        <v>4.3</v>
      </c>
      <c r="E144" s="12">
        <v>41122</v>
      </c>
      <c r="F144" s="18">
        <v>2009</v>
      </c>
      <c r="G144" s="2">
        <f ca="1">IF(YEAR(E144)=Inputs!$A$4,1,0)</f>
        <v>0</v>
      </c>
      <c r="H144" s="21">
        <f ca="1">IF(G144=1,HLOOKUP(MONTH(E144),Inputs!$B$11:$M$15,5),IF(YEAR($E144)&gt;$F144,0,IF(YEAR($E144)=$F144,HLOOKUP(MONTH(E144),Inputs!$B$11:$M$15,4),1)))</f>
        <v>0</v>
      </c>
      <c r="I144" s="2">
        <f>SUMIFS('raw data'!$E:$E,'raw data'!$A:$A,"="&amp;SystemAnalysis!$A144,'raw data'!$G:$G,"="&amp;SystemAnalysis!$F144)</f>
        <v>0</v>
      </c>
      <c r="J144" s="24">
        <f ca="1">$D144*H144*Inputs!$A$2</f>
        <v>0</v>
      </c>
      <c r="K144" s="11" t="str">
        <f ca="1">IFERROR(I144/J144,"")</f>
        <v/>
      </c>
      <c r="N144" s="11"/>
      <c r="Q144" s="11"/>
      <c r="T144" s="11"/>
      <c r="W144" s="11"/>
      <c r="Z144" s="11"/>
      <c r="AC144" s="11"/>
    </row>
    <row r="145" spans="1:29" hidden="1" x14ac:dyDescent="0.25">
      <c r="A145" s="35">
        <v>8346</v>
      </c>
      <c r="B145" s="2" t="s">
        <v>5</v>
      </c>
      <c r="C145" s="2">
        <v>13</v>
      </c>
      <c r="D145" s="2">
        <v>3.22</v>
      </c>
      <c r="E145" s="12">
        <v>41153</v>
      </c>
      <c r="F145" s="18">
        <v>2009</v>
      </c>
      <c r="G145" s="2">
        <f ca="1">IF(YEAR(E145)=Inputs!$A$4,1,0)</f>
        <v>0</v>
      </c>
      <c r="H145" s="21">
        <f ca="1">IF(G145=1,HLOOKUP(MONTH(E145),Inputs!$B$11:$M$15,5),IF(YEAR($E145)&gt;$F145,0,IF(YEAR($E145)=$F145,HLOOKUP(MONTH(E145),Inputs!$B$11:$M$15,4),1)))</f>
        <v>0</v>
      </c>
      <c r="I145" s="2">
        <f>SUMIFS('raw data'!$E:$E,'raw data'!$A:$A,"="&amp;SystemAnalysis!$A145,'raw data'!$G:$G,"="&amp;SystemAnalysis!$F145)</f>
        <v>0</v>
      </c>
      <c r="J145" s="24">
        <f ca="1">$D145*H145*Inputs!$A$2</f>
        <v>0</v>
      </c>
      <c r="K145" s="11" t="str">
        <f ca="1">IFERROR(I145/J145,"")</f>
        <v/>
      </c>
      <c r="N145" s="11"/>
      <c r="Q145" s="11"/>
      <c r="T145" s="11"/>
      <c r="W145" s="11"/>
      <c r="Z145" s="11"/>
      <c r="AC145" s="11"/>
    </row>
    <row r="146" spans="1:29" hidden="1" x14ac:dyDescent="0.25">
      <c r="A146" s="35">
        <v>8347</v>
      </c>
      <c r="B146" s="2" t="s">
        <v>5</v>
      </c>
      <c r="C146" s="2">
        <v>13</v>
      </c>
      <c r="D146" s="2">
        <v>6.9</v>
      </c>
      <c r="E146" s="12">
        <v>41122</v>
      </c>
      <c r="F146" s="18">
        <v>2009</v>
      </c>
      <c r="G146" s="2">
        <f ca="1">IF(YEAR(E146)=Inputs!$A$4,1,0)</f>
        <v>0</v>
      </c>
      <c r="H146" s="21">
        <f ca="1">IF(G146=1,HLOOKUP(MONTH(E146),Inputs!$B$11:$M$15,5),IF(YEAR($E146)&gt;$F146,0,IF(YEAR($E146)=$F146,HLOOKUP(MONTH(E146),Inputs!$B$11:$M$15,4),1)))</f>
        <v>0</v>
      </c>
      <c r="I146" s="2">
        <f>SUMIFS('raw data'!$E:$E,'raw data'!$A:$A,"="&amp;SystemAnalysis!$A146,'raw data'!$G:$G,"="&amp;SystemAnalysis!$F146)</f>
        <v>0</v>
      </c>
      <c r="J146" s="24">
        <f ca="1">$D146*H146*Inputs!$A$2</f>
        <v>0</v>
      </c>
      <c r="K146" s="11" t="str">
        <f ca="1">IFERROR(I146/J146,"")</f>
        <v/>
      </c>
      <c r="N146" s="11"/>
      <c r="Q146" s="11"/>
      <c r="T146" s="11"/>
      <c r="W146" s="11"/>
      <c r="Z146" s="11"/>
      <c r="AC146" s="11"/>
    </row>
    <row r="147" spans="1:29" hidden="1" x14ac:dyDescent="0.25">
      <c r="A147" s="35">
        <v>8348</v>
      </c>
      <c r="B147" s="2" t="s">
        <v>5</v>
      </c>
      <c r="C147" s="2">
        <v>13</v>
      </c>
      <c r="D147" s="2">
        <v>4.5999999999999996</v>
      </c>
      <c r="E147" s="12">
        <v>41122</v>
      </c>
      <c r="F147" s="18">
        <v>2009</v>
      </c>
      <c r="G147" s="2">
        <f ca="1">IF(YEAR(E147)=Inputs!$A$4,1,0)</f>
        <v>0</v>
      </c>
      <c r="H147" s="21">
        <f ca="1">IF(G147=1,HLOOKUP(MONTH(E147),Inputs!$B$11:$M$15,5),IF(YEAR($E147)&gt;$F147,0,IF(YEAR($E147)=$F147,HLOOKUP(MONTH(E147),Inputs!$B$11:$M$15,4),1)))</f>
        <v>0</v>
      </c>
      <c r="I147" s="2">
        <f>SUMIFS('raw data'!$E:$E,'raw data'!$A:$A,"="&amp;SystemAnalysis!$A147,'raw data'!$G:$G,"="&amp;SystemAnalysis!$F147)</f>
        <v>0</v>
      </c>
      <c r="J147" s="24">
        <f ca="1">$D147*H147*Inputs!$A$2</f>
        <v>0</v>
      </c>
      <c r="K147" s="11" t="str">
        <f ca="1">IFERROR(I147/J147,"")</f>
        <v/>
      </c>
      <c r="N147" s="11"/>
      <c r="Q147" s="11"/>
      <c r="T147" s="11"/>
      <c r="W147" s="11"/>
      <c r="Z147" s="11"/>
      <c r="AC147" s="11"/>
    </row>
    <row r="148" spans="1:29" hidden="1" x14ac:dyDescent="0.25">
      <c r="A148" s="35">
        <v>8349</v>
      </c>
      <c r="B148" s="2" t="s">
        <v>5</v>
      </c>
      <c r="C148" s="2">
        <v>13</v>
      </c>
      <c r="D148" s="2">
        <v>3.22</v>
      </c>
      <c r="E148" s="12">
        <v>41153</v>
      </c>
      <c r="F148" s="18">
        <v>2009</v>
      </c>
      <c r="G148" s="2">
        <f ca="1">IF(YEAR(E148)=Inputs!$A$4,1,0)</f>
        <v>0</v>
      </c>
      <c r="H148" s="21">
        <f ca="1">IF(G148=1,HLOOKUP(MONTH(E148),Inputs!$B$11:$M$15,5),IF(YEAR($E148)&gt;$F148,0,IF(YEAR($E148)=$F148,HLOOKUP(MONTH(E148),Inputs!$B$11:$M$15,4),1)))</f>
        <v>0</v>
      </c>
      <c r="I148" s="2">
        <f>SUMIFS('raw data'!$E:$E,'raw data'!$A:$A,"="&amp;SystemAnalysis!$A148,'raw data'!$G:$G,"="&amp;SystemAnalysis!$F148)</f>
        <v>0</v>
      </c>
      <c r="J148" s="24">
        <f ca="1">$D148*H148*Inputs!$A$2</f>
        <v>0</v>
      </c>
      <c r="K148" s="11" t="str">
        <f ca="1">IFERROR(I148/J148,"")</f>
        <v/>
      </c>
      <c r="N148" s="11"/>
      <c r="Q148" s="11"/>
      <c r="T148" s="11"/>
      <c r="W148" s="11"/>
      <c r="Z148" s="11"/>
      <c r="AC148" s="11"/>
    </row>
    <row r="149" spans="1:29" hidden="1" x14ac:dyDescent="0.25">
      <c r="A149" s="35">
        <v>8350</v>
      </c>
      <c r="B149" s="2" t="s">
        <v>5</v>
      </c>
      <c r="C149" s="2">
        <v>13</v>
      </c>
      <c r="D149" s="2">
        <v>7.31</v>
      </c>
      <c r="E149" s="12">
        <v>41122</v>
      </c>
      <c r="F149" s="18">
        <v>2009</v>
      </c>
      <c r="G149" s="2">
        <f ca="1">IF(YEAR(E149)=Inputs!$A$4,1,0)</f>
        <v>0</v>
      </c>
      <c r="H149" s="21">
        <f ca="1">IF(G149=1,HLOOKUP(MONTH(E149),Inputs!$B$11:$M$15,5),IF(YEAR($E149)&gt;$F149,0,IF(YEAR($E149)=$F149,HLOOKUP(MONTH(E149),Inputs!$B$11:$M$15,4),1)))</f>
        <v>0</v>
      </c>
      <c r="I149" s="2">
        <f>SUMIFS('raw data'!$E:$E,'raw data'!$A:$A,"="&amp;SystemAnalysis!$A149,'raw data'!$G:$G,"="&amp;SystemAnalysis!$F149)</f>
        <v>0</v>
      </c>
      <c r="J149" s="24">
        <f ca="1">$D149*H149*Inputs!$A$2</f>
        <v>0</v>
      </c>
      <c r="K149" s="11" t="str">
        <f ca="1">IFERROR(I149/J149,"")</f>
        <v/>
      </c>
      <c r="N149" s="11"/>
      <c r="Q149" s="11"/>
      <c r="T149" s="11"/>
      <c r="W149" s="11"/>
      <c r="Z149" s="11"/>
      <c r="AC149" s="11"/>
    </row>
    <row r="150" spans="1:29" hidden="1" x14ac:dyDescent="0.25">
      <c r="A150" s="35">
        <v>8351</v>
      </c>
      <c r="B150" s="2" t="s">
        <v>5</v>
      </c>
      <c r="C150" s="2">
        <v>13</v>
      </c>
      <c r="D150" s="2">
        <v>2.99</v>
      </c>
      <c r="E150" s="12">
        <v>41153</v>
      </c>
      <c r="F150" s="18">
        <v>2009</v>
      </c>
      <c r="G150" s="2">
        <f ca="1">IF(YEAR(E150)=Inputs!$A$4,1,0)</f>
        <v>0</v>
      </c>
      <c r="H150" s="21">
        <f ca="1">IF(G150=1,HLOOKUP(MONTH(E150),Inputs!$B$11:$M$15,5),IF(YEAR($E150)&gt;$F150,0,IF(YEAR($E150)=$F150,HLOOKUP(MONTH(E150),Inputs!$B$11:$M$15,4),1)))</f>
        <v>0</v>
      </c>
      <c r="I150" s="2">
        <f>SUMIFS('raw data'!$E:$E,'raw data'!$A:$A,"="&amp;SystemAnalysis!$A150,'raw data'!$G:$G,"="&amp;SystemAnalysis!$F150)</f>
        <v>0</v>
      </c>
      <c r="J150" s="24">
        <f ca="1">$D150*H150*Inputs!$A$2</f>
        <v>0</v>
      </c>
      <c r="K150" s="11" t="str">
        <f ca="1">IFERROR(I150/J150,"")</f>
        <v/>
      </c>
      <c r="N150" s="11"/>
      <c r="Q150" s="11"/>
      <c r="T150" s="11"/>
      <c r="W150" s="11"/>
      <c r="Z150" s="11"/>
      <c r="AC150" s="11"/>
    </row>
    <row r="151" spans="1:29" hidden="1" x14ac:dyDescent="0.25">
      <c r="A151" s="35">
        <v>8352</v>
      </c>
      <c r="B151" s="2" t="s">
        <v>5</v>
      </c>
      <c r="C151" s="2">
        <v>13</v>
      </c>
      <c r="D151" s="2">
        <v>3.68</v>
      </c>
      <c r="E151" s="12">
        <v>41153</v>
      </c>
      <c r="F151" s="18">
        <v>2009</v>
      </c>
      <c r="G151" s="2">
        <f ca="1">IF(YEAR(E151)=Inputs!$A$4,1,0)</f>
        <v>0</v>
      </c>
      <c r="H151" s="21">
        <f ca="1">IF(G151=1,HLOOKUP(MONTH(E151),Inputs!$B$11:$M$15,5),IF(YEAR($E151)&gt;$F151,0,IF(YEAR($E151)=$F151,HLOOKUP(MONTH(E151),Inputs!$B$11:$M$15,4),1)))</f>
        <v>0</v>
      </c>
      <c r="I151" s="2">
        <f>SUMIFS('raw data'!$E:$E,'raw data'!$A:$A,"="&amp;SystemAnalysis!$A151,'raw data'!$G:$G,"="&amp;SystemAnalysis!$F151)</f>
        <v>0</v>
      </c>
      <c r="J151" s="24">
        <f ca="1">$D151*H151*Inputs!$A$2</f>
        <v>0</v>
      </c>
      <c r="K151" s="11" t="str">
        <f ca="1">IFERROR(I151/J151,"")</f>
        <v/>
      </c>
      <c r="N151" s="11"/>
      <c r="Q151" s="11"/>
      <c r="T151" s="11"/>
      <c r="W151" s="11"/>
      <c r="Z151" s="11"/>
      <c r="AC151" s="11"/>
    </row>
    <row r="152" spans="1:29" hidden="1" x14ac:dyDescent="0.25">
      <c r="A152" s="35">
        <v>8353</v>
      </c>
      <c r="B152" s="2" t="s">
        <v>5</v>
      </c>
      <c r="C152" s="2">
        <v>13</v>
      </c>
      <c r="D152" s="2">
        <v>8.9700000000000006</v>
      </c>
      <c r="E152" s="12">
        <v>41091</v>
      </c>
      <c r="F152" s="18">
        <v>2009</v>
      </c>
      <c r="G152" s="2">
        <f ca="1">IF(YEAR(E152)=Inputs!$A$4,1,0)</f>
        <v>0</v>
      </c>
      <c r="H152" s="21">
        <f ca="1">IF(G152=1,HLOOKUP(MONTH(E152),Inputs!$B$11:$M$15,5),IF(YEAR($E152)&gt;$F152,0,IF(YEAR($E152)=$F152,HLOOKUP(MONTH(E152),Inputs!$B$11:$M$15,4),1)))</f>
        <v>0</v>
      </c>
      <c r="I152" s="2">
        <f>SUMIFS('raw data'!$E:$E,'raw data'!$A:$A,"="&amp;SystemAnalysis!$A152,'raw data'!$G:$G,"="&amp;SystemAnalysis!$F152)</f>
        <v>0</v>
      </c>
      <c r="J152" s="24">
        <f ca="1">$D152*H152*Inputs!$A$2</f>
        <v>0</v>
      </c>
      <c r="K152" s="11" t="str">
        <f ca="1">IFERROR(I152/J152,"")</f>
        <v/>
      </c>
      <c r="N152" s="11"/>
      <c r="Q152" s="11"/>
      <c r="T152" s="11"/>
      <c r="W152" s="11"/>
      <c r="Z152" s="11"/>
      <c r="AC152" s="11"/>
    </row>
    <row r="153" spans="1:29" hidden="1" x14ac:dyDescent="0.25">
      <c r="A153" s="35">
        <v>8354</v>
      </c>
      <c r="B153" s="2" t="s">
        <v>5</v>
      </c>
      <c r="C153" s="2">
        <v>13</v>
      </c>
      <c r="D153" s="2">
        <v>5.8049999999999997</v>
      </c>
      <c r="E153" s="12">
        <v>41122</v>
      </c>
      <c r="F153" s="18">
        <v>2009</v>
      </c>
      <c r="G153" s="2">
        <f ca="1">IF(YEAR(E153)=Inputs!$A$4,1,0)</f>
        <v>0</v>
      </c>
      <c r="H153" s="21">
        <f ca="1">IF(G153=1,HLOOKUP(MONTH(E153),Inputs!$B$11:$M$15,5),IF(YEAR($E153)&gt;$F153,0,IF(YEAR($E153)=$F153,HLOOKUP(MONTH(E153),Inputs!$B$11:$M$15,4),1)))</f>
        <v>0</v>
      </c>
      <c r="I153" s="2">
        <f>SUMIFS('raw data'!$E:$E,'raw data'!$A:$A,"="&amp;SystemAnalysis!$A153,'raw data'!$G:$G,"="&amp;SystemAnalysis!$F153)</f>
        <v>0</v>
      </c>
      <c r="J153" s="24">
        <f ca="1">$D153*H153*Inputs!$A$2</f>
        <v>0</v>
      </c>
      <c r="K153" s="11" t="str">
        <f ca="1">IFERROR(I153/J153,"")</f>
        <v/>
      </c>
      <c r="N153" s="11"/>
      <c r="Q153" s="11"/>
      <c r="T153" s="11"/>
      <c r="W153" s="11"/>
      <c r="Z153" s="11"/>
      <c r="AC153" s="11"/>
    </row>
    <row r="154" spans="1:29" hidden="1" x14ac:dyDescent="0.25">
      <c r="A154" s="35">
        <v>8355</v>
      </c>
      <c r="B154" s="2" t="s">
        <v>5</v>
      </c>
      <c r="C154" s="2">
        <v>13</v>
      </c>
      <c r="D154" s="2">
        <v>2.58</v>
      </c>
      <c r="E154" s="12">
        <v>41183</v>
      </c>
      <c r="F154" s="18">
        <v>2009</v>
      </c>
      <c r="G154" s="2">
        <f ca="1">IF(YEAR(E154)=Inputs!$A$4,1,0)</f>
        <v>0</v>
      </c>
      <c r="H154" s="21">
        <f ca="1">IF(G154=1,HLOOKUP(MONTH(E154),Inputs!$B$11:$M$15,5),IF(YEAR($E154)&gt;$F154,0,IF(YEAR($E154)=$F154,HLOOKUP(MONTH(E154),Inputs!$B$11:$M$15,4),1)))</f>
        <v>0</v>
      </c>
      <c r="I154" s="2">
        <f>SUMIFS('raw data'!$E:$E,'raw data'!$A:$A,"="&amp;SystemAnalysis!$A154,'raw data'!$G:$G,"="&amp;SystemAnalysis!$F154)</f>
        <v>0</v>
      </c>
      <c r="J154" s="24">
        <f ca="1">$D154*H154*Inputs!$A$2</f>
        <v>0</v>
      </c>
      <c r="K154" s="11" t="str">
        <f ca="1">IFERROR(I154/J154,"")</f>
        <v/>
      </c>
      <c r="N154" s="11"/>
      <c r="Q154" s="11"/>
      <c r="T154" s="11"/>
      <c r="W154" s="11"/>
      <c r="Z154" s="11"/>
      <c r="AC154" s="11"/>
    </row>
    <row r="155" spans="1:29" hidden="1" x14ac:dyDescent="0.25">
      <c r="A155" s="35">
        <v>8356</v>
      </c>
      <c r="B155" s="2" t="s">
        <v>5</v>
      </c>
      <c r="C155" s="2">
        <v>13</v>
      </c>
      <c r="D155" s="2">
        <v>7.59</v>
      </c>
      <c r="E155" s="12">
        <v>41000</v>
      </c>
      <c r="F155" s="18">
        <v>2009</v>
      </c>
      <c r="G155" s="2">
        <f ca="1">IF(YEAR(E155)=Inputs!$A$4,1,0)</f>
        <v>0</v>
      </c>
      <c r="H155" s="21">
        <f ca="1">IF(G155=1,HLOOKUP(MONTH(E155),Inputs!$B$11:$M$15,5),IF(YEAR($E155)&gt;$F155,0,IF(YEAR($E155)=$F155,HLOOKUP(MONTH(E155),Inputs!$B$11:$M$15,4),1)))</f>
        <v>0</v>
      </c>
      <c r="I155" s="2">
        <f>SUMIFS('raw data'!$E:$E,'raw data'!$A:$A,"="&amp;SystemAnalysis!$A155,'raw data'!$G:$G,"="&amp;SystemAnalysis!$F155)</f>
        <v>0</v>
      </c>
      <c r="J155" s="24">
        <f ca="1">$D155*H155*Inputs!$A$2</f>
        <v>0</v>
      </c>
      <c r="K155" s="11" t="str">
        <f ca="1">IFERROR(I155/J155,"")</f>
        <v/>
      </c>
      <c r="N155" s="11"/>
      <c r="Q155" s="11"/>
      <c r="T155" s="11"/>
      <c r="W155" s="11"/>
      <c r="Z155" s="11"/>
      <c r="AC155" s="11"/>
    </row>
    <row r="156" spans="1:29" hidden="1" x14ac:dyDescent="0.25">
      <c r="A156" s="35">
        <v>8357</v>
      </c>
      <c r="B156" s="2" t="s">
        <v>5</v>
      </c>
      <c r="C156" s="2">
        <v>13</v>
      </c>
      <c r="D156" s="2">
        <v>6.2549999999999999</v>
      </c>
      <c r="E156" s="12">
        <v>41122</v>
      </c>
      <c r="F156" s="18">
        <v>2009</v>
      </c>
      <c r="G156" s="2">
        <f ca="1">IF(YEAR(E156)=Inputs!$A$4,1,0)</f>
        <v>0</v>
      </c>
      <c r="H156" s="21">
        <f ca="1">IF(G156=1,HLOOKUP(MONTH(E156),Inputs!$B$11:$M$15,5),IF(YEAR($E156)&gt;$F156,0,IF(YEAR($E156)=$F156,HLOOKUP(MONTH(E156),Inputs!$B$11:$M$15,4),1)))</f>
        <v>0</v>
      </c>
      <c r="I156" s="2">
        <f>SUMIFS('raw data'!$E:$E,'raw data'!$A:$A,"="&amp;SystemAnalysis!$A156,'raw data'!$G:$G,"="&amp;SystemAnalysis!$F156)</f>
        <v>0</v>
      </c>
      <c r="J156" s="24">
        <f ca="1">$D156*H156*Inputs!$A$2</f>
        <v>0</v>
      </c>
      <c r="K156" s="11" t="str">
        <f ca="1">IFERROR(I156/J156,"")</f>
        <v/>
      </c>
      <c r="N156" s="11"/>
      <c r="Q156" s="11"/>
      <c r="T156" s="11"/>
      <c r="W156" s="11"/>
      <c r="Z156" s="11"/>
      <c r="AC156" s="11"/>
    </row>
    <row r="157" spans="1:29" hidden="1" x14ac:dyDescent="0.25">
      <c r="A157" s="35">
        <v>8358</v>
      </c>
      <c r="B157" s="2" t="s">
        <v>5</v>
      </c>
      <c r="C157" s="2">
        <v>13</v>
      </c>
      <c r="D157" s="2">
        <v>4.1399999999999997</v>
      </c>
      <c r="E157" s="12">
        <v>41122</v>
      </c>
      <c r="F157" s="18">
        <v>2009</v>
      </c>
      <c r="G157" s="2">
        <f ca="1">IF(YEAR(E157)=Inputs!$A$4,1,0)</f>
        <v>0</v>
      </c>
      <c r="H157" s="21">
        <f ca="1">IF(G157=1,HLOOKUP(MONTH(E157),Inputs!$B$11:$M$15,5),IF(YEAR($E157)&gt;$F157,0,IF(YEAR($E157)=$F157,HLOOKUP(MONTH(E157),Inputs!$B$11:$M$15,4),1)))</f>
        <v>0</v>
      </c>
      <c r="I157" s="2">
        <f>SUMIFS('raw data'!$E:$E,'raw data'!$A:$A,"="&amp;SystemAnalysis!$A157,'raw data'!$G:$G,"="&amp;SystemAnalysis!$F157)</f>
        <v>0</v>
      </c>
      <c r="J157" s="24">
        <f ca="1">$D157*H157*Inputs!$A$2</f>
        <v>0</v>
      </c>
      <c r="K157" s="11" t="str">
        <f ca="1">IFERROR(I157/J157,"")</f>
        <v/>
      </c>
      <c r="N157" s="11"/>
      <c r="Q157" s="11"/>
      <c r="T157" s="11"/>
      <c r="W157" s="11"/>
      <c r="Z157" s="11"/>
      <c r="AC157" s="11"/>
    </row>
    <row r="158" spans="1:29" hidden="1" x14ac:dyDescent="0.25">
      <c r="A158" s="35">
        <v>8359</v>
      </c>
      <c r="B158" s="2" t="s">
        <v>5</v>
      </c>
      <c r="C158" s="2">
        <v>13</v>
      </c>
      <c r="D158" s="2">
        <v>4.37</v>
      </c>
      <c r="E158" s="12">
        <v>41122</v>
      </c>
      <c r="F158" s="18">
        <v>2009</v>
      </c>
      <c r="G158" s="2">
        <f ca="1">IF(YEAR(E158)=Inputs!$A$4,1,0)</f>
        <v>0</v>
      </c>
      <c r="H158" s="21">
        <f ca="1">IF(G158=1,HLOOKUP(MONTH(E158),Inputs!$B$11:$M$15,5),IF(YEAR($E158)&gt;$F158,0,IF(YEAR($E158)=$F158,HLOOKUP(MONTH(E158),Inputs!$B$11:$M$15,4),1)))</f>
        <v>0</v>
      </c>
      <c r="I158" s="2">
        <f>SUMIFS('raw data'!$E:$E,'raw data'!$A:$A,"="&amp;SystemAnalysis!$A158,'raw data'!$G:$G,"="&amp;SystemAnalysis!$F158)</f>
        <v>0</v>
      </c>
      <c r="J158" s="24">
        <f ca="1">$D158*H158*Inputs!$A$2</f>
        <v>0</v>
      </c>
      <c r="K158" s="11" t="str">
        <f ca="1">IFERROR(I158/J158,"")</f>
        <v/>
      </c>
      <c r="N158" s="11"/>
      <c r="Q158" s="11"/>
      <c r="T158" s="11"/>
      <c r="W158" s="11"/>
      <c r="Z158" s="11"/>
      <c r="AC158" s="11"/>
    </row>
    <row r="159" spans="1:29" hidden="1" x14ac:dyDescent="0.25">
      <c r="A159" s="35">
        <v>8360</v>
      </c>
      <c r="B159" s="2" t="s">
        <v>5</v>
      </c>
      <c r="C159" s="2">
        <v>13</v>
      </c>
      <c r="D159" s="2">
        <v>3.68</v>
      </c>
      <c r="E159" s="12">
        <v>41153</v>
      </c>
      <c r="F159" s="18">
        <v>2009</v>
      </c>
      <c r="G159" s="2">
        <f ca="1">IF(YEAR(E159)=Inputs!$A$4,1,0)</f>
        <v>0</v>
      </c>
      <c r="H159" s="21">
        <f ca="1">IF(G159=1,HLOOKUP(MONTH(E159),Inputs!$B$11:$M$15,5),IF(YEAR($E159)&gt;$F159,0,IF(YEAR($E159)=$F159,HLOOKUP(MONTH(E159),Inputs!$B$11:$M$15,4),1)))</f>
        <v>0</v>
      </c>
      <c r="I159" s="2">
        <f>SUMIFS('raw data'!$E:$E,'raw data'!$A:$A,"="&amp;SystemAnalysis!$A159,'raw data'!$G:$G,"="&amp;SystemAnalysis!$F159)</f>
        <v>0</v>
      </c>
      <c r="J159" s="24">
        <f ca="1">$D159*H159*Inputs!$A$2</f>
        <v>0</v>
      </c>
      <c r="K159" s="11" t="str">
        <f ca="1">IFERROR(I159/J159,"")</f>
        <v/>
      </c>
      <c r="N159" s="11"/>
      <c r="Q159" s="11"/>
      <c r="T159" s="11"/>
      <c r="W159" s="11"/>
      <c r="Z159" s="11"/>
      <c r="AC159" s="11"/>
    </row>
    <row r="160" spans="1:29" hidden="1" x14ac:dyDescent="0.25">
      <c r="A160" s="35">
        <v>8361</v>
      </c>
      <c r="B160" s="2" t="s">
        <v>5</v>
      </c>
      <c r="C160" s="2">
        <v>13</v>
      </c>
      <c r="D160" s="2">
        <v>3.22</v>
      </c>
      <c r="E160" s="12">
        <v>41153</v>
      </c>
      <c r="F160" s="18">
        <v>2009</v>
      </c>
      <c r="G160" s="2">
        <f ca="1">IF(YEAR(E160)=Inputs!$A$4,1,0)</f>
        <v>0</v>
      </c>
      <c r="H160" s="21">
        <f ca="1">IF(G160=1,HLOOKUP(MONTH(E160),Inputs!$B$11:$M$15,5),IF(YEAR($E160)&gt;$F160,0,IF(YEAR($E160)=$F160,HLOOKUP(MONTH(E160),Inputs!$B$11:$M$15,4),1)))</f>
        <v>0</v>
      </c>
      <c r="I160" s="2">
        <f>SUMIFS('raw data'!$E:$E,'raw data'!$A:$A,"="&amp;SystemAnalysis!$A160,'raw data'!$G:$G,"="&amp;SystemAnalysis!$F160)</f>
        <v>0</v>
      </c>
      <c r="J160" s="24">
        <f ca="1">$D160*H160*Inputs!$A$2</f>
        <v>0</v>
      </c>
      <c r="K160" s="11" t="str">
        <f ca="1">IFERROR(I160/J160,"")</f>
        <v/>
      </c>
      <c r="N160" s="11"/>
      <c r="Q160" s="11"/>
      <c r="T160" s="11"/>
      <c r="W160" s="11"/>
      <c r="Z160" s="11"/>
      <c r="AC160" s="11"/>
    </row>
    <row r="161" spans="1:29" hidden="1" x14ac:dyDescent="0.25">
      <c r="A161" s="35">
        <v>8362</v>
      </c>
      <c r="B161" s="2" t="s">
        <v>5</v>
      </c>
      <c r="C161" s="2">
        <v>13</v>
      </c>
      <c r="D161" s="2">
        <v>7.9550000000000001</v>
      </c>
      <c r="E161" s="12">
        <v>41122</v>
      </c>
      <c r="F161" s="18">
        <v>2009</v>
      </c>
      <c r="G161" s="2">
        <f ca="1">IF(YEAR(E161)=Inputs!$A$4,1,0)</f>
        <v>0</v>
      </c>
      <c r="H161" s="21">
        <f ca="1">IF(G161=1,HLOOKUP(MONTH(E161),Inputs!$B$11:$M$15,5),IF(YEAR($E161)&gt;$F161,0,IF(YEAR($E161)=$F161,HLOOKUP(MONTH(E161),Inputs!$B$11:$M$15,4),1)))</f>
        <v>0</v>
      </c>
      <c r="I161" s="2">
        <f>SUMIFS('raw data'!$E:$E,'raw data'!$A:$A,"="&amp;SystemAnalysis!$A161,'raw data'!$G:$G,"="&amp;SystemAnalysis!$F161)</f>
        <v>0</v>
      </c>
      <c r="J161" s="24">
        <f ca="1">$D161*H161*Inputs!$A$2</f>
        <v>0</v>
      </c>
      <c r="K161" s="11" t="str">
        <f ca="1">IFERROR(I161/J161,"")</f>
        <v/>
      </c>
      <c r="N161" s="11"/>
      <c r="Q161" s="11"/>
      <c r="T161" s="11"/>
      <c r="W161" s="11"/>
      <c r="Z161" s="11"/>
      <c r="AC161" s="11"/>
    </row>
    <row r="162" spans="1:29" hidden="1" x14ac:dyDescent="0.25">
      <c r="A162" s="35">
        <v>8363</v>
      </c>
      <c r="B162" s="2" t="s">
        <v>5</v>
      </c>
      <c r="C162" s="2">
        <v>13</v>
      </c>
      <c r="D162" s="2">
        <v>3.87</v>
      </c>
      <c r="E162" s="12">
        <v>41153</v>
      </c>
      <c r="F162" s="18">
        <v>2009</v>
      </c>
      <c r="G162" s="2">
        <f ca="1">IF(YEAR(E162)=Inputs!$A$4,1,0)</f>
        <v>0</v>
      </c>
      <c r="H162" s="21">
        <f ca="1">IF(G162=1,HLOOKUP(MONTH(E162),Inputs!$B$11:$M$15,5),IF(YEAR($E162)&gt;$F162,0,IF(YEAR($E162)=$F162,HLOOKUP(MONTH(E162),Inputs!$B$11:$M$15,4),1)))</f>
        <v>0</v>
      </c>
      <c r="I162" s="2">
        <f>SUMIFS('raw data'!$E:$E,'raw data'!$A:$A,"="&amp;SystemAnalysis!$A162,'raw data'!$G:$G,"="&amp;SystemAnalysis!$F162)</f>
        <v>0</v>
      </c>
      <c r="J162" s="24">
        <f ca="1">$D162*H162*Inputs!$A$2</f>
        <v>0</v>
      </c>
      <c r="K162" s="11" t="str">
        <f ca="1">IFERROR(I162/J162,"")</f>
        <v/>
      </c>
      <c r="N162" s="11"/>
      <c r="Q162" s="11"/>
      <c r="T162" s="11"/>
      <c r="W162" s="11"/>
      <c r="Z162" s="11"/>
      <c r="AC162" s="11"/>
    </row>
    <row r="163" spans="1:29" hidden="1" x14ac:dyDescent="0.25">
      <c r="A163" s="35">
        <v>8364</v>
      </c>
      <c r="B163" s="2" t="s">
        <v>5</v>
      </c>
      <c r="C163" s="2">
        <v>13</v>
      </c>
      <c r="D163" s="2">
        <v>6.9</v>
      </c>
      <c r="E163" s="12">
        <v>41122</v>
      </c>
      <c r="F163" s="18">
        <v>2009</v>
      </c>
      <c r="G163" s="2">
        <f ca="1">IF(YEAR(E163)=Inputs!$A$4,1,0)</f>
        <v>0</v>
      </c>
      <c r="H163" s="21">
        <f ca="1">IF(G163=1,HLOOKUP(MONTH(E163),Inputs!$B$11:$M$15,5),IF(YEAR($E163)&gt;$F163,0,IF(YEAR($E163)=$F163,HLOOKUP(MONTH(E163),Inputs!$B$11:$M$15,4),1)))</f>
        <v>0</v>
      </c>
      <c r="I163" s="2">
        <f>SUMIFS('raw data'!$E:$E,'raw data'!$A:$A,"="&amp;SystemAnalysis!$A163,'raw data'!$G:$G,"="&amp;SystemAnalysis!$F163)</f>
        <v>0</v>
      </c>
      <c r="J163" s="24">
        <f ca="1">$D163*H163*Inputs!$A$2</f>
        <v>0</v>
      </c>
      <c r="K163" s="11" t="str">
        <f ca="1">IFERROR(I163/J163,"")</f>
        <v/>
      </c>
      <c r="N163" s="11"/>
      <c r="Q163" s="11"/>
      <c r="T163" s="11"/>
      <c r="W163" s="11"/>
      <c r="Z163" s="11"/>
      <c r="AC163" s="11"/>
    </row>
    <row r="164" spans="1:29" hidden="1" x14ac:dyDescent="0.25">
      <c r="A164" s="35">
        <v>8365</v>
      </c>
      <c r="B164" s="2" t="s">
        <v>5</v>
      </c>
      <c r="C164" s="2">
        <v>13</v>
      </c>
      <c r="D164" s="2">
        <v>6.45</v>
      </c>
      <c r="E164" s="12">
        <v>41122</v>
      </c>
      <c r="F164" s="18">
        <v>2009</v>
      </c>
      <c r="G164" s="2">
        <f ca="1">IF(YEAR(E164)=Inputs!$A$4,1,0)</f>
        <v>0</v>
      </c>
      <c r="H164" s="21">
        <f ca="1">IF(G164=1,HLOOKUP(MONTH(E164),Inputs!$B$11:$M$15,5),IF(YEAR($E164)&gt;$F164,0,IF(YEAR($E164)=$F164,HLOOKUP(MONTH(E164),Inputs!$B$11:$M$15,4),1)))</f>
        <v>0</v>
      </c>
      <c r="I164" s="2">
        <f>SUMIFS('raw data'!$E:$E,'raw data'!$A:$A,"="&amp;SystemAnalysis!$A164,'raw data'!$G:$G,"="&amp;SystemAnalysis!$F164)</f>
        <v>0</v>
      </c>
      <c r="J164" s="24">
        <f ca="1">$D164*H164*Inputs!$A$2</f>
        <v>0</v>
      </c>
      <c r="K164" s="11" t="str">
        <f ca="1">IFERROR(I164/J164,"")</f>
        <v/>
      </c>
      <c r="N164" s="11"/>
      <c r="Q164" s="11"/>
      <c r="T164" s="11"/>
      <c r="W164" s="11"/>
      <c r="Z164" s="11"/>
      <c r="AC164" s="11"/>
    </row>
    <row r="165" spans="1:29" hidden="1" x14ac:dyDescent="0.25">
      <c r="A165" s="35">
        <v>8366</v>
      </c>
      <c r="B165" s="2" t="s">
        <v>5</v>
      </c>
      <c r="C165" s="2">
        <v>13</v>
      </c>
      <c r="D165" s="2">
        <v>4.5999999999999996</v>
      </c>
      <c r="E165" s="12">
        <v>41122</v>
      </c>
      <c r="F165" s="18">
        <v>2009</v>
      </c>
      <c r="G165" s="2">
        <f ca="1">IF(YEAR(E165)=Inputs!$A$4,1,0)</f>
        <v>0</v>
      </c>
      <c r="H165" s="21">
        <f ca="1">IF(G165=1,HLOOKUP(MONTH(E165),Inputs!$B$11:$M$15,5),IF(YEAR($E165)&gt;$F165,0,IF(YEAR($E165)=$F165,HLOOKUP(MONTH(E165),Inputs!$B$11:$M$15,4),1)))</f>
        <v>0</v>
      </c>
      <c r="I165" s="2">
        <f>SUMIFS('raw data'!$E:$E,'raw data'!$A:$A,"="&amp;SystemAnalysis!$A165,'raw data'!$G:$G,"="&amp;SystemAnalysis!$F165)</f>
        <v>0</v>
      </c>
      <c r="J165" s="24">
        <f ca="1">$D165*H165*Inputs!$A$2</f>
        <v>0</v>
      </c>
      <c r="K165" s="11" t="str">
        <f ca="1">IFERROR(I165/J165,"")</f>
        <v/>
      </c>
      <c r="N165" s="11"/>
      <c r="Q165" s="11"/>
      <c r="T165" s="11"/>
      <c r="W165" s="11"/>
      <c r="Z165" s="11"/>
      <c r="AC165" s="11"/>
    </row>
    <row r="166" spans="1:29" hidden="1" x14ac:dyDescent="0.25">
      <c r="A166" s="35">
        <v>8367</v>
      </c>
      <c r="B166" s="2" t="s">
        <v>5</v>
      </c>
      <c r="C166" s="2">
        <v>13</v>
      </c>
      <c r="D166" s="2">
        <v>4.4649999999999999</v>
      </c>
      <c r="E166" s="12">
        <v>41122</v>
      </c>
      <c r="F166" s="18">
        <v>2009</v>
      </c>
      <c r="G166" s="2">
        <f ca="1">IF(YEAR(E166)=Inputs!$A$4,1,0)</f>
        <v>0</v>
      </c>
      <c r="H166" s="21">
        <f ca="1">IF(G166=1,HLOOKUP(MONTH(E166),Inputs!$B$11:$M$15,5),IF(YEAR($E166)&gt;$F166,0,IF(YEAR($E166)=$F166,HLOOKUP(MONTH(E166),Inputs!$B$11:$M$15,4),1)))</f>
        <v>0</v>
      </c>
      <c r="I166" s="2">
        <f>SUMIFS('raw data'!$E:$E,'raw data'!$A:$A,"="&amp;SystemAnalysis!$A166,'raw data'!$G:$G,"="&amp;SystemAnalysis!$F166)</f>
        <v>0</v>
      </c>
      <c r="J166" s="24">
        <f ca="1">$D166*H166*Inputs!$A$2</f>
        <v>0</v>
      </c>
      <c r="K166" s="11" t="str">
        <f ca="1">IFERROR(I166/J166,"")</f>
        <v/>
      </c>
      <c r="N166" s="11"/>
      <c r="Q166" s="11"/>
      <c r="T166" s="11"/>
      <c r="W166" s="11"/>
      <c r="Z166" s="11"/>
      <c r="AC166" s="11"/>
    </row>
    <row r="167" spans="1:29" hidden="1" x14ac:dyDescent="0.25">
      <c r="A167" s="35">
        <v>8368</v>
      </c>
      <c r="B167" s="2" t="s">
        <v>5</v>
      </c>
      <c r="C167" s="2">
        <v>13</v>
      </c>
      <c r="D167" s="2">
        <v>3.22</v>
      </c>
      <c r="E167" s="12">
        <v>41153</v>
      </c>
      <c r="F167" s="18">
        <v>2009</v>
      </c>
      <c r="G167" s="2">
        <f ca="1">IF(YEAR(E167)=Inputs!$A$4,1,0)</f>
        <v>0</v>
      </c>
      <c r="H167" s="21">
        <f ca="1">IF(G167=1,HLOOKUP(MONTH(E167),Inputs!$B$11:$M$15,5),IF(YEAR($E167)&gt;$F167,0,IF(YEAR($E167)=$F167,HLOOKUP(MONTH(E167),Inputs!$B$11:$M$15,4),1)))</f>
        <v>0</v>
      </c>
      <c r="I167" s="2">
        <f>SUMIFS('raw data'!$E:$E,'raw data'!$A:$A,"="&amp;SystemAnalysis!$A167,'raw data'!$G:$G,"="&amp;SystemAnalysis!$F167)</f>
        <v>0</v>
      </c>
      <c r="J167" s="24">
        <f ca="1">$D167*H167*Inputs!$A$2</f>
        <v>0</v>
      </c>
      <c r="K167" s="11" t="str">
        <f ca="1">IFERROR(I167/J167,"")</f>
        <v/>
      </c>
      <c r="N167" s="11"/>
      <c r="Q167" s="11"/>
      <c r="T167" s="11"/>
      <c r="W167" s="11"/>
      <c r="Z167" s="11"/>
      <c r="AC167" s="11"/>
    </row>
    <row r="168" spans="1:29" hidden="1" x14ac:dyDescent="0.25">
      <c r="A168" s="35">
        <v>8369</v>
      </c>
      <c r="B168" s="2" t="s">
        <v>5</v>
      </c>
      <c r="C168" s="2">
        <v>13</v>
      </c>
      <c r="D168" s="2">
        <v>9.2449999999999992</v>
      </c>
      <c r="E168" s="12">
        <v>41091</v>
      </c>
      <c r="F168" s="18">
        <v>2009</v>
      </c>
      <c r="G168" s="2">
        <f ca="1">IF(YEAR(E168)=Inputs!$A$4,1,0)</f>
        <v>0</v>
      </c>
      <c r="H168" s="21">
        <f ca="1">IF(G168=1,HLOOKUP(MONTH(E168),Inputs!$B$11:$M$15,5),IF(YEAR($E168)&gt;$F168,0,IF(YEAR($E168)=$F168,HLOOKUP(MONTH(E168),Inputs!$B$11:$M$15,4),1)))</f>
        <v>0</v>
      </c>
      <c r="I168" s="2">
        <f>SUMIFS('raw data'!$E:$E,'raw data'!$A:$A,"="&amp;SystemAnalysis!$A168,'raw data'!$G:$G,"="&amp;SystemAnalysis!$F168)</f>
        <v>0</v>
      </c>
      <c r="J168" s="24">
        <f ca="1">$D168*H168*Inputs!$A$2</f>
        <v>0</v>
      </c>
      <c r="K168" s="11" t="str">
        <f ca="1">IFERROR(I168/J168,"")</f>
        <v/>
      </c>
      <c r="N168" s="11"/>
      <c r="Q168" s="11"/>
      <c r="T168" s="11"/>
      <c r="W168" s="11"/>
      <c r="Z168" s="11"/>
      <c r="AC168" s="11"/>
    </row>
    <row r="169" spans="1:29" hidden="1" x14ac:dyDescent="0.25">
      <c r="A169" s="35">
        <v>8370</v>
      </c>
      <c r="B169" s="2" t="s">
        <v>5</v>
      </c>
      <c r="C169" s="2">
        <v>13</v>
      </c>
      <c r="D169" s="2">
        <v>5.64</v>
      </c>
      <c r="E169" s="12">
        <v>41122</v>
      </c>
      <c r="F169" s="18">
        <v>2009</v>
      </c>
      <c r="G169" s="2">
        <f ca="1">IF(YEAR(E169)=Inputs!$A$4,1,0)</f>
        <v>0</v>
      </c>
      <c r="H169" s="21">
        <f ca="1">IF(G169=1,HLOOKUP(MONTH(E169),Inputs!$B$11:$M$15,5),IF(YEAR($E169)&gt;$F169,0,IF(YEAR($E169)=$F169,HLOOKUP(MONTH(E169),Inputs!$B$11:$M$15,4),1)))</f>
        <v>0</v>
      </c>
      <c r="I169" s="2">
        <f>SUMIFS('raw data'!$E:$E,'raw data'!$A:$A,"="&amp;SystemAnalysis!$A169,'raw data'!$G:$G,"="&amp;SystemAnalysis!$F169)</f>
        <v>0</v>
      </c>
      <c r="J169" s="24">
        <f ca="1">$D169*H169*Inputs!$A$2</f>
        <v>0</v>
      </c>
      <c r="K169" s="11" t="str">
        <f ca="1">IFERROR(I169/J169,"")</f>
        <v/>
      </c>
      <c r="N169" s="11"/>
      <c r="Q169" s="11"/>
      <c r="T169" s="11"/>
      <c r="W169" s="11"/>
      <c r="Z169" s="11"/>
      <c r="AC169" s="11"/>
    </row>
    <row r="170" spans="1:29" hidden="1" x14ac:dyDescent="0.25">
      <c r="A170" s="35">
        <v>8371</v>
      </c>
      <c r="B170" s="2" t="s">
        <v>5</v>
      </c>
      <c r="C170" s="2">
        <v>13</v>
      </c>
      <c r="D170" s="2">
        <v>8.4600000000000009</v>
      </c>
      <c r="E170" s="12">
        <v>41091</v>
      </c>
      <c r="F170" s="18">
        <v>2009</v>
      </c>
      <c r="G170" s="2">
        <f ca="1">IF(YEAR(E170)=Inputs!$A$4,1,0)</f>
        <v>0</v>
      </c>
      <c r="H170" s="21">
        <f ca="1">IF(G170=1,HLOOKUP(MONTH(E170),Inputs!$B$11:$M$15,5),IF(YEAR($E170)&gt;$F170,0,IF(YEAR($E170)=$F170,HLOOKUP(MONTH(E170),Inputs!$B$11:$M$15,4),1)))</f>
        <v>0</v>
      </c>
      <c r="I170" s="2">
        <f>SUMIFS('raw data'!$E:$E,'raw data'!$A:$A,"="&amp;SystemAnalysis!$A170,'raw data'!$G:$G,"="&amp;SystemAnalysis!$F170)</f>
        <v>0</v>
      </c>
      <c r="J170" s="24">
        <f ca="1">$D170*H170*Inputs!$A$2</f>
        <v>0</v>
      </c>
      <c r="K170" s="11" t="str">
        <f ca="1">IFERROR(I170/J170,"")</f>
        <v/>
      </c>
      <c r="N170" s="11"/>
      <c r="Q170" s="11"/>
      <c r="T170" s="11"/>
      <c r="W170" s="11"/>
      <c r="Z170" s="11"/>
      <c r="AC170" s="11"/>
    </row>
    <row r="171" spans="1:29" hidden="1" x14ac:dyDescent="0.25">
      <c r="A171" s="35">
        <v>8372</v>
      </c>
      <c r="B171" s="2" t="s">
        <v>5</v>
      </c>
      <c r="C171" s="2">
        <v>13</v>
      </c>
      <c r="D171" s="2">
        <v>4.7</v>
      </c>
      <c r="E171" s="12">
        <v>41122</v>
      </c>
      <c r="F171" s="18">
        <v>2009</v>
      </c>
      <c r="G171" s="2">
        <f ca="1">IF(YEAR(E171)=Inputs!$A$4,1,0)</f>
        <v>0</v>
      </c>
      <c r="H171" s="21">
        <f ca="1">IF(G171=1,HLOOKUP(MONTH(E171),Inputs!$B$11:$M$15,5),IF(YEAR($E171)&gt;$F171,0,IF(YEAR($E171)=$F171,HLOOKUP(MONTH(E171),Inputs!$B$11:$M$15,4),1)))</f>
        <v>0</v>
      </c>
      <c r="I171" s="2">
        <f>SUMIFS('raw data'!$E:$E,'raw data'!$A:$A,"="&amp;SystemAnalysis!$A171,'raw data'!$G:$G,"="&amp;SystemAnalysis!$F171)</f>
        <v>0</v>
      </c>
      <c r="J171" s="24">
        <f ca="1">$D171*H171*Inputs!$A$2</f>
        <v>0</v>
      </c>
      <c r="K171" s="11" t="str">
        <f ca="1">IFERROR(I171/J171,"")</f>
        <v/>
      </c>
      <c r="N171" s="11"/>
      <c r="Q171" s="11"/>
      <c r="T171" s="11"/>
      <c r="W171" s="11"/>
      <c r="Z171" s="11"/>
      <c r="AC171" s="11"/>
    </row>
    <row r="172" spans="1:29" hidden="1" x14ac:dyDescent="0.25">
      <c r="A172" s="35">
        <v>8373</v>
      </c>
      <c r="B172" s="2" t="s">
        <v>5</v>
      </c>
      <c r="C172" s="2">
        <v>13</v>
      </c>
      <c r="D172" s="2">
        <v>3.87</v>
      </c>
      <c r="E172" s="12">
        <v>41153</v>
      </c>
      <c r="F172" s="18">
        <v>2009</v>
      </c>
      <c r="G172" s="2">
        <f ca="1">IF(YEAR(E172)=Inputs!$A$4,1,0)</f>
        <v>0</v>
      </c>
      <c r="H172" s="21">
        <f ca="1">IF(G172=1,HLOOKUP(MONTH(E172),Inputs!$B$11:$M$15,5),IF(YEAR($E172)&gt;$F172,0,IF(YEAR($E172)=$F172,HLOOKUP(MONTH(E172),Inputs!$B$11:$M$15,4),1)))</f>
        <v>0</v>
      </c>
      <c r="I172" s="2">
        <f>SUMIFS('raw data'!$E:$E,'raw data'!$A:$A,"="&amp;SystemAnalysis!$A172,'raw data'!$G:$G,"="&amp;SystemAnalysis!$F172)</f>
        <v>0</v>
      </c>
      <c r="J172" s="24">
        <f ca="1">$D172*H172*Inputs!$A$2</f>
        <v>0</v>
      </c>
      <c r="K172" s="11" t="str">
        <f ca="1">IFERROR(I172/J172,"")</f>
        <v/>
      </c>
      <c r="N172" s="11"/>
      <c r="Q172" s="11"/>
      <c r="T172" s="11"/>
      <c r="W172" s="11"/>
      <c r="Z172" s="11"/>
      <c r="AC172" s="11"/>
    </row>
    <row r="173" spans="1:29" hidden="1" x14ac:dyDescent="0.25">
      <c r="A173" s="35">
        <v>8374</v>
      </c>
      <c r="B173" s="2" t="s">
        <v>5</v>
      </c>
      <c r="C173" s="2">
        <v>13</v>
      </c>
      <c r="D173" s="2">
        <v>5.52</v>
      </c>
      <c r="E173" s="12">
        <v>41122</v>
      </c>
      <c r="F173" s="18">
        <v>2009</v>
      </c>
      <c r="G173" s="2">
        <f ca="1">IF(YEAR(E173)=Inputs!$A$4,1,0)</f>
        <v>0</v>
      </c>
      <c r="H173" s="21">
        <f ca="1">IF(G173=1,HLOOKUP(MONTH(E173),Inputs!$B$11:$M$15,5),IF(YEAR($E173)&gt;$F173,0,IF(YEAR($E173)=$F173,HLOOKUP(MONTH(E173),Inputs!$B$11:$M$15,4),1)))</f>
        <v>0</v>
      </c>
      <c r="I173" s="2">
        <f>SUMIFS('raw data'!$E:$E,'raw data'!$A:$A,"="&amp;SystemAnalysis!$A173,'raw data'!$G:$G,"="&amp;SystemAnalysis!$F173)</f>
        <v>0</v>
      </c>
      <c r="J173" s="24">
        <f ca="1">$D173*H173*Inputs!$A$2</f>
        <v>0</v>
      </c>
      <c r="K173" s="11" t="str">
        <f ca="1">IFERROR(I173/J173,"")</f>
        <v/>
      </c>
      <c r="N173" s="11"/>
      <c r="Q173" s="11"/>
      <c r="T173" s="11"/>
      <c r="W173" s="11"/>
      <c r="Z173" s="11"/>
      <c r="AC173" s="11"/>
    </row>
    <row r="174" spans="1:29" hidden="1" x14ac:dyDescent="0.25">
      <c r="A174" s="35">
        <v>8375</v>
      </c>
      <c r="B174" s="2" t="s">
        <v>5</v>
      </c>
      <c r="C174" s="2">
        <v>13</v>
      </c>
      <c r="D174" s="2">
        <v>4.1399999999999997</v>
      </c>
      <c r="E174" s="12">
        <v>41153</v>
      </c>
      <c r="F174" s="18">
        <v>2009</v>
      </c>
      <c r="G174" s="2">
        <f ca="1">IF(YEAR(E174)=Inputs!$A$4,1,0)</f>
        <v>0</v>
      </c>
      <c r="H174" s="21">
        <f ca="1">IF(G174=1,HLOOKUP(MONTH(E174),Inputs!$B$11:$M$15,5),IF(YEAR($E174)&gt;$F174,0,IF(YEAR($E174)=$F174,HLOOKUP(MONTH(E174),Inputs!$B$11:$M$15,4),1)))</f>
        <v>0</v>
      </c>
      <c r="I174" s="2">
        <f>SUMIFS('raw data'!$E:$E,'raw data'!$A:$A,"="&amp;SystemAnalysis!$A174,'raw data'!$G:$G,"="&amp;SystemAnalysis!$F174)</f>
        <v>0</v>
      </c>
      <c r="J174" s="24">
        <f ca="1">$D174*H174*Inputs!$A$2</f>
        <v>0</v>
      </c>
      <c r="K174" s="11" t="str">
        <f ca="1">IFERROR(I174/J174,"")</f>
        <v/>
      </c>
      <c r="N174" s="11"/>
      <c r="Q174" s="11"/>
      <c r="T174" s="11"/>
      <c r="W174" s="11"/>
      <c r="Z174" s="11"/>
      <c r="AC174" s="11"/>
    </row>
    <row r="175" spans="1:29" hidden="1" x14ac:dyDescent="0.25">
      <c r="A175" s="35">
        <v>8376</v>
      </c>
      <c r="B175" s="2" t="s">
        <v>5</v>
      </c>
      <c r="C175" s="2">
        <v>13</v>
      </c>
      <c r="D175" s="2">
        <v>3.01</v>
      </c>
      <c r="E175" s="12">
        <v>41153</v>
      </c>
      <c r="F175" s="18">
        <v>2009</v>
      </c>
      <c r="G175" s="2">
        <f ca="1">IF(YEAR(E175)=Inputs!$A$4,1,0)</f>
        <v>0</v>
      </c>
      <c r="H175" s="21">
        <f ca="1">IF(G175=1,HLOOKUP(MONTH(E175),Inputs!$B$11:$M$15,5),IF(YEAR($E175)&gt;$F175,0,IF(YEAR($E175)=$F175,HLOOKUP(MONTH(E175),Inputs!$B$11:$M$15,4),1)))</f>
        <v>0</v>
      </c>
      <c r="I175" s="2">
        <f>SUMIFS('raw data'!$E:$E,'raw data'!$A:$A,"="&amp;SystemAnalysis!$A175,'raw data'!$G:$G,"="&amp;SystemAnalysis!$F175)</f>
        <v>0</v>
      </c>
      <c r="J175" s="24">
        <f ca="1">$D175*H175*Inputs!$A$2</f>
        <v>0</v>
      </c>
      <c r="K175" s="11" t="str">
        <f ca="1">IFERROR(I175/J175,"")</f>
        <v/>
      </c>
      <c r="N175" s="11"/>
      <c r="Q175" s="11"/>
      <c r="T175" s="11"/>
      <c r="W175" s="11"/>
      <c r="Z175" s="11"/>
      <c r="AC175" s="11"/>
    </row>
    <row r="176" spans="1:29" hidden="1" x14ac:dyDescent="0.25">
      <c r="A176" s="35">
        <v>8377</v>
      </c>
      <c r="B176" s="2" t="s">
        <v>5</v>
      </c>
      <c r="C176" s="2">
        <v>13</v>
      </c>
      <c r="D176" s="2">
        <v>5.52</v>
      </c>
      <c r="E176" s="12">
        <v>41122</v>
      </c>
      <c r="F176" s="18">
        <v>2009</v>
      </c>
      <c r="G176" s="2">
        <f ca="1">IF(YEAR(E176)=Inputs!$A$4,1,0)</f>
        <v>0</v>
      </c>
      <c r="H176" s="21">
        <f ca="1">IF(G176=1,HLOOKUP(MONTH(E176),Inputs!$B$11:$M$15,5),IF(YEAR($E176)&gt;$F176,0,IF(YEAR($E176)=$F176,HLOOKUP(MONTH(E176),Inputs!$B$11:$M$15,4),1)))</f>
        <v>0</v>
      </c>
      <c r="I176" s="2">
        <f>SUMIFS('raw data'!$E:$E,'raw data'!$A:$A,"="&amp;SystemAnalysis!$A176,'raw data'!$G:$G,"="&amp;SystemAnalysis!$F176)</f>
        <v>0</v>
      </c>
      <c r="J176" s="24">
        <f ca="1">$D176*H176*Inputs!$A$2</f>
        <v>0</v>
      </c>
      <c r="K176" s="11" t="str">
        <f ca="1">IFERROR(I176/J176,"")</f>
        <v/>
      </c>
      <c r="N176" s="11"/>
      <c r="Q176" s="11"/>
      <c r="T176" s="11"/>
      <c r="W176" s="11"/>
      <c r="Z176" s="11"/>
      <c r="AC176" s="11"/>
    </row>
    <row r="177" spans="1:29" hidden="1" x14ac:dyDescent="0.25">
      <c r="A177" s="35">
        <v>8378</v>
      </c>
      <c r="B177" s="2" t="s">
        <v>5</v>
      </c>
      <c r="C177" s="2">
        <v>13</v>
      </c>
      <c r="D177" s="2">
        <v>4.7</v>
      </c>
      <c r="E177" s="12">
        <v>41122</v>
      </c>
      <c r="F177" s="18">
        <v>2009</v>
      </c>
      <c r="G177" s="2">
        <f ca="1">IF(YEAR(E177)=Inputs!$A$4,1,0)</f>
        <v>0</v>
      </c>
      <c r="H177" s="21">
        <f ca="1">IF(G177=1,HLOOKUP(MONTH(E177),Inputs!$B$11:$M$15,5),IF(YEAR($E177)&gt;$F177,0,IF(YEAR($E177)=$F177,HLOOKUP(MONTH(E177),Inputs!$B$11:$M$15,4),1)))</f>
        <v>0</v>
      </c>
      <c r="I177" s="2">
        <f>SUMIFS('raw data'!$E:$E,'raw data'!$A:$A,"="&amp;SystemAnalysis!$A177,'raw data'!$G:$G,"="&amp;SystemAnalysis!$F177)</f>
        <v>0</v>
      </c>
      <c r="J177" s="24">
        <f ca="1">$D177*H177*Inputs!$A$2</f>
        <v>0</v>
      </c>
      <c r="K177" s="11" t="str">
        <f ca="1">IFERROR(I177/J177,"")</f>
        <v/>
      </c>
      <c r="N177" s="11"/>
      <c r="Q177" s="11"/>
      <c r="T177" s="11"/>
      <c r="W177" s="11"/>
      <c r="Z177" s="11"/>
      <c r="AC177" s="11"/>
    </row>
    <row r="178" spans="1:29" hidden="1" x14ac:dyDescent="0.25">
      <c r="A178" s="35">
        <v>8379</v>
      </c>
      <c r="B178" s="2" t="s">
        <v>5</v>
      </c>
      <c r="C178" s="2">
        <v>13</v>
      </c>
      <c r="D178" s="2">
        <v>4.4649999999999999</v>
      </c>
      <c r="E178" s="12">
        <v>41122</v>
      </c>
      <c r="F178" s="18">
        <v>2009</v>
      </c>
      <c r="G178" s="2">
        <f ca="1">IF(YEAR(E178)=Inputs!$A$4,1,0)</f>
        <v>0</v>
      </c>
      <c r="H178" s="21">
        <f ca="1">IF(G178=1,HLOOKUP(MONTH(E178),Inputs!$B$11:$M$15,5),IF(YEAR($E178)&gt;$F178,0,IF(YEAR($E178)=$F178,HLOOKUP(MONTH(E178),Inputs!$B$11:$M$15,4),1)))</f>
        <v>0</v>
      </c>
      <c r="I178" s="2">
        <f>SUMIFS('raw data'!$E:$E,'raw data'!$A:$A,"="&amp;SystemAnalysis!$A178,'raw data'!$G:$G,"="&amp;SystemAnalysis!$F178)</f>
        <v>0</v>
      </c>
      <c r="J178" s="24">
        <f ca="1">$D178*H178*Inputs!$A$2</f>
        <v>0</v>
      </c>
      <c r="K178" s="11" t="str">
        <f ca="1">IFERROR(I178/J178,"")</f>
        <v/>
      </c>
      <c r="N178" s="11"/>
      <c r="Q178" s="11"/>
      <c r="T178" s="11"/>
      <c r="W178" s="11"/>
      <c r="Z178" s="11"/>
      <c r="AC178" s="11"/>
    </row>
    <row r="179" spans="1:29" hidden="1" x14ac:dyDescent="0.25">
      <c r="A179" s="35">
        <v>8380</v>
      </c>
      <c r="B179" s="2" t="s">
        <v>5</v>
      </c>
      <c r="C179" s="2">
        <v>13</v>
      </c>
      <c r="D179" s="2">
        <v>5.17</v>
      </c>
      <c r="E179" s="12">
        <v>41122</v>
      </c>
      <c r="F179" s="18">
        <v>2009</v>
      </c>
      <c r="G179" s="2">
        <f ca="1">IF(YEAR(E179)=Inputs!$A$4,1,0)</f>
        <v>0</v>
      </c>
      <c r="H179" s="21">
        <f ca="1">IF(G179=1,HLOOKUP(MONTH(E179),Inputs!$B$11:$M$15,5),IF(YEAR($E179)&gt;$F179,0,IF(YEAR($E179)=$F179,HLOOKUP(MONTH(E179),Inputs!$B$11:$M$15,4),1)))</f>
        <v>0</v>
      </c>
      <c r="I179" s="2">
        <f>SUMIFS('raw data'!$E:$E,'raw data'!$A:$A,"="&amp;SystemAnalysis!$A179,'raw data'!$G:$G,"="&amp;SystemAnalysis!$F179)</f>
        <v>0</v>
      </c>
      <c r="J179" s="24">
        <f ca="1">$D179*H179*Inputs!$A$2</f>
        <v>0</v>
      </c>
      <c r="K179" s="11" t="str">
        <f ca="1">IFERROR(I179/J179,"")</f>
        <v/>
      </c>
      <c r="N179" s="11"/>
      <c r="Q179" s="11"/>
      <c r="T179" s="11"/>
      <c r="W179" s="11"/>
      <c r="Z179" s="11"/>
      <c r="AC179" s="11"/>
    </row>
    <row r="180" spans="1:29" hidden="1" x14ac:dyDescent="0.25">
      <c r="A180" s="35">
        <v>8381</v>
      </c>
      <c r="B180" s="2" t="s">
        <v>5</v>
      </c>
      <c r="C180" s="2">
        <v>13</v>
      </c>
      <c r="D180" s="2">
        <v>4.7</v>
      </c>
      <c r="E180" s="12">
        <v>41122</v>
      </c>
      <c r="F180" s="18">
        <v>2009</v>
      </c>
      <c r="G180" s="2">
        <f ca="1">IF(YEAR(E180)=Inputs!$A$4,1,0)</f>
        <v>0</v>
      </c>
      <c r="H180" s="21">
        <f ca="1">IF(G180=1,HLOOKUP(MONTH(E180),Inputs!$B$11:$M$15,5),IF(YEAR($E180)&gt;$F180,0,IF(YEAR($E180)=$F180,HLOOKUP(MONTH(E180),Inputs!$B$11:$M$15,4),1)))</f>
        <v>0</v>
      </c>
      <c r="I180" s="2">
        <f>SUMIFS('raw data'!$E:$E,'raw data'!$A:$A,"="&amp;SystemAnalysis!$A180,'raw data'!$G:$G,"="&amp;SystemAnalysis!$F180)</f>
        <v>0</v>
      </c>
      <c r="J180" s="24">
        <f ca="1">$D180*H180*Inputs!$A$2</f>
        <v>0</v>
      </c>
      <c r="K180" s="11" t="str">
        <f ca="1">IFERROR(I180/J180,"")</f>
        <v/>
      </c>
      <c r="N180" s="11"/>
      <c r="Q180" s="11"/>
      <c r="T180" s="11"/>
      <c r="W180" s="11"/>
      <c r="Z180" s="11"/>
      <c r="AC180" s="11"/>
    </row>
    <row r="181" spans="1:29" hidden="1" x14ac:dyDescent="0.25">
      <c r="A181" s="35">
        <v>8382</v>
      </c>
      <c r="B181" s="2" t="s">
        <v>5</v>
      </c>
      <c r="C181" s="2">
        <v>13</v>
      </c>
      <c r="D181" s="2">
        <v>4.7</v>
      </c>
      <c r="E181" s="12">
        <v>41122</v>
      </c>
      <c r="F181" s="18">
        <v>2009</v>
      </c>
      <c r="G181" s="2">
        <f ca="1">IF(YEAR(E181)=Inputs!$A$4,1,0)</f>
        <v>0</v>
      </c>
      <c r="H181" s="21">
        <f ca="1">IF(G181=1,HLOOKUP(MONTH(E181),Inputs!$B$11:$M$15,5),IF(YEAR($E181)&gt;$F181,0,IF(YEAR($E181)=$F181,HLOOKUP(MONTH(E181),Inputs!$B$11:$M$15,4),1)))</f>
        <v>0</v>
      </c>
      <c r="I181" s="2">
        <f>SUMIFS('raw data'!$E:$E,'raw data'!$A:$A,"="&amp;SystemAnalysis!$A181,'raw data'!$G:$G,"="&amp;SystemAnalysis!$F181)</f>
        <v>0</v>
      </c>
      <c r="J181" s="24">
        <f ca="1">$D181*H181*Inputs!$A$2</f>
        <v>0</v>
      </c>
      <c r="K181" s="11" t="str">
        <f ca="1">IFERROR(I181/J181,"")</f>
        <v/>
      </c>
      <c r="N181" s="11"/>
      <c r="Q181" s="11"/>
      <c r="T181" s="11"/>
      <c r="W181" s="11"/>
      <c r="Z181" s="11"/>
      <c r="AC181" s="11"/>
    </row>
    <row r="182" spans="1:29" hidden="1" x14ac:dyDescent="0.25">
      <c r="A182" s="35">
        <v>8383</v>
      </c>
      <c r="B182" s="2" t="s">
        <v>5</v>
      </c>
      <c r="C182" s="2">
        <v>13</v>
      </c>
      <c r="D182" s="2">
        <v>5.0599999999999996</v>
      </c>
      <c r="E182" s="12">
        <v>41122</v>
      </c>
      <c r="F182" s="18">
        <v>2009</v>
      </c>
      <c r="G182" s="2">
        <f ca="1">IF(YEAR(E182)=Inputs!$A$4,1,0)</f>
        <v>0</v>
      </c>
      <c r="H182" s="21">
        <f ca="1">IF(G182=1,HLOOKUP(MONTH(E182),Inputs!$B$11:$M$15,5),IF(YEAR($E182)&gt;$F182,0,IF(YEAR($E182)=$F182,HLOOKUP(MONTH(E182),Inputs!$B$11:$M$15,4),1)))</f>
        <v>0</v>
      </c>
      <c r="I182" s="2">
        <f>SUMIFS('raw data'!$E:$E,'raw data'!$A:$A,"="&amp;SystemAnalysis!$A182,'raw data'!$G:$G,"="&amp;SystemAnalysis!$F182)</f>
        <v>0</v>
      </c>
      <c r="J182" s="24">
        <f ca="1">$D182*H182*Inputs!$A$2</f>
        <v>0</v>
      </c>
      <c r="K182" s="11" t="str">
        <f ca="1">IFERROR(I182/J182,"")</f>
        <v/>
      </c>
      <c r="N182" s="11"/>
      <c r="Q182" s="11"/>
      <c r="T182" s="11"/>
      <c r="W182" s="11"/>
      <c r="Z182" s="11"/>
      <c r="AC182" s="11"/>
    </row>
    <row r="183" spans="1:29" hidden="1" x14ac:dyDescent="0.25">
      <c r="A183" s="35">
        <v>8384</v>
      </c>
      <c r="B183" s="2" t="s">
        <v>5</v>
      </c>
      <c r="C183" s="2">
        <v>13</v>
      </c>
      <c r="D183" s="2">
        <v>6.11</v>
      </c>
      <c r="E183" s="12">
        <v>41122</v>
      </c>
      <c r="F183" s="18">
        <v>2009</v>
      </c>
      <c r="G183" s="2">
        <f ca="1">IF(YEAR(E183)=Inputs!$A$4,1,0)</f>
        <v>0</v>
      </c>
      <c r="H183" s="21">
        <f ca="1">IF(G183=1,HLOOKUP(MONTH(E183),Inputs!$B$11:$M$15,5),IF(YEAR($E183)&gt;$F183,0,IF(YEAR($E183)=$F183,HLOOKUP(MONTH(E183),Inputs!$B$11:$M$15,4),1)))</f>
        <v>0</v>
      </c>
      <c r="I183" s="2">
        <f>SUMIFS('raw data'!$E:$E,'raw data'!$A:$A,"="&amp;SystemAnalysis!$A183,'raw data'!$G:$G,"="&amp;SystemAnalysis!$F183)</f>
        <v>0</v>
      </c>
      <c r="J183" s="24">
        <f ca="1">$D183*H183*Inputs!$A$2</f>
        <v>0</v>
      </c>
      <c r="K183" s="11" t="str">
        <f ca="1">IFERROR(I183/J183,"")</f>
        <v/>
      </c>
      <c r="N183" s="11"/>
      <c r="Q183" s="11"/>
      <c r="T183" s="11"/>
      <c r="W183" s="11"/>
      <c r="Z183" s="11"/>
      <c r="AC183" s="11"/>
    </row>
    <row r="184" spans="1:29" hidden="1" x14ac:dyDescent="0.25">
      <c r="A184" s="35">
        <v>8385</v>
      </c>
      <c r="B184" s="2" t="s">
        <v>5</v>
      </c>
      <c r="C184" s="2">
        <v>13</v>
      </c>
      <c r="D184" s="2">
        <v>4.7</v>
      </c>
      <c r="E184" s="12">
        <v>41122</v>
      </c>
      <c r="F184" s="18">
        <v>2009</v>
      </c>
      <c r="G184" s="2">
        <f ca="1">IF(YEAR(E184)=Inputs!$A$4,1,0)</f>
        <v>0</v>
      </c>
      <c r="H184" s="21">
        <f ca="1">IF(G184=1,HLOOKUP(MONTH(E184),Inputs!$B$11:$M$15,5),IF(YEAR($E184)&gt;$F184,0,IF(YEAR($E184)=$F184,HLOOKUP(MONTH(E184),Inputs!$B$11:$M$15,4),1)))</f>
        <v>0</v>
      </c>
      <c r="I184" s="2">
        <f>SUMIFS('raw data'!$E:$E,'raw data'!$A:$A,"="&amp;SystemAnalysis!$A184,'raw data'!$G:$G,"="&amp;SystemAnalysis!$F184)</f>
        <v>0</v>
      </c>
      <c r="J184" s="24">
        <f ca="1">$D184*H184*Inputs!$A$2</f>
        <v>0</v>
      </c>
      <c r="K184" s="11" t="str">
        <f ca="1">IFERROR(I184/J184,"")</f>
        <v/>
      </c>
      <c r="N184" s="11"/>
      <c r="Q184" s="11"/>
      <c r="T184" s="11"/>
      <c r="W184" s="11"/>
      <c r="Z184" s="11"/>
      <c r="AC184" s="11"/>
    </row>
    <row r="185" spans="1:29" hidden="1" x14ac:dyDescent="0.25">
      <c r="A185" s="35">
        <v>8386</v>
      </c>
      <c r="B185" s="2" t="s">
        <v>5</v>
      </c>
      <c r="C185" s="2">
        <v>13</v>
      </c>
      <c r="D185" s="2">
        <v>2.82</v>
      </c>
      <c r="E185" s="12">
        <v>41183</v>
      </c>
      <c r="F185" s="18">
        <v>2009</v>
      </c>
      <c r="G185" s="2">
        <f ca="1">IF(YEAR(E185)=Inputs!$A$4,1,0)</f>
        <v>0</v>
      </c>
      <c r="H185" s="21">
        <f ca="1">IF(G185=1,HLOOKUP(MONTH(E185),Inputs!$B$11:$M$15,5),IF(YEAR($E185)&gt;$F185,0,IF(YEAR($E185)=$F185,HLOOKUP(MONTH(E185),Inputs!$B$11:$M$15,4),1)))</f>
        <v>0</v>
      </c>
      <c r="I185" s="2">
        <f>SUMIFS('raw data'!$E:$E,'raw data'!$A:$A,"="&amp;SystemAnalysis!$A185,'raw data'!$G:$G,"="&amp;SystemAnalysis!$F185)</f>
        <v>0</v>
      </c>
      <c r="J185" s="24">
        <f ca="1">$D185*H185*Inputs!$A$2</f>
        <v>0</v>
      </c>
      <c r="K185" s="11" t="str">
        <f ca="1">IFERROR(I185/J185,"")</f>
        <v/>
      </c>
      <c r="N185" s="11"/>
      <c r="Q185" s="11"/>
      <c r="T185" s="11"/>
      <c r="W185" s="11"/>
      <c r="Z185" s="11"/>
      <c r="AC185" s="11"/>
    </row>
    <row r="186" spans="1:29" hidden="1" x14ac:dyDescent="0.25">
      <c r="A186" s="35">
        <v>8387</v>
      </c>
      <c r="B186" s="2" t="s">
        <v>5</v>
      </c>
      <c r="C186" s="2">
        <v>13</v>
      </c>
      <c r="D186" s="2">
        <v>7.05</v>
      </c>
      <c r="E186" s="12">
        <v>41122</v>
      </c>
      <c r="F186" s="18">
        <v>2009</v>
      </c>
      <c r="G186" s="2">
        <f ca="1">IF(YEAR(E186)=Inputs!$A$4,1,0)</f>
        <v>0</v>
      </c>
      <c r="H186" s="21">
        <f ca="1">IF(G186=1,HLOOKUP(MONTH(E186),Inputs!$B$11:$M$15,5),IF(YEAR($E186)&gt;$F186,0,IF(YEAR($E186)=$F186,HLOOKUP(MONTH(E186),Inputs!$B$11:$M$15,4),1)))</f>
        <v>0</v>
      </c>
      <c r="I186" s="2">
        <f>SUMIFS('raw data'!$E:$E,'raw data'!$A:$A,"="&amp;SystemAnalysis!$A186,'raw data'!$G:$G,"="&amp;SystemAnalysis!$F186)</f>
        <v>0</v>
      </c>
      <c r="J186" s="24">
        <f ca="1">$D186*H186*Inputs!$A$2</f>
        <v>0</v>
      </c>
      <c r="K186" s="11" t="str">
        <f ca="1">IFERROR(I186/J186,"")</f>
        <v/>
      </c>
      <c r="N186" s="11"/>
      <c r="Q186" s="11"/>
      <c r="T186" s="11"/>
      <c r="W186" s="11"/>
      <c r="Z186" s="11"/>
      <c r="AC186" s="11"/>
    </row>
    <row r="187" spans="1:29" hidden="1" x14ac:dyDescent="0.25">
      <c r="A187" s="35">
        <v>8388</v>
      </c>
      <c r="B187" s="2" t="s">
        <v>5</v>
      </c>
      <c r="C187" s="2">
        <v>6</v>
      </c>
      <c r="D187" s="2">
        <v>11.96</v>
      </c>
      <c r="E187" s="12">
        <v>41153</v>
      </c>
      <c r="F187" s="18">
        <v>2009</v>
      </c>
      <c r="G187" s="2">
        <f ca="1">IF(YEAR(E187)=Inputs!$A$4,1,0)</f>
        <v>0</v>
      </c>
      <c r="H187" s="21">
        <f ca="1">IF(G187=1,HLOOKUP(MONTH(E187),Inputs!$B$11:$M$15,5),IF(YEAR($E187)&gt;$F187,0,IF(YEAR($E187)=$F187,HLOOKUP(MONTH(E187),Inputs!$B$11:$M$15,4),1)))</f>
        <v>0</v>
      </c>
      <c r="I187" s="2">
        <f>SUMIFS('raw data'!$E:$E,'raw data'!$A:$A,"="&amp;SystemAnalysis!$A187,'raw data'!$G:$G,"="&amp;SystemAnalysis!$F187)</f>
        <v>0</v>
      </c>
      <c r="J187" s="24">
        <f ca="1">$D187*H187*Inputs!$A$2</f>
        <v>0</v>
      </c>
      <c r="K187" s="11" t="str">
        <f ca="1">IFERROR(I187/J187,"")</f>
        <v/>
      </c>
      <c r="N187" s="11"/>
      <c r="Q187" s="11"/>
      <c r="T187" s="11"/>
      <c r="W187" s="11"/>
      <c r="Z187" s="11"/>
      <c r="AC187" s="11"/>
    </row>
    <row r="188" spans="1:29" hidden="1" x14ac:dyDescent="0.25">
      <c r="A188" s="35">
        <v>8389</v>
      </c>
      <c r="B188" s="2" t="s">
        <v>5</v>
      </c>
      <c r="C188" s="2">
        <v>6</v>
      </c>
      <c r="D188" s="2">
        <v>5.0599999999999996</v>
      </c>
      <c r="E188" s="12">
        <v>41153</v>
      </c>
      <c r="F188" s="18">
        <v>2009</v>
      </c>
      <c r="G188" s="2">
        <f ca="1">IF(YEAR(E188)=Inputs!$A$4,1,0)</f>
        <v>0</v>
      </c>
      <c r="H188" s="21">
        <f ca="1">IF(G188=1,HLOOKUP(MONTH(E188),Inputs!$B$11:$M$15,5),IF(YEAR($E188)&gt;$F188,0,IF(YEAR($E188)=$F188,HLOOKUP(MONTH(E188),Inputs!$B$11:$M$15,4),1)))</f>
        <v>0</v>
      </c>
      <c r="I188" s="2">
        <f>SUMIFS('raw data'!$E:$E,'raw data'!$A:$A,"="&amp;SystemAnalysis!$A188,'raw data'!$G:$G,"="&amp;SystemAnalysis!$F188)</f>
        <v>0</v>
      </c>
      <c r="J188" s="24">
        <f ca="1">$D188*H188*Inputs!$A$2</f>
        <v>0</v>
      </c>
      <c r="K188" s="11" t="str">
        <f ca="1">IFERROR(I188/J188,"")</f>
        <v/>
      </c>
      <c r="N188" s="11"/>
      <c r="Q188" s="11"/>
      <c r="T188" s="11"/>
      <c r="W188" s="11"/>
      <c r="Z188" s="11"/>
      <c r="AC188" s="11"/>
    </row>
    <row r="189" spans="1:29" hidden="1" x14ac:dyDescent="0.25">
      <c r="A189" s="35">
        <v>8390</v>
      </c>
      <c r="B189" s="2" t="s">
        <v>5</v>
      </c>
      <c r="C189" s="2">
        <v>6</v>
      </c>
      <c r="D189" s="2">
        <v>6.665</v>
      </c>
      <c r="E189" s="12">
        <v>41183</v>
      </c>
      <c r="F189" s="18">
        <v>2009</v>
      </c>
      <c r="G189" s="2">
        <f ca="1">IF(YEAR(E189)=Inputs!$A$4,1,0)</f>
        <v>0</v>
      </c>
      <c r="H189" s="21">
        <f ca="1">IF(G189=1,HLOOKUP(MONTH(E189),Inputs!$B$11:$M$15,5),IF(YEAR($E189)&gt;$F189,0,IF(YEAR($E189)=$F189,HLOOKUP(MONTH(E189),Inputs!$B$11:$M$15,4),1)))</f>
        <v>0</v>
      </c>
      <c r="I189" s="2">
        <f>SUMIFS('raw data'!$E:$E,'raw data'!$A:$A,"="&amp;SystemAnalysis!$A189,'raw data'!$G:$G,"="&amp;SystemAnalysis!$F189)</f>
        <v>0</v>
      </c>
      <c r="J189" s="24">
        <f ca="1">$D189*H189*Inputs!$A$2</f>
        <v>0</v>
      </c>
      <c r="K189" s="11" t="str">
        <f ca="1">IFERROR(I189/J189,"")</f>
        <v/>
      </c>
      <c r="N189" s="11"/>
      <c r="Q189" s="11"/>
      <c r="T189" s="11"/>
      <c r="W189" s="11"/>
      <c r="Z189" s="11"/>
      <c r="AC189" s="11"/>
    </row>
    <row r="190" spans="1:29" hidden="1" x14ac:dyDescent="0.25">
      <c r="A190" s="35">
        <v>8391</v>
      </c>
      <c r="B190" s="2" t="s">
        <v>5</v>
      </c>
      <c r="C190" s="2">
        <v>6</v>
      </c>
      <c r="D190" s="2">
        <v>3.91</v>
      </c>
      <c r="E190" s="12">
        <v>41183</v>
      </c>
      <c r="F190" s="18">
        <v>2009</v>
      </c>
      <c r="G190" s="2">
        <f ca="1">IF(YEAR(E190)=Inputs!$A$4,1,0)</f>
        <v>0</v>
      </c>
      <c r="H190" s="21">
        <f ca="1">IF(G190=1,HLOOKUP(MONTH(E190),Inputs!$B$11:$M$15,5),IF(YEAR($E190)&gt;$F190,0,IF(YEAR($E190)=$F190,HLOOKUP(MONTH(E190),Inputs!$B$11:$M$15,4),1)))</f>
        <v>0</v>
      </c>
      <c r="I190" s="2">
        <f>SUMIFS('raw data'!$E:$E,'raw data'!$A:$A,"="&amp;SystemAnalysis!$A190,'raw data'!$G:$G,"="&amp;SystemAnalysis!$F190)</f>
        <v>0</v>
      </c>
      <c r="J190" s="24">
        <f ca="1">$D190*H190*Inputs!$A$2</f>
        <v>0</v>
      </c>
      <c r="K190" s="11" t="str">
        <f ca="1">IFERROR(I190/J190,"")</f>
        <v/>
      </c>
      <c r="N190" s="11"/>
      <c r="Q190" s="11"/>
      <c r="T190" s="11"/>
      <c r="W190" s="11"/>
      <c r="Z190" s="11"/>
      <c r="AC190" s="11"/>
    </row>
    <row r="191" spans="1:29" hidden="1" x14ac:dyDescent="0.25">
      <c r="A191" s="35">
        <v>8392</v>
      </c>
      <c r="B191" s="2" t="s">
        <v>5</v>
      </c>
      <c r="C191" s="2">
        <v>6</v>
      </c>
      <c r="D191" s="2">
        <v>5.52</v>
      </c>
      <c r="E191" s="12">
        <v>41183</v>
      </c>
      <c r="F191" s="18">
        <v>2009</v>
      </c>
      <c r="G191" s="2">
        <f ca="1">IF(YEAR(E191)=Inputs!$A$4,1,0)</f>
        <v>0</v>
      </c>
      <c r="H191" s="21">
        <f ca="1">IF(G191=1,HLOOKUP(MONTH(E191),Inputs!$B$11:$M$15,5),IF(YEAR($E191)&gt;$F191,0,IF(YEAR($E191)=$F191,HLOOKUP(MONTH(E191),Inputs!$B$11:$M$15,4),1)))</f>
        <v>0</v>
      </c>
      <c r="I191" s="2">
        <f>SUMIFS('raw data'!$E:$E,'raw data'!$A:$A,"="&amp;SystemAnalysis!$A191,'raw data'!$G:$G,"="&amp;SystemAnalysis!$F191)</f>
        <v>0</v>
      </c>
      <c r="J191" s="24">
        <f ca="1">$D191*H191*Inputs!$A$2</f>
        <v>0</v>
      </c>
      <c r="K191" s="11" t="str">
        <f ca="1">IFERROR(I191/J191,"")</f>
        <v/>
      </c>
      <c r="N191" s="11"/>
      <c r="Q191" s="11"/>
      <c r="T191" s="11"/>
      <c r="W191" s="11"/>
      <c r="Z191" s="11"/>
      <c r="AC191" s="11"/>
    </row>
    <row r="192" spans="1:29" hidden="1" x14ac:dyDescent="0.25">
      <c r="A192" s="35">
        <v>8393</v>
      </c>
      <c r="B192" s="2" t="s">
        <v>5</v>
      </c>
      <c r="C192" s="2">
        <v>6</v>
      </c>
      <c r="D192" s="2">
        <v>6.02</v>
      </c>
      <c r="E192" s="12">
        <v>41153</v>
      </c>
      <c r="F192" s="18">
        <v>2009</v>
      </c>
      <c r="G192" s="2">
        <f ca="1">IF(YEAR(E192)=Inputs!$A$4,1,0)</f>
        <v>0</v>
      </c>
      <c r="H192" s="21">
        <f ca="1">IF(G192=1,HLOOKUP(MONTH(E192),Inputs!$B$11:$M$15,5),IF(YEAR($E192)&gt;$F192,0,IF(YEAR($E192)=$F192,HLOOKUP(MONTH(E192),Inputs!$B$11:$M$15,4),1)))</f>
        <v>0</v>
      </c>
      <c r="I192" s="2">
        <f>SUMIFS('raw data'!$E:$E,'raw data'!$A:$A,"="&amp;SystemAnalysis!$A192,'raw data'!$G:$G,"="&amp;SystemAnalysis!$F192)</f>
        <v>0</v>
      </c>
      <c r="J192" s="24">
        <f ca="1">$D192*H192*Inputs!$A$2</f>
        <v>0</v>
      </c>
      <c r="K192" s="11" t="str">
        <f ca="1">IFERROR(I192/J192,"")</f>
        <v/>
      </c>
      <c r="N192" s="11"/>
      <c r="Q192" s="11"/>
      <c r="T192" s="11"/>
      <c r="W192" s="11"/>
      <c r="Z192" s="11"/>
      <c r="AC192" s="11"/>
    </row>
    <row r="193" spans="1:29" hidden="1" x14ac:dyDescent="0.25">
      <c r="A193" s="35">
        <v>8394</v>
      </c>
      <c r="B193" s="2" t="s">
        <v>5</v>
      </c>
      <c r="C193" s="2">
        <v>6</v>
      </c>
      <c r="D193" s="2">
        <v>4.5999999999999996</v>
      </c>
      <c r="E193" s="12">
        <v>41183</v>
      </c>
      <c r="F193" s="18">
        <v>2009</v>
      </c>
      <c r="G193" s="2">
        <f ca="1">IF(YEAR(E193)=Inputs!$A$4,1,0)</f>
        <v>0</v>
      </c>
      <c r="H193" s="21">
        <f ca="1">IF(G193=1,HLOOKUP(MONTH(E193),Inputs!$B$11:$M$15,5),IF(YEAR($E193)&gt;$F193,0,IF(YEAR($E193)=$F193,HLOOKUP(MONTH(E193),Inputs!$B$11:$M$15,4),1)))</f>
        <v>0</v>
      </c>
      <c r="I193" s="2">
        <f>SUMIFS('raw data'!$E:$E,'raw data'!$A:$A,"="&amp;SystemAnalysis!$A193,'raw data'!$G:$G,"="&amp;SystemAnalysis!$F193)</f>
        <v>0</v>
      </c>
      <c r="J193" s="24">
        <f ca="1">$D193*H193*Inputs!$A$2</f>
        <v>0</v>
      </c>
      <c r="K193" s="11" t="str">
        <f ca="1">IFERROR(I193/J193,"")</f>
        <v/>
      </c>
      <c r="N193" s="11"/>
      <c r="Q193" s="11"/>
      <c r="T193" s="11"/>
      <c r="W193" s="11"/>
      <c r="Z193" s="11"/>
      <c r="AC193" s="11"/>
    </row>
    <row r="194" spans="1:29" hidden="1" x14ac:dyDescent="0.25">
      <c r="A194" s="35">
        <v>8395</v>
      </c>
      <c r="B194" s="2" t="s">
        <v>5</v>
      </c>
      <c r="C194" s="2">
        <v>6</v>
      </c>
      <c r="D194" s="2">
        <v>5.0599999999999996</v>
      </c>
      <c r="E194" s="12">
        <v>41153</v>
      </c>
      <c r="F194" s="18">
        <v>2009</v>
      </c>
      <c r="G194" s="2">
        <f ca="1">IF(YEAR(E194)=Inputs!$A$4,1,0)</f>
        <v>0</v>
      </c>
      <c r="H194" s="21">
        <f ca="1">IF(G194=1,HLOOKUP(MONTH(E194),Inputs!$B$11:$M$15,5),IF(YEAR($E194)&gt;$F194,0,IF(YEAR($E194)=$F194,HLOOKUP(MONTH(E194),Inputs!$B$11:$M$15,4),1)))</f>
        <v>0</v>
      </c>
      <c r="I194" s="2">
        <f>SUMIFS('raw data'!$E:$E,'raw data'!$A:$A,"="&amp;SystemAnalysis!$A194,'raw data'!$G:$G,"="&amp;SystemAnalysis!$F194)</f>
        <v>0</v>
      </c>
      <c r="J194" s="24">
        <f ca="1">$D194*H194*Inputs!$A$2</f>
        <v>0</v>
      </c>
      <c r="K194" s="11" t="str">
        <f ca="1">IFERROR(I194/J194,"")</f>
        <v/>
      </c>
      <c r="N194" s="11"/>
      <c r="Q194" s="11"/>
      <c r="T194" s="11"/>
      <c r="W194" s="11"/>
      <c r="Z194" s="11"/>
      <c r="AC194" s="11"/>
    </row>
    <row r="195" spans="1:29" hidden="1" x14ac:dyDescent="0.25">
      <c r="A195" s="35">
        <v>8396</v>
      </c>
      <c r="B195" s="2" t="s">
        <v>5</v>
      </c>
      <c r="C195" s="2">
        <v>6</v>
      </c>
      <c r="D195" s="2">
        <v>5.59</v>
      </c>
      <c r="E195" s="12">
        <v>41153</v>
      </c>
      <c r="F195" s="18">
        <v>2009</v>
      </c>
      <c r="G195" s="2">
        <f ca="1">IF(YEAR(E195)=Inputs!$A$4,1,0)</f>
        <v>0</v>
      </c>
      <c r="H195" s="21">
        <f ca="1">IF(G195=1,HLOOKUP(MONTH(E195),Inputs!$B$11:$M$15,5),IF(YEAR($E195)&gt;$F195,0,IF(YEAR($E195)=$F195,HLOOKUP(MONTH(E195),Inputs!$B$11:$M$15,4),1)))</f>
        <v>0</v>
      </c>
      <c r="I195" s="2">
        <f>SUMIFS('raw data'!$E:$E,'raw data'!$A:$A,"="&amp;SystemAnalysis!$A195,'raw data'!$G:$G,"="&amp;SystemAnalysis!$F195)</f>
        <v>0</v>
      </c>
      <c r="J195" s="24">
        <f ca="1">$D195*H195*Inputs!$A$2</f>
        <v>0</v>
      </c>
      <c r="K195" s="11" t="str">
        <f ca="1">IFERROR(I195/J195,"")</f>
        <v/>
      </c>
      <c r="N195" s="11"/>
      <c r="Q195" s="11"/>
      <c r="T195" s="11"/>
      <c r="W195" s="11"/>
      <c r="Z195" s="11"/>
      <c r="AC195" s="11"/>
    </row>
    <row r="196" spans="1:29" hidden="1" x14ac:dyDescent="0.25">
      <c r="A196" s="35">
        <v>8397</v>
      </c>
      <c r="B196" s="2" t="s">
        <v>5</v>
      </c>
      <c r="C196" s="2">
        <v>6</v>
      </c>
      <c r="D196" s="2">
        <v>6.02</v>
      </c>
      <c r="E196" s="12">
        <v>41153</v>
      </c>
      <c r="F196" s="18">
        <v>2009</v>
      </c>
      <c r="G196" s="2">
        <f ca="1">IF(YEAR(E196)=Inputs!$A$4,1,0)</f>
        <v>0</v>
      </c>
      <c r="H196" s="21">
        <f ca="1">IF(G196=1,HLOOKUP(MONTH(E196),Inputs!$B$11:$M$15,5),IF(YEAR($E196)&gt;$F196,0,IF(YEAR($E196)=$F196,HLOOKUP(MONTH(E196),Inputs!$B$11:$M$15,4),1)))</f>
        <v>0</v>
      </c>
      <c r="I196" s="2">
        <f>SUMIFS('raw data'!$E:$E,'raw data'!$A:$A,"="&amp;SystemAnalysis!$A196,'raw data'!$G:$G,"="&amp;SystemAnalysis!$F196)</f>
        <v>0</v>
      </c>
      <c r="J196" s="24">
        <f ca="1">$D196*H196*Inputs!$A$2</f>
        <v>0</v>
      </c>
      <c r="K196" s="11" t="str">
        <f ca="1">IFERROR(I196/J196,"")</f>
        <v/>
      </c>
      <c r="N196" s="11"/>
      <c r="Q196" s="11"/>
      <c r="T196" s="11"/>
      <c r="W196" s="11"/>
      <c r="Z196" s="11"/>
      <c r="AC196" s="11"/>
    </row>
    <row r="197" spans="1:29" hidden="1" x14ac:dyDescent="0.25">
      <c r="A197" s="35">
        <v>8398</v>
      </c>
      <c r="B197" s="2" t="s">
        <v>5</v>
      </c>
      <c r="C197" s="2">
        <v>6</v>
      </c>
      <c r="D197" s="2">
        <v>10.32</v>
      </c>
      <c r="E197" s="12">
        <v>41153</v>
      </c>
      <c r="F197" s="18">
        <v>2009</v>
      </c>
      <c r="G197" s="2">
        <f ca="1">IF(YEAR(E197)=Inputs!$A$4,1,0)</f>
        <v>0</v>
      </c>
      <c r="H197" s="21">
        <f ca="1">IF(G197=1,HLOOKUP(MONTH(E197),Inputs!$B$11:$M$15,5),IF(YEAR($E197)&gt;$F197,0,IF(YEAR($E197)=$F197,HLOOKUP(MONTH(E197),Inputs!$B$11:$M$15,4),1)))</f>
        <v>0</v>
      </c>
      <c r="I197" s="2">
        <f>SUMIFS('raw data'!$E:$E,'raw data'!$A:$A,"="&amp;SystemAnalysis!$A197,'raw data'!$G:$G,"="&amp;SystemAnalysis!$F197)</f>
        <v>0</v>
      </c>
      <c r="J197" s="24">
        <f ca="1">$D197*H197*Inputs!$A$2</f>
        <v>0</v>
      </c>
      <c r="K197" s="11" t="str">
        <f ca="1">IFERROR(I197/J197,"")</f>
        <v/>
      </c>
      <c r="N197" s="11"/>
      <c r="Q197" s="11"/>
      <c r="T197" s="11"/>
      <c r="W197" s="11"/>
      <c r="Z197" s="11"/>
      <c r="AC197" s="11"/>
    </row>
    <row r="198" spans="1:29" hidden="1" x14ac:dyDescent="0.25">
      <c r="A198" s="35">
        <v>8399</v>
      </c>
      <c r="B198" s="2" t="s">
        <v>5</v>
      </c>
      <c r="C198" s="2">
        <v>6</v>
      </c>
      <c r="D198" s="2">
        <v>4.5999999999999996</v>
      </c>
      <c r="E198" s="12">
        <v>41183</v>
      </c>
      <c r="F198" s="18">
        <v>2009</v>
      </c>
      <c r="G198" s="2">
        <f ca="1">IF(YEAR(E198)=Inputs!$A$4,1,0)</f>
        <v>0</v>
      </c>
      <c r="H198" s="21">
        <f ca="1">IF(G198=1,HLOOKUP(MONTH(E198),Inputs!$B$11:$M$15,5),IF(YEAR($E198)&gt;$F198,0,IF(YEAR($E198)=$F198,HLOOKUP(MONTH(E198),Inputs!$B$11:$M$15,4),1)))</f>
        <v>0</v>
      </c>
      <c r="I198" s="2">
        <f>SUMIFS('raw data'!$E:$E,'raw data'!$A:$A,"="&amp;SystemAnalysis!$A198,'raw data'!$G:$G,"="&amp;SystemAnalysis!$F198)</f>
        <v>0</v>
      </c>
      <c r="J198" s="24">
        <f ca="1">$D198*H198*Inputs!$A$2</f>
        <v>0</v>
      </c>
      <c r="K198" s="11" t="str">
        <f ca="1">IFERROR(I198/J198,"")</f>
        <v/>
      </c>
      <c r="N198" s="11"/>
      <c r="Q198" s="11"/>
      <c r="T198" s="11"/>
      <c r="W198" s="11"/>
      <c r="Z198" s="11"/>
      <c r="AC198" s="11"/>
    </row>
    <row r="199" spans="1:29" hidden="1" x14ac:dyDescent="0.25">
      <c r="A199" s="35">
        <v>8400</v>
      </c>
      <c r="B199" s="2" t="s">
        <v>5</v>
      </c>
      <c r="C199" s="2">
        <v>6</v>
      </c>
      <c r="D199" s="2">
        <v>8.9700000000000006</v>
      </c>
      <c r="E199" s="12">
        <v>41153</v>
      </c>
      <c r="F199" s="18">
        <v>2009</v>
      </c>
      <c r="G199" s="2">
        <f ca="1">IF(YEAR(E199)=Inputs!$A$4,1,0)</f>
        <v>0</v>
      </c>
      <c r="H199" s="21">
        <f ca="1">IF(G199=1,HLOOKUP(MONTH(E199),Inputs!$B$11:$M$15,5),IF(YEAR($E199)&gt;$F199,0,IF(YEAR($E199)=$F199,HLOOKUP(MONTH(E199),Inputs!$B$11:$M$15,4),1)))</f>
        <v>0</v>
      </c>
      <c r="I199" s="2">
        <f>SUMIFS('raw data'!$E:$E,'raw data'!$A:$A,"="&amp;SystemAnalysis!$A199,'raw data'!$G:$G,"="&amp;SystemAnalysis!$F199)</f>
        <v>0</v>
      </c>
      <c r="J199" s="24">
        <f ca="1">$D199*H199*Inputs!$A$2</f>
        <v>0</v>
      </c>
      <c r="K199" s="11" t="str">
        <f ca="1">IFERROR(I199/J199,"")</f>
        <v/>
      </c>
      <c r="N199" s="11"/>
      <c r="Q199" s="11"/>
      <c r="T199" s="11"/>
      <c r="W199" s="11"/>
      <c r="Z199" s="11"/>
      <c r="AC199" s="11"/>
    </row>
    <row r="200" spans="1:29" hidden="1" x14ac:dyDescent="0.25">
      <c r="A200" s="35">
        <v>8401</v>
      </c>
      <c r="B200" s="2" t="s">
        <v>5</v>
      </c>
      <c r="C200" s="2">
        <v>6</v>
      </c>
      <c r="D200" s="2">
        <v>4.8099999999999996</v>
      </c>
      <c r="E200" s="12">
        <v>41183</v>
      </c>
      <c r="F200" s="18">
        <v>2009</v>
      </c>
      <c r="G200" s="2">
        <f ca="1">IF(YEAR(E200)=Inputs!$A$4,1,0)</f>
        <v>0</v>
      </c>
      <c r="H200" s="21">
        <f ca="1">IF(G200=1,HLOOKUP(MONTH(E200),Inputs!$B$11:$M$15,5),IF(YEAR($E200)&gt;$F200,0,IF(YEAR($E200)=$F200,HLOOKUP(MONTH(E200),Inputs!$B$11:$M$15,4),1)))</f>
        <v>0</v>
      </c>
      <c r="I200" s="2">
        <f>SUMIFS('raw data'!$E:$E,'raw data'!$A:$A,"="&amp;SystemAnalysis!$A200,'raw data'!$G:$G,"="&amp;SystemAnalysis!$F200)</f>
        <v>0</v>
      </c>
      <c r="J200" s="24">
        <f ca="1">$D200*H200*Inputs!$A$2</f>
        <v>0</v>
      </c>
      <c r="K200" s="11" t="str">
        <f ca="1">IFERROR(I200/J200,"")</f>
        <v/>
      </c>
      <c r="N200" s="11"/>
      <c r="Q200" s="11"/>
      <c r="T200" s="11"/>
      <c r="W200" s="11"/>
      <c r="Z200" s="11"/>
      <c r="AC200" s="11"/>
    </row>
    <row r="201" spans="1:29" hidden="1" x14ac:dyDescent="0.25">
      <c r="A201" s="35">
        <v>8402</v>
      </c>
      <c r="B201" s="2" t="s">
        <v>5</v>
      </c>
      <c r="C201" s="2">
        <v>6</v>
      </c>
      <c r="D201" s="2">
        <v>8.3849999999999998</v>
      </c>
      <c r="E201" s="12">
        <v>41153</v>
      </c>
      <c r="F201" s="18">
        <v>2009</v>
      </c>
      <c r="G201" s="2">
        <f ca="1">IF(YEAR(E201)=Inputs!$A$4,1,0)</f>
        <v>0</v>
      </c>
      <c r="H201" s="21">
        <f ca="1">IF(G201=1,HLOOKUP(MONTH(E201),Inputs!$B$11:$M$15,5),IF(YEAR($E201)&gt;$F201,0,IF(YEAR($E201)=$F201,HLOOKUP(MONTH(E201),Inputs!$B$11:$M$15,4),1)))</f>
        <v>0</v>
      </c>
      <c r="I201" s="2">
        <f>SUMIFS('raw data'!$E:$E,'raw data'!$A:$A,"="&amp;SystemAnalysis!$A201,'raw data'!$G:$G,"="&amp;SystemAnalysis!$F201)</f>
        <v>0</v>
      </c>
      <c r="J201" s="24">
        <f ca="1">$D201*H201*Inputs!$A$2</f>
        <v>0</v>
      </c>
      <c r="K201" s="11" t="str">
        <f ca="1">IFERROR(I201/J201,"")</f>
        <v/>
      </c>
      <c r="N201" s="11"/>
      <c r="Q201" s="11"/>
      <c r="T201" s="11"/>
      <c r="W201" s="11"/>
      <c r="Z201" s="11"/>
      <c r="AC201" s="11"/>
    </row>
    <row r="202" spans="1:29" hidden="1" x14ac:dyDescent="0.25">
      <c r="A202" s="35">
        <v>8403</v>
      </c>
      <c r="B202" s="2" t="s">
        <v>5</v>
      </c>
      <c r="C202" s="2">
        <v>6</v>
      </c>
      <c r="D202" s="2">
        <v>3.68</v>
      </c>
      <c r="E202" s="12">
        <v>41214</v>
      </c>
      <c r="F202" s="18">
        <v>2009</v>
      </c>
      <c r="G202" s="2">
        <f ca="1">IF(YEAR(E202)=Inputs!$A$4,1,0)</f>
        <v>0</v>
      </c>
      <c r="H202" s="21">
        <f ca="1">IF(G202=1,HLOOKUP(MONTH(E202),Inputs!$B$11:$M$15,5),IF(YEAR($E202)&gt;$F202,0,IF(YEAR($E202)=$F202,HLOOKUP(MONTH(E202),Inputs!$B$11:$M$15,4),1)))</f>
        <v>0</v>
      </c>
      <c r="I202" s="2">
        <f>SUMIFS('raw data'!$E:$E,'raw data'!$A:$A,"="&amp;SystemAnalysis!$A202,'raw data'!$G:$G,"="&amp;SystemAnalysis!$F202)</f>
        <v>0</v>
      </c>
      <c r="J202" s="24">
        <f ca="1">$D202*H202*Inputs!$A$2</f>
        <v>0</v>
      </c>
      <c r="K202" s="11" t="str">
        <f ca="1">IFERROR(I202/J202,"")</f>
        <v/>
      </c>
      <c r="N202" s="11"/>
      <c r="Q202" s="11"/>
      <c r="T202" s="11"/>
      <c r="W202" s="11"/>
      <c r="Z202" s="11"/>
      <c r="AC202" s="11"/>
    </row>
    <row r="203" spans="1:29" hidden="1" x14ac:dyDescent="0.25">
      <c r="A203" s="35">
        <v>8404</v>
      </c>
      <c r="B203" s="2" t="s">
        <v>5</v>
      </c>
      <c r="C203" s="2">
        <v>6</v>
      </c>
      <c r="D203" s="2">
        <v>4.1399999999999997</v>
      </c>
      <c r="E203" s="12">
        <v>41153</v>
      </c>
      <c r="F203" s="18">
        <v>2009</v>
      </c>
      <c r="G203" s="2">
        <f ca="1">IF(YEAR(E203)=Inputs!$A$4,1,0)</f>
        <v>0</v>
      </c>
      <c r="H203" s="21">
        <f ca="1">IF(G203=1,HLOOKUP(MONTH(E203),Inputs!$B$11:$M$15,5),IF(YEAR($E203)&gt;$F203,0,IF(YEAR($E203)=$F203,HLOOKUP(MONTH(E203),Inputs!$B$11:$M$15,4),1)))</f>
        <v>0</v>
      </c>
      <c r="I203" s="2">
        <f>SUMIFS('raw data'!$E:$E,'raw data'!$A:$A,"="&amp;SystemAnalysis!$A203,'raw data'!$G:$G,"="&amp;SystemAnalysis!$F203)</f>
        <v>0</v>
      </c>
      <c r="J203" s="24">
        <f ca="1">$D203*H203*Inputs!$A$2</f>
        <v>0</v>
      </c>
      <c r="K203" s="11" t="str">
        <f ca="1">IFERROR(I203/J203,"")</f>
        <v/>
      </c>
      <c r="N203" s="11"/>
      <c r="Q203" s="11"/>
      <c r="T203" s="11"/>
      <c r="W203" s="11"/>
      <c r="Z203" s="11"/>
      <c r="AC203" s="11"/>
    </row>
    <row r="204" spans="1:29" hidden="1" x14ac:dyDescent="0.25">
      <c r="A204" s="35">
        <v>8405</v>
      </c>
      <c r="B204" s="2" t="s">
        <v>5</v>
      </c>
      <c r="C204" s="2">
        <v>6</v>
      </c>
      <c r="D204" s="2">
        <v>5.16</v>
      </c>
      <c r="E204" s="12">
        <v>41153</v>
      </c>
      <c r="F204" s="18">
        <v>2009</v>
      </c>
      <c r="G204" s="2">
        <f ca="1">IF(YEAR(E204)=Inputs!$A$4,1,0)</f>
        <v>0</v>
      </c>
      <c r="H204" s="21">
        <f ca="1">IF(G204=1,HLOOKUP(MONTH(E204),Inputs!$B$11:$M$15,5),IF(YEAR($E204)&gt;$F204,0,IF(YEAR($E204)=$F204,HLOOKUP(MONTH(E204),Inputs!$B$11:$M$15,4),1)))</f>
        <v>0</v>
      </c>
      <c r="I204" s="2">
        <f>SUMIFS('raw data'!$E:$E,'raw data'!$A:$A,"="&amp;SystemAnalysis!$A204,'raw data'!$G:$G,"="&amp;SystemAnalysis!$F204)</f>
        <v>0</v>
      </c>
      <c r="J204" s="24">
        <f ca="1">$D204*H204*Inputs!$A$2</f>
        <v>0</v>
      </c>
      <c r="K204" s="11" t="str">
        <f ca="1">IFERROR(I204/J204,"")</f>
        <v/>
      </c>
      <c r="N204" s="11"/>
      <c r="Q204" s="11"/>
      <c r="T204" s="11"/>
      <c r="W204" s="11"/>
      <c r="Z204" s="11"/>
      <c r="AC204" s="11"/>
    </row>
    <row r="205" spans="1:29" hidden="1" x14ac:dyDescent="0.25">
      <c r="A205" s="35">
        <v>8406</v>
      </c>
      <c r="B205" s="2" t="s">
        <v>5</v>
      </c>
      <c r="C205" s="2">
        <v>6</v>
      </c>
      <c r="D205" s="2">
        <v>5.59</v>
      </c>
      <c r="E205" s="12">
        <v>41153</v>
      </c>
      <c r="F205" s="18">
        <v>2009</v>
      </c>
      <c r="G205" s="2">
        <f ca="1">IF(YEAR(E205)=Inputs!$A$4,1,0)</f>
        <v>0</v>
      </c>
      <c r="H205" s="21">
        <f ca="1">IF(G205=1,HLOOKUP(MONTH(E205),Inputs!$B$11:$M$15,5),IF(YEAR($E205)&gt;$F205,0,IF(YEAR($E205)=$F205,HLOOKUP(MONTH(E205),Inputs!$B$11:$M$15,4),1)))</f>
        <v>0</v>
      </c>
      <c r="I205" s="2">
        <f>SUMIFS('raw data'!$E:$E,'raw data'!$A:$A,"="&amp;SystemAnalysis!$A205,'raw data'!$G:$G,"="&amp;SystemAnalysis!$F205)</f>
        <v>0</v>
      </c>
      <c r="J205" s="24">
        <f ca="1">$D205*H205*Inputs!$A$2</f>
        <v>0</v>
      </c>
      <c r="K205" s="11" t="str">
        <f ca="1">IFERROR(I205/J205,"")</f>
        <v/>
      </c>
      <c r="N205" s="11"/>
      <c r="Q205" s="11"/>
      <c r="T205" s="11"/>
      <c r="W205" s="11"/>
      <c r="Z205" s="11"/>
      <c r="AC205" s="11"/>
    </row>
    <row r="206" spans="1:29" hidden="1" x14ac:dyDescent="0.25">
      <c r="A206" s="35">
        <v>8407</v>
      </c>
      <c r="B206" s="2" t="s">
        <v>5</v>
      </c>
      <c r="C206" s="2">
        <v>6</v>
      </c>
      <c r="D206" s="2">
        <v>7.36</v>
      </c>
      <c r="E206" s="12">
        <v>41153</v>
      </c>
      <c r="F206" s="18">
        <v>2009</v>
      </c>
      <c r="G206" s="2">
        <f ca="1">IF(YEAR(E206)=Inputs!$A$4,1,0)</f>
        <v>0</v>
      </c>
      <c r="H206" s="21">
        <f ca="1">IF(G206=1,HLOOKUP(MONTH(E206),Inputs!$B$11:$M$15,5),IF(YEAR($E206)&gt;$F206,0,IF(YEAR($E206)=$F206,HLOOKUP(MONTH(E206),Inputs!$B$11:$M$15,4),1)))</f>
        <v>0</v>
      </c>
      <c r="I206" s="2">
        <f>SUMIFS('raw data'!$E:$E,'raw data'!$A:$A,"="&amp;SystemAnalysis!$A206,'raw data'!$G:$G,"="&amp;SystemAnalysis!$F206)</f>
        <v>0</v>
      </c>
      <c r="J206" s="24">
        <f ca="1">$D206*H206*Inputs!$A$2</f>
        <v>0</v>
      </c>
      <c r="K206" s="11" t="str">
        <f ca="1">IFERROR(I206/J206,"")</f>
        <v/>
      </c>
      <c r="N206" s="11"/>
      <c r="Q206" s="11"/>
      <c r="T206" s="11"/>
      <c r="W206" s="11"/>
      <c r="Z206" s="11"/>
      <c r="AC206" s="11"/>
    </row>
    <row r="207" spans="1:29" hidden="1" x14ac:dyDescent="0.25">
      <c r="A207" s="35">
        <v>8408</v>
      </c>
      <c r="B207" s="2" t="s">
        <v>5</v>
      </c>
      <c r="C207" s="2">
        <v>6</v>
      </c>
      <c r="D207" s="2">
        <v>5.8049999999999997</v>
      </c>
      <c r="E207" s="12">
        <v>41153</v>
      </c>
      <c r="F207" s="18">
        <v>2009</v>
      </c>
      <c r="G207" s="2">
        <f ca="1">IF(YEAR(E207)=Inputs!$A$4,1,0)</f>
        <v>0</v>
      </c>
      <c r="H207" s="21">
        <f ca="1">IF(G207=1,HLOOKUP(MONTH(E207),Inputs!$B$11:$M$15,5),IF(YEAR($E207)&gt;$F207,0,IF(YEAR($E207)=$F207,HLOOKUP(MONTH(E207),Inputs!$B$11:$M$15,4),1)))</f>
        <v>0</v>
      </c>
      <c r="I207" s="2">
        <f>SUMIFS('raw data'!$E:$E,'raw data'!$A:$A,"="&amp;SystemAnalysis!$A207,'raw data'!$G:$G,"="&amp;SystemAnalysis!$F207)</f>
        <v>0</v>
      </c>
      <c r="J207" s="24">
        <f ca="1">$D207*H207*Inputs!$A$2</f>
        <v>0</v>
      </c>
      <c r="K207" s="11" t="str">
        <f ca="1">IFERROR(I207/J207,"")</f>
        <v/>
      </c>
      <c r="N207" s="11"/>
      <c r="Q207" s="11"/>
      <c r="T207" s="11"/>
      <c r="W207" s="11"/>
      <c r="Z207" s="11"/>
      <c r="AC207" s="11"/>
    </row>
    <row r="208" spans="1:29" hidden="1" x14ac:dyDescent="0.25">
      <c r="A208" s="35">
        <v>8409</v>
      </c>
      <c r="B208" s="2" t="s">
        <v>5</v>
      </c>
      <c r="C208" s="2">
        <v>6</v>
      </c>
      <c r="D208" s="2">
        <v>5.67</v>
      </c>
      <c r="E208" s="12">
        <v>41153</v>
      </c>
      <c r="F208" s="18">
        <v>2009</v>
      </c>
      <c r="G208" s="2">
        <f ca="1">IF(YEAR(E208)=Inputs!$A$4,1,0)</f>
        <v>0</v>
      </c>
      <c r="H208" s="21">
        <f ca="1">IF(G208=1,HLOOKUP(MONTH(E208),Inputs!$B$11:$M$15,5),IF(YEAR($E208)&gt;$F208,0,IF(YEAR($E208)=$F208,HLOOKUP(MONTH(E208),Inputs!$B$11:$M$15,4),1)))</f>
        <v>0</v>
      </c>
      <c r="I208" s="2">
        <f>SUMIFS('raw data'!$E:$E,'raw data'!$A:$A,"="&amp;SystemAnalysis!$A208,'raw data'!$G:$G,"="&amp;SystemAnalysis!$F208)</f>
        <v>0</v>
      </c>
      <c r="J208" s="24">
        <f ca="1">$D208*H208*Inputs!$A$2</f>
        <v>0</v>
      </c>
      <c r="K208" s="11" t="str">
        <f ca="1">IFERROR(I208/J208,"")</f>
        <v/>
      </c>
      <c r="N208" s="11"/>
      <c r="Q208" s="11"/>
      <c r="T208" s="11"/>
      <c r="W208" s="11"/>
      <c r="Z208" s="11"/>
      <c r="AC208" s="11"/>
    </row>
    <row r="209" spans="1:29" hidden="1" x14ac:dyDescent="0.25">
      <c r="A209" s="35">
        <v>8410</v>
      </c>
      <c r="B209" s="2" t="s">
        <v>5</v>
      </c>
      <c r="C209" s="2">
        <v>6</v>
      </c>
      <c r="D209" s="2">
        <v>2.2999999999999998</v>
      </c>
      <c r="E209" s="12">
        <v>41153</v>
      </c>
      <c r="F209" s="18">
        <v>2009</v>
      </c>
      <c r="G209" s="2">
        <f ca="1">IF(YEAR(E209)=Inputs!$A$4,1,0)</f>
        <v>0</v>
      </c>
      <c r="H209" s="21">
        <f ca="1">IF(G209=1,HLOOKUP(MONTH(E209),Inputs!$B$11:$M$15,5),IF(YEAR($E209)&gt;$F209,0,IF(YEAR($E209)=$F209,HLOOKUP(MONTH(E209),Inputs!$B$11:$M$15,4),1)))</f>
        <v>0</v>
      </c>
      <c r="I209" s="2">
        <f>SUMIFS('raw data'!$E:$E,'raw data'!$A:$A,"="&amp;SystemAnalysis!$A209,'raw data'!$G:$G,"="&amp;SystemAnalysis!$F209)</f>
        <v>0</v>
      </c>
      <c r="J209" s="24">
        <f ca="1">$D209*H209*Inputs!$A$2</f>
        <v>0</v>
      </c>
      <c r="K209" s="11" t="str">
        <f ca="1">IFERROR(I209/J209,"")</f>
        <v/>
      </c>
      <c r="N209" s="11"/>
      <c r="Q209" s="11"/>
      <c r="T209" s="11"/>
      <c r="W209" s="11"/>
      <c r="Z209" s="11"/>
      <c r="AC209" s="11"/>
    </row>
    <row r="210" spans="1:29" hidden="1" x14ac:dyDescent="0.25">
      <c r="A210" s="35">
        <v>8411</v>
      </c>
      <c r="B210" s="2" t="s">
        <v>5</v>
      </c>
      <c r="C210" s="2">
        <v>6</v>
      </c>
      <c r="D210" s="2">
        <v>14.404999999999999</v>
      </c>
      <c r="E210" s="12">
        <v>41153</v>
      </c>
      <c r="F210" s="18">
        <v>2009</v>
      </c>
      <c r="G210" s="2">
        <f ca="1">IF(YEAR(E210)=Inputs!$A$4,1,0)</f>
        <v>0</v>
      </c>
      <c r="H210" s="21">
        <f ca="1">IF(G210=1,HLOOKUP(MONTH(E210),Inputs!$B$11:$M$15,5),IF(YEAR($E210)&gt;$F210,0,IF(YEAR($E210)=$F210,HLOOKUP(MONTH(E210),Inputs!$B$11:$M$15,4),1)))</f>
        <v>0</v>
      </c>
      <c r="I210" s="2">
        <f>SUMIFS('raw data'!$E:$E,'raw data'!$A:$A,"="&amp;SystemAnalysis!$A210,'raw data'!$G:$G,"="&amp;SystemAnalysis!$F210)</f>
        <v>0</v>
      </c>
      <c r="J210" s="24">
        <f ca="1">$D210*H210*Inputs!$A$2</f>
        <v>0</v>
      </c>
      <c r="K210" s="11" t="str">
        <f ca="1">IFERROR(I210/J210,"")</f>
        <v/>
      </c>
      <c r="N210" s="11"/>
      <c r="Q210" s="11"/>
      <c r="T210" s="11"/>
      <c r="W210" s="11"/>
      <c r="Z210" s="11"/>
      <c r="AC210" s="11"/>
    </row>
    <row r="211" spans="1:29" hidden="1" x14ac:dyDescent="0.25">
      <c r="A211" s="35">
        <v>8412</v>
      </c>
      <c r="B211" s="2" t="s">
        <v>5</v>
      </c>
      <c r="C211" s="2">
        <v>6</v>
      </c>
      <c r="D211" s="2">
        <v>5.52</v>
      </c>
      <c r="E211" s="12">
        <v>41153</v>
      </c>
      <c r="F211" s="18">
        <v>2009</v>
      </c>
      <c r="G211" s="2">
        <f ca="1">IF(YEAR(E211)=Inputs!$A$4,1,0)</f>
        <v>0</v>
      </c>
      <c r="H211" s="21">
        <f ca="1">IF(G211=1,HLOOKUP(MONTH(E211),Inputs!$B$11:$M$15,5),IF(YEAR($E211)&gt;$F211,0,IF(YEAR($E211)=$F211,HLOOKUP(MONTH(E211),Inputs!$B$11:$M$15,4),1)))</f>
        <v>0</v>
      </c>
      <c r="I211" s="2">
        <f>SUMIFS('raw data'!$E:$E,'raw data'!$A:$A,"="&amp;SystemAnalysis!$A211,'raw data'!$G:$G,"="&amp;SystemAnalysis!$F211)</f>
        <v>0</v>
      </c>
      <c r="J211" s="24">
        <f ca="1">$D211*H211*Inputs!$A$2</f>
        <v>0</v>
      </c>
      <c r="K211" s="11" t="str">
        <f ca="1">IFERROR(I211/J211,"")</f>
        <v/>
      </c>
      <c r="N211" s="11"/>
      <c r="Q211" s="11"/>
      <c r="T211" s="11"/>
      <c r="W211" s="11"/>
      <c r="Z211" s="11"/>
      <c r="AC211" s="11"/>
    </row>
    <row r="212" spans="1:29" hidden="1" x14ac:dyDescent="0.25">
      <c r="A212" s="35">
        <v>8413</v>
      </c>
      <c r="B212" s="2" t="s">
        <v>5</v>
      </c>
      <c r="C212" s="2">
        <v>6</v>
      </c>
      <c r="D212" s="2">
        <v>8.9700000000000006</v>
      </c>
      <c r="E212" s="12">
        <v>41153</v>
      </c>
      <c r="F212" s="18">
        <v>2009</v>
      </c>
      <c r="G212" s="2">
        <f ca="1">IF(YEAR(E212)=Inputs!$A$4,1,0)</f>
        <v>0</v>
      </c>
      <c r="H212" s="21">
        <f ca="1">IF(G212=1,HLOOKUP(MONTH(E212),Inputs!$B$11:$M$15,5),IF(YEAR($E212)&gt;$F212,0,IF(YEAR($E212)=$F212,HLOOKUP(MONTH(E212),Inputs!$B$11:$M$15,4),1)))</f>
        <v>0</v>
      </c>
      <c r="I212" s="2">
        <f>SUMIFS('raw data'!$E:$E,'raw data'!$A:$A,"="&amp;SystemAnalysis!$A212,'raw data'!$G:$G,"="&amp;SystemAnalysis!$F212)</f>
        <v>0</v>
      </c>
      <c r="J212" s="24">
        <f ca="1">$D212*H212*Inputs!$A$2</f>
        <v>0</v>
      </c>
      <c r="K212" s="11" t="str">
        <f ca="1">IFERROR(I212/J212,"")</f>
        <v/>
      </c>
      <c r="N212" s="11"/>
      <c r="Q212" s="11"/>
      <c r="T212" s="11"/>
      <c r="W212" s="11"/>
      <c r="Z212" s="11"/>
      <c r="AC212" s="11"/>
    </row>
    <row r="213" spans="1:29" hidden="1" x14ac:dyDescent="0.25">
      <c r="A213" s="35">
        <v>8414</v>
      </c>
      <c r="B213" s="2" t="s">
        <v>5</v>
      </c>
      <c r="C213" s="2">
        <v>6</v>
      </c>
      <c r="D213" s="2">
        <v>5.8049999999999997</v>
      </c>
      <c r="E213" s="12">
        <v>41183</v>
      </c>
      <c r="F213" s="18">
        <v>2009</v>
      </c>
      <c r="G213" s="2">
        <f ca="1">IF(YEAR(E213)=Inputs!$A$4,1,0)</f>
        <v>0</v>
      </c>
      <c r="H213" s="21">
        <f ca="1">IF(G213=1,HLOOKUP(MONTH(E213),Inputs!$B$11:$M$15,5),IF(YEAR($E213)&gt;$F213,0,IF(YEAR($E213)=$F213,HLOOKUP(MONTH(E213),Inputs!$B$11:$M$15,4),1)))</f>
        <v>0</v>
      </c>
      <c r="I213" s="2">
        <f>SUMIFS('raw data'!$E:$E,'raw data'!$A:$A,"="&amp;SystemAnalysis!$A213,'raw data'!$G:$G,"="&amp;SystemAnalysis!$F213)</f>
        <v>0</v>
      </c>
      <c r="J213" s="24">
        <f ca="1">$D213*H213*Inputs!$A$2</f>
        <v>0</v>
      </c>
      <c r="K213" s="11" t="str">
        <f ca="1">IFERROR(I213/J213,"")</f>
        <v/>
      </c>
      <c r="N213" s="11"/>
      <c r="Q213" s="11"/>
      <c r="T213" s="11"/>
      <c r="W213" s="11"/>
      <c r="Z213" s="11"/>
      <c r="AC213" s="11"/>
    </row>
    <row r="214" spans="1:29" hidden="1" x14ac:dyDescent="0.25">
      <c r="A214" s="35">
        <v>8415</v>
      </c>
      <c r="B214" s="2" t="s">
        <v>5</v>
      </c>
      <c r="C214" s="2">
        <v>6</v>
      </c>
      <c r="D214" s="2">
        <v>11.5</v>
      </c>
      <c r="E214" s="12">
        <v>41153</v>
      </c>
      <c r="F214" s="18">
        <v>2009</v>
      </c>
      <c r="G214" s="2">
        <f ca="1">IF(YEAR(E214)=Inputs!$A$4,1,0)</f>
        <v>0</v>
      </c>
      <c r="H214" s="21">
        <f ca="1">IF(G214=1,HLOOKUP(MONTH(E214),Inputs!$B$11:$M$15,5),IF(YEAR($E214)&gt;$F214,0,IF(YEAR($E214)=$F214,HLOOKUP(MONTH(E214),Inputs!$B$11:$M$15,4),1)))</f>
        <v>0</v>
      </c>
      <c r="I214" s="2">
        <f>SUMIFS('raw data'!$E:$E,'raw data'!$A:$A,"="&amp;SystemAnalysis!$A214,'raw data'!$G:$G,"="&amp;SystemAnalysis!$F214)</f>
        <v>0</v>
      </c>
      <c r="J214" s="24">
        <f ca="1">$D214*H214*Inputs!$A$2</f>
        <v>0</v>
      </c>
      <c r="K214" s="11" t="str">
        <f ca="1">IFERROR(I214/J214,"")</f>
        <v/>
      </c>
      <c r="N214" s="11"/>
      <c r="Q214" s="11"/>
      <c r="T214" s="11"/>
      <c r="W214" s="11"/>
      <c r="Z214" s="11"/>
      <c r="AC214" s="11"/>
    </row>
    <row r="215" spans="1:29" hidden="1" x14ac:dyDescent="0.25">
      <c r="A215" s="35">
        <v>8416</v>
      </c>
      <c r="B215" s="2" t="s">
        <v>5</v>
      </c>
      <c r="C215" s="2">
        <v>6</v>
      </c>
      <c r="D215" s="2">
        <v>4.7300000000000004</v>
      </c>
      <c r="E215" s="12">
        <v>41214</v>
      </c>
      <c r="F215" s="18">
        <v>2009</v>
      </c>
      <c r="G215" s="2">
        <f ca="1">IF(YEAR(E215)=Inputs!$A$4,1,0)</f>
        <v>0</v>
      </c>
      <c r="H215" s="21">
        <f ca="1">IF(G215=1,HLOOKUP(MONTH(E215),Inputs!$B$11:$M$15,5),IF(YEAR($E215)&gt;$F215,0,IF(YEAR($E215)=$F215,HLOOKUP(MONTH(E215),Inputs!$B$11:$M$15,4),1)))</f>
        <v>0</v>
      </c>
      <c r="I215" s="2">
        <f>SUMIFS('raw data'!$E:$E,'raw data'!$A:$A,"="&amp;SystemAnalysis!$A215,'raw data'!$G:$G,"="&amp;SystemAnalysis!$F215)</f>
        <v>0</v>
      </c>
      <c r="J215" s="24">
        <f ca="1">$D215*H215*Inputs!$A$2</f>
        <v>0</v>
      </c>
      <c r="K215" s="11" t="str">
        <f ca="1">IFERROR(I215/J215,"")</f>
        <v/>
      </c>
      <c r="N215" s="11"/>
      <c r="Q215" s="11"/>
      <c r="T215" s="11"/>
      <c r="W215" s="11"/>
      <c r="Z215" s="11"/>
      <c r="AC215" s="11"/>
    </row>
    <row r="216" spans="1:29" hidden="1" x14ac:dyDescent="0.25">
      <c r="A216" s="35">
        <v>8417</v>
      </c>
      <c r="B216" s="2" t="s">
        <v>5</v>
      </c>
      <c r="C216" s="2">
        <v>6</v>
      </c>
      <c r="D216" s="2">
        <v>3.22</v>
      </c>
      <c r="E216" s="12">
        <v>41244</v>
      </c>
      <c r="F216" s="18">
        <v>2009</v>
      </c>
      <c r="G216" s="2">
        <f ca="1">IF(YEAR(E216)=Inputs!$A$4,1,0)</f>
        <v>0</v>
      </c>
      <c r="H216" s="21">
        <f ca="1">IF(G216=1,HLOOKUP(MONTH(E216),Inputs!$B$11:$M$15,5),IF(YEAR($E216)&gt;$F216,0,IF(YEAR($E216)=$F216,HLOOKUP(MONTH(E216),Inputs!$B$11:$M$15,4),1)))</f>
        <v>0</v>
      </c>
      <c r="I216" s="2">
        <f>SUMIFS('raw data'!$E:$E,'raw data'!$A:$A,"="&amp;SystemAnalysis!$A216,'raw data'!$G:$G,"="&amp;SystemAnalysis!$F216)</f>
        <v>0</v>
      </c>
      <c r="J216" s="24">
        <f ca="1">$D216*H216*Inputs!$A$2</f>
        <v>0</v>
      </c>
      <c r="K216" s="11" t="str">
        <f ca="1">IFERROR(I216/J216,"")</f>
        <v/>
      </c>
      <c r="N216" s="11"/>
      <c r="Q216" s="11"/>
      <c r="T216" s="11"/>
      <c r="W216" s="11"/>
      <c r="Z216" s="11"/>
      <c r="AC216" s="11"/>
    </row>
    <row r="217" spans="1:29" hidden="1" x14ac:dyDescent="0.25">
      <c r="A217" s="35">
        <v>8418</v>
      </c>
      <c r="B217" s="2" t="s">
        <v>5</v>
      </c>
      <c r="C217" s="2">
        <v>6</v>
      </c>
      <c r="D217" s="2">
        <v>5.8049999999999997</v>
      </c>
      <c r="E217" s="12">
        <v>41183</v>
      </c>
      <c r="F217" s="18">
        <v>2009</v>
      </c>
      <c r="G217" s="2">
        <f ca="1">IF(YEAR(E217)=Inputs!$A$4,1,0)</f>
        <v>0</v>
      </c>
      <c r="H217" s="21">
        <f ca="1">IF(G217=1,HLOOKUP(MONTH(E217),Inputs!$B$11:$M$15,5),IF(YEAR($E217)&gt;$F217,0,IF(YEAR($E217)=$F217,HLOOKUP(MONTH(E217),Inputs!$B$11:$M$15,4),1)))</f>
        <v>0</v>
      </c>
      <c r="I217" s="2">
        <f>SUMIFS('raw data'!$E:$E,'raw data'!$A:$A,"="&amp;SystemAnalysis!$A217,'raw data'!$G:$G,"="&amp;SystemAnalysis!$F217)</f>
        <v>0</v>
      </c>
      <c r="J217" s="24">
        <f ca="1">$D217*H217*Inputs!$A$2</f>
        <v>0</v>
      </c>
      <c r="K217" s="11" t="str">
        <f ca="1">IFERROR(I217/J217,"")</f>
        <v/>
      </c>
      <c r="N217" s="11"/>
      <c r="Q217" s="11"/>
      <c r="T217" s="11"/>
      <c r="W217" s="11"/>
      <c r="Z217" s="11"/>
      <c r="AC217" s="11"/>
    </row>
    <row r="218" spans="1:29" hidden="1" x14ac:dyDescent="0.25">
      <c r="A218" s="35">
        <v>8419</v>
      </c>
      <c r="B218" s="2" t="s">
        <v>5</v>
      </c>
      <c r="C218" s="2">
        <v>6</v>
      </c>
      <c r="D218" s="2">
        <v>8.0500000000000007</v>
      </c>
      <c r="E218" s="12">
        <v>41153</v>
      </c>
      <c r="F218" s="18">
        <v>2009</v>
      </c>
      <c r="G218" s="2">
        <f ca="1">IF(YEAR(E218)=Inputs!$A$4,1,0)</f>
        <v>0</v>
      </c>
      <c r="H218" s="21">
        <f ca="1">IF(G218=1,HLOOKUP(MONTH(E218),Inputs!$B$11:$M$15,5),IF(YEAR($E218)&gt;$F218,0,IF(YEAR($E218)=$F218,HLOOKUP(MONTH(E218),Inputs!$B$11:$M$15,4),1)))</f>
        <v>0</v>
      </c>
      <c r="I218" s="2">
        <f>SUMIFS('raw data'!$E:$E,'raw data'!$A:$A,"="&amp;SystemAnalysis!$A218,'raw data'!$G:$G,"="&amp;SystemAnalysis!$F218)</f>
        <v>0</v>
      </c>
      <c r="J218" s="24">
        <f ca="1">$D218*H218*Inputs!$A$2</f>
        <v>0</v>
      </c>
      <c r="K218" s="11" t="str">
        <f ca="1">IFERROR(I218/J218,"")</f>
        <v/>
      </c>
      <c r="N218" s="11"/>
      <c r="Q218" s="11"/>
      <c r="T218" s="11"/>
      <c r="W218" s="11"/>
      <c r="Z218" s="11"/>
      <c r="AC218" s="11"/>
    </row>
    <row r="219" spans="1:29" hidden="1" x14ac:dyDescent="0.25">
      <c r="A219" s="35">
        <v>8420</v>
      </c>
      <c r="B219" s="2" t="s">
        <v>5</v>
      </c>
      <c r="C219" s="2">
        <v>6</v>
      </c>
      <c r="D219" s="2">
        <v>9.89</v>
      </c>
      <c r="E219" s="12">
        <v>41153</v>
      </c>
      <c r="F219" s="18">
        <v>2009</v>
      </c>
      <c r="G219" s="2">
        <f ca="1">IF(YEAR(E219)=Inputs!$A$4,1,0)</f>
        <v>0</v>
      </c>
      <c r="H219" s="21">
        <f ca="1">IF(G219=1,HLOOKUP(MONTH(E219),Inputs!$B$11:$M$15,5),IF(YEAR($E219)&gt;$F219,0,IF(YEAR($E219)=$F219,HLOOKUP(MONTH(E219),Inputs!$B$11:$M$15,4),1)))</f>
        <v>0</v>
      </c>
      <c r="I219" s="2">
        <f>SUMIFS('raw data'!$E:$E,'raw data'!$A:$A,"="&amp;SystemAnalysis!$A219,'raw data'!$G:$G,"="&amp;SystemAnalysis!$F219)</f>
        <v>0</v>
      </c>
      <c r="J219" s="24">
        <f ca="1">$D219*H219*Inputs!$A$2</f>
        <v>0</v>
      </c>
      <c r="K219" s="11" t="str">
        <f ca="1">IFERROR(I219/J219,"")</f>
        <v/>
      </c>
      <c r="N219" s="11"/>
      <c r="Q219" s="11"/>
      <c r="T219" s="11"/>
      <c r="W219" s="11"/>
      <c r="Z219" s="11"/>
      <c r="AC219" s="11"/>
    </row>
    <row r="220" spans="1:29" hidden="1" x14ac:dyDescent="0.25">
      <c r="A220" s="35">
        <v>8421</v>
      </c>
      <c r="B220" s="2" t="s">
        <v>5</v>
      </c>
      <c r="C220" s="2">
        <v>6</v>
      </c>
      <c r="D220" s="2">
        <v>4.2</v>
      </c>
      <c r="E220" s="12">
        <v>41153</v>
      </c>
      <c r="F220" s="18">
        <v>2009</v>
      </c>
      <c r="G220" s="2">
        <f ca="1">IF(YEAR(E220)=Inputs!$A$4,1,0)</f>
        <v>0</v>
      </c>
      <c r="H220" s="21">
        <f ca="1">IF(G220=1,HLOOKUP(MONTH(E220),Inputs!$B$11:$M$15,5),IF(YEAR($E220)&gt;$F220,0,IF(YEAR($E220)=$F220,HLOOKUP(MONTH(E220),Inputs!$B$11:$M$15,4),1)))</f>
        <v>0</v>
      </c>
      <c r="I220" s="2">
        <f>SUMIFS('raw data'!$E:$E,'raw data'!$A:$A,"="&amp;SystemAnalysis!$A220,'raw data'!$G:$G,"="&amp;SystemAnalysis!$F220)</f>
        <v>0</v>
      </c>
      <c r="J220" s="24">
        <f ca="1">$D220*H220*Inputs!$A$2</f>
        <v>0</v>
      </c>
      <c r="K220" s="11" t="str">
        <f ca="1">IFERROR(I220/J220,"")</f>
        <v/>
      </c>
      <c r="N220" s="11"/>
      <c r="Q220" s="11"/>
      <c r="T220" s="11"/>
      <c r="W220" s="11"/>
      <c r="Z220" s="11"/>
      <c r="AC220" s="11"/>
    </row>
    <row r="221" spans="1:29" hidden="1" x14ac:dyDescent="0.25">
      <c r="A221" s="35">
        <v>8422</v>
      </c>
      <c r="B221" s="2" t="s">
        <v>5</v>
      </c>
      <c r="C221" s="2">
        <v>6</v>
      </c>
      <c r="D221" s="2">
        <v>2.99</v>
      </c>
      <c r="E221" s="12">
        <v>41244</v>
      </c>
      <c r="F221" s="18">
        <v>2009</v>
      </c>
      <c r="G221" s="2">
        <f ca="1">IF(YEAR(E221)=Inputs!$A$4,1,0)</f>
        <v>0</v>
      </c>
      <c r="H221" s="21">
        <f ca="1">IF(G221=1,HLOOKUP(MONTH(E221),Inputs!$B$11:$M$15,5),IF(YEAR($E221)&gt;$F221,0,IF(YEAR($E221)=$F221,HLOOKUP(MONTH(E221),Inputs!$B$11:$M$15,4),1)))</f>
        <v>0</v>
      </c>
      <c r="I221" s="2">
        <f>SUMIFS('raw data'!$E:$E,'raw data'!$A:$A,"="&amp;SystemAnalysis!$A221,'raw data'!$G:$G,"="&amp;SystemAnalysis!$F221)</f>
        <v>0</v>
      </c>
      <c r="J221" s="24">
        <f ca="1">$D221*H221*Inputs!$A$2</f>
        <v>0</v>
      </c>
      <c r="K221" s="11" t="str">
        <f ca="1">IFERROR(I221/J221,"")</f>
        <v/>
      </c>
      <c r="N221" s="11"/>
      <c r="Q221" s="11"/>
      <c r="T221" s="11"/>
      <c r="W221" s="11"/>
      <c r="Z221" s="11"/>
      <c r="AC221" s="11"/>
    </row>
    <row r="222" spans="1:29" hidden="1" x14ac:dyDescent="0.25">
      <c r="A222" s="35">
        <v>8423</v>
      </c>
      <c r="B222" s="2" t="s">
        <v>5</v>
      </c>
      <c r="C222" s="2">
        <v>6</v>
      </c>
      <c r="D222" s="2">
        <v>6.02</v>
      </c>
      <c r="E222" s="12">
        <v>41183</v>
      </c>
      <c r="F222" s="18">
        <v>2009</v>
      </c>
      <c r="G222" s="2">
        <f ca="1">IF(YEAR(E222)=Inputs!$A$4,1,0)</f>
        <v>0</v>
      </c>
      <c r="H222" s="21">
        <f ca="1">IF(G222=1,HLOOKUP(MONTH(E222),Inputs!$B$11:$M$15,5),IF(YEAR($E222)&gt;$F222,0,IF(YEAR($E222)=$F222,HLOOKUP(MONTH(E222),Inputs!$B$11:$M$15,4),1)))</f>
        <v>0</v>
      </c>
      <c r="I222" s="2">
        <f>SUMIFS('raw data'!$E:$E,'raw data'!$A:$A,"="&amp;SystemAnalysis!$A222,'raw data'!$G:$G,"="&amp;SystemAnalysis!$F222)</f>
        <v>0</v>
      </c>
      <c r="J222" s="24">
        <f ca="1">$D222*H222*Inputs!$A$2</f>
        <v>0</v>
      </c>
      <c r="K222" s="11" t="str">
        <f ca="1">IFERROR(I222/J222,"")</f>
        <v/>
      </c>
      <c r="N222" s="11"/>
      <c r="Q222" s="11"/>
      <c r="T222" s="11"/>
      <c r="W222" s="11"/>
      <c r="Z222" s="11"/>
      <c r="AC222" s="11"/>
    </row>
    <row r="223" spans="1:29" hidden="1" x14ac:dyDescent="0.25">
      <c r="A223" s="35">
        <v>8424</v>
      </c>
      <c r="B223" s="2" t="s">
        <v>5</v>
      </c>
      <c r="C223" s="2">
        <v>6</v>
      </c>
      <c r="D223" s="2">
        <v>9.0299999999999994</v>
      </c>
      <c r="E223" s="12">
        <v>41153</v>
      </c>
      <c r="F223" s="18">
        <v>2009</v>
      </c>
      <c r="G223" s="2">
        <f ca="1">IF(YEAR(E223)=Inputs!$A$4,1,0)</f>
        <v>0</v>
      </c>
      <c r="H223" s="21">
        <f ca="1">IF(G223=1,HLOOKUP(MONTH(E223),Inputs!$B$11:$M$15,5),IF(YEAR($E223)&gt;$F223,0,IF(YEAR($E223)=$F223,HLOOKUP(MONTH(E223),Inputs!$B$11:$M$15,4),1)))</f>
        <v>0</v>
      </c>
      <c r="I223" s="2">
        <f>SUMIFS('raw data'!$E:$E,'raw data'!$A:$A,"="&amp;SystemAnalysis!$A223,'raw data'!$G:$G,"="&amp;SystemAnalysis!$F223)</f>
        <v>0</v>
      </c>
      <c r="J223" s="24">
        <f ca="1">$D223*H223*Inputs!$A$2</f>
        <v>0</v>
      </c>
      <c r="K223" s="11" t="str">
        <f ca="1">IFERROR(I223/J223,"")</f>
        <v/>
      </c>
      <c r="N223" s="11"/>
      <c r="Q223" s="11"/>
      <c r="T223" s="11"/>
      <c r="W223" s="11"/>
      <c r="Z223" s="11"/>
      <c r="AC223" s="11"/>
    </row>
    <row r="224" spans="1:29" hidden="1" x14ac:dyDescent="0.25">
      <c r="A224" s="35">
        <v>8969</v>
      </c>
      <c r="B224" s="2" t="s">
        <v>5</v>
      </c>
      <c r="C224" s="2">
        <v>8</v>
      </c>
      <c r="D224" s="2">
        <v>8.84</v>
      </c>
      <c r="E224" s="12">
        <v>41456</v>
      </c>
      <c r="F224" s="18">
        <v>2009</v>
      </c>
      <c r="G224" s="2">
        <f ca="1">IF(YEAR(E224)=Inputs!$A$4,1,0)</f>
        <v>0</v>
      </c>
      <c r="H224" s="21">
        <f ca="1">IF(G224=1,HLOOKUP(MONTH(E224),Inputs!$B$11:$M$15,5),IF(YEAR($E224)&gt;$F224,0,IF(YEAR($E224)=$F224,HLOOKUP(MONTH(E224),Inputs!$B$11:$M$15,4),1)))</f>
        <v>0</v>
      </c>
      <c r="I224" s="2">
        <f>SUMIFS('raw data'!$E:$E,'raw data'!$A:$A,"="&amp;SystemAnalysis!$A224,'raw data'!$G:$G,"="&amp;SystemAnalysis!$F224)</f>
        <v>0</v>
      </c>
      <c r="J224" s="24">
        <f ca="1">$D224*H224*Inputs!$A$2</f>
        <v>0</v>
      </c>
      <c r="K224" s="11" t="str">
        <f ca="1">IFERROR(I224/J224,"")</f>
        <v/>
      </c>
      <c r="N224" s="11"/>
      <c r="Q224" s="11"/>
      <c r="T224" s="11"/>
      <c r="W224" s="11"/>
      <c r="Z224" s="11"/>
      <c r="AC224" s="11"/>
    </row>
    <row r="225" spans="1:29" hidden="1" x14ac:dyDescent="0.25">
      <c r="A225" s="35">
        <v>9115</v>
      </c>
      <c r="B225" s="2" t="s">
        <v>5</v>
      </c>
      <c r="C225" s="2">
        <v>8</v>
      </c>
      <c r="D225" s="2">
        <v>3</v>
      </c>
      <c r="E225" s="12">
        <v>41730</v>
      </c>
      <c r="F225" s="18">
        <v>2009</v>
      </c>
      <c r="G225" s="2">
        <f ca="1">IF(YEAR(E225)=Inputs!$A$4,1,0)</f>
        <v>0</v>
      </c>
      <c r="H225" s="21">
        <f ca="1">IF(G225=1,HLOOKUP(MONTH(E225),Inputs!$B$11:$M$15,5),IF(YEAR($E225)&gt;$F225,0,IF(YEAR($E225)=$F225,HLOOKUP(MONTH(E225),Inputs!$B$11:$M$15,4),1)))</f>
        <v>0</v>
      </c>
      <c r="I225" s="2">
        <f>SUMIFS('raw data'!$E:$E,'raw data'!$A:$A,"="&amp;SystemAnalysis!$A225,'raw data'!$G:$G,"="&amp;SystemAnalysis!$F225)</f>
        <v>0</v>
      </c>
      <c r="J225" s="24">
        <f ca="1">$D225*H225*Inputs!$A$2</f>
        <v>0</v>
      </c>
      <c r="K225" s="11" t="str">
        <f ca="1">IFERROR(I225/J225,"")</f>
        <v/>
      </c>
      <c r="N225" s="11"/>
      <c r="Q225" s="11"/>
      <c r="T225" s="11"/>
      <c r="W225" s="11"/>
      <c r="Z225" s="11"/>
      <c r="AC225" s="11"/>
    </row>
    <row r="226" spans="1:29" hidden="1" x14ac:dyDescent="0.25">
      <c r="A226" s="35">
        <v>9136</v>
      </c>
      <c r="B226" s="2" t="s">
        <v>5</v>
      </c>
      <c r="C226" s="2">
        <v>6</v>
      </c>
      <c r="D226" s="2">
        <v>10.6</v>
      </c>
      <c r="E226" s="12">
        <v>41487</v>
      </c>
      <c r="F226" s="18">
        <v>2009</v>
      </c>
      <c r="G226" s="2">
        <f ca="1">IF(YEAR(E226)=Inputs!$A$4,1,0)</f>
        <v>0</v>
      </c>
      <c r="H226" s="21">
        <f ca="1">IF(G226=1,HLOOKUP(MONTH(E226),Inputs!$B$11:$M$15,5),IF(YEAR($E226)&gt;$F226,0,IF(YEAR($E226)=$F226,HLOOKUP(MONTH(E226),Inputs!$B$11:$M$15,4),1)))</f>
        <v>0</v>
      </c>
      <c r="I226" s="2">
        <f>SUMIFS('raw data'!$E:$E,'raw data'!$A:$A,"="&amp;SystemAnalysis!$A226,'raw data'!$G:$G,"="&amp;SystemAnalysis!$F226)</f>
        <v>0</v>
      </c>
      <c r="J226" s="24">
        <f ca="1">$D226*H226*Inputs!$A$2</f>
        <v>0</v>
      </c>
      <c r="K226" s="11" t="str">
        <f ca="1">IFERROR(I226/J226,"")</f>
        <v/>
      </c>
      <c r="N226" s="11"/>
      <c r="Q226" s="11"/>
      <c r="T226" s="11"/>
      <c r="W226" s="11"/>
      <c r="Z226" s="11"/>
      <c r="AC226" s="11"/>
    </row>
    <row r="227" spans="1:29" hidden="1" x14ac:dyDescent="0.25">
      <c r="A227" s="35">
        <v>9173</v>
      </c>
      <c r="B227" s="2" t="s">
        <v>5</v>
      </c>
      <c r="C227" s="2">
        <v>8</v>
      </c>
      <c r="D227" s="2">
        <v>3</v>
      </c>
      <c r="E227" s="12">
        <v>41730</v>
      </c>
      <c r="F227" s="18">
        <v>2009</v>
      </c>
      <c r="G227" s="2">
        <f ca="1">IF(YEAR(E227)=Inputs!$A$4,1,0)</f>
        <v>0</v>
      </c>
      <c r="H227" s="21">
        <f ca="1">IF(G227=1,HLOOKUP(MONTH(E227),Inputs!$B$11:$M$15,5),IF(YEAR($E227)&gt;$F227,0,IF(YEAR($E227)=$F227,HLOOKUP(MONTH(E227),Inputs!$B$11:$M$15,4),1)))</f>
        <v>0</v>
      </c>
      <c r="I227" s="2">
        <f>SUMIFS('raw data'!$E:$E,'raw data'!$A:$A,"="&amp;SystemAnalysis!$A227,'raw data'!$G:$G,"="&amp;SystemAnalysis!$F227)</f>
        <v>0</v>
      </c>
      <c r="J227" s="24">
        <f ca="1">$D227*H227*Inputs!$A$2</f>
        <v>0</v>
      </c>
      <c r="K227" s="11" t="str">
        <f ca="1">IFERROR(I227/J227,"")</f>
        <v/>
      </c>
      <c r="N227" s="11"/>
      <c r="Q227" s="11"/>
      <c r="T227" s="11"/>
      <c r="W227" s="11"/>
      <c r="Z227" s="11"/>
      <c r="AC227" s="11"/>
    </row>
    <row r="228" spans="1:29" hidden="1" x14ac:dyDescent="0.25">
      <c r="A228" s="35">
        <v>9174</v>
      </c>
      <c r="B228" s="2" t="s">
        <v>5</v>
      </c>
      <c r="C228" s="2">
        <v>8</v>
      </c>
      <c r="D228" s="2">
        <v>3</v>
      </c>
      <c r="E228" s="12">
        <v>41699</v>
      </c>
      <c r="F228" s="18">
        <v>2009</v>
      </c>
      <c r="G228" s="2">
        <f ca="1">IF(YEAR(E228)=Inputs!$A$4,1,0)</f>
        <v>0</v>
      </c>
      <c r="H228" s="21">
        <f ca="1">IF(G228=1,HLOOKUP(MONTH(E228),Inputs!$B$11:$M$15,5),IF(YEAR($E228)&gt;$F228,0,IF(YEAR($E228)=$F228,HLOOKUP(MONTH(E228),Inputs!$B$11:$M$15,4),1)))</f>
        <v>0</v>
      </c>
      <c r="I228" s="2">
        <f>SUMIFS('raw data'!$E:$E,'raw data'!$A:$A,"="&amp;SystemAnalysis!$A228,'raw data'!$G:$G,"="&amp;SystemAnalysis!$F228)</f>
        <v>0</v>
      </c>
      <c r="J228" s="24">
        <f ca="1">$D228*H228*Inputs!$A$2</f>
        <v>0</v>
      </c>
      <c r="K228" s="11" t="str">
        <f ca="1">IFERROR(I228/J228,"")</f>
        <v/>
      </c>
      <c r="N228" s="11"/>
      <c r="Q228" s="11"/>
      <c r="T228" s="11"/>
      <c r="W228" s="11"/>
      <c r="Z228" s="11"/>
      <c r="AC228" s="11"/>
    </row>
    <row r="229" spans="1:29" hidden="1" x14ac:dyDescent="0.25">
      <c r="A229" s="35">
        <v>9175</v>
      </c>
      <c r="B229" s="2" t="s">
        <v>5</v>
      </c>
      <c r="C229" s="2">
        <v>8</v>
      </c>
      <c r="D229" s="2">
        <v>3</v>
      </c>
      <c r="E229" s="12">
        <v>41699</v>
      </c>
      <c r="F229" s="18">
        <v>2009</v>
      </c>
      <c r="G229" s="2">
        <f ca="1">IF(YEAR(E229)=Inputs!$A$4,1,0)</f>
        <v>0</v>
      </c>
      <c r="H229" s="21">
        <f ca="1">IF(G229=1,HLOOKUP(MONTH(E229),Inputs!$B$11:$M$15,5),IF(YEAR($E229)&gt;$F229,0,IF(YEAR($E229)=$F229,HLOOKUP(MONTH(E229),Inputs!$B$11:$M$15,4),1)))</f>
        <v>0</v>
      </c>
      <c r="I229" s="2">
        <f>SUMIFS('raw data'!$E:$E,'raw data'!$A:$A,"="&amp;SystemAnalysis!$A229,'raw data'!$G:$G,"="&amp;SystemAnalysis!$F229)</f>
        <v>0</v>
      </c>
      <c r="J229" s="24">
        <f ca="1">$D229*H229*Inputs!$A$2</f>
        <v>0</v>
      </c>
      <c r="K229" s="11" t="str">
        <f ca="1">IFERROR(I229/J229,"")</f>
        <v/>
      </c>
      <c r="N229" s="11"/>
      <c r="Q229" s="11"/>
      <c r="T229" s="11"/>
      <c r="W229" s="11"/>
      <c r="Z229" s="11"/>
      <c r="AC229" s="11"/>
    </row>
    <row r="230" spans="1:29" hidden="1" x14ac:dyDescent="0.25">
      <c r="A230" s="35">
        <v>9176</v>
      </c>
      <c r="B230" s="2" t="s">
        <v>5</v>
      </c>
      <c r="C230" s="2">
        <v>8</v>
      </c>
      <c r="D230" s="2">
        <v>3</v>
      </c>
      <c r="E230" s="12">
        <v>41699</v>
      </c>
      <c r="F230" s="18">
        <v>2009</v>
      </c>
      <c r="G230" s="2">
        <f ca="1">IF(YEAR(E230)=Inputs!$A$4,1,0)</f>
        <v>0</v>
      </c>
      <c r="H230" s="21">
        <f ca="1">IF(G230=1,HLOOKUP(MONTH(E230),Inputs!$B$11:$M$15,5),IF(YEAR($E230)&gt;$F230,0,IF(YEAR($E230)=$F230,HLOOKUP(MONTH(E230),Inputs!$B$11:$M$15,4),1)))</f>
        <v>0</v>
      </c>
      <c r="I230" s="2">
        <f>SUMIFS('raw data'!$E:$E,'raw data'!$A:$A,"="&amp;SystemAnalysis!$A230,'raw data'!$G:$G,"="&amp;SystemAnalysis!$F230)</f>
        <v>0</v>
      </c>
      <c r="J230" s="24">
        <f ca="1">$D230*H230*Inputs!$A$2</f>
        <v>0</v>
      </c>
      <c r="K230" s="11" t="str">
        <f ca="1">IFERROR(I230/J230,"")</f>
        <v/>
      </c>
      <c r="N230" s="11"/>
      <c r="Q230" s="11"/>
      <c r="T230" s="11"/>
      <c r="W230" s="11"/>
      <c r="Z230" s="11"/>
      <c r="AC230" s="11"/>
    </row>
    <row r="231" spans="1:29" hidden="1" x14ac:dyDescent="0.25">
      <c r="A231" s="35">
        <v>9178</v>
      </c>
      <c r="B231" s="2" t="s">
        <v>5</v>
      </c>
      <c r="C231" s="2">
        <v>8</v>
      </c>
      <c r="D231" s="2">
        <v>3</v>
      </c>
      <c r="E231" s="12">
        <v>41760</v>
      </c>
      <c r="F231" s="18">
        <v>2009</v>
      </c>
      <c r="G231" s="2">
        <f ca="1">IF(YEAR(E231)=Inputs!$A$4,1,0)</f>
        <v>0</v>
      </c>
      <c r="H231" s="21">
        <f ca="1">IF(G231=1,HLOOKUP(MONTH(E231),Inputs!$B$11:$M$15,5),IF(YEAR($E231)&gt;$F231,0,IF(YEAR($E231)=$F231,HLOOKUP(MONTH(E231),Inputs!$B$11:$M$15,4),1)))</f>
        <v>0</v>
      </c>
      <c r="I231" s="2">
        <f>SUMIFS('raw data'!$E:$E,'raw data'!$A:$A,"="&amp;SystemAnalysis!$A231,'raw data'!$G:$G,"="&amp;SystemAnalysis!$F231)</f>
        <v>0</v>
      </c>
      <c r="J231" s="24">
        <f ca="1">$D231*H231*Inputs!$A$2</f>
        <v>0</v>
      </c>
      <c r="K231" s="11" t="str">
        <f ca="1">IFERROR(I231/J231,"")</f>
        <v/>
      </c>
      <c r="N231" s="11"/>
      <c r="Q231" s="11"/>
      <c r="T231" s="11"/>
      <c r="W231" s="11"/>
      <c r="Z231" s="11"/>
      <c r="AC231" s="11"/>
    </row>
    <row r="232" spans="1:29" hidden="1" x14ac:dyDescent="0.25">
      <c r="A232" s="35">
        <v>9281</v>
      </c>
      <c r="B232" s="2" t="s">
        <v>5</v>
      </c>
      <c r="C232" s="2">
        <v>8</v>
      </c>
      <c r="D232" s="2">
        <v>3</v>
      </c>
      <c r="E232" s="12">
        <v>41699</v>
      </c>
      <c r="F232" s="18">
        <v>2009</v>
      </c>
      <c r="G232" s="2">
        <f ca="1">IF(YEAR(E232)=Inputs!$A$4,1,0)</f>
        <v>0</v>
      </c>
      <c r="H232" s="21">
        <f ca="1">IF(G232=1,HLOOKUP(MONTH(E232),Inputs!$B$11:$M$15,5),IF(YEAR($E232)&gt;$F232,0,IF(YEAR($E232)=$F232,HLOOKUP(MONTH(E232),Inputs!$B$11:$M$15,4),1)))</f>
        <v>0</v>
      </c>
      <c r="I232" s="2">
        <f>SUMIFS('raw data'!$E:$E,'raw data'!$A:$A,"="&amp;SystemAnalysis!$A232,'raw data'!$G:$G,"="&amp;SystemAnalysis!$F232)</f>
        <v>0</v>
      </c>
      <c r="J232" s="24">
        <f ca="1">$D232*H232*Inputs!$A$2</f>
        <v>0</v>
      </c>
      <c r="K232" s="11" t="str">
        <f ca="1">IFERROR(I232/J232,"")</f>
        <v/>
      </c>
      <c r="N232" s="11"/>
      <c r="Q232" s="11"/>
      <c r="T232" s="11"/>
      <c r="W232" s="11"/>
      <c r="Z232" s="11"/>
      <c r="AC232" s="11"/>
    </row>
    <row r="233" spans="1:29" hidden="1" x14ac:dyDescent="0.25">
      <c r="A233" s="35">
        <v>9303</v>
      </c>
      <c r="B233" s="2" t="s">
        <v>5</v>
      </c>
      <c r="C233" s="2">
        <v>6</v>
      </c>
      <c r="D233" s="2">
        <v>2.2050000000000001</v>
      </c>
      <c r="E233" s="12">
        <v>41699</v>
      </c>
      <c r="F233" s="18">
        <v>2009</v>
      </c>
      <c r="G233" s="2">
        <f ca="1">IF(YEAR(E233)=Inputs!$A$4,1,0)</f>
        <v>0</v>
      </c>
      <c r="H233" s="21">
        <f ca="1">IF(G233=1,HLOOKUP(MONTH(E233),Inputs!$B$11:$M$15,5),IF(YEAR($E233)&gt;$F233,0,IF(YEAR($E233)=$F233,HLOOKUP(MONTH(E233),Inputs!$B$11:$M$15,4),1)))</f>
        <v>0</v>
      </c>
      <c r="I233" s="2">
        <f>SUMIFS('raw data'!$E:$E,'raw data'!$A:$A,"="&amp;SystemAnalysis!$A233,'raw data'!$G:$G,"="&amp;SystemAnalysis!$F233)</f>
        <v>0</v>
      </c>
      <c r="J233" s="24">
        <f ca="1">$D233*H233*Inputs!$A$2</f>
        <v>0</v>
      </c>
      <c r="K233" s="11" t="str">
        <f ca="1">IFERROR(I233/J233,"")</f>
        <v/>
      </c>
      <c r="N233" s="11"/>
      <c r="Q233" s="11"/>
      <c r="T233" s="11"/>
      <c r="W233" s="11"/>
      <c r="Z233" s="11"/>
      <c r="AC233" s="11"/>
    </row>
    <row r="234" spans="1:29" hidden="1" x14ac:dyDescent="0.25">
      <c r="A234" s="35">
        <v>9624</v>
      </c>
      <c r="B234" s="2" t="s">
        <v>5</v>
      </c>
      <c r="C234" s="2">
        <v>13</v>
      </c>
      <c r="D234" s="2">
        <v>65.52</v>
      </c>
      <c r="E234" s="12">
        <v>41548</v>
      </c>
      <c r="F234" s="18">
        <v>2009</v>
      </c>
      <c r="G234" s="2">
        <f ca="1">IF(YEAR(E234)=Inputs!$A$4,1,0)</f>
        <v>0</v>
      </c>
      <c r="H234" s="21">
        <f ca="1">IF(G234=1,HLOOKUP(MONTH(E234),Inputs!$B$11:$M$15,5),IF(YEAR($E234)&gt;$F234,0,IF(YEAR($E234)=$F234,HLOOKUP(MONTH(E234),Inputs!$B$11:$M$15,4),1)))</f>
        <v>0</v>
      </c>
      <c r="I234" s="2">
        <f>SUMIFS('raw data'!$E:$E,'raw data'!$A:$A,"="&amp;SystemAnalysis!$A234,'raw data'!$G:$G,"="&amp;SystemAnalysis!$F234)</f>
        <v>0</v>
      </c>
      <c r="J234" s="24">
        <f ca="1">$D234*H234*Inputs!$A$2</f>
        <v>0</v>
      </c>
      <c r="K234" s="11" t="str">
        <f ca="1">IFERROR(I234/J234,"")</f>
        <v/>
      </c>
      <c r="N234" s="11"/>
      <c r="Q234" s="11"/>
      <c r="T234" s="11"/>
      <c r="W234" s="11"/>
      <c r="Z234" s="11"/>
      <c r="AC234" s="11"/>
    </row>
    <row r="235" spans="1:29" hidden="1" x14ac:dyDescent="0.25">
      <c r="A235" s="35">
        <v>9676</v>
      </c>
      <c r="B235" s="2" t="s">
        <v>5</v>
      </c>
      <c r="C235" s="2">
        <v>8</v>
      </c>
      <c r="D235" s="2">
        <v>3.75</v>
      </c>
      <c r="E235" s="12">
        <v>41791</v>
      </c>
      <c r="F235" s="18">
        <v>2009</v>
      </c>
      <c r="G235" s="2">
        <f ca="1">IF(YEAR(E235)=Inputs!$A$4,1,0)</f>
        <v>0</v>
      </c>
      <c r="H235" s="21">
        <f ca="1">IF(G235=1,HLOOKUP(MONTH(E235),Inputs!$B$11:$M$15,5),IF(YEAR($E235)&gt;$F235,0,IF(YEAR($E235)=$F235,HLOOKUP(MONTH(E235),Inputs!$B$11:$M$15,4),1)))</f>
        <v>0</v>
      </c>
      <c r="I235" s="2">
        <f>SUMIFS('raw data'!$E:$E,'raw data'!$A:$A,"="&amp;SystemAnalysis!$A235,'raw data'!$G:$G,"="&amp;SystemAnalysis!$F235)</f>
        <v>0</v>
      </c>
      <c r="J235" s="24">
        <f ca="1">$D235*H235*Inputs!$A$2</f>
        <v>0</v>
      </c>
      <c r="K235" s="11" t="str">
        <f ca="1">IFERROR(I235/J235,"")</f>
        <v/>
      </c>
      <c r="N235" s="11"/>
      <c r="Q235" s="11"/>
      <c r="T235" s="11"/>
      <c r="W235" s="11"/>
      <c r="Z235" s="11"/>
      <c r="AC235" s="11"/>
    </row>
    <row r="236" spans="1:29" hidden="1" x14ac:dyDescent="0.25">
      <c r="A236" s="35">
        <v>9909</v>
      </c>
      <c r="B236" s="2" t="s">
        <v>5</v>
      </c>
      <c r="C236" s="2">
        <v>8</v>
      </c>
      <c r="D236" s="2">
        <v>3</v>
      </c>
      <c r="E236" s="12">
        <v>42036</v>
      </c>
      <c r="F236" s="18">
        <v>2009</v>
      </c>
      <c r="G236" s="2">
        <f ca="1">IF(YEAR(E236)=Inputs!$A$4,1,0)</f>
        <v>1</v>
      </c>
      <c r="H236" s="21">
        <f ca="1">IF(G236=1,HLOOKUP(MONTH(E236),Inputs!$B$11:$M$15,5),IF(YEAR($E236)&gt;$F236,0,IF(YEAR($E236)=$F236,HLOOKUP(MONTH(E236),Inputs!$B$11:$M$15,4),1)))</f>
        <v>0.85366435903556925</v>
      </c>
      <c r="I236" s="2">
        <f>SUMIFS('raw data'!$E:$E,'raw data'!$A:$A,"="&amp;SystemAnalysis!$A236,'raw data'!$G:$G,"="&amp;SystemAnalysis!$F236)</f>
        <v>0</v>
      </c>
      <c r="J236" s="24">
        <f ca="1">$D236*H236*Inputs!$A$2</f>
        <v>2.8170923848173786</v>
      </c>
      <c r="K236" s="11">
        <f ca="1">IFERROR(I236/J236,"")</f>
        <v>0</v>
      </c>
      <c r="N236" s="11"/>
      <c r="Q236" s="11"/>
      <c r="T236" s="11"/>
      <c r="W236" s="11"/>
      <c r="Z236" s="11"/>
      <c r="AC236" s="11"/>
    </row>
    <row r="237" spans="1:29" hidden="1" x14ac:dyDescent="0.25">
      <c r="A237" s="35">
        <v>9910</v>
      </c>
      <c r="B237" s="2" t="s">
        <v>5</v>
      </c>
      <c r="C237" s="2">
        <v>8</v>
      </c>
      <c r="D237" s="2">
        <v>3</v>
      </c>
      <c r="E237" s="12">
        <v>41974</v>
      </c>
      <c r="F237" s="18">
        <v>2009</v>
      </c>
      <c r="G237" s="2">
        <f ca="1">IF(YEAR(E237)=Inputs!$A$4,1,0)</f>
        <v>0</v>
      </c>
      <c r="H237" s="21">
        <f ca="1">IF(G237=1,HLOOKUP(MONTH(E237),Inputs!$B$11:$M$15,5),IF(YEAR($E237)&gt;$F237,0,IF(YEAR($E237)=$F237,HLOOKUP(MONTH(E237),Inputs!$B$11:$M$15,4),1)))</f>
        <v>0</v>
      </c>
      <c r="I237" s="2">
        <f>SUMIFS('raw data'!$E:$E,'raw data'!$A:$A,"="&amp;SystemAnalysis!$A237,'raw data'!$G:$G,"="&amp;SystemAnalysis!$F237)</f>
        <v>0</v>
      </c>
      <c r="J237" s="24">
        <f ca="1">$D237*H237*Inputs!$A$2</f>
        <v>0</v>
      </c>
      <c r="K237" s="11" t="str">
        <f ca="1">IFERROR(I237/J237,"")</f>
        <v/>
      </c>
      <c r="N237" s="11"/>
      <c r="Q237" s="11"/>
      <c r="T237" s="11"/>
      <c r="W237" s="11"/>
      <c r="Z237" s="11"/>
      <c r="AC237" s="11"/>
    </row>
    <row r="238" spans="1:29" hidden="1" x14ac:dyDescent="0.25">
      <c r="A238" s="35">
        <v>9911</v>
      </c>
      <c r="B238" s="2" t="s">
        <v>5</v>
      </c>
      <c r="C238" s="2">
        <v>8</v>
      </c>
      <c r="D238" s="2">
        <v>1.92</v>
      </c>
      <c r="E238" s="12">
        <v>42064</v>
      </c>
      <c r="F238" s="18">
        <v>2009</v>
      </c>
      <c r="G238" s="2">
        <f ca="1">IF(YEAR(E238)=Inputs!$A$4,1,0)</f>
        <v>1</v>
      </c>
      <c r="H238" s="21">
        <f ca="1">IF(G238=1,HLOOKUP(MONTH(E238),Inputs!$B$11:$M$15,5),IF(YEAR($E238)&gt;$F238,0,IF(YEAR($E238)=$F238,HLOOKUP(MONTH(E238),Inputs!$B$11:$M$15,4),1)))</f>
        <v>0.8021007400334208</v>
      </c>
      <c r="I238" s="2">
        <f>SUMIFS('raw data'!$E:$E,'raw data'!$A:$A,"="&amp;SystemAnalysis!$A238,'raw data'!$G:$G,"="&amp;SystemAnalysis!$F238)</f>
        <v>0</v>
      </c>
      <c r="J238" s="24">
        <f ca="1">$D238*H238*Inputs!$A$2</f>
        <v>1.6940367629505848</v>
      </c>
      <c r="K238" s="11">
        <f ca="1">IFERROR(I238/J238,"")</f>
        <v>0</v>
      </c>
      <c r="N238" s="11"/>
      <c r="Q238" s="11"/>
      <c r="T238" s="11"/>
      <c r="W238" s="11"/>
      <c r="Z238" s="11"/>
      <c r="AC238" s="11"/>
    </row>
    <row r="239" spans="1:29" hidden="1" x14ac:dyDescent="0.25">
      <c r="A239" s="35">
        <v>10003</v>
      </c>
      <c r="B239" s="2" t="s">
        <v>5</v>
      </c>
      <c r="C239" s="2">
        <v>8</v>
      </c>
      <c r="D239" s="2">
        <v>3</v>
      </c>
      <c r="E239" s="12">
        <v>42064</v>
      </c>
      <c r="F239" s="18">
        <v>2009</v>
      </c>
      <c r="G239" s="2">
        <f ca="1">IF(YEAR(E239)=Inputs!$A$4,1,0)</f>
        <v>1</v>
      </c>
      <c r="H239" s="21">
        <f ca="1">IF(G239=1,HLOOKUP(MONTH(E239),Inputs!$B$11:$M$15,5),IF(YEAR($E239)&gt;$F239,0,IF(YEAR($E239)=$F239,HLOOKUP(MONTH(E239),Inputs!$B$11:$M$15,4),1)))</f>
        <v>0.8021007400334208</v>
      </c>
      <c r="I239" s="2">
        <f>SUMIFS('raw data'!$E:$E,'raw data'!$A:$A,"="&amp;SystemAnalysis!$A239,'raw data'!$G:$G,"="&amp;SystemAnalysis!$F239)</f>
        <v>0</v>
      </c>
      <c r="J239" s="24">
        <f ca="1">$D239*H239*Inputs!$A$2</f>
        <v>2.6469324421102889</v>
      </c>
      <c r="K239" s="11">
        <f ca="1">IFERROR(I239/J239,"")</f>
        <v>0</v>
      </c>
      <c r="N239" s="11"/>
      <c r="Q239" s="11"/>
      <c r="T239" s="11"/>
      <c r="W239" s="11"/>
      <c r="Z239" s="11"/>
      <c r="AC239" s="11"/>
    </row>
    <row r="240" spans="1:29" hidden="1" x14ac:dyDescent="0.25">
      <c r="A240" s="35">
        <v>10025</v>
      </c>
      <c r="B240" s="2" t="s">
        <v>5</v>
      </c>
      <c r="C240" s="2">
        <v>8</v>
      </c>
      <c r="D240" s="2">
        <v>3</v>
      </c>
      <c r="E240" s="12">
        <v>42064</v>
      </c>
      <c r="F240" s="18">
        <v>2009</v>
      </c>
      <c r="G240" s="2">
        <f ca="1">IF(YEAR(E240)=Inputs!$A$4,1,0)</f>
        <v>1</v>
      </c>
      <c r="H240" s="21">
        <f ca="1">IF(G240=1,HLOOKUP(MONTH(E240),Inputs!$B$11:$M$15,5),IF(YEAR($E240)&gt;$F240,0,IF(YEAR($E240)=$F240,HLOOKUP(MONTH(E240),Inputs!$B$11:$M$15,4),1)))</f>
        <v>0.8021007400334208</v>
      </c>
      <c r="I240" s="2">
        <f>SUMIFS('raw data'!$E:$E,'raw data'!$A:$A,"="&amp;SystemAnalysis!$A240,'raw data'!$G:$G,"="&amp;SystemAnalysis!$F240)</f>
        <v>0</v>
      </c>
      <c r="J240" s="24">
        <f ca="1">$D240*H240*Inputs!$A$2</f>
        <v>2.6469324421102889</v>
      </c>
      <c r="K240" s="11">
        <f ca="1">IFERROR(I240/J240,"")</f>
        <v>0</v>
      </c>
      <c r="N240" s="11"/>
      <c r="Q240" s="11"/>
      <c r="T240" s="11"/>
      <c r="W240" s="11"/>
      <c r="Z240" s="11"/>
      <c r="AC240" s="11"/>
    </row>
    <row r="241" spans="1:29" hidden="1" x14ac:dyDescent="0.25">
      <c r="A241" s="35">
        <v>10026</v>
      </c>
      <c r="B241" s="2" t="s">
        <v>5</v>
      </c>
      <c r="C241" s="2">
        <v>8</v>
      </c>
      <c r="D241" s="2">
        <v>2.5</v>
      </c>
      <c r="E241" s="12">
        <v>41821</v>
      </c>
      <c r="F241" s="18">
        <v>2009</v>
      </c>
      <c r="G241" s="2">
        <f ca="1">IF(YEAR(E241)=Inputs!$A$4,1,0)</f>
        <v>0</v>
      </c>
      <c r="H241" s="21">
        <f ca="1">IF(G241=1,HLOOKUP(MONTH(E241),Inputs!$B$11:$M$15,5),IF(YEAR($E241)&gt;$F241,0,IF(YEAR($E241)=$F241,HLOOKUP(MONTH(E241),Inputs!$B$11:$M$15,4),1)))</f>
        <v>0</v>
      </c>
      <c r="I241" s="2">
        <f>SUMIFS('raw data'!$E:$E,'raw data'!$A:$A,"="&amp;SystemAnalysis!$A241,'raw data'!$G:$G,"="&amp;SystemAnalysis!$F241)</f>
        <v>0</v>
      </c>
      <c r="J241" s="24">
        <f ca="1">$D241*H241*Inputs!$A$2</f>
        <v>0</v>
      </c>
      <c r="K241" s="11" t="str">
        <f ca="1">IFERROR(I241/J241,"")</f>
        <v/>
      </c>
      <c r="N241" s="11"/>
      <c r="Q241" s="11"/>
      <c r="T241" s="11"/>
      <c r="W241" s="11"/>
      <c r="Z241" s="11"/>
      <c r="AC241" s="11"/>
    </row>
    <row r="242" spans="1:29" hidden="1" x14ac:dyDescent="0.25">
      <c r="A242" s="35">
        <v>10029</v>
      </c>
      <c r="B242" s="2" t="s">
        <v>5</v>
      </c>
      <c r="C242" s="2">
        <v>8</v>
      </c>
      <c r="D242" s="2">
        <v>3</v>
      </c>
      <c r="E242" s="12">
        <v>41974</v>
      </c>
      <c r="F242" s="18">
        <v>2009</v>
      </c>
      <c r="G242" s="2">
        <f ca="1">IF(YEAR(E242)=Inputs!$A$4,1,0)</f>
        <v>0</v>
      </c>
      <c r="H242" s="21">
        <f ca="1">IF(G242=1,HLOOKUP(MONTH(E242),Inputs!$B$11:$M$15,5),IF(YEAR($E242)&gt;$F242,0,IF(YEAR($E242)=$F242,HLOOKUP(MONTH(E242),Inputs!$B$11:$M$15,4),1)))</f>
        <v>0</v>
      </c>
      <c r="I242" s="2">
        <f>SUMIFS('raw data'!$E:$E,'raw data'!$A:$A,"="&amp;SystemAnalysis!$A242,'raw data'!$G:$G,"="&amp;SystemAnalysis!$F242)</f>
        <v>0</v>
      </c>
      <c r="J242" s="24">
        <f ca="1">$D242*H242*Inputs!$A$2</f>
        <v>0</v>
      </c>
      <c r="K242" s="11" t="str">
        <f ca="1">IFERROR(I242/J242,"")</f>
        <v/>
      </c>
      <c r="N242" s="11"/>
      <c r="Q242" s="11"/>
      <c r="T242" s="11"/>
      <c r="W242" s="11"/>
      <c r="Z242" s="11"/>
      <c r="AC242" s="11"/>
    </row>
    <row r="243" spans="1:29" hidden="1" x14ac:dyDescent="0.25">
      <c r="A243" s="35">
        <v>10460</v>
      </c>
      <c r="B243" s="2" t="s">
        <v>5</v>
      </c>
      <c r="C243" s="2">
        <v>3</v>
      </c>
      <c r="D243" s="2">
        <v>4.05</v>
      </c>
      <c r="E243" s="12">
        <v>42064</v>
      </c>
      <c r="F243" s="18">
        <v>2009</v>
      </c>
      <c r="G243" s="2">
        <f ca="1">IF(YEAR(E243)=Inputs!$A$4,1,0)</f>
        <v>1</v>
      </c>
      <c r="H243" s="21">
        <f ca="1">IF(G243=1,HLOOKUP(MONTH(E243),Inputs!$B$11:$M$15,5),IF(YEAR($E243)&gt;$F243,0,IF(YEAR($E243)=$F243,HLOOKUP(MONTH(E243),Inputs!$B$11:$M$15,4),1)))</f>
        <v>0.8021007400334208</v>
      </c>
      <c r="I243" s="2">
        <f>SUMIFS('raw data'!$E:$E,'raw data'!$A:$A,"="&amp;SystemAnalysis!$A243,'raw data'!$G:$G,"="&amp;SystemAnalysis!$F243)</f>
        <v>0</v>
      </c>
      <c r="J243" s="24">
        <f ca="1">$D243*H243*Inputs!$A$2</f>
        <v>3.5733587968488902</v>
      </c>
      <c r="K243" s="11">
        <f ca="1">IFERROR(I243/J243,"")</f>
        <v>0</v>
      </c>
      <c r="N243" s="11"/>
      <c r="Q243" s="11"/>
      <c r="T243" s="11"/>
      <c r="W243" s="11"/>
      <c r="Z243" s="11"/>
      <c r="AC243" s="11"/>
    </row>
    <row r="244" spans="1:29" hidden="1" x14ac:dyDescent="0.25">
      <c r="A244" s="35">
        <v>10566</v>
      </c>
      <c r="B244" s="2" t="s">
        <v>5</v>
      </c>
      <c r="C244" s="2">
        <v>8</v>
      </c>
      <c r="D244" s="2">
        <v>48.96</v>
      </c>
      <c r="E244" s="12">
        <v>42036</v>
      </c>
      <c r="F244" s="18">
        <v>2009</v>
      </c>
      <c r="G244" s="2">
        <f ca="1">IF(YEAR(E244)=Inputs!$A$4,1,0)</f>
        <v>1</v>
      </c>
      <c r="H244" s="21">
        <f ca="1">IF(G244=1,HLOOKUP(MONTH(E244),Inputs!$B$11:$M$15,5),IF(YEAR($E244)&gt;$F244,0,IF(YEAR($E244)=$F244,HLOOKUP(MONTH(E244),Inputs!$B$11:$M$15,4),1)))</f>
        <v>0.85366435903556925</v>
      </c>
      <c r="I244" s="2">
        <f>SUMIFS('raw data'!$E:$E,'raw data'!$A:$A,"="&amp;SystemAnalysis!$A244,'raw data'!$G:$G,"="&amp;SystemAnalysis!$F244)</f>
        <v>0</v>
      </c>
      <c r="J244" s="24">
        <f ca="1">$D244*H244*Inputs!$A$2</f>
        <v>45.974947720219618</v>
      </c>
      <c r="K244" s="11">
        <f ca="1">IFERROR(I244/J244,"")</f>
        <v>0</v>
      </c>
      <c r="N244" s="11"/>
      <c r="Q244" s="11"/>
      <c r="T244" s="11"/>
      <c r="W244" s="11"/>
      <c r="Z244" s="11"/>
      <c r="AC244" s="11"/>
    </row>
    <row r="245" spans="1:29" hidden="1" x14ac:dyDescent="0.25">
      <c r="A245" s="35">
        <v>10750</v>
      </c>
      <c r="B245" s="2" t="s">
        <v>5</v>
      </c>
      <c r="C245" s="2">
        <v>8</v>
      </c>
      <c r="D245" s="2">
        <v>5.89</v>
      </c>
      <c r="E245" s="12">
        <v>42036</v>
      </c>
      <c r="F245" s="18">
        <v>2009</v>
      </c>
      <c r="G245" s="2">
        <f ca="1">IF(YEAR(E245)=Inputs!$A$4,1,0)</f>
        <v>1</v>
      </c>
      <c r="H245" s="21">
        <f ca="1">IF(G245=1,HLOOKUP(MONTH(E245),Inputs!$B$11:$M$15,5),IF(YEAR($E245)&gt;$F245,0,IF(YEAR($E245)=$F245,HLOOKUP(MONTH(E245),Inputs!$B$11:$M$15,4),1)))</f>
        <v>0.85366435903556925</v>
      </c>
      <c r="I245" s="2">
        <f>SUMIFS('raw data'!$E:$E,'raw data'!$A:$A,"="&amp;SystemAnalysis!$A245,'raw data'!$G:$G,"="&amp;SystemAnalysis!$F245)</f>
        <v>0</v>
      </c>
      <c r="J245" s="24">
        <f ca="1">$D245*H245*Inputs!$A$2</f>
        <v>5.5308913821914532</v>
      </c>
      <c r="K245" s="11">
        <f ca="1">IFERROR(I245/J245,"")</f>
        <v>0</v>
      </c>
      <c r="N245" s="11"/>
      <c r="Q245" s="11"/>
      <c r="T245" s="11"/>
      <c r="W245" s="11"/>
      <c r="Z245" s="11"/>
      <c r="AC245" s="11"/>
    </row>
    <row r="246" spans="1:29" hidden="1" x14ac:dyDescent="0.25">
      <c r="A246" s="35">
        <v>10862</v>
      </c>
      <c r="B246" s="2" t="s">
        <v>5</v>
      </c>
      <c r="C246" s="2">
        <v>8</v>
      </c>
      <c r="D246" s="2">
        <v>7.5</v>
      </c>
      <c r="E246" s="12">
        <v>42036</v>
      </c>
      <c r="F246" s="18">
        <v>2009</v>
      </c>
      <c r="G246" s="2">
        <f ca="1">IF(YEAR(E246)=Inputs!$A$4,1,0)</f>
        <v>1</v>
      </c>
      <c r="H246" s="21">
        <f ca="1">IF(G246=1,HLOOKUP(MONTH(E246),Inputs!$B$11:$M$15,5),IF(YEAR($E246)&gt;$F246,0,IF(YEAR($E246)=$F246,HLOOKUP(MONTH(E246),Inputs!$B$11:$M$15,4),1)))</f>
        <v>0.85366435903556925</v>
      </c>
      <c r="I246" s="2">
        <f>SUMIFS('raw data'!$E:$E,'raw data'!$A:$A,"="&amp;SystemAnalysis!$A246,'raw data'!$G:$G,"="&amp;SystemAnalysis!$F246)</f>
        <v>0</v>
      </c>
      <c r="J246" s="24">
        <f ca="1">$D246*H246*Inputs!$A$2</f>
        <v>7.0427309620434464</v>
      </c>
      <c r="K246" s="11">
        <f ca="1">IFERROR(I246/J246,"")</f>
        <v>0</v>
      </c>
      <c r="N246" s="11"/>
      <c r="Q246" s="11"/>
      <c r="T246" s="11"/>
      <c r="W246" s="11"/>
      <c r="Z246" s="11"/>
      <c r="AC246" s="11"/>
    </row>
    <row r="247" spans="1:29" hidden="1" x14ac:dyDescent="0.25">
      <c r="A247" s="35">
        <v>10898</v>
      </c>
      <c r="B247" s="2" t="s">
        <v>5</v>
      </c>
      <c r="C247" s="2">
        <v>8</v>
      </c>
      <c r="D247" s="2">
        <v>2.64</v>
      </c>
      <c r="E247" s="12">
        <v>42095</v>
      </c>
      <c r="F247" s="18">
        <v>2009</v>
      </c>
      <c r="G247" s="2">
        <f ca="1">IF(YEAR(E247)=Inputs!$A$4,1,0)</f>
        <v>1</v>
      </c>
      <c r="H247" s="21">
        <f ca="1">IF(G247=1,HLOOKUP(MONTH(E247),Inputs!$B$11:$M$15,5),IF(YEAR($E247)&gt;$F247,0,IF(YEAR($E247)=$F247,HLOOKUP(MONTH(E247),Inputs!$B$11:$M$15,4),1)))</f>
        <v>0.72499403198854151</v>
      </c>
      <c r="I247" s="2">
        <f>SUMIFS('raw data'!$E:$E,'raw data'!$A:$A,"="&amp;SystemAnalysis!$A247,'raw data'!$G:$G,"="&amp;SystemAnalysis!$F247)</f>
        <v>0</v>
      </c>
      <c r="J247" s="24">
        <f ca="1">$D247*H247*Inputs!$A$2</f>
        <v>2.105382668894725</v>
      </c>
      <c r="K247" s="11">
        <f ca="1">IFERROR(I247/J247,"")</f>
        <v>0</v>
      </c>
      <c r="N247" s="11"/>
      <c r="Q247" s="11"/>
      <c r="T247" s="11"/>
      <c r="W247" s="11"/>
      <c r="Z247" s="11"/>
      <c r="AC247" s="11"/>
    </row>
    <row r="248" spans="1:29" hidden="1" x14ac:dyDescent="0.25">
      <c r="A248" s="35">
        <v>10958</v>
      </c>
      <c r="B248" s="2" t="s">
        <v>5</v>
      </c>
      <c r="C248" s="2">
        <v>8</v>
      </c>
      <c r="D248" s="2">
        <v>2.64</v>
      </c>
      <c r="E248" s="12">
        <v>42095</v>
      </c>
      <c r="F248" s="18">
        <v>2009</v>
      </c>
      <c r="G248" s="2">
        <f ca="1">IF(YEAR(E248)=Inputs!$A$4,1,0)</f>
        <v>1</v>
      </c>
      <c r="H248" s="21">
        <f ca="1">IF(G248=1,HLOOKUP(MONTH(E248),Inputs!$B$11:$M$15,5),IF(YEAR($E248)&gt;$F248,0,IF(YEAR($E248)=$F248,HLOOKUP(MONTH(E248),Inputs!$B$11:$M$15,4),1)))</f>
        <v>0.72499403198854151</v>
      </c>
      <c r="I248" s="2">
        <f>SUMIFS('raw data'!$E:$E,'raw data'!$A:$A,"="&amp;SystemAnalysis!$A248,'raw data'!$G:$G,"="&amp;SystemAnalysis!$F248)</f>
        <v>0</v>
      </c>
      <c r="J248" s="24">
        <f ca="1">$D248*H248*Inputs!$A$2</f>
        <v>2.105382668894725</v>
      </c>
      <c r="K248" s="11">
        <f ca="1">IFERROR(I248/J248,"")</f>
        <v>0</v>
      </c>
      <c r="N248" s="11"/>
      <c r="Q248" s="11"/>
      <c r="T248" s="11"/>
      <c r="W248" s="11"/>
      <c r="Z248" s="11"/>
      <c r="AC248" s="11"/>
    </row>
    <row r="249" spans="1:29" x14ac:dyDescent="0.25">
      <c r="A249" s="35">
        <v>161</v>
      </c>
      <c r="B249" s="2" t="s">
        <v>5</v>
      </c>
      <c r="C249" s="2">
        <v>2</v>
      </c>
      <c r="D249" s="2">
        <v>22.12</v>
      </c>
      <c r="E249" s="12">
        <v>40057</v>
      </c>
      <c r="F249" s="18">
        <v>2010</v>
      </c>
      <c r="G249" s="2">
        <f ca="1">IF(YEAR(E249)=Inputs!$A$4,1,0)</f>
        <v>0</v>
      </c>
      <c r="H249" s="21">
        <f ca="1">IF(G249=1,HLOOKUP(MONTH(E249),Inputs!$B$11:$M$15,5),IF(YEAR($E249)&gt;$F249,0,IF(YEAR($E249)=$F249,HLOOKUP(MONTH(E249),Inputs!$B$11:$M$15,4),1)))</f>
        <v>1</v>
      </c>
      <c r="I249" s="2">
        <f>SUMIFS('raw data'!$E:$E,'raw data'!$A:$A,"="&amp;SystemAnalysis!$A249,'raw data'!$G:$G,"="&amp;SystemAnalysis!$F249)</f>
        <v>11</v>
      </c>
      <c r="J249" s="24">
        <f ca="1">$D249*H249*Inputs!$A$2</f>
        <v>24.332000000000004</v>
      </c>
      <c r="K249" s="11">
        <f ca="1">IFERROR(I249/J249,"")</f>
        <v>0.45207956600361654</v>
      </c>
    </row>
    <row r="250" spans="1:29" x14ac:dyDescent="0.25">
      <c r="A250" s="35">
        <v>164</v>
      </c>
      <c r="B250" s="2" t="s">
        <v>5</v>
      </c>
      <c r="C250" s="2">
        <v>2</v>
      </c>
      <c r="D250" s="2">
        <v>2.8</v>
      </c>
      <c r="E250" s="12">
        <v>40087</v>
      </c>
      <c r="F250" s="18">
        <v>2010</v>
      </c>
      <c r="G250" s="2">
        <f ca="1">IF(YEAR(E250)=Inputs!$A$4,1,0)</f>
        <v>0</v>
      </c>
      <c r="H250" s="21">
        <f ca="1">IF(G250=1,HLOOKUP(MONTH(E250),Inputs!$B$11:$M$15,5),IF(YEAR($E250)&gt;$F250,0,IF(YEAR($E250)=$F250,HLOOKUP(MONTH(E250),Inputs!$B$11:$M$15,4),1)))</f>
        <v>1</v>
      </c>
      <c r="I250" s="2">
        <f>SUMIFS('raw data'!$E:$E,'raw data'!$A:$A,"="&amp;SystemAnalysis!$A250,'raw data'!$G:$G,"="&amp;SystemAnalysis!$F250)</f>
        <v>4</v>
      </c>
      <c r="J250" s="24">
        <f ca="1">$D250*H250*Inputs!$A$2</f>
        <v>3.08</v>
      </c>
      <c r="K250" s="11">
        <f ca="1">IFERROR(I250/J250,"")</f>
        <v>1.2987012987012987</v>
      </c>
    </row>
    <row r="251" spans="1:29" x14ac:dyDescent="0.25">
      <c r="A251" s="35">
        <v>170</v>
      </c>
      <c r="B251" s="2" t="s">
        <v>5</v>
      </c>
      <c r="C251" s="2">
        <v>2</v>
      </c>
      <c r="D251" s="2">
        <v>3.024</v>
      </c>
      <c r="E251" s="12">
        <v>40087</v>
      </c>
      <c r="F251" s="18">
        <v>2010</v>
      </c>
      <c r="G251" s="2">
        <f ca="1">IF(YEAR(E251)=Inputs!$A$4,1,0)</f>
        <v>0</v>
      </c>
      <c r="H251" s="21">
        <f ca="1">IF(G251=1,HLOOKUP(MONTH(E251),Inputs!$B$11:$M$15,5),IF(YEAR($E251)&gt;$F251,0,IF(YEAR($E251)=$F251,HLOOKUP(MONTH(E251),Inputs!$B$11:$M$15,4),1)))</f>
        <v>1</v>
      </c>
      <c r="I251" s="2">
        <f>SUMIFS('raw data'!$E:$E,'raw data'!$A:$A,"="&amp;SystemAnalysis!$A251,'raw data'!$G:$G,"="&amp;SystemAnalysis!$F251)</f>
        <v>4</v>
      </c>
      <c r="J251" s="24">
        <f ca="1">$D251*H251*Inputs!$A$2</f>
        <v>3.3264000000000005</v>
      </c>
      <c r="K251" s="11">
        <f ca="1">IFERROR(I251/J251,"")</f>
        <v>1.2025012025012023</v>
      </c>
    </row>
    <row r="252" spans="1:29" x14ac:dyDescent="0.25">
      <c r="A252" s="35">
        <v>176</v>
      </c>
      <c r="B252" s="2" t="s">
        <v>5</v>
      </c>
      <c r="C252" s="2">
        <v>2</v>
      </c>
      <c r="D252" s="2">
        <v>3</v>
      </c>
      <c r="E252" s="12">
        <v>40087</v>
      </c>
      <c r="F252" s="18">
        <v>2010</v>
      </c>
      <c r="G252" s="2">
        <f ca="1">IF(YEAR(E252)=Inputs!$A$4,1,0)</f>
        <v>0</v>
      </c>
      <c r="H252" s="21">
        <f ca="1">IF(G252=1,HLOOKUP(MONTH(E252),Inputs!$B$11:$M$15,5),IF(YEAR($E252)&gt;$F252,0,IF(YEAR($E252)=$F252,HLOOKUP(MONTH(E252),Inputs!$B$11:$M$15,4),1)))</f>
        <v>1</v>
      </c>
      <c r="I252" s="2">
        <f>SUMIFS('raw data'!$E:$E,'raw data'!$A:$A,"="&amp;SystemAnalysis!$A252,'raw data'!$G:$G,"="&amp;SystemAnalysis!$F252)</f>
        <v>4</v>
      </c>
      <c r="J252" s="24">
        <f ca="1">$D252*H252*Inputs!$A$2</f>
        <v>3.3000000000000003</v>
      </c>
      <c r="K252" s="11">
        <f ca="1">IFERROR(I252/J252,"")</f>
        <v>1.2121212121212119</v>
      </c>
    </row>
    <row r="253" spans="1:29" x14ac:dyDescent="0.25">
      <c r="A253" s="35">
        <v>181</v>
      </c>
      <c r="B253" s="2" t="s">
        <v>5</v>
      </c>
      <c r="C253" s="2">
        <v>2</v>
      </c>
      <c r="D253" s="2">
        <v>3.44</v>
      </c>
      <c r="E253" s="12">
        <v>40148</v>
      </c>
      <c r="F253" s="18">
        <v>2010</v>
      </c>
      <c r="G253" s="2">
        <f ca="1">IF(YEAR(E253)=Inputs!$A$4,1,0)</f>
        <v>0</v>
      </c>
      <c r="H253" s="21">
        <f ca="1">IF(G253=1,HLOOKUP(MONTH(E253),Inputs!$B$11:$M$15,5),IF(YEAR($E253)&gt;$F253,0,IF(YEAR($E253)=$F253,HLOOKUP(MONTH(E253),Inputs!$B$11:$M$15,4),1)))</f>
        <v>1</v>
      </c>
      <c r="I253" s="2">
        <f>SUMIFS('raw data'!$E:$E,'raw data'!$A:$A,"="&amp;SystemAnalysis!$A253,'raw data'!$G:$G,"="&amp;SystemAnalysis!$F253)</f>
        <v>2</v>
      </c>
      <c r="J253" s="24">
        <f ca="1">$D253*H253*Inputs!$A$2</f>
        <v>3.7840000000000003</v>
      </c>
      <c r="K253" s="11">
        <f ca="1">IFERROR(I253/J253,"")</f>
        <v>0.52854122621564481</v>
      </c>
    </row>
    <row r="254" spans="1:29" x14ac:dyDescent="0.25">
      <c r="A254" s="35">
        <v>182</v>
      </c>
      <c r="B254" s="2" t="s">
        <v>5</v>
      </c>
      <c r="C254" s="2">
        <v>2</v>
      </c>
      <c r="D254" s="2">
        <v>4</v>
      </c>
      <c r="E254" s="12">
        <v>40057</v>
      </c>
      <c r="F254" s="18">
        <v>2010</v>
      </c>
      <c r="G254" s="2">
        <f ca="1">IF(YEAR(E254)=Inputs!$A$4,1,0)</f>
        <v>0</v>
      </c>
      <c r="H254" s="21">
        <f ca="1">IF(G254=1,HLOOKUP(MONTH(E254),Inputs!$B$11:$M$15,5),IF(YEAR($E254)&gt;$F254,0,IF(YEAR($E254)=$F254,HLOOKUP(MONTH(E254),Inputs!$B$11:$M$15,4),1)))</f>
        <v>1</v>
      </c>
      <c r="I254" s="2">
        <f>SUMIFS('raw data'!$E:$E,'raw data'!$A:$A,"="&amp;SystemAnalysis!$A254,'raw data'!$G:$G,"="&amp;SystemAnalysis!$F254)</f>
        <v>5</v>
      </c>
      <c r="J254" s="24">
        <f ca="1">$D254*H254*Inputs!$A$2</f>
        <v>4.4000000000000004</v>
      </c>
      <c r="K254" s="11">
        <f ca="1">IFERROR(I254/J254,"")</f>
        <v>1.1363636363636362</v>
      </c>
    </row>
    <row r="255" spans="1:29" x14ac:dyDescent="0.25">
      <c r="A255" s="35">
        <v>197</v>
      </c>
      <c r="B255" s="2" t="s">
        <v>5</v>
      </c>
      <c r="C255" s="2">
        <v>2</v>
      </c>
      <c r="D255" s="2">
        <v>2.36</v>
      </c>
      <c r="E255" s="12">
        <v>40087</v>
      </c>
      <c r="F255" s="18">
        <v>2010</v>
      </c>
      <c r="G255" s="2">
        <f ca="1">IF(YEAR(E255)=Inputs!$A$4,1,0)</f>
        <v>0</v>
      </c>
      <c r="H255" s="21">
        <f ca="1">IF(G255=1,HLOOKUP(MONTH(E255),Inputs!$B$11:$M$15,5),IF(YEAR($E255)&gt;$F255,0,IF(YEAR($E255)=$F255,HLOOKUP(MONTH(E255),Inputs!$B$11:$M$15,4),1)))</f>
        <v>1</v>
      </c>
      <c r="I255" s="2">
        <f>SUMIFS('raw data'!$E:$E,'raw data'!$A:$A,"="&amp;SystemAnalysis!$A255,'raw data'!$G:$G,"="&amp;SystemAnalysis!$F255)</f>
        <v>2</v>
      </c>
      <c r="J255" s="24">
        <f ca="1">$D255*H255*Inputs!$A$2</f>
        <v>2.5960000000000001</v>
      </c>
      <c r="K255" s="11">
        <f ca="1">IFERROR(I255/J255,"")</f>
        <v>0.77041602465331271</v>
      </c>
    </row>
    <row r="256" spans="1:29" x14ac:dyDescent="0.25">
      <c r="A256" s="35">
        <v>226</v>
      </c>
      <c r="B256" s="2" t="s">
        <v>5</v>
      </c>
      <c r="C256" s="2">
        <v>2</v>
      </c>
      <c r="D256" s="2">
        <v>4.5</v>
      </c>
      <c r="E256" s="12">
        <v>40087</v>
      </c>
      <c r="F256" s="18">
        <v>2010</v>
      </c>
      <c r="G256" s="2">
        <f ca="1">IF(YEAR(E256)=Inputs!$A$4,1,0)</f>
        <v>0</v>
      </c>
      <c r="H256" s="21">
        <f ca="1">IF(G256=1,HLOOKUP(MONTH(E256),Inputs!$B$11:$M$15,5),IF(YEAR($E256)&gt;$F256,0,IF(YEAR($E256)=$F256,HLOOKUP(MONTH(E256),Inputs!$B$11:$M$15,4),1)))</f>
        <v>1</v>
      </c>
      <c r="I256" s="2">
        <f>SUMIFS('raw data'!$E:$E,'raw data'!$A:$A,"="&amp;SystemAnalysis!$A256,'raw data'!$G:$G,"="&amp;SystemAnalysis!$F256)</f>
        <v>6</v>
      </c>
      <c r="J256" s="24">
        <f ca="1">$D256*H256*Inputs!$A$2</f>
        <v>4.95</v>
      </c>
      <c r="K256" s="11">
        <f ca="1">IFERROR(I256/J256,"")</f>
        <v>1.2121212121212122</v>
      </c>
    </row>
    <row r="257" spans="1:11" x14ac:dyDescent="0.25">
      <c r="A257" s="35">
        <v>243</v>
      </c>
      <c r="B257" s="2" t="s">
        <v>5</v>
      </c>
      <c r="C257" s="2">
        <v>2</v>
      </c>
      <c r="D257" s="2">
        <v>2.2000000000000002</v>
      </c>
      <c r="E257" s="12">
        <v>40179</v>
      </c>
      <c r="F257" s="18">
        <v>2010</v>
      </c>
      <c r="G257" s="2">
        <f ca="1">IF(YEAR(E257)=Inputs!$A$4,1,0)</f>
        <v>0</v>
      </c>
      <c r="H257" s="21">
        <f ca="1">IF(G257=1,HLOOKUP(MONTH(E257),Inputs!$B$11:$M$15,5),IF(YEAR($E257)&gt;$F257,0,IF(YEAR($E257)=$F257,HLOOKUP(MONTH(E257),Inputs!$B$11:$M$15,4),1)))</f>
        <v>0.99999999999999989</v>
      </c>
      <c r="I257" s="2">
        <f>SUMIFS('raw data'!$E:$E,'raw data'!$A:$A,"="&amp;SystemAnalysis!$A257,'raw data'!$G:$G,"="&amp;SystemAnalysis!$F257)</f>
        <v>3</v>
      </c>
      <c r="J257" s="24">
        <f ca="1">$D257*H257*Inputs!$A$2</f>
        <v>2.42</v>
      </c>
      <c r="K257" s="11">
        <f ca="1">IFERROR(I257/J257,"")</f>
        <v>1.2396694214876034</v>
      </c>
    </row>
    <row r="258" spans="1:11" x14ac:dyDescent="0.25">
      <c r="A258" s="35">
        <v>266</v>
      </c>
      <c r="B258" s="2" t="s">
        <v>5</v>
      </c>
      <c r="C258" s="2">
        <v>2</v>
      </c>
      <c r="D258" s="2">
        <v>1.08</v>
      </c>
      <c r="E258" s="12">
        <v>40057</v>
      </c>
      <c r="F258" s="18">
        <v>2010</v>
      </c>
      <c r="G258" s="2">
        <f ca="1">IF(YEAR(E258)=Inputs!$A$4,1,0)</f>
        <v>0</v>
      </c>
      <c r="H258" s="21">
        <f ca="1">IF(G258=1,HLOOKUP(MONTH(E258),Inputs!$B$11:$M$15,5),IF(YEAR($E258)&gt;$F258,0,IF(YEAR($E258)=$F258,HLOOKUP(MONTH(E258),Inputs!$B$11:$M$15,4),1)))</f>
        <v>1</v>
      </c>
      <c r="I258" s="2">
        <f>SUMIFS('raw data'!$E:$E,'raw data'!$A:$A,"="&amp;SystemAnalysis!$A258,'raw data'!$G:$G,"="&amp;SystemAnalysis!$F258)</f>
        <v>1</v>
      </c>
      <c r="J258" s="24">
        <f ca="1">$D258*H258*Inputs!$A$2</f>
        <v>1.1880000000000002</v>
      </c>
      <c r="K258" s="11">
        <f ca="1">IFERROR(I258/J258,"")</f>
        <v>0.84175084175084158</v>
      </c>
    </row>
    <row r="259" spans="1:11" x14ac:dyDescent="0.25">
      <c r="A259" s="35">
        <v>277</v>
      </c>
      <c r="B259" s="2" t="s">
        <v>5</v>
      </c>
      <c r="C259" s="2">
        <v>3</v>
      </c>
      <c r="D259" s="2">
        <v>6.3959999999999999</v>
      </c>
      <c r="E259" s="12">
        <v>39934</v>
      </c>
      <c r="F259" s="18">
        <v>2010</v>
      </c>
      <c r="G259" s="2">
        <f ca="1">IF(YEAR(E259)=Inputs!$A$4,1,0)</f>
        <v>0</v>
      </c>
      <c r="H259" s="21">
        <f ca="1">IF(G259=1,HLOOKUP(MONTH(E259),Inputs!$B$11:$M$15,5),IF(YEAR($E259)&gt;$F259,0,IF(YEAR($E259)=$F259,HLOOKUP(MONTH(E259),Inputs!$B$11:$M$15,4),1)))</f>
        <v>1</v>
      </c>
      <c r="I259" s="2">
        <f>SUMIFS('raw data'!$E:$E,'raw data'!$A:$A,"="&amp;SystemAnalysis!$A259,'raw data'!$G:$G,"="&amp;SystemAnalysis!$F259)</f>
        <v>2</v>
      </c>
      <c r="J259" s="24">
        <f ca="1">$D259*H259*Inputs!$A$2</f>
        <v>7.0356000000000005</v>
      </c>
      <c r="K259" s="11">
        <f ca="1">IFERROR(I259/J259,"")</f>
        <v>0.28426857695150376</v>
      </c>
    </row>
    <row r="260" spans="1:11" x14ac:dyDescent="0.25">
      <c r="A260" s="35">
        <v>305</v>
      </c>
      <c r="B260" s="2" t="s">
        <v>5</v>
      </c>
      <c r="C260" s="2">
        <v>9</v>
      </c>
      <c r="D260" s="2">
        <v>4.05</v>
      </c>
      <c r="E260" s="12">
        <v>40087</v>
      </c>
      <c r="F260" s="18">
        <v>2010</v>
      </c>
      <c r="G260" s="2">
        <f ca="1">IF(YEAR(E260)=Inputs!$A$4,1,0)</f>
        <v>0</v>
      </c>
      <c r="H260" s="21">
        <f ca="1">IF(G260=1,HLOOKUP(MONTH(E260),Inputs!$B$11:$M$15,5),IF(YEAR($E260)&gt;$F260,0,IF(YEAR($E260)=$F260,HLOOKUP(MONTH(E260),Inputs!$B$11:$M$15,4),1)))</f>
        <v>1</v>
      </c>
      <c r="I260" s="2">
        <f>SUMIFS('raw data'!$E:$E,'raw data'!$A:$A,"="&amp;SystemAnalysis!$A260,'raw data'!$G:$G,"="&amp;SystemAnalysis!$F260)</f>
        <v>5</v>
      </c>
      <c r="J260" s="24">
        <f ca="1">$D260*H260*Inputs!$A$2</f>
        <v>4.4550000000000001</v>
      </c>
      <c r="K260" s="11">
        <f ca="1">IFERROR(I260/J260,"")</f>
        <v>1.122334455667789</v>
      </c>
    </row>
    <row r="261" spans="1:11" x14ac:dyDescent="0.25">
      <c r="A261" s="35">
        <v>330</v>
      </c>
      <c r="B261" s="2" t="s">
        <v>5</v>
      </c>
      <c r="C261" s="2">
        <v>9</v>
      </c>
      <c r="D261" s="2">
        <v>9.8800000000000008</v>
      </c>
      <c r="E261" s="12">
        <v>40148</v>
      </c>
      <c r="F261" s="18">
        <v>2010</v>
      </c>
      <c r="G261" s="2">
        <f ca="1">IF(YEAR(E261)=Inputs!$A$4,1,0)</f>
        <v>0</v>
      </c>
      <c r="H261" s="21">
        <f ca="1">IF(G261=1,HLOOKUP(MONTH(E261),Inputs!$B$11:$M$15,5),IF(YEAR($E261)&gt;$F261,0,IF(YEAR($E261)=$F261,HLOOKUP(MONTH(E261),Inputs!$B$11:$M$15,4),1)))</f>
        <v>1</v>
      </c>
      <c r="I261" s="2">
        <f>SUMIFS('raw data'!$E:$E,'raw data'!$A:$A,"="&amp;SystemAnalysis!$A261,'raw data'!$G:$G,"="&amp;SystemAnalysis!$F261)</f>
        <v>13</v>
      </c>
      <c r="J261" s="24">
        <f ca="1">$D261*H261*Inputs!$A$2</f>
        <v>10.868000000000002</v>
      </c>
      <c r="K261" s="11">
        <f ca="1">IFERROR(I261/J261,"")</f>
        <v>1.1961722488038276</v>
      </c>
    </row>
    <row r="262" spans="1:11" x14ac:dyDescent="0.25">
      <c r="A262" s="35">
        <v>334</v>
      </c>
      <c r="B262" s="2" t="s">
        <v>5</v>
      </c>
      <c r="C262" s="2">
        <v>2</v>
      </c>
      <c r="D262" s="2">
        <v>4.7300000000000004</v>
      </c>
      <c r="E262" s="12">
        <v>40026</v>
      </c>
      <c r="F262" s="18">
        <v>2010</v>
      </c>
      <c r="G262" s="2">
        <f ca="1">IF(YEAR(E262)=Inputs!$A$4,1,0)</f>
        <v>0</v>
      </c>
      <c r="H262" s="21">
        <f ca="1">IF(G262=1,HLOOKUP(MONTH(E262),Inputs!$B$11:$M$15,5),IF(YEAR($E262)&gt;$F262,0,IF(YEAR($E262)=$F262,HLOOKUP(MONTH(E262),Inputs!$B$11:$M$15,4),1)))</f>
        <v>1</v>
      </c>
      <c r="I262" s="2">
        <f>SUMIFS('raw data'!$E:$E,'raw data'!$A:$A,"="&amp;SystemAnalysis!$A262,'raw data'!$G:$G,"="&amp;SystemAnalysis!$F262)</f>
        <v>6</v>
      </c>
      <c r="J262" s="24">
        <f ca="1">$D262*H262*Inputs!$A$2</f>
        <v>5.2030000000000012</v>
      </c>
      <c r="K262" s="11">
        <f ca="1">IFERROR(I262/J262,"")</f>
        <v>1.1531808571977702</v>
      </c>
    </row>
    <row r="263" spans="1:11" hidden="1" x14ac:dyDescent="0.25">
      <c r="A263" s="35">
        <v>407</v>
      </c>
      <c r="B263" s="2" t="s">
        <v>5</v>
      </c>
      <c r="C263" s="2">
        <v>2</v>
      </c>
      <c r="D263" s="2">
        <v>5.6</v>
      </c>
      <c r="E263" s="12">
        <v>40210</v>
      </c>
      <c r="F263" s="18">
        <v>2010</v>
      </c>
      <c r="G263" s="2">
        <f ca="1">IF(YEAR(E263)=Inputs!$A$4,1,0)</f>
        <v>0</v>
      </c>
      <c r="H263" s="21">
        <f ca="1">IF(G263=1,HLOOKUP(MONTH(E263),Inputs!$B$11:$M$15,5),IF(YEAR($E263)&gt;$F263,0,IF(YEAR($E263)=$F263,HLOOKUP(MONTH(E263),Inputs!$B$11:$M$15,4),1)))</f>
        <v>0.97230842683217944</v>
      </c>
      <c r="I263" s="2">
        <f>SUMIFS('raw data'!$E:$E,'raw data'!$A:$A,"="&amp;SystemAnalysis!$A263,'raw data'!$G:$G,"="&amp;SystemAnalysis!$F263)</f>
        <v>7</v>
      </c>
      <c r="J263" s="24">
        <f ca="1">$D263*H263*Inputs!$A$2</f>
        <v>5.9894199092862257</v>
      </c>
      <c r="K263" s="11">
        <f ca="1">IFERROR(I263/J263,"")</f>
        <v>1.1687275405664799</v>
      </c>
    </row>
    <row r="264" spans="1:11" hidden="1" x14ac:dyDescent="0.25">
      <c r="A264" s="35">
        <v>411</v>
      </c>
      <c r="B264" s="2" t="s">
        <v>5</v>
      </c>
      <c r="C264" s="2">
        <v>6</v>
      </c>
      <c r="D264" s="2">
        <v>4.032</v>
      </c>
      <c r="E264" s="12">
        <v>40210</v>
      </c>
      <c r="F264" s="18">
        <v>2010</v>
      </c>
      <c r="G264" s="2">
        <f ca="1">IF(YEAR(E264)=Inputs!$A$4,1,0)</f>
        <v>0</v>
      </c>
      <c r="H264" s="21">
        <f ca="1">IF(G264=1,HLOOKUP(MONTH(E264),Inputs!$B$11:$M$15,5),IF(YEAR($E264)&gt;$F264,0,IF(YEAR($E264)=$F264,HLOOKUP(MONTH(E264),Inputs!$B$11:$M$15,4),1)))</f>
        <v>0.97230842683217944</v>
      </c>
      <c r="I264" s="2">
        <f>SUMIFS('raw data'!$E:$E,'raw data'!$A:$A,"="&amp;SystemAnalysis!$A264,'raw data'!$G:$G,"="&amp;SystemAnalysis!$F264)</f>
        <v>5</v>
      </c>
      <c r="J264" s="24">
        <f ca="1">$D264*H264*Inputs!$A$2</f>
        <v>4.3123823346860828</v>
      </c>
      <c r="K264" s="11">
        <f ca="1">IFERROR(I264/J264,"")</f>
        <v>1.1594519251651585</v>
      </c>
    </row>
    <row r="265" spans="1:11" x14ac:dyDescent="0.25">
      <c r="A265" s="35">
        <v>438</v>
      </c>
      <c r="B265" s="2" t="s">
        <v>5</v>
      </c>
      <c r="C265" s="2">
        <v>3</v>
      </c>
      <c r="D265" s="2">
        <v>2.5920000000000001</v>
      </c>
      <c r="E265" s="12">
        <v>39934</v>
      </c>
      <c r="F265" s="18">
        <v>2010</v>
      </c>
      <c r="G265" s="2">
        <f ca="1">IF(YEAR(E265)=Inputs!$A$4,1,0)</f>
        <v>0</v>
      </c>
      <c r="H265" s="21">
        <f ca="1">IF(G265=1,HLOOKUP(MONTH(E265),Inputs!$B$11:$M$15,5),IF(YEAR($E265)&gt;$F265,0,IF(YEAR($E265)=$F265,HLOOKUP(MONTH(E265),Inputs!$B$11:$M$15,4),1)))</f>
        <v>1</v>
      </c>
      <c r="I265" s="2">
        <f>SUMIFS('raw data'!$E:$E,'raw data'!$A:$A,"="&amp;SystemAnalysis!$A265,'raw data'!$G:$G,"="&amp;SystemAnalysis!$F265)</f>
        <v>3</v>
      </c>
      <c r="J265" s="24">
        <f ca="1">$D265*H265*Inputs!$A$2</f>
        <v>2.8512000000000004</v>
      </c>
      <c r="K265" s="11">
        <f ca="1">IFERROR(I265/J265,"")</f>
        <v>1.0521885521885521</v>
      </c>
    </row>
    <row r="266" spans="1:11" hidden="1" x14ac:dyDescent="0.25">
      <c r="A266" s="35">
        <v>458</v>
      </c>
      <c r="B266" s="2" t="s">
        <v>5</v>
      </c>
      <c r="C266" s="2">
        <v>6</v>
      </c>
      <c r="D266" s="2">
        <v>4.032</v>
      </c>
      <c r="E266" s="12">
        <v>40210</v>
      </c>
      <c r="F266" s="18">
        <v>2010</v>
      </c>
      <c r="G266" s="2">
        <f ca="1">IF(YEAR(E266)=Inputs!$A$4,1,0)</f>
        <v>0</v>
      </c>
      <c r="H266" s="21">
        <f ca="1">IF(G266=1,HLOOKUP(MONTH(E266),Inputs!$B$11:$M$15,5),IF(YEAR($E266)&gt;$F266,0,IF(YEAR($E266)=$F266,HLOOKUP(MONTH(E266),Inputs!$B$11:$M$15,4),1)))</f>
        <v>0.97230842683217944</v>
      </c>
      <c r="I266" s="2">
        <f>SUMIFS('raw data'!$E:$E,'raw data'!$A:$A,"="&amp;SystemAnalysis!$A266,'raw data'!$G:$G,"="&amp;SystemAnalysis!$F266)</f>
        <v>5</v>
      </c>
      <c r="J266" s="24">
        <f ca="1">$D266*H266*Inputs!$A$2</f>
        <v>4.3123823346860828</v>
      </c>
      <c r="K266" s="11">
        <f ca="1">IFERROR(I266/J266,"")</f>
        <v>1.1594519251651585</v>
      </c>
    </row>
    <row r="267" spans="1:11" hidden="1" x14ac:dyDescent="0.25">
      <c r="A267" s="35">
        <v>464</v>
      </c>
      <c r="B267" s="2" t="s">
        <v>5</v>
      </c>
      <c r="C267" s="2">
        <v>9</v>
      </c>
      <c r="D267" s="2">
        <v>3.87</v>
      </c>
      <c r="E267" s="12">
        <v>40210</v>
      </c>
      <c r="F267" s="18">
        <v>2010</v>
      </c>
      <c r="G267" s="2">
        <f ca="1">IF(YEAR(E267)=Inputs!$A$4,1,0)</f>
        <v>0</v>
      </c>
      <c r="H267" s="21">
        <f ca="1">IF(G267=1,HLOOKUP(MONTH(E267),Inputs!$B$11:$M$15,5),IF(YEAR($E267)&gt;$F267,0,IF(YEAR($E267)=$F267,HLOOKUP(MONTH(E267),Inputs!$B$11:$M$15,4),1)))</f>
        <v>0.97230842683217944</v>
      </c>
      <c r="I267" s="2">
        <f>SUMIFS('raw data'!$E:$E,'raw data'!$A:$A,"="&amp;SystemAnalysis!$A267,'raw data'!$G:$G,"="&amp;SystemAnalysis!$F267)</f>
        <v>5</v>
      </c>
      <c r="J267" s="24">
        <f ca="1">$D267*H267*Inputs!$A$2</f>
        <v>4.1391169730245885</v>
      </c>
      <c r="K267" s="11">
        <f ca="1">IFERROR(I267/J267,"")</f>
        <v>1.2079871220325373</v>
      </c>
    </row>
    <row r="268" spans="1:11" x14ac:dyDescent="0.25">
      <c r="A268" s="35">
        <v>502</v>
      </c>
      <c r="B268" s="2" t="s">
        <v>5</v>
      </c>
      <c r="C268" s="2">
        <v>2</v>
      </c>
      <c r="D268" s="2">
        <v>5.4</v>
      </c>
      <c r="E268" s="12">
        <v>40148</v>
      </c>
      <c r="F268" s="18">
        <v>2010</v>
      </c>
      <c r="G268" s="2">
        <f ca="1">IF(YEAR(E268)=Inputs!$A$4,1,0)</f>
        <v>0</v>
      </c>
      <c r="H268" s="21">
        <f ca="1">IF(G268=1,HLOOKUP(MONTH(E268),Inputs!$B$11:$M$15,5),IF(YEAR($E268)&gt;$F268,0,IF(YEAR($E268)=$F268,HLOOKUP(MONTH(E268),Inputs!$B$11:$M$15,4),1)))</f>
        <v>1</v>
      </c>
      <c r="I268" s="2">
        <f>SUMIFS('raw data'!$E:$E,'raw data'!$A:$A,"="&amp;SystemAnalysis!$A268,'raw data'!$G:$G,"="&amp;SystemAnalysis!$F268)</f>
        <v>5</v>
      </c>
      <c r="J268" s="24">
        <f ca="1">$D268*H268*Inputs!$A$2</f>
        <v>5.9400000000000013</v>
      </c>
      <c r="K268" s="11">
        <f ca="1">IFERROR(I268/J268,"")</f>
        <v>0.84175084175084158</v>
      </c>
    </row>
    <row r="269" spans="1:11" hidden="1" x14ac:dyDescent="0.25">
      <c r="A269" s="35">
        <v>612</v>
      </c>
      <c r="B269" s="2" t="s">
        <v>5</v>
      </c>
      <c r="C269" s="2">
        <v>8</v>
      </c>
      <c r="D269" s="2">
        <v>4.5999999999999996</v>
      </c>
      <c r="E269" s="12">
        <v>40269</v>
      </c>
      <c r="F269" s="18">
        <v>2010</v>
      </c>
      <c r="G269" s="2">
        <f ca="1">IF(YEAR(E269)=Inputs!$A$4,1,0)</f>
        <v>0</v>
      </c>
      <c r="H269" s="21">
        <f ca="1">IF(G269=1,HLOOKUP(MONTH(E269),Inputs!$B$11:$M$15,5),IF(YEAR($E269)&gt;$F269,0,IF(YEAR($E269)=$F269,HLOOKUP(MONTH(E269),Inputs!$B$11:$M$15,4),1)))</f>
        <v>0.8436380997851517</v>
      </c>
      <c r="I269" s="2">
        <f>SUMIFS('raw data'!$E:$E,'raw data'!$A:$A,"="&amp;SystemAnalysis!$A269,'raw data'!$G:$G,"="&amp;SystemAnalysis!$F269)</f>
        <v>4</v>
      </c>
      <c r="J269" s="24">
        <f ca="1">$D269*H269*Inputs!$A$2</f>
        <v>4.268808784912868</v>
      </c>
      <c r="K269" s="11">
        <f ca="1">IFERROR(I269/J269,"")</f>
        <v>0.93702955591196513</v>
      </c>
    </row>
    <row r="270" spans="1:11" hidden="1" x14ac:dyDescent="0.25">
      <c r="A270" s="35">
        <v>685</v>
      </c>
      <c r="B270" s="2" t="s">
        <v>5</v>
      </c>
      <c r="C270" s="2">
        <v>4</v>
      </c>
      <c r="D270" s="2">
        <v>4.4400000000000004</v>
      </c>
      <c r="E270" s="12">
        <v>40238</v>
      </c>
      <c r="F270" s="18">
        <v>2010</v>
      </c>
      <c r="G270" s="2">
        <f ca="1">IF(YEAR(E270)=Inputs!$A$4,1,0)</f>
        <v>0</v>
      </c>
      <c r="H270" s="21">
        <f ca="1">IF(G270=1,HLOOKUP(MONTH(E270),Inputs!$B$11:$M$15,5),IF(YEAR($E270)&gt;$F270,0,IF(YEAR($E270)=$F270,HLOOKUP(MONTH(E270),Inputs!$B$11:$M$15,4),1)))</f>
        <v>0.92074480783003099</v>
      </c>
      <c r="I270" s="2">
        <f>SUMIFS('raw data'!$E:$E,'raw data'!$A:$A,"="&amp;SystemAnalysis!$A270,'raw data'!$G:$G,"="&amp;SystemAnalysis!$F270)</f>
        <v>5</v>
      </c>
      <c r="J270" s="24">
        <f ca="1">$D270*H270*Inputs!$A$2</f>
        <v>4.4969176414418719</v>
      </c>
      <c r="K270" s="11">
        <f ca="1">IFERROR(I270/J270,"")</f>
        <v>1.1118727089688976</v>
      </c>
    </row>
    <row r="271" spans="1:11" hidden="1" x14ac:dyDescent="0.25">
      <c r="A271" s="35">
        <v>721</v>
      </c>
      <c r="B271" s="2" t="s">
        <v>5</v>
      </c>
      <c r="C271" s="2">
        <v>6</v>
      </c>
      <c r="D271" s="2">
        <v>3.4</v>
      </c>
      <c r="E271" s="12">
        <v>40299</v>
      </c>
      <c r="F271" s="18">
        <v>2010</v>
      </c>
      <c r="G271" s="2">
        <f ca="1">IF(YEAR(E271)=Inputs!$A$4,1,0)</f>
        <v>0</v>
      </c>
      <c r="H271" s="21">
        <f ca="1">IF(G271=1,HLOOKUP(MONTH(E271),Inputs!$B$11:$M$15,5),IF(YEAR($E271)&gt;$F271,0,IF(YEAR($E271)=$F271,HLOOKUP(MONTH(E271),Inputs!$B$11:$M$15,4),1)))</f>
        <v>0.73239436619718312</v>
      </c>
      <c r="I271" s="2">
        <f>SUMIFS('raw data'!$E:$E,'raw data'!$A:$A,"="&amp;SystemAnalysis!$A271,'raw data'!$G:$G,"="&amp;SystemAnalysis!$F271)</f>
        <v>3</v>
      </c>
      <c r="J271" s="24">
        <f ca="1">$D271*H271*Inputs!$A$2</f>
        <v>2.7391549295774653</v>
      </c>
      <c r="K271" s="11">
        <f ca="1">IFERROR(I271/J271,"")</f>
        <v>1.0952283011106538</v>
      </c>
    </row>
    <row r="272" spans="1:11" hidden="1" x14ac:dyDescent="0.25">
      <c r="A272" s="35">
        <v>760</v>
      </c>
      <c r="B272" s="2" t="s">
        <v>5</v>
      </c>
      <c r="C272" s="2">
        <v>4</v>
      </c>
      <c r="D272" s="2">
        <v>8.75</v>
      </c>
      <c r="E272" s="12">
        <v>40269</v>
      </c>
      <c r="F272" s="18">
        <v>2010</v>
      </c>
      <c r="G272" s="2">
        <f ca="1">IF(YEAR(E272)=Inputs!$A$4,1,0)</f>
        <v>0</v>
      </c>
      <c r="H272" s="21">
        <f ca="1">IF(G272=1,HLOOKUP(MONTH(E272),Inputs!$B$11:$M$15,5),IF(YEAR($E272)&gt;$F272,0,IF(YEAR($E272)=$F272,HLOOKUP(MONTH(E272),Inputs!$B$11:$M$15,4),1)))</f>
        <v>0.8436380997851517</v>
      </c>
      <c r="I272" s="2">
        <f>SUMIFS('raw data'!$E:$E,'raw data'!$A:$A,"="&amp;SystemAnalysis!$A272,'raw data'!$G:$G,"="&amp;SystemAnalysis!$F272)</f>
        <v>8</v>
      </c>
      <c r="J272" s="24">
        <f ca="1">$D272*H272*Inputs!$A$2</f>
        <v>8.1200167104320862</v>
      </c>
      <c r="K272" s="11">
        <f ca="1">IFERROR(I272/J272,"")</f>
        <v>0.98521964735886614</v>
      </c>
    </row>
    <row r="273" spans="1:11" hidden="1" x14ac:dyDescent="0.25">
      <c r="A273" s="35">
        <v>774</v>
      </c>
      <c r="B273" s="2" t="s">
        <v>5</v>
      </c>
      <c r="C273" s="2">
        <v>2</v>
      </c>
      <c r="D273" s="2">
        <v>5</v>
      </c>
      <c r="E273" s="12">
        <v>40269</v>
      </c>
      <c r="F273" s="18">
        <v>2010</v>
      </c>
      <c r="G273" s="2">
        <f ca="1">IF(YEAR(E273)=Inputs!$A$4,1,0)</f>
        <v>0</v>
      </c>
      <c r="H273" s="21">
        <f ca="1">IF(G273=1,HLOOKUP(MONTH(E273),Inputs!$B$11:$M$15,5),IF(YEAR($E273)&gt;$F273,0,IF(YEAR($E273)=$F273,HLOOKUP(MONTH(E273),Inputs!$B$11:$M$15,4),1)))</f>
        <v>0.8436380997851517</v>
      </c>
      <c r="I273" s="2">
        <f>SUMIFS('raw data'!$E:$E,'raw data'!$A:$A,"="&amp;SystemAnalysis!$A273,'raw data'!$G:$G,"="&amp;SystemAnalysis!$F273)</f>
        <v>5</v>
      </c>
      <c r="J273" s="24">
        <f ca="1">$D273*H273*Inputs!$A$2</f>
        <v>4.6400095488183348</v>
      </c>
      <c r="K273" s="11">
        <f ca="1">IFERROR(I273/J273,"")</f>
        <v>1.0775839892987598</v>
      </c>
    </row>
    <row r="274" spans="1:11" hidden="1" x14ac:dyDescent="0.25">
      <c r="A274" s="35">
        <v>775</v>
      </c>
      <c r="B274" s="2" t="s">
        <v>5</v>
      </c>
      <c r="C274" s="2">
        <v>8</v>
      </c>
      <c r="D274" s="2">
        <v>4.8</v>
      </c>
      <c r="E274" s="12">
        <v>40299</v>
      </c>
      <c r="F274" s="18">
        <v>2010</v>
      </c>
      <c r="G274" s="2">
        <f ca="1">IF(YEAR(E274)=Inputs!$A$4,1,0)</f>
        <v>0</v>
      </c>
      <c r="H274" s="21">
        <f ca="1">IF(G274=1,HLOOKUP(MONTH(E274),Inputs!$B$11:$M$15,5),IF(YEAR($E274)&gt;$F274,0,IF(YEAR($E274)=$F274,HLOOKUP(MONTH(E274),Inputs!$B$11:$M$15,4),1)))</f>
        <v>0.73239436619718312</v>
      </c>
      <c r="I274" s="2">
        <f>SUMIFS('raw data'!$E:$E,'raw data'!$A:$A,"="&amp;SystemAnalysis!$A274,'raw data'!$G:$G,"="&amp;SystemAnalysis!$F274)</f>
        <v>4</v>
      </c>
      <c r="J274" s="24">
        <f ca="1">$D274*H274*Inputs!$A$2</f>
        <v>3.8670422535211273</v>
      </c>
      <c r="K274" s="11">
        <f ca="1">IFERROR(I274/J274,"")</f>
        <v>1.0343822843822843</v>
      </c>
    </row>
    <row r="275" spans="1:11" hidden="1" x14ac:dyDescent="0.25">
      <c r="A275" s="35">
        <v>825</v>
      </c>
      <c r="B275" s="2" t="s">
        <v>5</v>
      </c>
      <c r="C275" s="2">
        <v>3</v>
      </c>
      <c r="D275" s="2">
        <v>27.6</v>
      </c>
      <c r="E275" s="12">
        <v>40238</v>
      </c>
      <c r="F275" s="18">
        <v>2010</v>
      </c>
      <c r="G275" s="2">
        <f ca="1">IF(YEAR(E275)=Inputs!$A$4,1,0)</f>
        <v>0</v>
      </c>
      <c r="H275" s="21">
        <f ca="1">IF(G275=1,HLOOKUP(MONTH(E275),Inputs!$B$11:$M$15,5),IF(YEAR($E275)&gt;$F275,0,IF(YEAR($E275)=$F275,HLOOKUP(MONTH(E275),Inputs!$B$11:$M$15,4),1)))</f>
        <v>0.92074480783003099</v>
      </c>
      <c r="I275" s="2">
        <f>SUMIFS('raw data'!$E:$E,'raw data'!$A:$A,"="&amp;SystemAnalysis!$A275,'raw data'!$G:$G,"="&amp;SystemAnalysis!$F275)</f>
        <v>29</v>
      </c>
      <c r="J275" s="24">
        <f ca="1">$D275*H275*Inputs!$A$2</f>
        <v>27.953812365719745</v>
      </c>
      <c r="K275" s="11">
        <f ca="1">IFERROR(I275/J275,"")</f>
        <v>1.0374255797596759</v>
      </c>
    </row>
    <row r="276" spans="1:11" hidden="1" x14ac:dyDescent="0.25">
      <c r="A276" s="35">
        <v>847</v>
      </c>
      <c r="B276" s="2" t="s">
        <v>5</v>
      </c>
      <c r="C276" s="2">
        <v>6</v>
      </c>
      <c r="D276" s="2">
        <v>3.96</v>
      </c>
      <c r="E276" s="12">
        <v>40330</v>
      </c>
      <c r="F276" s="18">
        <v>2010</v>
      </c>
      <c r="G276" s="2">
        <f ca="1">IF(YEAR(E276)=Inputs!$A$4,1,0)</f>
        <v>0</v>
      </c>
      <c r="H276" s="21">
        <f ca="1">IF(G276=1,HLOOKUP(MONTH(E276),Inputs!$B$11:$M$15,5),IF(YEAR($E276)&gt;$F276,0,IF(YEAR($E276)=$F276,HLOOKUP(MONTH(E276),Inputs!$B$11:$M$15,4),1)))</f>
        <v>0.59489138219145377</v>
      </c>
      <c r="I276" s="2">
        <f>SUMIFS('raw data'!$E:$E,'raw data'!$A:$A,"="&amp;SystemAnalysis!$A276,'raw data'!$G:$G,"="&amp;SystemAnalysis!$F276)</f>
        <v>3</v>
      </c>
      <c r="J276" s="24">
        <f ca="1">$D276*H276*Inputs!$A$2</f>
        <v>2.5913468608259729</v>
      </c>
      <c r="K276" s="11">
        <f ca="1">IFERROR(I276/J276,"")</f>
        <v>1.1576991275663389</v>
      </c>
    </row>
    <row r="277" spans="1:11" hidden="1" x14ac:dyDescent="0.25">
      <c r="A277" s="35">
        <v>883</v>
      </c>
      <c r="B277" s="2" t="s">
        <v>5</v>
      </c>
      <c r="C277" s="2">
        <v>6</v>
      </c>
      <c r="D277" s="2">
        <v>3.45</v>
      </c>
      <c r="E277" s="12">
        <v>40299</v>
      </c>
      <c r="F277" s="18">
        <v>2010</v>
      </c>
      <c r="G277" s="2">
        <f ca="1">IF(YEAR(E277)=Inputs!$A$4,1,0)</f>
        <v>0</v>
      </c>
      <c r="H277" s="21">
        <f ca="1">IF(G277=1,HLOOKUP(MONTH(E277),Inputs!$B$11:$M$15,5),IF(YEAR($E277)&gt;$F277,0,IF(YEAR($E277)=$F277,HLOOKUP(MONTH(E277),Inputs!$B$11:$M$15,4),1)))</f>
        <v>0.73239436619718312</v>
      </c>
      <c r="I277" s="2">
        <f>SUMIFS('raw data'!$E:$E,'raw data'!$A:$A,"="&amp;SystemAnalysis!$A277,'raw data'!$G:$G,"="&amp;SystemAnalysis!$F277)</f>
        <v>3</v>
      </c>
      <c r="J277" s="24">
        <f ca="1">$D277*H277*Inputs!$A$2</f>
        <v>2.7794366197183105</v>
      </c>
      <c r="K277" s="11">
        <f ca="1">IFERROR(I277/J277,"")</f>
        <v>1.079355427181514</v>
      </c>
    </row>
    <row r="278" spans="1:11" hidden="1" x14ac:dyDescent="0.25">
      <c r="A278" s="35">
        <v>884</v>
      </c>
      <c r="B278" s="2" t="s">
        <v>5</v>
      </c>
      <c r="C278" s="2">
        <v>6</v>
      </c>
      <c r="D278" s="2">
        <v>3.45</v>
      </c>
      <c r="E278" s="12">
        <v>40299</v>
      </c>
      <c r="F278" s="18">
        <v>2010</v>
      </c>
      <c r="G278" s="2">
        <f ca="1">IF(YEAR(E278)=Inputs!$A$4,1,0)</f>
        <v>0</v>
      </c>
      <c r="H278" s="21">
        <f ca="1">IF(G278=1,HLOOKUP(MONTH(E278),Inputs!$B$11:$M$15,5),IF(YEAR($E278)&gt;$F278,0,IF(YEAR($E278)=$F278,HLOOKUP(MONTH(E278),Inputs!$B$11:$M$15,4),1)))</f>
        <v>0.73239436619718312</v>
      </c>
      <c r="I278" s="2">
        <f>SUMIFS('raw data'!$E:$E,'raw data'!$A:$A,"="&amp;SystemAnalysis!$A278,'raw data'!$G:$G,"="&amp;SystemAnalysis!$F278)</f>
        <v>3</v>
      </c>
      <c r="J278" s="24">
        <f ca="1">$D278*H278*Inputs!$A$2</f>
        <v>2.7794366197183105</v>
      </c>
      <c r="K278" s="11">
        <f ca="1">IFERROR(I278/J278,"")</f>
        <v>1.079355427181514</v>
      </c>
    </row>
    <row r="279" spans="1:11" hidden="1" x14ac:dyDescent="0.25">
      <c r="A279" s="35">
        <v>911</v>
      </c>
      <c r="B279" s="2" t="s">
        <v>5</v>
      </c>
      <c r="C279" s="2">
        <v>2</v>
      </c>
      <c r="D279" s="2">
        <v>4.7</v>
      </c>
      <c r="E279" s="12">
        <v>40330</v>
      </c>
      <c r="F279" s="18">
        <v>2010</v>
      </c>
      <c r="G279" s="2">
        <f ca="1">IF(YEAR(E279)=Inputs!$A$4,1,0)</f>
        <v>0</v>
      </c>
      <c r="H279" s="21">
        <f ca="1">IF(G279=1,HLOOKUP(MONTH(E279),Inputs!$B$11:$M$15,5),IF(YEAR($E279)&gt;$F279,0,IF(YEAR($E279)=$F279,HLOOKUP(MONTH(E279),Inputs!$B$11:$M$15,4),1)))</f>
        <v>0.59489138219145377</v>
      </c>
      <c r="I279" s="2">
        <f>SUMIFS('raw data'!$E:$E,'raw data'!$A:$A,"="&amp;SystemAnalysis!$A279,'raw data'!$G:$G,"="&amp;SystemAnalysis!$F279)</f>
        <v>3</v>
      </c>
      <c r="J279" s="24">
        <f ca="1">$D279*H279*Inputs!$A$2</f>
        <v>3.0755884459298164</v>
      </c>
      <c r="K279" s="11">
        <f ca="1">IFERROR(I279/J279,"")</f>
        <v>0.97542309471546851</v>
      </c>
    </row>
    <row r="280" spans="1:11" hidden="1" x14ac:dyDescent="0.25">
      <c r="A280" s="35">
        <v>937</v>
      </c>
      <c r="B280" s="2" t="s">
        <v>5</v>
      </c>
      <c r="C280" s="2">
        <v>2</v>
      </c>
      <c r="D280" s="2">
        <v>5.04</v>
      </c>
      <c r="E280" s="12">
        <v>40299</v>
      </c>
      <c r="F280" s="18">
        <v>2010</v>
      </c>
      <c r="G280" s="2">
        <f ca="1">IF(YEAR(E280)=Inputs!$A$4,1,0)</f>
        <v>0</v>
      </c>
      <c r="H280" s="21">
        <f ca="1">IF(G280=1,HLOOKUP(MONTH(E280),Inputs!$B$11:$M$15,5),IF(YEAR($E280)&gt;$F280,0,IF(YEAR($E280)=$F280,HLOOKUP(MONTH(E280),Inputs!$B$11:$M$15,4),1)))</f>
        <v>0.73239436619718312</v>
      </c>
      <c r="I280" s="2">
        <f>SUMIFS('raw data'!$E:$E,'raw data'!$A:$A,"="&amp;SystemAnalysis!$A280,'raw data'!$G:$G,"="&amp;SystemAnalysis!$F280)</f>
        <v>5</v>
      </c>
      <c r="J280" s="24">
        <f ca="1">$D280*H280*Inputs!$A$2</f>
        <v>4.0603943661971833</v>
      </c>
      <c r="K280" s="11">
        <f ca="1">IFERROR(I280/J280,"")</f>
        <v>1.2314074814074814</v>
      </c>
    </row>
    <row r="281" spans="1:11" hidden="1" x14ac:dyDescent="0.25">
      <c r="A281" s="35">
        <v>970</v>
      </c>
      <c r="B281" s="2" t="s">
        <v>5</v>
      </c>
      <c r="C281" s="2">
        <v>8</v>
      </c>
      <c r="D281" s="2">
        <v>5.0599999999999996</v>
      </c>
      <c r="E281" s="12">
        <v>40360</v>
      </c>
      <c r="F281" s="18">
        <v>2010</v>
      </c>
      <c r="G281" s="2">
        <f ca="1">IF(YEAR(E281)=Inputs!$A$4,1,0)</f>
        <v>0</v>
      </c>
      <c r="H281" s="21">
        <f ca="1">IF(G281=1,HLOOKUP(MONTH(E281),Inputs!$B$11:$M$15,5),IF(YEAR($E281)&gt;$F281,0,IF(YEAR($E281)=$F281,HLOOKUP(MONTH(E281),Inputs!$B$11:$M$15,4),1)))</f>
        <v>0.46622105514442586</v>
      </c>
      <c r="I281" s="2">
        <f>SUMIFS('raw data'!$E:$E,'raw data'!$A:$A,"="&amp;SystemAnalysis!$A281,'raw data'!$G:$G,"="&amp;SystemAnalysis!$F281)</f>
        <v>3</v>
      </c>
      <c r="J281" s="24">
        <f ca="1">$D281*H281*Inputs!$A$2</f>
        <v>2.5949863929338739</v>
      </c>
      <c r="K281" s="11">
        <f ca="1">IFERROR(I281/J281,"")</f>
        <v>1.1560754261251522</v>
      </c>
    </row>
    <row r="282" spans="1:11" hidden="1" x14ac:dyDescent="0.25">
      <c r="A282" s="35">
        <v>971</v>
      </c>
      <c r="B282" s="2" t="s">
        <v>5</v>
      </c>
      <c r="C282" s="2">
        <v>8</v>
      </c>
      <c r="D282" s="2">
        <v>2.6</v>
      </c>
      <c r="E282" s="12">
        <v>40422</v>
      </c>
      <c r="F282" s="18">
        <v>2010</v>
      </c>
      <c r="G282" s="2">
        <f ca="1">IF(YEAR(E282)=Inputs!$A$4,1,0)</f>
        <v>0</v>
      </c>
      <c r="H282" s="21">
        <f ca="1">IF(G282=1,HLOOKUP(MONTH(E282),Inputs!$B$11:$M$15,5),IF(YEAR($E282)&gt;$F282,0,IF(YEAR($E282)=$F282,HLOOKUP(MONTH(E282),Inputs!$B$11:$M$15,4),1)))</f>
        <v>0.19766053950823584</v>
      </c>
      <c r="I282" s="2">
        <f>SUMIFS('raw data'!$E:$E,'raw data'!$A:$A,"="&amp;SystemAnalysis!$A282,'raw data'!$G:$G,"="&amp;SystemAnalysis!$F282)</f>
        <v>1</v>
      </c>
      <c r="J282" s="24">
        <f ca="1">$D282*H282*Inputs!$A$2</f>
        <v>0.5653091429935545</v>
      </c>
      <c r="K282" s="11">
        <f ca="1">IFERROR(I282/J282,"")</f>
        <v>1.7689436167697039</v>
      </c>
    </row>
    <row r="283" spans="1:11" hidden="1" x14ac:dyDescent="0.25">
      <c r="A283" s="35">
        <v>972</v>
      </c>
      <c r="B283" s="2" t="s">
        <v>5</v>
      </c>
      <c r="C283" s="2">
        <v>8</v>
      </c>
      <c r="D283" s="2">
        <v>3.6</v>
      </c>
      <c r="E283" s="12">
        <v>40391</v>
      </c>
      <c r="F283" s="18">
        <v>2010</v>
      </c>
      <c r="G283" s="2">
        <f ca="1">IF(YEAR(E283)=Inputs!$A$4,1,0)</f>
        <v>0</v>
      </c>
      <c r="H283" s="21">
        <f ca="1">IF(G283=1,HLOOKUP(MONTH(E283),Inputs!$B$11:$M$15,5),IF(YEAR($E283)&gt;$F283,0,IF(YEAR($E283)=$F283,HLOOKUP(MONTH(E283),Inputs!$B$11:$M$15,4),1)))</f>
        <v>0.31869181188827883</v>
      </c>
      <c r="I283" s="2">
        <f>SUMIFS('raw data'!$E:$E,'raw data'!$A:$A,"="&amp;SystemAnalysis!$A283,'raw data'!$G:$G,"="&amp;SystemAnalysis!$F283)</f>
        <v>2</v>
      </c>
      <c r="J283" s="24">
        <f ca="1">$D283*H283*Inputs!$A$2</f>
        <v>1.2620195750775844</v>
      </c>
      <c r="K283" s="11">
        <f ca="1">IFERROR(I283/J283,"")</f>
        <v>1.5847614724019214</v>
      </c>
    </row>
    <row r="284" spans="1:11" hidden="1" x14ac:dyDescent="0.25">
      <c r="A284" s="35">
        <v>989</v>
      </c>
      <c r="B284" s="2" t="s">
        <v>5</v>
      </c>
      <c r="C284" s="2">
        <v>9</v>
      </c>
      <c r="D284" s="2">
        <v>3.2</v>
      </c>
      <c r="E284" s="12">
        <v>40360</v>
      </c>
      <c r="F284" s="18">
        <v>2010</v>
      </c>
      <c r="G284" s="2">
        <f ca="1">IF(YEAR(E284)=Inputs!$A$4,1,0)</f>
        <v>0</v>
      </c>
      <c r="H284" s="21">
        <f ca="1">IF(G284=1,HLOOKUP(MONTH(E284),Inputs!$B$11:$M$15,5),IF(YEAR($E284)&gt;$F284,0,IF(YEAR($E284)=$F284,HLOOKUP(MONTH(E284),Inputs!$B$11:$M$15,4),1)))</f>
        <v>0.46622105514442586</v>
      </c>
      <c r="I284" s="2">
        <f>SUMIFS('raw data'!$E:$E,'raw data'!$A:$A,"="&amp;SystemAnalysis!$A284,'raw data'!$G:$G,"="&amp;SystemAnalysis!$F284)</f>
        <v>2</v>
      </c>
      <c r="J284" s="24">
        <f ca="1">$D284*H284*Inputs!$A$2</f>
        <v>1.6410981141083794</v>
      </c>
      <c r="K284" s="11">
        <f ca="1">IFERROR(I284/J284,"")</f>
        <v>1.2186961783735974</v>
      </c>
    </row>
    <row r="285" spans="1:11" hidden="1" x14ac:dyDescent="0.25">
      <c r="A285" s="35">
        <v>999</v>
      </c>
      <c r="B285" s="2" t="s">
        <v>5</v>
      </c>
      <c r="C285" s="2">
        <v>2</v>
      </c>
      <c r="D285" s="2">
        <v>2.4849999999999999</v>
      </c>
      <c r="E285" s="12">
        <v>40391</v>
      </c>
      <c r="F285" s="18">
        <v>2010</v>
      </c>
      <c r="G285" s="2">
        <f ca="1">IF(YEAR(E285)=Inputs!$A$4,1,0)</f>
        <v>0</v>
      </c>
      <c r="H285" s="21">
        <f ca="1">IF(G285=1,HLOOKUP(MONTH(E285),Inputs!$B$11:$M$15,5),IF(YEAR($E285)&gt;$F285,0,IF(YEAR($E285)=$F285,HLOOKUP(MONTH(E285),Inputs!$B$11:$M$15,4),1)))</f>
        <v>0.31869181188827883</v>
      </c>
      <c r="I285" s="2">
        <f>SUMIFS('raw data'!$E:$E,'raw data'!$A:$A,"="&amp;SystemAnalysis!$A285,'raw data'!$G:$G,"="&amp;SystemAnalysis!$F285)</f>
        <v>2</v>
      </c>
      <c r="J285" s="24">
        <f ca="1">$D285*H285*Inputs!$A$2</f>
        <v>0.87114406779661024</v>
      </c>
      <c r="K285" s="11">
        <f ca="1">IFERROR(I285/J285,"")</f>
        <v>2.2958315093146551</v>
      </c>
    </row>
    <row r="286" spans="1:11" hidden="1" x14ac:dyDescent="0.25">
      <c r="A286" s="35">
        <v>1060</v>
      </c>
      <c r="B286" s="2" t="s">
        <v>5</v>
      </c>
      <c r="C286" s="2">
        <v>9</v>
      </c>
      <c r="D286" s="2">
        <v>2.82</v>
      </c>
      <c r="E286" s="12">
        <v>40452</v>
      </c>
      <c r="F286" s="18">
        <v>2010</v>
      </c>
      <c r="G286" s="2">
        <f ca="1">IF(YEAR(E286)=Inputs!$A$4,1,0)</f>
        <v>0</v>
      </c>
      <c r="H286" s="21">
        <f ca="1">IF(G286=1,HLOOKUP(MONTH(E286),Inputs!$B$11:$M$15,5),IF(YEAR($E286)&gt;$F286,0,IF(YEAR($E286)=$F286,HLOOKUP(MONTH(E286),Inputs!$B$11:$M$15,4),1)))</f>
        <v>0.11864406779661016</v>
      </c>
      <c r="I286" s="2">
        <f>SUMIFS('raw data'!$E:$E,'raw data'!$A:$A,"="&amp;SystemAnalysis!$A286,'raw data'!$G:$G,"="&amp;SystemAnalysis!$F286)</f>
        <v>1</v>
      </c>
      <c r="J286" s="24">
        <f ca="1">$D286*H286*Inputs!$A$2</f>
        <v>0.36803389830508471</v>
      </c>
      <c r="K286" s="11">
        <f ca="1">IFERROR(I286/J286,"")</f>
        <v>2.7171410150133557</v>
      </c>
    </row>
    <row r="287" spans="1:11" hidden="1" x14ac:dyDescent="0.25">
      <c r="A287" s="35">
        <v>1064</v>
      </c>
      <c r="B287" s="2" t="s">
        <v>5</v>
      </c>
      <c r="C287" s="2">
        <v>9</v>
      </c>
      <c r="D287" s="2">
        <v>3.76</v>
      </c>
      <c r="E287" s="12">
        <v>40422</v>
      </c>
      <c r="F287" s="18">
        <v>2010</v>
      </c>
      <c r="G287" s="2">
        <f ca="1">IF(YEAR(E287)=Inputs!$A$4,1,0)</f>
        <v>0</v>
      </c>
      <c r="H287" s="21">
        <f ca="1">IF(G287=1,HLOOKUP(MONTH(E287),Inputs!$B$11:$M$15,5),IF(YEAR($E287)&gt;$F287,0,IF(YEAR($E287)=$F287,HLOOKUP(MONTH(E287),Inputs!$B$11:$M$15,4),1)))</f>
        <v>0.19766053950823584</v>
      </c>
      <c r="I287" s="2">
        <f>SUMIFS('raw data'!$E:$E,'raw data'!$A:$A,"="&amp;SystemAnalysis!$A287,'raw data'!$G:$G,"="&amp;SystemAnalysis!$F287)</f>
        <v>2</v>
      </c>
      <c r="J287" s="24">
        <f ca="1">$D287*H287*Inputs!$A$2</f>
        <v>0.81752399140606336</v>
      </c>
      <c r="K287" s="11">
        <f ca="1">IFERROR(I287/J287,"")</f>
        <v>2.4464113848942715</v>
      </c>
    </row>
    <row r="288" spans="1:11" hidden="1" x14ac:dyDescent="0.25">
      <c r="A288" s="35">
        <v>1083</v>
      </c>
      <c r="B288" s="2" t="s">
        <v>5</v>
      </c>
      <c r="C288" s="2">
        <v>9</v>
      </c>
      <c r="D288" s="2">
        <v>3.51</v>
      </c>
      <c r="E288" s="12">
        <v>40360</v>
      </c>
      <c r="F288" s="18">
        <v>2010</v>
      </c>
      <c r="G288" s="2">
        <f ca="1">IF(YEAR(E288)=Inputs!$A$4,1,0)</f>
        <v>0</v>
      </c>
      <c r="H288" s="21">
        <f ca="1">IF(G288=1,HLOOKUP(MONTH(E288),Inputs!$B$11:$M$15,5),IF(YEAR($E288)&gt;$F288,0,IF(YEAR($E288)=$F288,HLOOKUP(MONTH(E288),Inputs!$B$11:$M$15,4),1)))</f>
        <v>0.46622105514442586</v>
      </c>
      <c r="I288" s="2">
        <f>SUMIFS('raw data'!$E:$E,'raw data'!$A:$A,"="&amp;SystemAnalysis!$A288,'raw data'!$G:$G,"="&amp;SystemAnalysis!$F288)</f>
        <v>2</v>
      </c>
      <c r="J288" s="24">
        <f ca="1">$D288*H288*Inputs!$A$2</f>
        <v>1.8000794939126283</v>
      </c>
      <c r="K288" s="11">
        <f ca="1">IFERROR(I288/J288,"")</f>
        <v>1.1110620429616844</v>
      </c>
    </row>
    <row r="289" spans="1:11" hidden="1" x14ac:dyDescent="0.25">
      <c r="A289" s="35">
        <v>1134</v>
      </c>
      <c r="B289" s="2" t="s">
        <v>5</v>
      </c>
      <c r="C289" s="2">
        <v>2</v>
      </c>
      <c r="D289" s="2">
        <v>3.6</v>
      </c>
      <c r="E289" s="12">
        <v>40391</v>
      </c>
      <c r="F289" s="18">
        <v>2010</v>
      </c>
      <c r="G289" s="2">
        <f ca="1">IF(YEAR(E289)=Inputs!$A$4,1,0)</f>
        <v>0</v>
      </c>
      <c r="H289" s="21">
        <f ca="1">IF(G289=1,HLOOKUP(MONTH(E289),Inputs!$B$11:$M$15,5),IF(YEAR($E289)&gt;$F289,0,IF(YEAR($E289)=$F289,HLOOKUP(MONTH(E289),Inputs!$B$11:$M$15,4),1)))</f>
        <v>0.31869181188827883</v>
      </c>
      <c r="I289" s="2">
        <f>SUMIFS('raw data'!$E:$E,'raw data'!$A:$A,"="&amp;SystemAnalysis!$A289,'raw data'!$G:$G,"="&amp;SystemAnalysis!$F289)</f>
        <v>2</v>
      </c>
      <c r="J289" s="24">
        <f ca="1">$D289*H289*Inputs!$A$2</f>
        <v>1.2620195750775844</v>
      </c>
      <c r="K289" s="11">
        <f ca="1">IFERROR(I289/J289,"")</f>
        <v>1.5847614724019214</v>
      </c>
    </row>
    <row r="290" spans="1:11" hidden="1" x14ac:dyDescent="0.25">
      <c r="A290" s="35">
        <v>1153</v>
      </c>
      <c r="B290" s="2" t="s">
        <v>5</v>
      </c>
      <c r="C290" s="2">
        <v>2</v>
      </c>
      <c r="D290" s="2">
        <v>4.7300000000000004</v>
      </c>
      <c r="E290" s="12">
        <v>40360</v>
      </c>
      <c r="F290" s="18">
        <v>2010</v>
      </c>
      <c r="G290" s="2">
        <f ca="1">IF(YEAR(E290)=Inputs!$A$4,1,0)</f>
        <v>0</v>
      </c>
      <c r="H290" s="21">
        <f ca="1">IF(G290=1,HLOOKUP(MONTH(E290),Inputs!$B$11:$M$15,5),IF(YEAR($E290)&gt;$F290,0,IF(YEAR($E290)=$F290,HLOOKUP(MONTH(E290),Inputs!$B$11:$M$15,4),1)))</f>
        <v>0.46622105514442586</v>
      </c>
      <c r="I290" s="2">
        <f>SUMIFS('raw data'!$E:$E,'raw data'!$A:$A,"="&amp;SystemAnalysis!$A290,'raw data'!$G:$G,"="&amp;SystemAnalysis!$F290)</f>
        <v>3</v>
      </c>
      <c r="J290" s="24">
        <f ca="1">$D290*H290*Inputs!$A$2</f>
        <v>2.4257481499164482</v>
      </c>
      <c r="K290" s="11">
        <f ca="1">IFERROR(I290/J290,"")</f>
        <v>1.2367318512036507</v>
      </c>
    </row>
    <row r="291" spans="1:11" hidden="1" x14ac:dyDescent="0.25">
      <c r="A291" s="35">
        <v>1195</v>
      </c>
      <c r="B291" s="2" t="s">
        <v>5</v>
      </c>
      <c r="C291" s="2">
        <v>2</v>
      </c>
      <c r="D291" s="2">
        <v>5.64</v>
      </c>
      <c r="E291" s="12">
        <v>40360</v>
      </c>
      <c r="F291" s="18">
        <v>2010</v>
      </c>
      <c r="G291" s="2">
        <f ca="1">IF(YEAR(E291)=Inputs!$A$4,1,0)</f>
        <v>0</v>
      </c>
      <c r="H291" s="21">
        <f ca="1">IF(G291=1,HLOOKUP(MONTH(E291),Inputs!$B$11:$M$15,5),IF(YEAR($E291)&gt;$F291,0,IF(YEAR($E291)=$F291,HLOOKUP(MONTH(E291),Inputs!$B$11:$M$15,4),1)))</f>
        <v>0.46622105514442586</v>
      </c>
      <c r="I291" s="2">
        <f>SUMIFS('raw data'!$E:$E,'raw data'!$A:$A,"="&amp;SystemAnalysis!$A291,'raw data'!$G:$G,"="&amp;SystemAnalysis!$F291)</f>
        <v>3</v>
      </c>
      <c r="J291" s="24">
        <f ca="1">$D291*H291*Inputs!$A$2</f>
        <v>2.8924354261160179</v>
      </c>
      <c r="K291" s="11">
        <f ca="1">IFERROR(I291/J291,"")</f>
        <v>1.0371882369137002</v>
      </c>
    </row>
    <row r="292" spans="1:11" hidden="1" x14ac:dyDescent="0.25">
      <c r="A292" s="35">
        <v>1239</v>
      </c>
      <c r="B292" s="2" t="s">
        <v>5</v>
      </c>
      <c r="C292" s="2">
        <v>5</v>
      </c>
      <c r="D292" s="2">
        <v>3.1680000000000001</v>
      </c>
      <c r="E292" s="12">
        <v>40422</v>
      </c>
      <c r="F292" s="18">
        <v>2010</v>
      </c>
      <c r="G292" s="2">
        <f ca="1">IF(YEAR(E292)=Inputs!$A$4,1,0)</f>
        <v>0</v>
      </c>
      <c r="H292" s="21">
        <f ca="1">IF(G292=1,HLOOKUP(MONTH(E292),Inputs!$B$11:$M$15,5),IF(YEAR($E292)&gt;$F292,0,IF(YEAR($E292)=$F292,HLOOKUP(MONTH(E292),Inputs!$B$11:$M$15,4),1)))</f>
        <v>0.19766053950823584</v>
      </c>
      <c r="I292" s="2">
        <f>SUMIFS('raw data'!$E:$E,'raw data'!$A:$A,"="&amp;SystemAnalysis!$A292,'raw data'!$G:$G,"="&amp;SystemAnalysis!$F292)</f>
        <v>1</v>
      </c>
      <c r="J292" s="24">
        <f ca="1">$D292*H292*Inputs!$A$2</f>
        <v>0.68880744807830041</v>
      </c>
      <c r="K292" s="11">
        <f ca="1">IFERROR(I292/J292,"")</f>
        <v>1.4517845339650344</v>
      </c>
    </row>
    <row r="293" spans="1:11" hidden="1" x14ac:dyDescent="0.25">
      <c r="A293" s="35">
        <v>1272</v>
      </c>
      <c r="B293" s="2" t="s">
        <v>5</v>
      </c>
      <c r="C293" s="2">
        <v>8</v>
      </c>
      <c r="D293" s="2">
        <v>2.4</v>
      </c>
      <c r="E293" s="12">
        <v>40422</v>
      </c>
      <c r="F293" s="18">
        <v>2010</v>
      </c>
      <c r="G293" s="2">
        <f ca="1">IF(YEAR(E293)=Inputs!$A$4,1,0)</f>
        <v>0</v>
      </c>
      <c r="H293" s="21">
        <f ca="1">IF(G293=1,HLOOKUP(MONTH(E293),Inputs!$B$11:$M$15,5),IF(YEAR($E293)&gt;$F293,0,IF(YEAR($E293)=$F293,HLOOKUP(MONTH(E293),Inputs!$B$11:$M$15,4),1)))</f>
        <v>0.19766053950823584</v>
      </c>
      <c r="I293" s="2">
        <f>SUMIFS('raw data'!$E:$E,'raw data'!$A:$A,"="&amp;SystemAnalysis!$A293,'raw data'!$G:$G,"="&amp;SystemAnalysis!$F293)</f>
        <v>1</v>
      </c>
      <c r="J293" s="24">
        <f ca="1">$D293*H293*Inputs!$A$2</f>
        <v>0.52182382430174268</v>
      </c>
      <c r="K293" s="11">
        <f ca="1">IFERROR(I293/J293,"")</f>
        <v>1.9163555848338456</v>
      </c>
    </row>
    <row r="294" spans="1:11" hidden="1" x14ac:dyDescent="0.25">
      <c r="A294" s="35">
        <v>1278</v>
      </c>
      <c r="B294" s="2" t="s">
        <v>5</v>
      </c>
      <c r="C294" s="2">
        <v>2</v>
      </c>
      <c r="D294" s="2">
        <v>7.2</v>
      </c>
      <c r="E294" s="12">
        <v>40238</v>
      </c>
      <c r="F294" s="18">
        <v>2010</v>
      </c>
      <c r="G294" s="2">
        <f ca="1">IF(YEAR(E294)=Inputs!$A$4,1,0)</f>
        <v>0</v>
      </c>
      <c r="H294" s="21">
        <f ca="1">IF(G294=1,HLOOKUP(MONTH(E294),Inputs!$B$11:$M$15,5),IF(YEAR($E294)&gt;$F294,0,IF(YEAR($E294)=$F294,HLOOKUP(MONTH(E294),Inputs!$B$11:$M$15,4),1)))</f>
        <v>0.92074480783003099</v>
      </c>
      <c r="I294" s="2">
        <f>SUMIFS('raw data'!$E:$E,'raw data'!$A:$A,"="&amp;SystemAnalysis!$A294,'raw data'!$G:$G,"="&amp;SystemAnalysis!$F294)</f>
        <v>8</v>
      </c>
      <c r="J294" s="24">
        <f ca="1">$D294*H294*Inputs!$A$2</f>
        <v>7.2922988780138462</v>
      </c>
      <c r="K294" s="11">
        <f ca="1">IFERROR(I294/J294,"")</f>
        <v>1.097047739515979</v>
      </c>
    </row>
    <row r="295" spans="1:11" hidden="1" x14ac:dyDescent="0.25">
      <c r="A295" s="35">
        <v>1280</v>
      </c>
      <c r="B295" s="2" t="s">
        <v>5</v>
      </c>
      <c r="C295" s="2">
        <v>2</v>
      </c>
      <c r="D295" s="2">
        <v>7.2149999999999999</v>
      </c>
      <c r="E295" s="12">
        <v>40391</v>
      </c>
      <c r="F295" s="18">
        <v>2010</v>
      </c>
      <c r="G295" s="2">
        <f ca="1">IF(YEAR(E295)=Inputs!$A$4,1,0)</f>
        <v>0</v>
      </c>
      <c r="H295" s="21">
        <f ca="1">IF(G295=1,HLOOKUP(MONTH(E295),Inputs!$B$11:$M$15,5),IF(YEAR($E295)&gt;$F295,0,IF(YEAR($E295)=$F295,HLOOKUP(MONTH(E295),Inputs!$B$11:$M$15,4),1)))</f>
        <v>0.31869181188827883</v>
      </c>
      <c r="I295" s="2">
        <f>SUMIFS('raw data'!$E:$E,'raw data'!$A:$A,"="&amp;SystemAnalysis!$A295,'raw data'!$G:$G,"="&amp;SystemAnalysis!$F295)</f>
        <v>3</v>
      </c>
      <c r="J295" s="24">
        <f ca="1">$D295*H295*Inputs!$A$2</f>
        <v>2.529297565051325</v>
      </c>
      <c r="K295" s="11">
        <f ca="1">IFERROR(I295/J295,"")</f>
        <v>1.1861000625045568</v>
      </c>
    </row>
    <row r="296" spans="1:11" x14ac:dyDescent="0.25">
      <c r="A296" s="35">
        <v>1287</v>
      </c>
      <c r="B296" s="2" t="s">
        <v>5</v>
      </c>
      <c r="C296" s="2">
        <v>3</v>
      </c>
      <c r="D296" s="2">
        <v>34.520000000000003</v>
      </c>
      <c r="E296" s="12">
        <v>40026</v>
      </c>
      <c r="F296" s="18">
        <v>2010</v>
      </c>
      <c r="G296" s="2">
        <f ca="1">IF(YEAR(E296)=Inputs!$A$4,1,0)</f>
        <v>0</v>
      </c>
      <c r="H296" s="21">
        <f ca="1">IF(G296=1,HLOOKUP(MONTH(E296),Inputs!$B$11:$M$15,5),IF(YEAR($E296)&gt;$F296,0,IF(YEAR($E296)=$F296,HLOOKUP(MONTH(E296),Inputs!$B$11:$M$15,4),1)))</f>
        <v>1</v>
      </c>
      <c r="I296" s="2">
        <f>SUMIFS('raw data'!$E:$E,'raw data'!$A:$A,"="&amp;SystemAnalysis!$A296,'raw data'!$G:$G,"="&amp;SystemAnalysis!$F296)</f>
        <v>43</v>
      </c>
      <c r="J296" s="24">
        <f ca="1">$D296*H296*Inputs!$A$2</f>
        <v>37.972000000000008</v>
      </c>
      <c r="K296" s="11">
        <f ca="1">IFERROR(I296/J296,"")</f>
        <v>1.1324133572105759</v>
      </c>
    </row>
    <row r="297" spans="1:11" hidden="1" x14ac:dyDescent="0.25">
      <c r="A297" s="35">
        <v>1292</v>
      </c>
      <c r="B297" s="2" t="s">
        <v>5</v>
      </c>
      <c r="C297" s="2">
        <v>2</v>
      </c>
      <c r="D297" s="2">
        <v>5.85</v>
      </c>
      <c r="E297" s="12">
        <v>40391</v>
      </c>
      <c r="F297" s="18">
        <v>2010</v>
      </c>
      <c r="G297" s="2">
        <f ca="1">IF(YEAR(E297)=Inputs!$A$4,1,0)</f>
        <v>0</v>
      </c>
      <c r="H297" s="21">
        <f ca="1">IF(G297=1,HLOOKUP(MONTH(E297),Inputs!$B$11:$M$15,5),IF(YEAR($E297)&gt;$F297,0,IF(YEAR($E297)=$F297,HLOOKUP(MONTH(E297),Inputs!$B$11:$M$15,4),1)))</f>
        <v>0.31869181188827883</v>
      </c>
      <c r="I297" s="2">
        <f>SUMIFS('raw data'!$E:$E,'raw data'!$A:$A,"="&amp;SystemAnalysis!$A297,'raw data'!$G:$G,"="&amp;SystemAnalysis!$F297)</f>
        <v>2</v>
      </c>
      <c r="J297" s="24">
        <f ca="1">$D297*H297*Inputs!$A$2</f>
        <v>2.0507818095010744</v>
      </c>
      <c r="K297" s="11">
        <f ca="1">IFERROR(I297/J297,"")</f>
        <v>0.97523782917041335</v>
      </c>
    </row>
    <row r="298" spans="1:11" hidden="1" x14ac:dyDescent="0.25">
      <c r="A298" s="35">
        <v>1307</v>
      </c>
      <c r="B298" s="2" t="s">
        <v>5</v>
      </c>
      <c r="C298" s="2">
        <v>2</v>
      </c>
      <c r="D298" s="2">
        <v>5.85</v>
      </c>
      <c r="E298" s="12">
        <v>40330</v>
      </c>
      <c r="F298" s="18">
        <v>2010</v>
      </c>
      <c r="G298" s="2">
        <f ca="1">IF(YEAR(E298)=Inputs!$A$4,1,0)</f>
        <v>0</v>
      </c>
      <c r="H298" s="21">
        <f ca="1">IF(G298=1,HLOOKUP(MONTH(E298),Inputs!$B$11:$M$15,5),IF(YEAR($E298)&gt;$F298,0,IF(YEAR($E298)=$F298,HLOOKUP(MONTH(E298),Inputs!$B$11:$M$15,4),1)))</f>
        <v>0.59489138219145377</v>
      </c>
      <c r="I298" s="2">
        <f>SUMIFS('raw data'!$E:$E,'raw data'!$A:$A,"="&amp;SystemAnalysis!$A298,'raw data'!$G:$G,"="&amp;SystemAnalysis!$F298)</f>
        <v>4</v>
      </c>
      <c r="J298" s="24">
        <f ca="1">$D298*H298*Inputs!$A$2</f>
        <v>3.8281260444020053</v>
      </c>
      <c r="K298" s="11">
        <f ca="1">IFERROR(I298/J298,"")</f>
        <v>1.0448976741111573</v>
      </c>
    </row>
    <row r="299" spans="1:11" hidden="1" x14ac:dyDescent="0.25">
      <c r="A299" s="35">
        <v>1319</v>
      </c>
      <c r="B299" s="2" t="s">
        <v>5</v>
      </c>
      <c r="C299" s="2">
        <v>8</v>
      </c>
      <c r="D299" s="2">
        <v>2.99</v>
      </c>
      <c r="E299" s="12">
        <v>40513</v>
      </c>
      <c r="F299" s="18">
        <v>2010</v>
      </c>
      <c r="G299" s="2">
        <f ca="1">IF(YEAR(E299)=Inputs!$A$4,1,0)</f>
        <v>0</v>
      </c>
      <c r="H299" s="21">
        <f ca="1">IF(G299=1,HLOOKUP(MONTH(E299),Inputs!$B$11:$M$15,5),IF(YEAR($E299)&gt;$F299,0,IF(YEAR($E299)=$F299,HLOOKUP(MONTH(E299),Inputs!$B$11:$M$15,4),1)))</f>
        <v>2.4826927667701122E-2</v>
      </c>
      <c r="I299" s="2">
        <f>SUMIFS('raw data'!$E:$E,'raw data'!$A:$A,"="&amp;SystemAnalysis!$A299,'raw data'!$G:$G,"="&amp;SystemAnalysis!$F299)</f>
        <v>1</v>
      </c>
      <c r="J299" s="24">
        <f ca="1">$D299*H299*Inputs!$A$2</f>
        <v>8.1655765099069008E-2</v>
      </c>
      <c r="K299" s="11">
        <f ca="1">IFERROR(I299/J299,"")</f>
        <v>12.246532731482562</v>
      </c>
    </row>
    <row r="300" spans="1:11" hidden="1" x14ac:dyDescent="0.25">
      <c r="A300" s="35">
        <v>1434</v>
      </c>
      <c r="B300" s="2" t="s">
        <v>5</v>
      </c>
      <c r="C300" s="2">
        <v>2</v>
      </c>
      <c r="D300" s="2">
        <v>3.78</v>
      </c>
      <c r="E300" s="12">
        <v>40391</v>
      </c>
      <c r="F300" s="18">
        <v>2010</v>
      </c>
      <c r="G300" s="2">
        <f ca="1">IF(YEAR(E300)=Inputs!$A$4,1,0)</f>
        <v>0</v>
      </c>
      <c r="H300" s="21">
        <f ca="1">IF(G300=1,HLOOKUP(MONTH(E300),Inputs!$B$11:$M$15,5),IF(YEAR($E300)&gt;$F300,0,IF(YEAR($E300)=$F300,HLOOKUP(MONTH(E300),Inputs!$B$11:$M$15,4),1)))</f>
        <v>0.31869181188827883</v>
      </c>
      <c r="I300" s="2">
        <f>SUMIFS('raw data'!$E:$E,'raw data'!$A:$A,"="&amp;SystemAnalysis!$A300,'raw data'!$G:$G,"="&amp;SystemAnalysis!$F300)</f>
        <v>2</v>
      </c>
      <c r="J300" s="24">
        <f ca="1">$D300*H300*Inputs!$A$2</f>
        <v>1.3251205538314634</v>
      </c>
      <c r="K300" s="11">
        <f ca="1">IFERROR(I300/J300,"")</f>
        <v>1.5092966403827826</v>
      </c>
    </row>
    <row r="301" spans="1:11" hidden="1" x14ac:dyDescent="0.25">
      <c r="A301" s="35">
        <v>1436</v>
      </c>
      <c r="B301" s="2" t="s">
        <v>5</v>
      </c>
      <c r="C301" s="2">
        <v>8</v>
      </c>
      <c r="D301" s="2">
        <v>3.24</v>
      </c>
      <c r="E301" s="12">
        <v>40452</v>
      </c>
      <c r="F301" s="18">
        <v>2010</v>
      </c>
      <c r="G301" s="2">
        <f ca="1">IF(YEAR(E301)=Inputs!$A$4,1,0)</f>
        <v>0</v>
      </c>
      <c r="H301" s="21">
        <f ca="1">IF(G301=1,HLOOKUP(MONTH(E301),Inputs!$B$11:$M$15,5),IF(YEAR($E301)&gt;$F301,0,IF(YEAR($E301)=$F301,HLOOKUP(MONTH(E301),Inputs!$B$11:$M$15,4),1)))</f>
        <v>0.11864406779661016</v>
      </c>
      <c r="I301" s="2">
        <f>SUMIFS('raw data'!$E:$E,'raw data'!$A:$A,"="&amp;SystemAnalysis!$A301,'raw data'!$G:$G,"="&amp;SystemAnalysis!$F301)</f>
        <v>1</v>
      </c>
      <c r="J301" s="24">
        <f ca="1">$D301*H301*Inputs!$A$2</f>
        <v>0.42284745762711867</v>
      </c>
      <c r="K301" s="11">
        <f ca="1">IFERROR(I301/J301,"")</f>
        <v>2.3649190315856981</v>
      </c>
    </row>
    <row r="302" spans="1:11" hidden="1" x14ac:dyDescent="0.25">
      <c r="A302" s="35">
        <v>1458</v>
      </c>
      <c r="B302" s="2" t="s">
        <v>5</v>
      </c>
      <c r="C302" s="2">
        <v>8</v>
      </c>
      <c r="D302" s="2">
        <v>2.99</v>
      </c>
      <c r="E302" s="12">
        <v>40513</v>
      </c>
      <c r="F302" s="18">
        <v>2010</v>
      </c>
      <c r="G302" s="2">
        <f ca="1">IF(YEAR(E302)=Inputs!$A$4,1,0)</f>
        <v>0</v>
      </c>
      <c r="H302" s="21">
        <f ca="1">IF(G302=1,HLOOKUP(MONTH(E302),Inputs!$B$11:$M$15,5),IF(YEAR($E302)&gt;$F302,0,IF(YEAR($E302)=$F302,HLOOKUP(MONTH(E302),Inputs!$B$11:$M$15,4),1)))</f>
        <v>2.4826927667701122E-2</v>
      </c>
      <c r="I302" s="2">
        <f>SUMIFS('raw data'!$E:$E,'raw data'!$A:$A,"="&amp;SystemAnalysis!$A302,'raw data'!$G:$G,"="&amp;SystemAnalysis!$F302)</f>
        <v>1</v>
      </c>
      <c r="J302" s="24">
        <f ca="1">$D302*H302*Inputs!$A$2</f>
        <v>8.1655765099069008E-2</v>
      </c>
      <c r="K302" s="11">
        <f ca="1">IFERROR(I302/J302,"")</f>
        <v>12.246532731482562</v>
      </c>
    </row>
    <row r="303" spans="1:11" hidden="1" x14ac:dyDescent="0.25">
      <c r="A303" s="35">
        <v>1464</v>
      </c>
      <c r="B303" s="2" t="s">
        <v>5</v>
      </c>
      <c r="C303" s="2">
        <v>2</v>
      </c>
      <c r="D303" s="2">
        <v>6.72</v>
      </c>
      <c r="E303" s="12">
        <v>40452</v>
      </c>
      <c r="F303" s="18">
        <v>2010</v>
      </c>
      <c r="G303" s="2">
        <f ca="1">IF(YEAR(E303)=Inputs!$A$4,1,0)</f>
        <v>0</v>
      </c>
      <c r="H303" s="21">
        <f ca="1">IF(G303=1,HLOOKUP(MONTH(E303),Inputs!$B$11:$M$15,5),IF(YEAR($E303)&gt;$F303,0,IF(YEAR($E303)=$F303,HLOOKUP(MONTH(E303),Inputs!$B$11:$M$15,4),1)))</f>
        <v>0.11864406779661016</v>
      </c>
      <c r="I303" s="2">
        <f>SUMIFS('raw data'!$E:$E,'raw data'!$A:$A,"="&amp;SystemAnalysis!$A303,'raw data'!$G:$G,"="&amp;SystemAnalysis!$F303)</f>
        <v>2</v>
      </c>
      <c r="J303" s="24">
        <f ca="1">$D303*H303*Inputs!$A$2</f>
        <v>0.87701694915254225</v>
      </c>
      <c r="K303" s="11">
        <f ca="1">IFERROR(I303/J303,"")</f>
        <v>2.2804576376004952</v>
      </c>
    </row>
    <row r="304" spans="1:11" hidden="1" x14ac:dyDescent="0.25">
      <c r="A304" s="35">
        <v>1468</v>
      </c>
      <c r="B304" s="2" t="s">
        <v>5</v>
      </c>
      <c r="C304" s="2">
        <v>10</v>
      </c>
      <c r="D304" s="2">
        <v>3.15</v>
      </c>
      <c r="E304" s="12">
        <v>40452</v>
      </c>
      <c r="F304" s="18">
        <v>2010</v>
      </c>
      <c r="G304" s="2">
        <f ca="1">IF(YEAR(E304)=Inputs!$A$4,1,0)</f>
        <v>0</v>
      </c>
      <c r="H304" s="21">
        <f ca="1">IF(G304=1,HLOOKUP(MONTH(E304),Inputs!$B$11:$M$15,5),IF(YEAR($E304)&gt;$F304,0,IF(YEAR($E304)=$F304,HLOOKUP(MONTH(E304),Inputs!$B$11:$M$15,4),1)))</f>
        <v>0.11864406779661016</v>
      </c>
      <c r="I304" s="2">
        <f>SUMIFS('raw data'!$E:$E,'raw data'!$A:$A,"="&amp;SystemAnalysis!$A304,'raw data'!$G:$G,"="&amp;SystemAnalysis!$F304)</f>
        <v>1</v>
      </c>
      <c r="J304" s="24">
        <f ca="1">$D304*H304*Inputs!$A$2</f>
        <v>0.41110169491525422</v>
      </c>
      <c r="K304" s="11">
        <f ca="1">IFERROR(I304/J304,"")</f>
        <v>2.4324881467738613</v>
      </c>
    </row>
    <row r="305" spans="1:11" hidden="1" x14ac:dyDescent="0.25">
      <c r="A305" s="35">
        <v>1488</v>
      </c>
      <c r="B305" s="2" t="s">
        <v>5</v>
      </c>
      <c r="C305" s="2">
        <v>6</v>
      </c>
      <c r="D305" s="2">
        <v>5.52</v>
      </c>
      <c r="E305" s="12">
        <v>40269</v>
      </c>
      <c r="F305" s="18">
        <v>2010</v>
      </c>
      <c r="G305" s="2">
        <f ca="1">IF(YEAR(E305)=Inputs!$A$4,1,0)</f>
        <v>0</v>
      </c>
      <c r="H305" s="21">
        <f ca="1">IF(G305=1,HLOOKUP(MONTH(E305),Inputs!$B$11:$M$15,5),IF(YEAR($E305)&gt;$F305,0,IF(YEAR($E305)=$F305,HLOOKUP(MONTH(E305),Inputs!$B$11:$M$15,4),1)))</f>
        <v>0.8436380997851517</v>
      </c>
      <c r="I305" s="2">
        <f>SUMIFS('raw data'!$E:$E,'raw data'!$A:$A,"="&amp;SystemAnalysis!$A305,'raw data'!$G:$G,"="&amp;SystemAnalysis!$F305)</f>
        <v>5</v>
      </c>
      <c r="J305" s="24">
        <f ca="1">$D305*H305*Inputs!$A$2</f>
        <v>5.122570541895441</v>
      </c>
      <c r="K305" s="11">
        <f ca="1">IFERROR(I305/J305,"")</f>
        <v>0.97607245407496379</v>
      </c>
    </row>
    <row r="306" spans="1:11" hidden="1" x14ac:dyDescent="0.25">
      <c r="A306" s="35">
        <v>1531</v>
      </c>
      <c r="B306" s="2" t="s">
        <v>5</v>
      </c>
      <c r="C306" s="2">
        <v>8</v>
      </c>
      <c r="D306" s="2">
        <v>1.3440000000000001</v>
      </c>
      <c r="E306" s="12">
        <v>40695</v>
      </c>
      <c r="F306" s="18">
        <v>2010</v>
      </c>
      <c r="G306" s="2">
        <f ca="1">IF(YEAR(E306)=Inputs!$A$4,1,0)</f>
        <v>0</v>
      </c>
      <c r="H306" s="21">
        <f ca="1">IF(G306=1,HLOOKUP(MONTH(E306),Inputs!$B$11:$M$15,5),IF(YEAR($E306)&gt;$F306,0,IF(YEAR($E306)=$F306,HLOOKUP(MONTH(E306),Inputs!$B$11:$M$15,4),1)))</f>
        <v>0</v>
      </c>
      <c r="I306" s="2">
        <f>SUMIFS('raw data'!$E:$E,'raw data'!$A:$A,"="&amp;SystemAnalysis!$A306,'raw data'!$G:$G,"="&amp;SystemAnalysis!$F306)</f>
        <v>0</v>
      </c>
      <c r="J306" s="24">
        <f ca="1">$D306*H306*Inputs!$A$2</f>
        <v>0</v>
      </c>
      <c r="K306" s="11" t="str">
        <f ca="1">IFERROR(I306/J306,"")</f>
        <v/>
      </c>
    </row>
    <row r="307" spans="1:11" hidden="1" x14ac:dyDescent="0.25">
      <c r="A307" s="35">
        <v>1532</v>
      </c>
      <c r="B307" s="2" t="s">
        <v>5</v>
      </c>
      <c r="C307" s="2">
        <v>8</v>
      </c>
      <c r="D307" s="2">
        <v>1.3440000000000001</v>
      </c>
      <c r="E307" s="12">
        <v>40695</v>
      </c>
      <c r="F307" s="18">
        <v>2010</v>
      </c>
      <c r="G307" s="2">
        <f ca="1">IF(YEAR(E307)=Inputs!$A$4,1,0)</f>
        <v>0</v>
      </c>
      <c r="H307" s="21">
        <f ca="1">IF(G307=1,HLOOKUP(MONTH(E307),Inputs!$B$11:$M$15,5),IF(YEAR($E307)&gt;$F307,0,IF(YEAR($E307)=$F307,HLOOKUP(MONTH(E307),Inputs!$B$11:$M$15,4),1)))</f>
        <v>0</v>
      </c>
      <c r="I307" s="2">
        <f>SUMIFS('raw data'!$E:$E,'raw data'!$A:$A,"="&amp;SystemAnalysis!$A307,'raw data'!$G:$G,"="&amp;SystemAnalysis!$F307)</f>
        <v>0</v>
      </c>
      <c r="J307" s="24">
        <f ca="1">$D307*H307*Inputs!$A$2</f>
        <v>0</v>
      </c>
      <c r="K307" s="11" t="str">
        <f ca="1">IFERROR(I307/J307,"")</f>
        <v/>
      </c>
    </row>
    <row r="308" spans="1:11" hidden="1" x14ac:dyDescent="0.25">
      <c r="A308" s="35">
        <v>1533</v>
      </c>
      <c r="B308" s="2" t="s">
        <v>5</v>
      </c>
      <c r="C308" s="2">
        <v>8</v>
      </c>
      <c r="D308" s="2">
        <v>1.3440000000000001</v>
      </c>
      <c r="E308" s="12">
        <v>40695</v>
      </c>
      <c r="F308" s="18">
        <v>2010</v>
      </c>
      <c r="G308" s="2">
        <f ca="1">IF(YEAR(E308)=Inputs!$A$4,1,0)</f>
        <v>0</v>
      </c>
      <c r="H308" s="21">
        <f ca="1">IF(G308=1,HLOOKUP(MONTH(E308),Inputs!$B$11:$M$15,5),IF(YEAR($E308)&gt;$F308,0,IF(YEAR($E308)=$F308,HLOOKUP(MONTH(E308),Inputs!$B$11:$M$15,4),1)))</f>
        <v>0</v>
      </c>
      <c r="I308" s="2">
        <f>SUMIFS('raw data'!$E:$E,'raw data'!$A:$A,"="&amp;SystemAnalysis!$A308,'raw data'!$G:$G,"="&amp;SystemAnalysis!$F308)</f>
        <v>0</v>
      </c>
      <c r="J308" s="24">
        <f ca="1">$D308*H308*Inputs!$A$2</f>
        <v>0</v>
      </c>
      <c r="K308" s="11" t="str">
        <f ca="1">IFERROR(I308/J308,"")</f>
        <v/>
      </c>
    </row>
    <row r="309" spans="1:11" hidden="1" x14ac:dyDescent="0.25">
      <c r="A309" s="35">
        <v>1568</v>
      </c>
      <c r="B309" s="2" t="s">
        <v>5</v>
      </c>
      <c r="C309" s="2">
        <v>2</v>
      </c>
      <c r="D309" s="2">
        <v>2.7</v>
      </c>
      <c r="E309" s="12">
        <v>40452</v>
      </c>
      <c r="F309" s="18">
        <v>2010</v>
      </c>
      <c r="G309" s="2">
        <f ca="1">IF(YEAR(E309)=Inputs!$A$4,1,0)</f>
        <v>0</v>
      </c>
      <c r="H309" s="21">
        <f ca="1">IF(G309=1,HLOOKUP(MONTH(E309),Inputs!$B$11:$M$15,5),IF(YEAR($E309)&gt;$F309,0,IF(YEAR($E309)=$F309,HLOOKUP(MONTH(E309),Inputs!$B$11:$M$15,4),1)))</f>
        <v>0.11864406779661016</v>
      </c>
      <c r="I309" s="2">
        <f>SUMIFS('raw data'!$E:$E,'raw data'!$A:$A,"="&amp;SystemAnalysis!$A309,'raw data'!$G:$G,"="&amp;SystemAnalysis!$F309)</f>
        <v>1</v>
      </c>
      <c r="J309" s="24">
        <f ca="1">$D309*H309*Inputs!$A$2</f>
        <v>0.35237288135593225</v>
      </c>
      <c r="K309" s="11">
        <f ca="1">IFERROR(I309/J309,"")</f>
        <v>2.8379028379028375</v>
      </c>
    </row>
    <row r="310" spans="1:11" hidden="1" x14ac:dyDescent="0.25">
      <c r="A310" s="35">
        <v>1571</v>
      </c>
      <c r="B310" s="2" t="s">
        <v>5</v>
      </c>
      <c r="C310" s="2">
        <v>2</v>
      </c>
      <c r="D310" s="2">
        <v>8.74</v>
      </c>
      <c r="E310" s="12">
        <v>40360</v>
      </c>
      <c r="F310" s="18">
        <v>2010</v>
      </c>
      <c r="G310" s="2">
        <f ca="1">IF(YEAR(E310)=Inputs!$A$4,1,0)</f>
        <v>0</v>
      </c>
      <c r="H310" s="21">
        <f ca="1">IF(G310=1,HLOOKUP(MONTH(E310),Inputs!$B$11:$M$15,5),IF(YEAR($E310)&gt;$F310,0,IF(YEAR($E310)=$F310,HLOOKUP(MONTH(E310),Inputs!$B$11:$M$15,4),1)))</f>
        <v>0.46622105514442586</v>
      </c>
      <c r="I310" s="2">
        <f>SUMIFS('raw data'!$E:$E,'raw data'!$A:$A,"="&amp;SystemAnalysis!$A310,'raw data'!$G:$G,"="&amp;SystemAnalysis!$F310)</f>
        <v>5</v>
      </c>
      <c r="J310" s="24">
        <f ca="1">$D310*H310*Inputs!$A$2</f>
        <v>4.4822492241585108</v>
      </c>
      <c r="K310" s="11">
        <f ca="1">IFERROR(I310/J310,"")</f>
        <v>1.115511376085673</v>
      </c>
    </row>
    <row r="311" spans="1:11" hidden="1" x14ac:dyDescent="0.25">
      <c r="A311" s="35">
        <v>1614</v>
      </c>
      <c r="B311" s="2" t="s">
        <v>5</v>
      </c>
      <c r="C311" s="2">
        <v>2</v>
      </c>
      <c r="D311" s="2">
        <v>3.18</v>
      </c>
      <c r="E311" s="12">
        <v>40422</v>
      </c>
      <c r="F311" s="18">
        <v>2010</v>
      </c>
      <c r="G311" s="2">
        <f ca="1">IF(YEAR(E311)=Inputs!$A$4,1,0)</f>
        <v>0</v>
      </c>
      <c r="H311" s="21">
        <f ca="1">IF(G311=1,HLOOKUP(MONTH(E311),Inputs!$B$11:$M$15,5),IF(YEAR($E311)&gt;$F311,0,IF(YEAR($E311)=$F311,HLOOKUP(MONTH(E311),Inputs!$B$11:$M$15,4),1)))</f>
        <v>0.19766053950823584</v>
      </c>
      <c r="I311" s="2">
        <f>SUMIFS('raw data'!$E:$E,'raw data'!$A:$A,"="&amp;SystemAnalysis!$A311,'raw data'!$G:$G,"="&amp;SystemAnalysis!$F311)</f>
        <v>2</v>
      </c>
      <c r="J311" s="24">
        <f ca="1">$D311*H311*Inputs!$A$2</f>
        <v>0.69141656719980904</v>
      </c>
      <c r="K311" s="11">
        <f ca="1">IFERROR(I311/J311,"")</f>
        <v>2.8926122035227859</v>
      </c>
    </row>
    <row r="312" spans="1:11" hidden="1" x14ac:dyDescent="0.25">
      <c r="A312" s="35">
        <v>1646</v>
      </c>
      <c r="B312" s="2" t="s">
        <v>5</v>
      </c>
      <c r="C312" s="2">
        <v>2</v>
      </c>
      <c r="D312" s="2">
        <v>6</v>
      </c>
      <c r="E312" s="12">
        <v>40330</v>
      </c>
      <c r="F312" s="18">
        <v>2010</v>
      </c>
      <c r="G312" s="2">
        <f ca="1">IF(YEAR(E312)=Inputs!$A$4,1,0)</f>
        <v>0</v>
      </c>
      <c r="H312" s="21">
        <f ca="1">IF(G312=1,HLOOKUP(MONTH(E312),Inputs!$B$11:$M$15,5),IF(YEAR($E312)&gt;$F312,0,IF(YEAR($E312)=$F312,HLOOKUP(MONTH(E312),Inputs!$B$11:$M$15,4),1)))</f>
        <v>0.59489138219145377</v>
      </c>
      <c r="I312" s="2">
        <f>SUMIFS('raw data'!$E:$E,'raw data'!$A:$A,"="&amp;SystemAnalysis!$A312,'raw data'!$G:$G,"="&amp;SystemAnalysis!$F312)</f>
        <v>5</v>
      </c>
      <c r="J312" s="24">
        <f ca="1">$D312*H312*Inputs!$A$2</f>
        <v>3.9262831224635955</v>
      </c>
      <c r="K312" s="11">
        <f ca="1">IFERROR(I312/J312,"")</f>
        <v>1.2734690403229727</v>
      </c>
    </row>
    <row r="313" spans="1:11" hidden="1" x14ac:dyDescent="0.25">
      <c r="A313" s="35">
        <v>1664</v>
      </c>
      <c r="B313" s="2" t="s">
        <v>5</v>
      </c>
      <c r="C313" s="2">
        <v>5</v>
      </c>
      <c r="D313" s="2">
        <v>9.1999999999999993</v>
      </c>
      <c r="E313" s="12">
        <v>40360</v>
      </c>
      <c r="F313" s="18">
        <v>2010</v>
      </c>
      <c r="G313" s="2">
        <f ca="1">IF(YEAR(E313)=Inputs!$A$4,1,0)</f>
        <v>0</v>
      </c>
      <c r="H313" s="21">
        <f ca="1">IF(G313=1,HLOOKUP(MONTH(E313),Inputs!$B$11:$M$15,5),IF(YEAR($E313)&gt;$F313,0,IF(YEAR($E313)=$F313,HLOOKUP(MONTH(E313),Inputs!$B$11:$M$15,4),1)))</f>
        <v>0.46622105514442586</v>
      </c>
      <c r="I313" s="2">
        <f>SUMIFS('raw data'!$E:$E,'raw data'!$A:$A,"="&amp;SystemAnalysis!$A313,'raw data'!$G:$G,"="&amp;SystemAnalysis!$F313)</f>
        <v>5</v>
      </c>
      <c r="J313" s="24">
        <f ca="1">$D313*H313*Inputs!$A$2</f>
        <v>4.7181570780615898</v>
      </c>
      <c r="K313" s="11">
        <f ca="1">IFERROR(I313/J313,"")</f>
        <v>1.0597358072813894</v>
      </c>
    </row>
    <row r="314" spans="1:11" hidden="1" x14ac:dyDescent="0.25">
      <c r="A314" s="35">
        <v>1717</v>
      </c>
      <c r="B314" s="2" t="s">
        <v>5</v>
      </c>
      <c r="C314" s="2">
        <v>2</v>
      </c>
      <c r="D314" s="2">
        <v>7</v>
      </c>
      <c r="E314" s="12">
        <v>40422</v>
      </c>
      <c r="F314" s="18">
        <v>2010</v>
      </c>
      <c r="G314" s="2">
        <f ca="1">IF(YEAR(E314)=Inputs!$A$4,1,0)</f>
        <v>0</v>
      </c>
      <c r="H314" s="21">
        <f ca="1">IF(G314=1,HLOOKUP(MONTH(E314),Inputs!$B$11:$M$15,5),IF(YEAR($E314)&gt;$F314,0,IF(YEAR($E314)=$F314,HLOOKUP(MONTH(E314),Inputs!$B$11:$M$15,4),1)))</f>
        <v>0.19766053950823584</v>
      </c>
      <c r="I314" s="2">
        <f>SUMIFS('raw data'!$E:$E,'raw data'!$A:$A,"="&amp;SystemAnalysis!$A314,'raw data'!$G:$G,"="&amp;SystemAnalysis!$F314)</f>
        <v>2</v>
      </c>
      <c r="J314" s="24">
        <f ca="1">$D314*H314*Inputs!$A$2</f>
        <v>1.5219861542134161</v>
      </c>
      <c r="K314" s="11">
        <f ca="1">IFERROR(I314/J314,"")</f>
        <v>1.3140724010289229</v>
      </c>
    </row>
    <row r="315" spans="1:11" hidden="1" x14ac:dyDescent="0.25">
      <c r="A315" s="35">
        <v>1723</v>
      </c>
      <c r="B315" s="2" t="s">
        <v>5</v>
      </c>
      <c r="C315" s="2">
        <v>5</v>
      </c>
      <c r="D315" s="2">
        <v>7.52</v>
      </c>
      <c r="E315" s="12">
        <v>40452</v>
      </c>
      <c r="F315" s="18">
        <v>2010</v>
      </c>
      <c r="G315" s="2">
        <f ca="1">IF(YEAR(E315)=Inputs!$A$4,1,0)</f>
        <v>0</v>
      </c>
      <c r="H315" s="21">
        <f ca="1">IF(G315=1,HLOOKUP(MONTH(E315),Inputs!$B$11:$M$15,5),IF(YEAR($E315)&gt;$F315,0,IF(YEAR($E315)=$F315,HLOOKUP(MONTH(E315),Inputs!$B$11:$M$15,4),1)))</f>
        <v>0.11864406779661016</v>
      </c>
      <c r="I315" s="2">
        <f>SUMIFS('raw data'!$E:$E,'raw data'!$A:$A,"="&amp;SystemAnalysis!$A315,'raw data'!$G:$G,"="&amp;SystemAnalysis!$F315)</f>
        <v>3</v>
      </c>
      <c r="J315" s="24">
        <f ca="1">$D315*H315*Inputs!$A$2</f>
        <v>0.98142372881355933</v>
      </c>
      <c r="K315" s="11">
        <f ca="1">IFERROR(I315/J315,"")</f>
        <v>3.0567836418900249</v>
      </c>
    </row>
    <row r="316" spans="1:11" hidden="1" x14ac:dyDescent="0.25">
      <c r="A316" s="35">
        <v>1724</v>
      </c>
      <c r="B316" s="2" t="s">
        <v>5</v>
      </c>
      <c r="C316" s="2">
        <v>6</v>
      </c>
      <c r="D316" s="2">
        <v>4.05</v>
      </c>
      <c r="E316" s="12">
        <v>40238</v>
      </c>
      <c r="F316" s="18">
        <v>2010</v>
      </c>
      <c r="G316" s="2">
        <f ca="1">IF(YEAR(E316)=Inputs!$A$4,1,0)</f>
        <v>0</v>
      </c>
      <c r="H316" s="21">
        <f ca="1">IF(G316=1,HLOOKUP(MONTH(E316),Inputs!$B$11:$M$15,5),IF(YEAR($E316)&gt;$F316,0,IF(YEAR($E316)=$F316,HLOOKUP(MONTH(E316),Inputs!$B$11:$M$15,4),1)))</f>
        <v>0.92074480783003099</v>
      </c>
      <c r="I316" s="2">
        <f>SUMIFS('raw data'!$E:$E,'raw data'!$A:$A,"="&amp;SystemAnalysis!$A316,'raw data'!$G:$G,"="&amp;SystemAnalysis!$F316)</f>
        <v>4</v>
      </c>
      <c r="J316" s="24">
        <f ca="1">$D316*H316*Inputs!$A$2</f>
        <v>4.1019181188827885</v>
      </c>
      <c r="K316" s="11">
        <f ca="1">IFERROR(I316/J316,"")</f>
        <v>0.97515354623642581</v>
      </c>
    </row>
    <row r="317" spans="1:11" hidden="1" x14ac:dyDescent="0.25">
      <c r="A317" s="35">
        <v>1758</v>
      </c>
      <c r="B317" s="2" t="s">
        <v>5</v>
      </c>
      <c r="C317" s="2">
        <v>2</v>
      </c>
      <c r="D317" s="2">
        <v>4.05</v>
      </c>
      <c r="E317" s="12">
        <v>40544</v>
      </c>
      <c r="F317" s="18">
        <v>2010</v>
      </c>
      <c r="G317" s="2">
        <f ca="1">IF(YEAR(E317)=Inputs!$A$4,1,0)</f>
        <v>0</v>
      </c>
      <c r="H317" s="21">
        <f ca="1">IF(G317=1,HLOOKUP(MONTH(E317),Inputs!$B$11:$M$15,5),IF(YEAR($E317)&gt;$F317,0,IF(YEAR($E317)=$F317,HLOOKUP(MONTH(E317),Inputs!$B$11:$M$15,4),1)))</f>
        <v>0</v>
      </c>
      <c r="I317" s="2">
        <f>SUMIFS('raw data'!$E:$E,'raw data'!$A:$A,"="&amp;SystemAnalysis!$A317,'raw data'!$G:$G,"="&amp;SystemAnalysis!$F317)</f>
        <v>0</v>
      </c>
      <c r="J317" s="24">
        <f ca="1">$D317*H317*Inputs!$A$2</f>
        <v>0</v>
      </c>
      <c r="K317" s="11" t="str">
        <f ca="1">IFERROR(I317/J317,"")</f>
        <v/>
      </c>
    </row>
    <row r="318" spans="1:11" hidden="1" x14ac:dyDescent="0.25">
      <c r="A318" s="35">
        <v>1780</v>
      </c>
      <c r="B318" s="2" t="s">
        <v>5</v>
      </c>
      <c r="C318" s="2">
        <v>2</v>
      </c>
      <c r="D318" s="2">
        <v>6.3</v>
      </c>
      <c r="E318" s="12">
        <v>40575</v>
      </c>
      <c r="F318" s="18">
        <v>2010</v>
      </c>
      <c r="G318" s="2">
        <f ca="1">IF(YEAR(E318)=Inputs!$A$4,1,0)</f>
        <v>0</v>
      </c>
      <c r="H318" s="21">
        <f ca="1">IF(G318=1,HLOOKUP(MONTH(E318),Inputs!$B$11:$M$15,5),IF(YEAR($E318)&gt;$F318,0,IF(YEAR($E318)=$F318,HLOOKUP(MONTH(E318),Inputs!$B$11:$M$15,4),1)))</f>
        <v>0</v>
      </c>
      <c r="I318" s="2">
        <f>SUMIFS('raw data'!$E:$E,'raw data'!$A:$A,"="&amp;SystemAnalysis!$A318,'raw data'!$G:$G,"="&amp;SystemAnalysis!$F318)</f>
        <v>0</v>
      </c>
      <c r="J318" s="24">
        <f ca="1">$D318*H318*Inputs!$A$2</f>
        <v>0</v>
      </c>
      <c r="K318" s="11" t="str">
        <f ca="1">IFERROR(I318/J318,"")</f>
        <v/>
      </c>
    </row>
    <row r="319" spans="1:11" hidden="1" x14ac:dyDescent="0.25">
      <c r="A319" s="35">
        <v>1797</v>
      </c>
      <c r="B319" s="2" t="s">
        <v>5</v>
      </c>
      <c r="C319" s="2">
        <v>2</v>
      </c>
      <c r="D319" s="2">
        <v>5.64</v>
      </c>
      <c r="E319" s="12">
        <v>40575</v>
      </c>
      <c r="F319" s="18">
        <v>2010</v>
      </c>
      <c r="G319" s="2">
        <f ca="1">IF(YEAR(E319)=Inputs!$A$4,1,0)</f>
        <v>0</v>
      </c>
      <c r="H319" s="21">
        <f ca="1">IF(G319=1,HLOOKUP(MONTH(E319),Inputs!$B$11:$M$15,5),IF(YEAR($E319)&gt;$F319,0,IF(YEAR($E319)=$F319,HLOOKUP(MONTH(E319),Inputs!$B$11:$M$15,4),1)))</f>
        <v>0</v>
      </c>
      <c r="I319" s="2">
        <f>SUMIFS('raw data'!$E:$E,'raw data'!$A:$A,"="&amp;SystemAnalysis!$A319,'raw data'!$G:$G,"="&amp;SystemAnalysis!$F319)</f>
        <v>0</v>
      </c>
      <c r="J319" s="24">
        <f ca="1">$D319*H319*Inputs!$A$2</f>
        <v>0</v>
      </c>
      <c r="K319" s="11" t="str">
        <f ca="1">IFERROR(I319/J319,"")</f>
        <v/>
      </c>
    </row>
    <row r="320" spans="1:11" hidden="1" x14ac:dyDescent="0.25">
      <c r="A320" s="35">
        <v>1822</v>
      </c>
      <c r="B320" s="2" t="s">
        <v>5</v>
      </c>
      <c r="C320" s="2">
        <v>2</v>
      </c>
      <c r="D320" s="2">
        <v>9.89</v>
      </c>
      <c r="E320" s="12">
        <v>40269</v>
      </c>
      <c r="F320" s="18">
        <v>2010</v>
      </c>
      <c r="G320" s="2">
        <f ca="1">IF(YEAR(E320)=Inputs!$A$4,1,0)</f>
        <v>0</v>
      </c>
      <c r="H320" s="21">
        <f ca="1">IF(G320=1,HLOOKUP(MONTH(E320),Inputs!$B$11:$M$15,5),IF(YEAR($E320)&gt;$F320,0,IF(YEAR($E320)=$F320,HLOOKUP(MONTH(E320),Inputs!$B$11:$M$15,4),1)))</f>
        <v>0.8436380997851517</v>
      </c>
      <c r="I320" s="2">
        <f>SUMIFS('raw data'!$E:$E,'raw data'!$A:$A,"="&amp;SystemAnalysis!$A320,'raw data'!$G:$G,"="&amp;SystemAnalysis!$F320)</f>
        <v>9</v>
      </c>
      <c r="J320" s="24">
        <f ca="1">$D320*H320*Inputs!$A$2</f>
        <v>9.1779388875626662</v>
      </c>
      <c r="K320" s="11">
        <f ca="1">IFERROR(I320/J320,"")</f>
        <v>0.98061232595438208</v>
      </c>
    </row>
    <row r="321" spans="1:11" hidden="1" x14ac:dyDescent="0.25">
      <c r="A321" s="35">
        <v>2029</v>
      </c>
      <c r="B321" s="2" t="s">
        <v>5</v>
      </c>
      <c r="C321" s="2">
        <v>6</v>
      </c>
      <c r="D321" s="2">
        <v>7.2</v>
      </c>
      <c r="E321" s="12">
        <v>40452</v>
      </c>
      <c r="F321" s="18">
        <v>2010</v>
      </c>
      <c r="G321" s="2">
        <f ca="1">IF(YEAR(E321)=Inputs!$A$4,1,0)</f>
        <v>0</v>
      </c>
      <c r="H321" s="21">
        <f ca="1">IF(G321=1,HLOOKUP(MONTH(E321),Inputs!$B$11:$M$15,5),IF(YEAR($E321)&gt;$F321,0,IF(YEAR($E321)=$F321,HLOOKUP(MONTH(E321),Inputs!$B$11:$M$15,4),1)))</f>
        <v>0.11864406779661016</v>
      </c>
      <c r="I321" s="2">
        <f>SUMIFS('raw data'!$E:$E,'raw data'!$A:$A,"="&amp;SystemAnalysis!$A321,'raw data'!$G:$G,"="&amp;SystemAnalysis!$F321)</f>
        <v>2</v>
      </c>
      <c r="J321" s="24">
        <f ca="1">$D321*H321*Inputs!$A$2</f>
        <v>0.93966101694915261</v>
      </c>
      <c r="K321" s="11">
        <f ca="1">IFERROR(I321/J321,"")</f>
        <v>2.1284271284271283</v>
      </c>
    </row>
    <row r="322" spans="1:11" hidden="1" x14ac:dyDescent="0.25">
      <c r="A322" s="35">
        <v>2051</v>
      </c>
      <c r="B322" s="2" t="s">
        <v>5</v>
      </c>
      <c r="C322" s="2">
        <v>8</v>
      </c>
      <c r="D322" s="2">
        <v>1.85</v>
      </c>
      <c r="E322" s="12">
        <v>40695</v>
      </c>
      <c r="F322" s="18">
        <v>2010</v>
      </c>
      <c r="G322" s="2">
        <f ca="1">IF(YEAR(E322)=Inputs!$A$4,1,0)</f>
        <v>0</v>
      </c>
      <c r="H322" s="21">
        <f ca="1">IF(G322=1,HLOOKUP(MONTH(E322),Inputs!$B$11:$M$15,5),IF(YEAR($E322)&gt;$F322,0,IF(YEAR($E322)=$F322,HLOOKUP(MONTH(E322),Inputs!$B$11:$M$15,4),1)))</f>
        <v>0</v>
      </c>
      <c r="I322" s="2">
        <f>SUMIFS('raw data'!$E:$E,'raw data'!$A:$A,"="&amp;SystemAnalysis!$A322,'raw data'!$G:$G,"="&amp;SystemAnalysis!$F322)</f>
        <v>0</v>
      </c>
      <c r="J322" s="24">
        <f ca="1">$D322*H322*Inputs!$A$2</f>
        <v>0</v>
      </c>
      <c r="K322" s="11" t="str">
        <f ca="1">IFERROR(I322/J322,"")</f>
        <v/>
      </c>
    </row>
    <row r="323" spans="1:11" hidden="1" x14ac:dyDescent="0.25">
      <c r="A323" s="35">
        <v>2103</v>
      </c>
      <c r="B323" s="2" t="s">
        <v>5</v>
      </c>
      <c r="C323" s="2">
        <v>8</v>
      </c>
      <c r="D323" s="2">
        <v>3.68</v>
      </c>
      <c r="E323" s="12">
        <v>40603</v>
      </c>
      <c r="F323" s="18">
        <v>2010</v>
      </c>
      <c r="G323" s="2">
        <f ca="1">IF(YEAR(E323)=Inputs!$A$4,1,0)</f>
        <v>0</v>
      </c>
      <c r="H323" s="21">
        <f ca="1">IF(G323=1,HLOOKUP(MONTH(E323),Inputs!$B$11:$M$15,5),IF(YEAR($E323)&gt;$F323,0,IF(YEAR($E323)=$F323,HLOOKUP(MONTH(E323),Inputs!$B$11:$M$15,4),1)))</f>
        <v>0</v>
      </c>
      <c r="I323" s="2">
        <f>SUMIFS('raw data'!$E:$E,'raw data'!$A:$A,"="&amp;SystemAnalysis!$A323,'raw data'!$G:$G,"="&amp;SystemAnalysis!$F323)</f>
        <v>0</v>
      </c>
      <c r="J323" s="24">
        <f ca="1">$D323*H323*Inputs!$A$2</f>
        <v>0</v>
      </c>
      <c r="K323" s="11" t="str">
        <f ca="1">IFERROR(I323/J323,"")</f>
        <v/>
      </c>
    </row>
    <row r="324" spans="1:11" hidden="1" x14ac:dyDescent="0.25">
      <c r="A324" s="35">
        <v>2104</v>
      </c>
      <c r="B324" s="2" t="s">
        <v>5</v>
      </c>
      <c r="C324" s="2">
        <v>8</v>
      </c>
      <c r="D324" s="2">
        <v>5.75</v>
      </c>
      <c r="E324" s="12">
        <v>40575</v>
      </c>
      <c r="F324" s="18">
        <v>2010</v>
      </c>
      <c r="G324" s="2">
        <f ca="1">IF(YEAR(E324)=Inputs!$A$4,1,0)</f>
        <v>0</v>
      </c>
      <c r="H324" s="21">
        <f ca="1">IF(G324=1,HLOOKUP(MONTH(E324),Inputs!$B$11:$M$15,5),IF(YEAR($E324)&gt;$F324,0,IF(YEAR($E324)=$F324,HLOOKUP(MONTH(E324),Inputs!$B$11:$M$15,4),1)))</f>
        <v>0</v>
      </c>
      <c r="I324" s="2">
        <f>SUMIFS('raw data'!$E:$E,'raw data'!$A:$A,"="&amp;SystemAnalysis!$A324,'raw data'!$G:$G,"="&amp;SystemAnalysis!$F324)</f>
        <v>0</v>
      </c>
      <c r="J324" s="24">
        <f ca="1">$D324*H324*Inputs!$A$2</f>
        <v>0</v>
      </c>
      <c r="K324" s="11" t="str">
        <f ca="1">IFERROR(I324/J324,"")</f>
        <v/>
      </c>
    </row>
    <row r="325" spans="1:11" hidden="1" x14ac:dyDescent="0.25">
      <c r="A325" s="35">
        <v>2134</v>
      </c>
      <c r="B325" s="2" t="s">
        <v>5</v>
      </c>
      <c r="C325" s="2">
        <v>8</v>
      </c>
      <c r="D325" s="2">
        <v>8.2249999999999996</v>
      </c>
      <c r="E325" s="12">
        <v>40603</v>
      </c>
      <c r="F325" s="18">
        <v>2010</v>
      </c>
      <c r="G325" s="2">
        <f ca="1">IF(YEAR(E325)=Inputs!$A$4,1,0)</f>
        <v>0</v>
      </c>
      <c r="H325" s="21">
        <f ca="1">IF(G325=1,HLOOKUP(MONTH(E325),Inputs!$B$11:$M$15,5),IF(YEAR($E325)&gt;$F325,0,IF(YEAR($E325)=$F325,HLOOKUP(MONTH(E325),Inputs!$B$11:$M$15,4),1)))</f>
        <v>0</v>
      </c>
      <c r="I325" s="2">
        <f>SUMIFS('raw data'!$E:$E,'raw data'!$A:$A,"="&amp;SystemAnalysis!$A325,'raw data'!$G:$G,"="&amp;SystemAnalysis!$F325)</f>
        <v>0</v>
      </c>
      <c r="J325" s="24">
        <f ca="1">$D325*H325*Inputs!$A$2</f>
        <v>0</v>
      </c>
      <c r="K325" s="11" t="str">
        <f ca="1">IFERROR(I325/J325,"")</f>
        <v/>
      </c>
    </row>
    <row r="326" spans="1:11" hidden="1" x14ac:dyDescent="0.25">
      <c r="A326" s="35">
        <v>2159</v>
      </c>
      <c r="B326" s="2" t="s">
        <v>5</v>
      </c>
      <c r="C326" s="2">
        <v>8</v>
      </c>
      <c r="D326" s="2">
        <v>8.5500000000000007</v>
      </c>
      <c r="E326" s="12">
        <v>40634</v>
      </c>
      <c r="F326" s="18">
        <v>2010</v>
      </c>
      <c r="G326" s="2">
        <f ca="1">IF(YEAR(E326)=Inputs!$A$4,1,0)</f>
        <v>0</v>
      </c>
      <c r="H326" s="21">
        <f ca="1">IF(G326=1,HLOOKUP(MONTH(E326),Inputs!$B$11:$M$15,5),IF(YEAR($E326)&gt;$F326,0,IF(YEAR($E326)=$F326,HLOOKUP(MONTH(E326),Inputs!$B$11:$M$15,4),1)))</f>
        <v>0</v>
      </c>
      <c r="I326" s="2">
        <f>SUMIFS('raw data'!$E:$E,'raw data'!$A:$A,"="&amp;SystemAnalysis!$A326,'raw data'!$G:$G,"="&amp;SystemAnalysis!$F326)</f>
        <v>0</v>
      </c>
      <c r="J326" s="24">
        <f ca="1">$D326*H326*Inputs!$A$2</f>
        <v>0</v>
      </c>
      <c r="K326" s="11" t="str">
        <f ca="1">IFERROR(I326/J326,"")</f>
        <v/>
      </c>
    </row>
    <row r="327" spans="1:11" hidden="1" x14ac:dyDescent="0.25">
      <c r="A327" s="35">
        <v>2167</v>
      </c>
      <c r="B327" s="2" t="s">
        <v>5</v>
      </c>
      <c r="C327" s="2">
        <v>8</v>
      </c>
      <c r="D327" s="2">
        <v>4.1399999999999997</v>
      </c>
      <c r="E327" s="12">
        <v>40634</v>
      </c>
      <c r="F327" s="18">
        <v>2010</v>
      </c>
      <c r="G327" s="2">
        <f ca="1">IF(YEAR(E327)=Inputs!$A$4,1,0)</f>
        <v>0</v>
      </c>
      <c r="H327" s="21">
        <f ca="1">IF(G327=1,HLOOKUP(MONTH(E327),Inputs!$B$11:$M$15,5),IF(YEAR($E327)&gt;$F327,0,IF(YEAR($E327)=$F327,HLOOKUP(MONTH(E327),Inputs!$B$11:$M$15,4),1)))</f>
        <v>0</v>
      </c>
      <c r="I327" s="2">
        <f>SUMIFS('raw data'!$E:$E,'raw data'!$A:$A,"="&amp;SystemAnalysis!$A327,'raw data'!$G:$G,"="&amp;SystemAnalysis!$F327)</f>
        <v>0</v>
      </c>
      <c r="J327" s="24">
        <f ca="1">$D327*H327*Inputs!$A$2</f>
        <v>0</v>
      </c>
      <c r="K327" s="11" t="str">
        <f ca="1">IFERROR(I327/J327,"")</f>
        <v/>
      </c>
    </row>
    <row r="328" spans="1:11" hidden="1" x14ac:dyDescent="0.25">
      <c r="A328" s="35">
        <v>2172</v>
      </c>
      <c r="B328" s="2" t="s">
        <v>5</v>
      </c>
      <c r="C328" s="2">
        <v>5</v>
      </c>
      <c r="D328" s="2">
        <v>5.55</v>
      </c>
      <c r="E328" s="12">
        <v>40603</v>
      </c>
      <c r="F328" s="18">
        <v>2010</v>
      </c>
      <c r="G328" s="2">
        <f ca="1">IF(YEAR(E328)=Inputs!$A$4,1,0)</f>
        <v>0</v>
      </c>
      <c r="H328" s="21">
        <f ca="1">IF(G328=1,HLOOKUP(MONTH(E328),Inputs!$B$11:$M$15,5),IF(YEAR($E328)&gt;$F328,0,IF(YEAR($E328)=$F328,HLOOKUP(MONTH(E328),Inputs!$B$11:$M$15,4),1)))</f>
        <v>0</v>
      </c>
      <c r="I328" s="2">
        <f>SUMIFS('raw data'!$E:$E,'raw data'!$A:$A,"="&amp;SystemAnalysis!$A328,'raw data'!$G:$G,"="&amp;SystemAnalysis!$F328)</f>
        <v>0</v>
      </c>
      <c r="J328" s="24">
        <f ca="1">$D328*H328*Inputs!$A$2</f>
        <v>0</v>
      </c>
      <c r="K328" s="11" t="str">
        <f ca="1">IFERROR(I328/J328,"")</f>
        <v/>
      </c>
    </row>
    <row r="329" spans="1:11" hidden="1" x14ac:dyDescent="0.25">
      <c r="A329" s="35">
        <v>2174</v>
      </c>
      <c r="B329" s="2" t="s">
        <v>5</v>
      </c>
      <c r="C329" s="2">
        <v>8</v>
      </c>
      <c r="D329" s="2">
        <v>3.91</v>
      </c>
      <c r="E329" s="12">
        <v>40664</v>
      </c>
      <c r="F329" s="18">
        <v>2010</v>
      </c>
      <c r="G329" s="2">
        <f ca="1">IF(YEAR(E329)=Inputs!$A$4,1,0)</f>
        <v>0</v>
      </c>
      <c r="H329" s="21">
        <f ca="1">IF(G329=1,HLOOKUP(MONTH(E329),Inputs!$B$11:$M$15,5),IF(YEAR($E329)&gt;$F329,0,IF(YEAR($E329)=$F329,HLOOKUP(MONTH(E329),Inputs!$B$11:$M$15,4),1)))</f>
        <v>0</v>
      </c>
      <c r="I329" s="2">
        <f>SUMIFS('raw data'!$E:$E,'raw data'!$A:$A,"="&amp;SystemAnalysis!$A329,'raw data'!$G:$G,"="&amp;SystemAnalysis!$F329)</f>
        <v>0</v>
      </c>
      <c r="J329" s="24">
        <f ca="1">$D329*H329*Inputs!$A$2</f>
        <v>0</v>
      </c>
      <c r="K329" s="11" t="str">
        <f ca="1">IFERROR(I329/J329,"")</f>
        <v/>
      </c>
    </row>
    <row r="330" spans="1:11" hidden="1" x14ac:dyDescent="0.25">
      <c r="A330" s="35">
        <v>2209</v>
      </c>
      <c r="B330" s="2" t="s">
        <v>5</v>
      </c>
      <c r="C330" s="2">
        <v>2</v>
      </c>
      <c r="D330" s="2">
        <v>4.2</v>
      </c>
      <c r="E330" s="12">
        <v>40544</v>
      </c>
      <c r="F330" s="18">
        <v>2010</v>
      </c>
      <c r="G330" s="2">
        <f ca="1">IF(YEAR(E330)=Inputs!$A$4,1,0)</f>
        <v>0</v>
      </c>
      <c r="H330" s="21">
        <f ca="1">IF(G330=1,HLOOKUP(MONTH(E330),Inputs!$B$11:$M$15,5),IF(YEAR($E330)&gt;$F330,0,IF(YEAR($E330)=$F330,HLOOKUP(MONTH(E330),Inputs!$B$11:$M$15,4),1)))</f>
        <v>0</v>
      </c>
      <c r="I330" s="2">
        <f>SUMIFS('raw data'!$E:$E,'raw data'!$A:$A,"="&amp;SystemAnalysis!$A330,'raw data'!$G:$G,"="&amp;SystemAnalysis!$F330)</f>
        <v>0</v>
      </c>
      <c r="J330" s="24">
        <f ca="1">$D330*H330*Inputs!$A$2</f>
        <v>0</v>
      </c>
      <c r="K330" s="11" t="str">
        <f ca="1">IFERROR(I330/J330,"")</f>
        <v/>
      </c>
    </row>
    <row r="331" spans="1:11" hidden="1" x14ac:dyDescent="0.25">
      <c r="A331" s="35">
        <v>2218</v>
      </c>
      <c r="B331" s="2" t="s">
        <v>5</v>
      </c>
      <c r="C331" s="2">
        <v>8</v>
      </c>
      <c r="D331" s="2">
        <v>5.52</v>
      </c>
      <c r="E331" s="12">
        <v>40603</v>
      </c>
      <c r="F331" s="18">
        <v>2010</v>
      </c>
      <c r="G331" s="2">
        <f ca="1">IF(YEAR(E331)=Inputs!$A$4,1,0)</f>
        <v>0</v>
      </c>
      <c r="H331" s="21">
        <f ca="1">IF(G331=1,HLOOKUP(MONTH(E331),Inputs!$B$11:$M$15,5),IF(YEAR($E331)&gt;$F331,0,IF(YEAR($E331)=$F331,HLOOKUP(MONTH(E331),Inputs!$B$11:$M$15,4),1)))</f>
        <v>0</v>
      </c>
      <c r="I331" s="2">
        <f>SUMIFS('raw data'!$E:$E,'raw data'!$A:$A,"="&amp;SystemAnalysis!$A331,'raw data'!$G:$G,"="&amp;SystemAnalysis!$F331)</f>
        <v>0</v>
      </c>
      <c r="J331" s="24">
        <f ca="1">$D331*H331*Inputs!$A$2</f>
        <v>0</v>
      </c>
      <c r="K331" s="11" t="str">
        <f ca="1">IFERROR(I331/J331,"")</f>
        <v/>
      </c>
    </row>
    <row r="332" spans="1:11" hidden="1" x14ac:dyDescent="0.25">
      <c r="A332" s="35">
        <v>2237</v>
      </c>
      <c r="B332" s="2" t="s">
        <v>5</v>
      </c>
      <c r="C332" s="2">
        <v>2</v>
      </c>
      <c r="D332" s="2">
        <v>5.25</v>
      </c>
      <c r="E332" s="12">
        <v>40544</v>
      </c>
      <c r="F332" s="18">
        <v>2010</v>
      </c>
      <c r="G332" s="2">
        <f ca="1">IF(YEAR(E332)=Inputs!$A$4,1,0)</f>
        <v>0</v>
      </c>
      <c r="H332" s="21">
        <f ca="1">IF(G332=1,HLOOKUP(MONTH(E332),Inputs!$B$11:$M$15,5),IF(YEAR($E332)&gt;$F332,0,IF(YEAR($E332)=$F332,HLOOKUP(MONTH(E332),Inputs!$B$11:$M$15,4),1)))</f>
        <v>0</v>
      </c>
      <c r="I332" s="2">
        <f>SUMIFS('raw data'!$E:$E,'raw data'!$A:$A,"="&amp;SystemAnalysis!$A332,'raw data'!$G:$G,"="&amp;SystemAnalysis!$F332)</f>
        <v>0</v>
      </c>
      <c r="J332" s="24">
        <f ca="1">$D332*H332*Inputs!$A$2</f>
        <v>0</v>
      </c>
      <c r="K332" s="11" t="str">
        <f ca="1">IFERROR(I332/J332,"")</f>
        <v/>
      </c>
    </row>
    <row r="333" spans="1:11" hidden="1" x14ac:dyDescent="0.25">
      <c r="A333" s="35">
        <v>2247</v>
      </c>
      <c r="B333" s="2" t="s">
        <v>5</v>
      </c>
      <c r="C333" s="2">
        <v>2</v>
      </c>
      <c r="D333" s="2">
        <v>4.0250000000000004</v>
      </c>
      <c r="E333" s="12">
        <v>40603</v>
      </c>
      <c r="F333" s="18">
        <v>2010</v>
      </c>
      <c r="G333" s="2">
        <f ca="1">IF(YEAR(E333)=Inputs!$A$4,1,0)</f>
        <v>0</v>
      </c>
      <c r="H333" s="21">
        <f ca="1">IF(G333=1,HLOOKUP(MONTH(E333),Inputs!$B$11:$M$15,5),IF(YEAR($E333)&gt;$F333,0,IF(YEAR($E333)=$F333,HLOOKUP(MONTH(E333),Inputs!$B$11:$M$15,4),1)))</f>
        <v>0</v>
      </c>
      <c r="I333" s="2">
        <f>SUMIFS('raw data'!$E:$E,'raw data'!$A:$A,"="&amp;SystemAnalysis!$A333,'raw data'!$G:$G,"="&amp;SystemAnalysis!$F333)</f>
        <v>0</v>
      </c>
      <c r="J333" s="24">
        <f ca="1">$D333*H333*Inputs!$A$2</f>
        <v>0</v>
      </c>
      <c r="K333" s="11" t="str">
        <f ca="1">IFERROR(I333/J333,"")</f>
        <v/>
      </c>
    </row>
    <row r="334" spans="1:11" hidden="1" x14ac:dyDescent="0.25">
      <c r="A334" s="35">
        <v>2255</v>
      </c>
      <c r="B334" s="2" t="s">
        <v>5</v>
      </c>
      <c r="C334" s="2">
        <v>8</v>
      </c>
      <c r="D334" s="2">
        <v>8.74</v>
      </c>
      <c r="E334" s="12">
        <v>40575</v>
      </c>
      <c r="F334" s="18">
        <v>2010</v>
      </c>
      <c r="G334" s="2">
        <f ca="1">IF(YEAR(E334)=Inputs!$A$4,1,0)</f>
        <v>0</v>
      </c>
      <c r="H334" s="21">
        <f ca="1">IF(G334=1,HLOOKUP(MONTH(E334),Inputs!$B$11:$M$15,5),IF(YEAR($E334)&gt;$F334,0,IF(YEAR($E334)=$F334,HLOOKUP(MONTH(E334),Inputs!$B$11:$M$15,4),1)))</f>
        <v>0</v>
      </c>
      <c r="I334" s="2">
        <f>SUMIFS('raw data'!$E:$E,'raw data'!$A:$A,"="&amp;SystemAnalysis!$A334,'raw data'!$G:$G,"="&amp;SystemAnalysis!$F334)</f>
        <v>0</v>
      </c>
      <c r="J334" s="24">
        <f ca="1">$D334*H334*Inputs!$A$2</f>
        <v>0</v>
      </c>
      <c r="K334" s="11" t="str">
        <f ca="1">IFERROR(I334/J334,"")</f>
        <v/>
      </c>
    </row>
    <row r="335" spans="1:11" hidden="1" x14ac:dyDescent="0.25">
      <c r="A335" s="35">
        <v>2268</v>
      </c>
      <c r="B335" s="2" t="s">
        <v>5</v>
      </c>
      <c r="C335" s="2">
        <v>8</v>
      </c>
      <c r="D335" s="2">
        <v>3.22</v>
      </c>
      <c r="E335" s="12">
        <v>40634</v>
      </c>
      <c r="F335" s="18">
        <v>2010</v>
      </c>
      <c r="G335" s="2">
        <f ca="1">IF(YEAR(E335)=Inputs!$A$4,1,0)</f>
        <v>0</v>
      </c>
      <c r="H335" s="21">
        <f ca="1">IF(G335=1,HLOOKUP(MONTH(E335),Inputs!$B$11:$M$15,5),IF(YEAR($E335)&gt;$F335,0,IF(YEAR($E335)=$F335,HLOOKUP(MONTH(E335),Inputs!$B$11:$M$15,4),1)))</f>
        <v>0</v>
      </c>
      <c r="I335" s="2">
        <f>SUMIFS('raw data'!$E:$E,'raw data'!$A:$A,"="&amp;SystemAnalysis!$A335,'raw data'!$G:$G,"="&amp;SystemAnalysis!$F335)</f>
        <v>0</v>
      </c>
      <c r="J335" s="24">
        <f ca="1">$D335*H335*Inputs!$A$2</f>
        <v>0</v>
      </c>
      <c r="K335" s="11" t="str">
        <f ca="1">IFERROR(I335/J335,"")</f>
        <v/>
      </c>
    </row>
    <row r="336" spans="1:11" hidden="1" x14ac:dyDescent="0.25">
      <c r="A336" s="35">
        <v>2270</v>
      </c>
      <c r="B336" s="2" t="s">
        <v>5</v>
      </c>
      <c r="C336" s="2">
        <v>8</v>
      </c>
      <c r="D336" s="2">
        <v>4.5999999999999996</v>
      </c>
      <c r="E336" s="12">
        <v>40603</v>
      </c>
      <c r="F336" s="18">
        <v>2010</v>
      </c>
      <c r="G336" s="2">
        <f ca="1">IF(YEAR(E336)=Inputs!$A$4,1,0)</f>
        <v>0</v>
      </c>
      <c r="H336" s="21">
        <f ca="1">IF(G336=1,HLOOKUP(MONTH(E336),Inputs!$B$11:$M$15,5),IF(YEAR($E336)&gt;$F336,0,IF(YEAR($E336)=$F336,HLOOKUP(MONTH(E336),Inputs!$B$11:$M$15,4),1)))</f>
        <v>0</v>
      </c>
      <c r="I336" s="2">
        <f>SUMIFS('raw data'!$E:$E,'raw data'!$A:$A,"="&amp;SystemAnalysis!$A336,'raw data'!$G:$G,"="&amp;SystemAnalysis!$F336)</f>
        <v>0</v>
      </c>
      <c r="J336" s="24">
        <f ca="1">$D336*H336*Inputs!$A$2</f>
        <v>0</v>
      </c>
      <c r="K336" s="11" t="str">
        <f ca="1">IFERROR(I336/J336,"")</f>
        <v/>
      </c>
    </row>
    <row r="337" spans="1:11" hidden="1" x14ac:dyDescent="0.25">
      <c r="A337" s="35">
        <v>2297</v>
      </c>
      <c r="B337" s="2" t="s">
        <v>5</v>
      </c>
      <c r="C337" s="2">
        <v>8</v>
      </c>
      <c r="D337" s="2">
        <v>5.29</v>
      </c>
      <c r="E337" s="12">
        <v>40603</v>
      </c>
      <c r="F337" s="18">
        <v>2010</v>
      </c>
      <c r="G337" s="2">
        <f ca="1">IF(YEAR(E337)=Inputs!$A$4,1,0)</f>
        <v>0</v>
      </c>
      <c r="H337" s="21">
        <f ca="1">IF(G337=1,HLOOKUP(MONTH(E337),Inputs!$B$11:$M$15,5),IF(YEAR($E337)&gt;$F337,0,IF(YEAR($E337)=$F337,HLOOKUP(MONTH(E337),Inputs!$B$11:$M$15,4),1)))</f>
        <v>0</v>
      </c>
      <c r="I337" s="2">
        <f>SUMIFS('raw data'!$E:$E,'raw data'!$A:$A,"="&amp;SystemAnalysis!$A337,'raw data'!$G:$G,"="&amp;SystemAnalysis!$F337)</f>
        <v>0</v>
      </c>
      <c r="J337" s="24">
        <f ca="1">$D337*H337*Inputs!$A$2</f>
        <v>0</v>
      </c>
      <c r="K337" s="11" t="str">
        <f ca="1">IFERROR(I337/J337,"")</f>
        <v/>
      </c>
    </row>
    <row r="338" spans="1:11" hidden="1" x14ac:dyDescent="0.25">
      <c r="A338" s="35">
        <v>2299</v>
      </c>
      <c r="B338" s="2" t="s">
        <v>5</v>
      </c>
      <c r="C338" s="2">
        <v>7</v>
      </c>
      <c r="D338" s="2">
        <v>9.6</v>
      </c>
      <c r="E338" s="12">
        <v>40330</v>
      </c>
      <c r="F338" s="18">
        <v>2010</v>
      </c>
      <c r="G338" s="2">
        <f ca="1">IF(YEAR(E338)=Inputs!$A$4,1,0)</f>
        <v>0</v>
      </c>
      <c r="H338" s="21">
        <f ca="1">IF(G338=1,HLOOKUP(MONTH(E338),Inputs!$B$11:$M$15,5),IF(YEAR($E338)&gt;$F338,0,IF(YEAR($E338)=$F338,HLOOKUP(MONTH(E338),Inputs!$B$11:$M$15,4),1)))</f>
        <v>0.59489138219145377</v>
      </c>
      <c r="I338" s="2">
        <f>SUMIFS('raw data'!$E:$E,'raw data'!$A:$A,"="&amp;SystemAnalysis!$A338,'raw data'!$G:$G,"="&amp;SystemAnalysis!$F338)</f>
        <v>6</v>
      </c>
      <c r="J338" s="24">
        <f ca="1">$D338*H338*Inputs!$A$2</f>
        <v>6.2820529959417524</v>
      </c>
      <c r="K338" s="11">
        <f ca="1">IFERROR(I338/J338,"")</f>
        <v>0.95510178024222969</v>
      </c>
    </row>
    <row r="339" spans="1:11" hidden="1" x14ac:dyDescent="0.25">
      <c r="A339" s="35">
        <v>2346</v>
      </c>
      <c r="B339" s="2" t="s">
        <v>5</v>
      </c>
      <c r="C339" s="2">
        <v>8</v>
      </c>
      <c r="D339" s="2">
        <v>3.45</v>
      </c>
      <c r="E339" s="12">
        <v>40634</v>
      </c>
      <c r="F339" s="18">
        <v>2010</v>
      </c>
      <c r="G339" s="2">
        <f ca="1">IF(YEAR(E339)=Inputs!$A$4,1,0)</f>
        <v>0</v>
      </c>
      <c r="H339" s="21">
        <f ca="1">IF(G339=1,HLOOKUP(MONTH(E339),Inputs!$B$11:$M$15,5),IF(YEAR($E339)&gt;$F339,0,IF(YEAR($E339)=$F339,HLOOKUP(MONTH(E339),Inputs!$B$11:$M$15,4),1)))</f>
        <v>0</v>
      </c>
      <c r="I339" s="2">
        <f>SUMIFS('raw data'!$E:$E,'raw data'!$A:$A,"="&amp;SystemAnalysis!$A339,'raw data'!$G:$G,"="&amp;SystemAnalysis!$F339)</f>
        <v>0</v>
      </c>
      <c r="J339" s="24">
        <f ca="1">$D339*H339*Inputs!$A$2</f>
        <v>0</v>
      </c>
      <c r="K339" s="11" t="str">
        <f ca="1">IFERROR(I339/J339,"")</f>
        <v/>
      </c>
    </row>
    <row r="340" spans="1:11" hidden="1" x14ac:dyDescent="0.25">
      <c r="A340" s="35">
        <v>2356</v>
      </c>
      <c r="B340" s="2" t="s">
        <v>5</v>
      </c>
      <c r="C340" s="2">
        <v>8</v>
      </c>
      <c r="D340" s="2">
        <v>1.9139999999999999</v>
      </c>
      <c r="E340" s="12">
        <v>40756</v>
      </c>
      <c r="F340" s="18">
        <v>2010</v>
      </c>
      <c r="G340" s="2">
        <f ca="1">IF(YEAR(E340)=Inputs!$A$4,1,0)</f>
        <v>0</v>
      </c>
      <c r="H340" s="21">
        <f ca="1">IF(G340=1,HLOOKUP(MONTH(E340),Inputs!$B$11:$M$15,5),IF(YEAR($E340)&gt;$F340,0,IF(YEAR($E340)=$F340,HLOOKUP(MONTH(E340),Inputs!$B$11:$M$15,4),1)))</f>
        <v>0</v>
      </c>
      <c r="I340" s="2">
        <f>SUMIFS('raw data'!$E:$E,'raw data'!$A:$A,"="&amp;SystemAnalysis!$A340,'raw data'!$G:$G,"="&amp;SystemAnalysis!$F340)</f>
        <v>0</v>
      </c>
      <c r="J340" s="24">
        <f ca="1">$D340*H340*Inputs!$A$2</f>
        <v>0</v>
      </c>
      <c r="K340" s="11" t="str">
        <f ca="1">IFERROR(I340/J340,"")</f>
        <v/>
      </c>
    </row>
    <row r="341" spans="1:11" hidden="1" x14ac:dyDescent="0.25">
      <c r="A341" s="35">
        <v>2361</v>
      </c>
      <c r="B341" s="2" t="s">
        <v>5</v>
      </c>
      <c r="C341" s="2">
        <v>8</v>
      </c>
      <c r="D341" s="2">
        <v>4.9950000000000001</v>
      </c>
      <c r="E341" s="12">
        <v>40603</v>
      </c>
      <c r="F341" s="18">
        <v>2010</v>
      </c>
      <c r="G341" s="2">
        <f ca="1">IF(YEAR(E341)=Inputs!$A$4,1,0)</f>
        <v>0</v>
      </c>
      <c r="H341" s="21">
        <f ca="1">IF(G341=1,HLOOKUP(MONTH(E341),Inputs!$B$11:$M$15,5),IF(YEAR($E341)&gt;$F341,0,IF(YEAR($E341)=$F341,HLOOKUP(MONTH(E341),Inputs!$B$11:$M$15,4),1)))</f>
        <v>0</v>
      </c>
      <c r="I341" s="2">
        <f>SUMIFS('raw data'!$E:$E,'raw data'!$A:$A,"="&amp;SystemAnalysis!$A341,'raw data'!$G:$G,"="&amp;SystemAnalysis!$F341)</f>
        <v>0</v>
      </c>
      <c r="J341" s="24">
        <f ca="1">$D341*H341*Inputs!$A$2</f>
        <v>0</v>
      </c>
      <c r="K341" s="11" t="str">
        <f ca="1">IFERROR(I341/J341,"")</f>
        <v/>
      </c>
    </row>
    <row r="342" spans="1:11" hidden="1" x14ac:dyDescent="0.25">
      <c r="A342" s="35">
        <v>2367</v>
      </c>
      <c r="B342" s="2" t="s">
        <v>5</v>
      </c>
      <c r="C342" s="2">
        <v>2</v>
      </c>
      <c r="D342" s="2">
        <v>11.1</v>
      </c>
      <c r="E342" s="12">
        <v>40848</v>
      </c>
      <c r="F342" s="18">
        <v>2010</v>
      </c>
      <c r="G342" s="2">
        <f ca="1">IF(YEAR(E342)=Inputs!$A$4,1,0)</f>
        <v>0</v>
      </c>
      <c r="H342" s="21">
        <f ca="1">IF(G342=1,HLOOKUP(MONTH(E342),Inputs!$B$11:$M$15,5),IF(YEAR($E342)&gt;$F342,0,IF(YEAR($E342)=$F342,HLOOKUP(MONTH(E342),Inputs!$B$11:$M$15,4),1)))</f>
        <v>0</v>
      </c>
      <c r="I342" s="2">
        <f>SUMIFS('raw data'!$E:$E,'raw data'!$A:$A,"="&amp;SystemAnalysis!$A342,'raw data'!$G:$G,"="&amp;SystemAnalysis!$F342)</f>
        <v>0</v>
      </c>
      <c r="J342" s="24">
        <f ca="1">$D342*H342*Inputs!$A$2</f>
        <v>0</v>
      </c>
      <c r="K342" s="11" t="str">
        <f ca="1">IFERROR(I342/J342,"")</f>
        <v/>
      </c>
    </row>
    <row r="343" spans="1:11" hidden="1" x14ac:dyDescent="0.25">
      <c r="A343" s="35">
        <v>2369</v>
      </c>
      <c r="B343" s="2" t="s">
        <v>5</v>
      </c>
      <c r="C343" s="2">
        <v>8</v>
      </c>
      <c r="D343" s="2">
        <v>4.83</v>
      </c>
      <c r="E343" s="12">
        <v>40634</v>
      </c>
      <c r="F343" s="18">
        <v>2010</v>
      </c>
      <c r="G343" s="2">
        <f ca="1">IF(YEAR(E343)=Inputs!$A$4,1,0)</f>
        <v>0</v>
      </c>
      <c r="H343" s="21">
        <f ca="1">IF(G343=1,HLOOKUP(MONTH(E343),Inputs!$B$11:$M$15,5),IF(YEAR($E343)&gt;$F343,0,IF(YEAR($E343)=$F343,HLOOKUP(MONTH(E343),Inputs!$B$11:$M$15,4),1)))</f>
        <v>0</v>
      </c>
      <c r="I343" s="2">
        <f>SUMIFS('raw data'!$E:$E,'raw data'!$A:$A,"="&amp;SystemAnalysis!$A343,'raw data'!$G:$G,"="&amp;SystemAnalysis!$F343)</f>
        <v>0</v>
      </c>
      <c r="J343" s="24">
        <f ca="1">$D343*H343*Inputs!$A$2</f>
        <v>0</v>
      </c>
      <c r="K343" s="11" t="str">
        <f ca="1">IFERROR(I343/J343,"")</f>
        <v/>
      </c>
    </row>
    <row r="344" spans="1:11" hidden="1" x14ac:dyDescent="0.25">
      <c r="A344" s="35">
        <v>2399</v>
      </c>
      <c r="B344" s="2" t="s">
        <v>5</v>
      </c>
      <c r="C344" s="2">
        <v>6</v>
      </c>
      <c r="D344" s="2">
        <v>8.9700000000000006</v>
      </c>
      <c r="E344" s="12">
        <v>40575</v>
      </c>
      <c r="F344" s="18">
        <v>2010</v>
      </c>
      <c r="G344" s="2">
        <f ca="1">IF(YEAR(E344)=Inputs!$A$4,1,0)</f>
        <v>0</v>
      </c>
      <c r="H344" s="21">
        <f ca="1">IF(G344=1,HLOOKUP(MONTH(E344),Inputs!$B$11:$M$15,5),IF(YEAR($E344)&gt;$F344,0,IF(YEAR($E344)=$F344,HLOOKUP(MONTH(E344),Inputs!$B$11:$M$15,4),1)))</f>
        <v>0</v>
      </c>
      <c r="I344" s="2">
        <f>SUMIFS('raw data'!$E:$E,'raw data'!$A:$A,"="&amp;SystemAnalysis!$A344,'raw data'!$G:$G,"="&amp;SystemAnalysis!$F344)</f>
        <v>0</v>
      </c>
      <c r="J344" s="24">
        <f ca="1">$D344*H344*Inputs!$A$2</f>
        <v>0</v>
      </c>
      <c r="K344" s="11" t="str">
        <f ca="1">IFERROR(I344/J344,"")</f>
        <v/>
      </c>
    </row>
    <row r="345" spans="1:11" hidden="1" x14ac:dyDescent="0.25">
      <c r="A345" s="35">
        <v>2400</v>
      </c>
      <c r="B345" s="2" t="s">
        <v>5</v>
      </c>
      <c r="C345" s="2">
        <v>8</v>
      </c>
      <c r="D345" s="2">
        <v>4.05</v>
      </c>
      <c r="E345" s="12">
        <v>40634</v>
      </c>
      <c r="F345" s="18">
        <v>2010</v>
      </c>
      <c r="G345" s="2">
        <f ca="1">IF(YEAR(E345)=Inputs!$A$4,1,0)</f>
        <v>0</v>
      </c>
      <c r="H345" s="21">
        <f ca="1">IF(G345=1,HLOOKUP(MONTH(E345),Inputs!$B$11:$M$15,5),IF(YEAR($E345)&gt;$F345,0,IF(YEAR($E345)=$F345,HLOOKUP(MONTH(E345),Inputs!$B$11:$M$15,4),1)))</f>
        <v>0</v>
      </c>
      <c r="I345" s="2">
        <f>SUMIFS('raw data'!$E:$E,'raw data'!$A:$A,"="&amp;SystemAnalysis!$A345,'raw data'!$G:$G,"="&amp;SystemAnalysis!$F345)</f>
        <v>0</v>
      </c>
      <c r="J345" s="24">
        <f ca="1">$D345*H345*Inputs!$A$2</f>
        <v>0</v>
      </c>
      <c r="K345" s="11" t="str">
        <f ca="1">IFERROR(I345/J345,"")</f>
        <v/>
      </c>
    </row>
    <row r="346" spans="1:11" hidden="1" x14ac:dyDescent="0.25">
      <c r="A346" s="35">
        <v>2427</v>
      </c>
      <c r="B346" s="2" t="s">
        <v>5</v>
      </c>
      <c r="C346" s="2">
        <v>8</v>
      </c>
      <c r="D346" s="2">
        <v>4.83</v>
      </c>
      <c r="E346" s="12">
        <v>40603</v>
      </c>
      <c r="F346" s="18">
        <v>2010</v>
      </c>
      <c r="G346" s="2">
        <f ca="1">IF(YEAR(E346)=Inputs!$A$4,1,0)</f>
        <v>0</v>
      </c>
      <c r="H346" s="21">
        <f ca="1">IF(G346=1,HLOOKUP(MONTH(E346),Inputs!$B$11:$M$15,5),IF(YEAR($E346)&gt;$F346,0,IF(YEAR($E346)=$F346,HLOOKUP(MONTH(E346),Inputs!$B$11:$M$15,4),1)))</f>
        <v>0</v>
      </c>
      <c r="I346" s="2">
        <f>SUMIFS('raw data'!$E:$E,'raw data'!$A:$A,"="&amp;SystemAnalysis!$A346,'raw data'!$G:$G,"="&amp;SystemAnalysis!$F346)</f>
        <v>0</v>
      </c>
      <c r="J346" s="24">
        <f ca="1">$D346*H346*Inputs!$A$2</f>
        <v>0</v>
      </c>
      <c r="K346" s="11" t="str">
        <f ca="1">IFERROR(I346/J346,"")</f>
        <v/>
      </c>
    </row>
    <row r="347" spans="1:11" hidden="1" x14ac:dyDescent="0.25">
      <c r="A347" s="35">
        <v>2433</v>
      </c>
      <c r="B347" s="2" t="s">
        <v>5</v>
      </c>
      <c r="C347" s="2">
        <v>6</v>
      </c>
      <c r="D347" s="2">
        <v>8.14</v>
      </c>
      <c r="E347" s="12">
        <v>40603</v>
      </c>
      <c r="F347" s="18">
        <v>2010</v>
      </c>
      <c r="G347" s="2">
        <f ca="1">IF(YEAR(E347)=Inputs!$A$4,1,0)</f>
        <v>0</v>
      </c>
      <c r="H347" s="21">
        <f ca="1">IF(G347=1,HLOOKUP(MONTH(E347),Inputs!$B$11:$M$15,5),IF(YEAR($E347)&gt;$F347,0,IF(YEAR($E347)=$F347,HLOOKUP(MONTH(E347),Inputs!$B$11:$M$15,4),1)))</f>
        <v>0</v>
      </c>
      <c r="I347" s="2">
        <f>SUMIFS('raw data'!$E:$E,'raw data'!$A:$A,"="&amp;SystemAnalysis!$A347,'raw data'!$G:$G,"="&amp;SystemAnalysis!$F347)</f>
        <v>0</v>
      </c>
      <c r="J347" s="24">
        <f ca="1">$D347*H347*Inputs!$A$2</f>
        <v>0</v>
      </c>
      <c r="K347" s="11" t="str">
        <f ca="1">IFERROR(I347/J347,"")</f>
        <v/>
      </c>
    </row>
    <row r="348" spans="1:11" hidden="1" x14ac:dyDescent="0.25">
      <c r="A348" s="35">
        <v>2450</v>
      </c>
      <c r="B348" s="2" t="s">
        <v>5</v>
      </c>
      <c r="C348" s="2">
        <v>3</v>
      </c>
      <c r="D348" s="2">
        <v>44.8</v>
      </c>
      <c r="E348" s="12">
        <v>40575</v>
      </c>
      <c r="F348" s="18">
        <v>2010</v>
      </c>
      <c r="G348" s="2">
        <f ca="1">IF(YEAR(E348)=Inputs!$A$4,1,0)</f>
        <v>0</v>
      </c>
      <c r="H348" s="21">
        <f ca="1">IF(G348=1,HLOOKUP(MONTH(E348),Inputs!$B$11:$M$15,5),IF(YEAR($E348)&gt;$F348,0,IF(YEAR($E348)=$F348,HLOOKUP(MONTH(E348),Inputs!$B$11:$M$15,4),1)))</f>
        <v>0</v>
      </c>
      <c r="I348" s="2">
        <f>SUMIFS('raw data'!$E:$E,'raw data'!$A:$A,"="&amp;SystemAnalysis!$A348,'raw data'!$G:$G,"="&amp;SystemAnalysis!$F348)</f>
        <v>0</v>
      </c>
      <c r="J348" s="24">
        <f ca="1">$D348*H348*Inputs!$A$2</f>
        <v>0</v>
      </c>
      <c r="K348" s="11" t="str">
        <f ca="1">IFERROR(I348/J348,"")</f>
        <v/>
      </c>
    </row>
    <row r="349" spans="1:11" hidden="1" x14ac:dyDescent="0.25">
      <c r="A349" s="35">
        <v>2463</v>
      </c>
      <c r="B349" s="2" t="s">
        <v>5</v>
      </c>
      <c r="C349" s="2">
        <v>3</v>
      </c>
      <c r="D349" s="2">
        <v>51.03</v>
      </c>
      <c r="E349" s="12">
        <v>40575</v>
      </c>
      <c r="F349" s="18">
        <v>2010</v>
      </c>
      <c r="G349" s="2">
        <f ca="1">IF(YEAR(E349)=Inputs!$A$4,1,0)</f>
        <v>0</v>
      </c>
      <c r="H349" s="21">
        <f ca="1">IF(G349=1,HLOOKUP(MONTH(E349),Inputs!$B$11:$M$15,5),IF(YEAR($E349)&gt;$F349,0,IF(YEAR($E349)=$F349,HLOOKUP(MONTH(E349),Inputs!$B$11:$M$15,4),1)))</f>
        <v>0</v>
      </c>
      <c r="I349" s="2">
        <f>SUMIFS('raw data'!$E:$E,'raw data'!$A:$A,"="&amp;SystemAnalysis!$A349,'raw data'!$G:$G,"="&amp;SystemAnalysis!$F349)</f>
        <v>0</v>
      </c>
      <c r="J349" s="24">
        <f ca="1">$D349*H349*Inputs!$A$2</f>
        <v>0</v>
      </c>
      <c r="K349" s="11" t="str">
        <f ca="1">IFERROR(I349/J349,"")</f>
        <v/>
      </c>
    </row>
    <row r="350" spans="1:11" hidden="1" x14ac:dyDescent="0.25">
      <c r="A350" s="35">
        <v>2474</v>
      </c>
      <c r="B350" s="2" t="s">
        <v>5</v>
      </c>
      <c r="C350" s="2">
        <v>9</v>
      </c>
      <c r="D350" s="2">
        <v>5.17</v>
      </c>
      <c r="E350" s="12">
        <v>40634</v>
      </c>
      <c r="F350" s="18">
        <v>2010</v>
      </c>
      <c r="G350" s="2">
        <f ca="1">IF(YEAR(E350)=Inputs!$A$4,1,0)</f>
        <v>0</v>
      </c>
      <c r="H350" s="21">
        <f ca="1">IF(G350=1,HLOOKUP(MONTH(E350),Inputs!$B$11:$M$15,5),IF(YEAR($E350)&gt;$F350,0,IF(YEAR($E350)=$F350,HLOOKUP(MONTH(E350),Inputs!$B$11:$M$15,4),1)))</f>
        <v>0</v>
      </c>
      <c r="I350" s="2">
        <f>SUMIFS('raw data'!$E:$E,'raw data'!$A:$A,"="&amp;SystemAnalysis!$A350,'raw data'!$G:$G,"="&amp;SystemAnalysis!$F350)</f>
        <v>0</v>
      </c>
      <c r="J350" s="24">
        <f ca="1">$D350*H350*Inputs!$A$2</f>
        <v>0</v>
      </c>
      <c r="K350" s="11" t="str">
        <f ca="1">IFERROR(I350/J350,"")</f>
        <v/>
      </c>
    </row>
    <row r="351" spans="1:11" hidden="1" x14ac:dyDescent="0.25">
      <c r="A351" s="35">
        <v>2512</v>
      </c>
      <c r="B351" s="2" t="s">
        <v>5</v>
      </c>
      <c r="C351" s="2">
        <v>8</v>
      </c>
      <c r="D351" s="2">
        <v>8.0500000000000007</v>
      </c>
      <c r="E351" s="12">
        <v>40575</v>
      </c>
      <c r="F351" s="18">
        <v>2010</v>
      </c>
      <c r="G351" s="2">
        <f ca="1">IF(YEAR(E351)=Inputs!$A$4,1,0)</f>
        <v>0</v>
      </c>
      <c r="H351" s="21">
        <f ca="1">IF(G351=1,HLOOKUP(MONTH(E351),Inputs!$B$11:$M$15,5),IF(YEAR($E351)&gt;$F351,0,IF(YEAR($E351)=$F351,HLOOKUP(MONTH(E351),Inputs!$B$11:$M$15,4),1)))</f>
        <v>0</v>
      </c>
      <c r="I351" s="2">
        <f>SUMIFS('raw data'!$E:$E,'raw data'!$A:$A,"="&amp;SystemAnalysis!$A351,'raw data'!$G:$G,"="&amp;SystemAnalysis!$F351)</f>
        <v>0</v>
      </c>
      <c r="J351" s="24">
        <f ca="1">$D351*H351*Inputs!$A$2</f>
        <v>0</v>
      </c>
      <c r="K351" s="11" t="str">
        <f ca="1">IFERROR(I351/J351,"")</f>
        <v/>
      </c>
    </row>
    <row r="352" spans="1:11" hidden="1" x14ac:dyDescent="0.25">
      <c r="A352" s="35">
        <v>2619</v>
      </c>
      <c r="B352" s="2" t="s">
        <v>5</v>
      </c>
      <c r="C352" s="2">
        <v>8</v>
      </c>
      <c r="D352" s="2">
        <v>2.448</v>
      </c>
      <c r="E352" s="12">
        <v>40695</v>
      </c>
      <c r="F352" s="18">
        <v>2010</v>
      </c>
      <c r="G352" s="2">
        <f ca="1">IF(YEAR(E352)=Inputs!$A$4,1,0)</f>
        <v>0</v>
      </c>
      <c r="H352" s="21">
        <f ca="1">IF(G352=1,HLOOKUP(MONTH(E352),Inputs!$B$11:$M$15,5),IF(YEAR($E352)&gt;$F352,0,IF(YEAR($E352)=$F352,HLOOKUP(MONTH(E352),Inputs!$B$11:$M$15,4),1)))</f>
        <v>0</v>
      </c>
      <c r="I352" s="2">
        <f>SUMIFS('raw data'!$E:$E,'raw data'!$A:$A,"="&amp;SystemAnalysis!$A352,'raw data'!$G:$G,"="&amp;SystemAnalysis!$F352)</f>
        <v>0</v>
      </c>
      <c r="J352" s="24">
        <f ca="1">$D352*H352*Inputs!$A$2</f>
        <v>0</v>
      </c>
      <c r="K352" s="11" t="str">
        <f ca="1">IFERROR(I352/J352,"")</f>
        <v/>
      </c>
    </row>
    <row r="353" spans="1:11" hidden="1" x14ac:dyDescent="0.25">
      <c r="A353" s="35">
        <v>2638</v>
      </c>
      <c r="B353" s="2" t="s">
        <v>5</v>
      </c>
      <c r="C353" s="2">
        <v>6</v>
      </c>
      <c r="D353" s="2">
        <v>1.175</v>
      </c>
      <c r="E353" s="12">
        <v>40787</v>
      </c>
      <c r="F353" s="18">
        <v>2010</v>
      </c>
      <c r="G353" s="2">
        <f ca="1">IF(YEAR(E353)=Inputs!$A$4,1,0)</f>
        <v>0</v>
      </c>
      <c r="H353" s="21">
        <f ca="1">IF(G353=1,HLOOKUP(MONTH(E353),Inputs!$B$11:$M$15,5),IF(YEAR($E353)&gt;$F353,0,IF(YEAR($E353)=$F353,HLOOKUP(MONTH(E353),Inputs!$B$11:$M$15,4),1)))</f>
        <v>0</v>
      </c>
      <c r="I353" s="2">
        <f>SUMIFS('raw data'!$E:$E,'raw data'!$A:$A,"="&amp;SystemAnalysis!$A353,'raw data'!$G:$G,"="&amp;SystemAnalysis!$F353)</f>
        <v>0</v>
      </c>
      <c r="J353" s="24">
        <f ca="1">$D353*H353*Inputs!$A$2</f>
        <v>0</v>
      </c>
      <c r="K353" s="11" t="str">
        <f ca="1">IFERROR(I353/J353,"")</f>
        <v/>
      </c>
    </row>
    <row r="354" spans="1:11" hidden="1" x14ac:dyDescent="0.25">
      <c r="A354" s="35">
        <v>2746</v>
      </c>
      <c r="B354" s="2" t="s">
        <v>5</v>
      </c>
      <c r="C354" s="2">
        <v>6</v>
      </c>
      <c r="D354" s="2">
        <v>4.2300000000000004</v>
      </c>
      <c r="E354" s="12">
        <v>40756</v>
      </c>
      <c r="F354" s="18">
        <v>2010</v>
      </c>
      <c r="G354" s="2">
        <f ca="1">IF(YEAR(E354)=Inputs!$A$4,1,0)</f>
        <v>0</v>
      </c>
      <c r="H354" s="21">
        <f ca="1">IF(G354=1,HLOOKUP(MONTH(E354),Inputs!$B$11:$M$15,5),IF(YEAR($E354)&gt;$F354,0,IF(YEAR($E354)=$F354,HLOOKUP(MONTH(E354),Inputs!$B$11:$M$15,4),1)))</f>
        <v>0</v>
      </c>
      <c r="I354" s="2">
        <f>SUMIFS('raw data'!$E:$E,'raw data'!$A:$A,"="&amp;SystemAnalysis!$A354,'raw data'!$G:$G,"="&amp;SystemAnalysis!$F354)</f>
        <v>0</v>
      </c>
      <c r="J354" s="24">
        <f ca="1">$D354*H354*Inputs!$A$2</f>
        <v>0</v>
      </c>
      <c r="K354" s="11" t="str">
        <f ca="1">IFERROR(I354/J354,"")</f>
        <v/>
      </c>
    </row>
    <row r="355" spans="1:11" hidden="1" x14ac:dyDescent="0.25">
      <c r="A355" s="35">
        <v>2764</v>
      </c>
      <c r="B355" s="2" t="s">
        <v>5</v>
      </c>
      <c r="C355" s="2">
        <v>8</v>
      </c>
      <c r="D355" s="2">
        <v>3.22</v>
      </c>
      <c r="E355" s="12">
        <v>41365</v>
      </c>
      <c r="F355" s="18">
        <v>2010</v>
      </c>
      <c r="G355" s="2">
        <f ca="1">IF(YEAR(E355)=Inputs!$A$4,1,0)</f>
        <v>0</v>
      </c>
      <c r="H355" s="21">
        <f ca="1">IF(G355=1,HLOOKUP(MONTH(E355),Inputs!$B$11:$M$15,5),IF(YEAR($E355)&gt;$F355,0,IF(YEAR($E355)=$F355,HLOOKUP(MONTH(E355),Inputs!$B$11:$M$15,4),1)))</f>
        <v>0</v>
      </c>
      <c r="I355" s="2">
        <f>SUMIFS('raw data'!$E:$E,'raw data'!$A:$A,"="&amp;SystemAnalysis!$A355,'raw data'!$G:$G,"="&amp;SystemAnalysis!$F355)</f>
        <v>0</v>
      </c>
      <c r="J355" s="24">
        <f ca="1">$D355*H355*Inputs!$A$2</f>
        <v>0</v>
      </c>
      <c r="K355" s="11" t="str">
        <f ca="1">IFERROR(I355/J355,"")</f>
        <v/>
      </c>
    </row>
    <row r="356" spans="1:11" hidden="1" x14ac:dyDescent="0.25">
      <c r="A356" s="35">
        <v>2774</v>
      </c>
      <c r="B356" s="2" t="s">
        <v>5</v>
      </c>
      <c r="C356" s="2">
        <v>6</v>
      </c>
      <c r="D356" s="2">
        <v>2.8</v>
      </c>
      <c r="E356" s="12">
        <v>40725</v>
      </c>
      <c r="F356" s="18">
        <v>2010</v>
      </c>
      <c r="G356" s="2">
        <f ca="1">IF(YEAR(E356)=Inputs!$A$4,1,0)</f>
        <v>0</v>
      </c>
      <c r="H356" s="21">
        <f ca="1">IF(G356=1,HLOOKUP(MONTH(E356),Inputs!$B$11:$M$15,5),IF(YEAR($E356)&gt;$F356,0,IF(YEAR($E356)=$F356,HLOOKUP(MONTH(E356),Inputs!$B$11:$M$15,4),1)))</f>
        <v>0</v>
      </c>
      <c r="I356" s="2">
        <f>SUMIFS('raw data'!$E:$E,'raw data'!$A:$A,"="&amp;SystemAnalysis!$A356,'raw data'!$G:$G,"="&amp;SystemAnalysis!$F356)</f>
        <v>0</v>
      </c>
      <c r="J356" s="24">
        <f ca="1">$D356*H356*Inputs!$A$2</f>
        <v>0</v>
      </c>
      <c r="K356" s="11" t="str">
        <f ca="1">IFERROR(I356/J356,"")</f>
        <v/>
      </c>
    </row>
    <row r="357" spans="1:11" hidden="1" x14ac:dyDescent="0.25">
      <c r="A357" s="35">
        <v>2824</v>
      </c>
      <c r="B357" s="2" t="s">
        <v>5</v>
      </c>
      <c r="C357" s="2">
        <v>8</v>
      </c>
      <c r="D357" s="2">
        <v>2.1760000000000002</v>
      </c>
      <c r="E357" s="12">
        <v>40695</v>
      </c>
      <c r="F357" s="18">
        <v>2010</v>
      </c>
      <c r="G357" s="2">
        <f ca="1">IF(YEAR(E357)=Inputs!$A$4,1,0)</f>
        <v>0</v>
      </c>
      <c r="H357" s="21">
        <f ca="1">IF(G357=1,HLOOKUP(MONTH(E357),Inputs!$B$11:$M$15,5),IF(YEAR($E357)&gt;$F357,0,IF(YEAR($E357)=$F357,HLOOKUP(MONTH(E357),Inputs!$B$11:$M$15,4),1)))</f>
        <v>0</v>
      </c>
      <c r="I357" s="2">
        <f>SUMIFS('raw data'!$E:$E,'raw data'!$A:$A,"="&amp;SystemAnalysis!$A357,'raw data'!$G:$G,"="&amp;SystemAnalysis!$F357)</f>
        <v>0</v>
      </c>
      <c r="J357" s="24">
        <f ca="1">$D357*H357*Inputs!$A$2</f>
        <v>0</v>
      </c>
      <c r="K357" s="11" t="str">
        <f ca="1">IFERROR(I357/J357,"")</f>
        <v/>
      </c>
    </row>
    <row r="358" spans="1:11" hidden="1" x14ac:dyDescent="0.25">
      <c r="A358" s="35">
        <v>2929</v>
      </c>
      <c r="B358" s="2" t="s">
        <v>5</v>
      </c>
      <c r="C358" s="2">
        <v>6</v>
      </c>
      <c r="D358" s="2">
        <v>6.44</v>
      </c>
      <c r="E358" s="12">
        <v>40664</v>
      </c>
      <c r="F358" s="18">
        <v>2010</v>
      </c>
      <c r="G358" s="2">
        <f ca="1">IF(YEAR(E358)=Inputs!$A$4,1,0)</f>
        <v>0</v>
      </c>
      <c r="H358" s="21">
        <f ca="1">IF(G358=1,HLOOKUP(MONTH(E358),Inputs!$B$11:$M$15,5),IF(YEAR($E358)&gt;$F358,0,IF(YEAR($E358)=$F358,HLOOKUP(MONTH(E358),Inputs!$B$11:$M$15,4),1)))</f>
        <v>0</v>
      </c>
      <c r="I358" s="2">
        <f>SUMIFS('raw data'!$E:$E,'raw data'!$A:$A,"="&amp;SystemAnalysis!$A358,'raw data'!$G:$G,"="&amp;SystemAnalysis!$F358)</f>
        <v>0</v>
      </c>
      <c r="J358" s="24">
        <f ca="1">$D358*H358*Inputs!$A$2</f>
        <v>0</v>
      </c>
      <c r="K358" s="11" t="str">
        <f ca="1">IFERROR(I358/J358,"")</f>
        <v/>
      </c>
    </row>
    <row r="359" spans="1:11" hidden="1" x14ac:dyDescent="0.25">
      <c r="A359" s="35">
        <v>3030</v>
      </c>
      <c r="B359" s="2" t="s">
        <v>5</v>
      </c>
      <c r="C359" s="2">
        <v>6</v>
      </c>
      <c r="D359" s="2">
        <v>7.8540000000000001</v>
      </c>
      <c r="E359" s="12">
        <v>40725</v>
      </c>
      <c r="F359" s="18">
        <v>2010</v>
      </c>
      <c r="G359" s="2">
        <f ca="1">IF(YEAR(E359)=Inputs!$A$4,1,0)</f>
        <v>0</v>
      </c>
      <c r="H359" s="21">
        <f ca="1">IF(G359=1,HLOOKUP(MONTH(E359),Inputs!$B$11:$M$15,5),IF(YEAR($E359)&gt;$F359,0,IF(YEAR($E359)=$F359,HLOOKUP(MONTH(E359),Inputs!$B$11:$M$15,4),1)))</f>
        <v>0</v>
      </c>
      <c r="I359" s="2">
        <f>SUMIFS('raw data'!$E:$E,'raw data'!$A:$A,"="&amp;SystemAnalysis!$A359,'raw data'!$G:$G,"="&amp;SystemAnalysis!$F359)</f>
        <v>0</v>
      </c>
      <c r="J359" s="24">
        <f ca="1">$D359*H359*Inputs!$A$2</f>
        <v>0</v>
      </c>
      <c r="K359" s="11" t="str">
        <f ca="1">IFERROR(I359/J359,"")</f>
        <v/>
      </c>
    </row>
    <row r="360" spans="1:11" hidden="1" x14ac:dyDescent="0.25">
      <c r="A360" s="35">
        <v>3075</v>
      </c>
      <c r="B360" s="2" t="s">
        <v>5</v>
      </c>
      <c r="C360" s="2">
        <v>5</v>
      </c>
      <c r="D360" s="2">
        <v>2.08</v>
      </c>
      <c r="E360" s="12">
        <v>41122</v>
      </c>
      <c r="F360" s="18">
        <v>2010</v>
      </c>
      <c r="G360" s="2">
        <f ca="1">IF(YEAR(E360)=Inputs!$A$4,1,0)</f>
        <v>0</v>
      </c>
      <c r="H360" s="21">
        <f ca="1">IF(G360=1,HLOOKUP(MONTH(E360),Inputs!$B$11:$M$15,5),IF(YEAR($E360)&gt;$F360,0,IF(YEAR($E360)=$F360,HLOOKUP(MONTH(E360),Inputs!$B$11:$M$15,4),1)))</f>
        <v>0</v>
      </c>
      <c r="I360" s="2">
        <f>SUMIFS('raw data'!$E:$E,'raw data'!$A:$A,"="&amp;SystemAnalysis!$A360,'raw data'!$G:$G,"="&amp;SystemAnalysis!$F360)</f>
        <v>0</v>
      </c>
      <c r="J360" s="24">
        <f ca="1">$D360*H360*Inputs!$A$2</f>
        <v>0</v>
      </c>
      <c r="K360" s="11" t="str">
        <f ca="1">IFERROR(I360/J360,"")</f>
        <v/>
      </c>
    </row>
    <row r="361" spans="1:11" hidden="1" x14ac:dyDescent="0.25">
      <c r="A361" s="35">
        <v>3153</v>
      </c>
      <c r="B361" s="2" t="s">
        <v>5</v>
      </c>
      <c r="C361" s="2">
        <v>5</v>
      </c>
      <c r="D361" s="2">
        <v>5.94</v>
      </c>
      <c r="E361" s="12">
        <v>40695</v>
      </c>
      <c r="F361" s="18">
        <v>2010</v>
      </c>
      <c r="G361" s="2">
        <f ca="1">IF(YEAR(E361)=Inputs!$A$4,1,0)</f>
        <v>0</v>
      </c>
      <c r="H361" s="21">
        <f ca="1">IF(G361=1,HLOOKUP(MONTH(E361),Inputs!$B$11:$M$15,5),IF(YEAR($E361)&gt;$F361,0,IF(YEAR($E361)=$F361,HLOOKUP(MONTH(E361),Inputs!$B$11:$M$15,4),1)))</f>
        <v>0</v>
      </c>
      <c r="I361" s="2">
        <f>SUMIFS('raw data'!$E:$E,'raw data'!$A:$A,"="&amp;SystemAnalysis!$A361,'raw data'!$G:$G,"="&amp;SystemAnalysis!$F361)</f>
        <v>0</v>
      </c>
      <c r="J361" s="24">
        <f ca="1">$D361*H361*Inputs!$A$2</f>
        <v>0</v>
      </c>
      <c r="K361" s="11" t="str">
        <f ca="1">IFERROR(I361/J361,"")</f>
        <v/>
      </c>
    </row>
    <row r="362" spans="1:11" hidden="1" x14ac:dyDescent="0.25">
      <c r="A362" s="35">
        <v>3195</v>
      </c>
      <c r="B362" s="2" t="s">
        <v>5</v>
      </c>
      <c r="C362" s="2">
        <v>5</v>
      </c>
      <c r="D362" s="2">
        <v>5.59</v>
      </c>
      <c r="E362" s="12">
        <v>40817</v>
      </c>
      <c r="F362" s="18">
        <v>2010</v>
      </c>
      <c r="G362" s="2">
        <f ca="1">IF(YEAR(E362)=Inputs!$A$4,1,0)</f>
        <v>0</v>
      </c>
      <c r="H362" s="21">
        <f ca="1">IF(G362=1,HLOOKUP(MONTH(E362),Inputs!$B$11:$M$15,5),IF(YEAR($E362)&gt;$F362,0,IF(YEAR($E362)=$F362,HLOOKUP(MONTH(E362),Inputs!$B$11:$M$15,4),1)))</f>
        <v>0</v>
      </c>
      <c r="I362" s="2">
        <f>SUMIFS('raw data'!$E:$E,'raw data'!$A:$A,"="&amp;SystemAnalysis!$A362,'raw data'!$G:$G,"="&amp;SystemAnalysis!$F362)</f>
        <v>0</v>
      </c>
      <c r="J362" s="24">
        <f ca="1">$D362*H362*Inputs!$A$2</f>
        <v>0</v>
      </c>
      <c r="K362" s="11" t="str">
        <f ca="1">IFERROR(I362/J362,"")</f>
        <v/>
      </c>
    </row>
    <row r="363" spans="1:11" hidden="1" x14ac:dyDescent="0.25">
      <c r="A363" s="35">
        <v>3300</v>
      </c>
      <c r="B363" s="2" t="s">
        <v>5</v>
      </c>
      <c r="C363" s="2">
        <v>5</v>
      </c>
      <c r="D363" s="2">
        <v>9.99</v>
      </c>
      <c r="E363" s="12">
        <v>40664</v>
      </c>
      <c r="F363" s="18">
        <v>2010</v>
      </c>
      <c r="G363" s="2">
        <f ca="1">IF(YEAR(E363)=Inputs!$A$4,1,0)</f>
        <v>0</v>
      </c>
      <c r="H363" s="21">
        <f ca="1">IF(G363=1,HLOOKUP(MONTH(E363),Inputs!$B$11:$M$15,5),IF(YEAR($E363)&gt;$F363,0,IF(YEAR($E363)=$F363,HLOOKUP(MONTH(E363),Inputs!$B$11:$M$15,4),1)))</f>
        <v>0</v>
      </c>
      <c r="I363" s="2">
        <f>SUMIFS('raw data'!$E:$E,'raw data'!$A:$A,"="&amp;SystemAnalysis!$A363,'raw data'!$G:$G,"="&amp;SystemAnalysis!$F363)</f>
        <v>0</v>
      </c>
      <c r="J363" s="24">
        <f ca="1">$D363*H363*Inputs!$A$2</f>
        <v>0</v>
      </c>
      <c r="K363" s="11" t="str">
        <f ca="1">IFERROR(I363/J363,"")</f>
        <v/>
      </c>
    </row>
    <row r="364" spans="1:11" hidden="1" x14ac:dyDescent="0.25">
      <c r="A364" s="35">
        <v>3306</v>
      </c>
      <c r="B364" s="2" t="s">
        <v>5</v>
      </c>
      <c r="C364" s="2">
        <v>8</v>
      </c>
      <c r="D364" s="2">
        <v>1.9039999999999999</v>
      </c>
      <c r="E364" s="12">
        <v>40756</v>
      </c>
      <c r="F364" s="18">
        <v>2010</v>
      </c>
      <c r="G364" s="2">
        <f ca="1">IF(YEAR(E364)=Inputs!$A$4,1,0)</f>
        <v>0</v>
      </c>
      <c r="H364" s="21">
        <f ca="1">IF(G364=1,HLOOKUP(MONTH(E364),Inputs!$B$11:$M$15,5),IF(YEAR($E364)&gt;$F364,0,IF(YEAR($E364)=$F364,HLOOKUP(MONTH(E364),Inputs!$B$11:$M$15,4),1)))</f>
        <v>0</v>
      </c>
      <c r="I364" s="2">
        <f>SUMIFS('raw data'!$E:$E,'raw data'!$A:$A,"="&amp;SystemAnalysis!$A364,'raw data'!$G:$G,"="&amp;SystemAnalysis!$F364)</f>
        <v>0</v>
      </c>
      <c r="J364" s="24">
        <f ca="1">$D364*H364*Inputs!$A$2</f>
        <v>0</v>
      </c>
      <c r="K364" s="11" t="str">
        <f ca="1">IFERROR(I364/J364,"")</f>
        <v/>
      </c>
    </row>
    <row r="365" spans="1:11" hidden="1" x14ac:dyDescent="0.25">
      <c r="A365" s="35">
        <v>3425</v>
      </c>
      <c r="B365" s="2" t="s">
        <v>5</v>
      </c>
      <c r="C365" s="2">
        <v>8</v>
      </c>
      <c r="D365" s="2">
        <v>53.76</v>
      </c>
      <c r="E365" s="12">
        <v>40848</v>
      </c>
      <c r="F365" s="18">
        <v>2010</v>
      </c>
      <c r="G365" s="2">
        <f ca="1">IF(YEAR(E365)=Inputs!$A$4,1,0)</f>
        <v>0</v>
      </c>
      <c r="H365" s="21">
        <f ca="1">IF(G365=1,HLOOKUP(MONTH(E365),Inputs!$B$11:$M$15,5),IF(YEAR($E365)&gt;$F365,0,IF(YEAR($E365)=$F365,HLOOKUP(MONTH(E365),Inputs!$B$11:$M$15,4),1)))</f>
        <v>0</v>
      </c>
      <c r="I365" s="2">
        <f>SUMIFS('raw data'!$E:$E,'raw data'!$A:$A,"="&amp;SystemAnalysis!$A365,'raw data'!$G:$G,"="&amp;SystemAnalysis!$F365)</f>
        <v>0</v>
      </c>
      <c r="J365" s="24">
        <f ca="1">$D365*H365*Inputs!$A$2</f>
        <v>0</v>
      </c>
      <c r="K365" s="11" t="str">
        <f ca="1">IFERROR(I365/J365,"")</f>
        <v/>
      </c>
    </row>
    <row r="366" spans="1:11" hidden="1" x14ac:dyDescent="0.25">
      <c r="A366" s="35">
        <v>3439</v>
      </c>
      <c r="B366" s="2" t="s">
        <v>5</v>
      </c>
      <c r="C366" s="2">
        <v>6</v>
      </c>
      <c r="D366" s="2">
        <v>7.56</v>
      </c>
      <c r="E366" s="12">
        <v>40940</v>
      </c>
      <c r="F366" s="18">
        <v>2010</v>
      </c>
      <c r="G366" s="2">
        <f ca="1">IF(YEAR(E366)=Inputs!$A$4,1,0)</f>
        <v>0</v>
      </c>
      <c r="H366" s="21">
        <f ca="1">IF(G366=1,HLOOKUP(MONTH(E366),Inputs!$B$11:$M$15,5),IF(YEAR($E366)&gt;$F366,0,IF(YEAR($E366)=$F366,HLOOKUP(MONTH(E366),Inputs!$B$11:$M$15,4),1)))</f>
        <v>0</v>
      </c>
      <c r="I366" s="2">
        <f>SUMIFS('raw data'!$E:$E,'raw data'!$A:$A,"="&amp;SystemAnalysis!$A366,'raw data'!$G:$G,"="&amp;SystemAnalysis!$F366)</f>
        <v>0</v>
      </c>
      <c r="J366" s="24">
        <f ca="1">$D366*H366*Inputs!$A$2</f>
        <v>0</v>
      </c>
      <c r="K366" s="11" t="str">
        <f ca="1">IFERROR(I366/J366,"")</f>
        <v/>
      </c>
    </row>
    <row r="367" spans="1:11" hidden="1" x14ac:dyDescent="0.25">
      <c r="A367" s="35">
        <v>3613</v>
      </c>
      <c r="B367" s="2" t="s">
        <v>5</v>
      </c>
      <c r="C367" s="2">
        <v>6</v>
      </c>
      <c r="D367" s="2">
        <v>1.84</v>
      </c>
      <c r="E367" s="12">
        <v>41122</v>
      </c>
      <c r="F367" s="18">
        <v>2010</v>
      </c>
      <c r="G367" s="2">
        <f ca="1">IF(YEAR(E367)=Inputs!$A$4,1,0)</f>
        <v>0</v>
      </c>
      <c r="H367" s="21">
        <f ca="1">IF(G367=1,HLOOKUP(MONTH(E367),Inputs!$B$11:$M$15,5),IF(YEAR($E367)&gt;$F367,0,IF(YEAR($E367)=$F367,HLOOKUP(MONTH(E367),Inputs!$B$11:$M$15,4),1)))</f>
        <v>0</v>
      </c>
      <c r="I367" s="2">
        <f>SUMIFS('raw data'!$E:$E,'raw data'!$A:$A,"="&amp;SystemAnalysis!$A367,'raw data'!$G:$G,"="&amp;SystemAnalysis!$F367)</f>
        <v>0</v>
      </c>
      <c r="J367" s="24">
        <f ca="1">$D367*H367*Inputs!$A$2</f>
        <v>0</v>
      </c>
      <c r="K367" s="11" t="str">
        <f ca="1">IFERROR(I367/J367,"")</f>
        <v/>
      </c>
    </row>
    <row r="368" spans="1:11" hidden="1" x14ac:dyDescent="0.25">
      <c r="A368" s="35">
        <v>3735</v>
      </c>
      <c r="B368" s="2" t="s">
        <v>5</v>
      </c>
      <c r="C368" s="2">
        <v>8</v>
      </c>
      <c r="D368" s="2">
        <v>2.585</v>
      </c>
      <c r="E368" s="12">
        <v>41000</v>
      </c>
      <c r="F368" s="18">
        <v>2010</v>
      </c>
      <c r="G368" s="2">
        <f ca="1">IF(YEAR(E368)=Inputs!$A$4,1,0)</f>
        <v>0</v>
      </c>
      <c r="H368" s="21">
        <f ca="1">IF(G368=1,HLOOKUP(MONTH(E368),Inputs!$B$11:$M$15,5),IF(YEAR($E368)&gt;$F368,0,IF(YEAR($E368)=$F368,HLOOKUP(MONTH(E368),Inputs!$B$11:$M$15,4),1)))</f>
        <v>0</v>
      </c>
      <c r="I368" s="2">
        <f>SUMIFS('raw data'!$E:$E,'raw data'!$A:$A,"="&amp;SystemAnalysis!$A368,'raw data'!$G:$G,"="&amp;SystemAnalysis!$F368)</f>
        <v>0</v>
      </c>
      <c r="J368" s="24">
        <f ca="1">$D368*H368*Inputs!$A$2</f>
        <v>0</v>
      </c>
      <c r="K368" s="11" t="str">
        <f ca="1">IFERROR(I368/J368,"")</f>
        <v/>
      </c>
    </row>
    <row r="369" spans="1:11" hidden="1" x14ac:dyDescent="0.25">
      <c r="A369" s="35">
        <v>3753</v>
      </c>
      <c r="B369" s="2" t="s">
        <v>5</v>
      </c>
      <c r="C369" s="2">
        <v>6</v>
      </c>
      <c r="D369" s="2">
        <v>5.7350000000000003</v>
      </c>
      <c r="E369" s="12">
        <v>40634</v>
      </c>
      <c r="F369" s="18">
        <v>2010</v>
      </c>
      <c r="G369" s="2">
        <f ca="1">IF(YEAR(E369)=Inputs!$A$4,1,0)</f>
        <v>0</v>
      </c>
      <c r="H369" s="21">
        <f ca="1">IF(G369=1,HLOOKUP(MONTH(E369),Inputs!$B$11:$M$15,5),IF(YEAR($E369)&gt;$F369,0,IF(YEAR($E369)=$F369,HLOOKUP(MONTH(E369),Inputs!$B$11:$M$15,4),1)))</f>
        <v>0</v>
      </c>
      <c r="I369" s="2">
        <f>SUMIFS('raw data'!$E:$E,'raw data'!$A:$A,"="&amp;SystemAnalysis!$A369,'raw data'!$G:$G,"="&amp;SystemAnalysis!$F369)</f>
        <v>0</v>
      </c>
      <c r="J369" s="24">
        <f ca="1">$D369*H369*Inputs!$A$2</f>
        <v>0</v>
      </c>
      <c r="K369" s="11" t="str">
        <f ca="1">IFERROR(I369/J369,"")</f>
        <v/>
      </c>
    </row>
    <row r="370" spans="1:11" hidden="1" x14ac:dyDescent="0.25">
      <c r="A370" s="35">
        <v>4933</v>
      </c>
      <c r="B370" s="2" t="s">
        <v>5</v>
      </c>
      <c r="C370" s="2">
        <v>13</v>
      </c>
      <c r="D370" s="2">
        <v>18</v>
      </c>
      <c r="E370" s="12">
        <v>40969</v>
      </c>
      <c r="F370" s="18">
        <v>2010</v>
      </c>
      <c r="G370" s="2">
        <f ca="1">IF(YEAR(E370)=Inputs!$A$4,1,0)</f>
        <v>0</v>
      </c>
      <c r="H370" s="21">
        <f ca="1">IF(G370=1,HLOOKUP(MONTH(E370),Inputs!$B$11:$M$15,5),IF(YEAR($E370)&gt;$F370,0,IF(YEAR($E370)=$F370,HLOOKUP(MONTH(E370),Inputs!$B$11:$M$15,4),1)))</f>
        <v>0</v>
      </c>
      <c r="I370" s="2">
        <f>SUMIFS('raw data'!$E:$E,'raw data'!$A:$A,"="&amp;SystemAnalysis!$A370,'raw data'!$G:$G,"="&amp;SystemAnalysis!$F370)</f>
        <v>0</v>
      </c>
      <c r="J370" s="24">
        <f ca="1">$D370*H370*Inputs!$A$2</f>
        <v>0</v>
      </c>
      <c r="K370" s="11" t="str">
        <f ca="1">IFERROR(I370/J370,"")</f>
        <v/>
      </c>
    </row>
    <row r="371" spans="1:11" hidden="1" x14ac:dyDescent="0.25">
      <c r="A371" s="35">
        <v>5221</v>
      </c>
      <c r="B371" s="2" t="s">
        <v>5</v>
      </c>
      <c r="C371" s="2">
        <v>6</v>
      </c>
      <c r="D371" s="2">
        <v>1.76</v>
      </c>
      <c r="E371" s="12">
        <v>41183</v>
      </c>
      <c r="F371" s="18">
        <v>2010</v>
      </c>
      <c r="G371" s="2">
        <f ca="1">IF(YEAR(E371)=Inputs!$A$4,1,0)</f>
        <v>0</v>
      </c>
      <c r="H371" s="21">
        <f ca="1">IF(G371=1,HLOOKUP(MONTH(E371),Inputs!$B$11:$M$15,5),IF(YEAR($E371)&gt;$F371,0,IF(YEAR($E371)=$F371,HLOOKUP(MONTH(E371),Inputs!$B$11:$M$15,4),1)))</f>
        <v>0</v>
      </c>
      <c r="I371" s="2">
        <f>SUMIFS('raw data'!$E:$E,'raw data'!$A:$A,"="&amp;SystemAnalysis!$A371,'raw data'!$G:$G,"="&amp;SystemAnalysis!$F371)</f>
        <v>0</v>
      </c>
      <c r="J371" s="24">
        <f ca="1">$D371*H371*Inputs!$A$2</f>
        <v>0</v>
      </c>
      <c r="K371" s="11" t="str">
        <f ca="1">IFERROR(I371/J371,"")</f>
        <v/>
      </c>
    </row>
    <row r="372" spans="1:11" hidden="1" x14ac:dyDescent="0.25">
      <c r="A372" s="35">
        <v>5880</v>
      </c>
      <c r="B372" s="2" t="s">
        <v>5</v>
      </c>
      <c r="C372" s="2">
        <v>6</v>
      </c>
      <c r="D372" s="2">
        <v>2.88</v>
      </c>
      <c r="E372" s="12">
        <v>41091</v>
      </c>
      <c r="F372" s="18">
        <v>2010</v>
      </c>
      <c r="G372" s="2">
        <f ca="1">IF(YEAR(E372)=Inputs!$A$4,1,0)</f>
        <v>0</v>
      </c>
      <c r="H372" s="21">
        <f ca="1">IF(G372=1,HLOOKUP(MONTH(E372),Inputs!$B$11:$M$15,5),IF(YEAR($E372)&gt;$F372,0,IF(YEAR($E372)=$F372,HLOOKUP(MONTH(E372),Inputs!$B$11:$M$15,4),1)))</f>
        <v>0</v>
      </c>
      <c r="I372" s="2">
        <f>SUMIFS('raw data'!$E:$E,'raw data'!$A:$A,"="&amp;SystemAnalysis!$A372,'raw data'!$G:$G,"="&amp;SystemAnalysis!$F372)</f>
        <v>0</v>
      </c>
      <c r="J372" s="24">
        <f ca="1">$D372*H372*Inputs!$A$2</f>
        <v>0</v>
      </c>
      <c r="K372" s="11" t="str">
        <f ca="1">IFERROR(I372/J372,"")</f>
        <v/>
      </c>
    </row>
    <row r="373" spans="1:11" hidden="1" x14ac:dyDescent="0.25">
      <c r="A373" s="35">
        <v>8228</v>
      </c>
      <c r="B373" s="2" t="s">
        <v>5</v>
      </c>
      <c r="C373" s="2">
        <v>6</v>
      </c>
      <c r="D373" s="2">
        <v>3.43</v>
      </c>
      <c r="E373" s="12">
        <v>41306</v>
      </c>
      <c r="F373" s="18">
        <v>2010</v>
      </c>
      <c r="G373" s="2">
        <f ca="1">IF(YEAR(E373)=Inputs!$A$4,1,0)</f>
        <v>0</v>
      </c>
      <c r="H373" s="21">
        <f ca="1">IF(G373=1,HLOOKUP(MONTH(E373),Inputs!$B$11:$M$15,5),IF(YEAR($E373)&gt;$F373,0,IF(YEAR($E373)=$F373,HLOOKUP(MONTH(E373),Inputs!$B$11:$M$15,4),1)))</f>
        <v>0</v>
      </c>
      <c r="I373" s="2">
        <f>SUMIFS('raw data'!$E:$E,'raw data'!$A:$A,"="&amp;SystemAnalysis!$A373,'raw data'!$G:$G,"="&amp;SystemAnalysis!$F373)</f>
        <v>0</v>
      </c>
      <c r="J373" s="24">
        <f ca="1">$D373*H373*Inputs!$A$2</f>
        <v>0</v>
      </c>
      <c r="K373" s="11" t="str">
        <f ca="1">IFERROR(I373/J373,"")</f>
        <v/>
      </c>
    </row>
    <row r="374" spans="1:11" hidden="1" x14ac:dyDescent="0.25">
      <c r="A374" s="35">
        <v>8329</v>
      </c>
      <c r="B374" s="2" t="s">
        <v>5</v>
      </c>
      <c r="C374" s="2">
        <v>8</v>
      </c>
      <c r="D374" s="2">
        <v>2.99</v>
      </c>
      <c r="E374" s="12">
        <v>41122</v>
      </c>
      <c r="F374" s="18">
        <v>2010</v>
      </c>
      <c r="G374" s="2">
        <f ca="1">IF(YEAR(E374)=Inputs!$A$4,1,0)</f>
        <v>0</v>
      </c>
      <c r="H374" s="21">
        <f ca="1">IF(G374=1,HLOOKUP(MONTH(E374),Inputs!$B$11:$M$15,5),IF(YEAR($E374)&gt;$F374,0,IF(YEAR($E374)=$F374,HLOOKUP(MONTH(E374),Inputs!$B$11:$M$15,4),1)))</f>
        <v>0</v>
      </c>
      <c r="I374" s="2">
        <f>SUMIFS('raw data'!$E:$E,'raw data'!$A:$A,"="&amp;SystemAnalysis!$A374,'raw data'!$G:$G,"="&amp;SystemAnalysis!$F374)</f>
        <v>0</v>
      </c>
      <c r="J374" s="24">
        <f ca="1">$D374*H374*Inputs!$A$2</f>
        <v>0</v>
      </c>
      <c r="K374" s="11" t="str">
        <f ca="1">IFERROR(I374/J374,"")</f>
        <v/>
      </c>
    </row>
    <row r="375" spans="1:11" hidden="1" x14ac:dyDescent="0.25">
      <c r="A375" s="35">
        <v>8330</v>
      </c>
      <c r="B375" s="2" t="s">
        <v>5</v>
      </c>
      <c r="C375" s="2">
        <v>8</v>
      </c>
      <c r="D375" s="2">
        <v>2.76</v>
      </c>
      <c r="E375" s="12">
        <v>41153</v>
      </c>
      <c r="F375" s="18">
        <v>2010</v>
      </c>
      <c r="G375" s="2">
        <f ca="1">IF(YEAR(E375)=Inputs!$A$4,1,0)</f>
        <v>0</v>
      </c>
      <c r="H375" s="21">
        <f ca="1">IF(G375=1,HLOOKUP(MONTH(E375),Inputs!$B$11:$M$15,5),IF(YEAR($E375)&gt;$F375,0,IF(YEAR($E375)=$F375,HLOOKUP(MONTH(E375),Inputs!$B$11:$M$15,4),1)))</f>
        <v>0</v>
      </c>
      <c r="I375" s="2">
        <f>SUMIFS('raw data'!$E:$E,'raw data'!$A:$A,"="&amp;SystemAnalysis!$A375,'raw data'!$G:$G,"="&amp;SystemAnalysis!$F375)</f>
        <v>0</v>
      </c>
      <c r="J375" s="24">
        <f ca="1">$D375*H375*Inputs!$A$2</f>
        <v>0</v>
      </c>
      <c r="K375" s="11" t="str">
        <f ca="1">IFERROR(I375/J375,"")</f>
        <v/>
      </c>
    </row>
    <row r="376" spans="1:11" hidden="1" x14ac:dyDescent="0.25">
      <c r="A376" s="35">
        <v>8331</v>
      </c>
      <c r="B376" s="2" t="s">
        <v>5</v>
      </c>
      <c r="C376" s="2">
        <v>8</v>
      </c>
      <c r="D376" s="2">
        <v>7.13</v>
      </c>
      <c r="E376" s="12">
        <v>41122</v>
      </c>
      <c r="F376" s="18">
        <v>2010</v>
      </c>
      <c r="G376" s="2">
        <f ca="1">IF(YEAR(E376)=Inputs!$A$4,1,0)</f>
        <v>0</v>
      </c>
      <c r="H376" s="21">
        <f ca="1">IF(G376=1,HLOOKUP(MONTH(E376),Inputs!$B$11:$M$15,5),IF(YEAR($E376)&gt;$F376,0,IF(YEAR($E376)=$F376,HLOOKUP(MONTH(E376),Inputs!$B$11:$M$15,4),1)))</f>
        <v>0</v>
      </c>
      <c r="I376" s="2">
        <f>SUMIFS('raw data'!$E:$E,'raw data'!$A:$A,"="&amp;SystemAnalysis!$A376,'raw data'!$G:$G,"="&amp;SystemAnalysis!$F376)</f>
        <v>0</v>
      </c>
      <c r="J376" s="24">
        <f ca="1">$D376*H376*Inputs!$A$2</f>
        <v>0</v>
      </c>
      <c r="K376" s="11" t="str">
        <f ca="1">IFERROR(I376/J376,"")</f>
        <v/>
      </c>
    </row>
    <row r="377" spans="1:11" hidden="1" x14ac:dyDescent="0.25">
      <c r="A377" s="35">
        <v>8332</v>
      </c>
      <c r="B377" s="2" t="s">
        <v>5</v>
      </c>
      <c r="C377" s="2">
        <v>8</v>
      </c>
      <c r="D377" s="2">
        <v>5.59</v>
      </c>
      <c r="E377" s="12">
        <v>41091</v>
      </c>
      <c r="F377" s="18">
        <v>2010</v>
      </c>
      <c r="G377" s="2">
        <f ca="1">IF(YEAR(E377)=Inputs!$A$4,1,0)</f>
        <v>0</v>
      </c>
      <c r="H377" s="21">
        <f ca="1">IF(G377=1,HLOOKUP(MONTH(E377),Inputs!$B$11:$M$15,5),IF(YEAR($E377)&gt;$F377,0,IF(YEAR($E377)=$F377,HLOOKUP(MONTH(E377),Inputs!$B$11:$M$15,4),1)))</f>
        <v>0</v>
      </c>
      <c r="I377" s="2">
        <f>SUMIFS('raw data'!$E:$E,'raw data'!$A:$A,"="&amp;SystemAnalysis!$A377,'raw data'!$G:$G,"="&amp;SystemAnalysis!$F377)</f>
        <v>0</v>
      </c>
      <c r="J377" s="24">
        <f ca="1">$D377*H377*Inputs!$A$2</f>
        <v>0</v>
      </c>
      <c r="K377" s="11" t="str">
        <f ca="1">IFERROR(I377/J377,"")</f>
        <v/>
      </c>
    </row>
    <row r="378" spans="1:11" hidden="1" x14ac:dyDescent="0.25">
      <c r="A378" s="35">
        <v>8333</v>
      </c>
      <c r="B378" s="2" t="s">
        <v>5</v>
      </c>
      <c r="C378" s="2">
        <v>8</v>
      </c>
      <c r="D378" s="2">
        <v>4.2300000000000004</v>
      </c>
      <c r="E378" s="12">
        <v>41214</v>
      </c>
      <c r="F378" s="18">
        <v>2010</v>
      </c>
      <c r="G378" s="2">
        <f ca="1">IF(YEAR(E378)=Inputs!$A$4,1,0)</f>
        <v>0</v>
      </c>
      <c r="H378" s="21">
        <f ca="1">IF(G378=1,HLOOKUP(MONTH(E378),Inputs!$B$11:$M$15,5),IF(YEAR($E378)&gt;$F378,0,IF(YEAR($E378)=$F378,HLOOKUP(MONTH(E378),Inputs!$B$11:$M$15,4),1)))</f>
        <v>0</v>
      </c>
      <c r="I378" s="2">
        <f>SUMIFS('raw data'!$E:$E,'raw data'!$A:$A,"="&amp;SystemAnalysis!$A378,'raw data'!$G:$G,"="&amp;SystemAnalysis!$F378)</f>
        <v>0</v>
      </c>
      <c r="J378" s="24">
        <f ca="1">$D378*H378*Inputs!$A$2</f>
        <v>0</v>
      </c>
      <c r="K378" s="11" t="str">
        <f ca="1">IFERROR(I378/J378,"")</f>
        <v/>
      </c>
    </row>
    <row r="379" spans="1:11" hidden="1" x14ac:dyDescent="0.25">
      <c r="A379" s="35">
        <v>8334</v>
      </c>
      <c r="B379" s="2" t="s">
        <v>5</v>
      </c>
      <c r="C379" s="2">
        <v>8</v>
      </c>
      <c r="D379" s="2">
        <v>5.8049999999999997</v>
      </c>
      <c r="E379" s="12">
        <v>41153</v>
      </c>
      <c r="F379" s="18">
        <v>2010</v>
      </c>
      <c r="G379" s="2">
        <f ca="1">IF(YEAR(E379)=Inputs!$A$4,1,0)</f>
        <v>0</v>
      </c>
      <c r="H379" s="21">
        <f ca="1">IF(G379=1,HLOOKUP(MONTH(E379),Inputs!$B$11:$M$15,5),IF(YEAR($E379)&gt;$F379,0,IF(YEAR($E379)=$F379,HLOOKUP(MONTH(E379),Inputs!$B$11:$M$15,4),1)))</f>
        <v>0</v>
      </c>
      <c r="I379" s="2">
        <f>SUMIFS('raw data'!$E:$E,'raw data'!$A:$A,"="&amp;SystemAnalysis!$A379,'raw data'!$G:$G,"="&amp;SystemAnalysis!$F379)</f>
        <v>0</v>
      </c>
      <c r="J379" s="24">
        <f ca="1">$D379*H379*Inputs!$A$2</f>
        <v>0</v>
      </c>
      <c r="K379" s="11" t="str">
        <f ca="1">IFERROR(I379/J379,"")</f>
        <v/>
      </c>
    </row>
    <row r="380" spans="1:11" hidden="1" x14ac:dyDescent="0.25">
      <c r="A380" s="35">
        <v>8335</v>
      </c>
      <c r="B380" s="2" t="s">
        <v>5</v>
      </c>
      <c r="C380" s="2">
        <v>8</v>
      </c>
      <c r="D380" s="2">
        <v>5.64</v>
      </c>
      <c r="E380" s="12">
        <v>41214</v>
      </c>
      <c r="F380" s="18">
        <v>2010</v>
      </c>
      <c r="G380" s="2">
        <f ca="1">IF(YEAR(E380)=Inputs!$A$4,1,0)</f>
        <v>0</v>
      </c>
      <c r="H380" s="21">
        <f ca="1">IF(G380=1,HLOOKUP(MONTH(E380),Inputs!$B$11:$M$15,5),IF(YEAR($E380)&gt;$F380,0,IF(YEAR($E380)=$F380,HLOOKUP(MONTH(E380),Inputs!$B$11:$M$15,4),1)))</f>
        <v>0</v>
      </c>
      <c r="I380" s="2">
        <f>SUMIFS('raw data'!$E:$E,'raw data'!$A:$A,"="&amp;SystemAnalysis!$A380,'raw data'!$G:$G,"="&amp;SystemAnalysis!$F380)</f>
        <v>0</v>
      </c>
      <c r="J380" s="24">
        <f ca="1">$D380*H380*Inputs!$A$2</f>
        <v>0</v>
      </c>
      <c r="K380" s="11" t="str">
        <f ca="1">IFERROR(I380/J380,"")</f>
        <v/>
      </c>
    </row>
    <row r="381" spans="1:11" hidden="1" x14ac:dyDescent="0.25">
      <c r="A381" s="35">
        <v>8336</v>
      </c>
      <c r="B381" s="2" t="s">
        <v>5</v>
      </c>
      <c r="C381" s="2">
        <v>8</v>
      </c>
      <c r="D381" s="2">
        <v>3.44</v>
      </c>
      <c r="E381" s="12">
        <v>41153</v>
      </c>
      <c r="F381" s="18">
        <v>2010</v>
      </c>
      <c r="G381" s="2">
        <f ca="1">IF(YEAR(E381)=Inputs!$A$4,1,0)</f>
        <v>0</v>
      </c>
      <c r="H381" s="21">
        <f ca="1">IF(G381=1,HLOOKUP(MONTH(E381),Inputs!$B$11:$M$15,5),IF(YEAR($E381)&gt;$F381,0,IF(YEAR($E381)=$F381,HLOOKUP(MONTH(E381),Inputs!$B$11:$M$15,4),1)))</f>
        <v>0</v>
      </c>
      <c r="I381" s="2">
        <f>SUMIFS('raw data'!$E:$E,'raw data'!$A:$A,"="&amp;SystemAnalysis!$A381,'raw data'!$G:$G,"="&amp;SystemAnalysis!$F381)</f>
        <v>0</v>
      </c>
      <c r="J381" s="24">
        <f ca="1">$D381*H381*Inputs!$A$2</f>
        <v>0</v>
      </c>
      <c r="K381" s="11" t="str">
        <f ca="1">IFERROR(I381/J381,"")</f>
        <v/>
      </c>
    </row>
    <row r="382" spans="1:11" hidden="1" x14ac:dyDescent="0.25">
      <c r="A382" s="35">
        <v>8337</v>
      </c>
      <c r="B382" s="2" t="s">
        <v>5</v>
      </c>
      <c r="C382" s="2">
        <v>8</v>
      </c>
      <c r="D382" s="2">
        <v>1.88</v>
      </c>
      <c r="E382" s="12">
        <v>41183</v>
      </c>
      <c r="F382" s="18">
        <v>2010</v>
      </c>
      <c r="G382" s="2">
        <f ca="1">IF(YEAR(E382)=Inputs!$A$4,1,0)</f>
        <v>0</v>
      </c>
      <c r="H382" s="21">
        <f ca="1">IF(G382=1,HLOOKUP(MONTH(E382),Inputs!$B$11:$M$15,5),IF(YEAR($E382)&gt;$F382,0,IF(YEAR($E382)=$F382,HLOOKUP(MONTH(E382),Inputs!$B$11:$M$15,4),1)))</f>
        <v>0</v>
      </c>
      <c r="I382" s="2">
        <f>SUMIFS('raw data'!$E:$E,'raw data'!$A:$A,"="&amp;SystemAnalysis!$A382,'raw data'!$G:$G,"="&amp;SystemAnalysis!$F382)</f>
        <v>0</v>
      </c>
      <c r="J382" s="24">
        <f ca="1">$D382*H382*Inputs!$A$2</f>
        <v>0</v>
      </c>
      <c r="K382" s="11" t="str">
        <f ca="1">IFERROR(I382/J382,"")</f>
        <v/>
      </c>
    </row>
    <row r="383" spans="1:11" hidden="1" x14ac:dyDescent="0.25">
      <c r="A383" s="35">
        <v>8338</v>
      </c>
      <c r="B383" s="2" t="s">
        <v>5</v>
      </c>
      <c r="C383" s="2">
        <v>8</v>
      </c>
      <c r="D383" s="2">
        <v>6.45</v>
      </c>
      <c r="E383" s="12">
        <v>41153</v>
      </c>
      <c r="F383" s="18">
        <v>2010</v>
      </c>
      <c r="G383" s="2">
        <f ca="1">IF(YEAR(E383)=Inputs!$A$4,1,0)</f>
        <v>0</v>
      </c>
      <c r="H383" s="21">
        <f ca="1">IF(G383=1,HLOOKUP(MONTH(E383),Inputs!$B$11:$M$15,5),IF(YEAR($E383)&gt;$F383,0,IF(YEAR($E383)=$F383,HLOOKUP(MONTH(E383),Inputs!$B$11:$M$15,4),1)))</f>
        <v>0</v>
      </c>
      <c r="I383" s="2">
        <f>SUMIFS('raw data'!$E:$E,'raw data'!$A:$A,"="&amp;SystemAnalysis!$A383,'raw data'!$G:$G,"="&amp;SystemAnalysis!$F383)</f>
        <v>0</v>
      </c>
      <c r="J383" s="24">
        <f ca="1">$D383*H383*Inputs!$A$2</f>
        <v>0</v>
      </c>
      <c r="K383" s="11" t="str">
        <f ca="1">IFERROR(I383/J383,"")</f>
        <v/>
      </c>
    </row>
    <row r="384" spans="1:11" hidden="1" x14ac:dyDescent="0.25">
      <c r="A384" s="35">
        <v>8339</v>
      </c>
      <c r="B384" s="2" t="s">
        <v>5</v>
      </c>
      <c r="C384" s="2">
        <v>8</v>
      </c>
      <c r="D384" s="2">
        <v>6.58</v>
      </c>
      <c r="E384" s="12">
        <v>41153</v>
      </c>
      <c r="F384" s="18">
        <v>2010</v>
      </c>
      <c r="G384" s="2">
        <f ca="1">IF(YEAR(E384)=Inputs!$A$4,1,0)</f>
        <v>0</v>
      </c>
      <c r="H384" s="21">
        <f ca="1">IF(G384=1,HLOOKUP(MONTH(E384),Inputs!$B$11:$M$15,5),IF(YEAR($E384)&gt;$F384,0,IF(YEAR($E384)=$F384,HLOOKUP(MONTH(E384),Inputs!$B$11:$M$15,4),1)))</f>
        <v>0</v>
      </c>
      <c r="I384" s="2">
        <f>SUMIFS('raw data'!$E:$E,'raw data'!$A:$A,"="&amp;SystemAnalysis!$A384,'raw data'!$G:$G,"="&amp;SystemAnalysis!$F384)</f>
        <v>0</v>
      </c>
      <c r="J384" s="24">
        <f ca="1">$D384*H384*Inputs!$A$2</f>
        <v>0</v>
      </c>
      <c r="K384" s="11" t="str">
        <f ca="1">IFERROR(I384/J384,"")</f>
        <v/>
      </c>
    </row>
    <row r="385" spans="1:11" hidden="1" x14ac:dyDescent="0.25">
      <c r="A385" s="35">
        <v>8340</v>
      </c>
      <c r="B385" s="2" t="s">
        <v>5</v>
      </c>
      <c r="C385" s="2">
        <v>8</v>
      </c>
      <c r="D385" s="2">
        <v>5.8049999999999997</v>
      </c>
      <c r="E385" s="12">
        <v>41153</v>
      </c>
      <c r="F385" s="18">
        <v>2010</v>
      </c>
      <c r="G385" s="2">
        <f ca="1">IF(YEAR(E385)=Inputs!$A$4,1,0)</f>
        <v>0</v>
      </c>
      <c r="H385" s="21">
        <f ca="1">IF(G385=1,HLOOKUP(MONTH(E385),Inputs!$B$11:$M$15,5),IF(YEAR($E385)&gt;$F385,0,IF(YEAR($E385)=$F385,HLOOKUP(MONTH(E385),Inputs!$B$11:$M$15,4),1)))</f>
        <v>0</v>
      </c>
      <c r="I385" s="2">
        <f>SUMIFS('raw data'!$E:$E,'raw data'!$A:$A,"="&amp;SystemAnalysis!$A385,'raw data'!$G:$G,"="&amp;SystemAnalysis!$F385)</f>
        <v>0</v>
      </c>
      <c r="J385" s="24">
        <f ca="1">$D385*H385*Inputs!$A$2</f>
        <v>0</v>
      </c>
      <c r="K385" s="11" t="str">
        <f ca="1">IFERROR(I385/J385,"")</f>
        <v/>
      </c>
    </row>
    <row r="386" spans="1:11" hidden="1" x14ac:dyDescent="0.25">
      <c r="A386" s="35">
        <v>8341</v>
      </c>
      <c r="B386" s="2" t="s">
        <v>5</v>
      </c>
      <c r="C386" s="2">
        <v>8</v>
      </c>
      <c r="D386" s="2">
        <v>3.6549999999999998</v>
      </c>
      <c r="E386" s="12">
        <v>41153</v>
      </c>
      <c r="F386" s="18">
        <v>2010</v>
      </c>
      <c r="G386" s="2">
        <f ca="1">IF(YEAR(E386)=Inputs!$A$4,1,0)</f>
        <v>0</v>
      </c>
      <c r="H386" s="21">
        <f ca="1">IF(G386=1,HLOOKUP(MONTH(E386),Inputs!$B$11:$M$15,5),IF(YEAR($E386)&gt;$F386,0,IF(YEAR($E386)=$F386,HLOOKUP(MONTH(E386),Inputs!$B$11:$M$15,4),1)))</f>
        <v>0</v>
      </c>
      <c r="I386" s="2">
        <f>SUMIFS('raw data'!$E:$E,'raw data'!$A:$A,"="&amp;SystemAnalysis!$A386,'raw data'!$G:$G,"="&amp;SystemAnalysis!$F386)</f>
        <v>0</v>
      </c>
      <c r="J386" s="24">
        <f ca="1">$D386*H386*Inputs!$A$2</f>
        <v>0</v>
      </c>
      <c r="K386" s="11" t="str">
        <f ca="1">IFERROR(I386/J386,"")</f>
        <v/>
      </c>
    </row>
    <row r="387" spans="1:11" hidden="1" x14ac:dyDescent="0.25">
      <c r="A387" s="35">
        <v>8342</v>
      </c>
      <c r="B387" s="2" t="s">
        <v>5</v>
      </c>
      <c r="C387" s="2">
        <v>8</v>
      </c>
      <c r="D387" s="2">
        <v>2.35</v>
      </c>
      <c r="E387" s="12">
        <v>41365</v>
      </c>
      <c r="F387" s="18">
        <v>2010</v>
      </c>
      <c r="G387" s="2">
        <f ca="1">IF(YEAR(E387)=Inputs!$A$4,1,0)</f>
        <v>0</v>
      </c>
      <c r="H387" s="21">
        <f ca="1">IF(G387=1,HLOOKUP(MONTH(E387),Inputs!$B$11:$M$15,5),IF(YEAR($E387)&gt;$F387,0,IF(YEAR($E387)=$F387,HLOOKUP(MONTH(E387),Inputs!$B$11:$M$15,4),1)))</f>
        <v>0</v>
      </c>
      <c r="I387" s="2">
        <f>SUMIFS('raw data'!$E:$E,'raw data'!$A:$A,"="&amp;SystemAnalysis!$A387,'raw data'!$G:$G,"="&amp;SystemAnalysis!$F387)</f>
        <v>0</v>
      </c>
      <c r="J387" s="24">
        <f ca="1">$D387*H387*Inputs!$A$2</f>
        <v>0</v>
      </c>
      <c r="K387" s="11" t="str">
        <f ca="1">IFERROR(I387/J387,"")</f>
        <v/>
      </c>
    </row>
    <row r="388" spans="1:11" hidden="1" x14ac:dyDescent="0.25">
      <c r="A388" s="35">
        <v>8343</v>
      </c>
      <c r="B388" s="2" t="s">
        <v>5</v>
      </c>
      <c r="C388" s="2">
        <v>13</v>
      </c>
      <c r="D388" s="2">
        <v>4.1399999999999997</v>
      </c>
      <c r="E388" s="12">
        <v>41153</v>
      </c>
      <c r="F388" s="18">
        <v>2010</v>
      </c>
      <c r="G388" s="2">
        <f ca="1">IF(YEAR(E388)=Inputs!$A$4,1,0)</f>
        <v>0</v>
      </c>
      <c r="H388" s="21">
        <f ca="1">IF(G388=1,HLOOKUP(MONTH(E388),Inputs!$B$11:$M$15,5),IF(YEAR($E388)&gt;$F388,0,IF(YEAR($E388)=$F388,HLOOKUP(MONTH(E388),Inputs!$B$11:$M$15,4),1)))</f>
        <v>0</v>
      </c>
      <c r="I388" s="2">
        <f>SUMIFS('raw data'!$E:$E,'raw data'!$A:$A,"="&amp;SystemAnalysis!$A388,'raw data'!$G:$G,"="&amp;SystemAnalysis!$F388)</f>
        <v>0</v>
      </c>
      <c r="J388" s="24">
        <f ca="1">$D388*H388*Inputs!$A$2</f>
        <v>0</v>
      </c>
      <c r="K388" s="11" t="str">
        <f ca="1">IFERROR(I388/J388,"")</f>
        <v/>
      </c>
    </row>
    <row r="389" spans="1:11" hidden="1" x14ac:dyDescent="0.25">
      <c r="A389" s="35">
        <v>8344</v>
      </c>
      <c r="B389" s="2" t="s">
        <v>5</v>
      </c>
      <c r="C389" s="2">
        <v>13</v>
      </c>
      <c r="D389" s="2">
        <v>4.5999999999999996</v>
      </c>
      <c r="E389" s="12">
        <v>41122</v>
      </c>
      <c r="F389" s="18">
        <v>2010</v>
      </c>
      <c r="G389" s="2">
        <f ca="1">IF(YEAR(E389)=Inputs!$A$4,1,0)</f>
        <v>0</v>
      </c>
      <c r="H389" s="21">
        <f ca="1">IF(G389=1,HLOOKUP(MONTH(E389),Inputs!$B$11:$M$15,5),IF(YEAR($E389)&gt;$F389,0,IF(YEAR($E389)=$F389,HLOOKUP(MONTH(E389),Inputs!$B$11:$M$15,4),1)))</f>
        <v>0</v>
      </c>
      <c r="I389" s="2">
        <f>SUMIFS('raw data'!$E:$E,'raw data'!$A:$A,"="&amp;SystemAnalysis!$A389,'raw data'!$G:$G,"="&amp;SystemAnalysis!$F389)</f>
        <v>0</v>
      </c>
      <c r="J389" s="24">
        <f ca="1">$D389*H389*Inputs!$A$2</f>
        <v>0</v>
      </c>
      <c r="K389" s="11" t="str">
        <f ca="1">IFERROR(I389/J389,"")</f>
        <v/>
      </c>
    </row>
    <row r="390" spans="1:11" hidden="1" x14ac:dyDescent="0.25">
      <c r="A390" s="35">
        <v>8345</v>
      </c>
      <c r="B390" s="2" t="s">
        <v>5</v>
      </c>
      <c r="C390" s="2">
        <v>13</v>
      </c>
      <c r="D390" s="2">
        <v>4.3</v>
      </c>
      <c r="E390" s="12">
        <v>41122</v>
      </c>
      <c r="F390" s="18">
        <v>2010</v>
      </c>
      <c r="G390" s="2">
        <f ca="1">IF(YEAR(E390)=Inputs!$A$4,1,0)</f>
        <v>0</v>
      </c>
      <c r="H390" s="21">
        <f ca="1">IF(G390=1,HLOOKUP(MONTH(E390),Inputs!$B$11:$M$15,5),IF(YEAR($E390)&gt;$F390,0,IF(YEAR($E390)=$F390,HLOOKUP(MONTH(E390),Inputs!$B$11:$M$15,4),1)))</f>
        <v>0</v>
      </c>
      <c r="I390" s="2">
        <f>SUMIFS('raw data'!$E:$E,'raw data'!$A:$A,"="&amp;SystemAnalysis!$A390,'raw data'!$G:$G,"="&amp;SystemAnalysis!$F390)</f>
        <v>0</v>
      </c>
      <c r="J390" s="24">
        <f ca="1">$D390*H390*Inputs!$A$2</f>
        <v>0</v>
      </c>
      <c r="K390" s="11" t="str">
        <f ca="1">IFERROR(I390/J390,"")</f>
        <v/>
      </c>
    </row>
    <row r="391" spans="1:11" hidden="1" x14ac:dyDescent="0.25">
      <c r="A391" s="35">
        <v>8346</v>
      </c>
      <c r="B391" s="2" t="s">
        <v>5</v>
      </c>
      <c r="C391" s="2">
        <v>13</v>
      </c>
      <c r="D391" s="2">
        <v>3.22</v>
      </c>
      <c r="E391" s="12">
        <v>41153</v>
      </c>
      <c r="F391" s="18">
        <v>2010</v>
      </c>
      <c r="G391" s="2">
        <f ca="1">IF(YEAR(E391)=Inputs!$A$4,1,0)</f>
        <v>0</v>
      </c>
      <c r="H391" s="21">
        <f ca="1">IF(G391=1,HLOOKUP(MONTH(E391),Inputs!$B$11:$M$15,5),IF(YEAR($E391)&gt;$F391,0,IF(YEAR($E391)=$F391,HLOOKUP(MONTH(E391),Inputs!$B$11:$M$15,4),1)))</f>
        <v>0</v>
      </c>
      <c r="I391" s="2">
        <f>SUMIFS('raw data'!$E:$E,'raw data'!$A:$A,"="&amp;SystemAnalysis!$A391,'raw data'!$G:$G,"="&amp;SystemAnalysis!$F391)</f>
        <v>0</v>
      </c>
      <c r="J391" s="24">
        <f ca="1">$D391*H391*Inputs!$A$2</f>
        <v>0</v>
      </c>
      <c r="K391" s="11" t="str">
        <f ca="1">IFERROR(I391/J391,"")</f>
        <v/>
      </c>
    </row>
    <row r="392" spans="1:11" hidden="1" x14ac:dyDescent="0.25">
      <c r="A392" s="35">
        <v>8347</v>
      </c>
      <c r="B392" s="2" t="s">
        <v>5</v>
      </c>
      <c r="C392" s="2">
        <v>13</v>
      </c>
      <c r="D392" s="2">
        <v>6.9</v>
      </c>
      <c r="E392" s="12">
        <v>41122</v>
      </c>
      <c r="F392" s="18">
        <v>2010</v>
      </c>
      <c r="G392" s="2">
        <f ca="1">IF(YEAR(E392)=Inputs!$A$4,1,0)</f>
        <v>0</v>
      </c>
      <c r="H392" s="21">
        <f ca="1">IF(G392=1,HLOOKUP(MONTH(E392),Inputs!$B$11:$M$15,5),IF(YEAR($E392)&gt;$F392,0,IF(YEAR($E392)=$F392,HLOOKUP(MONTH(E392),Inputs!$B$11:$M$15,4),1)))</f>
        <v>0</v>
      </c>
      <c r="I392" s="2">
        <f>SUMIFS('raw data'!$E:$E,'raw data'!$A:$A,"="&amp;SystemAnalysis!$A392,'raw data'!$G:$G,"="&amp;SystemAnalysis!$F392)</f>
        <v>0</v>
      </c>
      <c r="J392" s="24">
        <f ca="1">$D392*H392*Inputs!$A$2</f>
        <v>0</v>
      </c>
      <c r="K392" s="11" t="str">
        <f ca="1">IFERROR(I392/J392,"")</f>
        <v/>
      </c>
    </row>
    <row r="393" spans="1:11" hidden="1" x14ac:dyDescent="0.25">
      <c r="A393" s="35">
        <v>8348</v>
      </c>
      <c r="B393" s="2" t="s">
        <v>5</v>
      </c>
      <c r="C393" s="2">
        <v>13</v>
      </c>
      <c r="D393" s="2">
        <v>4.5999999999999996</v>
      </c>
      <c r="E393" s="12">
        <v>41122</v>
      </c>
      <c r="F393" s="18">
        <v>2010</v>
      </c>
      <c r="G393" s="2">
        <f ca="1">IF(YEAR(E393)=Inputs!$A$4,1,0)</f>
        <v>0</v>
      </c>
      <c r="H393" s="21">
        <f ca="1">IF(G393=1,HLOOKUP(MONTH(E393),Inputs!$B$11:$M$15,5),IF(YEAR($E393)&gt;$F393,0,IF(YEAR($E393)=$F393,HLOOKUP(MONTH(E393),Inputs!$B$11:$M$15,4),1)))</f>
        <v>0</v>
      </c>
      <c r="I393" s="2">
        <f>SUMIFS('raw data'!$E:$E,'raw data'!$A:$A,"="&amp;SystemAnalysis!$A393,'raw data'!$G:$G,"="&amp;SystemAnalysis!$F393)</f>
        <v>0</v>
      </c>
      <c r="J393" s="24">
        <f ca="1">$D393*H393*Inputs!$A$2</f>
        <v>0</v>
      </c>
      <c r="K393" s="11" t="str">
        <f ca="1">IFERROR(I393/J393,"")</f>
        <v/>
      </c>
    </row>
    <row r="394" spans="1:11" hidden="1" x14ac:dyDescent="0.25">
      <c r="A394" s="35">
        <v>8349</v>
      </c>
      <c r="B394" s="2" t="s">
        <v>5</v>
      </c>
      <c r="C394" s="2">
        <v>13</v>
      </c>
      <c r="D394" s="2">
        <v>3.22</v>
      </c>
      <c r="E394" s="12">
        <v>41153</v>
      </c>
      <c r="F394" s="18">
        <v>2010</v>
      </c>
      <c r="G394" s="2">
        <f ca="1">IF(YEAR(E394)=Inputs!$A$4,1,0)</f>
        <v>0</v>
      </c>
      <c r="H394" s="21">
        <f ca="1">IF(G394=1,HLOOKUP(MONTH(E394),Inputs!$B$11:$M$15,5),IF(YEAR($E394)&gt;$F394,0,IF(YEAR($E394)=$F394,HLOOKUP(MONTH(E394),Inputs!$B$11:$M$15,4),1)))</f>
        <v>0</v>
      </c>
      <c r="I394" s="2">
        <f>SUMIFS('raw data'!$E:$E,'raw data'!$A:$A,"="&amp;SystemAnalysis!$A394,'raw data'!$G:$G,"="&amp;SystemAnalysis!$F394)</f>
        <v>0</v>
      </c>
      <c r="J394" s="24">
        <f ca="1">$D394*H394*Inputs!$A$2</f>
        <v>0</v>
      </c>
      <c r="K394" s="11" t="str">
        <f ca="1">IFERROR(I394/J394,"")</f>
        <v/>
      </c>
    </row>
    <row r="395" spans="1:11" hidden="1" x14ac:dyDescent="0.25">
      <c r="A395" s="35">
        <v>8350</v>
      </c>
      <c r="B395" s="2" t="s">
        <v>5</v>
      </c>
      <c r="C395" s="2">
        <v>13</v>
      </c>
      <c r="D395" s="2">
        <v>7.31</v>
      </c>
      <c r="E395" s="12">
        <v>41122</v>
      </c>
      <c r="F395" s="18">
        <v>2010</v>
      </c>
      <c r="G395" s="2">
        <f ca="1">IF(YEAR(E395)=Inputs!$A$4,1,0)</f>
        <v>0</v>
      </c>
      <c r="H395" s="21">
        <f ca="1">IF(G395=1,HLOOKUP(MONTH(E395),Inputs!$B$11:$M$15,5),IF(YEAR($E395)&gt;$F395,0,IF(YEAR($E395)=$F395,HLOOKUP(MONTH(E395),Inputs!$B$11:$M$15,4),1)))</f>
        <v>0</v>
      </c>
      <c r="I395" s="2">
        <f>SUMIFS('raw data'!$E:$E,'raw data'!$A:$A,"="&amp;SystemAnalysis!$A395,'raw data'!$G:$G,"="&amp;SystemAnalysis!$F395)</f>
        <v>0</v>
      </c>
      <c r="J395" s="24">
        <f ca="1">$D395*H395*Inputs!$A$2</f>
        <v>0</v>
      </c>
      <c r="K395" s="11" t="str">
        <f ca="1">IFERROR(I395/J395,"")</f>
        <v/>
      </c>
    </row>
    <row r="396" spans="1:11" hidden="1" x14ac:dyDescent="0.25">
      <c r="A396" s="35">
        <v>8351</v>
      </c>
      <c r="B396" s="2" t="s">
        <v>5</v>
      </c>
      <c r="C396" s="2">
        <v>13</v>
      </c>
      <c r="D396" s="2">
        <v>2.99</v>
      </c>
      <c r="E396" s="12">
        <v>41153</v>
      </c>
      <c r="F396" s="18">
        <v>2010</v>
      </c>
      <c r="G396" s="2">
        <f ca="1">IF(YEAR(E396)=Inputs!$A$4,1,0)</f>
        <v>0</v>
      </c>
      <c r="H396" s="21">
        <f ca="1">IF(G396=1,HLOOKUP(MONTH(E396),Inputs!$B$11:$M$15,5),IF(YEAR($E396)&gt;$F396,0,IF(YEAR($E396)=$F396,HLOOKUP(MONTH(E396),Inputs!$B$11:$M$15,4),1)))</f>
        <v>0</v>
      </c>
      <c r="I396" s="2">
        <f>SUMIFS('raw data'!$E:$E,'raw data'!$A:$A,"="&amp;SystemAnalysis!$A396,'raw data'!$G:$G,"="&amp;SystemAnalysis!$F396)</f>
        <v>0</v>
      </c>
      <c r="J396" s="24">
        <f ca="1">$D396*H396*Inputs!$A$2</f>
        <v>0</v>
      </c>
      <c r="K396" s="11" t="str">
        <f ca="1">IFERROR(I396/J396,"")</f>
        <v/>
      </c>
    </row>
    <row r="397" spans="1:11" hidden="1" x14ac:dyDescent="0.25">
      <c r="A397" s="35">
        <v>8352</v>
      </c>
      <c r="B397" s="2" t="s">
        <v>5</v>
      </c>
      <c r="C397" s="2">
        <v>13</v>
      </c>
      <c r="D397" s="2">
        <v>3.68</v>
      </c>
      <c r="E397" s="12">
        <v>41153</v>
      </c>
      <c r="F397" s="18">
        <v>2010</v>
      </c>
      <c r="G397" s="2">
        <f ca="1">IF(YEAR(E397)=Inputs!$A$4,1,0)</f>
        <v>0</v>
      </c>
      <c r="H397" s="21">
        <f ca="1">IF(G397=1,HLOOKUP(MONTH(E397),Inputs!$B$11:$M$15,5),IF(YEAR($E397)&gt;$F397,0,IF(YEAR($E397)=$F397,HLOOKUP(MONTH(E397),Inputs!$B$11:$M$15,4),1)))</f>
        <v>0</v>
      </c>
      <c r="I397" s="2">
        <f>SUMIFS('raw data'!$E:$E,'raw data'!$A:$A,"="&amp;SystemAnalysis!$A397,'raw data'!$G:$G,"="&amp;SystemAnalysis!$F397)</f>
        <v>0</v>
      </c>
      <c r="J397" s="24">
        <f ca="1">$D397*H397*Inputs!$A$2</f>
        <v>0</v>
      </c>
      <c r="K397" s="11" t="str">
        <f ca="1">IFERROR(I397/J397,"")</f>
        <v/>
      </c>
    </row>
    <row r="398" spans="1:11" hidden="1" x14ac:dyDescent="0.25">
      <c r="A398" s="35">
        <v>8353</v>
      </c>
      <c r="B398" s="2" t="s">
        <v>5</v>
      </c>
      <c r="C398" s="2">
        <v>13</v>
      </c>
      <c r="D398" s="2">
        <v>8.9700000000000006</v>
      </c>
      <c r="E398" s="12">
        <v>41091</v>
      </c>
      <c r="F398" s="18">
        <v>2010</v>
      </c>
      <c r="G398" s="2">
        <f ca="1">IF(YEAR(E398)=Inputs!$A$4,1,0)</f>
        <v>0</v>
      </c>
      <c r="H398" s="21">
        <f ca="1">IF(G398=1,HLOOKUP(MONTH(E398),Inputs!$B$11:$M$15,5),IF(YEAR($E398)&gt;$F398,0,IF(YEAR($E398)=$F398,HLOOKUP(MONTH(E398),Inputs!$B$11:$M$15,4),1)))</f>
        <v>0</v>
      </c>
      <c r="I398" s="2">
        <f>SUMIFS('raw data'!$E:$E,'raw data'!$A:$A,"="&amp;SystemAnalysis!$A398,'raw data'!$G:$G,"="&amp;SystemAnalysis!$F398)</f>
        <v>0</v>
      </c>
      <c r="J398" s="24">
        <f ca="1">$D398*H398*Inputs!$A$2</f>
        <v>0</v>
      </c>
      <c r="K398" s="11" t="str">
        <f ca="1">IFERROR(I398/J398,"")</f>
        <v/>
      </c>
    </row>
    <row r="399" spans="1:11" hidden="1" x14ac:dyDescent="0.25">
      <c r="A399" s="35">
        <v>8354</v>
      </c>
      <c r="B399" s="2" t="s">
        <v>5</v>
      </c>
      <c r="C399" s="2">
        <v>13</v>
      </c>
      <c r="D399" s="2">
        <v>5.8049999999999997</v>
      </c>
      <c r="E399" s="12">
        <v>41122</v>
      </c>
      <c r="F399" s="18">
        <v>2010</v>
      </c>
      <c r="G399" s="2">
        <f ca="1">IF(YEAR(E399)=Inputs!$A$4,1,0)</f>
        <v>0</v>
      </c>
      <c r="H399" s="21">
        <f ca="1">IF(G399=1,HLOOKUP(MONTH(E399),Inputs!$B$11:$M$15,5),IF(YEAR($E399)&gt;$F399,0,IF(YEAR($E399)=$F399,HLOOKUP(MONTH(E399),Inputs!$B$11:$M$15,4),1)))</f>
        <v>0</v>
      </c>
      <c r="I399" s="2">
        <f>SUMIFS('raw data'!$E:$E,'raw data'!$A:$A,"="&amp;SystemAnalysis!$A399,'raw data'!$G:$G,"="&amp;SystemAnalysis!$F399)</f>
        <v>0</v>
      </c>
      <c r="J399" s="24">
        <f ca="1">$D399*H399*Inputs!$A$2</f>
        <v>0</v>
      </c>
      <c r="K399" s="11" t="str">
        <f ca="1">IFERROR(I399/J399,"")</f>
        <v/>
      </c>
    </row>
    <row r="400" spans="1:11" hidden="1" x14ac:dyDescent="0.25">
      <c r="A400" s="35">
        <v>8355</v>
      </c>
      <c r="B400" s="2" t="s">
        <v>5</v>
      </c>
      <c r="C400" s="2">
        <v>13</v>
      </c>
      <c r="D400" s="2">
        <v>2.58</v>
      </c>
      <c r="E400" s="12">
        <v>41183</v>
      </c>
      <c r="F400" s="18">
        <v>2010</v>
      </c>
      <c r="G400" s="2">
        <f ca="1">IF(YEAR(E400)=Inputs!$A$4,1,0)</f>
        <v>0</v>
      </c>
      <c r="H400" s="21">
        <f ca="1">IF(G400=1,HLOOKUP(MONTH(E400),Inputs!$B$11:$M$15,5),IF(YEAR($E400)&gt;$F400,0,IF(YEAR($E400)=$F400,HLOOKUP(MONTH(E400),Inputs!$B$11:$M$15,4),1)))</f>
        <v>0</v>
      </c>
      <c r="I400" s="2">
        <f>SUMIFS('raw data'!$E:$E,'raw data'!$A:$A,"="&amp;SystemAnalysis!$A400,'raw data'!$G:$G,"="&amp;SystemAnalysis!$F400)</f>
        <v>0</v>
      </c>
      <c r="J400" s="24">
        <f ca="1">$D400*H400*Inputs!$A$2</f>
        <v>0</v>
      </c>
      <c r="K400" s="11" t="str">
        <f ca="1">IFERROR(I400/J400,"")</f>
        <v/>
      </c>
    </row>
    <row r="401" spans="1:11" hidden="1" x14ac:dyDescent="0.25">
      <c r="A401" s="35">
        <v>8356</v>
      </c>
      <c r="B401" s="2" t="s">
        <v>5</v>
      </c>
      <c r="C401" s="2">
        <v>13</v>
      </c>
      <c r="D401" s="2">
        <v>7.59</v>
      </c>
      <c r="E401" s="12">
        <v>41000</v>
      </c>
      <c r="F401" s="18">
        <v>2010</v>
      </c>
      <c r="G401" s="2">
        <f ca="1">IF(YEAR(E401)=Inputs!$A$4,1,0)</f>
        <v>0</v>
      </c>
      <c r="H401" s="21">
        <f ca="1">IF(G401=1,HLOOKUP(MONTH(E401),Inputs!$B$11:$M$15,5),IF(YEAR($E401)&gt;$F401,0,IF(YEAR($E401)=$F401,HLOOKUP(MONTH(E401),Inputs!$B$11:$M$15,4),1)))</f>
        <v>0</v>
      </c>
      <c r="I401" s="2">
        <f>SUMIFS('raw data'!$E:$E,'raw data'!$A:$A,"="&amp;SystemAnalysis!$A401,'raw data'!$G:$G,"="&amp;SystemAnalysis!$F401)</f>
        <v>0</v>
      </c>
      <c r="J401" s="24">
        <f ca="1">$D401*H401*Inputs!$A$2</f>
        <v>0</v>
      </c>
      <c r="K401" s="11" t="str">
        <f ca="1">IFERROR(I401/J401,"")</f>
        <v/>
      </c>
    </row>
    <row r="402" spans="1:11" hidden="1" x14ac:dyDescent="0.25">
      <c r="A402" s="35">
        <v>8357</v>
      </c>
      <c r="B402" s="2" t="s">
        <v>5</v>
      </c>
      <c r="C402" s="2">
        <v>13</v>
      </c>
      <c r="D402" s="2">
        <v>6.2549999999999999</v>
      </c>
      <c r="E402" s="12">
        <v>41122</v>
      </c>
      <c r="F402" s="18">
        <v>2010</v>
      </c>
      <c r="G402" s="2">
        <f ca="1">IF(YEAR(E402)=Inputs!$A$4,1,0)</f>
        <v>0</v>
      </c>
      <c r="H402" s="21">
        <f ca="1">IF(G402=1,HLOOKUP(MONTH(E402),Inputs!$B$11:$M$15,5),IF(YEAR($E402)&gt;$F402,0,IF(YEAR($E402)=$F402,HLOOKUP(MONTH(E402),Inputs!$B$11:$M$15,4),1)))</f>
        <v>0</v>
      </c>
      <c r="I402" s="2">
        <f>SUMIFS('raw data'!$E:$E,'raw data'!$A:$A,"="&amp;SystemAnalysis!$A402,'raw data'!$G:$G,"="&amp;SystemAnalysis!$F402)</f>
        <v>0</v>
      </c>
      <c r="J402" s="24">
        <f ca="1">$D402*H402*Inputs!$A$2</f>
        <v>0</v>
      </c>
      <c r="K402" s="11" t="str">
        <f ca="1">IFERROR(I402/J402,"")</f>
        <v/>
      </c>
    </row>
    <row r="403" spans="1:11" hidden="1" x14ac:dyDescent="0.25">
      <c r="A403" s="35">
        <v>8358</v>
      </c>
      <c r="B403" s="2" t="s">
        <v>5</v>
      </c>
      <c r="C403" s="2">
        <v>13</v>
      </c>
      <c r="D403" s="2">
        <v>4.1399999999999997</v>
      </c>
      <c r="E403" s="12">
        <v>41122</v>
      </c>
      <c r="F403" s="18">
        <v>2010</v>
      </c>
      <c r="G403" s="2">
        <f ca="1">IF(YEAR(E403)=Inputs!$A$4,1,0)</f>
        <v>0</v>
      </c>
      <c r="H403" s="21">
        <f ca="1">IF(G403=1,HLOOKUP(MONTH(E403),Inputs!$B$11:$M$15,5),IF(YEAR($E403)&gt;$F403,0,IF(YEAR($E403)=$F403,HLOOKUP(MONTH(E403),Inputs!$B$11:$M$15,4),1)))</f>
        <v>0</v>
      </c>
      <c r="I403" s="2">
        <f>SUMIFS('raw data'!$E:$E,'raw data'!$A:$A,"="&amp;SystemAnalysis!$A403,'raw data'!$G:$G,"="&amp;SystemAnalysis!$F403)</f>
        <v>0</v>
      </c>
      <c r="J403" s="24">
        <f ca="1">$D403*H403*Inputs!$A$2</f>
        <v>0</v>
      </c>
      <c r="K403" s="11" t="str">
        <f ca="1">IFERROR(I403/J403,"")</f>
        <v/>
      </c>
    </row>
    <row r="404" spans="1:11" hidden="1" x14ac:dyDescent="0.25">
      <c r="A404" s="35">
        <v>8359</v>
      </c>
      <c r="B404" s="2" t="s">
        <v>5</v>
      </c>
      <c r="C404" s="2">
        <v>13</v>
      </c>
      <c r="D404" s="2">
        <v>4.37</v>
      </c>
      <c r="E404" s="12">
        <v>41122</v>
      </c>
      <c r="F404" s="18">
        <v>2010</v>
      </c>
      <c r="G404" s="2">
        <f ca="1">IF(YEAR(E404)=Inputs!$A$4,1,0)</f>
        <v>0</v>
      </c>
      <c r="H404" s="21">
        <f ca="1">IF(G404=1,HLOOKUP(MONTH(E404),Inputs!$B$11:$M$15,5),IF(YEAR($E404)&gt;$F404,0,IF(YEAR($E404)=$F404,HLOOKUP(MONTH(E404),Inputs!$B$11:$M$15,4),1)))</f>
        <v>0</v>
      </c>
      <c r="I404" s="2">
        <f>SUMIFS('raw data'!$E:$E,'raw data'!$A:$A,"="&amp;SystemAnalysis!$A404,'raw data'!$G:$G,"="&amp;SystemAnalysis!$F404)</f>
        <v>0</v>
      </c>
      <c r="J404" s="24">
        <f ca="1">$D404*H404*Inputs!$A$2</f>
        <v>0</v>
      </c>
      <c r="K404" s="11" t="str">
        <f ca="1">IFERROR(I404/J404,"")</f>
        <v/>
      </c>
    </row>
    <row r="405" spans="1:11" hidden="1" x14ac:dyDescent="0.25">
      <c r="A405" s="35">
        <v>8360</v>
      </c>
      <c r="B405" s="2" t="s">
        <v>5</v>
      </c>
      <c r="C405" s="2">
        <v>13</v>
      </c>
      <c r="D405" s="2">
        <v>3.68</v>
      </c>
      <c r="E405" s="12">
        <v>41153</v>
      </c>
      <c r="F405" s="18">
        <v>2010</v>
      </c>
      <c r="G405" s="2">
        <f ca="1">IF(YEAR(E405)=Inputs!$A$4,1,0)</f>
        <v>0</v>
      </c>
      <c r="H405" s="21">
        <f ca="1">IF(G405=1,HLOOKUP(MONTH(E405),Inputs!$B$11:$M$15,5),IF(YEAR($E405)&gt;$F405,0,IF(YEAR($E405)=$F405,HLOOKUP(MONTH(E405),Inputs!$B$11:$M$15,4),1)))</f>
        <v>0</v>
      </c>
      <c r="I405" s="2">
        <f>SUMIFS('raw data'!$E:$E,'raw data'!$A:$A,"="&amp;SystemAnalysis!$A405,'raw data'!$G:$G,"="&amp;SystemAnalysis!$F405)</f>
        <v>0</v>
      </c>
      <c r="J405" s="24">
        <f ca="1">$D405*H405*Inputs!$A$2</f>
        <v>0</v>
      </c>
      <c r="K405" s="11" t="str">
        <f ca="1">IFERROR(I405/J405,"")</f>
        <v/>
      </c>
    </row>
    <row r="406" spans="1:11" hidden="1" x14ac:dyDescent="0.25">
      <c r="A406" s="35">
        <v>8361</v>
      </c>
      <c r="B406" s="2" t="s">
        <v>5</v>
      </c>
      <c r="C406" s="2">
        <v>13</v>
      </c>
      <c r="D406" s="2">
        <v>3.22</v>
      </c>
      <c r="E406" s="12">
        <v>41153</v>
      </c>
      <c r="F406" s="18">
        <v>2010</v>
      </c>
      <c r="G406" s="2">
        <f ca="1">IF(YEAR(E406)=Inputs!$A$4,1,0)</f>
        <v>0</v>
      </c>
      <c r="H406" s="21">
        <f ca="1">IF(G406=1,HLOOKUP(MONTH(E406),Inputs!$B$11:$M$15,5),IF(YEAR($E406)&gt;$F406,0,IF(YEAR($E406)=$F406,HLOOKUP(MONTH(E406),Inputs!$B$11:$M$15,4),1)))</f>
        <v>0</v>
      </c>
      <c r="I406" s="2">
        <f>SUMIFS('raw data'!$E:$E,'raw data'!$A:$A,"="&amp;SystemAnalysis!$A406,'raw data'!$G:$G,"="&amp;SystemAnalysis!$F406)</f>
        <v>0</v>
      </c>
      <c r="J406" s="24">
        <f ca="1">$D406*H406*Inputs!$A$2</f>
        <v>0</v>
      </c>
      <c r="K406" s="11" t="str">
        <f ca="1">IFERROR(I406/J406,"")</f>
        <v/>
      </c>
    </row>
    <row r="407" spans="1:11" hidden="1" x14ac:dyDescent="0.25">
      <c r="A407" s="35">
        <v>8362</v>
      </c>
      <c r="B407" s="2" t="s">
        <v>5</v>
      </c>
      <c r="C407" s="2">
        <v>13</v>
      </c>
      <c r="D407" s="2">
        <v>7.9550000000000001</v>
      </c>
      <c r="E407" s="12">
        <v>41122</v>
      </c>
      <c r="F407" s="18">
        <v>2010</v>
      </c>
      <c r="G407" s="2">
        <f ca="1">IF(YEAR(E407)=Inputs!$A$4,1,0)</f>
        <v>0</v>
      </c>
      <c r="H407" s="21">
        <f ca="1">IF(G407=1,HLOOKUP(MONTH(E407),Inputs!$B$11:$M$15,5),IF(YEAR($E407)&gt;$F407,0,IF(YEAR($E407)=$F407,HLOOKUP(MONTH(E407),Inputs!$B$11:$M$15,4),1)))</f>
        <v>0</v>
      </c>
      <c r="I407" s="2">
        <f>SUMIFS('raw data'!$E:$E,'raw data'!$A:$A,"="&amp;SystemAnalysis!$A407,'raw data'!$G:$G,"="&amp;SystemAnalysis!$F407)</f>
        <v>0</v>
      </c>
      <c r="J407" s="24">
        <f ca="1">$D407*H407*Inputs!$A$2</f>
        <v>0</v>
      </c>
      <c r="K407" s="11" t="str">
        <f ca="1">IFERROR(I407/J407,"")</f>
        <v/>
      </c>
    </row>
    <row r="408" spans="1:11" hidden="1" x14ac:dyDescent="0.25">
      <c r="A408" s="35">
        <v>8363</v>
      </c>
      <c r="B408" s="2" t="s">
        <v>5</v>
      </c>
      <c r="C408" s="2">
        <v>13</v>
      </c>
      <c r="D408" s="2">
        <v>3.87</v>
      </c>
      <c r="E408" s="12">
        <v>41153</v>
      </c>
      <c r="F408" s="18">
        <v>2010</v>
      </c>
      <c r="G408" s="2">
        <f ca="1">IF(YEAR(E408)=Inputs!$A$4,1,0)</f>
        <v>0</v>
      </c>
      <c r="H408" s="21">
        <f ca="1">IF(G408=1,HLOOKUP(MONTH(E408),Inputs!$B$11:$M$15,5),IF(YEAR($E408)&gt;$F408,0,IF(YEAR($E408)=$F408,HLOOKUP(MONTH(E408),Inputs!$B$11:$M$15,4),1)))</f>
        <v>0</v>
      </c>
      <c r="I408" s="2">
        <f>SUMIFS('raw data'!$E:$E,'raw data'!$A:$A,"="&amp;SystemAnalysis!$A408,'raw data'!$G:$G,"="&amp;SystemAnalysis!$F408)</f>
        <v>0</v>
      </c>
      <c r="J408" s="24">
        <f ca="1">$D408*H408*Inputs!$A$2</f>
        <v>0</v>
      </c>
      <c r="K408" s="11" t="str">
        <f ca="1">IFERROR(I408/J408,"")</f>
        <v/>
      </c>
    </row>
    <row r="409" spans="1:11" hidden="1" x14ac:dyDescent="0.25">
      <c r="A409" s="35">
        <v>8364</v>
      </c>
      <c r="B409" s="2" t="s">
        <v>5</v>
      </c>
      <c r="C409" s="2">
        <v>13</v>
      </c>
      <c r="D409" s="2">
        <v>6.9</v>
      </c>
      <c r="E409" s="12">
        <v>41122</v>
      </c>
      <c r="F409" s="18">
        <v>2010</v>
      </c>
      <c r="G409" s="2">
        <f ca="1">IF(YEAR(E409)=Inputs!$A$4,1,0)</f>
        <v>0</v>
      </c>
      <c r="H409" s="21">
        <f ca="1">IF(G409=1,HLOOKUP(MONTH(E409),Inputs!$B$11:$M$15,5),IF(YEAR($E409)&gt;$F409,0,IF(YEAR($E409)=$F409,HLOOKUP(MONTH(E409),Inputs!$B$11:$M$15,4),1)))</f>
        <v>0</v>
      </c>
      <c r="I409" s="2">
        <f>SUMIFS('raw data'!$E:$E,'raw data'!$A:$A,"="&amp;SystemAnalysis!$A409,'raw data'!$G:$G,"="&amp;SystemAnalysis!$F409)</f>
        <v>0</v>
      </c>
      <c r="J409" s="24">
        <f ca="1">$D409*H409*Inputs!$A$2</f>
        <v>0</v>
      </c>
      <c r="K409" s="11" t="str">
        <f ca="1">IFERROR(I409/J409,"")</f>
        <v/>
      </c>
    </row>
    <row r="410" spans="1:11" hidden="1" x14ac:dyDescent="0.25">
      <c r="A410" s="35">
        <v>8365</v>
      </c>
      <c r="B410" s="2" t="s">
        <v>5</v>
      </c>
      <c r="C410" s="2">
        <v>13</v>
      </c>
      <c r="D410" s="2">
        <v>6.45</v>
      </c>
      <c r="E410" s="12">
        <v>41122</v>
      </c>
      <c r="F410" s="18">
        <v>2010</v>
      </c>
      <c r="G410" s="2">
        <f ca="1">IF(YEAR(E410)=Inputs!$A$4,1,0)</f>
        <v>0</v>
      </c>
      <c r="H410" s="21">
        <f ca="1">IF(G410=1,HLOOKUP(MONTH(E410),Inputs!$B$11:$M$15,5),IF(YEAR($E410)&gt;$F410,0,IF(YEAR($E410)=$F410,HLOOKUP(MONTH(E410),Inputs!$B$11:$M$15,4),1)))</f>
        <v>0</v>
      </c>
      <c r="I410" s="2">
        <f>SUMIFS('raw data'!$E:$E,'raw data'!$A:$A,"="&amp;SystemAnalysis!$A410,'raw data'!$G:$G,"="&amp;SystemAnalysis!$F410)</f>
        <v>0</v>
      </c>
      <c r="J410" s="24">
        <f ca="1">$D410*H410*Inputs!$A$2</f>
        <v>0</v>
      </c>
      <c r="K410" s="11" t="str">
        <f ca="1">IFERROR(I410/J410,"")</f>
        <v/>
      </c>
    </row>
    <row r="411" spans="1:11" hidden="1" x14ac:dyDescent="0.25">
      <c r="A411" s="35">
        <v>8366</v>
      </c>
      <c r="B411" s="2" t="s">
        <v>5</v>
      </c>
      <c r="C411" s="2">
        <v>13</v>
      </c>
      <c r="D411" s="2">
        <v>4.5999999999999996</v>
      </c>
      <c r="E411" s="12">
        <v>41122</v>
      </c>
      <c r="F411" s="18">
        <v>2010</v>
      </c>
      <c r="G411" s="2">
        <f ca="1">IF(YEAR(E411)=Inputs!$A$4,1,0)</f>
        <v>0</v>
      </c>
      <c r="H411" s="21">
        <f ca="1">IF(G411=1,HLOOKUP(MONTH(E411),Inputs!$B$11:$M$15,5),IF(YEAR($E411)&gt;$F411,0,IF(YEAR($E411)=$F411,HLOOKUP(MONTH(E411),Inputs!$B$11:$M$15,4),1)))</f>
        <v>0</v>
      </c>
      <c r="I411" s="2">
        <f>SUMIFS('raw data'!$E:$E,'raw data'!$A:$A,"="&amp;SystemAnalysis!$A411,'raw data'!$G:$G,"="&amp;SystemAnalysis!$F411)</f>
        <v>0</v>
      </c>
      <c r="J411" s="24">
        <f ca="1">$D411*H411*Inputs!$A$2</f>
        <v>0</v>
      </c>
      <c r="K411" s="11" t="str">
        <f ca="1">IFERROR(I411/J411,"")</f>
        <v/>
      </c>
    </row>
    <row r="412" spans="1:11" hidden="1" x14ac:dyDescent="0.25">
      <c r="A412" s="35">
        <v>8367</v>
      </c>
      <c r="B412" s="2" t="s">
        <v>5</v>
      </c>
      <c r="C412" s="2">
        <v>13</v>
      </c>
      <c r="D412" s="2">
        <v>4.4649999999999999</v>
      </c>
      <c r="E412" s="12">
        <v>41122</v>
      </c>
      <c r="F412" s="18">
        <v>2010</v>
      </c>
      <c r="G412" s="2">
        <f ca="1">IF(YEAR(E412)=Inputs!$A$4,1,0)</f>
        <v>0</v>
      </c>
      <c r="H412" s="21">
        <f ca="1">IF(G412=1,HLOOKUP(MONTH(E412),Inputs!$B$11:$M$15,5),IF(YEAR($E412)&gt;$F412,0,IF(YEAR($E412)=$F412,HLOOKUP(MONTH(E412),Inputs!$B$11:$M$15,4),1)))</f>
        <v>0</v>
      </c>
      <c r="I412" s="2">
        <f>SUMIFS('raw data'!$E:$E,'raw data'!$A:$A,"="&amp;SystemAnalysis!$A412,'raw data'!$G:$G,"="&amp;SystemAnalysis!$F412)</f>
        <v>0</v>
      </c>
      <c r="J412" s="24">
        <f ca="1">$D412*H412*Inputs!$A$2</f>
        <v>0</v>
      </c>
      <c r="K412" s="11" t="str">
        <f ca="1">IFERROR(I412/J412,"")</f>
        <v/>
      </c>
    </row>
    <row r="413" spans="1:11" hidden="1" x14ac:dyDescent="0.25">
      <c r="A413" s="35">
        <v>8368</v>
      </c>
      <c r="B413" s="2" t="s">
        <v>5</v>
      </c>
      <c r="C413" s="2">
        <v>13</v>
      </c>
      <c r="D413" s="2">
        <v>3.22</v>
      </c>
      <c r="E413" s="12">
        <v>41153</v>
      </c>
      <c r="F413" s="18">
        <v>2010</v>
      </c>
      <c r="G413" s="2">
        <f ca="1">IF(YEAR(E413)=Inputs!$A$4,1,0)</f>
        <v>0</v>
      </c>
      <c r="H413" s="21">
        <f ca="1">IF(G413=1,HLOOKUP(MONTH(E413),Inputs!$B$11:$M$15,5),IF(YEAR($E413)&gt;$F413,0,IF(YEAR($E413)=$F413,HLOOKUP(MONTH(E413),Inputs!$B$11:$M$15,4),1)))</f>
        <v>0</v>
      </c>
      <c r="I413" s="2">
        <f>SUMIFS('raw data'!$E:$E,'raw data'!$A:$A,"="&amp;SystemAnalysis!$A413,'raw data'!$G:$G,"="&amp;SystemAnalysis!$F413)</f>
        <v>0</v>
      </c>
      <c r="J413" s="24">
        <f ca="1">$D413*H413*Inputs!$A$2</f>
        <v>0</v>
      </c>
      <c r="K413" s="11" t="str">
        <f ca="1">IFERROR(I413/J413,"")</f>
        <v/>
      </c>
    </row>
    <row r="414" spans="1:11" hidden="1" x14ac:dyDescent="0.25">
      <c r="A414" s="35">
        <v>8369</v>
      </c>
      <c r="B414" s="2" t="s">
        <v>5</v>
      </c>
      <c r="C414" s="2">
        <v>13</v>
      </c>
      <c r="D414" s="2">
        <v>9.2449999999999992</v>
      </c>
      <c r="E414" s="12">
        <v>41091</v>
      </c>
      <c r="F414" s="18">
        <v>2010</v>
      </c>
      <c r="G414" s="2">
        <f ca="1">IF(YEAR(E414)=Inputs!$A$4,1,0)</f>
        <v>0</v>
      </c>
      <c r="H414" s="21">
        <f ca="1">IF(G414=1,HLOOKUP(MONTH(E414),Inputs!$B$11:$M$15,5),IF(YEAR($E414)&gt;$F414,0,IF(YEAR($E414)=$F414,HLOOKUP(MONTH(E414),Inputs!$B$11:$M$15,4),1)))</f>
        <v>0</v>
      </c>
      <c r="I414" s="2">
        <f>SUMIFS('raw data'!$E:$E,'raw data'!$A:$A,"="&amp;SystemAnalysis!$A414,'raw data'!$G:$G,"="&amp;SystemAnalysis!$F414)</f>
        <v>0</v>
      </c>
      <c r="J414" s="24">
        <f ca="1">$D414*H414*Inputs!$A$2</f>
        <v>0</v>
      </c>
      <c r="K414" s="11" t="str">
        <f ca="1">IFERROR(I414/J414,"")</f>
        <v/>
      </c>
    </row>
    <row r="415" spans="1:11" hidden="1" x14ac:dyDescent="0.25">
      <c r="A415" s="35">
        <v>8370</v>
      </c>
      <c r="B415" s="2" t="s">
        <v>5</v>
      </c>
      <c r="C415" s="2">
        <v>13</v>
      </c>
      <c r="D415" s="2">
        <v>5.64</v>
      </c>
      <c r="E415" s="12">
        <v>41122</v>
      </c>
      <c r="F415" s="18">
        <v>2010</v>
      </c>
      <c r="G415" s="2">
        <f ca="1">IF(YEAR(E415)=Inputs!$A$4,1,0)</f>
        <v>0</v>
      </c>
      <c r="H415" s="21">
        <f ca="1">IF(G415=1,HLOOKUP(MONTH(E415),Inputs!$B$11:$M$15,5),IF(YEAR($E415)&gt;$F415,0,IF(YEAR($E415)=$F415,HLOOKUP(MONTH(E415),Inputs!$B$11:$M$15,4),1)))</f>
        <v>0</v>
      </c>
      <c r="I415" s="2">
        <f>SUMIFS('raw data'!$E:$E,'raw data'!$A:$A,"="&amp;SystemAnalysis!$A415,'raw data'!$G:$G,"="&amp;SystemAnalysis!$F415)</f>
        <v>0</v>
      </c>
      <c r="J415" s="24">
        <f ca="1">$D415*H415*Inputs!$A$2</f>
        <v>0</v>
      </c>
      <c r="K415" s="11" t="str">
        <f ca="1">IFERROR(I415/J415,"")</f>
        <v/>
      </c>
    </row>
    <row r="416" spans="1:11" hidden="1" x14ac:dyDescent="0.25">
      <c r="A416" s="35">
        <v>8371</v>
      </c>
      <c r="B416" s="2" t="s">
        <v>5</v>
      </c>
      <c r="C416" s="2">
        <v>13</v>
      </c>
      <c r="D416" s="2">
        <v>8.4600000000000009</v>
      </c>
      <c r="E416" s="12">
        <v>41091</v>
      </c>
      <c r="F416" s="18">
        <v>2010</v>
      </c>
      <c r="G416" s="2">
        <f ca="1">IF(YEAR(E416)=Inputs!$A$4,1,0)</f>
        <v>0</v>
      </c>
      <c r="H416" s="21">
        <f ca="1">IF(G416=1,HLOOKUP(MONTH(E416),Inputs!$B$11:$M$15,5),IF(YEAR($E416)&gt;$F416,0,IF(YEAR($E416)=$F416,HLOOKUP(MONTH(E416),Inputs!$B$11:$M$15,4),1)))</f>
        <v>0</v>
      </c>
      <c r="I416" s="2">
        <f>SUMIFS('raw data'!$E:$E,'raw data'!$A:$A,"="&amp;SystemAnalysis!$A416,'raw data'!$G:$G,"="&amp;SystemAnalysis!$F416)</f>
        <v>0</v>
      </c>
      <c r="J416" s="24">
        <f ca="1">$D416*H416*Inputs!$A$2</f>
        <v>0</v>
      </c>
      <c r="K416" s="11" t="str">
        <f ca="1">IFERROR(I416/J416,"")</f>
        <v/>
      </c>
    </row>
    <row r="417" spans="1:11" hidden="1" x14ac:dyDescent="0.25">
      <c r="A417" s="35">
        <v>8372</v>
      </c>
      <c r="B417" s="2" t="s">
        <v>5</v>
      </c>
      <c r="C417" s="2">
        <v>13</v>
      </c>
      <c r="D417" s="2">
        <v>4.7</v>
      </c>
      <c r="E417" s="12">
        <v>41122</v>
      </c>
      <c r="F417" s="18">
        <v>2010</v>
      </c>
      <c r="G417" s="2">
        <f ca="1">IF(YEAR(E417)=Inputs!$A$4,1,0)</f>
        <v>0</v>
      </c>
      <c r="H417" s="21">
        <f ca="1">IF(G417=1,HLOOKUP(MONTH(E417),Inputs!$B$11:$M$15,5),IF(YEAR($E417)&gt;$F417,0,IF(YEAR($E417)=$F417,HLOOKUP(MONTH(E417),Inputs!$B$11:$M$15,4),1)))</f>
        <v>0</v>
      </c>
      <c r="I417" s="2">
        <f>SUMIFS('raw data'!$E:$E,'raw data'!$A:$A,"="&amp;SystemAnalysis!$A417,'raw data'!$G:$G,"="&amp;SystemAnalysis!$F417)</f>
        <v>0</v>
      </c>
      <c r="J417" s="24">
        <f ca="1">$D417*H417*Inputs!$A$2</f>
        <v>0</v>
      </c>
      <c r="K417" s="11" t="str">
        <f ca="1">IFERROR(I417/J417,"")</f>
        <v/>
      </c>
    </row>
    <row r="418" spans="1:11" hidden="1" x14ac:dyDescent="0.25">
      <c r="A418" s="35">
        <v>8373</v>
      </c>
      <c r="B418" s="2" t="s">
        <v>5</v>
      </c>
      <c r="C418" s="2">
        <v>13</v>
      </c>
      <c r="D418" s="2">
        <v>3.87</v>
      </c>
      <c r="E418" s="12">
        <v>41153</v>
      </c>
      <c r="F418" s="18">
        <v>2010</v>
      </c>
      <c r="G418" s="2">
        <f ca="1">IF(YEAR(E418)=Inputs!$A$4,1,0)</f>
        <v>0</v>
      </c>
      <c r="H418" s="21">
        <f ca="1">IF(G418=1,HLOOKUP(MONTH(E418),Inputs!$B$11:$M$15,5),IF(YEAR($E418)&gt;$F418,0,IF(YEAR($E418)=$F418,HLOOKUP(MONTH(E418),Inputs!$B$11:$M$15,4),1)))</f>
        <v>0</v>
      </c>
      <c r="I418" s="2">
        <f>SUMIFS('raw data'!$E:$E,'raw data'!$A:$A,"="&amp;SystemAnalysis!$A418,'raw data'!$G:$G,"="&amp;SystemAnalysis!$F418)</f>
        <v>0</v>
      </c>
      <c r="J418" s="24">
        <f ca="1">$D418*H418*Inputs!$A$2</f>
        <v>0</v>
      </c>
      <c r="K418" s="11" t="str">
        <f ca="1">IFERROR(I418/J418,"")</f>
        <v/>
      </c>
    </row>
    <row r="419" spans="1:11" hidden="1" x14ac:dyDescent="0.25">
      <c r="A419" s="35">
        <v>8374</v>
      </c>
      <c r="B419" s="2" t="s">
        <v>5</v>
      </c>
      <c r="C419" s="2">
        <v>13</v>
      </c>
      <c r="D419" s="2">
        <v>5.52</v>
      </c>
      <c r="E419" s="12">
        <v>41122</v>
      </c>
      <c r="F419" s="18">
        <v>2010</v>
      </c>
      <c r="G419" s="2">
        <f ca="1">IF(YEAR(E419)=Inputs!$A$4,1,0)</f>
        <v>0</v>
      </c>
      <c r="H419" s="21">
        <f ca="1">IF(G419=1,HLOOKUP(MONTH(E419),Inputs!$B$11:$M$15,5),IF(YEAR($E419)&gt;$F419,0,IF(YEAR($E419)=$F419,HLOOKUP(MONTH(E419),Inputs!$B$11:$M$15,4),1)))</f>
        <v>0</v>
      </c>
      <c r="I419" s="2">
        <f>SUMIFS('raw data'!$E:$E,'raw data'!$A:$A,"="&amp;SystemAnalysis!$A419,'raw data'!$G:$G,"="&amp;SystemAnalysis!$F419)</f>
        <v>0</v>
      </c>
      <c r="J419" s="24">
        <f ca="1">$D419*H419*Inputs!$A$2</f>
        <v>0</v>
      </c>
      <c r="K419" s="11" t="str">
        <f ca="1">IFERROR(I419/J419,"")</f>
        <v/>
      </c>
    </row>
    <row r="420" spans="1:11" hidden="1" x14ac:dyDescent="0.25">
      <c r="A420" s="35">
        <v>8375</v>
      </c>
      <c r="B420" s="2" t="s">
        <v>5</v>
      </c>
      <c r="C420" s="2">
        <v>13</v>
      </c>
      <c r="D420" s="2">
        <v>4.1399999999999997</v>
      </c>
      <c r="E420" s="12">
        <v>41153</v>
      </c>
      <c r="F420" s="18">
        <v>2010</v>
      </c>
      <c r="G420" s="2">
        <f ca="1">IF(YEAR(E420)=Inputs!$A$4,1,0)</f>
        <v>0</v>
      </c>
      <c r="H420" s="21">
        <f ca="1">IF(G420=1,HLOOKUP(MONTH(E420),Inputs!$B$11:$M$15,5),IF(YEAR($E420)&gt;$F420,0,IF(YEAR($E420)=$F420,HLOOKUP(MONTH(E420),Inputs!$B$11:$M$15,4),1)))</f>
        <v>0</v>
      </c>
      <c r="I420" s="2">
        <f>SUMIFS('raw data'!$E:$E,'raw data'!$A:$A,"="&amp;SystemAnalysis!$A420,'raw data'!$G:$G,"="&amp;SystemAnalysis!$F420)</f>
        <v>0</v>
      </c>
      <c r="J420" s="24">
        <f ca="1">$D420*H420*Inputs!$A$2</f>
        <v>0</v>
      </c>
      <c r="K420" s="11" t="str">
        <f ca="1">IFERROR(I420/J420,"")</f>
        <v/>
      </c>
    </row>
    <row r="421" spans="1:11" hidden="1" x14ac:dyDescent="0.25">
      <c r="A421" s="35">
        <v>8376</v>
      </c>
      <c r="B421" s="2" t="s">
        <v>5</v>
      </c>
      <c r="C421" s="2">
        <v>13</v>
      </c>
      <c r="D421" s="2">
        <v>3.01</v>
      </c>
      <c r="E421" s="12">
        <v>41153</v>
      </c>
      <c r="F421" s="18">
        <v>2010</v>
      </c>
      <c r="G421" s="2">
        <f ca="1">IF(YEAR(E421)=Inputs!$A$4,1,0)</f>
        <v>0</v>
      </c>
      <c r="H421" s="21">
        <f ca="1">IF(G421=1,HLOOKUP(MONTH(E421),Inputs!$B$11:$M$15,5),IF(YEAR($E421)&gt;$F421,0,IF(YEAR($E421)=$F421,HLOOKUP(MONTH(E421),Inputs!$B$11:$M$15,4),1)))</f>
        <v>0</v>
      </c>
      <c r="I421" s="2">
        <f>SUMIFS('raw data'!$E:$E,'raw data'!$A:$A,"="&amp;SystemAnalysis!$A421,'raw data'!$G:$G,"="&amp;SystemAnalysis!$F421)</f>
        <v>0</v>
      </c>
      <c r="J421" s="24">
        <f ca="1">$D421*H421*Inputs!$A$2</f>
        <v>0</v>
      </c>
      <c r="K421" s="11" t="str">
        <f ca="1">IFERROR(I421/J421,"")</f>
        <v/>
      </c>
    </row>
    <row r="422" spans="1:11" hidden="1" x14ac:dyDescent="0.25">
      <c r="A422" s="35">
        <v>8377</v>
      </c>
      <c r="B422" s="2" t="s">
        <v>5</v>
      </c>
      <c r="C422" s="2">
        <v>13</v>
      </c>
      <c r="D422" s="2">
        <v>5.52</v>
      </c>
      <c r="E422" s="12">
        <v>41122</v>
      </c>
      <c r="F422" s="18">
        <v>2010</v>
      </c>
      <c r="G422" s="2">
        <f ca="1">IF(YEAR(E422)=Inputs!$A$4,1,0)</f>
        <v>0</v>
      </c>
      <c r="H422" s="21">
        <f ca="1">IF(G422=1,HLOOKUP(MONTH(E422),Inputs!$B$11:$M$15,5),IF(YEAR($E422)&gt;$F422,0,IF(YEAR($E422)=$F422,HLOOKUP(MONTH(E422),Inputs!$B$11:$M$15,4),1)))</f>
        <v>0</v>
      </c>
      <c r="I422" s="2">
        <f>SUMIFS('raw data'!$E:$E,'raw data'!$A:$A,"="&amp;SystemAnalysis!$A422,'raw data'!$G:$G,"="&amp;SystemAnalysis!$F422)</f>
        <v>0</v>
      </c>
      <c r="J422" s="24">
        <f ca="1">$D422*H422*Inputs!$A$2</f>
        <v>0</v>
      </c>
      <c r="K422" s="11" t="str">
        <f ca="1">IFERROR(I422/J422,"")</f>
        <v/>
      </c>
    </row>
    <row r="423" spans="1:11" hidden="1" x14ac:dyDescent="0.25">
      <c r="A423" s="35">
        <v>8378</v>
      </c>
      <c r="B423" s="2" t="s">
        <v>5</v>
      </c>
      <c r="C423" s="2">
        <v>13</v>
      </c>
      <c r="D423" s="2">
        <v>4.7</v>
      </c>
      <c r="E423" s="12">
        <v>41122</v>
      </c>
      <c r="F423" s="18">
        <v>2010</v>
      </c>
      <c r="G423" s="2">
        <f ca="1">IF(YEAR(E423)=Inputs!$A$4,1,0)</f>
        <v>0</v>
      </c>
      <c r="H423" s="21">
        <f ca="1">IF(G423=1,HLOOKUP(MONTH(E423),Inputs!$B$11:$M$15,5),IF(YEAR($E423)&gt;$F423,0,IF(YEAR($E423)=$F423,HLOOKUP(MONTH(E423),Inputs!$B$11:$M$15,4),1)))</f>
        <v>0</v>
      </c>
      <c r="I423" s="2">
        <f>SUMIFS('raw data'!$E:$E,'raw data'!$A:$A,"="&amp;SystemAnalysis!$A423,'raw data'!$G:$G,"="&amp;SystemAnalysis!$F423)</f>
        <v>0</v>
      </c>
      <c r="J423" s="24">
        <f ca="1">$D423*H423*Inputs!$A$2</f>
        <v>0</v>
      </c>
      <c r="K423" s="11" t="str">
        <f ca="1">IFERROR(I423/J423,"")</f>
        <v/>
      </c>
    </row>
    <row r="424" spans="1:11" hidden="1" x14ac:dyDescent="0.25">
      <c r="A424" s="35">
        <v>8379</v>
      </c>
      <c r="B424" s="2" t="s">
        <v>5</v>
      </c>
      <c r="C424" s="2">
        <v>13</v>
      </c>
      <c r="D424" s="2">
        <v>4.4649999999999999</v>
      </c>
      <c r="E424" s="12">
        <v>41122</v>
      </c>
      <c r="F424" s="18">
        <v>2010</v>
      </c>
      <c r="G424" s="2">
        <f ca="1">IF(YEAR(E424)=Inputs!$A$4,1,0)</f>
        <v>0</v>
      </c>
      <c r="H424" s="21">
        <f ca="1">IF(G424=1,HLOOKUP(MONTH(E424),Inputs!$B$11:$M$15,5),IF(YEAR($E424)&gt;$F424,0,IF(YEAR($E424)=$F424,HLOOKUP(MONTH(E424),Inputs!$B$11:$M$15,4),1)))</f>
        <v>0</v>
      </c>
      <c r="I424" s="2">
        <f>SUMIFS('raw data'!$E:$E,'raw data'!$A:$A,"="&amp;SystemAnalysis!$A424,'raw data'!$G:$G,"="&amp;SystemAnalysis!$F424)</f>
        <v>0</v>
      </c>
      <c r="J424" s="24">
        <f ca="1">$D424*H424*Inputs!$A$2</f>
        <v>0</v>
      </c>
      <c r="K424" s="11" t="str">
        <f ca="1">IFERROR(I424/J424,"")</f>
        <v/>
      </c>
    </row>
    <row r="425" spans="1:11" hidden="1" x14ac:dyDescent="0.25">
      <c r="A425" s="35">
        <v>8380</v>
      </c>
      <c r="B425" s="2" t="s">
        <v>5</v>
      </c>
      <c r="C425" s="2">
        <v>13</v>
      </c>
      <c r="D425" s="2">
        <v>5.17</v>
      </c>
      <c r="E425" s="12">
        <v>41122</v>
      </c>
      <c r="F425" s="18">
        <v>2010</v>
      </c>
      <c r="G425" s="2">
        <f ca="1">IF(YEAR(E425)=Inputs!$A$4,1,0)</f>
        <v>0</v>
      </c>
      <c r="H425" s="21">
        <f ca="1">IF(G425=1,HLOOKUP(MONTH(E425),Inputs!$B$11:$M$15,5),IF(YEAR($E425)&gt;$F425,0,IF(YEAR($E425)=$F425,HLOOKUP(MONTH(E425),Inputs!$B$11:$M$15,4),1)))</f>
        <v>0</v>
      </c>
      <c r="I425" s="2">
        <f>SUMIFS('raw data'!$E:$E,'raw data'!$A:$A,"="&amp;SystemAnalysis!$A425,'raw data'!$G:$G,"="&amp;SystemAnalysis!$F425)</f>
        <v>0</v>
      </c>
      <c r="J425" s="24">
        <f ca="1">$D425*H425*Inputs!$A$2</f>
        <v>0</v>
      </c>
      <c r="K425" s="11" t="str">
        <f ca="1">IFERROR(I425/J425,"")</f>
        <v/>
      </c>
    </row>
    <row r="426" spans="1:11" hidden="1" x14ac:dyDescent="0.25">
      <c r="A426" s="35">
        <v>8381</v>
      </c>
      <c r="B426" s="2" t="s">
        <v>5</v>
      </c>
      <c r="C426" s="2">
        <v>13</v>
      </c>
      <c r="D426" s="2">
        <v>4.7</v>
      </c>
      <c r="E426" s="12">
        <v>41122</v>
      </c>
      <c r="F426" s="18">
        <v>2010</v>
      </c>
      <c r="G426" s="2">
        <f ca="1">IF(YEAR(E426)=Inputs!$A$4,1,0)</f>
        <v>0</v>
      </c>
      <c r="H426" s="21">
        <f ca="1">IF(G426=1,HLOOKUP(MONTH(E426),Inputs!$B$11:$M$15,5),IF(YEAR($E426)&gt;$F426,0,IF(YEAR($E426)=$F426,HLOOKUP(MONTH(E426),Inputs!$B$11:$M$15,4),1)))</f>
        <v>0</v>
      </c>
      <c r="I426" s="2">
        <f>SUMIFS('raw data'!$E:$E,'raw data'!$A:$A,"="&amp;SystemAnalysis!$A426,'raw data'!$G:$G,"="&amp;SystemAnalysis!$F426)</f>
        <v>0</v>
      </c>
      <c r="J426" s="24">
        <f ca="1">$D426*H426*Inputs!$A$2</f>
        <v>0</v>
      </c>
      <c r="K426" s="11" t="str">
        <f ca="1">IFERROR(I426/J426,"")</f>
        <v/>
      </c>
    </row>
    <row r="427" spans="1:11" hidden="1" x14ac:dyDescent="0.25">
      <c r="A427" s="35">
        <v>8382</v>
      </c>
      <c r="B427" s="2" t="s">
        <v>5</v>
      </c>
      <c r="C427" s="2">
        <v>13</v>
      </c>
      <c r="D427" s="2">
        <v>4.7</v>
      </c>
      <c r="E427" s="12">
        <v>41122</v>
      </c>
      <c r="F427" s="18">
        <v>2010</v>
      </c>
      <c r="G427" s="2">
        <f ca="1">IF(YEAR(E427)=Inputs!$A$4,1,0)</f>
        <v>0</v>
      </c>
      <c r="H427" s="21">
        <f ca="1">IF(G427=1,HLOOKUP(MONTH(E427),Inputs!$B$11:$M$15,5),IF(YEAR($E427)&gt;$F427,0,IF(YEAR($E427)=$F427,HLOOKUP(MONTH(E427),Inputs!$B$11:$M$15,4),1)))</f>
        <v>0</v>
      </c>
      <c r="I427" s="2">
        <f>SUMIFS('raw data'!$E:$E,'raw data'!$A:$A,"="&amp;SystemAnalysis!$A427,'raw data'!$G:$G,"="&amp;SystemAnalysis!$F427)</f>
        <v>0</v>
      </c>
      <c r="J427" s="24">
        <f ca="1">$D427*H427*Inputs!$A$2</f>
        <v>0</v>
      </c>
      <c r="K427" s="11" t="str">
        <f ca="1">IFERROR(I427/J427,"")</f>
        <v/>
      </c>
    </row>
    <row r="428" spans="1:11" hidden="1" x14ac:dyDescent="0.25">
      <c r="A428" s="35">
        <v>8383</v>
      </c>
      <c r="B428" s="2" t="s">
        <v>5</v>
      </c>
      <c r="C428" s="2">
        <v>13</v>
      </c>
      <c r="D428" s="2">
        <v>5.0599999999999996</v>
      </c>
      <c r="E428" s="12">
        <v>41122</v>
      </c>
      <c r="F428" s="18">
        <v>2010</v>
      </c>
      <c r="G428" s="2">
        <f ca="1">IF(YEAR(E428)=Inputs!$A$4,1,0)</f>
        <v>0</v>
      </c>
      <c r="H428" s="21">
        <f ca="1">IF(G428=1,HLOOKUP(MONTH(E428),Inputs!$B$11:$M$15,5),IF(YEAR($E428)&gt;$F428,0,IF(YEAR($E428)=$F428,HLOOKUP(MONTH(E428),Inputs!$B$11:$M$15,4),1)))</f>
        <v>0</v>
      </c>
      <c r="I428" s="2">
        <f>SUMIFS('raw data'!$E:$E,'raw data'!$A:$A,"="&amp;SystemAnalysis!$A428,'raw data'!$G:$G,"="&amp;SystemAnalysis!$F428)</f>
        <v>0</v>
      </c>
      <c r="J428" s="24">
        <f ca="1">$D428*H428*Inputs!$A$2</f>
        <v>0</v>
      </c>
      <c r="K428" s="11" t="str">
        <f ca="1">IFERROR(I428/J428,"")</f>
        <v/>
      </c>
    </row>
    <row r="429" spans="1:11" hidden="1" x14ac:dyDescent="0.25">
      <c r="A429" s="35">
        <v>8384</v>
      </c>
      <c r="B429" s="2" t="s">
        <v>5</v>
      </c>
      <c r="C429" s="2">
        <v>13</v>
      </c>
      <c r="D429" s="2">
        <v>6.11</v>
      </c>
      <c r="E429" s="12">
        <v>41122</v>
      </c>
      <c r="F429" s="18">
        <v>2010</v>
      </c>
      <c r="G429" s="2">
        <f ca="1">IF(YEAR(E429)=Inputs!$A$4,1,0)</f>
        <v>0</v>
      </c>
      <c r="H429" s="21">
        <f ca="1">IF(G429=1,HLOOKUP(MONTH(E429),Inputs!$B$11:$M$15,5),IF(YEAR($E429)&gt;$F429,0,IF(YEAR($E429)=$F429,HLOOKUP(MONTH(E429),Inputs!$B$11:$M$15,4),1)))</f>
        <v>0</v>
      </c>
      <c r="I429" s="2">
        <f>SUMIFS('raw data'!$E:$E,'raw data'!$A:$A,"="&amp;SystemAnalysis!$A429,'raw data'!$G:$G,"="&amp;SystemAnalysis!$F429)</f>
        <v>0</v>
      </c>
      <c r="J429" s="24">
        <f ca="1">$D429*H429*Inputs!$A$2</f>
        <v>0</v>
      </c>
      <c r="K429" s="11" t="str">
        <f ca="1">IFERROR(I429/J429,"")</f>
        <v/>
      </c>
    </row>
    <row r="430" spans="1:11" hidden="1" x14ac:dyDescent="0.25">
      <c r="A430" s="35">
        <v>8385</v>
      </c>
      <c r="B430" s="2" t="s">
        <v>5</v>
      </c>
      <c r="C430" s="2">
        <v>13</v>
      </c>
      <c r="D430" s="2">
        <v>4.7</v>
      </c>
      <c r="E430" s="12">
        <v>41122</v>
      </c>
      <c r="F430" s="18">
        <v>2010</v>
      </c>
      <c r="G430" s="2">
        <f ca="1">IF(YEAR(E430)=Inputs!$A$4,1,0)</f>
        <v>0</v>
      </c>
      <c r="H430" s="21">
        <f ca="1">IF(G430=1,HLOOKUP(MONTH(E430),Inputs!$B$11:$M$15,5),IF(YEAR($E430)&gt;$F430,0,IF(YEAR($E430)=$F430,HLOOKUP(MONTH(E430),Inputs!$B$11:$M$15,4),1)))</f>
        <v>0</v>
      </c>
      <c r="I430" s="2">
        <f>SUMIFS('raw data'!$E:$E,'raw data'!$A:$A,"="&amp;SystemAnalysis!$A430,'raw data'!$G:$G,"="&amp;SystemAnalysis!$F430)</f>
        <v>0</v>
      </c>
      <c r="J430" s="24">
        <f ca="1">$D430*H430*Inputs!$A$2</f>
        <v>0</v>
      </c>
      <c r="K430" s="11" t="str">
        <f ca="1">IFERROR(I430/J430,"")</f>
        <v/>
      </c>
    </row>
    <row r="431" spans="1:11" hidden="1" x14ac:dyDescent="0.25">
      <c r="A431" s="35">
        <v>8386</v>
      </c>
      <c r="B431" s="2" t="s">
        <v>5</v>
      </c>
      <c r="C431" s="2">
        <v>13</v>
      </c>
      <c r="D431" s="2">
        <v>2.82</v>
      </c>
      <c r="E431" s="12">
        <v>41183</v>
      </c>
      <c r="F431" s="18">
        <v>2010</v>
      </c>
      <c r="G431" s="2">
        <f ca="1">IF(YEAR(E431)=Inputs!$A$4,1,0)</f>
        <v>0</v>
      </c>
      <c r="H431" s="21">
        <f ca="1">IF(G431=1,HLOOKUP(MONTH(E431),Inputs!$B$11:$M$15,5),IF(YEAR($E431)&gt;$F431,0,IF(YEAR($E431)=$F431,HLOOKUP(MONTH(E431),Inputs!$B$11:$M$15,4),1)))</f>
        <v>0</v>
      </c>
      <c r="I431" s="2">
        <f>SUMIFS('raw data'!$E:$E,'raw data'!$A:$A,"="&amp;SystemAnalysis!$A431,'raw data'!$G:$G,"="&amp;SystemAnalysis!$F431)</f>
        <v>0</v>
      </c>
      <c r="J431" s="24">
        <f ca="1">$D431*H431*Inputs!$A$2</f>
        <v>0</v>
      </c>
      <c r="K431" s="11" t="str">
        <f ca="1">IFERROR(I431/J431,"")</f>
        <v/>
      </c>
    </row>
    <row r="432" spans="1:11" hidden="1" x14ac:dyDescent="0.25">
      <c r="A432" s="35">
        <v>8387</v>
      </c>
      <c r="B432" s="2" t="s">
        <v>5</v>
      </c>
      <c r="C432" s="2">
        <v>13</v>
      </c>
      <c r="D432" s="2">
        <v>7.05</v>
      </c>
      <c r="E432" s="12">
        <v>41122</v>
      </c>
      <c r="F432" s="18">
        <v>2010</v>
      </c>
      <c r="G432" s="2">
        <f ca="1">IF(YEAR(E432)=Inputs!$A$4,1,0)</f>
        <v>0</v>
      </c>
      <c r="H432" s="21">
        <f ca="1">IF(G432=1,HLOOKUP(MONTH(E432),Inputs!$B$11:$M$15,5),IF(YEAR($E432)&gt;$F432,0,IF(YEAR($E432)=$F432,HLOOKUP(MONTH(E432),Inputs!$B$11:$M$15,4),1)))</f>
        <v>0</v>
      </c>
      <c r="I432" s="2">
        <f>SUMIFS('raw data'!$E:$E,'raw data'!$A:$A,"="&amp;SystemAnalysis!$A432,'raw data'!$G:$G,"="&amp;SystemAnalysis!$F432)</f>
        <v>0</v>
      </c>
      <c r="J432" s="24">
        <f ca="1">$D432*H432*Inputs!$A$2</f>
        <v>0</v>
      </c>
      <c r="K432" s="11" t="str">
        <f ca="1">IFERROR(I432/J432,"")</f>
        <v/>
      </c>
    </row>
    <row r="433" spans="1:11" hidden="1" x14ac:dyDescent="0.25">
      <c r="A433" s="35">
        <v>8388</v>
      </c>
      <c r="B433" s="2" t="s">
        <v>5</v>
      </c>
      <c r="C433" s="2">
        <v>6</v>
      </c>
      <c r="D433" s="2">
        <v>11.96</v>
      </c>
      <c r="E433" s="12">
        <v>41153</v>
      </c>
      <c r="F433" s="18">
        <v>2010</v>
      </c>
      <c r="G433" s="2">
        <f ca="1">IF(YEAR(E433)=Inputs!$A$4,1,0)</f>
        <v>0</v>
      </c>
      <c r="H433" s="21">
        <f ca="1">IF(G433=1,HLOOKUP(MONTH(E433),Inputs!$B$11:$M$15,5),IF(YEAR($E433)&gt;$F433,0,IF(YEAR($E433)=$F433,HLOOKUP(MONTH(E433),Inputs!$B$11:$M$15,4),1)))</f>
        <v>0</v>
      </c>
      <c r="I433" s="2">
        <f>SUMIFS('raw data'!$E:$E,'raw data'!$A:$A,"="&amp;SystemAnalysis!$A433,'raw data'!$G:$G,"="&amp;SystemAnalysis!$F433)</f>
        <v>0</v>
      </c>
      <c r="J433" s="24">
        <f ca="1">$D433*H433*Inputs!$A$2</f>
        <v>0</v>
      </c>
      <c r="K433" s="11" t="str">
        <f ca="1">IFERROR(I433/J433,"")</f>
        <v/>
      </c>
    </row>
    <row r="434" spans="1:11" hidden="1" x14ac:dyDescent="0.25">
      <c r="A434" s="35">
        <v>8389</v>
      </c>
      <c r="B434" s="2" t="s">
        <v>5</v>
      </c>
      <c r="C434" s="2">
        <v>6</v>
      </c>
      <c r="D434" s="2">
        <v>5.0599999999999996</v>
      </c>
      <c r="E434" s="12">
        <v>41153</v>
      </c>
      <c r="F434" s="18">
        <v>2010</v>
      </c>
      <c r="G434" s="2">
        <f ca="1">IF(YEAR(E434)=Inputs!$A$4,1,0)</f>
        <v>0</v>
      </c>
      <c r="H434" s="21">
        <f ca="1">IF(G434=1,HLOOKUP(MONTH(E434),Inputs!$B$11:$M$15,5),IF(YEAR($E434)&gt;$F434,0,IF(YEAR($E434)=$F434,HLOOKUP(MONTH(E434),Inputs!$B$11:$M$15,4),1)))</f>
        <v>0</v>
      </c>
      <c r="I434" s="2">
        <f>SUMIFS('raw data'!$E:$E,'raw data'!$A:$A,"="&amp;SystemAnalysis!$A434,'raw data'!$G:$G,"="&amp;SystemAnalysis!$F434)</f>
        <v>0</v>
      </c>
      <c r="J434" s="24">
        <f ca="1">$D434*H434*Inputs!$A$2</f>
        <v>0</v>
      </c>
      <c r="K434" s="11" t="str">
        <f ca="1">IFERROR(I434/J434,"")</f>
        <v/>
      </c>
    </row>
    <row r="435" spans="1:11" hidden="1" x14ac:dyDescent="0.25">
      <c r="A435" s="35">
        <v>8390</v>
      </c>
      <c r="B435" s="2" t="s">
        <v>5</v>
      </c>
      <c r="C435" s="2">
        <v>6</v>
      </c>
      <c r="D435" s="2">
        <v>6.665</v>
      </c>
      <c r="E435" s="12">
        <v>41183</v>
      </c>
      <c r="F435" s="18">
        <v>2010</v>
      </c>
      <c r="G435" s="2">
        <f ca="1">IF(YEAR(E435)=Inputs!$A$4,1,0)</f>
        <v>0</v>
      </c>
      <c r="H435" s="21">
        <f ca="1">IF(G435=1,HLOOKUP(MONTH(E435),Inputs!$B$11:$M$15,5),IF(YEAR($E435)&gt;$F435,0,IF(YEAR($E435)=$F435,HLOOKUP(MONTH(E435),Inputs!$B$11:$M$15,4),1)))</f>
        <v>0</v>
      </c>
      <c r="I435" s="2">
        <f>SUMIFS('raw data'!$E:$E,'raw data'!$A:$A,"="&amp;SystemAnalysis!$A435,'raw data'!$G:$G,"="&amp;SystemAnalysis!$F435)</f>
        <v>0</v>
      </c>
      <c r="J435" s="24">
        <f ca="1">$D435*H435*Inputs!$A$2</f>
        <v>0</v>
      </c>
      <c r="K435" s="11" t="str">
        <f ca="1">IFERROR(I435/J435,"")</f>
        <v/>
      </c>
    </row>
    <row r="436" spans="1:11" hidden="1" x14ac:dyDescent="0.25">
      <c r="A436" s="35">
        <v>8391</v>
      </c>
      <c r="B436" s="2" t="s">
        <v>5</v>
      </c>
      <c r="C436" s="2">
        <v>6</v>
      </c>
      <c r="D436" s="2">
        <v>3.91</v>
      </c>
      <c r="E436" s="12">
        <v>41183</v>
      </c>
      <c r="F436" s="18">
        <v>2010</v>
      </c>
      <c r="G436" s="2">
        <f ca="1">IF(YEAR(E436)=Inputs!$A$4,1,0)</f>
        <v>0</v>
      </c>
      <c r="H436" s="21">
        <f ca="1">IF(G436=1,HLOOKUP(MONTH(E436),Inputs!$B$11:$M$15,5),IF(YEAR($E436)&gt;$F436,0,IF(YEAR($E436)=$F436,HLOOKUP(MONTH(E436),Inputs!$B$11:$M$15,4),1)))</f>
        <v>0</v>
      </c>
      <c r="I436" s="2">
        <f>SUMIFS('raw data'!$E:$E,'raw data'!$A:$A,"="&amp;SystemAnalysis!$A436,'raw data'!$G:$G,"="&amp;SystemAnalysis!$F436)</f>
        <v>0</v>
      </c>
      <c r="J436" s="24">
        <f ca="1">$D436*H436*Inputs!$A$2</f>
        <v>0</v>
      </c>
      <c r="K436" s="11" t="str">
        <f ca="1">IFERROR(I436/J436,"")</f>
        <v/>
      </c>
    </row>
    <row r="437" spans="1:11" hidden="1" x14ac:dyDescent="0.25">
      <c r="A437" s="35">
        <v>8392</v>
      </c>
      <c r="B437" s="2" t="s">
        <v>5</v>
      </c>
      <c r="C437" s="2">
        <v>6</v>
      </c>
      <c r="D437" s="2">
        <v>5.52</v>
      </c>
      <c r="E437" s="12">
        <v>41183</v>
      </c>
      <c r="F437" s="18">
        <v>2010</v>
      </c>
      <c r="G437" s="2">
        <f ca="1">IF(YEAR(E437)=Inputs!$A$4,1,0)</f>
        <v>0</v>
      </c>
      <c r="H437" s="21">
        <f ca="1">IF(G437=1,HLOOKUP(MONTH(E437),Inputs!$B$11:$M$15,5),IF(YEAR($E437)&gt;$F437,0,IF(YEAR($E437)=$F437,HLOOKUP(MONTH(E437),Inputs!$B$11:$M$15,4),1)))</f>
        <v>0</v>
      </c>
      <c r="I437" s="2">
        <f>SUMIFS('raw data'!$E:$E,'raw data'!$A:$A,"="&amp;SystemAnalysis!$A437,'raw data'!$G:$G,"="&amp;SystemAnalysis!$F437)</f>
        <v>0</v>
      </c>
      <c r="J437" s="24">
        <f ca="1">$D437*H437*Inputs!$A$2</f>
        <v>0</v>
      </c>
      <c r="K437" s="11" t="str">
        <f ca="1">IFERROR(I437/J437,"")</f>
        <v/>
      </c>
    </row>
    <row r="438" spans="1:11" hidden="1" x14ac:dyDescent="0.25">
      <c r="A438" s="35">
        <v>8393</v>
      </c>
      <c r="B438" s="2" t="s">
        <v>5</v>
      </c>
      <c r="C438" s="2">
        <v>6</v>
      </c>
      <c r="D438" s="2">
        <v>6.02</v>
      </c>
      <c r="E438" s="12">
        <v>41153</v>
      </c>
      <c r="F438" s="18">
        <v>2010</v>
      </c>
      <c r="G438" s="2">
        <f ca="1">IF(YEAR(E438)=Inputs!$A$4,1,0)</f>
        <v>0</v>
      </c>
      <c r="H438" s="21">
        <f ca="1">IF(G438=1,HLOOKUP(MONTH(E438),Inputs!$B$11:$M$15,5),IF(YEAR($E438)&gt;$F438,0,IF(YEAR($E438)=$F438,HLOOKUP(MONTH(E438),Inputs!$B$11:$M$15,4),1)))</f>
        <v>0</v>
      </c>
      <c r="I438" s="2">
        <f>SUMIFS('raw data'!$E:$E,'raw data'!$A:$A,"="&amp;SystemAnalysis!$A438,'raw data'!$G:$G,"="&amp;SystemAnalysis!$F438)</f>
        <v>0</v>
      </c>
      <c r="J438" s="24">
        <f ca="1">$D438*H438*Inputs!$A$2</f>
        <v>0</v>
      </c>
      <c r="K438" s="11" t="str">
        <f ca="1">IFERROR(I438/J438,"")</f>
        <v/>
      </c>
    </row>
    <row r="439" spans="1:11" hidden="1" x14ac:dyDescent="0.25">
      <c r="A439" s="35">
        <v>8394</v>
      </c>
      <c r="B439" s="2" t="s">
        <v>5</v>
      </c>
      <c r="C439" s="2">
        <v>6</v>
      </c>
      <c r="D439" s="2">
        <v>4.5999999999999996</v>
      </c>
      <c r="E439" s="12">
        <v>41183</v>
      </c>
      <c r="F439" s="18">
        <v>2010</v>
      </c>
      <c r="G439" s="2">
        <f ca="1">IF(YEAR(E439)=Inputs!$A$4,1,0)</f>
        <v>0</v>
      </c>
      <c r="H439" s="21">
        <f ca="1">IF(G439=1,HLOOKUP(MONTH(E439),Inputs!$B$11:$M$15,5),IF(YEAR($E439)&gt;$F439,0,IF(YEAR($E439)=$F439,HLOOKUP(MONTH(E439),Inputs!$B$11:$M$15,4),1)))</f>
        <v>0</v>
      </c>
      <c r="I439" s="2">
        <f>SUMIFS('raw data'!$E:$E,'raw data'!$A:$A,"="&amp;SystemAnalysis!$A439,'raw data'!$G:$G,"="&amp;SystemAnalysis!$F439)</f>
        <v>0</v>
      </c>
      <c r="J439" s="24">
        <f ca="1">$D439*H439*Inputs!$A$2</f>
        <v>0</v>
      </c>
      <c r="K439" s="11" t="str">
        <f ca="1">IFERROR(I439/J439,"")</f>
        <v/>
      </c>
    </row>
    <row r="440" spans="1:11" hidden="1" x14ac:dyDescent="0.25">
      <c r="A440" s="35">
        <v>8395</v>
      </c>
      <c r="B440" s="2" t="s">
        <v>5</v>
      </c>
      <c r="C440" s="2">
        <v>6</v>
      </c>
      <c r="D440" s="2">
        <v>5.0599999999999996</v>
      </c>
      <c r="E440" s="12">
        <v>41153</v>
      </c>
      <c r="F440" s="18">
        <v>2010</v>
      </c>
      <c r="G440" s="2">
        <f ca="1">IF(YEAR(E440)=Inputs!$A$4,1,0)</f>
        <v>0</v>
      </c>
      <c r="H440" s="21">
        <f ca="1">IF(G440=1,HLOOKUP(MONTH(E440),Inputs!$B$11:$M$15,5),IF(YEAR($E440)&gt;$F440,0,IF(YEAR($E440)=$F440,HLOOKUP(MONTH(E440),Inputs!$B$11:$M$15,4),1)))</f>
        <v>0</v>
      </c>
      <c r="I440" s="2">
        <f>SUMIFS('raw data'!$E:$E,'raw data'!$A:$A,"="&amp;SystemAnalysis!$A440,'raw data'!$G:$G,"="&amp;SystemAnalysis!$F440)</f>
        <v>0</v>
      </c>
      <c r="J440" s="24">
        <f ca="1">$D440*H440*Inputs!$A$2</f>
        <v>0</v>
      </c>
      <c r="K440" s="11" t="str">
        <f ca="1">IFERROR(I440/J440,"")</f>
        <v/>
      </c>
    </row>
    <row r="441" spans="1:11" hidden="1" x14ac:dyDescent="0.25">
      <c r="A441" s="35">
        <v>8396</v>
      </c>
      <c r="B441" s="2" t="s">
        <v>5</v>
      </c>
      <c r="C441" s="2">
        <v>6</v>
      </c>
      <c r="D441" s="2">
        <v>5.59</v>
      </c>
      <c r="E441" s="12">
        <v>41153</v>
      </c>
      <c r="F441" s="18">
        <v>2010</v>
      </c>
      <c r="G441" s="2">
        <f ca="1">IF(YEAR(E441)=Inputs!$A$4,1,0)</f>
        <v>0</v>
      </c>
      <c r="H441" s="21">
        <f ca="1">IF(G441=1,HLOOKUP(MONTH(E441),Inputs!$B$11:$M$15,5),IF(YEAR($E441)&gt;$F441,0,IF(YEAR($E441)=$F441,HLOOKUP(MONTH(E441),Inputs!$B$11:$M$15,4),1)))</f>
        <v>0</v>
      </c>
      <c r="I441" s="2">
        <f>SUMIFS('raw data'!$E:$E,'raw data'!$A:$A,"="&amp;SystemAnalysis!$A441,'raw data'!$G:$G,"="&amp;SystemAnalysis!$F441)</f>
        <v>0</v>
      </c>
      <c r="J441" s="24">
        <f ca="1">$D441*H441*Inputs!$A$2</f>
        <v>0</v>
      </c>
      <c r="K441" s="11" t="str">
        <f ca="1">IFERROR(I441/J441,"")</f>
        <v/>
      </c>
    </row>
    <row r="442" spans="1:11" hidden="1" x14ac:dyDescent="0.25">
      <c r="A442" s="35">
        <v>8397</v>
      </c>
      <c r="B442" s="2" t="s">
        <v>5</v>
      </c>
      <c r="C442" s="2">
        <v>6</v>
      </c>
      <c r="D442" s="2">
        <v>6.02</v>
      </c>
      <c r="E442" s="12">
        <v>41153</v>
      </c>
      <c r="F442" s="18">
        <v>2010</v>
      </c>
      <c r="G442" s="2">
        <f ca="1">IF(YEAR(E442)=Inputs!$A$4,1,0)</f>
        <v>0</v>
      </c>
      <c r="H442" s="21">
        <f ca="1">IF(G442=1,HLOOKUP(MONTH(E442),Inputs!$B$11:$M$15,5),IF(YEAR($E442)&gt;$F442,0,IF(YEAR($E442)=$F442,HLOOKUP(MONTH(E442),Inputs!$B$11:$M$15,4),1)))</f>
        <v>0</v>
      </c>
      <c r="I442" s="2">
        <f>SUMIFS('raw data'!$E:$E,'raw data'!$A:$A,"="&amp;SystemAnalysis!$A442,'raw data'!$G:$G,"="&amp;SystemAnalysis!$F442)</f>
        <v>0</v>
      </c>
      <c r="J442" s="24">
        <f ca="1">$D442*H442*Inputs!$A$2</f>
        <v>0</v>
      </c>
      <c r="K442" s="11" t="str">
        <f ca="1">IFERROR(I442/J442,"")</f>
        <v/>
      </c>
    </row>
    <row r="443" spans="1:11" hidden="1" x14ac:dyDescent="0.25">
      <c r="A443" s="35">
        <v>8398</v>
      </c>
      <c r="B443" s="2" t="s">
        <v>5</v>
      </c>
      <c r="C443" s="2">
        <v>6</v>
      </c>
      <c r="D443" s="2">
        <v>10.32</v>
      </c>
      <c r="E443" s="12">
        <v>41153</v>
      </c>
      <c r="F443" s="18">
        <v>2010</v>
      </c>
      <c r="G443" s="2">
        <f ca="1">IF(YEAR(E443)=Inputs!$A$4,1,0)</f>
        <v>0</v>
      </c>
      <c r="H443" s="21">
        <f ca="1">IF(G443=1,HLOOKUP(MONTH(E443),Inputs!$B$11:$M$15,5),IF(YEAR($E443)&gt;$F443,0,IF(YEAR($E443)=$F443,HLOOKUP(MONTH(E443),Inputs!$B$11:$M$15,4),1)))</f>
        <v>0</v>
      </c>
      <c r="I443" s="2">
        <f>SUMIFS('raw data'!$E:$E,'raw data'!$A:$A,"="&amp;SystemAnalysis!$A443,'raw data'!$G:$G,"="&amp;SystemAnalysis!$F443)</f>
        <v>0</v>
      </c>
      <c r="J443" s="24">
        <f ca="1">$D443*H443*Inputs!$A$2</f>
        <v>0</v>
      </c>
      <c r="K443" s="11" t="str">
        <f ca="1">IFERROR(I443/J443,"")</f>
        <v/>
      </c>
    </row>
    <row r="444" spans="1:11" hidden="1" x14ac:dyDescent="0.25">
      <c r="A444" s="35">
        <v>8399</v>
      </c>
      <c r="B444" s="2" t="s">
        <v>5</v>
      </c>
      <c r="C444" s="2">
        <v>6</v>
      </c>
      <c r="D444" s="2">
        <v>4.5999999999999996</v>
      </c>
      <c r="E444" s="12">
        <v>41183</v>
      </c>
      <c r="F444" s="18">
        <v>2010</v>
      </c>
      <c r="G444" s="2">
        <f ca="1">IF(YEAR(E444)=Inputs!$A$4,1,0)</f>
        <v>0</v>
      </c>
      <c r="H444" s="21">
        <f ca="1">IF(G444=1,HLOOKUP(MONTH(E444),Inputs!$B$11:$M$15,5),IF(YEAR($E444)&gt;$F444,0,IF(YEAR($E444)=$F444,HLOOKUP(MONTH(E444),Inputs!$B$11:$M$15,4),1)))</f>
        <v>0</v>
      </c>
      <c r="I444" s="2">
        <f>SUMIFS('raw data'!$E:$E,'raw data'!$A:$A,"="&amp;SystemAnalysis!$A444,'raw data'!$G:$G,"="&amp;SystemAnalysis!$F444)</f>
        <v>0</v>
      </c>
      <c r="J444" s="24">
        <f ca="1">$D444*H444*Inputs!$A$2</f>
        <v>0</v>
      </c>
      <c r="K444" s="11" t="str">
        <f ca="1">IFERROR(I444/J444,"")</f>
        <v/>
      </c>
    </row>
    <row r="445" spans="1:11" hidden="1" x14ac:dyDescent="0.25">
      <c r="A445" s="35">
        <v>8400</v>
      </c>
      <c r="B445" s="2" t="s">
        <v>5</v>
      </c>
      <c r="C445" s="2">
        <v>6</v>
      </c>
      <c r="D445" s="2">
        <v>8.9700000000000006</v>
      </c>
      <c r="E445" s="12">
        <v>41153</v>
      </c>
      <c r="F445" s="18">
        <v>2010</v>
      </c>
      <c r="G445" s="2">
        <f ca="1">IF(YEAR(E445)=Inputs!$A$4,1,0)</f>
        <v>0</v>
      </c>
      <c r="H445" s="21">
        <f ca="1">IF(G445=1,HLOOKUP(MONTH(E445),Inputs!$B$11:$M$15,5),IF(YEAR($E445)&gt;$F445,0,IF(YEAR($E445)=$F445,HLOOKUP(MONTH(E445),Inputs!$B$11:$M$15,4),1)))</f>
        <v>0</v>
      </c>
      <c r="I445" s="2">
        <f>SUMIFS('raw data'!$E:$E,'raw data'!$A:$A,"="&amp;SystemAnalysis!$A445,'raw data'!$G:$G,"="&amp;SystemAnalysis!$F445)</f>
        <v>0</v>
      </c>
      <c r="J445" s="24">
        <f ca="1">$D445*H445*Inputs!$A$2</f>
        <v>0</v>
      </c>
      <c r="K445" s="11" t="str">
        <f ca="1">IFERROR(I445/J445,"")</f>
        <v/>
      </c>
    </row>
    <row r="446" spans="1:11" hidden="1" x14ac:dyDescent="0.25">
      <c r="A446" s="35">
        <v>8401</v>
      </c>
      <c r="B446" s="2" t="s">
        <v>5</v>
      </c>
      <c r="C446" s="2">
        <v>6</v>
      </c>
      <c r="D446" s="2">
        <v>4.8099999999999996</v>
      </c>
      <c r="E446" s="12">
        <v>41183</v>
      </c>
      <c r="F446" s="18">
        <v>2010</v>
      </c>
      <c r="G446" s="2">
        <f ca="1">IF(YEAR(E446)=Inputs!$A$4,1,0)</f>
        <v>0</v>
      </c>
      <c r="H446" s="21">
        <f ca="1">IF(G446=1,HLOOKUP(MONTH(E446),Inputs!$B$11:$M$15,5),IF(YEAR($E446)&gt;$F446,0,IF(YEAR($E446)=$F446,HLOOKUP(MONTH(E446),Inputs!$B$11:$M$15,4),1)))</f>
        <v>0</v>
      </c>
      <c r="I446" s="2">
        <f>SUMIFS('raw data'!$E:$E,'raw data'!$A:$A,"="&amp;SystemAnalysis!$A446,'raw data'!$G:$G,"="&amp;SystemAnalysis!$F446)</f>
        <v>0</v>
      </c>
      <c r="J446" s="24">
        <f ca="1">$D446*H446*Inputs!$A$2</f>
        <v>0</v>
      </c>
      <c r="K446" s="11" t="str">
        <f ca="1">IFERROR(I446/J446,"")</f>
        <v/>
      </c>
    </row>
    <row r="447" spans="1:11" hidden="1" x14ac:dyDescent="0.25">
      <c r="A447" s="35">
        <v>8402</v>
      </c>
      <c r="B447" s="2" t="s">
        <v>5</v>
      </c>
      <c r="C447" s="2">
        <v>6</v>
      </c>
      <c r="D447" s="2">
        <v>8.3849999999999998</v>
      </c>
      <c r="E447" s="12">
        <v>41153</v>
      </c>
      <c r="F447" s="18">
        <v>2010</v>
      </c>
      <c r="G447" s="2">
        <f ca="1">IF(YEAR(E447)=Inputs!$A$4,1,0)</f>
        <v>0</v>
      </c>
      <c r="H447" s="21">
        <f ca="1">IF(G447=1,HLOOKUP(MONTH(E447),Inputs!$B$11:$M$15,5),IF(YEAR($E447)&gt;$F447,0,IF(YEAR($E447)=$F447,HLOOKUP(MONTH(E447),Inputs!$B$11:$M$15,4),1)))</f>
        <v>0</v>
      </c>
      <c r="I447" s="2">
        <f>SUMIFS('raw data'!$E:$E,'raw data'!$A:$A,"="&amp;SystemAnalysis!$A447,'raw data'!$G:$G,"="&amp;SystemAnalysis!$F447)</f>
        <v>0</v>
      </c>
      <c r="J447" s="24">
        <f ca="1">$D447*H447*Inputs!$A$2</f>
        <v>0</v>
      </c>
      <c r="K447" s="11" t="str">
        <f ca="1">IFERROR(I447/J447,"")</f>
        <v/>
      </c>
    </row>
    <row r="448" spans="1:11" hidden="1" x14ac:dyDescent="0.25">
      <c r="A448" s="35">
        <v>8403</v>
      </c>
      <c r="B448" s="2" t="s">
        <v>5</v>
      </c>
      <c r="C448" s="2">
        <v>6</v>
      </c>
      <c r="D448" s="2">
        <v>3.68</v>
      </c>
      <c r="E448" s="12">
        <v>41214</v>
      </c>
      <c r="F448" s="18">
        <v>2010</v>
      </c>
      <c r="G448" s="2">
        <f ca="1">IF(YEAR(E448)=Inputs!$A$4,1,0)</f>
        <v>0</v>
      </c>
      <c r="H448" s="21">
        <f ca="1">IF(G448=1,HLOOKUP(MONTH(E448),Inputs!$B$11:$M$15,5),IF(YEAR($E448)&gt;$F448,0,IF(YEAR($E448)=$F448,HLOOKUP(MONTH(E448),Inputs!$B$11:$M$15,4),1)))</f>
        <v>0</v>
      </c>
      <c r="I448" s="2">
        <f>SUMIFS('raw data'!$E:$E,'raw data'!$A:$A,"="&amp;SystemAnalysis!$A448,'raw data'!$G:$G,"="&amp;SystemAnalysis!$F448)</f>
        <v>0</v>
      </c>
      <c r="J448" s="24">
        <f ca="1">$D448*H448*Inputs!$A$2</f>
        <v>0</v>
      </c>
      <c r="K448" s="11" t="str">
        <f ca="1">IFERROR(I448/J448,"")</f>
        <v/>
      </c>
    </row>
    <row r="449" spans="1:11" hidden="1" x14ac:dyDescent="0.25">
      <c r="A449" s="35">
        <v>8404</v>
      </c>
      <c r="B449" s="2" t="s">
        <v>5</v>
      </c>
      <c r="C449" s="2">
        <v>6</v>
      </c>
      <c r="D449" s="2">
        <v>4.1399999999999997</v>
      </c>
      <c r="E449" s="12">
        <v>41153</v>
      </c>
      <c r="F449" s="18">
        <v>2010</v>
      </c>
      <c r="G449" s="2">
        <f ca="1">IF(YEAR(E449)=Inputs!$A$4,1,0)</f>
        <v>0</v>
      </c>
      <c r="H449" s="21">
        <f ca="1">IF(G449=1,HLOOKUP(MONTH(E449),Inputs!$B$11:$M$15,5),IF(YEAR($E449)&gt;$F449,0,IF(YEAR($E449)=$F449,HLOOKUP(MONTH(E449),Inputs!$B$11:$M$15,4),1)))</f>
        <v>0</v>
      </c>
      <c r="I449" s="2">
        <f>SUMIFS('raw data'!$E:$E,'raw data'!$A:$A,"="&amp;SystemAnalysis!$A449,'raw data'!$G:$G,"="&amp;SystemAnalysis!$F449)</f>
        <v>0</v>
      </c>
      <c r="J449" s="24">
        <f ca="1">$D449*H449*Inputs!$A$2</f>
        <v>0</v>
      </c>
      <c r="K449" s="11" t="str">
        <f ca="1">IFERROR(I449/J449,"")</f>
        <v/>
      </c>
    </row>
    <row r="450" spans="1:11" hidden="1" x14ac:dyDescent="0.25">
      <c r="A450" s="35">
        <v>8405</v>
      </c>
      <c r="B450" s="2" t="s">
        <v>5</v>
      </c>
      <c r="C450" s="2">
        <v>6</v>
      </c>
      <c r="D450" s="2">
        <v>5.16</v>
      </c>
      <c r="E450" s="12">
        <v>41153</v>
      </c>
      <c r="F450" s="18">
        <v>2010</v>
      </c>
      <c r="G450" s="2">
        <f ca="1">IF(YEAR(E450)=Inputs!$A$4,1,0)</f>
        <v>0</v>
      </c>
      <c r="H450" s="21">
        <f ca="1">IF(G450=1,HLOOKUP(MONTH(E450),Inputs!$B$11:$M$15,5),IF(YEAR($E450)&gt;$F450,0,IF(YEAR($E450)=$F450,HLOOKUP(MONTH(E450),Inputs!$B$11:$M$15,4),1)))</f>
        <v>0</v>
      </c>
      <c r="I450" s="2">
        <f>SUMIFS('raw data'!$E:$E,'raw data'!$A:$A,"="&amp;SystemAnalysis!$A450,'raw data'!$G:$G,"="&amp;SystemAnalysis!$F450)</f>
        <v>0</v>
      </c>
      <c r="J450" s="24">
        <f ca="1">$D450*H450*Inputs!$A$2</f>
        <v>0</v>
      </c>
      <c r="K450" s="11" t="str">
        <f ca="1">IFERROR(I450/J450,"")</f>
        <v/>
      </c>
    </row>
    <row r="451" spans="1:11" hidden="1" x14ac:dyDescent="0.25">
      <c r="A451" s="35">
        <v>8406</v>
      </c>
      <c r="B451" s="2" t="s">
        <v>5</v>
      </c>
      <c r="C451" s="2">
        <v>6</v>
      </c>
      <c r="D451" s="2">
        <v>5.59</v>
      </c>
      <c r="E451" s="12">
        <v>41153</v>
      </c>
      <c r="F451" s="18">
        <v>2010</v>
      </c>
      <c r="G451" s="2">
        <f ca="1">IF(YEAR(E451)=Inputs!$A$4,1,0)</f>
        <v>0</v>
      </c>
      <c r="H451" s="21">
        <f ca="1">IF(G451=1,HLOOKUP(MONTH(E451),Inputs!$B$11:$M$15,5),IF(YEAR($E451)&gt;$F451,0,IF(YEAR($E451)=$F451,HLOOKUP(MONTH(E451),Inputs!$B$11:$M$15,4),1)))</f>
        <v>0</v>
      </c>
      <c r="I451" s="2">
        <f>SUMIFS('raw data'!$E:$E,'raw data'!$A:$A,"="&amp;SystemAnalysis!$A451,'raw data'!$G:$G,"="&amp;SystemAnalysis!$F451)</f>
        <v>0</v>
      </c>
      <c r="J451" s="24">
        <f ca="1">$D451*H451*Inputs!$A$2</f>
        <v>0</v>
      </c>
      <c r="K451" s="11" t="str">
        <f ca="1">IFERROR(I451/J451,"")</f>
        <v/>
      </c>
    </row>
    <row r="452" spans="1:11" hidden="1" x14ac:dyDescent="0.25">
      <c r="A452" s="35">
        <v>8407</v>
      </c>
      <c r="B452" s="2" t="s">
        <v>5</v>
      </c>
      <c r="C452" s="2">
        <v>6</v>
      </c>
      <c r="D452" s="2">
        <v>7.36</v>
      </c>
      <c r="E452" s="12">
        <v>41153</v>
      </c>
      <c r="F452" s="18">
        <v>2010</v>
      </c>
      <c r="G452" s="2">
        <f ca="1">IF(YEAR(E452)=Inputs!$A$4,1,0)</f>
        <v>0</v>
      </c>
      <c r="H452" s="21">
        <f ca="1">IF(G452=1,HLOOKUP(MONTH(E452),Inputs!$B$11:$M$15,5),IF(YEAR($E452)&gt;$F452,0,IF(YEAR($E452)=$F452,HLOOKUP(MONTH(E452),Inputs!$B$11:$M$15,4),1)))</f>
        <v>0</v>
      </c>
      <c r="I452" s="2">
        <f>SUMIFS('raw data'!$E:$E,'raw data'!$A:$A,"="&amp;SystemAnalysis!$A452,'raw data'!$G:$G,"="&amp;SystemAnalysis!$F452)</f>
        <v>0</v>
      </c>
      <c r="J452" s="24">
        <f ca="1">$D452*H452*Inputs!$A$2</f>
        <v>0</v>
      </c>
      <c r="K452" s="11" t="str">
        <f ca="1">IFERROR(I452/J452,"")</f>
        <v/>
      </c>
    </row>
    <row r="453" spans="1:11" hidden="1" x14ac:dyDescent="0.25">
      <c r="A453" s="35">
        <v>8408</v>
      </c>
      <c r="B453" s="2" t="s">
        <v>5</v>
      </c>
      <c r="C453" s="2">
        <v>6</v>
      </c>
      <c r="D453" s="2">
        <v>5.8049999999999997</v>
      </c>
      <c r="E453" s="12">
        <v>41153</v>
      </c>
      <c r="F453" s="18">
        <v>2010</v>
      </c>
      <c r="G453" s="2">
        <f ca="1">IF(YEAR(E453)=Inputs!$A$4,1,0)</f>
        <v>0</v>
      </c>
      <c r="H453" s="21">
        <f ca="1">IF(G453=1,HLOOKUP(MONTH(E453),Inputs!$B$11:$M$15,5),IF(YEAR($E453)&gt;$F453,0,IF(YEAR($E453)=$F453,HLOOKUP(MONTH(E453),Inputs!$B$11:$M$15,4),1)))</f>
        <v>0</v>
      </c>
      <c r="I453" s="2">
        <f>SUMIFS('raw data'!$E:$E,'raw data'!$A:$A,"="&amp;SystemAnalysis!$A453,'raw data'!$G:$G,"="&amp;SystemAnalysis!$F453)</f>
        <v>0</v>
      </c>
      <c r="J453" s="24">
        <f ca="1">$D453*H453*Inputs!$A$2</f>
        <v>0</v>
      </c>
      <c r="K453" s="11" t="str">
        <f ca="1">IFERROR(I453/J453,"")</f>
        <v/>
      </c>
    </row>
    <row r="454" spans="1:11" hidden="1" x14ac:dyDescent="0.25">
      <c r="A454" s="35">
        <v>8409</v>
      </c>
      <c r="B454" s="2" t="s">
        <v>5</v>
      </c>
      <c r="C454" s="2">
        <v>6</v>
      </c>
      <c r="D454" s="2">
        <v>5.67</v>
      </c>
      <c r="E454" s="12">
        <v>41153</v>
      </c>
      <c r="F454" s="18">
        <v>2010</v>
      </c>
      <c r="G454" s="2">
        <f ca="1">IF(YEAR(E454)=Inputs!$A$4,1,0)</f>
        <v>0</v>
      </c>
      <c r="H454" s="21">
        <f ca="1">IF(G454=1,HLOOKUP(MONTH(E454),Inputs!$B$11:$M$15,5),IF(YEAR($E454)&gt;$F454,0,IF(YEAR($E454)=$F454,HLOOKUP(MONTH(E454),Inputs!$B$11:$M$15,4),1)))</f>
        <v>0</v>
      </c>
      <c r="I454" s="2">
        <f>SUMIFS('raw data'!$E:$E,'raw data'!$A:$A,"="&amp;SystemAnalysis!$A454,'raw data'!$G:$G,"="&amp;SystemAnalysis!$F454)</f>
        <v>0</v>
      </c>
      <c r="J454" s="24">
        <f ca="1">$D454*H454*Inputs!$A$2</f>
        <v>0</v>
      </c>
      <c r="K454" s="11" t="str">
        <f ca="1">IFERROR(I454/J454,"")</f>
        <v/>
      </c>
    </row>
    <row r="455" spans="1:11" hidden="1" x14ac:dyDescent="0.25">
      <c r="A455" s="35">
        <v>8410</v>
      </c>
      <c r="B455" s="2" t="s">
        <v>5</v>
      </c>
      <c r="C455" s="2">
        <v>6</v>
      </c>
      <c r="D455" s="2">
        <v>2.2999999999999998</v>
      </c>
      <c r="E455" s="12">
        <v>41153</v>
      </c>
      <c r="F455" s="18">
        <v>2010</v>
      </c>
      <c r="G455" s="2">
        <f ca="1">IF(YEAR(E455)=Inputs!$A$4,1,0)</f>
        <v>0</v>
      </c>
      <c r="H455" s="21">
        <f ca="1">IF(G455=1,HLOOKUP(MONTH(E455),Inputs!$B$11:$M$15,5),IF(YEAR($E455)&gt;$F455,0,IF(YEAR($E455)=$F455,HLOOKUP(MONTH(E455),Inputs!$B$11:$M$15,4),1)))</f>
        <v>0</v>
      </c>
      <c r="I455" s="2">
        <f>SUMIFS('raw data'!$E:$E,'raw data'!$A:$A,"="&amp;SystemAnalysis!$A455,'raw data'!$G:$G,"="&amp;SystemAnalysis!$F455)</f>
        <v>0</v>
      </c>
      <c r="J455" s="24">
        <f ca="1">$D455*H455*Inputs!$A$2</f>
        <v>0</v>
      </c>
      <c r="K455" s="11" t="str">
        <f ca="1">IFERROR(I455/J455,"")</f>
        <v/>
      </c>
    </row>
    <row r="456" spans="1:11" hidden="1" x14ac:dyDescent="0.25">
      <c r="A456" s="35">
        <v>8411</v>
      </c>
      <c r="B456" s="2" t="s">
        <v>5</v>
      </c>
      <c r="C456" s="2">
        <v>6</v>
      </c>
      <c r="D456" s="2">
        <v>14.404999999999999</v>
      </c>
      <c r="E456" s="12">
        <v>41153</v>
      </c>
      <c r="F456" s="18">
        <v>2010</v>
      </c>
      <c r="G456" s="2">
        <f ca="1">IF(YEAR(E456)=Inputs!$A$4,1,0)</f>
        <v>0</v>
      </c>
      <c r="H456" s="21">
        <f ca="1">IF(G456=1,HLOOKUP(MONTH(E456),Inputs!$B$11:$M$15,5),IF(YEAR($E456)&gt;$F456,0,IF(YEAR($E456)=$F456,HLOOKUP(MONTH(E456),Inputs!$B$11:$M$15,4),1)))</f>
        <v>0</v>
      </c>
      <c r="I456" s="2">
        <f>SUMIFS('raw data'!$E:$E,'raw data'!$A:$A,"="&amp;SystemAnalysis!$A456,'raw data'!$G:$G,"="&amp;SystemAnalysis!$F456)</f>
        <v>0</v>
      </c>
      <c r="J456" s="24">
        <f ca="1">$D456*H456*Inputs!$A$2</f>
        <v>0</v>
      </c>
      <c r="K456" s="11" t="str">
        <f ca="1">IFERROR(I456/J456,"")</f>
        <v/>
      </c>
    </row>
    <row r="457" spans="1:11" hidden="1" x14ac:dyDescent="0.25">
      <c r="A457" s="35">
        <v>8412</v>
      </c>
      <c r="B457" s="2" t="s">
        <v>5</v>
      </c>
      <c r="C457" s="2">
        <v>6</v>
      </c>
      <c r="D457" s="2">
        <v>5.52</v>
      </c>
      <c r="E457" s="12">
        <v>41153</v>
      </c>
      <c r="F457" s="18">
        <v>2010</v>
      </c>
      <c r="G457" s="2">
        <f ca="1">IF(YEAR(E457)=Inputs!$A$4,1,0)</f>
        <v>0</v>
      </c>
      <c r="H457" s="21">
        <f ca="1">IF(G457=1,HLOOKUP(MONTH(E457),Inputs!$B$11:$M$15,5),IF(YEAR($E457)&gt;$F457,0,IF(YEAR($E457)=$F457,HLOOKUP(MONTH(E457),Inputs!$B$11:$M$15,4),1)))</f>
        <v>0</v>
      </c>
      <c r="I457" s="2">
        <f>SUMIFS('raw data'!$E:$E,'raw data'!$A:$A,"="&amp;SystemAnalysis!$A457,'raw data'!$G:$G,"="&amp;SystemAnalysis!$F457)</f>
        <v>0</v>
      </c>
      <c r="J457" s="24">
        <f ca="1">$D457*H457*Inputs!$A$2</f>
        <v>0</v>
      </c>
      <c r="K457" s="11" t="str">
        <f ca="1">IFERROR(I457/J457,"")</f>
        <v/>
      </c>
    </row>
    <row r="458" spans="1:11" hidden="1" x14ac:dyDescent="0.25">
      <c r="A458" s="35">
        <v>8413</v>
      </c>
      <c r="B458" s="2" t="s">
        <v>5</v>
      </c>
      <c r="C458" s="2">
        <v>6</v>
      </c>
      <c r="D458" s="2">
        <v>8.9700000000000006</v>
      </c>
      <c r="E458" s="12">
        <v>41153</v>
      </c>
      <c r="F458" s="18">
        <v>2010</v>
      </c>
      <c r="G458" s="2">
        <f ca="1">IF(YEAR(E458)=Inputs!$A$4,1,0)</f>
        <v>0</v>
      </c>
      <c r="H458" s="21">
        <f ca="1">IF(G458=1,HLOOKUP(MONTH(E458),Inputs!$B$11:$M$15,5),IF(YEAR($E458)&gt;$F458,0,IF(YEAR($E458)=$F458,HLOOKUP(MONTH(E458),Inputs!$B$11:$M$15,4),1)))</f>
        <v>0</v>
      </c>
      <c r="I458" s="2">
        <f>SUMIFS('raw data'!$E:$E,'raw data'!$A:$A,"="&amp;SystemAnalysis!$A458,'raw data'!$G:$G,"="&amp;SystemAnalysis!$F458)</f>
        <v>0</v>
      </c>
      <c r="J458" s="24">
        <f ca="1">$D458*H458*Inputs!$A$2</f>
        <v>0</v>
      </c>
      <c r="K458" s="11" t="str">
        <f ca="1">IFERROR(I458/J458,"")</f>
        <v/>
      </c>
    </row>
    <row r="459" spans="1:11" hidden="1" x14ac:dyDescent="0.25">
      <c r="A459" s="35">
        <v>8414</v>
      </c>
      <c r="B459" s="2" t="s">
        <v>5</v>
      </c>
      <c r="C459" s="2">
        <v>6</v>
      </c>
      <c r="D459" s="2">
        <v>5.8049999999999997</v>
      </c>
      <c r="E459" s="12">
        <v>41183</v>
      </c>
      <c r="F459" s="18">
        <v>2010</v>
      </c>
      <c r="G459" s="2">
        <f ca="1">IF(YEAR(E459)=Inputs!$A$4,1,0)</f>
        <v>0</v>
      </c>
      <c r="H459" s="21">
        <f ca="1">IF(G459=1,HLOOKUP(MONTH(E459),Inputs!$B$11:$M$15,5),IF(YEAR($E459)&gt;$F459,0,IF(YEAR($E459)=$F459,HLOOKUP(MONTH(E459),Inputs!$B$11:$M$15,4),1)))</f>
        <v>0</v>
      </c>
      <c r="I459" s="2">
        <f>SUMIFS('raw data'!$E:$E,'raw data'!$A:$A,"="&amp;SystemAnalysis!$A459,'raw data'!$G:$G,"="&amp;SystemAnalysis!$F459)</f>
        <v>0</v>
      </c>
      <c r="J459" s="24">
        <f ca="1">$D459*H459*Inputs!$A$2</f>
        <v>0</v>
      </c>
      <c r="K459" s="11" t="str">
        <f ca="1">IFERROR(I459/J459,"")</f>
        <v/>
      </c>
    </row>
    <row r="460" spans="1:11" hidden="1" x14ac:dyDescent="0.25">
      <c r="A460" s="35">
        <v>8415</v>
      </c>
      <c r="B460" s="2" t="s">
        <v>5</v>
      </c>
      <c r="C460" s="2">
        <v>6</v>
      </c>
      <c r="D460" s="2">
        <v>11.5</v>
      </c>
      <c r="E460" s="12">
        <v>41153</v>
      </c>
      <c r="F460" s="18">
        <v>2010</v>
      </c>
      <c r="G460" s="2">
        <f ca="1">IF(YEAR(E460)=Inputs!$A$4,1,0)</f>
        <v>0</v>
      </c>
      <c r="H460" s="21">
        <f ca="1">IF(G460=1,HLOOKUP(MONTH(E460),Inputs!$B$11:$M$15,5),IF(YEAR($E460)&gt;$F460,0,IF(YEAR($E460)=$F460,HLOOKUP(MONTH(E460),Inputs!$B$11:$M$15,4),1)))</f>
        <v>0</v>
      </c>
      <c r="I460" s="2">
        <f>SUMIFS('raw data'!$E:$E,'raw data'!$A:$A,"="&amp;SystemAnalysis!$A460,'raw data'!$G:$G,"="&amp;SystemAnalysis!$F460)</f>
        <v>0</v>
      </c>
      <c r="J460" s="24">
        <f ca="1">$D460*H460*Inputs!$A$2</f>
        <v>0</v>
      </c>
      <c r="K460" s="11" t="str">
        <f ca="1">IFERROR(I460/J460,"")</f>
        <v/>
      </c>
    </row>
    <row r="461" spans="1:11" hidden="1" x14ac:dyDescent="0.25">
      <c r="A461" s="35">
        <v>8416</v>
      </c>
      <c r="B461" s="2" t="s">
        <v>5</v>
      </c>
      <c r="C461" s="2">
        <v>6</v>
      </c>
      <c r="D461" s="2">
        <v>4.7300000000000004</v>
      </c>
      <c r="E461" s="12">
        <v>41214</v>
      </c>
      <c r="F461" s="18">
        <v>2010</v>
      </c>
      <c r="G461" s="2">
        <f ca="1">IF(YEAR(E461)=Inputs!$A$4,1,0)</f>
        <v>0</v>
      </c>
      <c r="H461" s="21">
        <f ca="1">IF(G461=1,HLOOKUP(MONTH(E461),Inputs!$B$11:$M$15,5),IF(YEAR($E461)&gt;$F461,0,IF(YEAR($E461)=$F461,HLOOKUP(MONTH(E461),Inputs!$B$11:$M$15,4),1)))</f>
        <v>0</v>
      </c>
      <c r="I461" s="2">
        <f>SUMIFS('raw data'!$E:$E,'raw data'!$A:$A,"="&amp;SystemAnalysis!$A461,'raw data'!$G:$G,"="&amp;SystemAnalysis!$F461)</f>
        <v>0</v>
      </c>
      <c r="J461" s="24">
        <f ca="1">$D461*H461*Inputs!$A$2</f>
        <v>0</v>
      </c>
      <c r="K461" s="11" t="str">
        <f ca="1">IFERROR(I461/J461,"")</f>
        <v/>
      </c>
    </row>
    <row r="462" spans="1:11" hidden="1" x14ac:dyDescent="0.25">
      <c r="A462" s="35">
        <v>8417</v>
      </c>
      <c r="B462" s="2" t="s">
        <v>5</v>
      </c>
      <c r="C462" s="2">
        <v>6</v>
      </c>
      <c r="D462" s="2">
        <v>3.22</v>
      </c>
      <c r="E462" s="12">
        <v>41244</v>
      </c>
      <c r="F462" s="18">
        <v>2010</v>
      </c>
      <c r="G462" s="2">
        <f ca="1">IF(YEAR(E462)=Inputs!$A$4,1,0)</f>
        <v>0</v>
      </c>
      <c r="H462" s="21">
        <f ca="1">IF(G462=1,HLOOKUP(MONTH(E462),Inputs!$B$11:$M$15,5),IF(YEAR($E462)&gt;$F462,0,IF(YEAR($E462)=$F462,HLOOKUP(MONTH(E462),Inputs!$B$11:$M$15,4),1)))</f>
        <v>0</v>
      </c>
      <c r="I462" s="2">
        <f>SUMIFS('raw data'!$E:$E,'raw data'!$A:$A,"="&amp;SystemAnalysis!$A462,'raw data'!$G:$G,"="&amp;SystemAnalysis!$F462)</f>
        <v>0</v>
      </c>
      <c r="J462" s="24">
        <f ca="1">$D462*H462*Inputs!$A$2</f>
        <v>0</v>
      </c>
      <c r="K462" s="11" t="str">
        <f ca="1">IFERROR(I462/J462,"")</f>
        <v/>
      </c>
    </row>
    <row r="463" spans="1:11" hidden="1" x14ac:dyDescent="0.25">
      <c r="A463" s="35">
        <v>8418</v>
      </c>
      <c r="B463" s="2" t="s">
        <v>5</v>
      </c>
      <c r="C463" s="2">
        <v>6</v>
      </c>
      <c r="D463" s="2">
        <v>5.8049999999999997</v>
      </c>
      <c r="E463" s="12">
        <v>41183</v>
      </c>
      <c r="F463" s="18">
        <v>2010</v>
      </c>
      <c r="G463" s="2">
        <f ca="1">IF(YEAR(E463)=Inputs!$A$4,1,0)</f>
        <v>0</v>
      </c>
      <c r="H463" s="21">
        <f ca="1">IF(G463=1,HLOOKUP(MONTH(E463),Inputs!$B$11:$M$15,5),IF(YEAR($E463)&gt;$F463,0,IF(YEAR($E463)=$F463,HLOOKUP(MONTH(E463),Inputs!$B$11:$M$15,4),1)))</f>
        <v>0</v>
      </c>
      <c r="I463" s="2">
        <f>SUMIFS('raw data'!$E:$E,'raw data'!$A:$A,"="&amp;SystemAnalysis!$A463,'raw data'!$G:$G,"="&amp;SystemAnalysis!$F463)</f>
        <v>0</v>
      </c>
      <c r="J463" s="24">
        <f ca="1">$D463*H463*Inputs!$A$2</f>
        <v>0</v>
      </c>
      <c r="K463" s="11" t="str">
        <f ca="1">IFERROR(I463/J463,"")</f>
        <v/>
      </c>
    </row>
    <row r="464" spans="1:11" hidden="1" x14ac:dyDescent="0.25">
      <c r="A464" s="35">
        <v>8419</v>
      </c>
      <c r="B464" s="2" t="s">
        <v>5</v>
      </c>
      <c r="C464" s="2">
        <v>6</v>
      </c>
      <c r="D464" s="2">
        <v>8.0500000000000007</v>
      </c>
      <c r="E464" s="12">
        <v>41153</v>
      </c>
      <c r="F464" s="18">
        <v>2010</v>
      </c>
      <c r="G464" s="2">
        <f ca="1">IF(YEAR(E464)=Inputs!$A$4,1,0)</f>
        <v>0</v>
      </c>
      <c r="H464" s="21">
        <f ca="1">IF(G464=1,HLOOKUP(MONTH(E464),Inputs!$B$11:$M$15,5),IF(YEAR($E464)&gt;$F464,0,IF(YEAR($E464)=$F464,HLOOKUP(MONTH(E464),Inputs!$B$11:$M$15,4),1)))</f>
        <v>0</v>
      </c>
      <c r="I464" s="2">
        <f>SUMIFS('raw data'!$E:$E,'raw data'!$A:$A,"="&amp;SystemAnalysis!$A464,'raw data'!$G:$G,"="&amp;SystemAnalysis!$F464)</f>
        <v>0</v>
      </c>
      <c r="J464" s="24">
        <f ca="1">$D464*H464*Inputs!$A$2</f>
        <v>0</v>
      </c>
      <c r="K464" s="11" t="str">
        <f ca="1">IFERROR(I464/J464,"")</f>
        <v/>
      </c>
    </row>
    <row r="465" spans="1:11" hidden="1" x14ac:dyDescent="0.25">
      <c r="A465" s="35">
        <v>8420</v>
      </c>
      <c r="B465" s="2" t="s">
        <v>5</v>
      </c>
      <c r="C465" s="2">
        <v>6</v>
      </c>
      <c r="D465" s="2">
        <v>9.89</v>
      </c>
      <c r="E465" s="12">
        <v>41153</v>
      </c>
      <c r="F465" s="18">
        <v>2010</v>
      </c>
      <c r="G465" s="2">
        <f ca="1">IF(YEAR(E465)=Inputs!$A$4,1,0)</f>
        <v>0</v>
      </c>
      <c r="H465" s="21">
        <f ca="1">IF(G465=1,HLOOKUP(MONTH(E465),Inputs!$B$11:$M$15,5),IF(YEAR($E465)&gt;$F465,0,IF(YEAR($E465)=$F465,HLOOKUP(MONTH(E465),Inputs!$B$11:$M$15,4),1)))</f>
        <v>0</v>
      </c>
      <c r="I465" s="2">
        <f>SUMIFS('raw data'!$E:$E,'raw data'!$A:$A,"="&amp;SystemAnalysis!$A465,'raw data'!$G:$G,"="&amp;SystemAnalysis!$F465)</f>
        <v>0</v>
      </c>
      <c r="J465" s="24">
        <f ca="1">$D465*H465*Inputs!$A$2</f>
        <v>0</v>
      </c>
      <c r="K465" s="11" t="str">
        <f ca="1">IFERROR(I465/J465,"")</f>
        <v/>
      </c>
    </row>
    <row r="466" spans="1:11" hidden="1" x14ac:dyDescent="0.25">
      <c r="A466" s="35">
        <v>8421</v>
      </c>
      <c r="B466" s="2" t="s">
        <v>5</v>
      </c>
      <c r="C466" s="2">
        <v>6</v>
      </c>
      <c r="D466" s="2">
        <v>4.2</v>
      </c>
      <c r="E466" s="12">
        <v>41153</v>
      </c>
      <c r="F466" s="18">
        <v>2010</v>
      </c>
      <c r="G466" s="2">
        <f ca="1">IF(YEAR(E466)=Inputs!$A$4,1,0)</f>
        <v>0</v>
      </c>
      <c r="H466" s="21">
        <f ca="1">IF(G466=1,HLOOKUP(MONTH(E466),Inputs!$B$11:$M$15,5),IF(YEAR($E466)&gt;$F466,0,IF(YEAR($E466)=$F466,HLOOKUP(MONTH(E466),Inputs!$B$11:$M$15,4),1)))</f>
        <v>0</v>
      </c>
      <c r="I466" s="2">
        <f>SUMIFS('raw data'!$E:$E,'raw data'!$A:$A,"="&amp;SystemAnalysis!$A466,'raw data'!$G:$G,"="&amp;SystemAnalysis!$F466)</f>
        <v>0</v>
      </c>
      <c r="J466" s="24">
        <f ca="1">$D466*H466*Inputs!$A$2</f>
        <v>0</v>
      </c>
      <c r="K466" s="11" t="str">
        <f ca="1">IFERROR(I466/J466,"")</f>
        <v/>
      </c>
    </row>
    <row r="467" spans="1:11" hidden="1" x14ac:dyDescent="0.25">
      <c r="A467" s="35">
        <v>8422</v>
      </c>
      <c r="B467" s="2" t="s">
        <v>5</v>
      </c>
      <c r="C467" s="2">
        <v>6</v>
      </c>
      <c r="D467" s="2">
        <v>2.99</v>
      </c>
      <c r="E467" s="12">
        <v>41244</v>
      </c>
      <c r="F467" s="18">
        <v>2010</v>
      </c>
      <c r="G467" s="2">
        <f ca="1">IF(YEAR(E467)=Inputs!$A$4,1,0)</f>
        <v>0</v>
      </c>
      <c r="H467" s="21">
        <f ca="1">IF(G467=1,HLOOKUP(MONTH(E467),Inputs!$B$11:$M$15,5),IF(YEAR($E467)&gt;$F467,0,IF(YEAR($E467)=$F467,HLOOKUP(MONTH(E467),Inputs!$B$11:$M$15,4),1)))</f>
        <v>0</v>
      </c>
      <c r="I467" s="2">
        <f>SUMIFS('raw data'!$E:$E,'raw data'!$A:$A,"="&amp;SystemAnalysis!$A467,'raw data'!$G:$G,"="&amp;SystemAnalysis!$F467)</f>
        <v>0</v>
      </c>
      <c r="J467" s="24">
        <f ca="1">$D467*H467*Inputs!$A$2</f>
        <v>0</v>
      </c>
      <c r="K467" s="11" t="str">
        <f ca="1">IFERROR(I467/J467,"")</f>
        <v/>
      </c>
    </row>
    <row r="468" spans="1:11" hidden="1" x14ac:dyDescent="0.25">
      <c r="A468" s="35">
        <v>8423</v>
      </c>
      <c r="B468" s="2" t="s">
        <v>5</v>
      </c>
      <c r="C468" s="2">
        <v>6</v>
      </c>
      <c r="D468" s="2">
        <v>6.02</v>
      </c>
      <c r="E468" s="12">
        <v>41183</v>
      </c>
      <c r="F468" s="18">
        <v>2010</v>
      </c>
      <c r="G468" s="2">
        <f ca="1">IF(YEAR(E468)=Inputs!$A$4,1,0)</f>
        <v>0</v>
      </c>
      <c r="H468" s="21">
        <f ca="1">IF(G468=1,HLOOKUP(MONTH(E468),Inputs!$B$11:$M$15,5),IF(YEAR($E468)&gt;$F468,0,IF(YEAR($E468)=$F468,HLOOKUP(MONTH(E468),Inputs!$B$11:$M$15,4),1)))</f>
        <v>0</v>
      </c>
      <c r="I468" s="2">
        <f>SUMIFS('raw data'!$E:$E,'raw data'!$A:$A,"="&amp;SystemAnalysis!$A468,'raw data'!$G:$G,"="&amp;SystemAnalysis!$F468)</f>
        <v>0</v>
      </c>
      <c r="J468" s="24">
        <f ca="1">$D468*H468*Inputs!$A$2</f>
        <v>0</v>
      </c>
      <c r="K468" s="11" t="str">
        <f ca="1">IFERROR(I468/J468,"")</f>
        <v/>
      </c>
    </row>
    <row r="469" spans="1:11" hidden="1" x14ac:dyDescent="0.25">
      <c r="A469" s="35">
        <v>8424</v>
      </c>
      <c r="B469" s="2" t="s">
        <v>5</v>
      </c>
      <c r="C469" s="2">
        <v>6</v>
      </c>
      <c r="D469" s="2">
        <v>9.0299999999999994</v>
      </c>
      <c r="E469" s="12">
        <v>41153</v>
      </c>
      <c r="F469" s="18">
        <v>2010</v>
      </c>
      <c r="G469" s="2">
        <f ca="1">IF(YEAR(E469)=Inputs!$A$4,1,0)</f>
        <v>0</v>
      </c>
      <c r="H469" s="21">
        <f ca="1">IF(G469=1,HLOOKUP(MONTH(E469),Inputs!$B$11:$M$15,5),IF(YEAR($E469)&gt;$F469,0,IF(YEAR($E469)=$F469,HLOOKUP(MONTH(E469),Inputs!$B$11:$M$15,4),1)))</f>
        <v>0</v>
      </c>
      <c r="I469" s="2">
        <f>SUMIFS('raw data'!$E:$E,'raw data'!$A:$A,"="&amp;SystemAnalysis!$A469,'raw data'!$G:$G,"="&amp;SystemAnalysis!$F469)</f>
        <v>0</v>
      </c>
      <c r="J469" s="24">
        <f ca="1">$D469*H469*Inputs!$A$2</f>
        <v>0</v>
      </c>
      <c r="K469" s="11" t="str">
        <f ca="1">IFERROR(I469/J469,"")</f>
        <v/>
      </c>
    </row>
    <row r="470" spans="1:11" hidden="1" x14ac:dyDescent="0.25">
      <c r="A470" s="35">
        <v>8969</v>
      </c>
      <c r="B470" s="2" t="s">
        <v>5</v>
      </c>
      <c r="C470" s="2">
        <v>8</v>
      </c>
      <c r="D470" s="2">
        <v>8.84</v>
      </c>
      <c r="E470" s="12">
        <v>41456</v>
      </c>
      <c r="F470" s="18">
        <v>2010</v>
      </c>
      <c r="G470" s="2">
        <f ca="1">IF(YEAR(E470)=Inputs!$A$4,1,0)</f>
        <v>0</v>
      </c>
      <c r="H470" s="21">
        <f ca="1">IF(G470=1,HLOOKUP(MONTH(E470),Inputs!$B$11:$M$15,5),IF(YEAR($E470)&gt;$F470,0,IF(YEAR($E470)=$F470,HLOOKUP(MONTH(E470),Inputs!$B$11:$M$15,4),1)))</f>
        <v>0</v>
      </c>
      <c r="I470" s="2">
        <f>SUMIFS('raw data'!$E:$E,'raw data'!$A:$A,"="&amp;SystemAnalysis!$A470,'raw data'!$G:$G,"="&amp;SystemAnalysis!$F470)</f>
        <v>0</v>
      </c>
      <c r="J470" s="24">
        <f ca="1">$D470*H470*Inputs!$A$2</f>
        <v>0</v>
      </c>
      <c r="K470" s="11" t="str">
        <f ca="1">IFERROR(I470/J470,"")</f>
        <v/>
      </c>
    </row>
    <row r="471" spans="1:11" hidden="1" x14ac:dyDescent="0.25">
      <c r="A471" s="35">
        <v>9115</v>
      </c>
      <c r="B471" s="2" t="s">
        <v>5</v>
      </c>
      <c r="C471" s="2">
        <v>8</v>
      </c>
      <c r="D471" s="2">
        <v>3</v>
      </c>
      <c r="E471" s="12">
        <v>41730</v>
      </c>
      <c r="F471" s="18">
        <v>2010</v>
      </c>
      <c r="G471" s="2">
        <f ca="1">IF(YEAR(E471)=Inputs!$A$4,1,0)</f>
        <v>0</v>
      </c>
      <c r="H471" s="21">
        <f ca="1">IF(G471=1,HLOOKUP(MONTH(E471),Inputs!$B$11:$M$15,5),IF(YEAR($E471)&gt;$F471,0,IF(YEAR($E471)=$F471,HLOOKUP(MONTH(E471),Inputs!$B$11:$M$15,4),1)))</f>
        <v>0</v>
      </c>
      <c r="I471" s="2">
        <f>SUMIFS('raw data'!$E:$E,'raw data'!$A:$A,"="&amp;SystemAnalysis!$A471,'raw data'!$G:$G,"="&amp;SystemAnalysis!$F471)</f>
        <v>0</v>
      </c>
      <c r="J471" s="24">
        <f ca="1">$D471*H471*Inputs!$A$2</f>
        <v>0</v>
      </c>
      <c r="K471" s="11" t="str">
        <f ca="1">IFERROR(I471/J471,"")</f>
        <v/>
      </c>
    </row>
    <row r="472" spans="1:11" hidden="1" x14ac:dyDescent="0.25">
      <c r="A472" s="35">
        <v>9136</v>
      </c>
      <c r="B472" s="2" t="s">
        <v>5</v>
      </c>
      <c r="C472" s="2">
        <v>6</v>
      </c>
      <c r="D472" s="2">
        <v>10.6</v>
      </c>
      <c r="E472" s="12">
        <v>41487</v>
      </c>
      <c r="F472" s="18">
        <v>2010</v>
      </c>
      <c r="G472" s="2">
        <f ca="1">IF(YEAR(E472)=Inputs!$A$4,1,0)</f>
        <v>0</v>
      </c>
      <c r="H472" s="21">
        <f ca="1">IF(G472=1,HLOOKUP(MONTH(E472),Inputs!$B$11:$M$15,5),IF(YEAR($E472)&gt;$F472,0,IF(YEAR($E472)=$F472,HLOOKUP(MONTH(E472),Inputs!$B$11:$M$15,4),1)))</f>
        <v>0</v>
      </c>
      <c r="I472" s="2">
        <f>SUMIFS('raw data'!$E:$E,'raw data'!$A:$A,"="&amp;SystemAnalysis!$A472,'raw data'!$G:$G,"="&amp;SystemAnalysis!$F472)</f>
        <v>0</v>
      </c>
      <c r="J472" s="24">
        <f ca="1">$D472*H472*Inputs!$A$2</f>
        <v>0</v>
      </c>
      <c r="K472" s="11" t="str">
        <f ca="1">IFERROR(I472/J472,"")</f>
        <v/>
      </c>
    </row>
    <row r="473" spans="1:11" hidden="1" x14ac:dyDescent="0.25">
      <c r="A473" s="35">
        <v>9173</v>
      </c>
      <c r="B473" s="2" t="s">
        <v>5</v>
      </c>
      <c r="C473" s="2">
        <v>8</v>
      </c>
      <c r="D473" s="2">
        <v>3</v>
      </c>
      <c r="E473" s="12">
        <v>41730</v>
      </c>
      <c r="F473" s="18">
        <v>2010</v>
      </c>
      <c r="G473" s="2">
        <f ca="1">IF(YEAR(E473)=Inputs!$A$4,1,0)</f>
        <v>0</v>
      </c>
      <c r="H473" s="21">
        <f ca="1">IF(G473=1,HLOOKUP(MONTH(E473),Inputs!$B$11:$M$15,5),IF(YEAR($E473)&gt;$F473,0,IF(YEAR($E473)=$F473,HLOOKUP(MONTH(E473),Inputs!$B$11:$M$15,4),1)))</f>
        <v>0</v>
      </c>
      <c r="I473" s="2">
        <f>SUMIFS('raw data'!$E:$E,'raw data'!$A:$A,"="&amp;SystemAnalysis!$A473,'raw data'!$G:$G,"="&amp;SystemAnalysis!$F473)</f>
        <v>0</v>
      </c>
      <c r="J473" s="24">
        <f ca="1">$D473*H473*Inputs!$A$2</f>
        <v>0</v>
      </c>
      <c r="K473" s="11" t="str">
        <f ca="1">IFERROR(I473/J473,"")</f>
        <v/>
      </c>
    </row>
    <row r="474" spans="1:11" hidden="1" x14ac:dyDescent="0.25">
      <c r="A474" s="35">
        <v>9174</v>
      </c>
      <c r="B474" s="2" t="s">
        <v>5</v>
      </c>
      <c r="C474" s="2">
        <v>8</v>
      </c>
      <c r="D474" s="2">
        <v>3</v>
      </c>
      <c r="E474" s="12">
        <v>41699</v>
      </c>
      <c r="F474" s="18">
        <v>2010</v>
      </c>
      <c r="G474" s="2">
        <f ca="1">IF(YEAR(E474)=Inputs!$A$4,1,0)</f>
        <v>0</v>
      </c>
      <c r="H474" s="21">
        <f ca="1">IF(G474=1,HLOOKUP(MONTH(E474),Inputs!$B$11:$M$15,5),IF(YEAR($E474)&gt;$F474,0,IF(YEAR($E474)=$F474,HLOOKUP(MONTH(E474),Inputs!$B$11:$M$15,4),1)))</f>
        <v>0</v>
      </c>
      <c r="I474" s="2">
        <f>SUMIFS('raw data'!$E:$E,'raw data'!$A:$A,"="&amp;SystemAnalysis!$A474,'raw data'!$G:$G,"="&amp;SystemAnalysis!$F474)</f>
        <v>0</v>
      </c>
      <c r="J474" s="24">
        <f ca="1">$D474*H474*Inputs!$A$2</f>
        <v>0</v>
      </c>
      <c r="K474" s="11" t="str">
        <f ca="1">IFERROR(I474/J474,"")</f>
        <v/>
      </c>
    </row>
    <row r="475" spans="1:11" hidden="1" x14ac:dyDescent="0.25">
      <c r="A475" s="35">
        <v>9175</v>
      </c>
      <c r="B475" s="2" t="s">
        <v>5</v>
      </c>
      <c r="C475" s="2">
        <v>8</v>
      </c>
      <c r="D475" s="2">
        <v>3</v>
      </c>
      <c r="E475" s="12">
        <v>41699</v>
      </c>
      <c r="F475" s="18">
        <v>2010</v>
      </c>
      <c r="G475" s="2">
        <f ca="1">IF(YEAR(E475)=Inputs!$A$4,1,0)</f>
        <v>0</v>
      </c>
      <c r="H475" s="21">
        <f ca="1">IF(G475=1,HLOOKUP(MONTH(E475),Inputs!$B$11:$M$15,5),IF(YEAR($E475)&gt;$F475,0,IF(YEAR($E475)=$F475,HLOOKUP(MONTH(E475),Inputs!$B$11:$M$15,4),1)))</f>
        <v>0</v>
      </c>
      <c r="I475" s="2">
        <f>SUMIFS('raw data'!$E:$E,'raw data'!$A:$A,"="&amp;SystemAnalysis!$A475,'raw data'!$G:$G,"="&amp;SystemAnalysis!$F475)</f>
        <v>0</v>
      </c>
      <c r="J475" s="24">
        <f ca="1">$D475*H475*Inputs!$A$2</f>
        <v>0</v>
      </c>
      <c r="K475" s="11" t="str">
        <f ca="1">IFERROR(I475/J475,"")</f>
        <v/>
      </c>
    </row>
    <row r="476" spans="1:11" hidden="1" x14ac:dyDescent="0.25">
      <c r="A476" s="35">
        <v>9176</v>
      </c>
      <c r="B476" s="2" t="s">
        <v>5</v>
      </c>
      <c r="C476" s="2">
        <v>8</v>
      </c>
      <c r="D476" s="2">
        <v>3</v>
      </c>
      <c r="E476" s="12">
        <v>41699</v>
      </c>
      <c r="F476" s="18">
        <v>2010</v>
      </c>
      <c r="G476" s="2">
        <f ca="1">IF(YEAR(E476)=Inputs!$A$4,1,0)</f>
        <v>0</v>
      </c>
      <c r="H476" s="21">
        <f ca="1">IF(G476=1,HLOOKUP(MONTH(E476),Inputs!$B$11:$M$15,5),IF(YEAR($E476)&gt;$F476,0,IF(YEAR($E476)=$F476,HLOOKUP(MONTH(E476),Inputs!$B$11:$M$15,4),1)))</f>
        <v>0</v>
      </c>
      <c r="I476" s="2">
        <f>SUMIFS('raw data'!$E:$E,'raw data'!$A:$A,"="&amp;SystemAnalysis!$A476,'raw data'!$G:$G,"="&amp;SystemAnalysis!$F476)</f>
        <v>0</v>
      </c>
      <c r="J476" s="24">
        <f ca="1">$D476*H476*Inputs!$A$2</f>
        <v>0</v>
      </c>
      <c r="K476" s="11" t="str">
        <f ca="1">IFERROR(I476/J476,"")</f>
        <v/>
      </c>
    </row>
    <row r="477" spans="1:11" hidden="1" x14ac:dyDescent="0.25">
      <c r="A477" s="35">
        <v>9178</v>
      </c>
      <c r="B477" s="2" t="s">
        <v>5</v>
      </c>
      <c r="C477" s="2">
        <v>8</v>
      </c>
      <c r="D477" s="2">
        <v>3</v>
      </c>
      <c r="E477" s="12">
        <v>41760</v>
      </c>
      <c r="F477" s="18">
        <v>2010</v>
      </c>
      <c r="G477" s="2">
        <f ca="1">IF(YEAR(E477)=Inputs!$A$4,1,0)</f>
        <v>0</v>
      </c>
      <c r="H477" s="21">
        <f ca="1">IF(G477=1,HLOOKUP(MONTH(E477),Inputs!$B$11:$M$15,5),IF(YEAR($E477)&gt;$F477,0,IF(YEAR($E477)=$F477,HLOOKUP(MONTH(E477),Inputs!$B$11:$M$15,4),1)))</f>
        <v>0</v>
      </c>
      <c r="I477" s="2">
        <f>SUMIFS('raw data'!$E:$E,'raw data'!$A:$A,"="&amp;SystemAnalysis!$A477,'raw data'!$G:$G,"="&amp;SystemAnalysis!$F477)</f>
        <v>0</v>
      </c>
      <c r="J477" s="24">
        <f ca="1">$D477*H477*Inputs!$A$2</f>
        <v>0</v>
      </c>
      <c r="K477" s="11" t="str">
        <f ca="1">IFERROR(I477/J477,"")</f>
        <v/>
      </c>
    </row>
    <row r="478" spans="1:11" hidden="1" x14ac:dyDescent="0.25">
      <c r="A478" s="35">
        <v>9281</v>
      </c>
      <c r="B478" s="2" t="s">
        <v>5</v>
      </c>
      <c r="C478" s="2">
        <v>8</v>
      </c>
      <c r="D478" s="2">
        <v>3</v>
      </c>
      <c r="E478" s="12">
        <v>41699</v>
      </c>
      <c r="F478" s="18">
        <v>2010</v>
      </c>
      <c r="G478" s="2">
        <f ca="1">IF(YEAR(E478)=Inputs!$A$4,1,0)</f>
        <v>0</v>
      </c>
      <c r="H478" s="21">
        <f ca="1">IF(G478=1,HLOOKUP(MONTH(E478),Inputs!$B$11:$M$15,5),IF(YEAR($E478)&gt;$F478,0,IF(YEAR($E478)=$F478,HLOOKUP(MONTH(E478),Inputs!$B$11:$M$15,4),1)))</f>
        <v>0</v>
      </c>
      <c r="I478" s="2">
        <f>SUMIFS('raw data'!$E:$E,'raw data'!$A:$A,"="&amp;SystemAnalysis!$A478,'raw data'!$G:$G,"="&amp;SystemAnalysis!$F478)</f>
        <v>0</v>
      </c>
      <c r="J478" s="24">
        <f ca="1">$D478*H478*Inputs!$A$2</f>
        <v>0</v>
      </c>
      <c r="K478" s="11" t="str">
        <f ca="1">IFERROR(I478/J478,"")</f>
        <v/>
      </c>
    </row>
    <row r="479" spans="1:11" hidden="1" x14ac:dyDescent="0.25">
      <c r="A479" s="35">
        <v>9303</v>
      </c>
      <c r="B479" s="2" t="s">
        <v>5</v>
      </c>
      <c r="C479" s="2">
        <v>6</v>
      </c>
      <c r="D479" s="2">
        <v>2.2050000000000001</v>
      </c>
      <c r="E479" s="12">
        <v>41699</v>
      </c>
      <c r="F479" s="18">
        <v>2010</v>
      </c>
      <c r="G479" s="2">
        <f ca="1">IF(YEAR(E479)=Inputs!$A$4,1,0)</f>
        <v>0</v>
      </c>
      <c r="H479" s="21">
        <f ca="1">IF(G479=1,HLOOKUP(MONTH(E479),Inputs!$B$11:$M$15,5),IF(YEAR($E479)&gt;$F479,0,IF(YEAR($E479)=$F479,HLOOKUP(MONTH(E479),Inputs!$B$11:$M$15,4),1)))</f>
        <v>0</v>
      </c>
      <c r="I479" s="2">
        <f>SUMIFS('raw data'!$E:$E,'raw data'!$A:$A,"="&amp;SystemAnalysis!$A479,'raw data'!$G:$G,"="&amp;SystemAnalysis!$F479)</f>
        <v>0</v>
      </c>
      <c r="J479" s="24">
        <f ca="1">$D479*H479*Inputs!$A$2</f>
        <v>0</v>
      </c>
      <c r="K479" s="11" t="str">
        <f ca="1">IFERROR(I479/J479,"")</f>
        <v/>
      </c>
    </row>
    <row r="480" spans="1:11" hidden="1" x14ac:dyDescent="0.25">
      <c r="A480" s="35">
        <v>9624</v>
      </c>
      <c r="B480" s="2" t="s">
        <v>5</v>
      </c>
      <c r="C480" s="2">
        <v>13</v>
      </c>
      <c r="D480" s="2">
        <v>65.52</v>
      </c>
      <c r="E480" s="12">
        <v>41548</v>
      </c>
      <c r="F480" s="18">
        <v>2010</v>
      </c>
      <c r="G480" s="2">
        <f ca="1">IF(YEAR(E480)=Inputs!$A$4,1,0)</f>
        <v>0</v>
      </c>
      <c r="H480" s="21">
        <f ca="1">IF(G480=1,HLOOKUP(MONTH(E480),Inputs!$B$11:$M$15,5),IF(YEAR($E480)&gt;$F480,0,IF(YEAR($E480)=$F480,HLOOKUP(MONTH(E480),Inputs!$B$11:$M$15,4),1)))</f>
        <v>0</v>
      </c>
      <c r="I480" s="2">
        <f>SUMIFS('raw data'!$E:$E,'raw data'!$A:$A,"="&amp;SystemAnalysis!$A480,'raw data'!$G:$G,"="&amp;SystemAnalysis!$F480)</f>
        <v>0</v>
      </c>
      <c r="J480" s="24">
        <f ca="1">$D480*H480*Inputs!$A$2</f>
        <v>0</v>
      </c>
      <c r="K480" s="11" t="str">
        <f ca="1">IFERROR(I480/J480,"")</f>
        <v/>
      </c>
    </row>
    <row r="481" spans="1:11" hidden="1" x14ac:dyDescent="0.25">
      <c r="A481" s="35">
        <v>9676</v>
      </c>
      <c r="B481" s="2" t="s">
        <v>5</v>
      </c>
      <c r="C481" s="2">
        <v>8</v>
      </c>
      <c r="D481" s="2">
        <v>3.75</v>
      </c>
      <c r="E481" s="12">
        <v>41791</v>
      </c>
      <c r="F481" s="18">
        <v>2010</v>
      </c>
      <c r="G481" s="2">
        <f ca="1">IF(YEAR(E481)=Inputs!$A$4,1,0)</f>
        <v>0</v>
      </c>
      <c r="H481" s="21">
        <f ca="1">IF(G481=1,HLOOKUP(MONTH(E481),Inputs!$B$11:$M$15,5),IF(YEAR($E481)&gt;$F481,0,IF(YEAR($E481)=$F481,HLOOKUP(MONTH(E481),Inputs!$B$11:$M$15,4),1)))</f>
        <v>0</v>
      </c>
      <c r="I481" s="2">
        <f>SUMIFS('raw data'!$E:$E,'raw data'!$A:$A,"="&amp;SystemAnalysis!$A481,'raw data'!$G:$G,"="&amp;SystemAnalysis!$F481)</f>
        <v>0</v>
      </c>
      <c r="J481" s="24">
        <f ca="1">$D481*H481*Inputs!$A$2</f>
        <v>0</v>
      </c>
      <c r="K481" s="11" t="str">
        <f ca="1">IFERROR(I481/J481,"")</f>
        <v/>
      </c>
    </row>
    <row r="482" spans="1:11" hidden="1" x14ac:dyDescent="0.25">
      <c r="A482" s="35">
        <v>9909</v>
      </c>
      <c r="B482" s="2" t="s">
        <v>5</v>
      </c>
      <c r="C482" s="2">
        <v>8</v>
      </c>
      <c r="D482" s="2">
        <v>3</v>
      </c>
      <c r="E482" s="12">
        <v>42036</v>
      </c>
      <c r="F482" s="18">
        <v>2010</v>
      </c>
      <c r="G482" s="2">
        <f ca="1">IF(YEAR(E482)=Inputs!$A$4,1,0)</f>
        <v>1</v>
      </c>
      <c r="H482" s="21">
        <f ca="1">IF(G482=1,HLOOKUP(MONTH(E482),Inputs!$B$11:$M$15,5),IF(YEAR($E482)&gt;$F482,0,IF(YEAR($E482)=$F482,HLOOKUP(MONTH(E482),Inputs!$B$11:$M$15,4),1)))</f>
        <v>0.85366435903556925</v>
      </c>
      <c r="I482" s="2">
        <f>SUMIFS('raw data'!$E:$E,'raw data'!$A:$A,"="&amp;SystemAnalysis!$A482,'raw data'!$G:$G,"="&amp;SystemAnalysis!$F482)</f>
        <v>0</v>
      </c>
      <c r="J482" s="24">
        <f ca="1">$D482*H482*Inputs!$A$2</f>
        <v>2.8170923848173786</v>
      </c>
      <c r="K482" s="11">
        <f ca="1">IFERROR(I482/J482,"")</f>
        <v>0</v>
      </c>
    </row>
    <row r="483" spans="1:11" hidden="1" x14ac:dyDescent="0.25">
      <c r="A483" s="35">
        <v>9910</v>
      </c>
      <c r="B483" s="2" t="s">
        <v>5</v>
      </c>
      <c r="C483" s="2">
        <v>8</v>
      </c>
      <c r="D483" s="2">
        <v>3</v>
      </c>
      <c r="E483" s="12">
        <v>41974</v>
      </c>
      <c r="F483" s="18">
        <v>2010</v>
      </c>
      <c r="G483" s="2">
        <f ca="1">IF(YEAR(E483)=Inputs!$A$4,1,0)</f>
        <v>0</v>
      </c>
      <c r="H483" s="21">
        <f ca="1">IF(G483=1,HLOOKUP(MONTH(E483),Inputs!$B$11:$M$15,5),IF(YEAR($E483)&gt;$F483,0,IF(YEAR($E483)=$F483,HLOOKUP(MONTH(E483),Inputs!$B$11:$M$15,4),1)))</f>
        <v>0</v>
      </c>
      <c r="I483" s="2">
        <f>SUMIFS('raw data'!$E:$E,'raw data'!$A:$A,"="&amp;SystemAnalysis!$A483,'raw data'!$G:$G,"="&amp;SystemAnalysis!$F483)</f>
        <v>0</v>
      </c>
      <c r="J483" s="24">
        <f ca="1">$D483*H483*Inputs!$A$2</f>
        <v>0</v>
      </c>
      <c r="K483" s="11" t="str">
        <f ca="1">IFERROR(I483/J483,"")</f>
        <v/>
      </c>
    </row>
    <row r="484" spans="1:11" hidden="1" x14ac:dyDescent="0.25">
      <c r="A484" s="35">
        <v>9911</v>
      </c>
      <c r="B484" s="2" t="s">
        <v>5</v>
      </c>
      <c r="C484" s="2">
        <v>8</v>
      </c>
      <c r="D484" s="2">
        <v>1.92</v>
      </c>
      <c r="E484" s="12">
        <v>42064</v>
      </c>
      <c r="F484" s="18">
        <v>2010</v>
      </c>
      <c r="G484" s="2">
        <f ca="1">IF(YEAR(E484)=Inputs!$A$4,1,0)</f>
        <v>1</v>
      </c>
      <c r="H484" s="21">
        <f ca="1">IF(G484=1,HLOOKUP(MONTH(E484),Inputs!$B$11:$M$15,5),IF(YEAR($E484)&gt;$F484,0,IF(YEAR($E484)=$F484,HLOOKUP(MONTH(E484),Inputs!$B$11:$M$15,4),1)))</f>
        <v>0.8021007400334208</v>
      </c>
      <c r="I484" s="2">
        <f>SUMIFS('raw data'!$E:$E,'raw data'!$A:$A,"="&amp;SystemAnalysis!$A484,'raw data'!$G:$G,"="&amp;SystemAnalysis!$F484)</f>
        <v>0</v>
      </c>
      <c r="J484" s="24">
        <f ca="1">$D484*H484*Inputs!$A$2</f>
        <v>1.6940367629505848</v>
      </c>
      <c r="K484" s="11">
        <f ca="1">IFERROR(I484/J484,"")</f>
        <v>0</v>
      </c>
    </row>
    <row r="485" spans="1:11" hidden="1" x14ac:dyDescent="0.25">
      <c r="A485" s="35">
        <v>10003</v>
      </c>
      <c r="B485" s="2" t="s">
        <v>5</v>
      </c>
      <c r="C485" s="2">
        <v>8</v>
      </c>
      <c r="D485" s="2">
        <v>3</v>
      </c>
      <c r="E485" s="12">
        <v>42064</v>
      </c>
      <c r="F485" s="18">
        <v>2010</v>
      </c>
      <c r="G485" s="2">
        <f ca="1">IF(YEAR(E485)=Inputs!$A$4,1,0)</f>
        <v>1</v>
      </c>
      <c r="H485" s="21">
        <f ca="1">IF(G485=1,HLOOKUP(MONTH(E485),Inputs!$B$11:$M$15,5),IF(YEAR($E485)&gt;$F485,0,IF(YEAR($E485)=$F485,HLOOKUP(MONTH(E485),Inputs!$B$11:$M$15,4),1)))</f>
        <v>0.8021007400334208</v>
      </c>
      <c r="I485" s="2">
        <f>SUMIFS('raw data'!$E:$E,'raw data'!$A:$A,"="&amp;SystemAnalysis!$A485,'raw data'!$G:$G,"="&amp;SystemAnalysis!$F485)</f>
        <v>0</v>
      </c>
      <c r="J485" s="24">
        <f ca="1">$D485*H485*Inputs!$A$2</f>
        <v>2.6469324421102889</v>
      </c>
      <c r="K485" s="11">
        <f ca="1">IFERROR(I485/J485,"")</f>
        <v>0</v>
      </c>
    </row>
    <row r="486" spans="1:11" hidden="1" x14ac:dyDescent="0.25">
      <c r="A486" s="35">
        <v>10025</v>
      </c>
      <c r="B486" s="2" t="s">
        <v>5</v>
      </c>
      <c r="C486" s="2">
        <v>8</v>
      </c>
      <c r="D486" s="2">
        <v>3</v>
      </c>
      <c r="E486" s="12">
        <v>42064</v>
      </c>
      <c r="F486" s="18">
        <v>2010</v>
      </c>
      <c r="G486" s="2">
        <f ca="1">IF(YEAR(E486)=Inputs!$A$4,1,0)</f>
        <v>1</v>
      </c>
      <c r="H486" s="21">
        <f ca="1">IF(G486=1,HLOOKUP(MONTH(E486),Inputs!$B$11:$M$15,5),IF(YEAR($E486)&gt;$F486,0,IF(YEAR($E486)=$F486,HLOOKUP(MONTH(E486),Inputs!$B$11:$M$15,4),1)))</f>
        <v>0.8021007400334208</v>
      </c>
      <c r="I486" s="2">
        <f>SUMIFS('raw data'!$E:$E,'raw data'!$A:$A,"="&amp;SystemAnalysis!$A486,'raw data'!$G:$G,"="&amp;SystemAnalysis!$F486)</f>
        <v>0</v>
      </c>
      <c r="J486" s="24">
        <f ca="1">$D486*H486*Inputs!$A$2</f>
        <v>2.6469324421102889</v>
      </c>
      <c r="K486" s="11">
        <f ca="1">IFERROR(I486/J486,"")</f>
        <v>0</v>
      </c>
    </row>
    <row r="487" spans="1:11" hidden="1" x14ac:dyDescent="0.25">
      <c r="A487" s="35">
        <v>10026</v>
      </c>
      <c r="B487" s="2" t="s">
        <v>5</v>
      </c>
      <c r="C487" s="2">
        <v>8</v>
      </c>
      <c r="D487" s="2">
        <v>2.5</v>
      </c>
      <c r="E487" s="12">
        <v>41821</v>
      </c>
      <c r="F487" s="18">
        <v>2010</v>
      </c>
      <c r="G487" s="2">
        <f ca="1">IF(YEAR(E487)=Inputs!$A$4,1,0)</f>
        <v>0</v>
      </c>
      <c r="H487" s="21">
        <f ca="1">IF(G487=1,HLOOKUP(MONTH(E487),Inputs!$B$11:$M$15,5),IF(YEAR($E487)&gt;$F487,0,IF(YEAR($E487)=$F487,HLOOKUP(MONTH(E487),Inputs!$B$11:$M$15,4),1)))</f>
        <v>0</v>
      </c>
      <c r="I487" s="2">
        <f>SUMIFS('raw data'!$E:$E,'raw data'!$A:$A,"="&amp;SystemAnalysis!$A487,'raw data'!$G:$G,"="&amp;SystemAnalysis!$F487)</f>
        <v>0</v>
      </c>
      <c r="J487" s="24">
        <f ca="1">$D487*H487*Inputs!$A$2</f>
        <v>0</v>
      </c>
      <c r="K487" s="11" t="str">
        <f ca="1">IFERROR(I487/J487,"")</f>
        <v/>
      </c>
    </row>
    <row r="488" spans="1:11" hidden="1" x14ac:dyDescent="0.25">
      <c r="A488" s="35">
        <v>10029</v>
      </c>
      <c r="B488" s="2" t="s">
        <v>5</v>
      </c>
      <c r="C488" s="2">
        <v>8</v>
      </c>
      <c r="D488" s="2">
        <v>3</v>
      </c>
      <c r="E488" s="12">
        <v>41974</v>
      </c>
      <c r="F488" s="18">
        <v>2010</v>
      </c>
      <c r="G488" s="2">
        <f ca="1">IF(YEAR(E488)=Inputs!$A$4,1,0)</f>
        <v>0</v>
      </c>
      <c r="H488" s="21">
        <f ca="1">IF(G488=1,HLOOKUP(MONTH(E488),Inputs!$B$11:$M$15,5),IF(YEAR($E488)&gt;$F488,0,IF(YEAR($E488)=$F488,HLOOKUP(MONTH(E488),Inputs!$B$11:$M$15,4),1)))</f>
        <v>0</v>
      </c>
      <c r="I488" s="2">
        <f>SUMIFS('raw data'!$E:$E,'raw data'!$A:$A,"="&amp;SystemAnalysis!$A488,'raw data'!$G:$G,"="&amp;SystemAnalysis!$F488)</f>
        <v>0</v>
      </c>
      <c r="J488" s="24">
        <f ca="1">$D488*H488*Inputs!$A$2</f>
        <v>0</v>
      </c>
      <c r="K488" s="11" t="str">
        <f ca="1">IFERROR(I488/J488,"")</f>
        <v/>
      </c>
    </row>
    <row r="489" spans="1:11" hidden="1" x14ac:dyDescent="0.25">
      <c r="A489" s="35">
        <v>10460</v>
      </c>
      <c r="B489" s="2" t="s">
        <v>5</v>
      </c>
      <c r="C489" s="2">
        <v>3</v>
      </c>
      <c r="D489" s="2">
        <v>4.05</v>
      </c>
      <c r="E489" s="12">
        <v>42064</v>
      </c>
      <c r="F489" s="18">
        <v>2010</v>
      </c>
      <c r="G489" s="2">
        <f ca="1">IF(YEAR(E489)=Inputs!$A$4,1,0)</f>
        <v>1</v>
      </c>
      <c r="H489" s="21">
        <f ca="1">IF(G489=1,HLOOKUP(MONTH(E489),Inputs!$B$11:$M$15,5),IF(YEAR($E489)&gt;$F489,0,IF(YEAR($E489)=$F489,HLOOKUP(MONTH(E489),Inputs!$B$11:$M$15,4),1)))</f>
        <v>0.8021007400334208</v>
      </c>
      <c r="I489" s="2">
        <f>SUMIFS('raw data'!$E:$E,'raw data'!$A:$A,"="&amp;SystemAnalysis!$A489,'raw data'!$G:$G,"="&amp;SystemAnalysis!$F489)</f>
        <v>0</v>
      </c>
      <c r="J489" s="24">
        <f ca="1">$D489*H489*Inputs!$A$2</f>
        <v>3.5733587968488902</v>
      </c>
      <c r="K489" s="11">
        <f ca="1">IFERROR(I489/J489,"")</f>
        <v>0</v>
      </c>
    </row>
    <row r="490" spans="1:11" hidden="1" x14ac:dyDescent="0.25">
      <c r="A490" s="35">
        <v>10566</v>
      </c>
      <c r="B490" s="2" t="s">
        <v>5</v>
      </c>
      <c r="C490" s="2">
        <v>8</v>
      </c>
      <c r="D490" s="2">
        <v>48.96</v>
      </c>
      <c r="E490" s="12">
        <v>42036</v>
      </c>
      <c r="F490" s="18">
        <v>2010</v>
      </c>
      <c r="G490" s="2">
        <f ca="1">IF(YEAR(E490)=Inputs!$A$4,1,0)</f>
        <v>1</v>
      </c>
      <c r="H490" s="21">
        <f ca="1">IF(G490=1,HLOOKUP(MONTH(E490),Inputs!$B$11:$M$15,5),IF(YEAR($E490)&gt;$F490,0,IF(YEAR($E490)=$F490,HLOOKUP(MONTH(E490),Inputs!$B$11:$M$15,4),1)))</f>
        <v>0.85366435903556925</v>
      </c>
      <c r="I490" s="2">
        <f>SUMIFS('raw data'!$E:$E,'raw data'!$A:$A,"="&amp;SystemAnalysis!$A490,'raw data'!$G:$G,"="&amp;SystemAnalysis!$F490)</f>
        <v>0</v>
      </c>
      <c r="J490" s="24">
        <f ca="1">$D490*H490*Inputs!$A$2</f>
        <v>45.974947720219618</v>
      </c>
      <c r="K490" s="11">
        <f ca="1">IFERROR(I490/J490,"")</f>
        <v>0</v>
      </c>
    </row>
    <row r="491" spans="1:11" hidden="1" x14ac:dyDescent="0.25">
      <c r="A491" s="35">
        <v>10750</v>
      </c>
      <c r="B491" s="2" t="s">
        <v>5</v>
      </c>
      <c r="C491" s="2">
        <v>8</v>
      </c>
      <c r="D491" s="2">
        <v>5.89</v>
      </c>
      <c r="E491" s="12">
        <v>42036</v>
      </c>
      <c r="F491" s="18">
        <v>2010</v>
      </c>
      <c r="G491" s="2">
        <f ca="1">IF(YEAR(E491)=Inputs!$A$4,1,0)</f>
        <v>1</v>
      </c>
      <c r="H491" s="21">
        <f ca="1">IF(G491=1,HLOOKUP(MONTH(E491),Inputs!$B$11:$M$15,5),IF(YEAR($E491)&gt;$F491,0,IF(YEAR($E491)=$F491,HLOOKUP(MONTH(E491),Inputs!$B$11:$M$15,4),1)))</f>
        <v>0.85366435903556925</v>
      </c>
      <c r="I491" s="2">
        <f>SUMIFS('raw data'!$E:$E,'raw data'!$A:$A,"="&amp;SystemAnalysis!$A491,'raw data'!$G:$G,"="&amp;SystemAnalysis!$F491)</f>
        <v>0</v>
      </c>
      <c r="J491" s="24">
        <f ca="1">$D491*H491*Inputs!$A$2</f>
        <v>5.5308913821914532</v>
      </c>
      <c r="K491" s="11">
        <f ca="1">IFERROR(I491/J491,"")</f>
        <v>0</v>
      </c>
    </row>
    <row r="492" spans="1:11" hidden="1" x14ac:dyDescent="0.25">
      <c r="A492" s="35">
        <v>10862</v>
      </c>
      <c r="B492" s="2" t="s">
        <v>5</v>
      </c>
      <c r="C492" s="2">
        <v>8</v>
      </c>
      <c r="D492" s="2">
        <v>7.5</v>
      </c>
      <c r="E492" s="12">
        <v>42036</v>
      </c>
      <c r="F492" s="18">
        <v>2010</v>
      </c>
      <c r="G492" s="2">
        <f ca="1">IF(YEAR(E492)=Inputs!$A$4,1,0)</f>
        <v>1</v>
      </c>
      <c r="H492" s="21">
        <f ca="1">IF(G492=1,HLOOKUP(MONTH(E492),Inputs!$B$11:$M$15,5),IF(YEAR($E492)&gt;$F492,0,IF(YEAR($E492)=$F492,HLOOKUP(MONTH(E492),Inputs!$B$11:$M$15,4),1)))</f>
        <v>0.85366435903556925</v>
      </c>
      <c r="I492" s="2">
        <f>SUMIFS('raw data'!$E:$E,'raw data'!$A:$A,"="&amp;SystemAnalysis!$A492,'raw data'!$G:$G,"="&amp;SystemAnalysis!$F492)</f>
        <v>0</v>
      </c>
      <c r="J492" s="24">
        <f ca="1">$D492*H492*Inputs!$A$2</f>
        <v>7.0427309620434464</v>
      </c>
      <c r="K492" s="11">
        <f ca="1">IFERROR(I492/J492,"")</f>
        <v>0</v>
      </c>
    </row>
    <row r="493" spans="1:11" hidden="1" x14ac:dyDescent="0.25">
      <c r="A493" s="35">
        <v>10898</v>
      </c>
      <c r="B493" s="2" t="s">
        <v>5</v>
      </c>
      <c r="C493" s="2">
        <v>8</v>
      </c>
      <c r="D493" s="2">
        <v>2.64</v>
      </c>
      <c r="E493" s="12">
        <v>42095</v>
      </c>
      <c r="F493" s="18">
        <v>2010</v>
      </c>
      <c r="G493" s="2">
        <f ca="1">IF(YEAR(E493)=Inputs!$A$4,1,0)</f>
        <v>1</v>
      </c>
      <c r="H493" s="21">
        <f ca="1">IF(G493=1,HLOOKUP(MONTH(E493),Inputs!$B$11:$M$15,5),IF(YEAR($E493)&gt;$F493,0,IF(YEAR($E493)=$F493,HLOOKUP(MONTH(E493),Inputs!$B$11:$M$15,4),1)))</f>
        <v>0.72499403198854151</v>
      </c>
      <c r="I493" s="2">
        <f>SUMIFS('raw data'!$E:$E,'raw data'!$A:$A,"="&amp;SystemAnalysis!$A493,'raw data'!$G:$G,"="&amp;SystemAnalysis!$F493)</f>
        <v>0</v>
      </c>
      <c r="J493" s="24">
        <f ca="1">$D493*H493*Inputs!$A$2</f>
        <v>2.105382668894725</v>
      </c>
      <c r="K493" s="11">
        <f ca="1">IFERROR(I493/J493,"")</f>
        <v>0</v>
      </c>
    </row>
    <row r="494" spans="1:11" hidden="1" x14ac:dyDescent="0.25">
      <c r="A494" s="35">
        <v>10958</v>
      </c>
      <c r="B494" s="2" t="s">
        <v>5</v>
      </c>
      <c r="C494" s="2">
        <v>8</v>
      </c>
      <c r="D494" s="2">
        <v>2.64</v>
      </c>
      <c r="E494" s="12">
        <v>42095</v>
      </c>
      <c r="F494" s="18">
        <v>2010</v>
      </c>
      <c r="G494" s="2">
        <f ca="1">IF(YEAR(E494)=Inputs!$A$4,1,0)</f>
        <v>1</v>
      </c>
      <c r="H494" s="21">
        <f ca="1">IF(G494=1,HLOOKUP(MONTH(E494),Inputs!$B$11:$M$15,5),IF(YEAR($E494)&gt;$F494,0,IF(YEAR($E494)=$F494,HLOOKUP(MONTH(E494),Inputs!$B$11:$M$15,4),1)))</f>
        <v>0.72499403198854151</v>
      </c>
      <c r="I494" s="2">
        <f>SUMIFS('raw data'!$E:$E,'raw data'!$A:$A,"="&amp;SystemAnalysis!$A494,'raw data'!$G:$G,"="&amp;SystemAnalysis!$F494)</f>
        <v>0</v>
      </c>
      <c r="J494" s="24">
        <f ca="1">$D494*H494*Inputs!$A$2</f>
        <v>2.105382668894725</v>
      </c>
      <c r="K494" s="11">
        <f ca="1">IFERROR(I494/J494,"")</f>
        <v>0</v>
      </c>
    </row>
    <row r="495" spans="1:11" x14ac:dyDescent="0.25">
      <c r="A495" s="35">
        <v>161</v>
      </c>
      <c r="B495" s="2" t="s">
        <v>5</v>
      </c>
      <c r="C495" s="2">
        <v>2</v>
      </c>
      <c r="D495" s="2">
        <v>22.12</v>
      </c>
      <c r="E495" s="12">
        <v>40057</v>
      </c>
      <c r="F495" s="18">
        <v>2011</v>
      </c>
      <c r="G495" s="2">
        <f ca="1">IF(YEAR(E495)=Inputs!$A$4,1,0)</f>
        <v>0</v>
      </c>
      <c r="H495" s="21">
        <f ca="1">IF(G495=1,HLOOKUP(MONTH(E495),Inputs!$B$11:$M$15,5),IF(YEAR($E495)&gt;$F495,0,IF(YEAR($E495)=$F495,HLOOKUP(MONTH(E495),Inputs!$B$11:$M$15,4),1)))</f>
        <v>1</v>
      </c>
      <c r="I495" s="2">
        <f>SUMIFS('raw data'!$E:$E,'raw data'!$A:$A,"="&amp;SystemAnalysis!$A495,'raw data'!$G:$G,"="&amp;SystemAnalysis!$F495)</f>
        <v>12</v>
      </c>
      <c r="J495" s="24">
        <f ca="1">$D495*H495*Inputs!$A$2</f>
        <v>24.332000000000004</v>
      </c>
      <c r="K495" s="11">
        <f ca="1">IFERROR(I495/J495,"")</f>
        <v>0.49317770836758168</v>
      </c>
    </row>
    <row r="496" spans="1:11" x14ac:dyDescent="0.25">
      <c r="A496" s="35">
        <v>164</v>
      </c>
      <c r="B496" s="2" t="s">
        <v>5</v>
      </c>
      <c r="C496" s="2">
        <v>2</v>
      </c>
      <c r="D496" s="2">
        <v>2.8</v>
      </c>
      <c r="E496" s="12">
        <v>40087</v>
      </c>
      <c r="F496" s="18">
        <v>2011</v>
      </c>
      <c r="G496" s="2">
        <f ca="1">IF(YEAR(E496)=Inputs!$A$4,1,0)</f>
        <v>0</v>
      </c>
      <c r="H496" s="21">
        <f ca="1">IF(G496=1,HLOOKUP(MONTH(E496),Inputs!$B$11:$M$15,5),IF(YEAR($E496)&gt;$F496,0,IF(YEAR($E496)=$F496,HLOOKUP(MONTH(E496),Inputs!$B$11:$M$15,4),1)))</f>
        <v>1</v>
      </c>
      <c r="I496" s="2">
        <f>SUMIFS('raw data'!$E:$E,'raw data'!$A:$A,"="&amp;SystemAnalysis!$A496,'raw data'!$G:$G,"="&amp;SystemAnalysis!$F496)</f>
        <v>4</v>
      </c>
      <c r="J496" s="24">
        <f ca="1">$D496*H496*Inputs!$A$2</f>
        <v>3.08</v>
      </c>
      <c r="K496" s="11">
        <f ca="1">IFERROR(I496/J496,"")</f>
        <v>1.2987012987012987</v>
      </c>
    </row>
    <row r="497" spans="1:11" x14ac:dyDescent="0.25">
      <c r="A497" s="35">
        <v>170</v>
      </c>
      <c r="B497" s="2" t="s">
        <v>5</v>
      </c>
      <c r="C497" s="2">
        <v>2</v>
      </c>
      <c r="D497" s="2">
        <v>3.024</v>
      </c>
      <c r="E497" s="12">
        <v>40087</v>
      </c>
      <c r="F497" s="18">
        <v>2011</v>
      </c>
      <c r="G497" s="2">
        <f ca="1">IF(YEAR(E497)=Inputs!$A$4,1,0)</f>
        <v>0</v>
      </c>
      <c r="H497" s="21">
        <f ca="1">IF(G497=1,HLOOKUP(MONTH(E497),Inputs!$B$11:$M$15,5),IF(YEAR($E497)&gt;$F497,0,IF(YEAR($E497)=$F497,HLOOKUP(MONTH(E497),Inputs!$B$11:$M$15,4),1)))</f>
        <v>1</v>
      </c>
      <c r="I497" s="2">
        <f>SUMIFS('raw data'!$E:$E,'raw data'!$A:$A,"="&amp;SystemAnalysis!$A497,'raw data'!$G:$G,"="&amp;SystemAnalysis!$F497)</f>
        <v>4</v>
      </c>
      <c r="J497" s="24">
        <f ca="1">$D497*H497*Inputs!$A$2</f>
        <v>3.3264000000000005</v>
      </c>
      <c r="K497" s="11">
        <f ca="1">IFERROR(I497/J497,"")</f>
        <v>1.2025012025012023</v>
      </c>
    </row>
    <row r="498" spans="1:11" x14ac:dyDescent="0.25">
      <c r="A498" s="35">
        <v>176</v>
      </c>
      <c r="B498" s="2" t="s">
        <v>5</v>
      </c>
      <c r="C498" s="2">
        <v>2</v>
      </c>
      <c r="D498" s="2">
        <v>3</v>
      </c>
      <c r="E498" s="12">
        <v>40087</v>
      </c>
      <c r="F498" s="18">
        <v>2011</v>
      </c>
      <c r="G498" s="2">
        <f ca="1">IF(YEAR(E498)=Inputs!$A$4,1,0)</f>
        <v>0</v>
      </c>
      <c r="H498" s="21">
        <f ca="1">IF(G498=1,HLOOKUP(MONTH(E498),Inputs!$B$11:$M$15,5),IF(YEAR($E498)&gt;$F498,0,IF(YEAR($E498)=$F498,HLOOKUP(MONTH(E498),Inputs!$B$11:$M$15,4),1)))</f>
        <v>1</v>
      </c>
      <c r="I498" s="2">
        <f>SUMIFS('raw data'!$E:$E,'raw data'!$A:$A,"="&amp;SystemAnalysis!$A498,'raw data'!$G:$G,"="&amp;SystemAnalysis!$F498)</f>
        <v>4</v>
      </c>
      <c r="J498" s="24">
        <f ca="1">$D498*H498*Inputs!$A$2</f>
        <v>3.3000000000000003</v>
      </c>
      <c r="K498" s="11">
        <f ca="1">IFERROR(I498/J498,"")</f>
        <v>1.2121212121212119</v>
      </c>
    </row>
    <row r="499" spans="1:11" x14ac:dyDescent="0.25">
      <c r="A499" s="35">
        <v>181</v>
      </c>
      <c r="B499" s="2" t="s">
        <v>5</v>
      </c>
      <c r="C499" s="2">
        <v>2</v>
      </c>
      <c r="D499" s="2">
        <v>3.44</v>
      </c>
      <c r="E499" s="12">
        <v>40148</v>
      </c>
      <c r="F499" s="18">
        <v>2011</v>
      </c>
      <c r="G499" s="2">
        <f ca="1">IF(YEAR(E499)=Inputs!$A$4,1,0)</f>
        <v>0</v>
      </c>
      <c r="H499" s="21">
        <f ca="1">IF(G499=1,HLOOKUP(MONTH(E499),Inputs!$B$11:$M$15,5),IF(YEAR($E499)&gt;$F499,0,IF(YEAR($E499)=$F499,HLOOKUP(MONTH(E499),Inputs!$B$11:$M$15,4),1)))</f>
        <v>1</v>
      </c>
      <c r="I499" s="2">
        <f>SUMIFS('raw data'!$E:$E,'raw data'!$A:$A,"="&amp;SystemAnalysis!$A499,'raw data'!$G:$G,"="&amp;SystemAnalysis!$F499)</f>
        <v>4</v>
      </c>
      <c r="J499" s="24">
        <f ca="1">$D499*H499*Inputs!$A$2</f>
        <v>3.7840000000000003</v>
      </c>
      <c r="K499" s="11">
        <f ca="1">IFERROR(I499/J499,"")</f>
        <v>1.0570824524312896</v>
      </c>
    </row>
    <row r="500" spans="1:11" x14ac:dyDescent="0.25">
      <c r="A500" s="35">
        <v>182</v>
      </c>
      <c r="B500" s="2" t="s">
        <v>5</v>
      </c>
      <c r="C500" s="2">
        <v>2</v>
      </c>
      <c r="D500" s="2">
        <v>4</v>
      </c>
      <c r="E500" s="12">
        <v>40057</v>
      </c>
      <c r="F500" s="18">
        <v>2011</v>
      </c>
      <c r="G500" s="2">
        <f ca="1">IF(YEAR(E500)=Inputs!$A$4,1,0)</f>
        <v>0</v>
      </c>
      <c r="H500" s="21">
        <f ca="1">IF(G500=1,HLOOKUP(MONTH(E500),Inputs!$B$11:$M$15,5),IF(YEAR($E500)&gt;$F500,0,IF(YEAR($E500)=$F500,HLOOKUP(MONTH(E500),Inputs!$B$11:$M$15,4),1)))</f>
        <v>1</v>
      </c>
      <c r="I500" s="2">
        <f>SUMIFS('raw data'!$E:$E,'raw data'!$A:$A,"="&amp;SystemAnalysis!$A500,'raw data'!$G:$G,"="&amp;SystemAnalysis!$F500)</f>
        <v>4</v>
      </c>
      <c r="J500" s="24">
        <f ca="1">$D500*H500*Inputs!$A$2</f>
        <v>4.4000000000000004</v>
      </c>
      <c r="K500" s="11">
        <f ca="1">IFERROR(I500/J500,"")</f>
        <v>0.90909090909090906</v>
      </c>
    </row>
    <row r="501" spans="1:11" x14ac:dyDescent="0.25">
      <c r="A501" s="35">
        <v>197</v>
      </c>
      <c r="B501" s="2" t="s">
        <v>5</v>
      </c>
      <c r="C501" s="2">
        <v>2</v>
      </c>
      <c r="D501" s="2">
        <v>2.36</v>
      </c>
      <c r="E501" s="12">
        <v>40087</v>
      </c>
      <c r="F501" s="18">
        <v>2011</v>
      </c>
      <c r="G501" s="2">
        <f ca="1">IF(YEAR(E501)=Inputs!$A$4,1,0)</f>
        <v>0</v>
      </c>
      <c r="H501" s="21">
        <f ca="1">IF(G501=1,HLOOKUP(MONTH(E501),Inputs!$B$11:$M$15,5),IF(YEAR($E501)&gt;$F501,0,IF(YEAR($E501)=$F501,HLOOKUP(MONTH(E501),Inputs!$B$11:$M$15,4),1)))</f>
        <v>1</v>
      </c>
      <c r="I501" s="2">
        <f>SUMIFS('raw data'!$E:$E,'raw data'!$A:$A,"="&amp;SystemAnalysis!$A501,'raw data'!$G:$G,"="&amp;SystemAnalysis!$F501)</f>
        <v>3</v>
      </c>
      <c r="J501" s="24">
        <f ca="1">$D501*H501*Inputs!$A$2</f>
        <v>2.5960000000000001</v>
      </c>
      <c r="K501" s="11">
        <f ca="1">IFERROR(I501/J501,"")</f>
        <v>1.1556240369799691</v>
      </c>
    </row>
    <row r="502" spans="1:11" x14ac:dyDescent="0.25">
      <c r="A502" s="35">
        <v>226</v>
      </c>
      <c r="B502" s="2" t="s">
        <v>5</v>
      </c>
      <c r="C502" s="2">
        <v>2</v>
      </c>
      <c r="D502" s="2">
        <v>4.5</v>
      </c>
      <c r="E502" s="12">
        <v>40087</v>
      </c>
      <c r="F502" s="18">
        <v>2011</v>
      </c>
      <c r="G502" s="2">
        <f ca="1">IF(YEAR(E502)=Inputs!$A$4,1,0)</f>
        <v>0</v>
      </c>
      <c r="H502" s="21">
        <f ca="1">IF(G502=1,HLOOKUP(MONTH(E502),Inputs!$B$11:$M$15,5),IF(YEAR($E502)&gt;$F502,0,IF(YEAR($E502)=$F502,HLOOKUP(MONTH(E502),Inputs!$B$11:$M$15,4),1)))</f>
        <v>1</v>
      </c>
      <c r="I502" s="2">
        <f>SUMIFS('raw data'!$E:$E,'raw data'!$A:$A,"="&amp;SystemAnalysis!$A502,'raw data'!$G:$G,"="&amp;SystemAnalysis!$F502)</f>
        <v>6</v>
      </c>
      <c r="J502" s="24">
        <f ca="1">$D502*H502*Inputs!$A$2</f>
        <v>4.95</v>
      </c>
      <c r="K502" s="11">
        <f ca="1">IFERROR(I502/J502,"")</f>
        <v>1.2121212121212122</v>
      </c>
    </row>
    <row r="503" spans="1:11" x14ac:dyDescent="0.25">
      <c r="A503" s="35">
        <v>243</v>
      </c>
      <c r="B503" s="2" t="s">
        <v>5</v>
      </c>
      <c r="C503" s="2">
        <v>2</v>
      </c>
      <c r="D503" s="2">
        <v>2.2000000000000002</v>
      </c>
      <c r="E503" s="12">
        <v>40179</v>
      </c>
      <c r="F503" s="18">
        <v>2011</v>
      </c>
      <c r="G503" s="2">
        <f ca="1">IF(YEAR(E503)=Inputs!$A$4,1,0)</f>
        <v>0</v>
      </c>
      <c r="H503" s="21">
        <f ca="1">IF(G503=1,HLOOKUP(MONTH(E503),Inputs!$B$11:$M$15,5),IF(YEAR($E503)&gt;$F503,0,IF(YEAR($E503)=$F503,HLOOKUP(MONTH(E503),Inputs!$B$11:$M$15,4),1)))</f>
        <v>1</v>
      </c>
      <c r="I503" s="2">
        <f>SUMIFS('raw data'!$E:$E,'raw data'!$A:$A,"="&amp;SystemAnalysis!$A503,'raw data'!$G:$G,"="&amp;SystemAnalysis!$F503)</f>
        <v>3</v>
      </c>
      <c r="J503" s="24">
        <f ca="1">$D503*H503*Inputs!$A$2</f>
        <v>2.4200000000000004</v>
      </c>
      <c r="K503" s="11">
        <f ca="1">IFERROR(I503/J503,"")</f>
        <v>1.2396694214876032</v>
      </c>
    </row>
    <row r="504" spans="1:11" x14ac:dyDescent="0.25">
      <c r="A504" s="35">
        <v>266</v>
      </c>
      <c r="B504" s="2" t="s">
        <v>5</v>
      </c>
      <c r="C504" s="2">
        <v>2</v>
      </c>
      <c r="D504" s="2">
        <v>1.08</v>
      </c>
      <c r="E504" s="12">
        <v>40057</v>
      </c>
      <c r="F504" s="18">
        <v>2011</v>
      </c>
      <c r="G504" s="2">
        <f ca="1">IF(YEAR(E504)=Inputs!$A$4,1,0)</f>
        <v>0</v>
      </c>
      <c r="H504" s="21">
        <f ca="1">IF(G504=1,HLOOKUP(MONTH(E504),Inputs!$B$11:$M$15,5),IF(YEAR($E504)&gt;$F504,0,IF(YEAR($E504)=$F504,HLOOKUP(MONTH(E504),Inputs!$B$11:$M$15,4),1)))</f>
        <v>1</v>
      </c>
      <c r="I504" s="2">
        <f>SUMIFS('raw data'!$E:$E,'raw data'!$A:$A,"="&amp;SystemAnalysis!$A504,'raw data'!$G:$G,"="&amp;SystemAnalysis!$F504)</f>
        <v>2</v>
      </c>
      <c r="J504" s="24">
        <f ca="1">$D504*H504*Inputs!$A$2</f>
        <v>1.1880000000000002</v>
      </c>
      <c r="K504" s="11">
        <f ca="1">IFERROR(I504/J504,"")</f>
        <v>1.6835016835016832</v>
      </c>
    </row>
    <row r="505" spans="1:11" x14ac:dyDescent="0.25">
      <c r="A505" s="35">
        <v>277</v>
      </c>
      <c r="B505" s="2" t="s">
        <v>5</v>
      </c>
      <c r="C505" s="2">
        <v>3</v>
      </c>
      <c r="D505" s="2">
        <v>6.3959999999999999</v>
      </c>
      <c r="E505" s="12">
        <v>39934</v>
      </c>
      <c r="F505" s="18">
        <v>2011</v>
      </c>
      <c r="G505" s="2">
        <f ca="1">IF(YEAR(E505)=Inputs!$A$4,1,0)</f>
        <v>0</v>
      </c>
      <c r="H505" s="21">
        <f ca="1">IF(G505=1,HLOOKUP(MONTH(E505),Inputs!$B$11:$M$15,5),IF(YEAR($E505)&gt;$F505,0,IF(YEAR($E505)=$F505,HLOOKUP(MONTH(E505),Inputs!$B$11:$M$15,4),1)))</f>
        <v>1</v>
      </c>
      <c r="I505" s="2">
        <f>SUMIFS('raw data'!$E:$E,'raw data'!$A:$A,"="&amp;SystemAnalysis!$A505,'raw data'!$G:$G,"="&amp;SystemAnalysis!$F505)</f>
        <v>4</v>
      </c>
      <c r="J505" s="24">
        <f ca="1">$D505*H505*Inputs!$A$2</f>
        <v>7.0356000000000005</v>
      </c>
      <c r="K505" s="11">
        <f ca="1">IFERROR(I505/J505,"")</f>
        <v>0.56853715390300752</v>
      </c>
    </row>
    <row r="506" spans="1:11" x14ac:dyDescent="0.25">
      <c r="A506" s="35">
        <v>305</v>
      </c>
      <c r="B506" s="2" t="s">
        <v>5</v>
      </c>
      <c r="C506" s="2">
        <v>9</v>
      </c>
      <c r="D506" s="2">
        <v>4.05</v>
      </c>
      <c r="E506" s="12">
        <v>40087</v>
      </c>
      <c r="F506" s="18">
        <v>2011</v>
      </c>
      <c r="G506" s="2">
        <f ca="1">IF(YEAR(E506)=Inputs!$A$4,1,0)</f>
        <v>0</v>
      </c>
      <c r="H506" s="21">
        <f ca="1">IF(G506=1,HLOOKUP(MONTH(E506),Inputs!$B$11:$M$15,5),IF(YEAR($E506)&gt;$F506,0,IF(YEAR($E506)=$F506,HLOOKUP(MONTH(E506),Inputs!$B$11:$M$15,4),1)))</f>
        <v>1</v>
      </c>
      <c r="I506" s="2">
        <f>SUMIFS('raw data'!$E:$E,'raw data'!$A:$A,"="&amp;SystemAnalysis!$A506,'raw data'!$G:$G,"="&amp;SystemAnalysis!$F506)</f>
        <v>5</v>
      </c>
      <c r="J506" s="24">
        <f ca="1">$D506*H506*Inputs!$A$2</f>
        <v>4.4550000000000001</v>
      </c>
      <c r="K506" s="11">
        <f ca="1">IFERROR(I506/J506,"")</f>
        <v>1.122334455667789</v>
      </c>
    </row>
    <row r="507" spans="1:11" x14ac:dyDescent="0.25">
      <c r="A507" s="35">
        <v>330</v>
      </c>
      <c r="B507" s="2" t="s">
        <v>5</v>
      </c>
      <c r="C507" s="2">
        <v>9</v>
      </c>
      <c r="D507" s="2">
        <v>9.8800000000000008</v>
      </c>
      <c r="E507" s="12">
        <v>40148</v>
      </c>
      <c r="F507" s="18">
        <v>2011</v>
      </c>
      <c r="G507" s="2">
        <f ca="1">IF(YEAR(E507)=Inputs!$A$4,1,0)</f>
        <v>0</v>
      </c>
      <c r="H507" s="21">
        <f ca="1">IF(G507=1,HLOOKUP(MONTH(E507),Inputs!$B$11:$M$15,5),IF(YEAR($E507)&gt;$F507,0,IF(YEAR($E507)=$F507,HLOOKUP(MONTH(E507),Inputs!$B$11:$M$15,4),1)))</f>
        <v>1</v>
      </c>
      <c r="I507" s="2">
        <f>SUMIFS('raw data'!$E:$E,'raw data'!$A:$A,"="&amp;SystemAnalysis!$A507,'raw data'!$G:$G,"="&amp;SystemAnalysis!$F507)</f>
        <v>13</v>
      </c>
      <c r="J507" s="24">
        <f ca="1">$D507*H507*Inputs!$A$2</f>
        <v>10.868000000000002</v>
      </c>
      <c r="K507" s="11">
        <f ca="1">IFERROR(I507/J507,"")</f>
        <v>1.1961722488038276</v>
      </c>
    </row>
    <row r="508" spans="1:11" x14ac:dyDescent="0.25">
      <c r="A508" s="35">
        <v>334</v>
      </c>
      <c r="B508" s="2" t="s">
        <v>5</v>
      </c>
      <c r="C508" s="2">
        <v>2</v>
      </c>
      <c r="D508" s="2">
        <v>4.7300000000000004</v>
      </c>
      <c r="E508" s="12">
        <v>40026</v>
      </c>
      <c r="F508" s="18">
        <v>2011</v>
      </c>
      <c r="G508" s="2">
        <f ca="1">IF(YEAR(E508)=Inputs!$A$4,1,0)</f>
        <v>0</v>
      </c>
      <c r="H508" s="21">
        <f ca="1">IF(G508=1,HLOOKUP(MONTH(E508),Inputs!$B$11:$M$15,5),IF(YEAR($E508)&gt;$F508,0,IF(YEAR($E508)=$F508,HLOOKUP(MONTH(E508),Inputs!$B$11:$M$15,4),1)))</f>
        <v>1</v>
      </c>
      <c r="I508" s="2">
        <f>SUMIFS('raw data'!$E:$E,'raw data'!$A:$A,"="&amp;SystemAnalysis!$A508,'raw data'!$G:$G,"="&amp;SystemAnalysis!$F508)</f>
        <v>6</v>
      </c>
      <c r="J508" s="24">
        <f ca="1">$D508*H508*Inputs!$A$2</f>
        <v>5.2030000000000012</v>
      </c>
      <c r="K508" s="11">
        <f ca="1">IFERROR(I508/J508,"")</f>
        <v>1.1531808571977702</v>
      </c>
    </row>
    <row r="509" spans="1:11" x14ac:dyDescent="0.25">
      <c r="A509" s="35">
        <v>407</v>
      </c>
      <c r="B509" s="2" t="s">
        <v>5</v>
      </c>
      <c r="C509" s="2">
        <v>2</v>
      </c>
      <c r="D509" s="2">
        <v>5.6</v>
      </c>
      <c r="E509" s="12">
        <v>40210</v>
      </c>
      <c r="F509" s="18">
        <v>2011</v>
      </c>
      <c r="G509" s="2">
        <f ca="1">IF(YEAR(E509)=Inputs!$A$4,1,0)</f>
        <v>0</v>
      </c>
      <c r="H509" s="21">
        <f ca="1">IF(G509=1,HLOOKUP(MONTH(E509),Inputs!$B$11:$M$15,5),IF(YEAR($E509)&gt;$F509,0,IF(YEAR($E509)=$F509,HLOOKUP(MONTH(E509),Inputs!$B$11:$M$15,4),1)))</f>
        <v>1</v>
      </c>
      <c r="I509" s="2">
        <f>SUMIFS('raw data'!$E:$E,'raw data'!$A:$A,"="&amp;SystemAnalysis!$A509,'raw data'!$G:$G,"="&amp;SystemAnalysis!$F509)</f>
        <v>7</v>
      </c>
      <c r="J509" s="24">
        <f ca="1">$D509*H509*Inputs!$A$2</f>
        <v>6.16</v>
      </c>
      <c r="K509" s="11">
        <f ca="1">IFERROR(I509/J509,"")</f>
        <v>1.1363636363636362</v>
      </c>
    </row>
    <row r="510" spans="1:11" x14ac:dyDescent="0.25">
      <c r="A510" s="35">
        <v>411</v>
      </c>
      <c r="B510" s="2" t="s">
        <v>5</v>
      </c>
      <c r="C510" s="2">
        <v>6</v>
      </c>
      <c r="D510" s="2">
        <v>4.032</v>
      </c>
      <c r="E510" s="12">
        <v>40210</v>
      </c>
      <c r="F510" s="18">
        <v>2011</v>
      </c>
      <c r="G510" s="2">
        <f ca="1">IF(YEAR(E510)=Inputs!$A$4,1,0)</f>
        <v>0</v>
      </c>
      <c r="H510" s="21">
        <f ca="1">IF(G510=1,HLOOKUP(MONTH(E510),Inputs!$B$11:$M$15,5),IF(YEAR($E510)&gt;$F510,0,IF(YEAR($E510)=$F510,HLOOKUP(MONTH(E510),Inputs!$B$11:$M$15,4),1)))</f>
        <v>1</v>
      </c>
      <c r="I510" s="2">
        <f>SUMIFS('raw data'!$E:$E,'raw data'!$A:$A,"="&amp;SystemAnalysis!$A510,'raw data'!$G:$G,"="&amp;SystemAnalysis!$F510)</f>
        <v>5</v>
      </c>
      <c r="J510" s="24">
        <f ca="1">$D510*H510*Inputs!$A$2</f>
        <v>4.4352</v>
      </c>
      <c r="K510" s="11">
        <f ca="1">IFERROR(I510/J510,"")</f>
        <v>1.1273448773448773</v>
      </c>
    </row>
    <row r="511" spans="1:11" x14ac:dyDescent="0.25">
      <c r="A511" s="35">
        <v>438</v>
      </c>
      <c r="B511" s="2" t="s">
        <v>5</v>
      </c>
      <c r="C511" s="2">
        <v>3</v>
      </c>
      <c r="D511" s="2">
        <v>2.5920000000000001</v>
      </c>
      <c r="E511" s="12">
        <v>39934</v>
      </c>
      <c r="F511" s="18">
        <v>2011</v>
      </c>
      <c r="G511" s="2">
        <f ca="1">IF(YEAR(E511)=Inputs!$A$4,1,0)</f>
        <v>0</v>
      </c>
      <c r="H511" s="21">
        <f ca="1">IF(G511=1,HLOOKUP(MONTH(E511),Inputs!$B$11:$M$15,5),IF(YEAR($E511)&gt;$F511,0,IF(YEAR($E511)=$F511,HLOOKUP(MONTH(E511),Inputs!$B$11:$M$15,4),1)))</f>
        <v>1</v>
      </c>
      <c r="I511" s="2">
        <f>SUMIFS('raw data'!$E:$E,'raw data'!$A:$A,"="&amp;SystemAnalysis!$A511,'raw data'!$G:$G,"="&amp;SystemAnalysis!$F511)</f>
        <v>3</v>
      </c>
      <c r="J511" s="24">
        <f ca="1">$D511*H511*Inputs!$A$2</f>
        <v>2.8512000000000004</v>
      </c>
      <c r="K511" s="11">
        <f ca="1">IFERROR(I511/J511,"")</f>
        <v>1.0521885521885521</v>
      </c>
    </row>
    <row r="512" spans="1:11" x14ac:dyDescent="0.25">
      <c r="A512" s="35">
        <v>458</v>
      </c>
      <c r="B512" s="2" t="s">
        <v>5</v>
      </c>
      <c r="C512" s="2">
        <v>6</v>
      </c>
      <c r="D512" s="2">
        <v>4.032</v>
      </c>
      <c r="E512" s="12">
        <v>40210</v>
      </c>
      <c r="F512" s="18">
        <v>2011</v>
      </c>
      <c r="G512" s="2">
        <f ca="1">IF(YEAR(E512)=Inputs!$A$4,1,0)</f>
        <v>0</v>
      </c>
      <c r="H512" s="21">
        <f ca="1">IF(G512=1,HLOOKUP(MONTH(E512),Inputs!$B$11:$M$15,5),IF(YEAR($E512)&gt;$F512,0,IF(YEAR($E512)=$F512,HLOOKUP(MONTH(E512),Inputs!$B$11:$M$15,4),1)))</f>
        <v>1</v>
      </c>
      <c r="I512" s="2">
        <f>SUMIFS('raw data'!$E:$E,'raw data'!$A:$A,"="&amp;SystemAnalysis!$A512,'raw data'!$G:$G,"="&amp;SystemAnalysis!$F512)</f>
        <v>5</v>
      </c>
      <c r="J512" s="24">
        <f ca="1">$D512*H512*Inputs!$A$2</f>
        <v>4.4352</v>
      </c>
      <c r="K512" s="11">
        <f ca="1">IFERROR(I512/J512,"")</f>
        <v>1.1273448773448773</v>
      </c>
    </row>
    <row r="513" spans="1:11" x14ac:dyDescent="0.25">
      <c r="A513" s="35">
        <v>464</v>
      </c>
      <c r="B513" s="2" t="s">
        <v>5</v>
      </c>
      <c r="C513" s="2">
        <v>9</v>
      </c>
      <c r="D513" s="2">
        <v>3.87</v>
      </c>
      <c r="E513" s="12">
        <v>40210</v>
      </c>
      <c r="F513" s="18">
        <v>2011</v>
      </c>
      <c r="G513" s="2">
        <f ca="1">IF(YEAR(E513)=Inputs!$A$4,1,0)</f>
        <v>0</v>
      </c>
      <c r="H513" s="21">
        <f ca="1">IF(G513=1,HLOOKUP(MONTH(E513),Inputs!$B$11:$M$15,5),IF(YEAR($E513)&gt;$F513,0,IF(YEAR($E513)=$F513,HLOOKUP(MONTH(E513),Inputs!$B$11:$M$15,4),1)))</f>
        <v>1</v>
      </c>
      <c r="I513" s="2">
        <f>SUMIFS('raw data'!$E:$E,'raw data'!$A:$A,"="&amp;SystemAnalysis!$A513,'raw data'!$G:$G,"="&amp;SystemAnalysis!$F513)</f>
        <v>5</v>
      </c>
      <c r="J513" s="24">
        <f ca="1">$D513*H513*Inputs!$A$2</f>
        <v>4.2570000000000006</v>
      </c>
      <c r="K513" s="11">
        <f ca="1">IFERROR(I513/J513,"")</f>
        <v>1.1745360582569884</v>
      </c>
    </row>
    <row r="514" spans="1:11" x14ac:dyDescent="0.25">
      <c r="A514" s="35">
        <v>502</v>
      </c>
      <c r="B514" s="2" t="s">
        <v>5</v>
      </c>
      <c r="C514" s="2">
        <v>2</v>
      </c>
      <c r="D514" s="2">
        <v>5.4</v>
      </c>
      <c r="E514" s="12">
        <v>40148</v>
      </c>
      <c r="F514" s="18">
        <v>2011</v>
      </c>
      <c r="G514" s="2">
        <f ca="1">IF(YEAR(E514)=Inputs!$A$4,1,0)</f>
        <v>0</v>
      </c>
      <c r="H514" s="21">
        <f ca="1">IF(G514=1,HLOOKUP(MONTH(E514),Inputs!$B$11:$M$15,5),IF(YEAR($E514)&gt;$F514,0,IF(YEAR($E514)=$F514,HLOOKUP(MONTH(E514),Inputs!$B$11:$M$15,4),1)))</f>
        <v>1</v>
      </c>
      <c r="I514" s="2">
        <f>SUMIFS('raw data'!$E:$E,'raw data'!$A:$A,"="&amp;SystemAnalysis!$A514,'raw data'!$G:$G,"="&amp;SystemAnalysis!$F514)</f>
        <v>5</v>
      </c>
      <c r="J514" s="24">
        <f ca="1">$D514*H514*Inputs!$A$2</f>
        <v>5.9400000000000013</v>
      </c>
      <c r="K514" s="11">
        <f ca="1">IFERROR(I514/J514,"")</f>
        <v>0.84175084175084158</v>
      </c>
    </row>
    <row r="515" spans="1:11" x14ac:dyDescent="0.25">
      <c r="A515" s="35">
        <v>612</v>
      </c>
      <c r="B515" s="2" t="s">
        <v>5</v>
      </c>
      <c r="C515" s="2">
        <v>8</v>
      </c>
      <c r="D515" s="2">
        <v>4.5999999999999996</v>
      </c>
      <c r="E515" s="12">
        <v>40269</v>
      </c>
      <c r="F515" s="18">
        <v>2011</v>
      </c>
      <c r="G515" s="2">
        <f ca="1">IF(YEAR(E515)=Inputs!$A$4,1,0)</f>
        <v>0</v>
      </c>
      <c r="H515" s="21">
        <f ca="1">IF(G515=1,HLOOKUP(MONTH(E515),Inputs!$B$11:$M$15,5),IF(YEAR($E515)&gt;$F515,0,IF(YEAR($E515)=$F515,HLOOKUP(MONTH(E515),Inputs!$B$11:$M$15,4),1)))</f>
        <v>1</v>
      </c>
      <c r="I515" s="2">
        <f>SUMIFS('raw data'!$E:$E,'raw data'!$A:$A,"="&amp;SystemAnalysis!$A515,'raw data'!$G:$G,"="&amp;SystemAnalysis!$F515)</f>
        <v>6</v>
      </c>
      <c r="J515" s="24">
        <f ca="1">$D515*H515*Inputs!$A$2</f>
        <v>5.0599999999999996</v>
      </c>
      <c r="K515" s="11">
        <f ca="1">IFERROR(I515/J515,"")</f>
        <v>1.1857707509881423</v>
      </c>
    </row>
    <row r="516" spans="1:11" x14ac:dyDescent="0.25">
      <c r="A516" s="35">
        <v>685</v>
      </c>
      <c r="B516" s="2" t="s">
        <v>5</v>
      </c>
      <c r="C516" s="2">
        <v>4</v>
      </c>
      <c r="D516" s="2">
        <v>4.4400000000000004</v>
      </c>
      <c r="E516" s="12">
        <v>40238</v>
      </c>
      <c r="F516" s="18">
        <v>2011</v>
      </c>
      <c r="G516" s="2">
        <f ca="1">IF(YEAR(E516)=Inputs!$A$4,1,0)</f>
        <v>0</v>
      </c>
      <c r="H516" s="21">
        <f ca="1">IF(G516=1,HLOOKUP(MONTH(E516),Inputs!$B$11:$M$15,5),IF(YEAR($E516)&gt;$F516,0,IF(YEAR($E516)=$F516,HLOOKUP(MONTH(E516),Inputs!$B$11:$M$15,4),1)))</f>
        <v>1</v>
      </c>
      <c r="I516" s="2">
        <f>SUMIFS('raw data'!$E:$E,'raw data'!$A:$A,"="&amp;SystemAnalysis!$A516,'raw data'!$G:$G,"="&amp;SystemAnalysis!$F516)</f>
        <v>5</v>
      </c>
      <c r="J516" s="24">
        <f ca="1">$D516*H516*Inputs!$A$2</f>
        <v>4.8840000000000012</v>
      </c>
      <c r="K516" s="11">
        <f ca="1">IFERROR(I516/J516,"")</f>
        <v>1.0237510237510234</v>
      </c>
    </row>
    <row r="517" spans="1:11" x14ac:dyDescent="0.25">
      <c r="A517" s="35">
        <v>721</v>
      </c>
      <c r="B517" s="2" t="s">
        <v>5</v>
      </c>
      <c r="C517" s="2">
        <v>6</v>
      </c>
      <c r="D517" s="2">
        <v>3.4</v>
      </c>
      <c r="E517" s="12">
        <v>40299</v>
      </c>
      <c r="F517" s="18">
        <v>2011</v>
      </c>
      <c r="G517" s="2">
        <f ca="1">IF(YEAR(E517)=Inputs!$A$4,1,0)</f>
        <v>0</v>
      </c>
      <c r="H517" s="21">
        <f ca="1">IF(G517=1,HLOOKUP(MONTH(E517),Inputs!$B$11:$M$15,5),IF(YEAR($E517)&gt;$F517,0,IF(YEAR($E517)=$F517,HLOOKUP(MONTH(E517),Inputs!$B$11:$M$15,4),1)))</f>
        <v>1</v>
      </c>
      <c r="I517" s="2">
        <f>SUMIFS('raw data'!$E:$E,'raw data'!$A:$A,"="&amp;SystemAnalysis!$A517,'raw data'!$G:$G,"="&amp;SystemAnalysis!$F517)</f>
        <v>4</v>
      </c>
      <c r="J517" s="24">
        <f ca="1">$D517*H517*Inputs!$A$2</f>
        <v>3.74</v>
      </c>
      <c r="K517" s="11">
        <f ca="1">IFERROR(I517/J517,"")</f>
        <v>1.0695187165775399</v>
      </c>
    </row>
    <row r="518" spans="1:11" x14ac:dyDescent="0.25">
      <c r="A518" s="35">
        <v>760</v>
      </c>
      <c r="B518" s="2" t="s">
        <v>5</v>
      </c>
      <c r="C518" s="2">
        <v>4</v>
      </c>
      <c r="D518" s="2">
        <v>8.75</v>
      </c>
      <c r="E518" s="12">
        <v>40269</v>
      </c>
      <c r="F518" s="18">
        <v>2011</v>
      </c>
      <c r="G518" s="2">
        <f ca="1">IF(YEAR(E518)=Inputs!$A$4,1,0)</f>
        <v>0</v>
      </c>
      <c r="H518" s="21">
        <f ca="1">IF(G518=1,HLOOKUP(MONTH(E518),Inputs!$B$11:$M$15,5),IF(YEAR($E518)&gt;$F518,0,IF(YEAR($E518)=$F518,HLOOKUP(MONTH(E518),Inputs!$B$11:$M$15,4),1)))</f>
        <v>1</v>
      </c>
      <c r="I518" s="2">
        <f>SUMIFS('raw data'!$E:$E,'raw data'!$A:$A,"="&amp;SystemAnalysis!$A518,'raw data'!$G:$G,"="&amp;SystemAnalysis!$F518)</f>
        <v>10</v>
      </c>
      <c r="J518" s="24">
        <f ca="1">$D518*H518*Inputs!$A$2</f>
        <v>9.625</v>
      </c>
      <c r="K518" s="11">
        <f ca="1">IFERROR(I518/J518,"")</f>
        <v>1.0389610389610389</v>
      </c>
    </row>
    <row r="519" spans="1:11" x14ac:dyDescent="0.25">
      <c r="A519" s="35">
        <v>774</v>
      </c>
      <c r="B519" s="2" t="s">
        <v>5</v>
      </c>
      <c r="C519" s="2">
        <v>2</v>
      </c>
      <c r="D519" s="2">
        <v>5</v>
      </c>
      <c r="E519" s="12">
        <v>40269</v>
      </c>
      <c r="F519" s="18">
        <v>2011</v>
      </c>
      <c r="G519" s="2">
        <f ca="1">IF(YEAR(E519)=Inputs!$A$4,1,0)</f>
        <v>0</v>
      </c>
      <c r="H519" s="21">
        <f ca="1">IF(G519=1,HLOOKUP(MONTH(E519),Inputs!$B$11:$M$15,5),IF(YEAR($E519)&gt;$F519,0,IF(YEAR($E519)=$F519,HLOOKUP(MONTH(E519),Inputs!$B$11:$M$15,4),1)))</f>
        <v>1</v>
      </c>
      <c r="I519" s="2">
        <f>SUMIFS('raw data'!$E:$E,'raw data'!$A:$A,"="&amp;SystemAnalysis!$A519,'raw data'!$G:$G,"="&amp;SystemAnalysis!$F519)</f>
        <v>6</v>
      </c>
      <c r="J519" s="24">
        <f ca="1">$D519*H519*Inputs!$A$2</f>
        <v>5.5</v>
      </c>
      <c r="K519" s="11">
        <f ca="1">IFERROR(I519/J519,"")</f>
        <v>1.0909090909090908</v>
      </c>
    </row>
    <row r="520" spans="1:11" x14ac:dyDescent="0.25">
      <c r="A520" s="35">
        <v>775</v>
      </c>
      <c r="B520" s="2" t="s">
        <v>5</v>
      </c>
      <c r="C520" s="2">
        <v>8</v>
      </c>
      <c r="D520" s="2">
        <v>4.8</v>
      </c>
      <c r="E520" s="12">
        <v>40299</v>
      </c>
      <c r="F520" s="18">
        <v>2011</v>
      </c>
      <c r="G520" s="2">
        <f ca="1">IF(YEAR(E520)=Inputs!$A$4,1,0)</f>
        <v>0</v>
      </c>
      <c r="H520" s="21">
        <f ca="1">IF(G520=1,HLOOKUP(MONTH(E520),Inputs!$B$11:$M$15,5),IF(YEAR($E520)&gt;$F520,0,IF(YEAR($E520)=$F520,HLOOKUP(MONTH(E520),Inputs!$B$11:$M$15,4),1)))</f>
        <v>1</v>
      </c>
      <c r="I520" s="2">
        <f>SUMIFS('raw data'!$E:$E,'raw data'!$A:$A,"="&amp;SystemAnalysis!$A520,'raw data'!$G:$G,"="&amp;SystemAnalysis!$F520)</f>
        <v>6</v>
      </c>
      <c r="J520" s="24">
        <f ca="1">$D520*H520*Inputs!$A$2</f>
        <v>5.28</v>
      </c>
      <c r="K520" s="11">
        <f ca="1">IFERROR(I520/J520,"")</f>
        <v>1.1363636363636362</v>
      </c>
    </row>
    <row r="521" spans="1:11" x14ac:dyDescent="0.25">
      <c r="A521" s="35">
        <v>825</v>
      </c>
      <c r="B521" s="2" t="s">
        <v>5</v>
      </c>
      <c r="C521" s="2">
        <v>3</v>
      </c>
      <c r="D521" s="2">
        <v>27.6</v>
      </c>
      <c r="E521" s="12">
        <v>40238</v>
      </c>
      <c r="F521" s="18">
        <v>2011</v>
      </c>
      <c r="G521" s="2">
        <f ca="1">IF(YEAR(E521)=Inputs!$A$4,1,0)</f>
        <v>0</v>
      </c>
      <c r="H521" s="21">
        <f ca="1">IF(G521=1,HLOOKUP(MONTH(E521),Inputs!$B$11:$M$15,5),IF(YEAR($E521)&gt;$F521,0,IF(YEAR($E521)=$F521,HLOOKUP(MONTH(E521),Inputs!$B$11:$M$15,4),1)))</f>
        <v>1</v>
      </c>
      <c r="I521" s="2">
        <f>SUMIFS('raw data'!$E:$E,'raw data'!$A:$A,"="&amp;SystemAnalysis!$A521,'raw data'!$G:$G,"="&amp;SystemAnalysis!$F521)</f>
        <v>30</v>
      </c>
      <c r="J521" s="24">
        <f ca="1">$D521*H521*Inputs!$A$2</f>
        <v>30.360000000000003</v>
      </c>
      <c r="K521" s="11">
        <f ca="1">IFERROR(I521/J521,"")</f>
        <v>0.98814229249011853</v>
      </c>
    </row>
    <row r="522" spans="1:11" x14ac:dyDescent="0.25">
      <c r="A522" s="35">
        <v>847</v>
      </c>
      <c r="B522" s="2" t="s">
        <v>5</v>
      </c>
      <c r="C522" s="2">
        <v>6</v>
      </c>
      <c r="D522" s="2">
        <v>3.96</v>
      </c>
      <c r="E522" s="12">
        <v>40330</v>
      </c>
      <c r="F522" s="18">
        <v>2011</v>
      </c>
      <c r="G522" s="2">
        <f ca="1">IF(YEAR(E522)=Inputs!$A$4,1,0)</f>
        <v>0</v>
      </c>
      <c r="H522" s="21">
        <f ca="1">IF(G522=1,HLOOKUP(MONTH(E522),Inputs!$B$11:$M$15,5),IF(YEAR($E522)&gt;$F522,0,IF(YEAR($E522)=$F522,HLOOKUP(MONTH(E522),Inputs!$B$11:$M$15,4),1)))</f>
        <v>1</v>
      </c>
      <c r="I522" s="2">
        <f>SUMIFS('raw data'!$E:$E,'raw data'!$A:$A,"="&amp;SystemAnalysis!$A522,'raw data'!$G:$G,"="&amp;SystemAnalysis!$F522)</f>
        <v>5</v>
      </c>
      <c r="J522" s="24">
        <f ca="1">$D522*H522*Inputs!$A$2</f>
        <v>4.3559999999999999</v>
      </c>
      <c r="K522" s="11">
        <f ca="1">IFERROR(I522/J522,"")</f>
        <v>1.1478420569329661</v>
      </c>
    </row>
    <row r="523" spans="1:11" x14ac:dyDescent="0.25">
      <c r="A523" s="35">
        <v>883</v>
      </c>
      <c r="B523" s="2" t="s">
        <v>5</v>
      </c>
      <c r="C523" s="2">
        <v>6</v>
      </c>
      <c r="D523" s="2">
        <v>3.45</v>
      </c>
      <c r="E523" s="12">
        <v>40299</v>
      </c>
      <c r="F523" s="18">
        <v>2011</v>
      </c>
      <c r="G523" s="2">
        <f ca="1">IF(YEAR(E523)=Inputs!$A$4,1,0)</f>
        <v>0</v>
      </c>
      <c r="H523" s="21">
        <f ca="1">IF(G523=1,HLOOKUP(MONTH(E523),Inputs!$B$11:$M$15,5),IF(YEAR($E523)&gt;$F523,0,IF(YEAR($E523)=$F523,HLOOKUP(MONTH(E523),Inputs!$B$11:$M$15,4),1)))</f>
        <v>1</v>
      </c>
      <c r="I523" s="2">
        <f>SUMIFS('raw data'!$E:$E,'raw data'!$A:$A,"="&amp;SystemAnalysis!$A523,'raw data'!$G:$G,"="&amp;SystemAnalysis!$F523)</f>
        <v>5</v>
      </c>
      <c r="J523" s="24">
        <f ca="1">$D523*H523*Inputs!$A$2</f>
        <v>3.7950000000000004</v>
      </c>
      <c r="K523" s="11">
        <f ca="1">IFERROR(I523/J523,"")</f>
        <v>1.3175230566534912</v>
      </c>
    </row>
    <row r="524" spans="1:11" x14ac:dyDescent="0.25">
      <c r="A524" s="35">
        <v>884</v>
      </c>
      <c r="B524" s="2" t="s">
        <v>5</v>
      </c>
      <c r="C524" s="2">
        <v>6</v>
      </c>
      <c r="D524" s="2">
        <v>3.45</v>
      </c>
      <c r="E524" s="12">
        <v>40299</v>
      </c>
      <c r="F524" s="18">
        <v>2011</v>
      </c>
      <c r="G524" s="2">
        <f ca="1">IF(YEAR(E524)=Inputs!$A$4,1,0)</f>
        <v>0</v>
      </c>
      <c r="H524" s="21">
        <f ca="1">IF(G524=1,HLOOKUP(MONTH(E524),Inputs!$B$11:$M$15,5),IF(YEAR($E524)&gt;$F524,0,IF(YEAR($E524)=$F524,HLOOKUP(MONTH(E524),Inputs!$B$11:$M$15,4),1)))</f>
        <v>1</v>
      </c>
      <c r="I524" s="2">
        <f>SUMIFS('raw data'!$E:$E,'raw data'!$A:$A,"="&amp;SystemAnalysis!$A524,'raw data'!$G:$G,"="&amp;SystemAnalysis!$F524)</f>
        <v>4</v>
      </c>
      <c r="J524" s="24">
        <f ca="1">$D524*H524*Inputs!$A$2</f>
        <v>3.7950000000000004</v>
      </c>
      <c r="K524" s="11">
        <f ca="1">IFERROR(I524/J524,"")</f>
        <v>1.054018445322793</v>
      </c>
    </row>
    <row r="525" spans="1:11" x14ac:dyDescent="0.25">
      <c r="A525" s="35">
        <v>911</v>
      </c>
      <c r="B525" s="2" t="s">
        <v>5</v>
      </c>
      <c r="C525" s="2">
        <v>2</v>
      </c>
      <c r="D525" s="2">
        <v>4.7</v>
      </c>
      <c r="E525" s="12">
        <v>40330</v>
      </c>
      <c r="F525" s="18">
        <v>2011</v>
      </c>
      <c r="G525" s="2">
        <f ca="1">IF(YEAR(E525)=Inputs!$A$4,1,0)</f>
        <v>0</v>
      </c>
      <c r="H525" s="21">
        <f ca="1">IF(G525=1,HLOOKUP(MONTH(E525),Inputs!$B$11:$M$15,5),IF(YEAR($E525)&gt;$F525,0,IF(YEAR($E525)=$F525,HLOOKUP(MONTH(E525),Inputs!$B$11:$M$15,4),1)))</f>
        <v>1</v>
      </c>
      <c r="I525" s="2">
        <f>SUMIFS('raw data'!$E:$E,'raw data'!$A:$A,"="&amp;SystemAnalysis!$A525,'raw data'!$G:$G,"="&amp;SystemAnalysis!$F525)</f>
        <v>6</v>
      </c>
      <c r="J525" s="24">
        <f ca="1">$D525*H525*Inputs!$A$2</f>
        <v>5.1700000000000008</v>
      </c>
      <c r="K525" s="11">
        <f ca="1">IFERROR(I525/J525,"")</f>
        <v>1.1605415860735009</v>
      </c>
    </row>
    <row r="526" spans="1:11" x14ac:dyDescent="0.25">
      <c r="A526" s="35">
        <v>937</v>
      </c>
      <c r="B526" s="2" t="s">
        <v>5</v>
      </c>
      <c r="C526" s="2">
        <v>2</v>
      </c>
      <c r="D526" s="2">
        <v>5.04</v>
      </c>
      <c r="E526" s="12">
        <v>40299</v>
      </c>
      <c r="F526" s="18">
        <v>2011</v>
      </c>
      <c r="G526" s="2">
        <f ca="1">IF(YEAR(E526)=Inputs!$A$4,1,0)</f>
        <v>0</v>
      </c>
      <c r="H526" s="21">
        <f ca="1">IF(G526=1,HLOOKUP(MONTH(E526),Inputs!$B$11:$M$15,5),IF(YEAR($E526)&gt;$F526,0,IF(YEAR($E526)=$F526,HLOOKUP(MONTH(E526),Inputs!$B$11:$M$15,4),1)))</f>
        <v>1</v>
      </c>
      <c r="I526" s="2">
        <f>SUMIFS('raw data'!$E:$E,'raw data'!$A:$A,"="&amp;SystemAnalysis!$A526,'raw data'!$G:$G,"="&amp;SystemAnalysis!$F526)</f>
        <v>7</v>
      </c>
      <c r="J526" s="24">
        <f ca="1">$D526*H526*Inputs!$A$2</f>
        <v>5.5440000000000005</v>
      </c>
      <c r="K526" s="11">
        <f ca="1">IFERROR(I526/J526,"")</f>
        <v>1.2626262626262625</v>
      </c>
    </row>
    <row r="527" spans="1:11" x14ac:dyDescent="0.25">
      <c r="A527" s="35">
        <v>970</v>
      </c>
      <c r="B527" s="2" t="s">
        <v>5</v>
      </c>
      <c r="C527" s="2">
        <v>8</v>
      </c>
      <c r="D527" s="2">
        <v>5.0599999999999996</v>
      </c>
      <c r="E527" s="12">
        <v>40360</v>
      </c>
      <c r="F527" s="18">
        <v>2011</v>
      </c>
      <c r="G527" s="2">
        <f ca="1">IF(YEAR(E527)=Inputs!$A$4,1,0)</f>
        <v>0</v>
      </c>
      <c r="H527" s="21">
        <f ca="1">IF(G527=1,HLOOKUP(MONTH(E527),Inputs!$B$11:$M$15,5),IF(YEAR($E527)&gt;$F527,0,IF(YEAR($E527)=$F527,HLOOKUP(MONTH(E527),Inputs!$B$11:$M$15,4),1)))</f>
        <v>1</v>
      </c>
      <c r="I527" s="2">
        <f>SUMIFS('raw data'!$E:$E,'raw data'!$A:$A,"="&amp;SystemAnalysis!$A527,'raw data'!$G:$G,"="&amp;SystemAnalysis!$F527)</f>
        <v>7</v>
      </c>
      <c r="J527" s="24">
        <f ca="1">$D527*H527*Inputs!$A$2</f>
        <v>5.5659999999999998</v>
      </c>
      <c r="K527" s="11">
        <f ca="1">IFERROR(I527/J527,"")</f>
        <v>1.2576356449874238</v>
      </c>
    </row>
    <row r="528" spans="1:11" x14ac:dyDescent="0.25">
      <c r="A528" s="35">
        <v>971</v>
      </c>
      <c r="B528" s="2" t="s">
        <v>5</v>
      </c>
      <c r="C528" s="2">
        <v>8</v>
      </c>
      <c r="D528" s="2">
        <v>2.6</v>
      </c>
      <c r="E528" s="12">
        <v>40422</v>
      </c>
      <c r="F528" s="18">
        <v>2011</v>
      </c>
      <c r="G528" s="2">
        <f ca="1">IF(YEAR(E528)=Inputs!$A$4,1,0)</f>
        <v>0</v>
      </c>
      <c r="H528" s="21">
        <f ca="1">IF(G528=1,HLOOKUP(MONTH(E528),Inputs!$B$11:$M$15,5),IF(YEAR($E528)&gt;$F528,0,IF(YEAR($E528)=$F528,HLOOKUP(MONTH(E528),Inputs!$B$11:$M$15,4),1)))</f>
        <v>1</v>
      </c>
      <c r="I528" s="2">
        <f>SUMIFS('raw data'!$E:$E,'raw data'!$A:$A,"="&amp;SystemAnalysis!$A528,'raw data'!$G:$G,"="&amp;SystemAnalysis!$F528)</f>
        <v>4</v>
      </c>
      <c r="J528" s="24">
        <f ca="1">$D528*H528*Inputs!$A$2</f>
        <v>2.8600000000000003</v>
      </c>
      <c r="K528" s="11">
        <f ca="1">IFERROR(I528/J528,"")</f>
        <v>1.3986013986013985</v>
      </c>
    </row>
    <row r="529" spans="1:11" x14ac:dyDescent="0.25">
      <c r="A529" s="35">
        <v>972</v>
      </c>
      <c r="B529" s="2" t="s">
        <v>5</v>
      </c>
      <c r="C529" s="2">
        <v>8</v>
      </c>
      <c r="D529" s="2">
        <v>3.6</v>
      </c>
      <c r="E529" s="12">
        <v>40391</v>
      </c>
      <c r="F529" s="18">
        <v>2011</v>
      </c>
      <c r="G529" s="2">
        <f ca="1">IF(YEAR(E529)=Inputs!$A$4,1,0)</f>
        <v>0</v>
      </c>
      <c r="H529" s="21">
        <f ca="1">IF(G529=1,HLOOKUP(MONTH(E529),Inputs!$B$11:$M$15,5),IF(YEAR($E529)&gt;$F529,0,IF(YEAR($E529)=$F529,HLOOKUP(MONTH(E529),Inputs!$B$11:$M$15,4),1)))</f>
        <v>1</v>
      </c>
      <c r="I529" s="2">
        <f>SUMIFS('raw data'!$E:$E,'raw data'!$A:$A,"="&amp;SystemAnalysis!$A529,'raw data'!$G:$G,"="&amp;SystemAnalysis!$F529)</f>
        <v>5</v>
      </c>
      <c r="J529" s="24">
        <f ca="1">$D529*H529*Inputs!$A$2</f>
        <v>3.9600000000000004</v>
      </c>
      <c r="K529" s="11">
        <f ca="1">IFERROR(I529/J529,"")</f>
        <v>1.2626262626262625</v>
      </c>
    </row>
    <row r="530" spans="1:11" x14ac:dyDescent="0.25">
      <c r="A530" s="35">
        <v>989</v>
      </c>
      <c r="B530" s="2" t="s">
        <v>5</v>
      </c>
      <c r="C530" s="2">
        <v>9</v>
      </c>
      <c r="D530" s="2">
        <v>3.2</v>
      </c>
      <c r="E530" s="12">
        <v>40360</v>
      </c>
      <c r="F530" s="18">
        <v>2011</v>
      </c>
      <c r="G530" s="2">
        <f ca="1">IF(YEAR(E530)=Inputs!$A$4,1,0)</f>
        <v>0</v>
      </c>
      <c r="H530" s="21">
        <f ca="1">IF(G530=1,HLOOKUP(MONTH(E530),Inputs!$B$11:$M$15,5),IF(YEAR($E530)&gt;$F530,0,IF(YEAR($E530)=$F530,HLOOKUP(MONTH(E530),Inputs!$B$11:$M$15,4),1)))</f>
        <v>1</v>
      </c>
      <c r="I530" s="2">
        <f>SUMIFS('raw data'!$E:$E,'raw data'!$A:$A,"="&amp;SystemAnalysis!$A530,'raw data'!$G:$G,"="&amp;SystemAnalysis!$F530)</f>
        <v>5</v>
      </c>
      <c r="J530" s="24">
        <f ca="1">$D530*H530*Inputs!$A$2</f>
        <v>3.5200000000000005</v>
      </c>
      <c r="K530" s="11">
        <f ca="1">IFERROR(I530/J530,"")</f>
        <v>1.4204545454545452</v>
      </c>
    </row>
    <row r="531" spans="1:11" x14ac:dyDescent="0.25">
      <c r="A531" s="35">
        <v>999</v>
      </c>
      <c r="B531" s="2" t="s">
        <v>5</v>
      </c>
      <c r="C531" s="2">
        <v>2</v>
      </c>
      <c r="D531" s="2">
        <v>2.4849999999999999</v>
      </c>
      <c r="E531" s="12">
        <v>40391</v>
      </c>
      <c r="F531" s="18">
        <v>2011</v>
      </c>
      <c r="G531" s="2">
        <f ca="1">IF(YEAR(E531)=Inputs!$A$4,1,0)</f>
        <v>0</v>
      </c>
      <c r="H531" s="21">
        <f ca="1">IF(G531=1,HLOOKUP(MONTH(E531),Inputs!$B$11:$M$15,5),IF(YEAR($E531)&gt;$F531,0,IF(YEAR($E531)=$F531,HLOOKUP(MONTH(E531),Inputs!$B$11:$M$15,4),1)))</f>
        <v>1</v>
      </c>
      <c r="I531" s="2">
        <f>SUMIFS('raw data'!$E:$E,'raw data'!$A:$A,"="&amp;SystemAnalysis!$A531,'raw data'!$G:$G,"="&amp;SystemAnalysis!$F531)</f>
        <v>3</v>
      </c>
      <c r="J531" s="24">
        <f ca="1">$D531*H531*Inputs!$A$2</f>
        <v>2.7335000000000003</v>
      </c>
      <c r="K531" s="11">
        <f ca="1">IFERROR(I531/J531,"")</f>
        <v>1.0974940552405341</v>
      </c>
    </row>
    <row r="532" spans="1:11" x14ac:dyDescent="0.25">
      <c r="A532" s="35">
        <v>1060</v>
      </c>
      <c r="B532" s="2" t="s">
        <v>5</v>
      </c>
      <c r="C532" s="2">
        <v>9</v>
      </c>
      <c r="D532" s="2">
        <v>2.82</v>
      </c>
      <c r="E532" s="12">
        <v>40452</v>
      </c>
      <c r="F532" s="18">
        <v>2011</v>
      </c>
      <c r="G532" s="2">
        <f ca="1">IF(YEAR(E532)=Inputs!$A$4,1,0)</f>
        <v>0</v>
      </c>
      <c r="H532" s="21">
        <f ca="1">IF(G532=1,HLOOKUP(MONTH(E532),Inputs!$B$11:$M$15,5),IF(YEAR($E532)&gt;$F532,0,IF(YEAR($E532)=$F532,HLOOKUP(MONTH(E532),Inputs!$B$11:$M$15,4),1)))</f>
        <v>1</v>
      </c>
      <c r="I532" s="2">
        <f>SUMIFS('raw data'!$E:$E,'raw data'!$A:$A,"="&amp;SystemAnalysis!$A532,'raw data'!$G:$G,"="&amp;SystemAnalysis!$F532)</f>
        <v>4</v>
      </c>
      <c r="J532" s="24">
        <f ca="1">$D532*H532*Inputs!$A$2</f>
        <v>3.1019999999999999</v>
      </c>
      <c r="K532" s="11">
        <f ca="1">IFERROR(I532/J532,"")</f>
        <v>1.2894906511927788</v>
      </c>
    </row>
    <row r="533" spans="1:11" x14ac:dyDescent="0.25">
      <c r="A533" s="35">
        <v>1064</v>
      </c>
      <c r="B533" s="2" t="s">
        <v>5</v>
      </c>
      <c r="C533" s="2">
        <v>9</v>
      </c>
      <c r="D533" s="2">
        <v>3.76</v>
      </c>
      <c r="E533" s="12">
        <v>40422</v>
      </c>
      <c r="F533" s="18">
        <v>2011</v>
      </c>
      <c r="G533" s="2">
        <f ca="1">IF(YEAR(E533)=Inputs!$A$4,1,0)</f>
        <v>0</v>
      </c>
      <c r="H533" s="21">
        <f ca="1">IF(G533=1,HLOOKUP(MONTH(E533),Inputs!$B$11:$M$15,5),IF(YEAR($E533)&gt;$F533,0,IF(YEAR($E533)=$F533,HLOOKUP(MONTH(E533),Inputs!$B$11:$M$15,4),1)))</f>
        <v>1</v>
      </c>
      <c r="I533" s="2">
        <f>SUMIFS('raw data'!$E:$E,'raw data'!$A:$A,"="&amp;SystemAnalysis!$A533,'raw data'!$G:$G,"="&amp;SystemAnalysis!$F533)</f>
        <v>5</v>
      </c>
      <c r="J533" s="24">
        <f ca="1">$D533*H533*Inputs!$A$2</f>
        <v>4.1360000000000001</v>
      </c>
      <c r="K533" s="11">
        <f ca="1">IFERROR(I533/J533,"")</f>
        <v>1.2088974854932302</v>
      </c>
    </row>
    <row r="534" spans="1:11" x14ac:dyDescent="0.25">
      <c r="A534" s="35">
        <v>1083</v>
      </c>
      <c r="B534" s="2" t="s">
        <v>5</v>
      </c>
      <c r="C534" s="2">
        <v>9</v>
      </c>
      <c r="D534" s="2">
        <v>3.51</v>
      </c>
      <c r="E534" s="12">
        <v>40360</v>
      </c>
      <c r="F534" s="18">
        <v>2011</v>
      </c>
      <c r="G534" s="2">
        <f ca="1">IF(YEAR(E534)=Inputs!$A$4,1,0)</f>
        <v>0</v>
      </c>
      <c r="H534" s="21">
        <f ca="1">IF(G534=1,HLOOKUP(MONTH(E534),Inputs!$B$11:$M$15,5),IF(YEAR($E534)&gt;$F534,0,IF(YEAR($E534)=$F534,HLOOKUP(MONTH(E534),Inputs!$B$11:$M$15,4),1)))</f>
        <v>1</v>
      </c>
      <c r="I534" s="2">
        <f>SUMIFS('raw data'!$E:$E,'raw data'!$A:$A,"="&amp;SystemAnalysis!$A534,'raw data'!$G:$G,"="&amp;SystemAnalysis!$F534)</f>
        <v>5</v>
      </c>
      <c r="J534" s="24">
        <f ca="1">$D534*H534*Inputs!$A$2</f>
        <v>3.8610000000000002</v>
      </c>
      <c r="K534" s="11">
        <f ca="1">IFERROR(I534/J534,"")</f>
        <v>1.295001295001295</v>
      </c>
    </row>
    <row r="535" spans="1:11" x14ac:dyDescent="0.25">
      <c r="A535" s="35">
        <v>1134</v>
      </c>
      <c r="B535" s="2" t="s">
        <v>5</v>
      </c>
      <c r="C535" s="2">
        <v>2</v>
      </c>
      <c r="D535" s="2">
        <v>3.6</v>
      </c>
      <c r="E535" s="12">
        <v>40391</v>
      </c>
      <c r="F535" s="18">
        <v>2011</v>
      </c>
      <c r="G535" s="2">
        <f ca="1">IF(YEAR(E535)=Inputs!$A$4,1,0)</f>
        <v>0</v>
      </c>
      <c r="H535" s="21">
        <f ca="1">IF(G535=1,HLOOKUP(MONTH(E535),Inputs!$B$11:$M$15,5),IF(YEAR($E535)&gt;$F535,0,IF(YEAR($E535)=$F535,HLOOKUP(MONTH(E535),Inputs!$B$11:$M$15,4),1)))</f>
        <v>1</v>
      </c>
      <c r="I535" s="2">
        <f>SUMIFS('raw data'!$E:$E,'raw data'!$A:$A,"="&amp;SystemAnalysis!$A535,'raw data'!$G:$G,"="&amp;SystemAnalysis!$F535)</f>
        <v>5</v>
      </c>
      <c r="J535" s="24">
        <f ca="1">$D535*H535*Inputs!$A$2</f>
        <v>3.9600000000000004</v>
      </c>
      <c r="K535" s="11">
        <f ca="1">IFERROR(I535/J535,"")</f>
        <v>1.2626262626262625</v>
      </c>
    </row>
    <row r="536" spans="1:11" x14ac:dyDescent="0.25">
      <c r="A536" s="35">
        <v>1153</v>
      </c>
      <c r="B536" s="2" t="s">
        <v>5</v>
      </c>
      <c r="C536" s="2">
        <v>2</v>
      </c>
      <c r="D536" s="2">
        <v>4.7300000000000004</v>
      </c>
      <c r="E536" s="12">
        <v>40360</v>
      </c>
      <c r="F536" s="18">
        <v>2011</v>
      </c>
      <c r="G536" s="2">
        <f ca="1">IF(YEAR(E536)=Inputs!$A$4,1,0)</f>
        <v>0</v>
      </c>
      <c r="H536" s="21">
        <f ca="1">IF(G536=1,HLOOKUP(MONTH(E536),Inputs!$B$11:$M$15,5),IF(YEAR($E536)&gt;$F536,0,IF(YEAR($E536)=$F536,HLOOKUP(MONTH(E536),Inputs!$B$11:$M$15,4),1)))</f>
        <v>1</v>
      </c>
      <c r="I536" s="2">
        <f>SUMIFS('raw data'!$E:$E,'raw data'!$A:$A,"="&amp;SystemAnalysis!$A536,'raw data'!$G:$G,"="&amp;SystemAnalysis!$F536)</f>
        <v>5</v>
      </c>
      <c r="J536" s="24">
        <f ca="1">$D536*H536*Inputs!$A$2</f>
        <v>5.2030000000000012</v>
      </c>
      <c r="K536" s="11">
        <f ca="1">IFERROR(I536/J536,"")</f>
        <v>0.96098404766480849</v>
      </c>
    </row>
    <row r="537" spans="1:11" x14ac:dyDescent="0.25">
      <c r="A537" s="35">
        <v>1195</v>
      </c>
      <c r="B537" s="2" t="s">
        <v>5</v>
      </c>
      <c r="C537" s="2">
        <v>2</v>
      </c>
      <c r="D537" s="2">
        <v>5.64</v>
      </c>
      <c r="E537" s="12">
        <v>40360</v>
      </c>
      <c r="F537" s="18">
        <v>2011</v>
      </c>
      <c r="G537" s="2">
        <f ca="1">IF(YEAR(E537)=Inputs!$A$4,1,0)</f>
        <v>0</v>
      </c>
      <c r="H537" s="21">
        <f ca="1">IF(G537=1,HLOOKUP(MONTH(E537),Inputs!$B$11:$M$15,5),IF(YEAR($E537)&gt;$F537,0,IF(YEAR($E537)=$F537,HLOOKUP(MONTH(E537),Inputs!$B$11:$M$15,4),1)))</f>
        <v>1</v>
      </c>
      <c r="I537" s="2">
        <f>SUMIFS('raw data'!$E:$E,'raw data'!$A:$A,"="&amp;SystemAnalysis!$A537,'raw data'!$G:$G,"="&amp;SystemAnalysis!$F537)</f>
        <v>7</v>
      </c>
      <c r="J537" s="24">
        <f ca="1">$D537*H537*Inputs!$A$2</f>
        <v>6.2039999999999997</v>
      </c>
      <c r="K537" s="11">
        <f ca="1">IFERROR(I537/J537,"")</f>
        <v>1.1283043197936815</v>
      </c>
    </row>
    <row r="538" spans="1:11" x14ac:dyDescent="0.25">
      <c r="A538" s="35">
        <v>1239</v>
      </c>
      <c r="B538" s="2" t="s">
        <v>5</v>
      </c>
      <c r="C538" s="2">
        <v>5</v>
      </c>
      <c r="D538" s="2">
        <v>3.1680000000000001</v>
      </c>
      <c r="E538" s="12">
        <v>40422</v>
      </c>
      <c r="F538" s="18">
        <v>2011</v>
      </c>
      <c r="G538" s="2">
        <f ca="1">IF(YEAR(E538)=Inputs!$A$4,1,0)</f>
        <v>0</v>
      </c>
      <c r="H538" s="21">
        <f ca="1">IF(G538=1,HLOOKUP(MONTH(E538),Inputs!$B$11:$M$15,5),IF(YEAR($E538)&gt;$F538,0,IF(YEAR($E538)=$F538,HLOOKUP(MONTH(E538),Inputs!$B$11:$M$15,4),1)))</f>
        <v>1</v>
      </c>
      <c r="I538" s="2">
        <f>SUMIFS('raw data'!$E:$E,'raw data'!$A:$A,"="&amp;SystemAnalysis!$A538,'raw data'!$G:$G,"="&amp;SystemAnalysis!$F538)</f>
        <v>4</v>
      </c>
      <c r="J538" s="24">
        <f ca="1">$D538*H538*Inputs!$A$2</f>
        <v>3.4848000000000003</v>
      </c>
      <c r="K538" s="11">
        <f ca="1">IFERROR(I538/J538,"")</f>
        <v>1.1478420569329659</v>
      </c>
    </row>
    <row r="539" spans="1:11" x14ac:dyDescent="0.25">
      <c r="A539" s="35">
        <v>1272</v>
      </c>
      <c r="B539" s="2" t="s">
        <v>5</v>
      </c>
      <c r="C539" s="2">
        <v>8</v>
      </c>
      <c r="D539" s="2">
        <v>2.4</v>
      </c>
      <c r="E539" s="12">
        <v>40422</v>
      </c>
      <c r="F539" s="18">
        <v>2011</v>
      </c>
      <c r="G539" s="2">
        <f ca="1">IF(YEAR(E539)=Inputs!$A$4,1,0)</f>
        <v>0</v>
      </c>
      <c r="H539" s="21">
        <f ca="1">IF(G539=1,HLOOKUP(MONTH(E539),Inputs!$B$11:$M$15,5),IF(YEAR($E539)&gt;$F539,0,IF(YEAR($E539)=$F539,HLOOKUP(MONTH(E539),Inputs!$B$11:$M$15,4),1)))</f>
        <v>1</v>
      </c>
      <c r="I539" s="2">
        <f>SUMIFS('raw data'!$E:$E,'raw data'!$A:$A,"="&amp;SystemAnalysis!$A539,'raw data'!$G:$G,"="&amp;SystemAnalysis!$F539)</f>
        <v>3</v>
      </c>
      <c r="J539" s="24">
        <f ca="1">$D539*H539*Inputs!$A$2</f>
        <v>2.64</v>
      </c>
      <c r="K539" s="11">
        <f ca="1">IFERROR(I539/J539,"")</f>
        <v>1.1363636363636362</v>
      </c>
    </row>
    <row r="540" spans="1:11" x14ac:dyDescent="0.25">
      <c r="A540" s="35">
        <v>1278</v>
      </c>
      <c r="B540" s="2" t="s">
        <v>5</v>
      </c>
      <c r="C540" s="2">
        <v>2</v>
      </c>
      <c r="D540" s="2">
        <v>7.2</v>
      </c>
      <c r="E540" s="12">
        <v>40238</v>
      </c>
      <c r="F540" s="18">
        <v>2011</v>
      </c>
      <c r="G540" s="2">
        <f ca="1">IF(YEAR(E540)=Inputs!$A$4,1,0)</f>
        <v>0</v>
      </c>
      <c r="H540" s="21">
        <f ca="1">IF(G540=1,HLOOKUP(MONTH(E540),Inputs!$B$11:$M$15,5),IF(YEAR($E540)&gt;$F540,0,IF(YEAR($E540)=$F540,HLOOKUP(MONTH(E540),Inputs!$B$11:$M$15,4),1)))</f>
        <v>1</v>
      </c>
      <c r="I540" s="2">
        <f>SUMIFS('raw data'!$E:$E,'raw data'!$A:$A,"="&amp;SystemAnalysis!$A540,'raw data'!$G:$G,"="&amp;SystemAnalysis!$F540)</f>
        <v>8</v>
      </c>
      <c r="J540" s="24">
        <f ca="1">$D540*H540*Inputs!$A$2</f>
        <v>7.9200000000000008</v>
      </c>
      <c r="K540" s="11">
        <f ca="1">IFERROR(I540/J540,"")</f>
        <v>1.0101010101010099</v>
      </c>
    </row>
    <row r="541" spans="1:11" x14ac:dyDescent="0.25">
      <c r="A541" s="35">
        <v>1280</v>
      </c>
      <c r="B541" s="2" t="s">
        <v>5</v>
      </c>
      <c r="C541" s="2">
        <v>2</v>
      </c>
      <c r="D541" s="2">
        <v>7.2149999999999999</v>
      </c>
      <c r="E541" s="12">
        <v>40391</v>
      </c>
      <c r="F541" s="18">
        <v>2011</v>
      </c>
      <c r="G541" s="2">
        <f ca="1">IF(YEAR(E541)=Inputs!$A$4,1,0)</f>
        <v>0</v>
      </c>
      <c r="H541" s="21">
        <f ca="1">IF(G541=1,HLOOKUP(MONTH(E541),Inputs!$B$11:$M$15,5),IF(YEAR($E541)&gt;$F541,0,IF(YEAR($E541)=$F541,HLOOKUP(MONTH(E541),Inputs!$B$11:$M$15,4),1)))</f>
        <v>1</v>
      </c>
      <c r="I541" s="2">
        <f>SUMIFS('raw data'!$E:$E,'raw data'!$A:$A,"="&amp;SystemAnalysis!$A541,'raw data'!$G:$G,"="&amp;SystemAnalysis!$F541)</f>
        <v>8</v>
      </c>
      <c r="J541" s="24">
        <f ca="1">$D541*H541*Inputs!$A$2</f>
        <v>7.9365000000000006</v>
      </c>
      <c r="K541" s="11">
        <f ca="1">IFERROR(I541/J541,"")</f>
        <v>1.008001008001008</v>
      </c>
    </row>
    <row r="542" spans="1:11" x14ac:dyDescent="0.25">
      <c r="A542" s="35">
        <v>1287</v>
      </c>
      <c r="B542" s="2" t="s">
        <v>5</v>
      </c>
      <c r="C542" s="2">
        <v>3</v>
      </c>
      <c r="D542" s="2">
        <v>34.520000000000003</v>
      </c>
      <c r="E542" s="12">
        <v>40026</v>
      </c>
      <c r="F542" s="18">
        <v>2011</v>
      </c>
      <c r="G542" s="2">
        <f ca="1">IF(YEAR(E542)=Inputs!$A$4,1,0)</f>
        <v>0</v>
      </c>
      <c r="H542" s="21">
        <f ca="1">IF(G542=1,HLOOKUP(MONTH(E542),Inputs!$B$11:$M$15,5),IF(YEAR($E542)&gt;$F542,0,IF(YEAR($E542)=$F542,HLOOKUP(MONTH(E542),Inputs!$B$11:$M$15,4),1)))</f>
        <v>1</v>
      </c>
      <c r="I542" s="2">
        <f>SUMIFS('raw data'!$E:$E,'raw data'!$A:$A,"="&amp;SystemAnalysis!$A542,'raw data'!$G:$G,"="&amp;SystemAnalysis!$F542)</f>
        <v>38</v>
      </c>
      <c r="J542" s="24">
        <f ca="1">$D542*H542*Inputs!$A$2</f>
        <v>37.972000000000008</v>
      </c>
      <c r="K542" s="11">
        <f ca="1">IFERROR(I542/J542,"")</f>
        <v>1.0007373854419044</v>
      </c>
    </row>
    <row r="543" spans="1:11" x14ac:dyDescent="0.25">
      <c r="A543" s="35">
        <v>1292</v>
      </c>
      <c r="B543" s="2" t="s">
        <v>5</v>
      </c>
      <c r="C543" s="2">
        <v>2</v>
      </c>
      <c r="D543" s="2">
        <v>5.85</v>
      </c>
      <c r="E543" s="12">
        <v>40391</v>
      </c>
      <c r="F543" s="18">
        <v>2011</v>
      </c>
      <c r="G543" s="2">
        <f ca="1">IF(YEAR(E543)=Inputs!$A$4,1,0)</f>
        <v>0</v>
      </c>
      <c r="H543" s="21">
        <f ca="1">IF(G543=1,HLOOKUP(MONTH(E543),Inputs!$B$11:$M$15,5),IF(YEAR($E543)&gt;$F543,0,IF(YEAR($E543)=$F543,HLOOKUP(MONTH(E543),Inputs!$B$11:$M$15,4),1)))</f>
        <v>1</v>
      </c>
      <c r="I543" s="2">
        <f>SUMIFS('raw data'!$E:$E,'raw data'!$A:$A,"="&amp;SystemAnalysis!$A543,'raw data'!$G:$G,"="&amp;SystemAnalysis!$F543)</f>
        <v>6</v>
      </c>
      <c r="J543" s="24">
        <f ca="1">$D543*H543*Inputs!$A$2</f>
        <v>6.4350000000000005</v>
      </c>
      <c r="K543" s="11">
        <f ca="1">IFERROR(I543/J543,"")</f>
        <v>0.93240093240093236</v>
      </c>
    </row>
    <row r="544" spans="1:11" x14ac:dyDescent="0.25">
      <c r="A544" s="35">
        <v>1307</v>
      </c>
      <c r="B544" s="2" t="s">
        <v>5</v>
      </c>
      <c r="C544" s="2">
        <v>2</v>
      </c>
      <c r="D544" s="2">
        <v>5.85</v>
      </c>
      <c r="E544" s="12">
        <v>40330</v>
      </c>
      <c r="F544" s="18">
        <v>2011</v>
      </c>
      <c r="G544" s="2">
        <f ca="1">IF(YEAR(E544)=Inputs!$A$4,1,0)</f>
        <v>0</v>
      </c>
      <c r="H544" s="21">
        <f ca="1">IF(G544=1,HLOOKUP(MONTH(E544),Inputs!$B$11:$M$15,5),IF(YEAR($E544)&gt;$F544,0,IF(YEAR($E544)=$F544,HLOOKUP(MONTH(E544),Inputs!$B$11:$M$15,4),1)))</f>
        <v>1</v>
      </c>
      <c r="I544" s="2">
        <f>SUMIFS('raw data'!$E:$E,'raw data'!$A:$A,"="&amp;SystemAnalysis!$A544,'raw data'!$G:$G,"="&amp;SystemAnalysis!$F544)</f>
        <v>7</v>
      </c>
      <c r="J544" s="24">
        <f ca="1">$D544*H544*Inputs!$A$2</f>
        <v>6.4350000000000005</v>
      </c>
      <c r="K544" s="11">
        <f ca="1">IFERROR(I544/J544,"")</f>
        <v>1.0878010878010878</v>
      </c>
    </row>
    <row r="545" spans="1:11" x14ac:dyDescent="0.25">
      <c r="A545" s="35">
        <v>1319</v>
      </c>
      <c r="B545" s="2" t="s">
        <v>5</v>
      </c>
      <c r="C545" s="2">
        <v>8</v>
      </c>
      <c r="D545" s="2">
        <v>2.99</v>
      </c>
      <c r="E545" s="12">
        <v>40513</v>
      </c>
      <c r="F545" s="18">
        <v>2011</v>
      </c>
      <c r="G545" s="2">
        <f ca="1">IF(YEAR(E545)=Inputs!$A$4,1,0)</f>
        <v>0</v>
      </c>
      <c r="H545" s="21">
        <f ca="1">IF(G545=1,HLOOKUP(MONTH(E545),Inputs!$B$11:$M$15,5),IF(YEAR($E545)&gt;$F545,0,IF(YEAR($E545)=$F545,HLOOKUP(MONTH(E545),Inputs!$B$11:$M$15,4),1)))</f>
        <v>1</v>
      </c>
      <c r="I545" s="2">
        <f>SUMIFS('raw data'!$E:$E,'raw data'!$A:$A,"="&amp;SystemAnalysis!$A545,'raw data'!$G:$G,"="&amp;SystemAnalysis!$F545)</f>
        <v>3</v>
      </c>
      <c r="J545" s="24">
        <f ca="1">$D545*H545*Inputs!$A$2</f>
        <v>3.2890000000000006</v>
      </c>
      <c r="K545" s="11">
        <f ca="1">IFERROR(I545/J545,"")</f>
        <v>0.91213134691395548</v>
      </c>
    </row>
    <row r="546" spans="1:11" x14ac:dyDescent="0.25">
      <c r="A546" s="35">
        <v>1434</v>
      </c>
      <c r="B546" s="2" t="s">
        <v>5</v>
      </c>
      <c r="C546" s="2">
        <v>2</v>
      </c>
      <c r="D546" s="2">
        <v>3.78</v>
      </c>
      <c r="E546" s="12">
        <v>40391</v>
      </c>
      <c r="F546" s="18">
        <v>2011</v>
      </c>
      <c r="G546" s="2">
        <f ca="1">IF(YEAR(E546)=Inputs!$A$4,1,0)</f>
        <v>0</v>
      </c>
      <c r="H546" s="21">
        <f ca="1">IF(G546=1,HLOOKUP(MONTH(E546),Inputs!$B$11:$M$15,5),IF(YEAR($E546)&gt;$F546,0,IF(YEAR($E546)=$F546,HLOOKUP(MONTH(E546),Inputs!$B$11:$M$15,4),1)))</f>
        <v>1</v>
      </c>
      <c r="I546" s="2">
        <f>SUMIFS('raw data'!$E:$E,'raw data'!$A:$A,"="&amp;SystemAnalysis!$A546,'raw data'!$G:$G,"="&amp;SystemAnalysis!$F546)</f>
        <v>5</v>
      </c>
      <c r="J546" s="24">
        <f ca="1">$D546*H546*Inputs!$A$2</f>
        <v>4.1580000000000004</v>
      </c>
      <c r="K546" s="11">
        <f ca="1">IFERROR(I546/J546,"")</f>
        <v>1.2025012025012023</v>
      </c>
    </row>
    <row r="547" spans="1:11" x14ac:dyDescent="0.25">
      <c r="A547" s="35">
        <v>1436</v>
      </c>
      <c r="B547" s="2" t="s">
        <v>5</v>
      </c>
      <c r="C547" s="2">
        <v>8</v>
      </c>
      <c r="D547" s="2">
        <v>3.24</v>
      </c>
      <c r="E547" s="12">
        <v>40452</v>
      </c>
      <c r="F547" s="18">
        <v>2011</v>
      </c>
      <c r="G547" s="2">
        <f ca="1">IF(YEAR(E547)=Inputs!$A$4,1,0)</f>
        <v>0</v>
      </c>
      <c r="H547" s="21">
        <f ca="1">IF(G547=1,HLOOKUP(MONTH(E547),Inputs!$B$11:$M$15,5),IF(YEAR($E547)&gt;$F547,0,IF(YEAR($E547)=$F547,HLOOKUP(MONTH(E547),Inputs!$B$11:$M$15,4),1)))</f>
        <v>1</v>
      </c>
      <c r="I547" s="2">
        <f>SUMIFS('raw data'!$E:$E,'raw data'!$A:$A,"="&amp;SystemAnalysis!$A547,'raw data'!$G:$G,"="&amp;SystemAnalysis!$F547)</f>
        <v>3</v>
      </c>
      <c r="J547" s="24">
        <f ca="1">$D547*H547*Inputs!$A$2</f>
        <v>3.5640000000000005</v>
      </c>
      <c r="K547" s="11">
        <f ca="1">IFERROR(I547/J547,"")</f>
        <v>0.84175084175084158</v>
      </c>
    </row>
    <row r="548" spans="1:11" x14ac:dyDescent="0.25">
      <c r="A548" s="35">
        <v>1458</v>
      </c>
      <c r="B548" s="2" t="s">
        <v>5</v>
      </c>
      <c r="C548" s="2">
        <v>8</v>
      </c>
      <c r="D548" s="2">
        <v>2.99</v>
      </c>
      <c r="E548" s="12">
        <v>40513</v>
      </c>
      <c r="F548" s="18">
        <v>2011</v>
      </c>
      <c r="G548" s="2">
        <f ca="1">IF(YEAR(E548)=Inputs!$A$4,1,0)</f>
        <v>0</v>
      </c>
      <c r="H548" s="21">
        <f ca="1">IF(G548=1,HLOOKUP(MONTH(E548),Inputs!$B$11:$M$15,5),IF(YEAR($E548)&gt;$F548,0,IF(YEAR($E548)=$F548,HLOOKUP(MONTH(E548),Inputs!$B$11:$M$15,4),1)))</f>
        <v>1</v>
      </c>
      <c r="I548" s="2">
        <f>SUMIFS('raw data'!$E:$E,'raw data'!$A:$A,"="&amp;SystemAnalysis!$A548,'raw data'!$G:$G,"="&amp;SystemAnalysis!$F548)</f>
        <v>3</v>
      </c>
      <c r="J548" s="24">
        <f ca="1">$D548*H548*Inputs!$A$2</f>
        <v>3.2890000000000006</v>
      </c>
      <c r="K548" s="11">
        <f ca="1">IFERROR(I548/J548,"")</f>
        <v>0.91213134691395548</v>
      </c>
    </row>
    <row r="549" spans="1:11" x14ac:dyDescent="0.25">
      <c r="A549" s="35">
        <v>1464</v>
      </c>
      <c r="B549" s="2" t="s">
        <v>5</v>
      </c>
      <c r="C549" s="2">
        <v>2</v>
      </c>
      <c r="D549" s="2">
        <v>6.72</v>
      </c>
      <c r="E549" s="12">
        <v>40452</v>
      </c>
      <c r="F549" s="18">
        <v>2011</v>
      </c>
      <c r="G549" s="2">
        <f ca="1">IF(YEAR(E549)=Inputs!$A$4,1,0)</f>
        <v>0</v>
      </c>
      <c r="H549" s="21">
        <f ca="1">IF(G549=1,HLOOKUP(MONTH(E549),Inputs!$B$11:$M$15,5),IF(YEAR($E549)&gt;$F549,0,IF(YEAR($E549)=$F549,HLOOKUP(MONTH(E549),Inputs!$B$11:$M$15,4),1)))</f>
        <v>1</v>
      </c>
      <c r="I549" s="2">
        <f>SUMIFS('raw data'!$E:$E,'raw data'!$A:$A,"="&amp;SystemAnalysis!$A549,'raw data'!$G:$G,"="&amp;SystemAnalysis!$F549)</f>
        <v>9</v>
      </c>
      <c r="J549" s="24">
        <f ca="1">$D549*H549*Inputs!$A$2</f>
        <v>7.3920000000000003</v>
      </c>
      <c r="K549" s="11">
        <f ca="1">IFERROR(I549/J549,"")</f>
        <v>1.2175324675324675</v>
      </c>
    </row>
    <row r="550" spans="1:11" x14ac:dyDescent="0.25">
      <c r="A550" s="35">
        <v>1468</v>
      </c>
      <c r="B550" s="2" t="s">
        <v>5</v>
      </c>
      <c r="C550" s="2">
        <v>10</v>
      </c>
      <c r="D550" s="2">
        <v>3.15</v>
      </c>
      <c r="E550" s="12">
        <v>40452</v>
      </c>
      <c r="F550" s="18">
        <v>2011</v>
      </c>
      <c r="G550" s="2">
        <f ca="1">IF(YEAR(E550)=Inputs!$A$4,1,0)</f>
        <v>0</v>
      </c>
      <c r="H550" s="21">
        <f ca="1">IF(G550=1,HLOOKUP(MONTH(E550),Inputs!$B$11:$M$15,5),IF(YEAR($E550)&gt;$F550,0,IF(YEAR($E550)=$F550,HLOOKUP(MONTH(E550),Inputs!$B$11:$M$15,4),1)))</f>
        <v>1</v>
      </c>
      <c r="I550" s="2">
        <f>SUMIFS('raw data'!$E:$E,'raw data'!$A:$A,"="&amp;SystemAnalysis!$A550,'raw data'!$G:$G,"="&amp;SystemAnalysis!$F550)</f>
        <v>4</v>
      </c>
      <c r="J550" s="24">
        <f ca="1">$D550*H550*Inputs!$A$2</f>
        <v>3.4650000000000003</v>
      </c>
      <c r="K550" s="11">
        <f ca="1">IFERROR(I550/J550,"")</f>
        <v>1.1544011544011543</v>
      </c>
    </row>
    <row r="551" spans="1:11" x14ac:dyDescent="0.25">
      <c r="A551" s="35">
        <v>1488</v>
      </c>
      <c r="B551" s="2" t="s">
        <v>5</v>
      </c>
      <c r="C551" s="2">
        <v>6</v>
      </c>
      <c r="D551" s="2">
        <v>5.52</v>
      </c>
      <c r="E551" s="12">
        <v>40269</v>
      </c>
      <c r="F551" s="18">
        <v>2011</v>
      </c>
      <c r="G551" s="2">
        <f ca="1">IF(YEAR(E551)=Inputs!$A$4,1,0)</f>
        <v>0</v>
      </c>
      <c r="H551" s="21">
        <f ca="1">IF(G551=1,HLOOKUP(MONTH(E551),Inputs!$B$11:$M$15,5),IF(YEAR($E551)&gt;$F551,0,IF(YEAR($E551)=$F551,HLOOKUP(MONTH(E551),Inputs!$B$11:$M$15,4),1)))</f>
        <v>1</v>
      </c>
      <c r="I551" s="2">
        <f>SUMIFS('raw data'!$E:$E,'raw data'!$A:$A,"="&amp;SystemAnalysis!$A551,'raw data'!$G:$G,"="&amp;SystemAnalysis!$F551)</f>
        <v>8</v>
      </c>
      <c r="J551" s="24">
        <f ca="1">$D551*H551*Inputs!$A$2</f>
        <v>6.0720000000000001</v>
      </c>
      <c r="K551" s="11">
        <f ca="1">IFERROR(I551/J551,"")</f>
        <v>1.3175230566534915</v>
      </c>
    </row>
    <row r="552" spans="1:11" hidden="1" x14ac:dyDescent="0.25">
      <c r="A552" s="35">
        <v>1531</v>
      </c>
      <c r="B552" s="2" t="s">
        <v>5</v>
      </c>
      <c r="C552" s="2">
        <v>8</v>
      </c>
      <c r="D552" s="2">
        <v>1.3440000000000001</v>
      </c>
      <c r="E552" s="12">
        <v>40695</v>
      </c>
      <c r="F552" s="18">
        <v>2011</v>
      </c>
      <c r="G552" s="2">
        <f ca="1">IF(YEAR(E552)=Inputs!$A$4,1,0)</f>
        <v>0</v>
      </c>
      <c r="H552" s="21">
        <f ca="1">IF(G552=1,HLOOKUP(MONTH(E552),Inputs!$B$11:$M$15,5),IF(YEAR($E552)&gt;$F552,0,IF(YEAR($E552)=$F552,HLOOKUP(MONTH(E552),Inputs!$B$11:$M$15,4),1)))</f>
        <v>0.59489138219145377</v>
      </c>
      <c r="I552" s="2">
        <f>SUMIFS('raw data'!$E:$E,'raw data'!$A:$A,"="&amp;SystemAnalysis!$A552,'raw data'!$G:$G,"="&amp;SystemAnalysis!$F552)</f>
        <v>1</v>
      </c>
      <c r="J552" s="24">
        <f ca="1">$D552*H552*Inputs!$A$2</f>
        <v>0.87948741943184539</v>
      </c>
      <c r="K552" s="11">
        <f ca="1">IFERROR(I552/J552,"")</f>
        <v>1.137025928859797</v>
      </c>
    </row>
    <row r="553" spans="1:11" hidden="1" x14ac:dyDescent="0.25">
      <c r="A553" s="35">
        <v>1532</v>
      </c>
      <c r="B553" s="2" t="s">
        <v>5</v>
      </c>
      <c r="C553" s="2">
        <v>8</v>
      </c>
      <c r="D553" s="2">
        <v>1.3440000000000001</v>
      </c>
      <c r="E553" s="12">
        <v>40695</v>
      </c>
      <c r="F553" s="18">
        <v>2011</v>
      </c>
      <c r="G553" s="2">
        <f ca="1">IF(YEAR(E553)=Inputs!$A$4,1,0)</f>
        <v>0</v>
      </c>
      <c r="H553" s="21">
        <f ca="1">IF(G553=1,HLOOKUP(MONTH(E553),Inputs!$B$11:$M$15,5),IF(YEAR($E553)&gt;$F553,0,IF(YEAR($E553)=$F553,HLOOKUP(MONTH(E553),Inputs!$B$11:$M$15,4),1)))</f>
        <v>0.59489138219145377</v>
      </c>
      <c r="I553" s="2">
        <f>SUMIFS('raw data'!$E:$E,'raw data'!$A:$A,"="&amp;SystemAnalysis!$A553,'raw data'!$G:$G,"="&amp;SystemAnalysis!$F553)</f>
        <v>1</v>
      </c>
      <c r="J553" s="24">
        <f ca="1">$D553*H553*Inputs!$A$2</f>
        <v>0.87948741943184539</v>
      </c>
      <c r="K553" s="11">
        <f ca="1">IFERROR(I553/J553,"")</f>
        <v>1.137025928859797</v>
      </c>
    </row>
    <row r="554" spans="1:11" hidden="1" x14ac:dyDescent="0.25">
      <c r="A554" s="35">
        <v>1533</v>
      </c>
      <c r="B554" s="2" t="s">
        <v>5</v>
      </c>
      <c r="C554" s="2">
        <v>8</v>
      </c>
      <c r="D554" s="2">
        <v>1.3440000000000001</v>
      </c>
      <c r="E554" s="12">
        <v>40695</v>
      </c>
      <c r="F554" s="18">
        <v>2011</v>
      </c>
      <c r="G554" s="2">
        <f ca="1">IF(YEAR(E554)=Inputs!$A$4,1,0)</f>
        <v>0</v>
      </c>
      <c r="H554" s="21">
        <f ca="1">IF(G554=1,HLOOKUP(MONTH(E554),Inputs!$B$11:$M$15,5),IF(YEAR($E554)&gt;$F554,0,IF(YEAR($E554)=$F554,HLOOKUP(MONTH(E554),Inputs!$B$11:$M$15,4),1)))</f>
        <v>0.59489138219145377</v>
      </c>
      <c r="I554" s="2">
        <f>SUMIFS('raw data'!$E:$E,'raw data'!$A:$A,"="&amp;SystemAnalysis!$A554,'raw data'!$G:$G,"="&amp;SystemAnalysis!$F554)</f>
        <v>1</v>
      </c>
      <c r="J554" s="24">
        <f ca="1">$D554*H554*Inputs!$A$2</f>
        <v>0.87948741943184539</v>
      </c>
      <c r="K554" s="11">
        <f ca="1">IFERROR(I554/J554,"")</f>
        <v>1.137025928859797</v>
      </c>
    </row>
    <row r="555" spans="1:11" x14ac:dyDescent="0.25">
      <c r="A555" s="35">
        <v>1568</v>
      </c>
      <c r="B555" s="2" t="s">
        <v>5</v>
      </c>
      <c r="C555" s="2">
        <v>2</v>
      </c>
      <c r="D555" s="2">
        <v>2.7</v>
      </c>
      <c r="E555" s="12">
        <v>40452</v>
      </c>
      <c r="F555" s="18">
        <v>2011</v>
      </c>
      <c r="G555" s="2">
        <f ca="1">IF(YEAR(E555)=Inputs!$A$4,1,0)</f>
        <v>0</v>
      </c>
      <c r="H555" s="21">
        <f ca="1">IF(G555=1,HLOOKUP(MONTH(E555),Inputs!$B$11:$M$15,5),IF(YEAR($E555)&gt;$F555,0,IF(YEAR($E555)=$F555,HLOOKUP(MONTH(E555),Inputs!$B$11:$M$15,4),1)))</f>
        <v>1</v>
      </c>
      <c r="I555" s="2">
        <f>SUMIFS('raw data'!$E:$E,'raw data'!$A:$A,"="&amp;SystemAnalysis!$A555,'raw data'!$G:$G,"="&amp;SystemAnalysis!$F555)</f>
        <v>4</v>
      </c>
      <c r="J555" s="24">
        <f ca="1">$D555*H555*Inputs!$A$2</f>
        <v>2.9700000000000006</v>
      </c>
      <c r="K555" s="11">
        <f ca="1">IFERROR(I555/J555,"")</f>
        <v>1.3468013468013464</v>
      </c>
    </row>
    <row r="556" spans="1:11" x14ac:dyDescent="0.25">
      <c r="A556" s="35">
        <v>1571</v>
      </c>
      <c r="B556" s="2" t="s">
        <v>5</v>
      </c>
      <c r="C556" s="2">
        <v>2</v>
      </c>
      <c r="D556" s="2">
        <v>8.74</v>
      </c>
      <c r="E556" s="12">
        <v>40360</v>
      </c>
      <c r="F556" s="18">
        <v>2011</v>
      </c>
      <c r="G556" s="2">
        <f ca="1">IF(YEAR(E556)=Inputs!$A$4,1,0)</f>
        <v>0</v>
      </c>
      <c r="H556" s="21">
        <f ca="1">IF(G556=1,HLOOKUP(MONTH(E556),Inputs!$B$11:$M$15,5),IF(YEAR($E556)&gt;$F556,0,IF(YEAR($E556)=$F556,HLOOKUP(MONTH(E556),Inputs!$B$11:$M$15,4),1)))</f>
        <v>1</v>
      </c>
      <c r="I556" s="2">
        <f>SUMIFS('raw data'!$E:$E,'raw data'!$A:$A,"="&amp;SystemAnalysis!$A556,'raw data'!$G:$G,"="&amp;SystemAnalysis!$F556)</f>
        <v>10</v>
      </c>
      <c r="J556" s="24">
        <f ca="1">$D556*H556*Inputs!$A$2</f>
        <v>9.6140000000000008</v>
      </c>
      <c r="K556" s="11">
        <f ca="1">IFERROR(I556/J556,"")</f>
        <v>1.0401497815685459</v>
      </c>
    </row>
    <row r="557" spans="1:11" x14ac:dyDescent="0.25">
      <c r="A557" s="35">
        <v>1614</v>
      </c>
      <c r="B557" s="2" t="s">
        <v>5</v>
      </c>
      <c r="C557" s="2">
        <v>2</v>
      </c>
      <c r="D557" s="2">
        <v>3.18</v>
      </c>
      <c r="E557" s="12">
        <v>40422</v>
      </c>
      <c r="F557" s="18">
        <v>2011</v>
      </c>
      <c r="G557" s="2">
        <f ca="1">IF(YEAR(E557)=Inputs!$A$4,1,0)</f>
        <v>0</v>
      </c>
      <c r="H557" s="21">
        <f ca="1">IF(G557=1,HLOOKUP(MONTH(E557),Inputs!$B$11:$M$15,5),IF(YEAR($E557)&gt;$F557,0,IF(YEAR($E557)=$F557,HLOOKUP(MONTH(E557),Inputs!$B$11:$M$15,4),1)))</f>
        <v>1</v>
      </c>
      <c r="I557" s="2">
        <f>SUMIFS('raw data'!$E:$E,'raw data'!$A:$A,"="&amp;SystemAnalysis!$A557,'raw data'!$G:$G,"="&amp;SystemAnalysis!$F557)</f>
        <v>4</v>
      </c>
      <c r="J557" s="24">
        <f ca="1">$D557*H557*Inputs!$A$2</f>
        <v>3.4980000000000007</v>
      </c>
      <c r="K557" s="11">
        <f ca="1">IFERROR(I557/J557,"")</f>
        <v>1.1435105774728413</v>
      </c>
    </row>
    <row r="558" spans="1:11" x14ac:dyDescent="0.25">
      <c r="A558" s="35">
        <v>1646</v>
      </c>
      <c r="B558" s="2" t="s">
        <v>5</v>
      </c>
      <c r="C558" s="2">
        <v>2</v>
      </c>
      <c r="D558" s="2">
        <v>6</v>
      </c>
      <c r="E558" s="12">
        <v>40330</v>
      </c>
      <c r="F558" s="18">
        <v>2011</v>
      </c>
      <c r="G558" s="2">
        <f ca="1">IF(YEAR(E558)=Inputs!$A$4,1,0)</f>
        <v>0</v>
      </c>
      <c r="H558" s="21">
        <f ca="1">IF(G558=1,HLOOKUP(MONTH(E558),Inputs!$B$11:$M$15,5),IF(YEAR($E558)&gt;$F558,0,IF(YEAR($E558)=$F558,HLOOKUP(MONTH(E558),Inputs!$B$11:$M$15,4),1)))</f>
        <v>1</v>
      </c>
      <c r="I558" s="2">
        <f>SUMIFS('raw data'!$E:$E,'raw data'!$A:$A,"="&amp;SystemAnalysis!$A558,'raw data'!$G:$G,"="&amp;SystemAnalysis!$F558)</f>
        <v>7</v>
      </c>
      <c r="J558" s="24">
        <f ca="1">$D558*H558*Inputs!$A$2</f>
        <v>6.6000000000000005</v>
      </c>
      <c r="K558" s="11">
        <f ca="1">IFERROR(I558/J558,"")</f>
        <v>1.0606060606060606</v>
      </c>
    </row>
    <row r="559" spans="1:11" x14ac:dyDescent="0.25">
      <c r="A559" s="35">
        <v>1664</v>
      </c>
      <c r="B559" s="2" t="s">
        <v>5</v>
      </c>
      <c r="C559" s="2">
        <v>5</v>
      </c>
      <c r="D559" s="2">
        <v>9.1999999999999993</v>
      </c>
      <c r="E559" s="12">
        <v>40360</v>
      </c>
      <c r="F559" s="18">
        <v>2011</v>
      </c>
      <c r="G559" s="2">
        <f ca="1">IF(YEAR(E559)=Inputs!$A$4,1,0)</f>
        <v>0</v>
      </c>
      <c r="H559" s="21">
        <f ca="1">IF(G559=1,HLOOKUP(MONTH(E559),Inputs!$B$11:$M$15,5),IF(YEAR($E559)&gt;$F559,0,IF(YEAR($E559)=$F559,HLOOKUP(MONTH(E559),Inputs!$B$11:$M$15,4),1)))</f>
        <v>1</v>
      </c>
      <c r="I559" s="2">
        <f>SUMIFS('raw data'!$E:$E,'raw data'!$A:$A,"="&amp;SystemAnalysis!$A559,'raw data'!$G:$G,"="&amp;SystemAnalysis!$F559)</f>
        <v>12</v>
      </c>
      <c r="J559" s="24">
        <f ca="1">$D559*H559*Inputs!$A$2</f>
        <v>10.119999999999999</v>
      </c>
      <c r="K559" s="11">
        <f ca="1">IFERROR(I559/J559,"")</f>
        <v>1.1857707509881423</v>
      </c>
    </row>
    <row r="560" spans="1:11" x14ac:dyDescent="0.25">
      <c r="A560" s="35">
        <v>1717</v>
      </c>
      <c r="B560" s="2" t="s">
        <v>5</v>
      </c>
      <c r="C560" s="2">
        <v>2</v>
      </c>
      <c r="D560" s="2">
        <v>7</v>
      </c>
      <c r="E560" s="12">
        <v>40422</v>
      </c>
      <c r="F560" s="18">
        <v>2011</v>
      </c>
      <c r="G560" s="2">
        <f ca="1">IF(YEAR(E560)=Inputs!$A$4,1,0)</f>
        <v>0</v>
      </c>
      <c r="H560" s="21">
        <f ca="1">IF(G560=1,HLOOKUP(MONTH(E560),Inputs!$B$11:$M$15,5),IF(YEAR($E560)&gt;$F560,0,IF(YEAR($E560)=$F560,HLOOKUP(MONTH(E560),Inputs!$B$11:$M$15,4),1)))</f>
        <v>1</v>
      </c>
      <c r="I560" s="2">
        <f>SUMIFS('raw data'!$E:$E,'raw data'!$A:$A,"="&amp;SystemAnalysis!$A560,'raw data'!$G:$G,"="&amp;SystemAnalysis!$F560)</f>
        <v>8</v>
      </c>
      <c r="J560" s="24">
        <f ca="1">$D560*H560*Inputs!$A$2</f>
        <v>7.7000000000000011</v>
      </c>
      <c r="K560" s="11">
        <f ca="1">IFERROR(I560/J560,"")</f>
        <v>1.0389610389610389</v>
      </c>
    </row>
    <row r="561" spans="1:11" x14ac:dyDescent="0.25">
      <c r="A561" s="35">
        <v>1723</v>
      </c>
      <c r="B561" s="2" t="s">
        <v>5</v>
      </c>
      <c r="C561" s="2">
        <v>5</v>
      </c>
      <c r="D561" s="2">
        <v>7.52</v>
      </c>
      <c r="E561" s="12">
        <v>40452</v>
      </c>
      <c r="F561" s="18">
        <v>2011</v>
      </c>
      <c r="G561" s="2">
        <f ca="1">IF(YEAR(E561)=Inputs!$A$4,1,0)</f>
        <v>0</v>
      </c>
      <c r="H561" s="21">
        <f ca="1">IF(G561=1,HLOOKUP(MONTH(E561),Inputs!$B$11:$M$15,5),IF(YEAR($E561)&gt;$F561,0,IF(YEAR($E561)=$F561,HLOOKUP(MONTH(E561),Inputs!$B$11:$M$15,4),1)))</f>
        <v>1</v>
      </c>
      <c r="I561" s="2">
        <f>SUMIFS('raw data'!$E:$E,'raw data'!$A:$A,"="&amp;SystemAnalysis!$A561,'raw data'!$G:$G,"="&amp;SystemAnalysis!$F561)</f>
        <v>9</v>
      </c>
      <c r="J561" s="24">
        <f ca="1">$D561*H561*Inputs!$A$2</f>
        <v>8.2720000000000002</v>
      </c>
      <c r="K561" s="11">
        <f ca="1">IFERROR(I561/J561,"")</f>
        <v>1.0880077369439072</v>
      </c>
    </row>
    <row r="562" spans="1:11" x14ac:dyDescent="0.25">
      <c r="A562" s="35">
        <v>1724</v>
      </c>
      <c r="B562" s="2" t="s">
        <v>5</v>
      </c>
      <c r="C562" s="2">
        <v>6</v>
      </c>
      <c r="D562" s="2">
        <v>4.05</v>
      </c>
      <c r="E562" s="12">
        <v>40238</v>
      </c>
      <c r="F562" s="18">
        <v>2011</v>
      </c>
      <c r="G562" s="2">
        <f ca="1">IF(YEAR(E562)=Inputs!$A$4,1,0)</f>
        <v>0</v>
      </c>
      <c r="H562" s="21">
        <f ca="1">IF(G562=1,HLOOKUP(MONTH(E562),Inputs!$B$11:$M$15,5),IF(YEAR($E562)&gt;$F562,0,IF(YEAR($E562)=$F562,HLOOKUP(MONTH(E562),Inputs!$B$11:$M$15,4),1)))</f>
        <v>1</v>
      </c>
      <c r="I562" s="2">
        <f>SUMIFS('raw data'!$E:$E,'raw data'!$A:$A,"="&amp;SystemAnalysis!$A562,'raw data'!$G:$G,"="&amp;SystemAnalysis!$F562)</f>
        <v>5</v>
      </c>
      <c r="J562" s="24">
        <f ca="1">$D562*H562*Inputs!$A$2</f>
        <v>4.4550000000000001</v>
      </c>
      <c r="K562" s="11">
        <f ca="1">IFERROR(I562/J562,"")</f>
        <v>1.122334455667789</v>
      </c>
    </row>
    <row r="563" spans="1:11" x14ac:dyDescent="0.25">
      <c r="A563" s="35">
        <v>1758</v>
      </c>
      <c r="B563" s="2" t="s">
        <v>5</v>
      </c>
      <c r="C563" s="2">
        <v>2</v>
      </c>
      <c r="D563" s="2">
        <v>4.05</v>
      </c>
      <c r="E563" s="12">
        <v>40544</v>
      </c>
      <c r="F563" s="18">
        <v>2011</v>
      </c>
      <c r="G563" s="2">
        <f ca="1">IF(YEAR(E563)=Inputs!$A$4,1,0)</f>
        <v>0</v>
      </c>
      <c r="H563" s="21">
        <f ca="1">IF(G563=1,HLOOKUP(MONTH(E563),Inputs!$B$11:$M$15,5),IF(YEAR($E563)&gt;$F563,0,IF(YEAR($E563)=$F563,HLOOKUP(MONTH(E563),Inputs!$B$11:$M$15,4),1)))</f>
        <v>0.99999999999999989</v>
      </c>
      <c r="I563" s="2">
        <f>SUMIFS('raw data'!$E:$E,'raw data'!$A:$A,"="&amp;SystemAnalysis!$A563,'raw data'!$G:$G,"="&amp;SystemAnalysis!$F563)</f>
        <v>5</v>
      </c>
      <c r="J563" s="24">
        <f ca="1">$D563*H563*Inputs!$A$2</f>
        <v>4.4549999999999992</v>
      </c>
      <c r="K563" s="11">
        <f ca="1">IFERROR(I563/J563,"")</f>
        <v>1.1223344556677892</v>
      </c>
    </row>
    <row r="564" spans="1:11" hidden="1" x14ac:dyDescent="0.25">
      <c r="A564" s="35">
        <v>1780</v>
      </c>
      <c r="B564" s="2" t="s">
        <v>5</v>
      </c>
      <c r="C564" s="2">
        <v>2</v>
      </c>
      <c r="D564" s="2">
        <v>6.3</v>
      </c>
      <c r="E564" s="12">
        <v>40575</v>
      </c>
      <c r="F564" s="18">
        <v>2011</v>
      </c>
      <c r="G564" s="2">
        <f ca="1">IF(YEAR(E564)=Inputs!$A$4,1,0)</f>
        <v>0</v>
      </c>
      <c r="H564" s="21">
        <f ca="1">IF(G564=1,HLOOKUP(MONTH(E564),Inputs!$B$11:$M$15,5),IF(YEAR($E564)&gt;$F564,0,IF(YEAR($E564)=$F564,HLOOKUP(MONTH(E564),Inputs!$B$11:$M$15,4),1)))</f>
        <v>0.97230842683217944</v>
      </c>
      <c r="I564" s="2">
        <f>SUMIFS('raw data'!$E:$E,'raw data'!$A:$A,"="&amp;SystemAnalysis!$A564,'raw data'!$G:$G,"="&amp;SystemAnalysis!$F564)</f>
        <v>7</v>
      </c>
      <c r="J564" s="24">
        <f ca="1">$D564*H564*Inputs!$A$2</f>
        <v>6.738097397947004</v>
      </c>
      <c r="K564" s="11">
        <f ca="1">IFERROR(I564/J564,"")</f>
        <v>1.0388689249479821</v>
      </c>
    </row>
    <row r="565" spans="1:11" hidden="1" x14ac:dyDescent="0.25">
      <c r="A565" s="35">
        <v>1797</v>
      </c>
      <c r="B565" s="2" t="s">
        <v>5</v>
      </c>
      <c r="C565" s="2">
        <v>2</v>
      </c>
      <c r="D565" s="2">
        <v>5.64</v>
      </c>
      <c r="E565" s="12">
        <v>40575</v>
      </c>
      <c r="F565" s="18">
        <v>2011</v>
      </c>
      <c r="G565" s="2">
        <f ca="1">IF(YEAR(E565)=Inputs!$A$4,1,0)</f>
        <v>0</v>
      </c>
      <c r="H565" s="21">
        <f ca="1">IF(G565=1,HLOOKUP(MONTH(E565),Inputs!$B$11:$M$15,5),IF(YEAR($E565)&gt;$F565,0,IF(YEAR($E565)=$F565,HLOOKUP(MONTH(E565),Inputs!$B$11:$M$15,4),1)))</f>
        <v>0.97230842683217944</v>
      </c>
      <c r="I565" s="2">
        <f>SUMIFS('raw data'!$E:$E,'raw data'!$A:$A,"="&amp;SystemAnalysis!$A565,'raw data'!$G:$G,"="&amp;SystemAnalysis!$F565)</f>
        <v>6</v>
      </c>
      <c r="J565" s="24">
        <f ca="1">$D565*H565*Inputs!$A$2</f>
        <v>6.032201480066842</v>
      </c>
      <c r="K565" s="11">
        <f ca="1">IFERROR(I565/J565,"")</f>
        <v>0.99466173665232327</v>
      </c>
    </row>
    <row r="566" spans="1:11" x14ac:dyDescent="0.25">
      <c r="A566" s="35">
        <v>1822</v>
      </c>
      <c r="B566" s="2" t="s">
        <v>5</v>
      </c>
      <c r="C566" s="2">
        <v>2</v>
      </c>
      <c r="D566" s="2">
        <v>9.89</v>
      </c>
      <c r="E566" s="12">
        <v>40269</v>
      </c>
      <c r="F566" s="18">
        <v>2011</v>
      </c>
      <c r="G566" s="2">
        <f ca="1">IF(YEAR(E566)=Inputs!$A$4,1,0)</f>
        <v>0</v>
      </c>
      <c r="H566" s="21">
        <f ca="1">IF(G566=1,HLOOKUP(MONTH(E566),Inputs!$B$11:$M$15,5),IF(YEAR($E566)&gt;$F566,0,IF(YEAR($E566)=$F566,HLOOKUP(MONTH(E566),Inputs!$B$11:$M$15,4),1)))</f>
        <v>1</v>
      </c>
      <c r="I566" s="2">
        <f>SUMIFS('raw data'!$E:$E,'raw data'!$A:$A,"="&amp;SystemAnalysis!$A566,'raw data'!$G:$G,"="&amp;SystemAnalysis!$F566)</f>
        <v>13</v>
      </c>
      <c r="J566" s="24">
        <f ca="1">$D566*H566*Inputs!$A$2</f>
        <v>10.879000000000001</v>
      </c>
      <c r="K566" s="11">
        <f ca="1">IFERROR(I566/J566,"")</f>
        <v>1.1949627723136316</v>
      </c>
    </row>
    <row r="567" spans="1:11" x14ac:dyDescent="0.25">
      <c r="A567" s="35">
        <v>2029</v>
      </c>
      <c r="B567" s="2" t="s">
        <v>5</v>
      </c>
      <c r="C567" s="2">
        <v>6</v>
      </c>
      <c r="D567" s="2">
        <v>7.2</v>
      </c>
      <c r="E567" s="12">
        <v>40452</v>
      </c>
      <c r="F567" s="18">
        <v>2011</v>
      </c>
      <c r="G567" s="2">
        <f ca="1">IF(YEAR(E567)=Inputs!$A$4,1,0)</f>
        <v>0</v>
      </c>
      <c r="H567" s="21">
        <f ca="1">IF(G567=1,HLOOKUP(MONTH(E567),Inputs!$B$11:$M$15,5),IF(YEAR($E567)&gt;$F567,0,IF(YEAR($E567)=$F567,HLOOKUP(MONTH(E567),Inputs!$B$11:$M$15,4),1)))</f>
        <v>1</v>
      </c>
      <c r="I567" s="2">
        <f>SUMIFS('raw data'!$E:$E,'raw data'!$A:$A,"="&amp;SystemAnalysis!$A567,'raw data'!$G:$G,"="&amp;SystemAnalysis!$F567)</f>
        <v>8</v>
      </c>
      <c r="J567" s="24">
        <f ca="1">$D567*H567*Inputs!$A$2</f>
        <v>7.9200000000000008</v>
      </c>
      <c r="K567" s="11">
        <f ca="1">IFERROR(I567/J567,"")</f>
        <v>1.0101010101010099</v>
      </c>
    </row>
    <row r="568" spans="1:11" hidden="1" x14ac:dyDescent="0.25">
      <c r="A568" s="35">
        <v>2051</v>
      </c>
      <c r="B568" s="2" t="s">
        <v>5</v>
      </c>
      <c r="C568" s="2">
        <v>8</v>
      </c>
      <c r="D568" s="2">
        <v>1.85</v>
      </c>
      <c r="E568" s="12">
        <v>40695</v>
      </c>
      <c r="F568" s="18">
        <v>2011</v>
      </c>
      <c r="G568" s="2">
        <f ca="1">IF(YEAR(E568)=Inputs!$A$4,1,0)</f>
        <v>0</v>
      </c>
      <c r="H568" s="21">
        <f ca="1">IF(G568=1,HLOOKUP(MONTH(E568),Inputs!$B$11:$M$15,5),IF(YEAR($E568)&gt;$F568,0,IF(YEAR($E568)=$F568,HLOOKUP(MONTH(E568),Inputs!$B$11:$M$15,4),1)))</f>
        <v>0.59489138219145377</v>
      </c>
      <c r="I568" s="2">
        <f>SUMIFS('raw data'!$E:$E,'raw data'!$A:$A,"="&amp;SystemAnalysis!$A568,'raw data'!$G:$G,"="&amp;SystemAnalysis!$F568)</f>
        <v>2</v>
      </c>
      <c r="J568" s="24">
        <f ca="1">$D568*H568*Inputs!$A$2</f>
        <v>1.2106039627596086</v>
      </c>
      <c r="K568" s="11">
        <f ca="1">IFERROR(I568/J568,"")</f>
        <v>1.6520679442027755</v>
      </c>
    </row>
    <row r="569" spans="1:11" hidden="1" x14ac:dyDescent="0.25">
      <c r="A569" s="35">
        <v>2103</v>
      </c>
      <c r="B569" s="2" t="s">
        <v>5</v>
      </c>
      <c r="C569" s="2">
        <v>8</v>
      </c>
      <c r="D569" s="2">
        <v>3.68</v>
      </c>
      <c r="E569" s="12">
        <v>40603</v>
      </c>
      <c r="F569" s="18">
        <v>2011</v>
      </c>
      <c r="G569" s="2">
        <f ca="1">IF(YEAR(E569)=Inputs!$A$4,1,0)</f>
        <v>0</v>
      </c>
      <c r="H569" s="21">
        <f ca="1">IF(G569=1,HLOOKUP(MONTH(E569),Inputs!$B$11:$M$15,5),IF(YEAR($E569)&gt;$F569,0,IF(YEAR($E569)=$F569,HLOOKUP(MONTH(E569),Inputs!$B$11:$M$15,4),1)))</f>
        <v>0.92074480783003099</v>
      </c>
      <c r="I569" s="2">
        <f>SUMIFS('raw data'!$E:$E,'raw data'!$A:$A,"="&amp;SystemAnalysis!$A569,'raw data'!$G:$G,"="&amp;SystemAnalysis!$F569)</f>
        <v>4</v>
      </c>
      <c r="J569" s="24">
        <f ca="1">$D569*H569*Inputs!$A$2</f>
        <v>3.7271749820959661</v>
      </c>
      <c r="K569" s="11">
        <f ca="1">IFERROR(I569/J569,"")</f>
        <v>1.0731988756134576</v>
      </c>
    </row>
    <row r="570" spans="1:11" hidden="1" x14ac:dyDescent="0.25">
      <c r="A570" s="35">
        <v>2104</v>
      </c>
      <c r="B570" s="2" t="s">
        <v>5</v>
      </c>
      <c r="C570" s="2">
        <v>8</v>
      </c>
      <c r="D570" s="2">
        <v>5.75</v>
      </c>
      <c r="E570" s="12">
        <v>40575</v>
      </c>
      <c r="F570" s="18">
        <v>2011</v>
      </c>
      <c r="G570" s="2">
        <f ca="1">IF(YEAR(E570)=Inputs!$A$4,1,0)</f>
        <v>0</v>
      </c>
      <c r="H570" s="21">
        <f ca="1">IF(G570=1,HLOOKUP(MONTH(E570),Inputs!$B$11:$M$15,5),IF(YEAR($E570)&gt;$F570,0,IF(YEAR($E570)=$F570,HLOOKUP(MONTH(E570),Inputs!$B$11:$M$15,4),1)))</f>
        <v>0.97230842683217944</v>
      </c>
      <c r="I570" s="2">
        <f>SUMIFS('raw data'!$E:$E,'raw data'!$A:$A,"="&amp;SystemAnalysis!$A570,'raw data'!$G:$G,"="&amp;SystemAnalysis!$F570)</f>
        <v>7</v>
      </c>
      <c r="J570" s="24">
        <f ca="1">$D570*H570*Inputs!$A$2</f>
        <v>6.1498507997135352</v>
      </c>
      <c r="K570" s="11">
        <f ca="1">IFERROR(I570/J570,"")</f>
        <v>1.138238996029963</v>
      </c>
    </row>
    <row r="571" spans="1:11" hidden="1" x14ac:dyDescent="0.25">
      <c r="A571" s="35">
        <v>2134</v>
      </c>
      <c r="B571" s="2" t="s">
        <v>5</v>
      </c>
      <c r="C571" s="2">
        <v>8</v>
      </c>
      <c r="D571" s="2">
        <v>8.2249999999999996</v>
      </c>
      <c r="E571" s="12">
        <v>40603</v>
      </c>
      <c r="F571" s="18">
        <v>2011</v>
      </c>
      <c r="G571" s="2">
        <f ca="1">IF(YEAR(E571)=Inputs!$A$4,1,0)</f>
        <v>0</v>
      </c>
      <c r="H571" s="21">
        <f ca="1">IF(G571=1,HLOOKUP(MONTH(E571),Inputs!$B$11:$M$15,5),IF(YEAR($E571)&gt;$F571,0,IF(YEAR($E571)=$F571,HLOOKUP(MONTH(E571),Inputs!$B$11:$M$15,4),1)))</f>
        <v>0.92074480783003099</v>
      </c>
      <c r="I571" s="2">
        <f>SUMIFS('raw data'!$E:$E,'raw data'!$A:$A,"="&amp;SystemAnalysis!$A571,'raw data'!$G:$G,"="&amp;SystemAnalysis!$F571)</f>
        <v>8</v>
      </c>
      <c r="J571" s="24">
        <f ca="1">$D571*H571*Inputs!$A$2</f>
        <v>8.3304386488422058</v>
      </c>
      <c r="K571" s="11">
        <f ca="1">IFERROR(I571/J571,"")</f>
        <v>0.96033358352766562</v>
      </c>
    </row>
    <row r="572" spans="1:11" hidden="1" x14ac:dyDescent="0.25">
      <c r="A572" s="35">
        <v>2159</v>
      </c>
      <c r="B572" s="2" t="s">
        <v>5</v>
      </c>
      <c r="C572" s="2">
        <v>8</v>
      </c>
      <c r="D572" s="2">
        <v>8.5500000000000007</v>
      </c>
      <c r="E572" s="12">
        <v>40634</v>
      </c>
      <c r="F572" s="18">
        <v>2011</v>
      </c>
      <c r="G572" s="2">
        <f ca="1">IF(YEAR(E572)=Inputs!$A$4,1,0)</f>
        <v>0</v>
      </c>
      <c r="H572" s="21">
        <f ca="1">IF(G572=1,HLOOKUP(MONTH(E572),Inputs!$B$11:$M$15,5),IF(YEAR($E572)&gt;$F572,0,IF(YEAR($E572)=$F572,HLOOKUP(MONTH(E572),Inputs!$B$11:$M$15,4),1)))</f>
        <v>0.8436380997851517</v>
      </c>
      <c r="I572" s="2">
        <f>SUMIFS('raw data'!$E:$E,'raw data'!$A:$A,"="&amp;SystemAnalysis!$A572,'raw data'!$G:$G,"="&amp;SystemAnalysis!$F572)</f>
        <v>7</v>
      </c>
      <c r="J572" s="24">
        <f ca="1">$D572*H572*Inputs!$A$2</f>
        <v>7.9344163284793536</v>
      </c>
      <c r="K572" s="11">
        <f ca="1">IFERROR(I572/J572,"")</f>
        <v>0.88223250585863366</v>
      </c>
    </row>
    <row r="573" spans="1:11" hidden="1" x14ac:dyDescent="0.25">
      <c r="A573" s="35">
        <v>2167</v>
      </c>
      <c r="B573" s="2" t="s">
        <v>5</v>
      </c>
      <c r="C573" s="2">
        <v>8</v>
      </c>
      <c r="D573" s="2">
        <v>4.1399999999999997</v>
      </c>
      <c r="E573" s="12">
        <v>40634</v>
      </c>
      <c r="F573" s="18">
        <v>2011</v>
      </c>
      <c r="G573" s="2">
        <f ca="1">IF(YEAR(E573)=Inputs!$A$4,1,0)</f>
        <v>0</v>
      </c>
      <c r="H573" s="21">
        <f ca="1">IF(G573=1,HLOOKUP(MONTH(E573),Inputs!$B$11:$M$15,5),IF(YEAR($E573)&gt;$F573,0,IF(YEAR($E573)=$F573,HLOOKUP(MONTH(E573),Inputs!$B$11:$M$15,4),1)))</f>
        <v>0.8436380997851517</v>
      </c>
      <c r="I573" s="2">
        <f>SUMIFS('raw data'!$E:$E,'raw data'!$A:$A,"="&amp;SystemAnalysis!$A573,'raw data'!$G:$G,"="&amp;SystemAnalysis!$F573)</f>
        <v>4</v>
      </c>
      <c r="J573" s="24">
        <f ca="1">$D573*H573*Inputs!$A$2</f>
        <v>3.841927906421581</v>
      </c>
      <c r="K573" s="11">
        <f ca="1">IFERROR(I573/J573,"")</f>
        <v>1.0411439510132945</v>
      </c>
    </row>
    <row r="574" spans="1:11" hidden="1" x14ac:dyDescent="0.25">
      <c r="A574" s="35">
        <v>2172</v>
      </c>
      <c r="B574" s="2" t="s">
        <v>5</v>
      </c>
      <c r="C574" s="2">
        <v>5</v>
      </c>
      <c r="D574" s="2">
        <v>5.55</v>
      </c>
      <c r="E574" s="12">
        <v>40603</v>
      </c>
      <c r="F574" s="18">
        <v>2011</v>
      </c>
      <c r="G574" s="2">
        <f ca="1">IF(YEAR(E574)=Inputs!$A$4,1,0)</f>
        <v>0</v>
      </c>
      <c r="H574" s="21">
        <f ca="1">IF(G574=1,HLOOKUP(MONTH(E574),Inputs!$B$11:$M$15,5),IF(YEAR($E574)&gt;$F574,0,IF(YEAR($E574)=$F574,HLOOKUP(MONTH(E574),Inputs!$B$11:$M$15,4),1)))</f>
        <v>0.92074480783003099</v>
      </c>
      <c r="I574" s="2">
        <f>SUMIFS('raw data'!$E:$E,'raw data'!$A:$A,"="&amp;SystemAnalysis!$A574,'raw data'!$G:$G,"="&amp;SystemAnalysis!$F574)</f>
        <v>6</v>
      </c>
      <c r="J574" s="24">
        <f ca="1">$D574*H574*Inputs!$A$2</f>
        <v>5.6211470518023399</v>
      </c>
      <c r="K574" s="11">
        <f ca="1">IFERROR(I574/J574,"")</f>
        <v>1.0673978006101417</v>
      </c>
    </row>
    <row r="575" spans="1:11" hidden="1" x14ac:dyDescent="0.25">
      <c r="A575" s="35">
        <v>2174</v>
      </c>
      <c r="B575" s="2" t="s">
        <v>5</v>
      </c>
      <c r="C575" s="2">
        <v>8</v>
      </c>
      <c r="D575" s="2">
        <v>3.91</v>
      </c>
      <c r="E575" s="12">
        <v>40664</v>
      </c>
      <c r="F575" s="18">
        <v>2011</v>
      </c>
      <c r="G575" s="2">
        <f ca="1">IF(YEAR(E575)=Inputs!$A$4,1,0)</f>
        <v>0</v>
      </c>
      <c r="H575" s="21">
        <f ca="1">IF(G575=1,HLOOKUP(MONTH(E575),Inputs!$B$11:$M$15,5),IF(YEAR($E575)&gt;$F575,0,IF(YEAR($E575)=$F575,HLOOKUP(MONTH(E575),Inputs!$B$11:$M$15,4),1)))</f>
        <v>0.73239436619718312</v>
      </c>
      <c r="I575" s="2">
        <f>SUMIFS('raw data'!$E:$E,'raw data'!$A:$A,"="&amp;SystemAnalysis!$A575,'raw data'!$G:$G,"="&amp;SystemAnalysis!$F575)</f>
        <v>4</v>
      </c>
      <c r="J575" s="24">
        <f ca="1">$D575*H575*Inputs!$A$2</f>
        <v>3.1500281690140848</v>
      </c>
      <c r="K575" s="11">
        <f ca="1">IFERROR(I575/J575,"")</f>
        <v>1.2698299143311931</v>
      </c>
    </row>
    <row r="576" spans="1:11" x14ac:dyDescent="0.25">
      <c r="A576" s="35">
        <v>2209</v>
      </c>
      <c r="B576" s="2" t="s">
        <v>5</v>
      </c>
      <c r="C576" s="2">
        <v>2</v>
      </c>
      <c r="D576" s="2">
        <v>4.2</v>
      </c>
      <c r="E576" s="12">
        <v>40544</v>
      </c>
      <c r="F576" s="18">
        <v>2011</v>
      </c>
      <c r="G576" s="2">
        <f ca="1">IF(YEAR(E576)=Inputs!$A$4,1,0)</f>
        <v>0</v>
      </c>
      <c r="H576" s="21">
        <f ca="1">IF(G576=1,HLOOKUP(MONTH(E576),Inputs!$B$11:$M$15,5),IF(YEAR($E576)&gt;$F576,0,IF(YEAR($E576)=$F576,HLOOKUP(MONTH(E576),Inputs!$B$11:$M$15,4),1)))</f>
        <v>0.99999999999999989</v>
      </c>
      <c r="I576" s="2">
        <f>SUMIFS('raw data'!$E:$E,'raw data'!$A:$A,"="&amp;SystemAnalysis!$A576,'raw data'!$G:$G,"="&amp;SystemAnalysis!$F576)</f>
        <v>5</v>
      </c>
      <c r="J576" s="24">
        <f ca="1">$D576*H576*Inputs!$A$2</f>
        <v>4.6199999999999992</v>
      </c>
      <c r="K576" s="11">
        <f ca="1">IFERROR(I576/J576,"")</f>
        <v>1.0822510822510825</v>
      </c>
    </row>
    <row r="577" spans="1:11" hidden="1" x14ac:dyDescent="0.25">
      <c r="A577" s="35">
        <v>2218</v>
      </c>
      <c r="B577" s="2" t="s">
        <v>5</v>
      </c>
      <c r="C577" s="2">
        <v>8</v>
      </c>
      <c r="D577" s="2">
        <v>5.52</v>
      </c>
      <c r="E577" s="12">
        <v>40603</v>
      </c>
      <c r="F577" s="18">
        <v>2011</v>
      </c>
      <c r="G577" s="2">
        <f ca="1">IF(YEAR(E577)=Inputs!$A$4,1,0)</f>
        <v>0</v>
      </c>
      <c r="H577" s="21">
        <f ca="1">IF(G577=1,HLOOKUP(MONTH(E577),Inputs!$B$11:$M$15,5),IF(YEAR($E577)&gt;$F577,0,IF(YEAR($E577)=$F577,HLOOKUP(MONTH(E577),Inputs!$B$11:$M$15,4),1)))</f>
        <v>0.92074480783003099</v>
      </c>
      <c r="I577" s="2">
        <f>SUMIFS('raw data'!$E:$E,'raw data'!$A:$A,"="&amp;SystemAnalysis!$A577,'raw data'!$G:$G,"="&amp;SystemAnalysis!$F577)</f>
        <v>6</v>
      </c>
      <c r="J577" s="24">
        <f ca="1">$D577*H577*Inputs!$A$2</f>
        <v>5.5907624731439487</v>
      </c>
      <c r="K577" s="11">
        <f ca="1">IFERROR(I577/J577,"")</f>
        <v>1.0731988756134578</v>
      </c>
    </row>
    <row r="578" spans="1:11" x14ac:dyDescent="0.25">
      <c r="A578" s="35">
        <v>2237</v>
      </c>
      <c r="B578" s="2" t="s">
        <v>5</v>
      </c>
      <c r="C578" s="2">
        <v>2</v>
      </c>
      <c r="D578" s="2">
        <v>5.25</v>
      </c>
      <c r="E578" s="12">
        <v>40544</v>
      </c>
      <c r="F578" s="18">
        <v>2011</v>
      </c>
      <c r="G578" s="2">
        <f ca="1">IF(YEAR(E578)=Inputs!$A$4,1,0)</f>
        <v>0</v>
      </c>
      <c r="H578" s="21">
        <f ca="1">IF(G578=1,HLOOKUP(MONTH(E578),Inputs!$B$11:$M$15,5),IF(YEAR($E578)&gt;$F578,0,IF(YEAR($E578)=$F578,HLOOKUP(MONTH(E578),Inputs!$B$11:$M$15,4),1)))</f>
        <v>0.99999999999999989</v>
      </c>
      <c r="I578" s="2">
        <f>SUMIFS('raw data'!$E:$E,'raw data'!$A:$A,"="&amp;SystemAnalysis!$A578,'raw data'!$G:$G,"="&amp;SystemAnalysis!$F578)</f>
        <v>7</v>
      </c>
      <c r="J578" s="24">
        <f ca="1">$D578*H578*Inputs!$A$2</f>
        <v>5.7749999999999995</v>
      </c>
      <c r="K578" s="11">
        <f ca="1">IFERROR(I578/J578,"")</f>
        <v>1.2121212121212122</v>
      </c>
    </row>
    <row r="579" spans="1:11" hidden="1" x14ac:dyDescent="0.25">
      <c r="A579" s="35">
        <v>2247</v>
      </c>
      <c r="B579" s="2" t="s">
        <v>5</v>
      </c>
      <c r="C579" s="2">
        <v>2</v>
      </c>
      <c r="D579" s="2">
        <v>4.0250000000000004</v>
      </c>
      <c r="E579" s="12">
        <v>40603</v>
      </c>
      <c r="F579" s="18">
        <v>2011</v>
      </c>
      <c r="G579" s="2">
        <f ca="1">IF(YEAR(E579)=Inputs!$A$4,1,0)</f>
        <v>0</v>
      </c>
      <c r="H579" s="21">
        <f ca="1">IF(G579=1,HLOOKUP(MONTH(E579),Inputs!$B$11:$M$15,5),IF(YEAR($E579)&gt;$F579,0,IF(YEAR($E579)=$F579,HLOOKUP(MONTH(E579),Inputs!$B$11:$M$15,4),1)))</f>
        <v>0.92074480783003099</v>
      </c>
      <c r="I579" s="2">
        <f>SUMIFS('raw data'!$E:$E,'raw data'!$A:$A,"="&amp;SystemAnalysis!$A579,'raw data'!$G:$G,"="&amp;SystemAnalysis!$F579)</f>
        <v>4</v>
      </c>
      <c r="J579" s="24">
        <f ca="1">$D579*H579*Inputs!$A$2</f>
        <v>4.0765976366674632</v>
      </c>
      <c r="K579" s="11">
        <f ca="1">IFERROR(I579/J579,"")</f>
        <v>0.9812104005608755</v>
      </c>
    </row>
    <row r="580" spans="1:11" hidden="1" x14ac:dyDescent="0.25">
      <c r="A580" s="35">
        <v>2255</v>
      </c>
      <c r="B580" s="2" t="s">
        <v>5</v>
      </c>
      <c r="C580" s="2">
        <v>8</v>
      </c>
      <c r="D580" s="2">
        <v>8.74</v>
      </c>
      <c r="E580" s="12">
        <v>40575</v>
      </c>
      <c r="F580" s="18">
        <v>2011</v>
      </c>
      <c r="G580" s="2">
        <f ca="1">IF(YEAR(E580)=Inputs!$A$4,1,0)</f>
        <v>0</v>
      </c>
      <c r="H580" s="21">
        <f ca="1">IF(G580=1,HLOOKUP(MONTH(E580),Inputs!$B$11:$M$15,5),IF(YEAR($E580)&gt;$F580,0,IF(YEAR($E580)=$F580,HLOOKUP(MONTH(E580),Inputs!$B$11:$M$15,4),1)))</f>
        <v>0.97230842683217944</v>
      </c>
      <c r="I580" s="2">
        <f>SUMIFS('raw data'!$E:$E,'raw data'!$A:$A,"="&amp;SystemAnalysis!$A580,'raw data'!$G:$G,"="&amp;SystemAnalysis!$F580)</f>
        <v>10</v>
      </c>
      <c r="J580" s="24">
        <f ca="1">$D580*H580*Inputs!$A$2</f>
        <v>9.3477732155645743</v>
      </c>
      <c r="K580" s="11">
        <f ca="1">IFERROR(I580/J580,"")</f>
        <v>1.0697734925093638</v>
      </c>
    </row>
    <row r="581" spans="1:11" hidden="1" x14ac:dyDescent="0.25">
      <c r="A581" s="35">
        <v>2268</v>
      </c>
      <c r="B581" s="2" t="s">
        <v>5</v>
      </c>
      <c r="C581" s="2">
        <v>8</v>
      </c>
      <c r="D581" s="2">
        <v>3.22</v>
      </c>
      <c r="E581" s="12">
        <v>40634</v>
      </c>
      <c r="F581" s="18">
        <v>2011</v>
      </c>
      <c r="G581" s="2">
        <f ca="1">IF(YEAR(E581)=Inputs!$A$4,1,0)</f>
        <v>0</v>
      </c>
      <c r="H581" s="21">
        <f ca="1">IF(G581=1,HLOOKUP(MONTH(E581),Inputs!$B$11:$M$15,5),IF(YEAR($E581)&gt;$F581,0,IF(YEAR($E581)=$F581,HLOOKUP(MONTH(E581),Inputs!$B$11:$M$15,4),1)))</f>
        <v>0.8436380997851517</v>
      </c>
      <c r="I581" s="2">
        <f>SUMIFS('raw data'!$E:$E,'raw data'!$A:$A,"="&amp;SystemAnalysis!$A581,'raw data'!$G:$G,"="&amp;SystemAnalysis!$F581)</f>
        <v>4</v>
      </c>
      <c r="J581" s="24">
        <f ca="1">$D581*H581*Inputs!$A$2</f>
        <v>2.9881661494390079</v>
      </c>
      <c r="K581" s="11">
        <f ca="1">IFERROR(I581/J581,"")</f>
        <v>1.3386136513028071</v>
      </c>
    </row>
    <row r="582" spans="1:11" hidden="1" x14ac:dyDescent="0.25">
      <c r="A582" s="35">
        <v>2270</v>
      </c>
      <c r="B582" s="2" t="s">
        <v>5</v>
      </c>
      <c r="C582" s="2">
        <v>8</v>
      </c>
      <c r="D582" s="2">
        <v>4.5999999999999996</v>
      </c>
      <c r="E582" s="12">
        <v>40603</v>
      </c>
      <c r="F582" s="18">
        <v>2011</v>
      </c>
      <c r="G582" s="2">
        <f ca="1">IF(YEAR(E582)=Inputs!$A$4,1,0)</f>
        <v>0</v>
      </c>
      <c r="H582" s="21">
        <f ca="1">IF(G582=1,HLOOKUP(MONTH(E582),Inputs!$B$11:$M$15,5),IF(YEAR($E582)&gt;$F582,0,IF(YEAR($E582)=$F582,HLOOKUP(MONTH(E582),Inputs!$B$11:$M$15,4),1)))</f>
        <v>0.92074480783003099</v>
      </c>
      <c r="I582" s="2">
        <f>SUMIFS('raw data'!$E:$E,'raw data'!$A:$A,"="&amp;SystemAnalysis!$A582,'raw data'!$G:$G,"="&amp;SystemAnalysis!$F582)</f>
        <v>5</v>
      </c>
      <c r="J582" s="24">
        <f ca="1">$D582*H582*Inputs!$A$2</f>
        <v>4.658968727619957</v>
      </c>
      <c r="K582" s="11">
        <f ca="1">IFERROR(I582/J582,"")</f>
        <v>1.0731988756134578</v>
      </c>
    </row>
    <row r="583" spans="1:11" hidden="1" x14ac:dyDescent="0.25">
      <c r="A583" s="35">
        <v>2297</v>
      </c>
      <c r="B583" s="2" t="s">
        <v>5</v>
      </c>
      <c r="C583" s="2">
        <v>8</v>
      </c>
      <c r="D583" s="2">
        <v>5.29</v>
      </c>
      <c r="E583" s="12">
        <v>40603</v>
      </c>
      <c r="F583" s="18">
        <v>2011</v>
      </c>
      <c r="G583" s="2">
        <f ca="1">IF(YEAR(E583)=Inputs!$A$4,1,0)</f>
        <v>0</v>
      </c>
      <c r="H583" s="21">
        <f ca="1">IF(G583=1,HLOOKUP(MONTH(E583),Inputs!$B$11:$M$15,5),IF(YEAR($E583)&gt;$F583,0,IF(YEAR($E583)=$F583,HLOOKUP(MONTH(E583),Inputs!$B$11:$M$15,4),1)))</f>
        <v>0.92074480783003099</v>
      </c>
      <c r="I583" s="2">
        <f>SUMIFS('raw data'!$E:$E,'raw data'!$A:$A,"="&amp;SystemAnalysis!$A583,'raw data'!$G:$G,"="&amp;SystemAnalysis!$F583)</f>
        <v>6</v>
      </c>
      <c r="J583" s="24">
        <f ca="1">$D583*H583*Inputs!$A$2</f>
        <v>5.3578140367629503</v>
      </c>
      <c r="K583" s="11">
        <f ca="1">IFERROR(I583/J583,"")</f>
        <v>1.1198596962923038</v>
      </c>
    </row>
    <row r="584" spans="1:11" x14ac:dyDescent="0.25">
      <c r="A584" s="35">
        <v>2299</v>
      </c>
      <c r="B584" s="2" t="s">
        <v>5</v>
      </c>
      <c r="C584" s="2">
        <v>7</v>
      </c>
      <c r="D584" s="2">
        <v>9.6</v>
      </c>
      <c r="E584" s="12">
        <v>40330</v>
      </c>
      <c r="F584" s="18">
        <v>2011</v>
      </c>
      <c r="G584" s="2">
        <f ca="1">IF(YEAR(E584)=Inputs!$A$4,1,0)</f>
        <v>0</v>
      </c>
      <c r="H584" s="21">
        <f ca="1">IF(G584=1,HLOOKUP(MONTH(E584),Inputs!$B$11:$M$15,5),IF(YEAR($E584)&gt;$F584,0,IF(YEAR($E584)=$F584,HLOOKUP(MONTH(E584),Inputs!$B$11:$M$15,4),1)))</f>
        <v>1</v>
      </c>
      <c r="I584" s="2">
        <f>SUMIFS('raw data'!$E:$E,'raw data'!$A:$A,"="&amp;SystemAnalysis!$A584,'raw data'!$G:$G,"="&amp;SystemAnalysis!$F584)</f>
        <v>11</v>
      </c>
      <c r="J584" s="24">
        <f ca="1">$D584*H584*Inputs!$A$2</f>
        <v>10.56</v>
      </c>
      <c r="K584" s="11">
        <f ca="1">IFERROR(I584/J584,"")</f>
        <v>1.0416666666666665</v>
      </c>
    </row>
    <row r="585" spans="1:11" hidden="1" x14ac:dyDescent="0.25">
      <c r="A585" s="35">
        <v>2346</v>
      </c>
      <c r="B585" s="2" t="s">
        <v>5</v>
      </c>
      <c r="C585" s="2">
        <v>8</v>
      </c>
      <c r="D585" s="2">
        <v>3.45</v>
      </c>
      <c r="E585" s="12">
        <v>40634</v>
      </c>
      <c r="F585" s="18">
        <v>2011</v>
      </c>
      <c r="G585" s="2">
        <f ca="1">IF(YEAR(E585)=Inputs!$A$4,1,0)</f>
        <v>0</v>
      </c>
      <c r="H585" s="21">
        <f ca="1">IF(G585=1,HLOOKUP(MONTH(E585),Inputs!$B$11:$M$15,5),IF(YEAR($E585)&gt;$F585,0,IF(YEAR($E585)=$F585,HLOOKUP(MONTH(E585),Inputs!$B$11:$M$15,4),1)))</f>
        <v>0.8436380997851517</v>
      </c>
      <c r="I585" s="2">
        <f>SUMIFS('raw data'!$E:$E,'raw data'!$A:$A,"="&amp;SystemAnalysis!$A585,'raw data'!$G:$G,"="&amp;SystemAnalysis!$F585)</f>
        <v>4</v>
      </c>
      <c r="J585" s="24">
        <f ca="1">$D585*H585*Inputs!$A$2</f>
        <v>3.2016065886846512</v>
      </c>
      <c r="K585" s="11">
        <f ca="1">IFERROR(I585/J585,"")</f>
        <v>1.2493727412159534</v>
      </c>
    </row>
    <row r="586" spans="1:11" hidden="1" x14ac:dyDescent="0.25">
      <c r="A586" s="35">
        <v>2356</v>
      </c>
      <c r="B586" s="2" t="s">
        <v>5</v>
      </c>
      <c r="C586" s="2">
        <v>8</v>
      </c>
      <c r="D586" s="2">
        <v>1.9139999999999999</v>
      </c>
      <c r="E586" s="12">
        <v>40756</v>
      </c>
      <c r="F586" s="18">
        <v>2011</v>
      </c>
      <c r="G586" s="2">
        <f ca="1">IF(YEAR(E586)=Inputs!$A$4,1,0)</f>
        <v>0</v>
      </c>
      <c r="H586" s="21">
        <f ca="1">IF(G586=1,HLOOKUP(MONTH(E586),Inputs!$B$11:$M$15,5),IF(YEAR($E586)&gt;$F586,0,IF(YEAR($E586)=$F586,HLOOKUP(MONTH(E586),Inputs!$B$11:$M$15,4),1)))</f>
        <v>0.31869181188827883</v>
      </c>
      <c r="I586" s="2">
        <f>SUMIFS('raw data'!$E:$E,'raw data'!$A:$A,"="&amp;SystemAnalysis!$A586,'raw data'!$G:$G,"="&amp;SystemAnalysis!$F586)</f>
        <v>1</v>
      </c>
      <c r="J586" s="24">
        <f ca="1">$D586*H586*Inputs!$A$2</f>
        <v>0.67097374074958227</v>
      </c>
      <c r="K586" s="11">
        <f ca="1">IFERROR(I586/J586,"")</f>
        <v>1.4903712906601145</v>
      </c>
    </row>
    <row r="587" spans="1:11" hidden="1" x14ac:dyDescent="0.25">
      <c r="A587" s="35">
        <v>2361</v>
      </c>
      <c r="B587" s="2" t="s">
        <v>5</v>
      </c>
      <c r="C587" s="2">
        <v>8</v>
      </c>
      <c r="D587" s="2">
        <v>4.9950000000000001</v>
      </c>
      <c r="E587" s="12">
        <v>40603</v>
      </c>
      <c r="F587" s="18">
        <v>2011</v>
      </c>
      <c r="G587" s="2">
        <f ca="1">IF(YEAR(E587)=Inputs!$A$4,1,0)</f>
        <v>0</v>
      </c>
      <c r="H587" s="21">
        <f ca="1">IF(G587=1,HLOOKUP(MONTH(E587),Inputs!$B$11:$M$15,5),IF(YEAR($E587)&gt;$F587,0,IF(YEAR($E587)=$F587,HLOOKUP(MONTH(E587),Inputs!$B$11:$M$15,4),1)))</f>
        <v>0.92074480783003099</v>
      </c>
      <c r="I587" s="2">
        <f>SUMIFS('raw data'!$E:$E,'raw data'!$A:$A,"="&amp;SystemAnalysis!$A587,'raw data'!$G:$G,"="&amp;SystemAnalysis!$F587)</f>
        <v>5</v>
      </c>
      <c r="J587" s="24">
        <f ca="1">$D587*H587*Inputs!$A$2</f>
        <v>5.0590323466221054</v>
      </c>
      <c r="K587" s="11">
        <f ca="1">IFERROR(I587/J587,"")</f>
        <v>0.98833129686124244</v>
      </c>
    </row>
    <row r="588" spans="1:11" hidden="1" x14ac:dyDescent="0.25">
      <c r="A588" s="35">
        <v>2367</v>
      </c>
      <c r="B588" s="2" t="s">
        <v>5</v>
      </c>
      <c r="C588" s="2">
        <v>2</v>
      </c>
      <c r="D588" s="2">
        <v>11.1</v>
      </c>
      <c r="E588" s="12">
        <v>40848</v>
      </c>
      <c r="F588" s="18">
        <v>2011</v>
      </c>
      <c r="G588" s="2">
        <f ca="1">IF(YEAR(E588)=Inputs!$A$4,1,0)</f>
        <v>0</v>
      </c>
      <c r="H588" s="21">
        <f ca="1">IF(G588=1,HLOOKUP(MONTH(E588),Inputs!$B$11:$M$15,5),IF(YEAR($E588)&gt;$F588,0,IF(YEAR($E588)=$F588,HLOOKUP(MONTH(E588),Inputs!$B$11:$M$15,4),1)))</f>
        <v>6.0396275960849843E-2</v>
      </c>
      <c r="I588" s="2">
        <f>SUMIFS('raw data'!$E:$E,'raw data'!$A:$A,"="&amp;SystemAnalysis!$A588,'raw data'!$G:$G,"="&amp;SystemAnalysis!$F588)</f>
        <v>1</v>
      </c>
      <c r="J588" s="24">
        <f ca="1">$D588*H588*Inputs!$A$2</f>
        <v>0.73743852948197663</v>
      </c>
      <c r="K588" s="11">
        <f ca="1">IFERROR(I588/J588,"")</f>
        <v>1.3560452295630161</v>
      </c>
    </row>
    <row r="589" spans="1:11" hidden="1" x14ac:dyDescent="0.25">
      <c r="A589" s="35">
        <v>2369</v>
      </c>
      <c r="B589" s="2" t="s">
        <v>5</v>
      </c>
      <c r="C589" s="2">
        <v>8</v>
      </c>
      <c r="D589" s="2">
        <v>4.83</v>
      </c>
      <c r="E589" s="12">
        <v>40634</v>
      </c>
      <c r="F589" s="18">
        <v>2011</v>
      </c>
      <c r="G589" s="2">
        <f ca="1">IF(YEAR(E589)=Inputs!$A$4,1,0)</f>
        <v>0</v>
      </c>
      <c r="H589" s="21">
        <f ca="1">IF(G589=1,HLOOKUP(MONTH(E589),Inputs!$B$11:$M$15,5),IF(YEAR($E589)&gt;$F589,0,IF(YEAR($E589)=$F589,HLOOKUP(MONTH(E589),Inputs!$B$11:$M$15,4),1)))</f>
        <v>0.8436380997851517</v>
      </c>
      <c r="I589" s="2">
        <f>SUMIFS('raw data'!$E:$E,'raw data'!$A:$A,"="&amp;SystemAnalysis!$A589,'raw data'!$G:$G,"="&amp;SystemAnalysis!$F589)</f>
        <v>5</v>
      </c>
      <c r="J589" s="24">
        <f ca="1">$D589*H589*Inputs!$A$2</f>
        <v>4.4822492241585117</v>
      </c>
      <c r="K589" s="11">
        <f ca="1">IFERROR(I589/J589,"")</f>
        <v>1.1155113760856727</v>
      </c>
    </row>
    <row r="590" spans="1:11" hidden="1" x14ac:dyDescent="0.25">
      <c r="A590" s="35">
        <v>2399</v>
      </c>
      <c r="B590" s="2" t="s">
        <v>5</v>
      </c>
      <c r="C590" s="2">
        <v>6</v>
      </c>
      <c r="D590" s="2">
        <v>8.9700000000000006</v>
      </c>
      <c r="E590" s="12">
        <v>40575</v>
      </c>
      <c r="F590" s="18">
        <v>2011</v>
      </c>
      <c r="G590" s="2">
        <f ca="1">IF(YEAR(E590)=Inputs!$A$4,1,0)</f>
        <v>0</v>
      </c>
      <c r="H590" s="21">
        <f ca="1">IF(G590=1,HLOOKUP(MONTH(E590),Inputs!$B$11:$M$15,5),IF(YEAR($E590)&gt;$F590,0,IF(YEAR($E590)=$F590,HLOOKUP(MONTH(E590),Inputs!$B$11:$M$15,4),1)))</f>
        <v>0.97230842683217944</v>
      </c>
      <c r="I590" s="2">
        <f>SUMIFS('raw data'!$E:$E,'raw data'!$A:$A,"="&amp;SystemAnalysis!$A590,'raw data'!$G:$G,"="&amp;SystemAnalysis!$F590)</f>
        <v>10</v>
      </c>
      <c r="J590" s="24">
        <f ca="1">$D590*H590*Inputs!$A$2</f>
        <v>9.5937672475531173</v>
      </c>
      <c r="K590" s="11">
        <f ca="1">IFERROR(I590/J590,"")</f>
        <v>1.0423434029578413</v>
      </c>
    </row>
    <row r="591" spans="1:11" hidden="1" x14ac:dyDescent="0.25">
      <c r="A591" s="35">
        <v>2400</v>
      </c>
      <c r="B591" s="2" t="s">
        <v>5</v>
      </c>
      <c r="C591" s="2">
        <v>8</v>
      </c>
      <c r="D591" s="2">
        <v>4.05</v>
      </c>
      <c r="E591" s="12">
        <v>40634</v>
      </c>
      <c r="F591" s="18">
        <v>2011</v>
      </c>
      <c r="G591" s="2">
        <f ca="1">IF(YEAR(E591)=Inputs!$A$4,1,0)</f>
        <v>0</v>
      </c>
      <c r="H591" s="21">
        <f ca="1">IF(G591=1,HLOOKUP(MONTH(E591),Inputs!$B$11:$M$15,5),IF(YEAR($E591)&gt;$F591,0,IF(YEAR($E591)=$F591,HLOOKUP(MONTH(E591),Inputs!$B$11:$M$15,4),1)))</f>
        <v>0.8436380997851517</v>
      </c>
      <c r="I591" s="2">
        <f>SUMIFS('raw data'!$E:$E,'raw data'!$A:$A,"="&amp;SystemAnalysis!$A591,'raw data'!$G:$G,"="&amp;SystemAnalysis!$F591)</f>
        <v>4</v>
      </c>
      <c r="J591" s="24">
        <f ca="1">$D591*H591*Inputs!$A$2</f>
        <v>3.758407734542851</v>
      </c>
      <c r="K591" s="11">
        <f ca="1">IFERROR(I591/J591,"")</f>
        <v>1.0642804832580344</v>
      </c>
    </row>
    <row r="592" spans="1:11" hidden="1" x14ac:dyDescent="0.25">
      <c r="A592" s="35">
        <v>2427</v>
      </c>
      <c r="B592" s="2" t="s">
        <v>5</v>
      </c>
      <c r="C592" s="2">
        <v>8</v>
      </c>
      <c r="D592" s="2">
        <v>4.83</v>
      </c>
      <c r="E592" s="12">
        <v>40603</v>
      </c>
      <c r="F592" s="18">
        <v>2011</v>
      </c>
      <c r="G592" s="2">
        <f ca="1">IF(YEAR(E592)=Inputs!$A$4,1,0)</f>
        <v>0</v>
      </c>
      <c r="H592" s="21">
        <f ca="1">IF(G592=1,HLOOKUP(MONTH(E592),Inputs!$B$11:$M$15,5),IF(YEAR($E592)&gt;$F592,0,IF(YEAR($E592)=$F592,HLOOKUP(MONTH(E592),Inputs!$B$11:$M$15,4),1)))</f>
        <v>0.92074480783003099</v>
      </c>
      <c r="I592" s="2">
        <f>SUMIFS('raw data'!$E:$E,'raw data'!$A:$A,"="&amp;SystemAnalysis!$A592,'raw data'!$G:$G,"="&amp;SystemAnalysis!$F592)</f>
        <v>6</v>
      </c>
      <c r="J592" s="24">
        <f ca="1">$D592*H592*Inputs!$A$2</f>
        <v>4.8919171640009553</v>
      </c>
      <c r="K592" s="11">
        <f ca="1">IFERROR(I592/J592,"")</f>
        <v>1.2265130007010945</v>
      </c>
    </row>
    <row r="593" spans="1:11" hidden="1" x14ac:dyDescent="0.25">
      <c r="A593" s="35">
        <v>2433</v>
      </c>
      <c r="B593" s="2" t="s">
        <v>5</v>
      </c>
      <c r="C593" s="2">
        <v>6</v>
      </c>
      <c r="D593" s="2">
        <v>8.14</v>
      </c>
      <c r="E593" s="12">
        <v>40603</v>
      </c>
      <c r="F593" s="18">
        <v>2011</v>
      </c>
      <c r="G593" s="2">
        <f ca="1">IF(YEAR(E593)=Inputs!$A$4,1,0)</f>
        <v>0</v>
      </c>
      <c r="H593" s="21">
        <f ca="1">IF(G593=1,HLOOKUP(MONTH(E593),Inputs!$B$11:$M$15,5),IF(YEAR($E593)&gt;$F593,0,IF(YEAR($E593)=$F593,HLOOKUP(MONTH(E593),Inputs!$B$11:$M$15,4),1)))</f>
        <v>0.92074480783003099</v>
      </c>
      <c r="I593" s="2">
        <f>SUMIFS('raw data'!$E:$E,'raw data'!$A:$A,"="&amp;SystemAnalysis!$A593,'raw data'!$G:$G,"="&amp;SystemAnalysis!$F593)</f>
        <v>8</v>
      </c>
      <c r="J593" s="24">
        <f ca="1">$D593*H593*Inputs!$A$2</f>
        <v>8.2443490093100991</v>
      </c>
      <c r="K593" s="11">
        <f ca="1">IFERROR(I593/J593,"")</f>
        <v>0.97036163691831057</v>
      </c>
    </row>
    <row r="594" spans="1:11" hidden="1" x14ac:dyDescent="0.25">
      <c r="A594" s="35">
        <v>2450</v>
      </c>
      <c r="B594" s="2" t="s">
        <v>5</v>
      </c>
      <c r="C594" s="2">
        <v>3</v>
      </c>
      <c r="D594" s="2">
        <v>44.8</v>
      </c>
      <c r="E594" s="12">
        <v>40575</v>
      </c>
      <c r="F594" s="18">
        <v>2011</v>
      </c>
      <c r="G594" s="2">
        <f ca="1">IF(YEAR(E594)=Inputs!$A$4,1,0)</f>
        <v>0</v>
      </c>
      <c r="H594" s="21">
        <f ca="1">IF(G594=1,HLOOKUP(MONTH(E594),Inputs!$B$11:$M$15,5),IF(YEAR($E594)&gt;$F594,0,IF(YEAR($E594)=$F594,HLOOKUP(MONTH(E594),Inputs!$B$11:$M$15,4),1)))</f>
        <v>0.97230842683217944</v>
      </c>
      <c r="I594" s="2">
        <f>SUMIFS('raw data'!$E:$E,'raw data'!$A:$A,"="&amp;SystemAnalysis!$A594,'raw data'!$G:$G,"="&amp;SystemAnalysis!$F594)</f>
        <v>45</v>
      </c>
      <c r="J594" s="24">
        <f ca="1">$D594*H594*Inputs!$A$2</f>
        <v>47.915359274289806</v>
      </c>
      <c r="K594" s="11">
        <f ca="1">IFERROR(I594/J594,"")</f>
        <v>0.93915605938377855</v>
      </c>
    </row>
    <row r="595" spans="1:11" hidden="1" x14ac:dyDescent="0.25">
      <c r="A595" s="35">
        <v>2463</v>
      </c>
      <c r="B595" s="2" t="s">
        <v>5</v>
      </c>
      <c r="C595" s="2">
        <v>3</v>
      </c>
      <c r="D595" s="2">
        <v>51.03</v>
      </c>
      <c r="E595" s="12">
        <v>40575</v>
      </c>
      <c r="F595" s="18">
        <v>2011</v>
      </c>
      <c r="G595" s="2">
        <f ca="1">IF(YEAR(E595)=Inputs!$A$4,1,0)</f>
        <v>0</v>
      </c>
      <c r="H595" s="21">
        <f ca="1">IF(G595=1,HLOOKUP(MONTH(E595),Inputs!$B$11:$M$15,5),IF(YEAR($E595)&gt;$F595,0,IF(YEAR($E595)=$F595,HLOOKUP(MONTH(E595),Inputs!$B$11:$M$15,4),1)))</f>
        <v>0.97230842683217944</v>
      </c>
      <c r="I595" s="2">
        <f>SUMIFS('raw data'!$E:$E,'raw data'!$A:$A,"="&amp;SystemAnalysis!$A595,'raw data'!$G:$G,"="&amp;SystemAnalysis!$F595)</f>
        <v>51</v>
      </c>
      <c r="J595" s="24">
        <f ca="1">$D595*H595*Inputs!$A$2</f>
        <v>54.578588923370738</v>
      </c>
      <c r="K595" s="11">
        <f ca="1">IFERROR(I595/J595,"")</f>
        <v>0.93443236635532778</v>
      </c>
    </row>
    <row r="596" spans="1:11" hidden="1" x14ac:dyDescent="0.25">
      <c r="A596" s="35">
        <v>2474</v>
      </c>
      <c r="B596" s="2" t="s">
        <v>5</v>
      </c>
      <c r="C596" s="2">
        <v>9</v>
      </c>
      <c r="D596" s="2">
        <v>5.17</v>
      </c>
      <c r="E596" s="12">
        <v>40634</v>
      </c>
      <c r="F596" s="18">
        <v>2011</v>
      </c>
      <c r="G596" s="2">
        <f ca="1">IF(YEAR(E596)=Inputs!$A$4,1,0)</f>
        <v>0</v>
      </c>
      <c r="H596" s="21">
        <f ca="1">IF(G596=1,HLOOKUP(MONTH(E596),Inputs!$B$11:$M$15,5),IF(YEAR($E596)&gt;$F596,0,IF(YEAR($E596)=$F596,HLOOKUP(MONTH(E596),Inputs!$B$11:$M$15,4),1)))</f>
        <v>0.8436380997851517</v>
      </c>
      <c r="I596" s="2">
        <f>SUMIFS('raw data'!$E:$E,'raw data'!$A:$A,"="&amp;SystemAnalysis!$A596,'raw data'!$G:$G,"="&amp;SystemAnalysis!$F596)</f>
        <v>5</v>
      </c>
      <c r="J596" s="24">
        <f ca="1">$D596*H596*Inputs!$A$2</f>
        <v>4.797769873478158</v>
      </c>
      <c r="K596" s="11">
        <f ca="1">IFERROR(I596/J596,"")</f>
        <v>1.0421508600568277</v>
      </c>
    </row>
    <row r="597" spans="1:11" hidden="1" x14ac:dyDescent="0.25">
      <c r="A597" s="35">
        <v>2512</v>
      </c>
      <c r="B597" s="2" t="s">
        <v>5</v>
      </c>
      <c r="C597" s="2">
        <v>8</v>
      </c>
      <c r="D597" s="2">
        <v>8.0500000000000007</v>
      </c>
      <c r="E597" s="12">
        <v>40575</v>
      </c>
      <c r="F597" s="18">
        <v>2011</v>
      </c>
      <c r="G597" s="2">
        <f ca="1">IF(YEAR(E597)=Inputs!$A$4,1,0)</f>
        <v>0</v>
      </c>
      <c r="H597" s="21">
        <f ca="1">IF(G597=1,HLOOKUP(MONTH(E597),Inputs!$B$11:$M$15,5),IF(YEAR($E597)&gt;$F597,0,IF(YEAR($E597)=$F597,HLOOKUP(MONTH(E597),Inputs!$B$11:$M$15,4),1)))</f>
        <v>0.97230842683217944</v>
      </c>
      <c r="I597" s="2">
        <f>SUMIFS('raw data'!$E:$E,'raw data'!$A:$A,"="&amp;SystemAnalysis!$A597,'raw data'!$G:$G,"="&amp;SystemAnalysis!$F597)</f>
        <v>10</v>
      </c>
      <c r="J597" s="24">
        <f ca="1">$D597*H597*Inputs!$A$2</f>
        <v>8.6097911195989507</v>
      </c>
      <c r="K597" s="11">
        <f ca="1">IFERROR(I597/J597,"")</f>
        <v>1.1614683632958804</v>
      </c>
    </row>
    <row r="598" spans="1:11" hidden="1" x14ac:dyDescent="0.25">
      <c r="A598" s="35">
        <v>2619</v>
      </c>
      <c r="B598" s="2" t="s">
        <v>5</v>
      </c>
      <c r="C598" s="2">
        <v>8</v>
      </c>
      <c r="D598" s="2">
        <v>2.448</v>
      </c>
      <c r="E598" s="12">
        <v>40695</v>
      </c>
      <c r="F598" s="18">
        <v>2011</v>
      </c>
      <c r="G598" s="2">
        <f ca="1">IF(YEAR(E598)=Inputs!$A$4,1,0)</f>
        <v>0</v>
      </c>
      <c r="H598" s="21">
        <f ca="1">IF(G598=1,HLOOKUP(MONTH(E598),Inputs!$B$11:$M$15,5),IF(YEAR($E598)&gt;$F598,0,IF(YEAR($E598)=$F598,HLOOKUP(MONTH(E598),Inputs!$B$11:$M$15,4),1)))</f>
        <v>0.59489138219145377</v>
      </c>
      <c r="I598" s="2">
        <f>SUMIFS('raw data'!$E:$E,'raw data'!$A:$A,"="&amp;SystemAnalysis!$A598,'raw data'!$G:$G,"="&amp;SystemAnalysis!$F598)</f>
        <v>2</v>
      </c>
      <c r="J598" s="24">
        <f ca="1">$D598*H598*Inputs!$A$2</f>
        <v>1.6019235139651469</v>
      </c>
      <c r="K598" s="11">
        <f ca="1">IFERROR(I598/J598,"")</f>
        <v>1.2484990591401695</v>
      </c>
    </row>
    <row r="599" spans="1:11" hidden="1" x14ac:dyDescent="0.25">
      <c r="A599" s="35">
        <v>2638</v>
      </c>
      <c r="B599" s="2" t="s">
        <v>5</v>
      </c>
      <c r="C599" s="2">
        <v>6</v>
      </c>
      <c r="D599" s="2">
        <v>1.175</v>
      </c>
      <c r="E599" s="12">
        <v>40787</v>
      </c>
      <c r="F599" s="18">
        <v>2011</v>
      </c>
      <c r="G599" s="2">
        <f ca="1">IF(YEAR(E599)=Inputs!$A$4,1,0)</f>
        <v>0</v>
      </c>
      <c r="H599" s="21">
        <f ca="1">IF(G599=1,HLOOKUP(MONTH(E599),Inputs!$B$11:$M$15,5),IF(YEAR($E599)&gt;$F599,0,IF(YEAR($E599)=$F599,HLOOKUP(MONTH(E599),Inputs!$B$11:$M$15,4),1)))</f>
        <v>0.19766053950823584</v>
      </c>
      <c r="I599" s="2">
        <f>SUMIFS('raw data'!$E:$E,'raw data'!$A:$A,"="&amp;SystemAnalysis!$A599,'raw data'!$G:$G,"="&amp;SystemAnalysis!$F599)</f>
        <v>1</v>
      </c>
      <c r="J599" s="24">
        <f ca="1">$D599*H599*Inputs!$A$2</f>
        <v>0.25547624731439483</v>
      </c>
      <c r="K599" s="11">
        <f ca="1">IFERROR(I599/J599,"")</f>
        <v>3.9142582158308339</v>
      </c>
    </row>
    <row r="600" spans="1:11" hidden="1" x14ac:dyDescent="0.25">
      <c r="A600" s="35">
        <v>2746</v>
      </c>
      <c r="B600" s="2" t="s">
        <v>5</v>
      </c>
      <c r="C600" s="2">
        <v>6</v>
      </c>
      <c r="D600" s="2">
        <v>4.2300000000000004</v>
      </c>
      <c r="E600" s="12">
        <v>40756</v>
      </c>
      <c r="F600" s="18">
        <v>2011</v>
      </c>
      <c r="G600" s="2">
        <f ca="1">IF(YEAR(E600)=Inputs!$A$4,1,0)</f>
        <v>0</v>
      </c>
      <c r="H600" s="21">
        <f ca="1">IF(G600=1,HLOOKUP(MONTH(E600),Inputs!$B$11:$M$15,5),IF(YEAR($E600)&gt;$F600,0,IF(YEAR($E600)=$F600,HLOOKUP(MONTH(E600),Inputs!$B$11:$M$15,4),1)))</f>
        <v>0.31869181188827883</v>
      </c>
      <c r="I600" s="2">
        <f>SUMIFS('raw data'!$E:$E,'raw data'!$A:$A,"="&amp;SystemAnalysis!$A600,'raw data'!$G:$G,"="&amp;SystemAnalysis!$F600)</f>
        <v>2</v>
      </c>
      <c r="J600" s="24">
        <f ca="1">$D600*H600*Inputs!$A$2</f>
        <v>1.4828730007161617</v>
      </c>
      <c r="K600" s="11">
        <f ca="1">IFERROR(I600/J600,"")</f>
        <v>1.3487331680016352</v>
      </c>
    </row>
    <row r="601" spans="1:11" hidden="1" x14ac:dyDescent="0.25">
      <c r="A601" s="35">
        <v>2764</v>
      </c>
      <c r="B601" s="2" t="s">
        <v>5</v>
      </c>
      <c r="C601" s="2">
        <v>8</v>
      </c>
      <c r="D601" s="2">
        <v>3.22</v>
      </c>
      <c r="E601" s="12">
        <v>41365</v>
      </c>
      <c r="F601" s="18">
        <v>2011</v>
      </c>
      <c r="G601" s="2">
        <f ca="1">IF(YEAR(E601)=Inputs!$A$4,1,0)</f>
        <v>0</v>
      </c>
      <c r="H601" s="21">
        <f ca="1">IF(G601=1,HLOOKUP(MONTH(E601),Inputs!$B$11:$M$15,5),IF(YEAR($E601)&gt;$F601,0,IF(YEAR($E601)=$F601,HLOOKUP(MONTH(E601),Inputs!$B$11:$M$15,4),1)))</f>
        <v>0</v>
      </c>
      <c r="I601" s="2">
        <f>SUMIFS('raw data'!$E:$E,'raw data'!$A:$A,"="&amp;SystemAnalysis!$A601,'raw data'!$G:$G,"="&amp;SystemAnalysis!$F601)</f>
        <v>0</v>
      </c>
      <c r="J601" s="24">
        <f ca="1">$D601*H601*Inputs!$A$2</f>
        <v>0</v>
      </c>
      <c r="K601" s="11" t="str">
        <f ca="1">IFERROR(I601/J601,"")</f>
        <v/>
      </c>
    </row>
    <row r="602" spans="1:11" hidden="1" x14ac:dyDescent="0.25">
      <c r="A602" s="35">
        <v>2774</v>
      </c>
      <c r="B602" s="2" t="s">
        <v>5</v>
      </c>
      <c r="C602" s="2">
        <v>6</v>
      </c>
      <c r="D602" s="2">
        <v>2.8</v>
      </c>
      <c r="E602" s="12">
        <v>40725</v>
      </c>
      <c r="F602" s="18">
        <v>2011</v>
      </c>
      <c r="G602" s="2">
        <f ca="1">IF(YEAR(E602)=Inputs!$A$4,1,0)</f>
        <v>0</v>
      </c>
      <c r="H602" s="21">
        <f ca="1">IF(G602=1,HLOOKUP(MONTH(E602),Inputs!$B$11:$M$15,5),IF(YEAR($E602)&gt;$F602,0,IF(YEAR($E602)=$F602,HLOOKUP(MONTH(E602),Inputs!$B$11:$M$15,4),1)))</f>
        <v>0.46622105514442586</v>
      </c>
      <c r="I602" s="2">
        <f>SUMIFS('raw data'!$E:$E,'raw data'!$A:$A,"="&amp;SystemAnalysis!$A602,'raw data'!$G:$G,"="&amp;SystemAnalysis!$F602)</f>
        <v>2</v>
      </c>
      <c r="J602" s="24">
        <f ca="1">$D602*H602*Inputs!$A$2</f>
        <v>1.4359608498448317</v>
      </c>
      <c r="K602" s="11">
        <f ca="1">IFERROR(I602/J602,"")</f>
        <v>1.3927956324269688</v>
      </c>
    </row>
    <row r="603" spans="1:11" hidden="1" x14ac:dyDescent="0.25">
      <c r="A603" s="35">
        <v>2824</v>
      </c>
      <c r="B603" s="2" t="s">
        <v>5</v>
      </c>
      <c r="C603" s="2">
        <v>8</v>
      </c>
      <c r="D603" s="2">
        <v>2.1760000000000002</v>
      </c>
      <c r="E603" s="12">
        <v>40695</v>
      </c>
      <c r="F603" s="18">
        <v>2011</v>
      </c>
      <c r="G603" s="2">
        <f ca="1">IF(YEAR(E603)=Inputs!$A$4,1,0)</f>
        <v>0</v>
      </c>
      <c r="H603" s="21">
        <f ca="1">IF(G603=1,HLOOKUP(MONTH(E603),Inputs!$B$11:$M$15,5),IF(YEAR($E603)&gt;$F603,0,IF(YEAR($E603)=$F603,HLOOKUP(MONTH(E603),Inputs!$B$11:$M$15,4),1)))</f>
        <v>0.59489138219145377</v>
      </c>
      <c r="I603" s="2">
        <f>SUMIFS('raw data'!$E:$E,'raw data'!$A:$A,"="&amp;SystemAnalysis!$A603,'raw data'!$G:$G,"="&amp;SystemAnalysis!$F603)</f>
        <v>2</v>
      </c>
      <c r="J603" s="24">
        <f ca="1">$D603*H603*Inputs!$A$2</f>
        <v>1.423932012413464</v>
      </c>
      <c r="K603" s="11">
        <f ca="1">IFERROR(I603/J603,"")</f>
        <v>1.4045614415326906</v>
      </c>
    </row>
    <row r="604" spans="1:11" hidden="1" x14ac:dyDescent="0.25">
      <c r="A604" s="35">
        <v>2929</v>
      </c>
      <c r="B604" s="2" t="s">
        <v>5</v>
      </c>
      <c r="C604" s="2">
        <v>6</v>
      </c>
      <c r="D604" s="2">
        <v>6.44</v>
      </c>
      <c r="E604" s="12">
        <v>40664</v>
      </c>
      <c r="F604" s="18">
        <v>2011</v>
      </c>
      <c r="G604" s="2">
        <f ca="1">IF(YEAR(E604)=Inputs!$A$4,1,0)</f>
        <v>0</v>
      </c>
      <c r="H604" s="21">
        <f ca="1">IF(G604=1,HLOOKUP(MONTH(E604),Inputs!$B$11:$M$15,5),IF(YEAR($E604)&gt;$F604,0,IF(YEAR($E604)=$F604,HLOOKUP(MONTH(E604),Inputs!$B$11:$M$15,4),1)))</f>
        <v>0.73239436619718312</v>
      </c>
      <c r="I604" s="2">
        <f>SUMIFS('raw data'!$E:$E,'raw data'!$A:$A,"="&amp;SystemAnalysis!$A604,'raw data'!$G:$G,"="&amp;SystemAnalysis!$F604)</f>
        <v>6</v>
      </c>
      <c r="J604" s="24">
        <f ca="1">$D604*H604*Inputs!$A$2</f>
        <v>5.1882816901408457</v>
      </c>
      <c r="K604" s="11">
        <f ca="1">IFERROR(I604/J604,"")</f>
        <v>1.156452243408765</v>
      </c>
    </row>
    <row r="605" spans="1:11" hidden="1" x14ac:dyDescent="0.25">
      <c r="A605" s="35">
        <v>3030</v>
      </c>
      <c r="B605" s="2" t="s">
        <v>5</v>
      </c>
      <c r="C605" s="2">
        <v>6</v>
      </c>
      <c r="D605" s="2">
        <v>7.8540000000000001</v>
      </c>
      <c r="E605" s="12">
        <v>40725</v>
      </c>
      <c r="F605" s="18">
        <v>2011</v>
      </c>
      <c r="G605" s="2">
        <f ca="1">IF(YEAR(E605)=Inputs!$A$4,1,0)</f>
        <v>0</v>
      </c>
      <c r="H605" s="21">
        <f ca="1">IF(G605=1,HLOOKUP(MONTH(E605),Inputs!$B$11:$M$15,5),IF(YEAR($E605)&gt;$F605,0,IF(YEAR($E605)=$F605,HLOOKUP(MONTH(E605),Inputs!$B$11:$M$15,4),1)))</f>
        <v>0.46622105514442586</v>
      </c>
      <c r="I605" s="2">
        <f>SUMIFS('raw data'!$E:$E,'raw data'!$A:$A,"="&amp;SystemAnalysis!$A605,'raw data'!$G:$G,"="&amp;SystemAnalysis!$F605)</f>
        <v>4</v>
      </c>
      <c r="J605" s="24">
        <f ca="1">$D605*H605*Inputs!$A$2</f>
        <v>4.0278701838147528</v>
      </c>
      <c r="K605" s="11">
        <f ca="1">IFERROR(I605/J605,"")</f>
        <v>0.99308066483206336</v>
      </c>
    </row>
    <row r="606" spans="1:11" hidden="1" x14ac:dyDescent="0.25">
      <c r="A606" s="35">
        <v>3075</v>
      </c>
      <c r="B606" s="2" t="s">
        <v>5</v>
      </c>
      <c r="C606" s="2">
        <v>5</v>
      </c>
      <c r="D606" s="2">
        <v>2.08</v>
      </c>
      <c r="E606" s="12">
        <v>41122</v>
      </c>
      <c r="F606" s="18">
        <v>2011</v>
      </c>
      <c r="G606" s="2">
        <f ca="1">IF(YEAR(E606)=Inputs!$A$4,1,0)</f>
        <v>0</v>
      </c>
      <c r="H606" s="21">
        <f ca="1">IF(G606=1,HLOOKUP(MONTH(E606),Inputs!$B$11:$M$15,5),IF(YEAR($E606)&gt;$F606,0,IF(YEAR($E606)=$F606,HLOOKUP(MONTH(E606),Inputs!$B$11:$M$15,4),1)))</f>
        <v>0</v>
      </c>
      <c r="I606" s="2">
        <f>SUMIFS('raw data'!$E:$E,'raw data'!$A:$A,"="&amp;SystemAnalysis!$A606,'raw data'!$G:$G,"="&amp;SystemAnalysis!$F606)</f>
        <v>0</v>
      </c>
      <c r="J606" s="24">
        <f ca="1">$D606*H606*Inputs!$A$2</f>
        <v>0</v>
      </c>
      <c r="K606" s="11" t="str">
        <f ca="1">IFERROR(I606/J606,"")</f>
        <v/>
      </c>
    </row>
    <row r="607" spans="1:11" hidden="1" x14ac:dyDescent="0.25">
      <c r="A607" s="35">
        <v>3153</v>
      </c>
      <c r="B607" s="2" t="s">
        <v>5</v>
      </c>
      <c r="C607" s="2">
        <v>5</v>
      </c>
      <c r="D607" s="2">
        <v>5.94</v>
      </c>
      <c r="E607" s="12">
        <v>40695</v>
      </c>
      <c r="F607" s="18">
        <v>2011</v>
      </c>
      <c r="G607" s="2">
        <f ca="1">IF(YEAR(E607)=Inputs!$A$4,1,0)</f>
        <v>0</v>
      </c>
      <c r="H607" s="21">
        <f ca="1">IF(G607=1,HLOOKUP(MONTH(E607),Inputs!$B$11:$M$15,5),IF(YEAR($E607)&gt;$F607,0,IF(YEAR($E607)=$F607,HLOOKUP(MONTH(E607),Inputs!$B$11:$M$15,4),1)))</f>
        <v>0.59489138219145377</v>
      </c>
      <c r="I607" s="2">
        <f>SUMIFS('raw data'!$E:$E,'raw data'!$A:$A,"="&amp;SystemAnalysis!$A607,'raw data'!$G:$G,"="&amp;SystemAnalysis!$F607)</f>
        <v>4</v>
      </c>
      <c r="J607" s="24">
        <f ca="1">$D607*H607*Inputs!$A$2</f>
        <v>3.8870202912389598</v>
      </c>
      <c r="K607" s="11">
        <f ca="1">IFERROR(I607/J607,"")</f>
        <v>1.029065891170079</v>
      </c>
    </row>
    <row r="608" spans="1:11" hidden="1" x14ac:dyDescent="0.25">
      <c r="A608" s="35">
        <v>3195</v>
      </c>
      <c r="B608" s="2" t="s">
        <v>5</v>
      </c>
      <c r="C608" s="2">
        <v>5</v>
      </c>
      <c r="D608" s="2">
        <v>5.59</v>
      </c>
      <c r="E608" s="12">
        <v>40817</v>
      </c>
      <c r="F608" s="18">
        <v>2011</v>
      </c>
      <c r="G608" s="2">
        <f ca="1">IF(YEAR(E608)=Inputs!$A$4,1,0)</f>
        <v>0</v>
      </c>
      <c r="H608" s="21">
        <f ca="1">IF(G608=1,HLOOKUP(MONTH(E608),Inputs!$B$11:$M$15,5),IF(YEAR($E608)&gt;$F608,0,IF(YEAR($E608)=$F608,HLOOKUP(MONTH(E608),Inputs!$B$11:$M$15,4),1)))</f>
        <v>0.11864406779661016</v>
      </c>
      <c r="I608" s="2">
        <f>SUMIFS('raw data'!$E:$E,'raw data'!$A:$A,"="&amp;SystemAnalysis!$A608,'raw data'!$G:$G,"="&amp;SystemAnalysis!$F608)</f>
        <v>1</v>
      </c>
      <c r="J608" s="24">
        <f ca="1">$D608*H608*Inputs!$A$2</f>
        <v>0.72954237288135593</v>
      </c>
      <c r="K608" s="11">
        <f ca="1">IFERROR(I608/J608,"")</f>
        <v>1.370722300954859</v>
      </c>
    </row>
    <row r="609" spans="1:11" hidden="1" x14ac:dyDescent="0.25">
      <c r="A609" s="35">
        <v>3300</v>
      </c>
      <c r="B609" s="2" t="s">
        <v>5</v>
      </c>
      <c r="C609" s="2">
        <v>5</v>
      </c>
      <c r="D609" s="2">
        <v>9.99</v>
      </c>
      <c r="E609" s="12">
        <v>40664</v>
      </c>
      <c r="F609" s="18">
        <v>2011</v>
      </c>
      <c r="G609" s="2">
        <f ca="1">IF(YEAR(E609)=Inputs!$A$4,1,0)</f>
        <v>0</v>
      </c>
      <c r="H609" s="21">
        <f ca="1">IF(G609=1,HLOOKUP(MONTH(E609),Inputs!$B$11:$M$15,5),IF(YEAR($E609)&gt;$F609,0,IF(YEAR($E609)=$F609,HLOOKUP(MONTH(E609),Inputs!$B$11:$M$15,4),1)))</f>
        <v>0.73239436619718312</v>
      </c>
      <c r="I609" s="2">
        <f>SUMIFS('raw data'!$E:$E,'raw data'!$A:$A,"="&amp;SystemAnalysis!$A609,'raw data'!$G:$G,"="&amp;SystemAnalysis!$F609)</f>
        <v>7</v>
      </c>
      <c r="J609" s="24">
        <f ca="1">$D609*H609*Inputs!$A$2</f>
        <v>8.0482816901408469</v>
      </c>
      <c r="K609" s="11">
        <f ca="1">IFERROR(I609/J609,"")</f>
        <v>0.86975086975086957</v>
      </c>
    </row>
    <row r="610" spans="1:11" hidden="1" x14ac:dyDescent="0.25">
      <c r="A610" s="35">
        <v>3306</v>
      </c>
      <c r="B610" s="2" t="s">
        <v>5</v>
      </c>
      <c r="C610" s="2">
        <v>8</v>
      </c>
      <c r="D610" s="2">
        <v>1.9039999999999999</v>
      </c>
      <c r="E610" s="12">
        <v>40756</v>
      </c>
      <c r="F610" s="18">
        <v>2011</v>
      </c>
      <c r="G610" s="2">
        <f ca="1">IF(YEAR(E610)=Inputs!$A$4,1,0)</f>
        <v>0</v>
      </c>
      <c r="H610" s="21">
        <f ca="1">IF(G610=1,HLOOKUP(MONTH(E610),Inputs!$B$11:$M$15,5),IF(YEAR($E610)&gt;$F610,0,IF(YEAR($E610)=$F610,HLOOKUP(MONTH(E610),Inputs!$B$11:$M$15,4),1)))</f>
        <v>0.31869181188827883</v>
      </c>
      <c r="I610" s="2">
        <f>SUMIFS('raw data'!$E:$E,'raw data'!$A:$A,"="&amp;SystemAnalysis!$A610,'raw data'!$G:$G,"="&amp;SystemAnalysis!$F610)</f>
        <v>1</v>
      </c>
      <c r="J610" s="24">
        <f ca="1">$D610*H610*Inputs!$A$2</f>
        <v>0.66746813081881118</v>
      </c>
      <c r="K610" s="11">
        <f ca="1">IFERROR(I610/J610,"")</f>
        <v>1.4981988709682035</v>
      </c>
    </row>
    <row r="611" spans="1:11" hidden="1" x14ac:dyDescent="0.25">
      <c r="A611" s="35">
        <v>3425</v>
      </c>
      <c r="B611" s="2" t="s">
        <v>5</v>
      </c>
      <c r="C611" s="2">
        <v>8</v>
      </c>
      <c r="D611" s="2">
        <v>53.76</v>
      </c>
      <c r="E611" s="12">
        <v>40848</v>
      </c>
      <c r="F611" s="18">
        <v>2011</v>
      </c>
      <c r="G611" s="2">
        <f ca="1">IF(YEAR(E611)=Inputs!$A$4,1,0)</f>
        <v>0</v>
      </c>
      <c r="H611" s="21">
        <f ca="1">IF(G611=1,HLOOKUP(MONTH(E611),Inputs!$B$11:$M$15,5),IF(YEAR($E611)&gt;$F611,0,IF(YEAR($E611)=$F611,HLOOKUP(MONTH(E611),Inputs!$B$11:$M$15,4),1)))</f>
        <v>6.0396275960849843E-2</v>
      </c>
      <c r="I611" s="2">
        <f>SUMIFS('raw data'!$E:$E,'raw data'!$A:$A,"="&amp;SystemAnalysis!$A611,'raw data'!$G:$G,"="&amp;SystemAnalysis!$F611)</f>
        <v>5</v>
      </c>
      <c r="J611" s="24">
        <f ca="1">$D611*H611*Inputs!$A$2</f>
        <v>3.5715941752208167</v>
      </c>
      <c r="K611" s="11">
        <f ca="1">IFERROR(I611/J611,"")</f>
        <v>1.3999350863234261</v>
      </c>
    </row>
    <row r="612" spans="1:11" hidden="1" x14ac:dyDescent="0.25">
      <c r="A612" s="35">
        <v>3439</v>
      </c>
      <c r="B612" s="2" t="s">
        <v>5</v>
      </c>
      <c r="C612" s="2">
        <v>6</v>
      </c>
      <c r="D612" s="2">
        <v>7.56</v>
      </c>
      <c r="E612" s="12">
        <v>40940</v>
      </c>
      <c r="F612" s="18">
        <v>2011</v>
      </c>
      <c r="G612" s="2">
        <f ca="1">IF(YEAR(E612)=Inputs!$A$4,1,0)</f>
        <v>0</v>
      </c>
      <c r="H612" s="21">
        <f ca="1">IF(G612=1,HLOOKUP(MONTH(E612),Inputs!$B$11:$M$15,5),IF(YEAR($E612)&gt;$F612,0,IF(YEAR($E612)=$F612,HLOOKUP(MONTH(E612),Inputs!$B$11:$M$15,4),1)))</f>
        <v>0</v>
      </c>
      <c r="I612" s="2">
        <f>SUMIFS('raw data'!$E:$E,'raw data'!$A:$A,"="&amp;SystemAnalysis!$A612,'raw data'!$G:$G,"="&amp;SystemAnalysis!$F612)</f>
        <v>0</v>
      </c>
      <c r="J612" s="24">
        <f ca="1">$D612*H612*Inputs!$A$2</f>
        <v>0</v>
      </c>
      <c r="K612" s="11" t="str">
        <f ca="1">IFERROR(I612/J612,"")</f>
        <v/>
      </c>
    </row>
    <row r="613" spans="1:11" hidden="1" x14ac:dyDescent="0.25">
      <c r="A613" s="35">
        <v>3613</v>
      </c>
      <c r="B613" s="2" t="s">
        <v>5</v>
      </c>
      <c r="C613" s="2">
        <v>6</v>
      </c>
      <c r="D613" s="2">
        <v>1.84</v>
      </c>
      <c r="E613" s="12">
        <v>41122</v>
      </c>
      <c r="F613" s="18">
        <v>2011</v>
      </c>
      <c r="G613" s="2">
        <f ca="1">IF(YEAR(E613)=Inputs!$A$4,1,0)</f>
        <v>0</v>
      </c>
      <c r="H613" s="21">
        <f ca="1">IF(G613=1,HLOOKUP(MONTH(E613),Inputs!$B$11:$M$15,5),IF(YEAR($E613)&gt;$F613,0,IF(YEAR($E613)=$F613,HLOOKUP(MONTH(E613),Inputs!$B$11:$M$15,4),1)))</f>
        <v>0</v>
      </c>
      <c r="I613" s="2">
        <f>SUMIFS('raw data'!$E:$E,'raw data'!$A:$A,"="&amp;SystemAnalysis!$A613,'raw data'!$G:$G,"="&amp;SystemAnalysis!$F613)</f>
        <v>0</v>
      </c>
      <c r="J613" s="24">
        <f ca="1">$D613*H613*Inputs!$A$2</f>
        <v>0</v>
      </c>
      <c r="K613" s="11" t="str">
        <f ca="1">IFERROR(I613/J613,"")</f>
        <v/>
      </c>
    </row>
    <row r="614" spans="1:11" hidden="1" x14ac:dyDescent="0.25">
      <c r="A614" s="35">
        <v>3735</v>
      </c>
      <c r="B614" s="2" t="s">
        <v>5</v>
      </c>
      <c r="C614" s="2">
        <v>8</v>
      </c>
      <c r="D614" s="2">
        <v>2.585</v>
      </c>
      <c r="E614" s="12">
        <v>41000</v>
      </c>
      <c r="F614" s="18">
        <v>2011</v>
      </c>
      <c r="G614" s="2">
        <f ca="1">IF(YEAR(E614)=Inputs!$A$4,1,0)</f>
        <v>0</v>
      </c>
      <c r="H614" s="21">
        <f ca="1">IF(G614=1,HLOOKUP(MONTH(E614),Inputs!$B$11:$M$15,5),IF(YEAR($E614)&gt;$F614,0,IF(YEAR($E614)=$F614,HLOOKUP(MONTH(E614),Inputs!$B$11:$M$15,4),1)))</f>
        <v>0</v>
      </c>
      <c r="I614" s="2">
        <f>SUMIFS('raw data'!$E:$E,'raw data'!$A:$A,"="&amp;SystemAnalysis!$A614,'raw data'!$G:$G,"="&amp;SystemAnalysis!$F614)</f>
        <v>0</v>
      </c>
      <c r="J614" s="24">
        <f ca="1">$D614*H614*Inputs!$A$2</f>
        <v>0</v>
      </c>
      <c r="K614" s="11" t="str">
        <f ca="1">IFERROR(I614/J614,"")</f>
        <v/>
      </c>
    </row>
    <row r="615" spans="1:11" hidden="1" x14ac:dyDescent="0.25">
      <c r="A615" s="35">
        <v>3753</v>
      </c>
      <c r="B615" s="2" t="s">
        <v>5</v>
      </c>
      <c r="C615" s="2">
        <v>6</v>
      </c>
      <c r="D615" s="2">
        <v>5.7350000000000003</v>
      </c>
      <c r="E615" s="12">
        <v>40634</v>
      </c>
      <c r="F615" s="18">
        <v>2011</v>
      </c>
      <c r="G615" s="2">
        <f ca="1">IF(YEAR(E615)=Inputs!$A$4,1,0)</f>
        <v>0</v>
      </c>
      <c r="H615" s="21">
        <f ca="1">IF(G615=1,HLOOKUP(MONTH(E615),Inputs!$B$11:$M$15,5),IF(YEAR($E615)&gt;$F615,0,IF(YEAR($E615)=$F615,HLOOKUP(MONTH(E615),Inputs!$B$11:$M$15,4),1)))</f>
        <v>0.8436380997851517</v>
      </c>
      <c r="I615" s="2">
        <f>SUMIFS('raw data'!$E:$E,'raw data'!$A:$A,"="&amp;SystemAnalysis!$A615,'raw data'!$G:$G,"="&amp;SystemAnalysis!$F615)</f>
        <v>6</v>
      </c>
      <c r="J615" s="24">
        <f ca="1">$D615*H615*Inputs!$A$2</f>
        <v>5.3220909524946309</v>
      </c>
      <c r="K615" s="11">
        <f ca="1">IFERROR(I615/J615,"")</f>
        <v>1.1273764491355811</v>
      </c>
    </row>
    <row r="616" spans="1:11" hidden="1" x14ac:dyDescent="0.25">
      <c r="A616" s="35">
        <v>4933</v>
      </c>
      <c r="B616" s="2" t="s">
        <v>5</v>
      </c>
      <c r="C616" s="2">
        <v>13</v>
      </c>
      <c r="D616" s="2">
        <v>18</v>
      </c>
      <c r="E616" s="12">
        <v>40969</v>
      </c>
      <c r="F616" s="18">
        <v>2011</v>
      </c>
      <c r="G616" s="2">
        <f ca="1">IF(YEAR(E616)=Inputs!$A$4,1,0)</f>
        <v>0</v>
      </c>
      <c r="H616" s="21">
        <f ca="1">IF(G616=1,HLOOKUP(MONTH(E616),Inputs!$B$11:$M$15,5),IF(YEAR($E616)&gt;$F616,0,IF(YEAR($E616)=$F616,HLOOKUP(MONTH(E616),Inputs!$B$11:$M$15,4),1)))</f>
        <v>0</v>
      </c>
      <c r="I616" s="2">
        <f>SUMIFS('raw data'!$E:$E,'raw data'!$A:$A,"="&amp;SystemAnalysis!$A616,'raw data'!$G:$G,"="&amp;SystemAnalysis!$F616)</f>
        <v>0</v>
      </c>
      <c r="J616" s="24">
        <f ca="1">$D616*H616*Inputs!$A$2</f>
        <v>0</v>
      </c>
      <c r="K616" s="11" t="str">
        <f ca="1">IFERROR(I616/J616,"")</f>
        <v/>
      </c>
    </row>
    <row r="617" spans="1:11" hidden="1" x14ac:dyDescent="0.25">
      <c r="A617" s="35">
        <v>5221</v>
      </c>
      <c r="B617" s="2" t="s">
        <v>5</v>
      </c>
      <c r="C617" s="2">
        <v>6</v>
      </c>
      <c r="D617" s="2">
        <v>1.76</v>
      </c>
      <c r="E617" s="12">
        <v>41183</v>
      </c>
      <c r="F617" s="18">
        <v>2011</v>
      </c>
      <c r="G617" s="2">
        <f ca="1">IF(YEAR(E617)=Inputs!$A$4,1,0)</f>
        <v>0</v>
      </c>
      <c r="H617" s="21">
        <f ca="1">IF(G617=1,HLOOKUP(MONTH(E617),Inputs!$B$11:$M$15,5),IF(YEAR($E617)&gt;$F617,0,IF(YEAR($E617)=$F617,HLOOKUP(MONTH(E617),Inputs!$B$11:$M$15,4),1)))</f>
        <v>0</v>
      </c>
      <c r="I617" s="2">
        <f>SUMIFS('raw data'!$E:$E,'raw data'!$A:$A,"="&amp;SystemAnalysis!$A617,'raw data'!$G:$G,"="&amp;SystemAnalysis!$F617)</f>
        <v>0</v>
      </c>
      <c r="J617" s="24">
        <f ca="1">$D617*H617*Inputs!$A$2</f>
        <v>0</v>
      </c>
      <c r="K617" s="11" t="str">
        <f ca="1">IFERROR(I617/J617,"")</f>
        <v/>
      </c>
    </row>
    <row r="618" spans="1:11" hidden="1" x14ac:dyDescent="0.25">
      <c r="A618" s="35">
        <v>5880</v>
      </c>
      <c r="B618" s="2" t="s">
        <v>5</v>
      </c>
      <c r="C618" s="2">
        <v>6</v>
      </c>
      <c r="D618" s="2">
        <v>2.88</v>
      </c>
      <c r="E618" s="12">
        <v>41091</v>
      </c>
      <c r="F618" s="18">
        <v>2011</v>
      </c>
      <c r="G618" s="2">
        <f ca="1">IF(YEAR(E618)=Inputs!$A$4,1,0)</f>
        <v>0</v>
      </c>
      <c r="H618" s="21">
        <f ca="1">IF(G618=1,HLOOKUP(MONTH(E618),Inputs!$B$11:$M$15,5),IF(YEAR($E618)&gt;$F618,0,IF(YEAR($E618)=$F618,HLOOKUP(MONTH(E618),Inputs!$B$11:$M$15,4),1)))</f>
        <v>0</v>
      </c>
      <c r="I618" s="2">
        <f>SUMIFS('raw data'!$E:$E,'raw data'!$A:$A,"="&amp;SystemAnalysis!$A618,'raw data'!$G:$G,"="&amp;SystemAnalysis!$F618)</f>
        <v>0</v>
      </c>
      <c r="J618" s="24">
        <f ca="1">$D618*H618*Inputs!$A$2</f>
        <v>0</v>
      </c>
      <c r="K618" s="11" t="str">
        <f ca="1">IFERROR(I618/J618,"")</f>
        <v/>
      </c>
    </row>
    <row r="619" spans="1:11" hidden="1" x14ac:dyDescent="0.25">
      <c r="A619" s="35">
        <v>8228</v>
      </c>
      <c r="B619" s="2" t="s">
        <v>5</v>
      </c>
      <c r="C619" s="2">
        <v>6</v>
      </c>
      <c r="D619" s="2">
        <v>3.43</v>
      </c>
      <c r="E619" s="12">
        <v>41306</v>
      </c>
      <c r="F619" s="18">
        <v>2011</v>
      </c>
      <c r="G619" s="2">
        <f ca="1">IF(YEAR(E619)=Inputs!$A$4,1,0)</f>
        <v>0</v>
      </c>
      <c r="H619" s="21">
        <f ca="1">IF(G619=1,HLOOKUP(MONTH(E619),Inputs!$B$11:$M$15,5),IF(YEAR($E619)&gt;$F619,0,IF(YEAR($E619)=$F619,HLOOKUP(MONTH(E619),Inputs!$B$11:$M$15,4),1)))</f>
        <v>0</v>
      </c>
      <c r="I619" s="2">
        <f>SUMIFS('raw data'!$E:$E,'raw data'!$A:$A,"="&amp;SystemAnalysis!$A619,'raw data'!$G:$G,"="&amp;SystemAnalysis!$F619)</f>
        <v>0</v>
      </c>
      <c r="J619" s="24">
        <f ca="1">$D619*H619*Inputs!$A$2</f>
        <v>0</v>
      </c>
      <c r="K619" s="11" t="str">
        <f ca="1">IFERROR(I619/J619,"")</f>
        <v/>
      </c>
    </row>
    <row r="620" spans="1:11" hidden="1" x14ac:dyDescent="0.25">
      <c r="A620" s="35">
        <v>8329</v>
      </c>
      <c r="B620" s="2" t="s">
        <v>5</v>
      </c>
      <c r="C620" s="2">
        <v>8</v>
      </c>
      <c r="D620" s="2">
        <v>2.99</v>
      </c>
      <c r="E620" s="12">
        <v>41122</v>
      </c>
      <c r="F620" s="18">
        <v>2011</v>
      </c>
      <c r="G620" s="2">
        <f ca="1">IF(YEAR(E620)=Inputs!$A$4,1,0)</f>
        <v>0</v>
      </c>
      <c r="H620" s="21">
        <f ca="1">IF(G620=1,HLOOKUP(MONTH(E620),Inputs!$B$11:$M$15,5),IF(YEAR($E620)&gt;$F620,0,IF(YEAR($E620)=$F620,HLOOKUP(MONTH(E620),Inputs!$B$11:$M$15,4),1)))</f>
        <v>0</v>
      </c>
      <c r="I620" s="2">
        <f>SUMIFS('raw data'!$E:$E,'raw data'!$A:$A,"="&amp;SystemAnalysis!$A620,'raw data'!$G:$G,"="&amp;SystemAnalysis!$F620)</f>
        <v>0</v>
      </c>
      <c r="J620" s="24">
        <f ca="1">$D620*H620*Inputs!$A$2</f>
        <v>0</v>
      </c>
      <c r="K620" s="11" t="str">
        <f ca="1">IFERROR(I620/J620,"")</f>
        <v/>
      </c>
    </row>
    <row r="621" spans="1:11" hidden="1" x14ac:dyDescent="0.25">
      <c r="A621" s="35">
        <v>8330</v>
      </c>
      <c r="B621" s="2" t="s">
        <v>5</v>
      </c>
      <c r="C621" s="2">
        <v>8</v>
      </c>
      <c r="D621" s="2">
        <v>2.76</v>
      </c>
      <c r="E621" s="12">
        <v>41153</v>
      </c>
      <c r="F621" s="18">
        <v>2011</v>
      </c>
      <c r="G621" s="2">
        <f ca="1">IF(YEAR(E621)=Inputs!$A$4,1,0)</f>
        <v>0</v>
      </c>
      <c r="H621" s="21">
        <f ca="1">IF(G621=1,HLOOKUP(MONTH(E621),Inputs!$B$11:$M$15,5),IF(YEAR($E621)&gt;$F621,0,IF(YEAR($E621)=$F621,HLOOKUP(MONTH(E621),Inputs!$B$11:$M$15,4),1)))</f>
        <v>0</v>
      </c>
      <c r="I621" s="2">
        <f>SUMIFS('raw data'!$E:$E,'raw data'!$A:$A,"="&amp;SystemAnalysis!$A621,'raw data'!$G:$G,"="&amp;SystemAnalysis!$F621)</f>
        <v>0</v>
      </c>
      <c r="J621" s="24">
        <f ca="1">$D621*H621*Inputs!$A$2</f>
        <v>0</v>
      </c>
      <c r="K621" s="11" t="str">
        <f ca="1">IFERROR(I621/J621,"")</f>
        <v/>
      </c>
    </row>
    <row r="622" spans="1:11" hidden="1" x14ac:dyDescent="0.25">
      <c r="A622" s="35">
        <v>8331</v>
      </c>
      <c r="B622" s="2" t="s">
        <v>5</v>
      </c>
      <c r="C622" s="2">
        <v>8</v>
      </c>
      <c r="D622" s="2">
        <v>7.13</v>
      </c>
      <c r="E622" s="12">
        <v>41122</v>
      </c>
      <c r="F622" s="18">
        <v>2011</v>
      </c>
      <c r="G622" s="2">
        <f ca="1">IF(YEAR(E622)=Inputs!$A$4,1,0)</f>
        <v>0</v>
      </c>
      <c r="H622" s="21">
        <f ca="1">IF(G622=1,HLOOKUP(MONTH(E622),Inputs!$B$11:$M$15,5),IF(YEAR($E622)&gt;$F622,0,IF(YEAR($E622)=$F622,HLOOKUP(MONTH(E622),Inputs!$B$11:$M$15,4),1)))</f>
        <v>0</v>
      </c>
      <c r="I622" s="2">
        <f>SUMIFS('raw data'!$E:$E,'raw data'!$A:$A,"="&amp;SystemAnalysis!$A622,'raw data'!$G:$G,"="&amp;SystemAnalysis!$F622)</f>
        <v>0</v>
      </c>
      <c r="J622" s="24">
        <f ca="1">$D622*H622*Inputs!$A$2</f>
        <v>0</v>
      </c>
      <c r="K622" s="11" t="str">
        <f ca="1">IFERROR(I622/J622,"")</f>
        <v/>
      </c>
    </row>
    <row r="623" spans="1:11" hidden="1" x14ac:dyDescent="0.25">
      <c r="A623" s="35">
        <v>8332</v>
      </c>
      <c r="B623" s="2" t="s">
        <v>5</v>
      </c>
      <c r="C623" s="2">
        <v>8</v>
      </c>
      <c r="D623" s="2">
        <v>5.59</v>
      </c>
      <c r="E623" s="12">
        <v>41091</v>
      </c>
      <c r="F623" s="18">
        <v>2011</v>
      </c>
      <c r="G623" s="2">
        <f ca="1">IF(YEAR(E623)=Inputs!$A$4,1,0)</f>
        <v>0</v>
      </c>
      <c r="H623" s="21">
        <f ca="1">IF(G623=1,HLOOKUP(MONTH(E623),Inputs!$B$11:$M$15,5),IF(YEAR($E623)&gt;$F623,0,IF(YEAR($E623)=$F623,HLOOKUP(MONTH(E623),Inputs!$B$11:$M$15,4),1)))</f>
        <v>0</v>
      </c>
      <c r="I623" s="2">
        <f>SUMIFS('raw data'!$E:$E,'raw data'!$A:$A,"="&amp;SystemAnalysis!$A623,'raw data'!$G:$G,"="&amp;SystemAnalysis!$F623)</f>
        <v>0</v>
      </c>
      <c r="J623" s="24">
        <f ca="1">$D623*H623*Inputs!$A$2</f>
        <v>0</v>
      </c>
      <c r="K623" s="11" t="str">
        <f ca="1">IFERROR(I623/J623,"")</f>
        <v/>
      </c>
    </row>
    <row r="624" spans="1:11" hidden="1" x14ac:dyDescent="0.25">
      <c r="A624" s="35">
        <v>8333</v>
      </c>
      <c r="B624" s="2" t="s">
        <v>5</v>
      </c>
      <c r="C624" s="2">
        <v>8</v>
      </c>
      <c r="D624" s="2">
        <v>4.2300000000000004</v>
      </c>
      <c r="E624" s="12">
        <v>41214</v>
      </c>
      <c r="F624" s="18">
        <v>2011</v>
      </c>
      <c r="G624" s="2">
        <f ca="1">IF(YEAR(E624)=Inputs!$A$4,1,0)</f>
        <v>0</v>
      </c>
      <c r="H624" s="21">
        <f ca="1">IF(G624=1,HLOOKUP(MONTH(E624),Inputs!$B$11:$M$15,5),IF(YEAR($E624)&gt;$F624,0,IF(YEAR($E624)=$F624,HLOOKUP(MONTH(E624),Inputs!$B$11:$M$15,4),1)))</f>
        <v>0</v>
      </c>
      <c r="I624" s="2">
        <f>SUMIFS('raw data'!$E:$E,'raw data'!$A:$A,"="&amp;SystemAnalysis!$A624,'raw data'!$G:$G,"="&amp;SystemAnalysis!$F624)</f>
        <v>0</v>
      </c>
      <c r="J624" s="24">
        <f ca="1">$D624*H624*Inputs!$A$2</f>
        <v>0</v>
      </c>
      <c r="K624" s="11" t="str">
        <f ca="1">IFERROR(I624/J624,"")</f>
        <v/>
      </c>
    </row>
    <row r="625" spans="1:11" hidden="1" x14ac:dyDescent="0.25">
      <c r="A625" s="35">
        <v>8334</v>
      </c>
      <c r="B625" s="2" t="s">
        <v>5</v>
      </c>
      <c r="C625" s="2">
        <v>8</v>
      </c>
      <c r="D625" s="2">
        <v>5.8049999999999997</v>
      </c>
      <c r="E625" s="12">
        <v>41153</v>
      </c>
      <c r="F625" s="18">
        <v>2011</v>
      </c>
      <c r="G625" s="2">
        <f ca="1">IF(YEAR(E625)=Inputs!$A$4,1,0)</f>
        <v>0</v>
      </c>
      <c r="H625" s="21">
        <f ca="1">IF(G625=1,HLOOKUP(MONTH(E625),Inputs!$B$11:$M$15,5),IF(YEAR($E625)&gt;$F625,0,IF(YEAR($E625)=$F625,HLOOKUP(MONTH(E625),Inputs!$B$11:$M$15,4),1)))</f>
        <v>0</v>
      </c>
      <c r="I625" s="2">
        <f>SUMIFS('raw data'!$E:$E,'raw data'!$A:$A,"="&amp;SystemAnalysis!$A625,'raw data'!$G:$G,"="&amp;SystemAnalysis!$F625)</f>
        <v>0</v>
      </c>
      <c r="J625" s="24">
        <f ca="1">$D625*H625*Inputs!$A$2</f>
        <v>0</v>
      </c>
      <c r="K625" s="11" t="str">
        <f ca="1">IFERROR(I625/J625,"")</f>
        <v/>
      </c>
    </row>
    <row r="626" spans="1:11" hidden="1" x14ac:dyDescent="0.25">
      <c r="A626" s="35">
        <v>8335</v>
      </c>
      <c r="B626" s="2" t="s">
        <v>5</v>
      </c>
      <c r="C626" s="2">
        <v>8</v>
      </c>
      <c r="D626" s="2">
        <v>5.64</v>
      </c>
      <c r="E626" s="12">
        <v>41214</v>
      </c>
      <c r="F626" s="18">
        <v>2011</v>
      </c>
      <c r="G626" s="2">
        <f ca="1">IF(YEAR(E626)=Inputs!$A$4,1,0)</f>
        <v>0</v>
      </c>
      <c r="H626" s="21">
        <f ca="1">IF(G626=1,HLOOKUP(MONTH(E626),Inputs!$B$11:$M$15,5),IF(YEAR($E626)&gt;$F626,0,IF(YEAR($E626)=$F626,HLOOKUP(MONTH(E626),Inputs!$B$11:$M$15,4),1)))</f>
        <v>0</v>
      </c>
      <c r="I626" s="2">
        <f>SUMIFS('raw data'!$E:$E,'raw data'!$A:$A,"="&amp;SystemAnalysis!$A626,'raw data'!$G:$G,"="&amp;SystemAnalysis!$F626)</f>
        <v>0</v>
      </c>
      <c r="J626" s="24">
        <f ca="1">$D626*H626*Inputs!$A$2</f>
        <v>0</v>
      </c>
      <c r="K626" s="11" t="str">
        <f ca="1">IFERROR(I626/J626,"")</f>
        <v/>
      </c>
    </row>
    <row r="627" spans="1:11" hidden="1" x14ac:dyDescent="0.25">
      <c r="A627" s="35">
        <v>8336</v>
      </c>
      <c r="B627" s="2" t="s">
        <v>5</v>
      </c>
      <c r="C627" s="2">
        <v>8</v>
      </c>
      <c r="D627" s="2">
        <v>3.44</v>
      </c>
      <c r="E627" s="12">
        <v>41153</v>
      </c>
      <c r="F627" s="18">
        <v>2011</v>
      </c>
      <c r="G627" s="2">
        <f ca="1">IF(YEAR(E627)=Inputs!$A$4,1,0)</f>
        <v>0</v>
      </c>
      <c r="H627" s="21">
        <f ca="1">IF(G627=1,HLOOKUP(MONTH(E627),Inputs!$B$11:$M$15,5),IF(YEAR($E627)&gt;$F627,0,IF(YEAR($E627)=$F627,HLOOKUP(MONTH(E627),Inputs!$B$11:$M$15,4),1)))</f>
        <v>0</v>
      </c>
      <c r="I627" s="2">
        <f>SUMIFS('raw data'!$E:$E,'raw data'!$A:$A,"="&amp;SystemAnalysis!$A627,'raw data'!$G:$G,"="&amp;SystemAnalysis!$F627)</f>
        <v>0</v>
      </c>
      <c r="J627" s="24">
        <f ca="1">$D627*H627*Inputs!$A$2</f>
        <v>0</v>
      </c>
      <c r="K627" s="11" t="str">
        <f ca="1">IFERROR(I627/J627,"")</f>
        <v/>
      </c>
    </row>
    <row r="628" spans="1:11" hidden="1" x14ac:dyDescent="0.25">
      <c r="A628" s="35">
        <v>8337</v>
      </c>
      <c r="B628" s="2" t="s">
        <v>5</v>
      </c>
      <c r="C628" s="2">
        <v>8</v>
      </c>
      <c r="D628" s="2">
        <v>1.88</v>
      </c>
      <c r="E628" s="12">
        <v>41183</v>
      </c>
      <c r="F628" s="18">
        <v>2011</v>
      </c>
      <c r="G628" s="2">
        <f ca="1">IF(YEAR(E628)=Inputs!$A$4,1,0)</f>
        <v>0</v>
      </c>
      <c r="H628" s="21">
        <f ca="1">IF(G628=1,HLOOKUP(MONTH(E628),Inputs!$B$11:$M$15,5),IF(YEAR($E628)&gt;$F628,0,IF(YEAR($E628)=$F628,HLOOKUP(MONTH(E628),Inputs!$B$11:$M$15,4),1)))</f>
        <v>0</v>
      </c>
      <c r="I628" s="2">
        <f>SUMIFS('raw data'!$E:$E,'raw data'!$A:$A,"="&amp;SystemAnalysis!$A628,'raw data'!$G:$G,"="&amp;SystemAnalysis!$F628)</f>
        <v>0</v>
      </c>
      <c r="J628" s="24">
        <f ca="1">$D628*H628*Inputs!$A$2</f>
        <v>0</v>
      </c>
      <c r="K628" s="11" t="str">
        <f ca="1">IFERROR(I628/J628,"")</f>
        <v/>
      </c>
    </row>
    <row r="629" spans="1:11" hidden="1" x14ac:dyDescent="0.25">
      <c r="A629" s="35">
        <v>8338</v>
      </c>
      <c r="B629" s="2" t="s">
        <v>5</v>
      </c>
      <c r="C629" s="2">
        <v>8</v>
      </c>
      <c r="D629" s="2">
        <v>6.45</v>
      </c>
      <c r="E629" s="12">
        <v>41153</v>
      </c>
      <c r="F629" s="18">
        <v>2011</v>
      </c>
      <c r="G629" s="2">
        <f ca="1">IF(YEAR(E629)=Inputs!$A$4,1,0)</f>
        <v>0</v>
      </c>
      <c r="H629" s="21">
        <f ca="1">IF(G629=1,HLOOKUP(MONTH(E629),Inputs!$B$11:$M$15,5),IF(YEAR($E629)&gt;$F629,0,IF(YEAR($E629)=$F629,HLOOKUP(MONTH(E629),Inputs!$B$11:$M$15,4),1)))</f>
        <v>0</v>
      </c>
      <c r="I629" s="2">
        <f>SUMIFS('raw data'!$E:$E,'raw data'!$A:$A,"="&amp;SystemAnalysis!$A629,'raw data'!$G:$G,"="&amp;SystemAnalysis!$F629)</f>
        <v>0</v>
      </c>
      <c r="J629" s="24">
        <f ca="1">$D629*H629*Inputs!$A$2</f>
        <v>0</v>
      </c>
      <c r="K629" s="11" t="str">
        <f ca="1">IFERROR(I629/J629,"")</f>
        <v/>
      </c>
    </row>
    <row r="630" spans="1:11" hidden="1" x14ac:dyDescent="0.25">
      <c r="A630" s="35">
        <v>8339</v>
      </c>
      <c r="B630" s="2" t="s">
        <v>5</v>
      </c>
      <c r="C630" s="2">
        <v>8</v>
      </c>
      <c r="D630" s="2">
        <v>6.58</v>
      </c>
      <c r="E630" s="12">
        <v>41153</v>
      </c>
      <c r="F630" s="18">
        <v>2011</v>
      </c>
      <c r="G630" s="2">
        <f ca="1">IF(YEAR(E630)=Inputs!$A$4,1,0)</f>
        <v>0</v>
      </c>
      <c r="H630" s="21">
        <f ca="1">IF(G630=1,HLOOKUP(MONTH(E630),Inputs!$B$11:$M$15,5),IF(YEAR($E630)&gt;$F630,0,IF(YEAR($E630)=$F630,HLOOKUP(MONTH(E630),Inputs!$B$11:$M$15,4),1)))</f>
        <v>0</v>
      </c>
      <c r="I630" s="2">
        <f>SUMIFS('raw data'!$E:$E,'raw data'!$A:$A,"="&amp;SystemAnalysis!$A630,'raw data'!$G:$G,"="&amp;SystemAnalysis!$F630)</f>
        <v>0</v>
      </c>
      <c r="J630" s="24">
        <f ca="1">$D630*H630*Inputs!$A$2</f>
        <v>0</v>
      </c>
      <c r="K630" s="11" t="str">
        <f ca="1">IFERROR(I630/J630,"")</f>
        <v/>
      </c>
    </row>
    <row r="631" spans="1:11" hidden="1" x14ac:dyDescent="0.25">
      <c r="A631" s="35">
        <v>8340</v>
      </c>
      <c r="B631" s="2" t="s">
        <v>5</v>
      </c>
      <c r="C631" s="2">
        <v>8</v>
      </c>
      <c r="D631" s="2">
        <v>5.8049999999999997</v>
      </c>
      <c r="E631" s="12">
        <v>41153</v>
      </c>
      <c r="F631" s="18">
        <v>2011</v>
      </c>
      <c r="G631" s="2">
        <f ca="1">IF(YEAR(E631)=Inputs!$A$4,1,0)</f>
        <v>0</v>
      </c>
      <c r="H631" s="21">
        <f ca="1">IF(G631=1,HLOOKUP(MONTH(E631),Inputs!$B$11:$M$15,5),IF(YEAR($E631)&gt;$F631,0,IF(YEAR($E631)=$F631,HLOOKUP(MONTH(E631),Inputs!$B$11:$M$15,4),1)))</f>
        <v>0</v>
      </c>
      <c r="I631" s="2">
        <f>SUMIFS('raw data'!$E:$E,'raw data'!$A:$A,"="&amp;SystemAnalysis!$A631,'raw data'!$G:$G,"="&amp;SystemAnalysis!$F631)</f>
        <v>0</v>
      </c>
      <c r="J631" s="24">
        <f ca="1">$D631*H631*Inputs!$A$2</f>
        <v>0</v>
      </c>
      <c r="K631" s="11" t="str">
        <f ca="1">IFERROR(I631/J631,"")</f>
        <v/>
      </c>
    </row>
    <row r="632" spans="1:11" hidden="1" x14ac:dyDescent="0.25">
      <c r="A632" s="35">
        <v>8341</v>
      </c>
      <c r="B632" s="2" t="s">
        <v>5</v>
      </c>
      <c r="C632" s="2">
        <v>8</v>
      </c>
      <c r="D632" s="2">
        <v>3.6549999999999998</v>
      </c>
      <c r="E632" s="12">
        <v>41153</v>
      </c>
      <c r="F632" s="18">
        <v>2011</v>
      </c>
      <c r="G632" s="2">
        <f ca="1">IF(YEAR(E632)=Inputs!$A$4,1,0)</f>
        <v>0</v>
      </c>
      <c r="H632" s="21">
        <f ca="1">IF(G632=1,HLOOKUP(MONTH(E632),Inputs!$B$11:$M$15,5),IF(YEAR($E632)&gt;$F632,0,IF(YEAR($E632)=$F632,HLOOKUP(MONTH(E632),Inputs!$B$11:$M$15,4),1)))</f>
        <v>0</v>
      </c>
      <c r="I632" s="2">
        <f>SUMIFS('raw data'!$E:$E,'raw data'!$A:$A,"="&amp;SystemAnalysis!$A632,'raw data'!$G:$G,"="&amp;SystemAnalysis!$F632)</f>
        <v>0</v>
      </c>
      <c r="J632" s="24">
        <f ca="1">$D632*H632*Inputs!$A$2</f>
        <v>0</v>
      </c>
      <c r="K632" s="11" t="str">
        <f ca="1">IFERROR(I632/J632,"")</f>
        <v/>
      </c>
    </row>
    <row r="633" spans="1:11" hidden="1" x14ac:dyDescent="0.25">
      <c r="A633" s="35">
        <v>8342</v>
      </c>
      <c r="B633" s="2" t="s">
        <v>5</v>
      </c>
      <c r="C633" s="2">
        <v>8</v>
      </c>
      <c r="D633" s="2">
        <v>2.35</v>
      </c>
      <c r="E633" s="12">
        <v>41365</v>
      </c>
      <c r="F633" s="18">
        <v>2011</v>
      </c>
      <c r="G633" s="2">
        <f ca="1">IF(YEAR(E633)=Inputs!$A$4,1,0)</f>
        <v>0</v>
      </c>
      <c r="H633" s="21">
        <f ca="1">IF(G633=1,HLOOKUP(MONTH(E633),Inputs!$B$11:$M$15,5),IF(YEAR($E633)&gt;$F633,0,IF(YEAR($E633)=$F633,HLOOKUP(MONTH(E633),Inputs!$B$11:$M$15,4),1)))</f>
        <v>0</v>
      </c>
      <c r="I633" s="2">
        <f>SUMIFS('raw data'!$E:$E,'raw data'!$A:$A,"="&amp;SystemAnalysis!$A633,'raw data'!$G:$G,"="&amp;SystemAnalysis!$F633)</f>
        <v>0</v>
      </c>
      <c r="J633" s="24">
        <f ca="1">$D633*H633*Inputs!$A$2</f>
        <v>0</v>
      </c>
      <c r="K633" s="11" t="str">
        <f ca="1">IFERROR(I633/J633,"")</f>
        <v/>
      </c>
    </row>
    <row r="634" spans="1:11" hidden="1" x14ac:dyDescent="0.25">
      <c r="A634" s="35">
        <v>8343</v>
      </c>
      <c r="B634" s="2" t="s">
        <v>5</v>
      </c>
      <c r="C634" s="2">
        <v>13</v>
      </c>
      <c r="D634" s="2">
        <v>4.1399999999999997</v>
      </c>
      <c r="E634" s="12">
        <v>41153</v>
      </c>
      <c r="F634" s="18">
        <v>2011</v>
      </c>
      <c r="G634" s="2">
        <f ca="1">IF(YEAR(E634)=Inputs!$A$4,1,0)</f>
        <v>0</v>
      </c>
      <c r="H634" s="21">
        <f ca="1">IF(G634=1,HLOOKUP(MONTH(E634),Inputs!$B$11:$M$15,5),IF(YEAR($E634)&gt;$F634,0,IF(YEAR($E634)=$F634,HLOOKUP(MONTH(E634),Inputs!$B$11:$M$15,4),1)))</f>
        <v>0</v>
      </c>
      <c r="I634" s="2">
        <f>SUMIFS('raw data'!$E:$E,'raw data'!$A:$A,"="&amp;SystemAnalysis!$A634,'raw data'!$G:$G,"="&amp;SystemAnalysis!$F634)</f>
        <v>0</v>
      </c>
      <c r="J634" s="24">
        <f ca="1">$D634*H634*Inputs!$A$2</f>
        <v>0</v>
      </c>
      <c r="K634" s="11" t="str">
        <f ca="1">IFERROR(I634/J634,"")</f>
        <v/>
      </c>
    </row>
    <row r="635" spans="1:11" hidden="1" x14ac:dyDescent="0.25">
      <c r="A635" s="35">
        <v>8344</v>
      </c>
      <c r="B635" s="2" t="s">
        <v>5</v>
      </c>
      <c r="C635" s="2">
        <v>13</v>
      </c>
      <c r="D635" s="2">
        <v>4.5999999999999996</v>
      </c>
      <c r="E635" s="12">
        <v>41122</v>
      </c>
      <c r="F635" s="18">
        <v>2011</v>
      </c>
      <c r="G635" s="2">
        <f ca="1">IF(YEAR(E635)=Inputs!$A$4,1,0)</f>
        <v>0</v>
      </c>
      <c r="H635" s="21">
        <f ca="1">IF(G635=1,HLOOKUP(MONTH(E635),Inputs!$B$11:$M$15,5),IF(YEAR($E635)&gt;$F635,0,IF(YEAR($E635)=$F635,HLOOKUP(MONTH(E635),Inputs!$B$11:$M$15,4),1)))</f>
        <v>0</v>
      </c>
      <c r="I635" s="2">
        <f>SUMIFS('raw data'!$E:$E,'raw data'!$A:$A,"="&amp;SystemAnalysis!$A635,'raw data'!$G:$G,"="&amp;SystemAnalysis!$F635)</f>
        <v>0</v>
      </c>
      <c r="J635" s="24">
        <f ca="1">$D635*H635*Inputs!$A$2</f>
        <v>0</v>
      </c>
      <c r="K635" s="11" t="str">
        <f ca="1">IFERROR(I635/J635,"")</f>
        <v/>
      </c>
    </row>
    <row r="636" spans="1:11" hidden="1" x14ac:dyDescent="0.25">
      <c r="A636" s="35">
        <v>8345</v>
      </c>
      <c r="B636" s="2" t="s">
        <v>5</v>
      </c>
      <c r="C636" s="2">
        <v>13</v>
      </c>
      <c r="D636" s="2">
        <v>4.3</v>
      </c>
      <c r="E636" s="12">
        <v>41122</v>
      </c>
      <c r="F636" s="18">
        <v>2011</v>
      </c>
      <c r="G636" s="2">
        <f ca="1">IF(YEAR(E636)=Inputs!$A$4,1,0)</f>
        <v>0</v>
      </c>
      <c r="H636" s="21">
        <f ca="1">IF(G636=1,HLOOKUP(MONTH(E636),Inputs!$B$11:$M$15,5),IF(YEAR($E636)&gt;$F636,0,IF(YEAR($E636)=$F636,HLOOKUP(MONTH(E636),Inputs!$B$11:$M$15,4),1)))</f>
        <v>0</v>
      </c>
      <c r="I636" s="2">
        <f>SUMIFS('raw data'!$E:$E,'raw data'!$A:$A,"="&amp;SystemAnalysis!$A636,'raw data'!$G:$G,"="&amp;SystemAnalysis!$F636)</f>
        <v>0</v>
      </c>
      <c r="J636" s="24">
        <f ca="1">$D636*H636*Inputs!$A$2</f>
        <v>0</v>
      </c>
      <c r="K636" s="11" t="str">
        <f ca="1">IFERROR(I636/J636,"")</f>
        <v/>
      </c>
    </row>
    <row r="637" spans="1:11" hidden="1" x14ac:dyDescent="0.25">
      <c r="A637" s="35">
        <v>8346</v>
      </c>
      <c r="B637" s="2" t="s">
        <v>5</v>
      </c>
      <c r="C637" s="2">
        <v>13</v>
      </c>
      <c r="D637" s="2">
        <v>3.22</v>
      </c>
      <c r="E637" s="12">
        <v>41153</v>
      </c>
      <c r="F637" s="18">
        <v>2011</v>
      </c>
      <c r="G637" s="2">
        <f ca="1">IF(YEAR(E637)=Inputs!$A$4,1,0)</f>
        <v>0</v>
      </c>
      <c r="H637" s="21">
        <f ca="1">IF(G637=1,HLOOKUP(MONTH(E637),Inputs!$B$11:$M$15,5),IF(YEAR($E637)&gt;$F637,0,IF(YEAR($E637)=$F637,HLOOKUP(MONTH(E637),Inputs!$B$11:$M$15,4),1)))</f>
        <v>0</v>
      </c>
      <c r="I637" s="2">
        <f>SUMIFS('raw data'!$E:$E,'raw data'!$A:$A,"="&amp;SystemAnalysis!$A637,'raw data'!$G:$G,"="&amp;SystemAnalysis!$F637)</f>
        <v>0</v>
      </c>
      <c r="J637" s="24">
        <f ca="1">$D637*H637*Inputs!$A$2</f>
        <v>0</v>
      </c>
      <c r="K637" s="11" t="str">
        <f ca="1">IFERROR(I637/J637,"")</f>
        <v/>
      </c>
    </row>
    <row r="638" spans="1:11" hidden="1" x14ac:dyDescent="0.25">
      <c r="A638" s="35">
        <v>8347</v>
      </c>
      <c r="B638" s="2" t="s">
        <v>5</v>
      </c>
      <c r="C638" s="2">
        <v>13</v>
      </c>
      <c r="D638" s="2">
        <v>6.9</v>
      </c>
      <c r="E638" s="12">
        <v>41122</v>
      </c>
      <c r="F638" s="18">
        <v>2011</v>
      </c>
      <c r="G638" s="2">
        <f ca="1">IF(YEAR(E638)=Inputs!$A$4,1,0)</f>
        <v>0</v>
      </c>
      <c r="H638" s="21">
        <f ca="1">IF(G638=1,HLOOKUP(MONTH(E638),Inputs!$B$11:$M$15,5),IF(YEAR($E638)&gt;$F638,0,IF(YEAR($E638)=$F638,HLOOKUP(MONTH(E638),Inputs!$B$11:$M$15,4),1)))</f>
        <v>0</v>
      </c>
      <c r="I638" s="2">
        <f>SUMIFS('raw data'!$E:$E,'raw data'!$A:$A,"="&amp;SystemAnalysis!$A638,'raw data'!$G:$G,"="&amp;SystemAnalysis!$F638)</f>
        <v>0</v>
      </c>
      <c r="J638" s="24">
        <f ca="1">$D638*H638*Inputs!$A$2</f>
        <v>0</v>
      </c>
      <c r="K638" s="11" t="str">
        <f ca="1">IFERROR(I638/J638,"")</f>
        <v/>
      </c>
    </row>
    <row r="639" spans="1:11" hidden="1" x14ac:dyDescent="0.25">
      <c r="A639" s="35">
        <v>8348</v>
      </c>
      <c r="B639" s="2" t="s">
        <v>5</v>
      </c>
      <c r="C639" s="2">
        <v>13</v>
      </c>
      <c r="D639" s="2">
        <v>4.5999999999999996</v>
      </c>
      <c r="E639" s="12">
        <v>41122</v>
      </c>
      <c r="F639" s="18">
        <v>2011</v>
      </c>
      <c r="G639" s="2">
        <f ca="1">IF(YEAR(E639)=Inputs!$A$4,1,0)</f>
        <v>0</v>
      </c>
      <c r="H639" s="21">
        <f ca="1">IF(G639=1,HLOOKUP(MONTH(E639),Inputs!$B$11:$M$15,5),IF(YEAR($E639)&gt;$F639,0,IF(YEAR($E639)=$F639,HLOOKUP(MONTH(E639),Inputs!$B$11:$M$15,4),1)))</f>
        <v>0</v>
      </c>
      <c r="I639" s="2">
        <f>SUMIFS('raw data'!$E:$E,'raw data'!$A:$A,"="&amp;SystemAnalysis!$A639,'raw data'!$G:$G,"="&amp;SystemAnalysis!$F639)</f>
        <v>0</v>
      </c>
      <c r="J639" s="24">
        <f ca="1">$D639*H639*Inputs!$A$2</f>
        <v>0</v>
      </c>
      <c r="K639" s="11" t="str">
        <f ca="1">IFERROR(I639/J639,"")</f>
        <v/>
      </c>
    </row>
    <row r="640" spans="1:11" hidden="1" x14ac:dyDescent="0.25">
      <c r="A640" s="35">
        <v>8349</v>
      </c>
      <c r="B640" s="2" t="s">
        <v>5</v>
      </c>
      <c r="C640" s="2">
        <v>13</v>
      </c>
      <c r="D640" s="2">
        <v>3.22</v>
      </c>
      <c r="E640" s="12">
        <v>41153</v>
      </c>
      <c r="F640" s="18">
        <v>2011</v>
      </c>
      <c r="G640" s="2">
        <f ca="1">IF(YEAR(E640)=Inputs!$A$4,1,0)</f>
        <v>0</v>
      </c>
      <c r="H640" s="21">
        <f ca="1">IF(G640=1,HLOOKUP(MONTH(E640),Inputs!$B$11:$M$15,5),IF(YEAR($E640)&gt;$F640,0,IF(YEAR($E640)=$F640,HLOOKUP(MONTH(E640),Inputs!$B$11:$M$15,4),1)))</f>
        <v>0</v>
      </c>
      <c r="I640" s="2">
        <f>SUMIFS('raw data'!$E:$E,'raw data'!$A:$A,"="&amp;SystemAnalysis!$A640,'raw data'!$G:$G,"="&amp;SystemAnalysis!$F640)</f>
        <v>0</v>
      </c>
      <c r="J640" s="24">
        <f ca="1">$D640*H640*Inputs!$A$2</f>
        <v>0</v>
      </c>
      <c r="K640" s="11" t="str">
        <f ca="1">IFERROR(I640/J640,"")</f>
        <v/>
      </c>
    </row>
    <row r="641" spans="1:11" hidden="1" x14ac:dyDescent="0.25">
      <c r="A641" s="35">
        <v>8350</v>
      </c>
      <c r="B641" s="2" t="s">
        <v>5</v>
      </c>
      <c r="C641" s="2">
        <v>13</v>
      </c>
      <c r="D641" s="2">
        <v>7.31</v>
      </c>
      <c r="E641" s="12">
        <v>41122</v>
      </c>
      <c r="F641" s="18">
        <v>2011</v>
      </c>
      <c r="G641" s="2">
        <f ca="1">IF(YEAR(E641)=Inputs!$A$4,1,0)</f>
        <v>0</v>
      </c>
      <c r="H641" s="21">
        <f ca="1">IF(G641=1,HLOOKUP(MONTH(E641),Inputs!$B$11:$M$15,5),IF(YEAR($E641)&gt;$F641,0,IF(YEAR($E641)=$F641,HLOOKUP(MONTH(E641),Inputs!$B$11:$M$15,4),1)))</f>
        <v>0</v>
      </c>
      <c r="I641" s="2">
        <f>SUMIFS('raw data'!$E:$E,'raw data'!$A:$A,"="&amp;SystemAnalysis!$A641,'raw data'!$G:$G,"="&amp;SystemAnalysis!$F641)</f>
        <v>0</v>
      </c>
      <c r="J641" s="24">
        <f ca="1">$D641*H641*Inputs!$A$2</f>
        <v>0</v>
      </c>
      <c r="K641" s="11" t="str">
        <f ca="1">IFERROR(I641/J641,"")</f>
        <v/>
      </c>
    </row>
    <row r="642" spans="1:11" hidden="1" x14ac:dyDescent="0.25">
      <c r="A642" s="35">
        <v>8351</v>
      </c>
      <c r="B642" s="2" t="s">
        <v>5</v>
      </c>
      <c r="C642" s="2">
        <v>13</v>
      </c>
      <c r="D642" s="2">
        <v>2.99</v>
      </c>
      <c r="E642" s="12">
        <v>41153</v>
      </c>
      <c r="F642" s="18">
        <v>2011</v>
      </c>
      <c r="G642" s="2">
        <f ca="1">IF(YEAR(E642)=Inputs!$A$4,1,0)</f>
        <v>0</v>
      </c>
      <c r="H642" s="21">
        <f ca="1">IF(G642=1,HLOOKUP(MONTH(E642),Inputs!$B$11:$M$15,5),IF(YEAR($E642)&gt;$F642,0,IF(YEAR($E642)=$F642,HLOOKUP(MONTH(E642),Inputs!$B$11:$M$15,4),1)))</f>
        <v>0</v>
      </c>
      <c r="I642" s="2">
        <f>SUMIFS('raw data'!$E:$E,'raw data'!$A:$A,"="&amp;SystemAnalysis!$A642,'raw data'!$G:$G,"="&amp;SystemAnalysis!$F642)</f>
        <v>0</v>
      </c>
      <c r="J642" s="24">
        <f ca="1">$D642*H642*Inputs!$A$2</f>
        <v>0</v>
      </c>
      <c r="K642" s="11" t="str">
        <f ca="1">IFERROR(I642/J642,"")</f>
        <v/>
      </c>
    </row>
    <row r="643" spans="1:11" hidden="1" x14ac:dyDescent="0.25">
      <c r="A643" s="35">
        <v>8352</v>
      </c>
      <c r="B643" s="2" t="s">
        <v>5</v>
      </c>
      <c r="C643" s="2">
        <v>13</v>
      </c>
      <c r="D643" s="2">
        <v>3.68</v>
      </c>
      <c r="E643" s="12">
        <v>41153</v>
      </c>
      <c r="F643" s="18">
        <v>2011</v>
      </c>
      <c r="G643" s="2">
        <f ca="1">IF(YEAR(E643)=Inputs!$A$4,1,0)</f>
        <v>0</v>
      </c>
      <c r="H643" s="21">
        <f ca="1">IF(G643=1,HLOOKUP(MONTH(E643),Inputs!$B$11:$M$15,5),IF(YEAR($E643)&gt;$F643,0,IF(YEAR($E643)=$F643,HLOOKUP(MONTH(E643),Inputs!$B$11:$M$15,4),1)))</f>
        <v>0</v>
      </c>
      <c r="I643" s="2">
        <f>SUMIFS('raw data'!$E:$E,'raw data'!$A:$A,"="&amp;SystemAnalysis!$A643,'raw data'!$G:$G,"="&amp;SystemAnalysis!$F643)</f>
        <v>0</v>
      </c>
      <c r="J643" s="24">
        <f ca="1">$D643*H643*Inputs!$A$2</f>
        <v>0</v>
      </c>
      <c r="K643" s="11" t="str">
        <f ca="1">IFERROR(I643/J643,"")</f>
        <v/>
      </c>
    </row>
    <row r="644" spans="1:11" hidden="1" x14ac:dyDescent="0.25">
      <c r="A644" s="35">
        <v>8353</v>
      </c>
      <c r="B644" s="2" t="s">
        <v>5</v>
      </c>
      <c r="C644" s="2">
        <v>13</v>
      </c>
      <c r="D644" s="2">
        <v>8.9700000000000006</v>
      </c>
      <c r="E644" s="12">
        <v>41091</v>
      </c>
      <c r="F644" s="18">
        <v>2011</v>
      </c>
      <c r="G644" s="2">
        <f ca="1">IF(YEAR(E644)=Inputs!$A$4,1,0)</f>
        <v>0</v>
      </c>
      <c r="H644" s="21">
        <f ca="1">IF(G644=1,HLOOKUP(MONTH(E644),Inputs!$B$11:$M$15,5),IF(YEAR($E644)&gt;$F644,0,IF(YEAR($E644)=$F644,HLOOKUP(MONTH(E644),Inputs!$B$11:$M$15,4),1)))</f>
        <v>0</v>
      </c>
      <c r="I644" s="2">
        <f>SUMIFS('raw data'!$E:$E,'raw data'!$A:$A,"="&amp;SystemAnalysis!$A644,'raw data'!$G:$G,"="&amp;SystemAnalysis!$F644)</f>
        <v>0</v>
      </c>
      <c r="J644" s="24">
        <f ca="1">$D644*H644*Inputs!$A$2</f>
        <v>0</v>
      </c>
      <c r="K644" s="11" t="str">
        <f ca="1">IFERROR(I644/J644,"")</f>
        <v/>
      </c>
    </row>
    <row r="645" spans="1:11" hidden="1" x14ac:dyDescent="0.25">
      <c r="A645" s="35">
        <v>8354</v>
      </c>
      <c r="B645" s="2" t="s">
        <v>5</v>
      </c>
      <c r="C645" s="2">
        <v>13</v>
      </c>
      <c r="D645" s="2">
        <v>5.8049999999999997</v>
      </c>
      <c r="E645" s="12">
        <v>41122</v>
      </c>
      <c r="F645" s="18">
        <v>2011</v>
      </c>
      <c r="G645" s="2">
        <f ca="1">IF(YEAR(E645)=Inputs!$A$4,1,0)</f>
        <v>0</v>
      </c>
      <c r="H645" s="21">
        <f ca="1">IF(G645=1,HLOOKUP(MONTH(E645),Inputs!$B$11:$M$15,5),IF(YEAR($E645)&gt;$F645,0,IF(YEAR($E645)=$F645,HLOOKUP(MONTH(E645),Inputs!$B$11:$M$15,4),1)))</f>
        <v>0</v>
      </c>
      <c r="I645" s="2">
        <f>SUMIFS('raw data'!$E:$E,'raw data'!$A:$A,"="&amp;SystemAnalysis!$A645,'raw data'!$G:$G,"="&amp;SystemAnalysis!$F645)</f>
        <v>0</v>
      </c>
      <c r="J645" s="24">
        <f ca="1">$D645*H645*Inputs!$A$2</f>
        <v>0</v>
      </c>
      <c r="K645" s="11" t="str">
        <f ca="1">IFERROR(I645/J645,"")</f>
        <v/>
      </c>
    </row>
    <row r="646" spans="1:11" hidden="1" x14ac:dyDescent="0.25">
      <c r="A646" s="35">
        <v>8355</v>
      </c>
      <c r="B646" s="2" t="s">
        <v>5</v>
      </c>
      <c r="C646" s="2">
        <v>13</v>
      </c>
      <c r="D646" s="2">
        <v>2.58</v>
      </c>
      <c r="E646" s="12">
        <v>41183</v>
      </c>
      <c r="F646" s="18">
        <v>2011</v>
      </c>
      <c r="G646" s="2">
        <f ca="1">IF(YEAR(E646)=Inputs!$A$4,1,0)</f>
        <v>0</v>
      </c>
      <c r="H646" s="21">
        <f ca="1">IF(G646=1,HLOOKUP(MONTH(E646),Inputs!$B$11:$M$15,5),IF(YEAR($E646)&gt;$F646,0,IF(YEAR($E646)=$F646,HLOOKUP(MONTH(E646),Inputs!$B$11:$M$15,4),1)))</f>
        <v>0</v>
      </c>
      <c r="I646" s="2">
        <f>SUMIFS('raw data'!$E:$E,'raw data'!$A:$A,"="&amp;SystemAnalysis!$A646,'raw data'!$G:$G,"="&amp;SystemAnalysis!$F646)</f>
        <v>0</v>
      </c>
      <c r="J646" s="24">
        <f ca="1">$D646*H646*Inputs!$A$2</f>
        <v>0</v>
      </c>
      <c r="K646" s="11" t="str">
        <f ca="1">IFERROR(I646/J646,"")</f>
        <v/>
      </c>
    </row>
    <row r="647" spans="1:11" hidden="1" x14ac:dyDescent="0.25">
      <c r="A647" s="35">
        <v>8356</v>
      </c>
      <c r="B647" s="2" t="s">
        <v>5</v>
      </c>
      <c r="C647" s="2">
        <v>13</v>
      </c>
      <c r="D647" s="2">
        <v>7.59</v>
      </c>
      <c r="E647" s="12">
        <v>41000</v>
      </c>
      <c r="F647" s="18">
        <v>2011</v>
      </c>
      <c r="G647" s="2">
        <f ca="1">IF(YEAR(E647)=Inputs!$A$4,1,0)</f>
        <v>0</v>
      </c>
      <c r="H647" s="21">
        <f ca="1">IF(G647=1,HLOOKUP(MONTH(E647),Inputs!$B$11:$M$15,5),IF(YEAR($E647)&gt;$F647,0,IF(YEAR($E647)=$F647,HLOOKUP(MONTH(E647),Inputs!$B$11:$M$15,4),1)))</f>
        <v>0</v>
      </c>
      <c r="I647" s="2">
        <f>SUMIFS('raw data'!$E:$E,'raw data'!$A:$A,"="&amp;SystemAnalysis!$A647,'raw data'!$G:$G,"="&amp;SystemAnalysis!$F647)</f>
        <v>0</v>
      </c>
      <c r="J647" s="24">
        <f ca="1">$D647*H647*Inputs!$A$2</f>
        <v>0</v>
      </c>
      <c r="K647" s="11" t="str">
        <f ca="1">IFERROR(I647/J647,"")</f>
        <v/>
      </c>
    </row>
    <row r="648" spans="1:11" hidden="1" x14ac:dyDescent="0.25">
      <c r="A648" s="35">
        <v>8357</v>
      </c>
      <c r="B648" s="2" t="s">
        <v>5</v>
      </c>
      <c r="C648" s="2">
        <v>13</v>
      </c>
      <c r="D648" s="2">
        <v>6.2549999999999999</v>
      </c>
      <c r="E648" s="12">
        <v>41122</v>
      </c>
      <c r="F648" s="18">
        <v>2011</v>
      </c>
      <c r="G648" s="2">
        <f ca="1">IF(YEAR(E648)=Inputs!$A$4,1,0)</f>
        <v>0</v>
      </c>
      <c r="H648" s="21">
        <f ca="1">IF(G648=1,HLOOKUP(MONTH(E648),Inputs!$B$11:$M$15,5),IF(YEAR($E648)&gt;$F648,0,IF(YEAR($E648)=$F648,HLOOKUP(MONTH(E648),Inputs!$B$11:$M$15,4),1)))</f>
        <v>0</v>
      </c>
      <c r="I648" s="2">
        <f>SUMIFS('raw data'!$E:$E,'raw data'!$A:$A,"="&amp;SystemAnalysis!$A648,'raw data'!$G:$G,"="&amp;SystemAnalysis!$F648)</f>
        <v>0</v>
      </c>
      <c r="J648" s="24">
        <f ca="1">$D648*H648*Inputs!$A$2</f>
        <v>0</v>
      </c>
      <c r="K648" s="11" t="str">
        <f ca="1">IFERROR(I648/J648,"")</f>
        <v/>
      </c>
    </row>
    <row r="649" spans="1:11" hidden="1" x14ac:dyDescent="0.25">
      <c r="A649" s="35">
        <v>8358</v>
      </c>
      <c r="B649" s="2" t="s">
        <v>5</v>
      </c>
      <c r="C649" s="2">
        <v>13</v>
      </c>
      <c r="D649" s="2">
        <v>4.1399999999999997</v>
      </c>
      <c r="E649" s="12">
        <v>41122</v>
      </c>
      <c r="F649" s="18">
        <v>2011</v>
      </c>
      <c r="G649" s="2">
        <f ca="1">IF(YEAR(E649)=Inputs!$A$4,1,0)</f>
        <v>0</v>
      </c>
      <c r="H649" s="21">
        <f ca="1">IF(G649=1,HLOOKUP(MONTH(E649),Inputs!$B$11:$M$15,5),IF(YEAR($E649)&gt;$F649,0,IF(YEAR($E649)=$F649,HLOOKUP(MONTH(E649),Inputs!$B$11:$M$15,4),1)))</f>
        <v>0</v>
      </c>
      <c r="I649" s="2">
        <f>SUMIFS('raw data'!$E:$E,'raw data'!$A:$A,"="&amp;SystemAnalysis!$A649,'raw data'!$G:$G,"="&amp;SystemAnalysis!$F649)</f>
        <v>0</v>
      </c>
      <c r="J649" s="24">
        <f ca="1">$D649*H649*Inputs!$A$2</f>
        <v>0</v>
      </c>
      <c r="K649" s="11" t="str">
        <f ca="1">IFERROR(I649/J649,"")</f>
        <v/>
      </c>
    </row>
    <row r="650" spans="1:11" hidden="1" x14ac:dyDescent="0.25">
      <c r="A650" s="35">
        <v>8359</v>
      </c>
      <c r="B650" s="2" t="s">
        <v>5</v>
      </c>
      <c r="C650" s="2">
        <v>13</v>
      </c>
      <c r="D650" s="2">
        <v>4.37</v>
      </c>
      <c r="E650" s="12">
        <v>41122</v>
      </c>
      <c r="F650" s="18">
        <v>2011</v>
      </c>
      <c r="G650" s="2">
        <f ca="1">IF(YEAR(E650)=Inputs!$A$4,1,0)</f>
        <v>0</v>
      </c>
      <c r="H650" s="21">
        <f ca="1">IF(G650=1,HLOOKUP(MONTH(E650),Inputs!$B$11:$M$15,5),IF(YEAR($E650)&gt;$F650,0,IF(YEAR($E650)=$F650,HLOOKUP(MONTH(E650),Inputs!$B$11:$M$15,4),1)))</f>
        <v>0</v>
      </c>
      <c r="I650" s="2">
        <f>SUMIFS('raw data'!$E:$E,'raw data'!$A:$A,"="&amp;SystemAnalysis!$A650,'raw data'!$G:$G,"="&amp;SystemAnalysis!$F650)</f>
        <v>0</v>
      </c>
      <c r="J650" s="24">
        <f ca="1">$D650*H650*Inputs!$A$2</f>
        <v>0</v>
      </c>
      <c r="K650" s="11" t="str">
        <f ca="1">IFERROR(I650/J650,"")</f>
        <v/>
      </c>
    </row>
    <row r="651" spans="1:11" hidden="1" x14ac:dyDescent="0.25">
      <c r="A651" s="35">
        <v>8360</v>
      </c>
      <c r="B651" s="2" t="s">
        <v>5</v>
      </c>
      <c r="C651" s="2">
        <v>13</v>
      </c>
      <c r="D651" s="2">
        <v>3.68</v>
      </c>
      <c r="E651" s="12">
        <v>41153</v>
      </c>
      <c r="F651" s="18">
        <v>2011</v>
      </c>
      <c r="G651" s="2">
        <f ca="1">IF(YEAR(E651)=Inputs!$A$4,1,0)</f>
        <v>0</v>
      </c>
      <c r="H651" s="21">
        <f ca="1">IF(G651=1,HLOOKUP(MONTH(E651),Inputs!$B$11:$M$15,5),IF(YEAR($E651)&gt;$F651,0,IF(YEAR($E651)=$F651,HLOOKUP(MONTH(E651),Inputs!$B$11:$M$15,4),1)))</f>
        <v>0</v>
      </c>
      <c r="I651" s="2">
        <f>SUMIFS('raw data'!$E:$E,'raw data'!$A:$A,"="&amp;SystemAnalysis!$A651,'raw data'!$G:$G,"="&amp;SystemAnalysis!$F651)</f>
        <v>0</v>
      </c>
      <c r="J651" s="24">
        <f ca="1">$D651*H651*Inputs!$A$2</f>
        <v>0</v>
      </c>
      <c r="K651" s="11" t="str">
        <f ca="1">IFERROR(I651/J651,"")</f>
        <v/>
      </c>
    </row>
    <row r="652" spans="1:11" hidden="1" x14ac:dyDescent="0.25">
      <c r="A652" s="35">
        <v>8361</v>
      </c>
      <c r="B652" s="2" t="s">
        <v>5</v>
      </c>
      <c r="C652" s="2">
        <v>13</v>
      </c>
      <c r="D652" s="2">
        <v>3.22</v>
      </c>
      <c r="E652" s="12">
        <v>41153</v>
      </c>
      <c r="F652" s="18">
        <v>2011</v>
      </c>
      <c r="G652" s="2">
        <f ca="1">IF(YEAR(E652)=Inputs!$A$4,1,0)</f>
        <v>0</v>
      </c>
      <c r="H652" s="21">
        <f ca="1">IF(G652=1,HLOOKUP(MONTH(E652),Inputs!$B$11:$M$15,5),IF(YEAR($E652)&gt;$F652,0,IF(YEAR($E652)=$F652,HLOOKUP(MONTH(E652),Inputs!$B$11:$M$15,4),1)))</f>
        <v>0</v>
      </c>
      <c r="I652" s="2">
        <f>SUMIFS('raw data'!$E:$E,'raw data'!$A:$A,"="&amp;SystemAnalysis!$A652,'raw data'!$G:$G,"="&amp;SystemAnalysis!$F652)</f>
        <v>0</v>
      </c>
      <c r="J652" s="24">
        <f ca="1">$D652*H652*Inputs!$A$2</f>
        <v>0</v>
      </c>
      <c r="K652" s="11" t="str">
        <f ca="1">IFERROR(I652/J652,"")</f>
        <v/>
      </c>
    </row>
    <row r="653" spans="1:11" hidden="1" x14ac:dyDescent="0.25">
      <c r="A653" s="35">
        <v>8362</v>
      </c>
      <c r="B653" s="2" t="s">
        <v>5</v>
      </c>
      <c r="C653" s="2">
        <v>13</v>
      </c>
      <c r="D653" s="2">
        <v>7.9550000000000001</v>
      </c>
      <c r="E653" s="12">
        <v>41122</v>
      </c>
      <c r="F653" s="18">
        <v>2011</v>
      </c>
      <c r="G653" s="2">
        <f ca="1">IF(YEAR(E653)=Inputs!$A$4,1,0)</f>
        <v>0</v>
      </c>
      <c r="H653" s="21">
        <f ca="1">IF(G653=1,HLOOKUP(MONTH(E653),Inputs!$B$11:$M$15,5),IF(YEAR($E653)&gt;$F653,0,IF(YEAR($E653)=$F653,HLOOKUP(MONTH(E653),Inputs!$B$11:$M$15,4),1)))</f>
        <v>0</v>
      </c>
      <c r="I653" s="2">
        <f>SUMIFS('raw data'!$E:$E,'raw data'!$A:$A,"="&amp;SystemAnalysis!$A653,'raw data'!$G:$G,"="&amp;SystemAnalysis!$F653)</f>
        <v>0</v>
      </c>
      <c r="J653" s="24">
        <f ca="1">$D653*H653*Inputs!$A$2</f>
        <v>0</v>
      </c>
      <c r="K653" s="11" t="str">
        <f ca="1">IFERROR(I653/J653,"")</f>
        <v/>
      </c>
    </row>
    <row r="654" spans="1:11" hidden="1" x14ac:dyDescent="0.25">
      <c r="A654" s="35">
        <v>8363</v>
      </c>
      <c r="B654" s="2" t="s">
        <v>5</v>
      </c>
      <c r="C654" s="2">
        <v>13</v>
      </c>
      <c r="D654" s="2">
        <v>3.87</v>
      </c>
      <c r="E654" s="12">
        <v>41153</v>
      </c>
      <c r="F654" s="18">
        <v>2011</v>
      </c>
      <c r="G654" s="2">
        <f ca="1">IF(YEAR(E654)=Inputs!$A$4,1,0)</f>
        <v>0</v>
      </c>
      <c r="H654" s="21">
        <f ca="1">IF(G654=1,HLOOKUP(MONTH(E654),Inputs!$B$11:$M$15,5),IF(YEAR($E654)&gt;$F654,0,IF(YEAR($E654)=$F654,HLOOKUP(MONTH(E654),Inputs!$B$11:$M$15,4),1)))</f>
        <v>0</v>
      </c>
      <c r="I654" s="2">
        <f>SUMIFS('raw data'!$E:$E,'raw data'!$A:$A,"="&amp;SystemAnalysis!$A654,'raw data'!$G:$G,"="&amp;SystemAnalysis!$F654)</f>
        <v>0</v>
      </c>
      <c r="J654" s="24">
        <f ca="1">$D654*H654*Inputs!$A$2</f>
        <v>0</v>
      </c>
      <c r="K654" s="11" t="str">
        <f ca="1">IFERROR(I654/J654,"")</f>
        <v/>
      </c>
    </row>
    <row r="655" spans="1:11" hidden="1" x14ac:dyDescent="0.25">
      <c r="A655" s="35">
        <v>8364</v>
      </c>
      <c r="B655" s="2" t="s">
        <v>5</v>
      </c>
      <c r="C655" s="2">
        <v>13</v>
      </c>
      <c r="D655" s="2">
        <v>6.9</v>
      </c>
      <c r="E655" s="12">
        <v>41122</v>
      </c>
      <c r="F655" s="18">
        <v>2011</v>
      </c>
      <c r="G655" s="2">
        <f ca="1">IF(YEAR(E655)=Inputs!$A$4,1,0)</f>
        <v>0</v>
      </c>
      <c r="H655" s="21">
        <f ca="1">IF(G655=1,HLOOKUP(MONTH(E655),Inputs!$B$11:$M$15,5),IF(YEAR($E655)&gt;$F655,0,IF(YEAR($E655)=$F655,HLOOKUP(MONTH(E655),Inputs!$B$11:$M$15,4),1)))</f>
        <v>0</v>
      </c>
      <c r="I655" s="2">
        <f>SUMIFS('raw data'!$E:$E,'raw data'!$A:$A,"="&amp;SystemAnalysis!$A655,'raw data'!$G:$G,"="&amp;SystemAnalysis!$F655)</f>
        <v>0</v>
      </c>
      <c r="J655" s="24">
        <f ca="1">$D655*H655*Inputs!$A$2</f>
        <v>0</v>
      </c>
      <c r="K655" s="11" t="str">
        <f ca="1">IFERROR(I655/J655,"")</f>
        <v/>
      </c>
    </row>
    <row r="656" spans="1:11" hidden="1" x14ac:dyDescent="0.25">
      <c r="A656" s="35">
        <v>8365</v>
      </c>
      <c r="B656" s="2" t="s">
        <v>5</v>
      </c>
      <c r="C656" s="2">
        <v>13</v>
      </c>
      <c r="D656" s="2">
        <v>6.45</v>
      </c>
      <c r="E656" s="12">
        <v>41122</v>
      </c>
      <c r="F656" s="18">
        <v>2011</v>
      </c>
      <c r="G656" s="2">
        <f ca="1">IF(YEAR(E656)=Inputs!$A$4,1,0)</f>
        <v>0</v>
      </c>
      <c r="H656" s="21">
        <f ca="1">IF(G656=1,HLOOKUP(MONTH(E656),Inputs!$B$11:$M$15,5),IF(YEAR($E656)&gt;$F656,0,IF(YEAR($E656)=$F656,HLOOKUP(MONTH(E656),Inputs!$B$11:$M$15,4),1)))</f>
        <v>0</v>
      </c>
      <c r="I656" s="2">
        <f>SUMIFS('raw data'!$E:$E,'raw data'!$A:$A,"="&amp;SystemAnalysis!$A656,'raw data'!$G:$G,"="&amp;SystemAnalysis!$F656)</f>
        <v>0</v>
      </c>
      <c r="J656" s="24">
        <f ca="1">$D656*H656*Inputs!$A$2</f>
        <v>0</v>
      </c>
      <c r="K656" s="11" t="str">
        <f ca="1">IFERROR(I656/J656,"")</f>
        <v/>
      </c>
    </row>
    <row r="657" spans="1:11" hidden="1" x14ac:dyDescent="0.25">
      <c r="A657" s="35">
        <v>8366</v>
      </c>
      <c r="B657" s="2" t="s">
        <v>5</v>
      </c>
      <c r="C657" s="2">
        <v>13</v>
      </c>
      <c r="D657" s="2">
        <v>4.5999999999999996</v>
      </c>
      <c r="E657" s="12">
        <v>41122</v>
      </c>
      <c r="F657" s="18">
        <v>2011</v>
      </c>
      <c r="G657" s="2">
        <f ca="1">IF(YEAR(E657)=Inputs!$A$4,1,0)</f>
        <v>0</v>
      </c>
      <c r="H657" s="21">
        <f ca="1">IF(G657=1,HLOOKUP(MONTH(E657),Inputs!$B$11:$M$15,5),IF(YEAR($E657)&gt;$F657,0,IF(YEAR($E657)=$F657,HLOOKUP(MONTH(E657),Inputs!$B$11:$M$15,4),1)))</f>
        <v>0</v>
      </c>
      <c r="I657" s="2">
        <f>SUMIFS('raw data'!$E:$E,'raw data'!$A:$A,"="&amp;SystemAnalysis!$A657,'raw data'!$G:$G,"="&amp;SystemAnalysis!$F657)</f>
        <v>0</v>
      </c>
      <c r="J657" s="24">
        <f ca="1">$D657*H657*Inputs!$A$2</f>
        <v>0</v>
      </c>
      <c r="K657" s="11" t="str">
        <f ca="1">IFERROR(I657/J657,"")</f>
        <v/>
      </c>
    </row>
    <row r="658" spans="1:11" hidden="1" x14ac:dyDescent="0.25">
      <c r="A658" s="35">
        <v>8367</v>
      </c>
      <c r="B658" s="2" t="s">
        <v>5</v>
      </c>
      <c r="C658" s="2">
        <v>13</v>
      </c>
      <c r="D658" s="2">
        <v>4.4649999999999999</v>
      </c>
      <c r="E658" s="12">
        <v>41122</v>
      </c>
      <c r="F658" s="18">
        <v>2011</v>
      </c>
      <c r="G658" s="2">
        <f ca="1">IF(YEAR(E658)=Inputs!$A$4,1,0)</f>
        <v>0</v>
      </c>
      <c r="H658" s="21">
        <f ca="1">IF(G658=1,HLOOKUP(MONTH(E658),Inputs!$B$11:$M$15,5),IF(YEAR($E658)&gt;$F658,0,IF(YEAR($E658)=$F658,HLOOKUP(MONTH(E658),Inputs!$B$11:$M$15,4),1)))</f>
        <v>0</v>
      </c>
      <c r="I658" s="2">
        <f>SUMIFS('raw data'!$E:$E,'raw data'!$A:$A,"="&amp;SystemAnalysis!$A658,'raw data'!$G:$G,"="&amp;SystemAnalysis!$F658)</f>
        <v>0</v>
      </c>
      <c r="J658" s="24">
        <f ca="1">$D658*H658*Inputs!$A$2</f>
        <v>0</v>
      </c>
      <c r="K658" s="11" t="str">
        <f ca="1">IFERROR(I658/J658,"")</f>
        <v/>
      </c>
    </row>
    <row r="659" spans="1:11" hidden="1" x14ac:dyDescent="0.25">
      <c r="A659" s="35">
        <v>8368</v>
      </c>
      <c r="B659" s="2" t="s">
        <v>5</v>
      </c>
      <c r="C659" s="2">
        <v>13</v>
      </c>
      <c r="D659" s="2">
        <v>3.22</v>
      </c>
      <c r="E659" s="12">
        <v>41153</v>
      </c>
      <c r="F659" s="18">
        <v>2011</v>
      </c>
      <c r="G659" s="2">
        <f ca="1">IF(YEAR(E659)=Inputs!$A$4,1,0)</f>
        <v>0</v>
      </c>
      <c r="H659" s="21">
        <f ca="1">IF(G659=1,HLOOKUP(MONTH(E659),Inputs!$B$11:$M$15,5),IF(YEAR($E659)&gt;$F659,0,IF(YEAR($E659)=$F659,HLOOKUP(MONTH(E659),Inputs!$B$11:$M$15,4),1)))</f>
        <v>0</v>
      </c>
      <c r="I659" s="2">
        <f>SUMIFS('raw data'!$E:$E,'raw data'!$A:$A,"="&amp;SystemAnalysis!$A659,'raw data'!$G:$G,"="&amp;SystemAnalysis!$F659)</f>
        <v>0</v>
      </c>
      <c r="J659" s="24">
        <f ca="1">$D659*H659*Inputs!$A$2</f>
        <v>0</v>
      </c>
      <c r="K659" s="11" t="str">
        <f ca="1">IFERROR(I659/J659,"")</f>
        <v/>
      </c>
    </row>
    <row r="660" spans="1:11" hidden="1" x14ac:dyDescent="0.25">
      <c r="A660" s="35">
        <v>8369</v>
      </c>
      <c r="B660" s="2" t="s">
        <v>5</v>
      </c>
      <c r="C660" s="2">
        <v>13</v>
      </c>
      <c r="D660" s="2">
        <v>9.2449999999999992</v>
      </c>
      <c r="E660" s="12">
        <v>41091</v>
      </c>
      <c r="F660" s="18">
        <v>2011</v>
      </c>
      <c r="G660" s="2">
        <f ca="1">IF(YEAR(E660)=Inputs!$A$4,1,0)</f>
        <v>0</v>
      </c>
      <c r="H660" s="21">
        <f ca="1">IF(G660=1,HLOOKUP(MONTH(E660),Inputs!$B$11:$M$15,5),IF(YEAR($E660)&gt;$F660,0,IF(YEAR($E660)=$F660,HLOOKUP(MONTH(E660),Inputs!$B$11:$M$15,4),1)))</f>
        <v>0</v>
      </c>
      <c r="I660" s="2">
        <f>SUMIFS('raw data'!$E:$E,'raw data'!$A:$A,"="&amp;SystemAnalysis!$A660,'raw data'!$G:$G,"="&amp;SystemAnalysis!$F660)</f>
        <v>0</v>
      </c>
      <c r="J660" s="24">
        <f ca="1">$D660*H660*Inputs!$A$2</f>
        <v>0</v>
      </c>
      <c r="K660" s="11" t="str">
        <f ca="1">IFERROR(I660/J660,"")</f>
        <v/>
      </c>
    </row>
    <row r="661" spans="1:11" hidden="1" x14ac:dyDescent="0.25">
      <c r="A661" s="35">
        <v>8370</v>
      </c>
      <c r="B661" s="2" t="s">
        <v>5</v>
      </c>
      <c r="C661" s="2">
        <v>13</v>
      </c>
      <c r="D661" s="2">
        <v>5.64</v>
      </c>
      <c r="E661" s="12">
        <v>41122</v>
      </c>
      <c r="F661" s="18">
        <v>2011</v>
      </c>
      <c r="G661" s="2">
        <f ca="1">IF(YEAR(E661)=Inputs!$A$4,1,0)</f>
        <v>0</v>
      </c>
      <c r="H661" s="21">
        <f ca="1">IF(G661=1,HLOOKUP(MONTH(E661),Inputs!$B$11:$M$15,5),IF(YEAR($E661)&gt;$F661,0,IF(YEAR($E661)=$F661,HLOOKUP(MONTH(E661),Inputs!$B$11:$M$15,4),1)))</f>
        <v>0</v>
      </c>
      <c r="I661" s="2">
        <f>SUMIFS('raw data'!$E:$E,'raw data'!$A:$A,"="&amp;SystemAnalysis!$A661,'raw data'!$G:$G,"="&amp;SystemAnalysis!$F661)</f>
        <v>0</v>
      </c>
      <c r="J661" s="24">
        <f ca="1">$D661*H661*Inputs!$A$2</f>
        <v>0</v>
      </c>
      <c r="K661" s="11" t="str">
        <f ca="1">IFERROR(I661/J661,"")</f>
        <v/>
      </c>
    </row>
    <row r="662" spans="1:11" hidden="1" x14ac:dyDescent="0.25">
      <c r="A662" s="35">
        <v>8371</v>
      </c>
      <c r="B662" s="2" t="s">
        <v>5</v>
      </c>
      <c r="C662" s="2">
        <v>13</v>
      </c>
      <c r="D662" s="2">
        <v>8.4600000000000009</v>
      </c>
      <c r="E662" s="12">
        <v>41091</v>
      </c>
      <c r="F662" s="18">
        <v>2011</v>
      </c>
      <c r="G662" s="2">
        <f ca="1">IF(YEAR(E662)=Inputs!$A$4,1,0)</f>
        <v>0</v>
      </c>
      <c r="H662" s="21">
        <f ca="1">IF(G662=1,HLOOKUP(MONTH(E662),Inputs!$B$11:$M$15,5),IF(YEAR($E662)&gt;$F662,0,IF(YEAR($E662)=$F662,HLOOKUP(MONTH(E662),Inputs!$B$11:$M$15,4),1)))</f>
        <v>0</v>
      </c>
      <c r="I662" s="2">
        <f>SUMIFS('raw data'!$E:$E,'raw data'!$A:$A,"="&amp;SystemAnalysis!$A662,'raw data'!$G:$G,"="&amp;SystemAnalysis!$F662)</f>
        <v>0</v>
      </c>
      <c r="J662" s="24">
        <f ca="1">$D662*H662*Inputs!$A$2</f>
        <v>0</v>
      </c>
      <c r="K662" s="11" t="str">
        <f ca="1">IFERROR(I662/J662,"")</f>
        <v/>
      </c>
    </row>
    <row r="663" spans="1:11" hidden="1" x14ac:dyDescent="0.25">
      <c r="A663" s="35">
        <v>8372</v>
      </c>
      <c r="B663" s="2" t="s">
        <v>5</v>
      </c>
      <c r="C663" s="2">
        <v>13</v>
      </c>
      <c r="D663" s="2">
        <v>4.7</v>
      </c>
      <c r="E663" s="12">
        <v>41122</v>
      </c>
      <c r="F663" s="18">
        <v>2011</v>
      </c>
      <c r="G663" s="2">
        <f ca="1">IF(YEAR(E663)=Inputs!$A$4,1,0)</f>
        <v>0</v>
      </c>
      <c r="H663" s="21">
        <f ca="1">IF(G663=1,HLOOKUP(MONTH(E663),Inputs!$B$11:$M$15,5),IF(YEAR($E663)&gt;$F663,0,IF(YEAR($E663)=$F663,HLOOKUP(MONTH(E663),Inputs!$B$11:$M$15,4),1)))</f>
        <v>0</v>
      </c>
      <c r="I663" s="2">
        <f>SUMIFS('raw data'!$E:$E,'raw data'!$A:$A,"="&amp;SystemAnalysis!$A663,'raw data'!$G:$G,"="&amp;SystemAnalysis!$F663)</f>
        <v>0</v>
      </c>
      <c r="J663" s="24">
        <f ca="1">$D663*H663*Inputs!$A$2</f>
        <v>0</v>
      </c>
      <c r="K663" s="11" t="str">
        <f ca="1">IFERROR(I663/J663,"")</f>
        <v/>
      </c>
    </row>
    <row r="664" spans="1:11" hidden="1" x14ac:dyDescent="0.25">
      <c r="A664" s="35">
        <v>8373</v>
      </c>
      <c r="B664" s="2" t="s">
        <v>5</v>
      </c>
      <c r="C664" s="2">
        <v>13</v>
      </c>
      <c r="D664" s="2">
        <v>3.87</v>
      </c>
      <c r="E664" s="12">
        <v>41153</v>
      </c>
      <c r="F664" s="18">
        <v>2011</v>
      </c>
      <c r="G664" s="2">
        <f ca="1">IF(YEAR(E664)=Inputs!$A$4,1,0)</f>
        <v>0</v>
      </c>
      <c r="H664" s="21">
        <f ca="1">IF(G664=1,HLOOKUP(MONTH(E664),Inputs!$B$11:$M$15,5),IF(YEAR($E664)&gt;$F664,0,IF(YEAR($E664)=$F664,HLOOKUP(MONTH(E664),Inputs!$B$11:$M$15,4),1)))</f>
        <v>0</v>
      </c>
      <c r="I664" s="2">
        <f>SUMIFS('raw data'!$E:$E,'raw data'!$A:$A,"="&amp;SystemAnalysis!$A664,'raw data'!$G:$G,"="&amp;SystemAnalysis!$F664)</f>
        <v>0</v>
      </c>
      <c r="J664" s="24">
        <f ca="1">$D664*H664*Inputs!$A$2</f>
        <v>0</v>
      </c>
      <c r="K664" s="11" t="str">
        <f ca="1">IFERROR(I664/J664,"")</f>
        <v/>
      </c>
    </row>
    <row r="665" spans="1:11" hidden="1" x14ac:dyDescent="0.25">
      <c r="A665" s="35">
        <v>8374</v>
      </c>
      <c r="B665" s="2" t="s">
        <v>5</v>
      </c>
      <c r="C665" s="2">
        <v>13</v>
      </c>
      <c r="D665" s="2">
        <v>5.52</v>
      </c>
      <c r="E665" s="12">
        <v>41122</v>
      </c>
      <c r="F665" s="18">
        <v>2011</v>
      </c>
      <c r="G665" s="2">
        <f ca="1">IF(YEAR(E665)=Inputs!$A$4,1,0)</f>
        <v>0</v>
      </c>
      <c r="H665" s="21">
        <f ca="1">IF(G665=1,HLOOKUP(MONTH(E665),Inputs!$B$11:$M$15,5),IF(YEAR($E665)&gt;$F665,0,IF(YEAR($E665)=$F665,HLOOKUP(MONTH(E665),Inputs!$B$11:$M$15,4),1)))</f>
        <v>0</v>
      </c>
      <c r="I665" s="2">
        <f>SUMIFS('raw data'!$E:$E,'raw data'!$A:$A,"="&amp;SystemAnalysis!$A665,'raw data'!$G:$G,"="&amp;SystemAnalysis!$F665)</f>
        <v>0</v>
      </c>
      <c r="J665" s="24">
        <f ca="1">$D665*H665*Inputs!$A$2</f>
        <v>0</v>
      </c>
      <c r="K665" s="11" t="str">
        <f ca="1">IFERROR(I665/J665,"")</f>
        <v/>
      </c>
    </row>
    <row r="666" spans="1:11" hidden="1" x14ac:dyDescent="0.25">
      <c r="A666" s="35">
        <v>8375</v>
      </c>
      <c r="B666" s="2" t="s">
        <v>5</v>
      </c>
      <c r="C666" s="2">
        <v>13</v>
      </c>
      <c r="D666" s="2">
        <v>4.1399999999999997</v>
      </c>
      <c r="E666" s="12">
        <v>41153</v>
      </c>
      <c r="F666" s="18">
        <v>2011</v>
      </c>
      <c r="G666" s="2">
        <f ca="1">IF(YEAR(E666)=Inputs!$A$4,1,0)</f>
        <v>0</v>
      </c>
      <c r="H666" s="21">
        <f ca="1">IF(G666=1,HLOOKUP(MONTH(E666),Inputs!$B$11:$M$15,5),IF(YEAR($E666)&gt;$F666,0,IF(YEAR($E666)=$F666,HLOOKUP(MONTH(E666),Inputs!$B$11:$M$15,4),1)))</f>
        <v>0</v>
      </c>
      <c r="I666" s="2">
        <f>SUMIFS('raw data'!$E:$E,'raw data'!$A:$A,"="&amp;SystemAnalysis!$A666,'raw data'!$G:$G,"="&amp;SystemAnalysis!$F666)</f>
        <v>0</v>
      </c>
      <c r="J666" s="24">
        <f ca="1">$D666*H666*Inputs!$A$2</f>
        <v>0</v>
      </c>
      <c r="K666" s="11" t="str">
        <f ca="1">IFERROR(I666/J666,"")</f>
        <v/>
      </c>
    </row>
    <row r="667" spans="1:11" hidden="1" x14ac:dyDescent="0.25">
      <c r="A667" s="35">
        <v>8376</v>
      </c>
      <c r="B667" s="2" t="s">
        <v>5</v>
      </c>
      <c r="C667" s="2">
        <v>13</v>
      </c>
      <c r="D667" s="2">
        <v>3.01</v>
      </c>
      <c r="E667" s="12">
        <v>41153</v>
      </c>
      <c r="F667" s="18">
        <v>2011</v>
      </c>
      <c r="G667" s="2">
        <f ca="1">IF(YEAR(E667)=Inputs!$A$4,1,0)</f>
        <v>0</v>
      </c>
      <c r="H667" s="21">
        <f ca="1">IF(G667=1,HLOOKUP(MONTH(E667),Inputs!$B$11:$M$15,5),IF(YEAR($E667)&gt;$F667,0,IF(YEAR($E667)=$F667,HLOOKUP(MONTH(E667),Inputs!$B$11:$M$15,4),1)))</f>
        <v>0</v>
      </c>
      <c r="I667" s="2">
        <f>SUMIFS('raw data'!$E:$E,'raw data'!$A:$A,"="&amp;SystemAnalysis!$A667,'raw data'!$G:$G,"="&amp;SystemAnalysis!$F667)</f>
        <v>0</v>
      </c>
      <c r="J667" s="24">
        <f ca="1">$D667*H667*Inputs!$A$2</f>
        <v>0</v>
      </c>
      <c r="K667" s="11" t="str">
        <f ca="1">IFERROR(I667/J667,"")</f>
        <v/>
      </c>
    </row>
    <row r="668" spans="1:11" hidden="1" x14ac:dyDescent="0.25">
      <c r="A668" s="35">
        <v>8377</v>
      </c>
      <c r="B668" s="2" t="s">
        <v>5</v>
      </c>
      <c r="C668" s="2">
        <v>13</v>
      </c>
      <c r="D668" s="2">
        <v>5.52</v>
      </c>
      <c r="E668" s="12">
        <v>41122</v>
      </c>
      <c r="F668" s="18">
        <v>2011</v>
      </c>
      <c r="G668" s="2">
        <f ca="1">IF(YEAR(E668)=Inputs!$A$4,1,0)</f>
        <v>0</v>
      </c>
      <c r="H668" s="21">
        <f ca="1">IF(G668=1,HLOOKUP(MONTH(E668),Inputs!$B$11:$M$15,5),IF(YEAR($E668)&gt;$F668,0,IF(YEAR($E668)=$F668,HLOOKUP(MONTH(E668),Inputs!$B$11:$M$15,4),1)))</f>
        <v>0</v>
      </c>
      <c r="I668" s="2">
        <f>SUMIFS('raw data'!$E:$E,'raw data'!$A:$A,"="&amp;SystemAnalysis!$A668,'raw data'!$G:$G,"="&amp;SystemAnalysis!$F668)</f>
        <v>0</v>
      </c>
      <c r="J668" s="24">
        <f ca="1">$D668*H668*Inputs!$A$2</f>
        <v>0</v>
      </c>
      <c r="K668" s="11" t="str">
        <f ca="1">IFERROR(I668/J668,"")</f>
        <v/>
      </c>
    </row>
    <row r="669" spans="1:11" hidden="1" x14ac:dyDescent="0.25">
      <c r="A669" s="35">
        <v>8378</v>
      </c>
      <c r="B669" s="2" t="s">
        <v>5</v>
      </c>
      <c r="C669" s="2">
        <v>13</v>
      </c>
      <c r="D669" s="2">
        <v>4.7</v>
      </c>
      <c r="E669" s="12">
        <v>41122</v>
      </c>
      <c r="F669" s="18">
        <v>2011</v>
      </c>
      <c r="G669" s="2">
        <f ca="1">IF(YEAR(E669)=Inputs!$A$4,1,0)</f>
        <v>0</v>
      </c>
      <c r="H669" s="21">
        <f ca="1">IF(G669=1,HLOOKUP(MONTH(E669),Inputs!$B$11:$M$15,5),IF(YEAR($E669)&gt;$F669,0,IF(YEAR($E669)=$F669,HLOOKUP(MONTH(E669),Inputs!$B$11:$M$15,4),1)))</f>
        <v>0</v>
      </c>
      <c r="I669" s="2">
        <f>SUMIFS('raw data'!$E:$E,'raw data'!$A:$A,"="&amp;SystemAnalysis!$A669,'raw data'!$G:$G,"="&amp;SystemAnalysis!$F669)</f>
        <v>0</v>
      </c>
      <c r="J669" s="24">
        <f ca="1">$D669*H669*Inputs!$A$2</f>
        <v>0</v>
      </c>
      <c r="K669" s="11" t="str">
        <f ca="1">IFERROR(I669/J669,"")</f>
        <v/>
      </c>
    </row>
    <row r="670" spans="1:11" hidden="1" x14ac:dyDescent="0.25">
      <c r="A670" s="35">
        <v>8379</v>
      </c>
      <c r="B670" s="2" t="s">
        <v>5</v>
      </c>
      <c r="C670" s="2">
        <v>13</v>
      </c>
      <c r="D670" s="2">
        <v>4.4649999999999999</v>
      </c>
      <c r="E670" s="12">
        <v>41122</v>
      </c>
      <c r="F670" s="18">
        <v>2011</v>
      </c>
      <c r="G670" s="2">
        <f ca="1">IF(YEAR(E670)=Inputs!$A$4,1,0)</f>
        <v>0</v>
      </c>
      <c r="H670" s="21">
        <f ca="1">IF(G670=1,HLOOKUP(MONTH(E670),Inputs!$B$11:$M$15,5),IF(YEAR($E670)&gt;$F670,0,IF(YEAR($E670)=$F670,HLOOKUP(MONTH(E670),Inputs!$B$11:$M$15,4),1)))</f>
        <v>0</v>
      </c>
      <c r="I670" s="2">
        <f>SUMIFS('raw data'!$E:$E,'raw data'!$A:$A,"="&amp;SystemAnalysis!$A670,'raw data'!$G:$G,"="&amp;SystemAnalysis!$F670)</f>
        <v>0</v>
      </c>
      <c r="J670" s="24">
        <f ca="1">$D670*H670*Inputs!$A$2</f>
        <v>0</v>
      </c>
      <c r="K670" s="11" t="str">
        <f ca="1">IFERROR(I670/J670,"")</f>
        <v/>
      </c>
    </row>
    <row r="671" spans="1:11" hidden="1" x14ac:dyDescent="0.25">
      <c r="A671" s="35">
        <v>8380</v>
      </c>
      <c r="B671" s="2" t="s">
        <v>5</v>
      </c>
      <c r="C671" s="2">
        <v>13</v>
      </c>
      <c r="D671" s="2">
        <v>5.17</v>
      </c>
      <c r="E671" s="12">
        <v>41122</v>
      </c>
      <c r="F671" s="18">
        <v>2011</v>
      </c>
      <c r="G671" s="2">
        <f ca="1">IF(YEAR(E671)=Inputs!$A$4,1,0)</f>
        <v>0</v>
      </c>
      <c r="H671" s="21">
        <f ca="1">IF(G671=1,HLOOKUP(MONTH(E671),Inputs!$B$11:$M$15,5),IF(YEAR($E671)&gt;$F671,0,IF(YEAR($E671)=$F671,HLOOKUP(MONTH(E671),Inputs!$B$11:$M$15,4),1)))</f>
        <v>0</v>
      </c>
      <c r="I671" s="2">
        <f>SUMIFS('raw data'!$E:$E,'raw data'!$A:$A,"="&amp;SystemAnalysis!$A671,'raw data'!$G:$G,"="&amp;SystemAnalysis!$F671)</f>
        <v>0</v>
      </c>
      <c r="J671" s="24">
        <f ca="1">$D671*H671*Inputs!$A$2</f>
        <v>0</v>
      </c>
      <c r="K671" s="11" t="str">
        <f ca="1">IFERROR(I671/J671,"")</f>
        <v/>
      </c>
    </row>
    <row r="672" spans="1:11" hidden="1" x14ac:dyDescent="0.25">
      <c r="A672" s="35">
        <v>8381</v>
      </c>
      <c r="B672" s="2" t="s">
        <v>5</v>
      </c>
      <c r="C672" s="2">
        <v>13</v>
      </c>
      <c r="D672" s="2">
        <v>4.7</v>
      </c>
      <c r="E672" s="12">
        <v>41122</v>
      </c>
      <c r="F672" s="18">
        <v>2011</v>
      </c>
      <c r="G672" s="2">
        <f ca="1">IF(YEAR(E672)=Inputs!$A$4,1,0)</f>
        <v>0</v>
      </c>
      <c r="H672" s="21">
        <f ca="1">IF(G672=1,HLOOKUP(MONTH(E672),Inputs!$B$11:$M$15,5),IF(YEAR($E672)&gt;$F672,0,IF(YEAR($E672)=$F672,HLOOKUP(MONTH(E672),Inputs!$B$11:$M$15,4),1)))</f>
        <v>0</v>
      </c>
      <c r="I672" s="2">
        <f>SUMIFS('raw data'!$E:$E,'raw data'!$A:$A,"="&amp;SystemAnalysis!$A672,'raw data'!$G:$G,"="&amp;SystemAnalysis!$F672)</f>
        <v>0</v>
      </c>
      <c r="J672" s="24">
        <f ca="1">$D672*H672*Inputs!$A$2</f>
        <v>0</v>
      </c>
      <c r="K672" s="11" t="str">
        <f ca="1">IFERROR(I672/J672,"")</f>
        <v/>
      </c>
    </row>
    <row r="673" spans="1:11" hidden="1" x14ac:dyDescent="0.25">
      <c r="A673" s="35">
        <v>8382</v>
      </c>
      <c r="B673" s="2" t="s">
        <v>5</v>
      </c>
      <c r="C673" s="2">
        <v>13</v>
      </c>
      <c r="D673" s="2">
        <v>4.7</v>
      </c>
      <c r="E673" s="12">
        <v>41122</v>
      </c>
      <c r="F673" s="18">
        <v>2011</v>
      </c>
      <c r="G673" s="2">
        <f ca="1">IF(YEAR(E673)=Inputs!$A$4,1,0)</f>
        <v>0</v>
      </c>
      <c r="H673" s="21">
        <f ca="1">IF(G673=1,HLOOKUP(MONTH(E673),Inputs!$B$11:$M$15,5),IF(YEAR($E673)&gt;$F673,0,IF(YEAR($E673)=$F673,HLOOKUP(MONTH(E673),Inputs!$B$11:$M$15,4),1)))</f>
        <v>0</v>
      </c>
      <c r="I673" s="2">
        <f>SUMIFS('raw data'!$E:$E,'raw data'!$A:$A,"="&amp;SystemAnalysis!$A673,'raw data'!$G:$G,"="&amp;SystemAnalysis!$F673)</f>
        <v>0</v>
      </c>
      <c r="J673" s="24">
        <f ca="1">$D673*H673*Inputs!$A$2</f>
        <v>0</v>
      </c>
      <c r="K673" s="11" t="str">
        <f ca="1">IFERROR(I673/J673,"")</f>
        <v/>
      </c>
    </row>
    <row r="674" spans="1:11" hidden="1" x14ac:dyDescent="0.25">
      <c r="A674" s="35">
        <v>8383</v>
      </c>
      <c r="B674" s="2" t="s">
        <v>5</v>
      </c>
      <c r="C674" s="2">
        <v>13</v>
      </c>
      <c r="D674" s="2">
        <v>5.0599999999999996</v>
      </c>
      <c r="E674" s="12">
        <v>41122</v>
      </c>
      <c r="F674" s="18">
        <v>2011</v>
      </c>
      <c r="G674" s="2">
        <f ca="1">IF(YEAR(E674)=Inputs!$A$4,1,0)</f>
        <v>0</v>
      </c>
      <c r="H674" s="21">
        <f ca="1">IF(G674=1,HLOOKUP(MONTH(E674),Inputs!$B$11:$M$15,5),IF(YEAR($E674)&gt;$F674,0,IF(YEAR($E674)=$F674,HLOOKUP(MONTH(E674),Inputs!$B$11:$M$15,4),1)))</f>
        <v>0</v>
      </c>
      <c r="I674" s="2">
        <f>SUMIFS('raw data'!$E:$E,'raw data'!$A:$A,"="&amp;SystemAnalysis!$A674,'raw data'!$G:$G,"="&amp;SystemAnalysis!$F674)</f>
        <v>0</v>
      </c>
      <c r="J674" s="24">
        <f ca="1">$D674*H674*Inputs!$A$2</f>
        <v>0</v>
      </c>
      <c r="K674" s="11" t="str">
        <f ca="1">IFERROR(I674/J674,"")</f>
        <v/>
      </c>
    </row>
    <row r="675" spans="1:11" hidden="1" x14ac:dyDescent="0.25">
      <c r="A675" s="35">
        <v>8384</v>
      </c>
      <c r="B675" s="2" t="s">
        <v>5</v>
      </c>
      <c r="C675" s="2">
        <v>13</v>
      </c>
      <c r="D675" s="2">
        <v>6.11</v>
      </c>
      <c r="E675" s="12">
        <v>41122</v>
      </c>
      <c r="F675" s="18">
        <v>2011</v>
      </c>
      <c r="G675" s="2">
        <f ca="1">IF(YEAR(E675)=Inputs!$A$4,1,0)</f>
        <v>0</v>
      </c>
      <c r="H675" s="21">
        <f ca="1">IF(G675=1,HLOOKUP(MONTH(E675),Inputs!$B$11:$M$15,5),IF(YEAR($E675)&gt;$F675,0,IF(YEAR($E675)=$F675,HLOOKUP(MONTH(E675),Inputs!$B$11:$M$15,4),1)))</f>
        <v>0</v>
      </c>
      <c r="I675" s="2">
        <f>SUMIFS('raw data'!$E:$E,'raw data'!$A:$A,"="&amp;SystemAnalysis!$A675,'raw data'!$G:$G,"="&amp;SystemAnalysis!$F675)</f>
        <v>0</v>
      </c>
      <c r="J675" s="24">
        <f ca="1">$D675*H675*Inputs!$A$2</f>
        <v>0</v>
      </c>
      <c r="K675" s="11" t="str">
        <f ca="1">IFERROR(I675/J675,"")</f>
        <v/>
      </c>
    </row>
    <row r="676" spans="1:11" hidden="1" x14ac:dyDescent="0.25">
      <c r="A676" s="35">
        <v>8385</v>
      </c>
      <c r="B676" s="2" t="s">
        <v>5</v>
      </c>
      <c r="C676" s="2">
        <v>13</v>
      </c>
      <c r="D676" s="2">
        <v>4.7</v>
      </c>
      <c r="E676" s="12">
        <v>41122</v>
      </c>
      <c r="F676" s="18">
        <v>2011</v>
      </c>
      <c r="G676" s="2">
        <f ca="1">IF(YEAR(E676)=Inputs!$A$4,1,0)</f>
        <v>0</v>
      </c>
      <c r="H676" s="21">
        <f ca="1">IF(G676=1,HLOOKUP(MONTH(E676),Inputs!$B$11:$M$15,5),IF(YEAR($E676)&gt;$F676,0,IF(YEAR($E676)=$F676,HLOOKUP(MONTH(E676),Inputs!$B$11:$M$15,4),1)))</f>
        <v>0</v>
      </c>
      <c r="I676" s="2">
        <f>SUMIFS('raw data'!$E:$E,'raw data'!$A:$A,"="&amp;SystemAnalysis!$A676,'raw data'!$G:$G,"="&amp;SystemAnalysis!$F676)</f>
        <v>0</v>
      </c>
      <c r="J676" s="24">
        <f ca="1">$D676*H676*Inputs!$A$2</f>
        <v>0</v>
      </c>
      <c r="K676" s="11" t="str">
        <f ca="1">IFERROR(I676/J676,"")</f>
        <v/>
      </c>
    </row>
    <row r="677" spans="1:11" hidden="1" x14ac:dyDescent="0.25">
      <c r="A677" s="35">
        <v>8386</v>
      </c>
      <c r="B677" s="2" t="s">
        <v>5</v>
      </c>
      <c r="C677" s="2">
        <v>13</v>
      </c>
      <c r="D677" s="2">
        <v>2.82</v>
      </c>
      <c r="E677" s="12">
        <v>41183</v>
      </c>
      <c r="F677" s="18">
        <v>2011</v>
      </c>
      <c r="G677" s="2">
        <f ca="1">IF(YEAR(E677)=Inputs!$A$4,1,0)</f>
        <v>0</v>
      </c>
      <c r="H677" s="21">
        <f ca="1">IF(G677=1,HLOOKUP(MONTH(E677),Inputs!$B$11:$M$15,5),IF(YEAR($E677)&gt;$F677,0,IF(YEAR($E677)=$F677,HLOOKUP(MONTH(E677),Inputs!$B$11:$M$15,4),1)))</f>
        <v>0</v>
      </c>
      <c r="I677" s="2">
        <f>SUMIFS('raw data'!$E:$E,'raw data'!$A:$A,"="&amp;SystemAnalysis!$A677,'raw data'!$G:$G,"="&amp;SystemAnalysis!$F677)</f>
        <v>0</v>
      </c>
      <c r="J677" s="24">
        <f ca="1">$D677*H677*Inputs!$A$2</f>
        <v>0</v>
      </c>
      <c r="K677" s="11" t="str">
        <f ca="1">IFERROR(I677/J677,"")</f>
        <v/>
      </c>
    </row>
    <row r="678" spans="1:11" hidden="1" x14ac:dyDescent="0.25">
      <c r="A678" s="35">
        <v>8387</v>
      </c>
      <c r="B678" s="2" t="s">
        <v>5</v>
      </c>
      <c r="C678" s="2">
        <v>13</v>
      </c>
      <c r="D678" s="2">
        <v>7.05</v>
      </c>
      <c r="E678" s="12">
        <v>41122</v>
      </c>
      <c r="F678" s="18">
        <v>2011</v>
      </c>
      <c r="G678" s="2">
        <f ca="1">IF(YEAR(E678)=Inputs!$A$4,1,0)</f>
        <v>0</v>
      </c>
      <c r="H678" s="21">
        <f ca="1">IF(G678=1,HLOOKUP(MONTH(E678),Inputs!$B$11:$M$15,5),IF(YEAR($E678)&gt;$F678,0,IF(YEAR($E678)=$F678,HLOOKUP(MONTH(E678),Inputs!$B$11:$M$15,4),1)))</f>
        <v>0</v>
      </c>
      <c r="I678" s="2">
        <f>SUMIFS('raw data'!$E:$E,'raw data'!$A:$A,"="&amp;SystemAnalysis!$A678,'raw data'!$G:$G,"="&amp;SystemAnalysis!$F678)</f>
        <v>0</v>
      </c>
      <c r="J678" s="24">
        <f ca="1">$D678*H678*Inputs!$A$2</f>
        <v>0</v>
      </c>
      <c r="K678" s="11" t="str">
        <f ca="1">IFERROR(I678/J678,"")</f>
        <v/>
      </c>
    </row>
    <row r="679" spans="1:11" hidden="1" x14ac:dyDescent="0.25">
      <c r="A679" s="35">
        <v>8388</v>
      </c>
      <c r="B679" s="2" t="s">
        <v>5</v>
      </c>
      <c r="C679" s="2">
        <v>6</v>
      </c>
      <c r="D679" s="2">
        <v>11.96</v>
      </c>
      <c r="E679" s="12">
        <v>41153</v>
      </c>
      <c r="F679" s="18">
        <v>2011</v>
      </c>
      <c r="G679" s="2">
        <f ca="1">IF(YEAR(E679)=Inputs!$A$4,1,0)</f>
        <v>0</v>
      </c>
      <c r="H679" s="21">
        <f ca="1">IF(G679=1,HLOOKUP(MONTH(E679),Inputs!$B$11:$M$15,5),IF(YEAR($E679)&gt;$F679,0,IF(YEAR($E679)=$F679,HLOOKUP(MONTH(E679),Inputs!$B$11:$M$15,4),1)))</f>
        <v>0</v>
      </c>
      <c r="I679" s="2">
        <f>SUMIFS('raw data'!$E:$E,'raw data'!$A:$A,"="&amp;SystemAnalysis!$A679,'raw data'!$G:$G,"="&amp;SystemAnalysis!$F679)</f>
        <v>0</v>
      </c>
      <c r="J679" s="24">
        <f ca="1">$D679*H679*Inputs!$A$2</f>
        <v>0</v>
      </c>
      <c r="K679" s="11" t="str">
        <f ca="1">IFERROR(I679/J679,"")</f>
        <v/>
      </c>
    </row>
    <row r="680" spans="1:11" hidden="1" x14ac:dyDescent="0.25">
      <c r="A680" s="35">
        <v>8389</v>
      </c>
      <c r="B680" s="2" t="s">
        <v>5</v>
      </c>
      <c r="C680" s="2">
        <v>6</v>
      </c>
      <c r="D680" s="2">
        <v>5.0599999999999996</v>
      </c>
      <c r="E680" s="12">
        <v>41153</v>
      </c>
      <c r="F680" s="18">
        <v>2011</v>
      </c>
      <c r="G680" s="2">
        <f ca="1">IF(YEAR(E680)=Inputs!$A$4,1,0)</f>
        <v>0</v>
      </c>
      <c r="H680" s="21">
        <f ca="1">IF(G680=1,HLOOKUP(MONTH(E680),Inputs!$B$11:$M$15,5),IF(YEAR($E680)&gt;$F680,0,IF(YEAR($E680)=$F680,HLOOKUP(MONTH(E680),Inputs!$B$11:$M$15,4),1)))</f>
        <v>0</v>
      </c>
      <c r="I680" s="2">
        <f>SUMIFS('raw data'!$E:$E,'raw data'!$A:$A,"="&amp;SystemAnalysis!$A680,'raw data'!$G:$G,"="&amp;SystemAnalysis!$F680)</f>
        <v>0</v>
      </c>
      <c r="J680" s="24">
        <f ca="1">$D680*H680*Inputs!$A$2</f>
        <v>0</v>
      </c>
      <c r="K680" s="11" t="str">
        <f ca="1">IFERROR(I680/J680,"")</f>
        <v/>
      </c>
    </row>
    <row r="681" spans="1:11" hidden="1" x14ac:dyDescent="0.25">
      <c r="A681" s="35">
        <v>8390</v>
      </c>
      <c r="B681" s="2" t="s">
        <v>5</v>
      </c>
      <c r="C681" s="2">
        <v>6</v>
      </c>
      <c r="D681" s="2">
        <v>6.665</v>
      </c>
      <c r="E681" s="12">
        <v>41183</v>
      </c>
      <c r="F681" s="18">
        <v>2011</v>
      </c>
      <c r="G681" s="2">
        <f ca="1">IF(YEAR(E681)=Inputs!$A$4,1,0)</f>
        <v>0</v>
      </c>
      <c r="H681" s="21">
        <f ca="1">IF(G681=1,HLOOKUP(MONTH(E681),Inputs!$B$11:$M$15,5),IF(YEAR($E681)&gt;$F681,0,IF(YEAR($E681)=$F681,HLOOKUP(MONTH(E681),Inputs!$B$11:$M$15,4),1)))</f>
        <v>0</v>
      </c>
      <c r="I681" s="2">
        <f>SUMIFS('raw data'!$E:$E,'raw data'!$A:$A,"="&amp;SystemAnalysis!$A681,'raw data'!$G:$G,"="&amp;SystemAnalysis!$F681)</f>
        <v>0</v>
      </c>
      <c r="J681" s="24">
        <f ca="1">$D681*H681*Inputs!$A$2</f>
        <v>0</v>
      </c>
      <c r="K681" s="11" t="str">
        <f ca="1">IFERROR(I681/J681,"")</f>
        <v/>
      </c>
    </row>
    <row r="682" spans="1:11" hidden="1" x14ac:dyDescent="0.25">
      <c r="A682" s="35">
        <v>8391</v>
      </c>
      <c r="B682" s="2" t="s">
        <v>5</v>
      </c>
      <c r="C682" s="2">
        <v>6</v>
      </c>
      <c r="D682" s="2">
        <v>3.91</v>
      </c>
      <c r="E682" s="12">
        <v>41183</v>
      </c>
      <c r="F682" s="18">
        <v>2011</v>
      </c>
      <c r="G682" s="2">
        <f ca="1">IF(YEAR(E682)=Inputs!$A$4,1,0)</f>
        <v>0</v>
      </c>
      <c r="H682" s="21">
        <f ca="1">IF(G682=1,HLOOKUP(MONTH(E682),Inputs!$B$11:$M$15,5),IF(YEAR($E682)&gt;$F682,0,IF(YEAR($E682)=$F682,HLOOKUP(MONTH(E682),Inputs!$B$11:$M$15,4),1)))</f>
        <v>0</v>
      </c>
      <c r="I682" s="2">
        <f>SUMIFS('raw data'!$E:$E,'raw data'!$A:$A,"="&amp;SystemAnalysis!$A682,'raw data'!$G:$G,"="&amp;SystemAnalysis!$F682)</f>
        <v>0</v>
      </c>
      <c r="J682" s="24">
        <f ca="1">$D682*H682*Inputs!$A$2</f>
        <v>0</v>
      </c>
      <c r="K682" s="11" t="str">
        <f ca="1">IFERROR(I682/J682,"")</f>
        <v/>
      </c>
    </row>
    <row r="683" spans="1:11" hidden="1" x14ac:dyDescent="0.25">
      <c r="A683" s="35">
        <v>8392</v>
      </c>
      <c r="B683" s="2" t="s">
        <v>5</v>
      </c>
      <c r="C683" s="2">
        <v>6</v>
      </c>
      <c r="D683" s="2">
        <v>5.52</v>
      </c>
      <c r="E683" s="12">
        <v>41183</v>
      </c>
      <c r="F683" s="18">
        <v>2011</v>
      </c>
      <c r="G683" s="2">
        <f ca="1">IF(YEAR(E683)=Inputs!$A$4,1,0)</f>
        <v>0</v>
      </c>
      <c r="H683" s="21">
        <f ca="1">IF(G683=1,HLOOKUP(MONTH(E683),Inputs!$B$11:$M$15,5),IF(YEAR($E683)&gt;$F683,0,IF(YEAR($E683)=$F683,HLOOKUP(MONTH(E683),Inputs!$B$11:$M$15,4),1)))</f>
        <v>0</v>
      </c>
      <c r="I683" s="2">
        <f>SUMIFS('raw data'!$E:$E,'raw data'!$A:$A,"="&amp;SystemAnalysis!$A683,'raw data'!$G:$G,"="&amp;SystemAnalysis!$F683)</f>
        <v>0</v>
      </c>
      <c r="J683" s="24">
        <f ca="1">$D683*H683*Inputs!$A$2</f>
        <v>0</v>
      </c>
      <c r="K683" s="11" t="str">
        <f ca="1">IFERROR(I683/J683,"")</f>
        <v/>
      </c>
    </row>
    <row r="684" spans="1:11" hidden="1" x14ac:dyDescent="0.25">
      <c r="A684" s="35">
        <v>8393</v>
      </c>
      <c r="B684" s="2" t="s">
        <v>5</v>
      </c>
      <c r="C684" s="2">
        <v>6</v>
      </c>
      <c r="D684" s="2">
        <v>6.02</v>
      </c>
      <c r="E684" s="12">
        <v>41153</v>
      </c>
      <c r="F684" s="18">
        <v>2011</v>
      </c>
      <c r="G684" s="2">
        <f ca="1">IF(YEAR(E684)=Inputs!$A$4,1,0)</f>
        <v>0</v>
      </c>
      <c r="H684" s="21">
        <f ca="1">IF(G684=1,HLOOKUP(MONTH(E684),Inputs!$B$11:$M$15,5),IF(YEAR($E684)&gt;$F684,0,IF(YEAR($E684)=$F684,HLOOKUP(MONTH(E684),Inputs!$B$11:$M$15,4),1)))</f>
        <v>0</v>
      </c>
      <c r="I684" s="2">
        <f>SUMIFS('raw data'!$E:$E,'raw data'!$A:$A,"="&amp;SystemAnalysis!$A684,'raw data'!$G:$G,"="&amp;SystemAnalysis!$F684)</f>
        <v>0</v>
      </c>
      <c r="J684" s="24">
        <f ca="1">$D684*H684*Inputs!$A$2</f>
        <v>0</v>
      </c>
      <c r="K684" s="11" t="str">
        <f ca="1">IFERROR(I684/J684,"")</f>
        <v/>
      </c>
    </row>
    <row r="685" spans="1:11" hidden="1" x14ac:dyDescent="0.25">
      <c r="A685" s="35">
        <v>8394</v>
      </c>
      <c r="B685" s="2" t="s">
        <v>5</v>
      </c>
      <c r="C685" s="2">
        <v>6</v>
      </c>
      <c r="D685" s="2">
        <v>4.5999999999999996</v>
      </c>
      <c r="E685" s="12">
        <v>41183</v>
      </c>
      <c r="F685" s="18">
        <v>2011</v>
      </c>
      <c r="G685" s="2">
        <f ca="1">IF(YEAR(E685)=Inputs!$A$4,1,0)</f>
        <v>0</v>
      </c>
      <c r="H685" s="21">
        <f ca="1">IF(G685=1,HLOOKUP(MONTH(E685),Inputs!$B$11:$M$15,5),IF(YEAR($E685)&gt;$F685,0,IF(YEAR($E685)=$F685,HLOOKUP(MONTH(E685),Inputs!$B$11:$M$15,4),1)))</f>
        <v>0</v>
      </c>
      <c r="I685" s="2">
        <f>SUMIFS('raw data'!$E:$E,'raw data'!$A:$A,"="&amp;SystemAnalysis!$A685,'raw data'!$G:$G,"="&amp;SystemAnalysis!$F685)</f>
        <v>0</v>
      </c>
      <c r="J685" s="24">
        <f ca="1">$D685*H685*Inputs!$A$2</f>
        <v>0</v>
      </c>
      <c r="K685" s="11" t="str">
        <f ca="1">IFERROR(I685/J685,"")</f>
        <v/>
      </c>
    </row>
    <row r="686" spans="1:11" hidden="1" x14ac:dyDescent="0.25">
      <c r="A686" s="35">
        <v>8395</v>
      </c>
      <c r="B686" s="2" t="s">
        <v>5</v>
      </c>
      <c r="C686" s="2">
        <v>6</v>
      </c>
      <c r="D686" s="2">
        <v>5.0599999999999996</v>
      </c>
      <c r="E686" s="12">
        <v>41153</v>
      </c>
      <c r="F686" s="18">
        <v>2011</v>
      </c>
      <c r="G686" s="2">
        <f ca="1">IF(YEAR(E686)=Inputs!$A$4,1,0)</f>
        <v>0</v>
      </c>
      <c r="H686" s="21">
        <f ca="1">IF(G686=1,HLOOKUP(MONTH(E686),Inputs!$B$11:$M$15,5),IF(YEAR($E686)&gt;$F686,0,IF(YEAR($E686)=$F686,HLOOKUP(MONTH(E686),Inputs!$B$11:$M$15,4),1)))</f>
        <v>0</v>
      </c>
      <c r="I686" s="2">
        <f>SUMIFS('raw data'!$E:$E,'raw data'!$A:$A,"="&amp;SystemAnalysis!$A686,'raw data'!$G:$G,"="&amp;SystemAnalysis!$F686)</f>
        <v>0</v>
      </c>
      <c r="J686" s="24">
        <f ca="1">$D686*H686*Inputs!$A$2</f>
        <v>0</v>
      </c>
      <c r="K686" s="11" t="str">
        <f ca="1">IFERROR(I686/J686,"")</f>
        <v/>
      </c>
    </row>
    <row r="687" spans="1:11" hidden="1" x14ac:dyDescent="0.25">
      <c r="A687" s="35">
        <v>8396</v>
      </c>
      <c r="B687" s="2" t="s">
        <v>5</v>
      </c>
      <c r="C687" s="2">
        <v>6</v>
      </c>
      <c r="D687" s="2">
        <v>5.59</v>
      </c>
      <c r="E687" s="12">
        <v>41153</v>
      </c>
      <c r="F687" s="18">
        <v>2011</v>
      </c>
      <c r="G687" s="2">
        <f ca="1">IF(YEAR(E687)=Inputs!$A$4,1,0)</f>
        <v>0</v>
      </c>
      <c r="H687" s="21">
        <f ca="1">IF(G687=1,HLOOKUP(MONTH(E687),Inputs!$B$11:$M$15,5),IF(YEAR($E687)&gt;$F687,0,IF(YEAR($E687)=$F687,HLOOKUP(MONTH(E687),Inputs!$B$11:$M$15,4),1)))</f>
        <v>0</v>
      </c>
      <c r="I687" s="2">
        <f>SUMIFS('raw data'!$E:$E,'raw data'!$A:$A,"="&amp;SystemAnalysis!$A687,'raw data'!$G:$G,"="&amp;SystemAnalysis!$F687)</f>
        <v>0</v>
      </c>
      <c r="J687" s="24">
        <f ca="1">$D687*H687*Inputs!$A$2</f>
        <v>0</v>
      </c>
      <c r="K687" s="11" t="str">
        <f ca="1">IFERROR(I687/J687,"")</f>
        <v/>
      </c>
    </row>
    <row r="688" spans="1:11" hidden="1" x14ac:dyDescent="0.25">
      <c r="A688" s="35">
        <v>8397</v>
      </c>
      <c r="B688" s="2" t="s">
        <v>5</v>
      </c>
      <c r="C688" s="2">
        <v>6</v>
      </c>
      <c r="D688" s="2">
        <v>6.02</v>
      </c>
      <c r="E688" s="12">
        <v>41153</v>
      </c>
      <c r="F688" s="18">
        <v>2011</v>
      </c>
      <c r="G688" s="2">
        <f ca="1">IF(YEAR(E688)=Inputs!$A$4,1,0)</f>
        <v>0</v>
      </c>
      <c r="H688" s="21">
        <f ca="1">IF(G688=1,HLOOKUP(MONTH(E688),Inputs!$B$11:$M$15,5),IF(YEAR($E688)&gt;$F688,0,IF(YEAR($E688)=$F688,HLOOKUP(MONTH(E688),Inputs!$B$11:$M$15,4),1)))</f>
        <v>0</v>
      </c>
      <c r="I688" s="2">
        <f>SUMIFS('raw data'!$E:$E,'raw data'!$A:$A,"="&amp;SystemAnalysis!$A688,'raw data'!$G:$G,"="&amp;SystemAnalysis!$F688)</f>
        <v>0</v>
      </c>
      <c r="J688" s="24">
        <f ca="1">$D688*H688*Inputs!$A$2</f>
        <v>0</v>
      </c>
      <c r="K688" s="11" t="str">
        <f ca="1">IFERROR(I688/J688,"")</f>
        <v/>
      </c>
    </row>
    <row r="689" spans="1:11" hidden="1" x14ac:dyDescent="0.25">
      <c r="A689" s="35">
        <v>8398</v>
      </c>
      <c r="B689" s="2" t="s">
        <v>5</v>
      </c>
      <c r="C689" s="2">
        <v>6</v>
      </c>
      <c r="D689" s="2">
        <v>10.32</v>
      </c>
      <c r="E689" s="12">
        <v>41153</v>
      </c>
      <c r="F689" s="18">
        <v>2011</v>
      </c>
      <c r="G689" s="2">
        <f ca="1">IF(YEAR(E689)=Inputs!$A$4,1,0)</f>
        <v>0</v>
      </c>
      <c r="H689" s="21">
        <f ca="1">IF(G689=1,HLOOKUP(MONTH(E689),Inputs!$B$11:$M$15,5),IF(YEAR($E689)&gt;$F689,0,IF(YEAR($E689)=$F689,HLOOKUP(MONTH(E689),Inputs!$B$11:$M$15,4),1)))</f>
        <v>0</v>
      </c>
      <c r="I689" s="2">
        <f>SUMIFS('raw data'!$E:$E,'raw data'!$A:$A,"="&amp;SystemAnalysis!$A689,'raw data'!$G:$G,"="&amp;SystemAnalysis!$F689)</f>
        <v>0</v>
      </c>
      <c r="J689" s="24">
        <f ca="1">$D689*H689*Inputs!$A$2</f>
        <v>0</v>
      </c>
      <c r="K689" s="11" t="str">
        <f ca="1">IFERROR(I689/J689,"")</f>
        <v/>
      </c>
    </row>
    <row r="690" spans="1:11" hidden="1" x14ac:dyDescent="0.25">
      <c r="A690" s="35">
        <v>8399</v>
      </c>
      <c r="B690" s="2" t="s">
        <v>5</v>
      </c>
      <c r="C690" s="2">
        <v>6</v>
      </c>
      <c r="D690" s="2">
        <v>4.5999999999999996</v>
      </c>
      <c r="E690" s="12">
        <v>41183</v>
      </c>
      <c r="F690" s="18">
        <v>2011</v>
      </c>
      <c r="G690" s="2">
        <f ca="1">IF(YEAR(E690)=Inputs!$A$4,1,0)</f>
        <v>0</v>
      </c>
      <c r="H690" s="21">
        <f ca="1">IF(G690=1,HLOOKUP(MONTH(E690),Inputs!$B$11:$M$15,5),IF(YEAR($E690)&gt;$F690,0,IF(YEAR($E690)=$F690,HLOOKUP(MONTH(E690),Inputs!$B$11:$M$15,4),1)))</f>
        <v>0</v>
      </c>
      <c r="I690" s="2">
        <f>SUMIFS('raw data'!$E:$E,'raw data'!$A:$A,"="&amp;SystemAnalysis!$A690,'raw data'!$G:$G,"="&amp;SystemAnalysis!$F690)</f>
        <v>0</v>
      </c>
      <c r="J690" s="24">
        <f ca="1">$D690*H690*Inputs!$A$2</f>
        <v>0</v>
      </c>
      <c r="K690" s="11" t="str">
        <f ca="1">IFERROR(I690/J690,"")</f>
        <v/>
      </c>
    </row>
    <row r="691" spans="1:11" hidden="1" x14ac:dyDescent="0.25">
      <c r="A691" s="35">
        <v>8400</v>
      </c>
      <c r="B691" s="2" t="s">
        <v>5</v>
      </c>
      <c r="C691" s="2">
        <v>6</v>
      </c>
      <c r="D691" s="2">
        <v>8.9700000000000006</v>
      </c>
      <c r="E691" s="12">
        <v>41153</v>
      </c>
      <c r="F691" s="18">
        <v>2011</v>
      </c>
      <c r="G691" s="2">
        <f ca="1">IF(YEAR(E691)=Inputs!$A$4,1,0)</f>
        <v>0</v>
      </c>
      <c r="H691" s="21">
        <f ca="1">IF(G691=1,HLOOKUP(MONTH(E691),Inputs!$B$11:$M$15,5),IF(YEAR($E691)&gt;$F691,0,IF(YEAR($E691)=$F691,HLOOKUP(MONTH(E691),Inputs!$B$11:$M$15,4),1)))</f>
        <v>0</v>
      </c>
      <c r="I691" s="2">
        <f>SUMIFS('raw data'!$E:$E,'raw data'!$A:$A,"="&amp;SystemAnalysis!$A691,'raw data'!$G:$G,"="&amp;SystemAnalysis!$F691)</f>
        <v>0</v>
      </c>
      <c r="J691" s="24">
        <f ca="1">$D691*H691*Inputs!$A$2</f>
        <v>0</v>
      </c>
      <c r="K691" s="11" t="str">
        <f ca="1">IFERROR(I691/J691,"")</f>
        <v/>
      </c>
    </row>
    <row r="692" spans="1:11" hidden="1" x14ac:dyDescent="0.25">
      <c r="A692" s="35">
        <v>8401</v>
      </c>
      <c r="B692" s="2" t="s">
        <v>5</v>
      </c>
      <c r="C692" s="2">
        <v>6</v>
      </c>
      <c r="D692" s="2">
        <v>4.8099999999999996</v>
      </c>
      <c r="E692" s="12">
        <v>41183</v>
      </c>
      <c r="F692" s="18">
        <v>2011</v>
      </c>
      <c r="G692" s="2">
        <f ca="1">IF(YEAR(E692)=Inputs!$A$4,1,0)</f>
        <v>0</v>
      </c>
      <c r="H692" s="21">
        <f ca="1">IF(G692=1,HLOOKUP(MONTH(E692),Inputs!$B$11:$M$15,5),IF(YEAR($E692)&gt;$F692,0,IF(YEAR($E692)=$F692,HLOOKUP(MONTH(E692),Inputs!$B$11:$M$15,4),1)))</f>
        <v>0</v>
      </c>
      <c r="I692" s="2">
        <f>SUMIFS('raw data'!$E:$E,'raw data'!$A:$A,"="&amp;SystemAnalysis!$A692,'raw data'!$G:$G,"="&amp;SystemAnalysis!$F692)</f>
        <v>0</v>
      </c>
      <c r="J692" s="24">
        <f ca="1">$D692*H692*Inputs!$A$2</f>
        <v>0</v>
      </c>
      <c r="K692" s="11" t="str">
        <f ca="1">IFERROR(I692/J692,"")</f>
        <v/>
      </c>
    </row>
    <row r="693" spans="1:11" hidden="1" x14ac:dyDescent="0.25">
      <c r="A693" s="35">
        <v>8402</v>
      </c>
      <c r="B693" s="2" t="s">
        <v>5</v>
      </c>
      <c r="C693" s="2">
        <v>6</v>
      </c>
      <c r="D693" s="2">
        <v>8.3849999999999998</v>
      </c>
      <c r="E693" s="12">
        <v>41153</v>
      </c>
      <c r="F693" s="18">
        <v>2011</v>
      </c>
      <c r="G693" s="2">
        <f ca="1">IF(YEAR(E693)=Inputs!$A$4,1,0)</f>
        <v>0</v>
      </c>
      <c r="H693" s="21">
        <f ca="1">IF(G693=1,HLOOKUP(MONTH(E693),Inputs!$B$11:$M$15,5),IF(YEAR($E693)&gt;$F693,0,IF(YEAR($E693)=$F693,HLOOKUP(MONTH(E693),Inputs!$B$11:$M$15,4),1)))</f>
        <v>0</v>
      </c>
      <c r="I693" s="2">
        <f>SUMIFS('raw data'!$E:$E,'raw data'!$A:$A,"="&amp;SystemAnalysis!$A693,'raw data'!$G:$G,"="&amp;SystemAnalysis!$F693)</f>
        <v>0</v>
      </c>
      <c r="J693" s="24">
        <f ca="1">$D693*H693*Inputs!$A$2</f>
        <v>0</v>
      </c>
      <c r="K693" s="11" t="str">
        <f ca="1">IFERROR(I693/J693,"")</f>
        <v/>
      </c>
    </row>
    <row r="694" spans="1:11" hidden="1" x14ac:dyDescent="0.25">
      <c r="A694" s="35">
        <v>8403</v>
      </c>
      <c r="B694" s="2" t="s">
        <v>5</v>
      </c>
      <c r="C694" s="2">
        <v>6</v>
      </c>
      <c r="D694" s="2">
        <v>3.68</v>
      </c>
      <c r="E694" s="12">
        <v>41214</v>
      </c>
      <c r="F694" s="18">
        <v>2011</v>
      </c>
      <c r="G694" s="2">
        <f ca="1">IF(YEAR(E694)=Inputs!$A$4,1,0)</f>
        <v>0</v>
      </c>
      <c r="H694" s="21">
        <f ca="1">IF(G694=1,HLOOKUP(MONTH(E694),Inputs!$B$11:$M$15,5),IF(YEAR($E694)&gt;$F694,0,IF(YEAR($E694)=$F694,HLOOKUP(MONTH(E694),Inputs!$B$11:$M$15,4),1)))</f>
        <v>0</v>
      </c>
      <c r="I694" s="2">
        <f>SUMIFS('raw data'!$E:$E,'raw data'!$A:$A,"="&amp;SystemAnalysis!$A694,'raw data'!$G:$G,"="&amp;SystemAnalysis!$F694)</f>
        <v>0</v>
      </c>
      <c r="J694" s="24">
        <f ca="1">$D694*H694*Inputs!$A$2</f>
        <v>0</v>
      </c>
      <c r="K694" s="11" t="str">
        <f ca="1">IFERROR(I694/J694,"")</f>
        <v/>
      </c>
    </row>
    <row r="695" spans="1:11" hidden="1" x14ac:dyDescent="0.25">
      <c r="A695" s="35">
        <v>8404</v>
      </c>
      <c r="B695" s="2" t="s">
        <v>5</v>
      </c>
      <c r="C695" s="2">
        <v>6</v>
      </c>
      <c r="D695" s="2">
        <v>4.1399999999999997</v>
      </c>
      <c r="E695" s="12">
        <v>41153</v>
      </c>
      <c r="F695" s="18">
        <v>2011</v>
      </c>
      <c r="G695" s="2">
        <f ca="1">IF(YEAR(E695)=Inputs!$A$4,1,0)</f>
        <v>0</v>
      </c>
      <c r="H695" s="21">
        <f ca="1">IF(G695=1,HLOOKUP(MONTH(E695),Inputs!$B$11:$M$15,5),IF(YEAR($E695)&gt;$F695,0,IF(YEAR($E695)=$F695,HLOOKUP(MONTH(E695),Inputs!$B$11:$M$15,4),1)))</f>
        <v>0</v>
      </c>
      <c r="I695" s="2">
        <f>SUMIFS('raw data'!$E:$E,'raw data'!$A:$A,"="&amp;SystemAnalysis!$A695,'raw data'!$G:$G,"="&amp;SystemAnalysis!$F695)</f>
        <v>0</v>
      </c>
      <c r="J695" s="24">
        <f ca="1">$D695*H695*Inputs!$A$2</f>
        <v>0</v>
      </c>
      <c r="K695" s="11" t="str">
        <f ca="1">IFERROR(I695/J695,"")</f>
        <v/>
      </c>
    </row>
    <row r="696" spans="1:11" hidden="1" x14ac:dyDescent="0.25">
      <c r="A696" s="35">
        <v>8405</v>
      </c>
      <c r="B696" s="2" t="s">
        <v>5</v>
      </c>
      <c r="C696" s="2">
        <v>6</v>
      </c>
      <c r="D696" s="2">
        <v>5.16</v>
      </c>
      <c r="E696" s="12">
        <v>41153</v>
      </c>
      <c r="F696" s="18">
        <v>2011</v>
      </c>
      <c r="G696" s="2">
        <f ca="1">IF(YEAR(E696)=Inputs!$A$4,1,0)</f>
        <v>0</v>
      </c>
      <c r="H696" s="21">
        <f ca="1">IF(G696=1,HLOOKUP(MONTH(E696),Inputs!$B$11:$M$15,5),IF(YEAR($E696)&gt;$F696,0,IF(YEAR($E696)=$F696,HLOOKUP(MONTH(E696),Inputs!$B$11:$M$15,4),1)))</f>
        <v>0</v>
      </c>
      <c r="I696" s="2">
        <f>SUMIFS('raw data'!$E:$E,'raw data'!$A:$A,"="&amp;SystemAnalysis!$A696,'raw data'!$G:$G,"="&amp;SystemAnalysis!$F696)</f>
        <v>0</v>
      </c>
      <c r="J696" s="24">
        <f ca="1">$D696*H696*Inputs!$A$2</f>
        <v>0</v>
      </c>
      <c r="K696" s="11" t="str">
        <f ca="1">IFERROR(I696/J696,"")</f>
        <v/>
      </c>
    </row>
    <row r="697" spans="1:11" hidden="1" x14ac:dyDescent="0.25">
      <c r="A697" s="35">
        <v>8406</v>
      </c>
      <c r="B697" s="2" t="s">
        <v>5</v>
      </c>
      <c r="C697" s="2">
        <v>6</v>
      </c>
      <c r="D697" s="2">
        <v>5.59</v>
      </c>
      <c r="E697" s="12">
        <v>41153</v>
      </c>
      <c r="F697" s="18">
        <v>2011</v>
      </c>
      <c r="G697" s="2">
        <f ca="1">IF(YEAR(E697)=Inputs!$A$4,1,0)</f>
        <v>0</v>
      </c>
      <c r="H697" s="21">
        <f ca="1">IF(G697=1,HLOOKUP(MONTH(E697),Inputs!$B$11:$M$15,5),IF(YEAR($E697)&gt;$F697,0,IF(YEAR($E697)=$F697,HLOOKUP(MONTH(E697),Inputs!$B$11:$M$15,4),1)))</f>
        <v>0</v>
      </c>
      <c r="I697" s="2">
        <f>SUMIFS('raw data'!$E:$E,'raw data'!$A:$A,"="&amp;SystemAnalysis!$A697,'raw data'!$G:$G,"="&amp;SystemAnalysis!$F697)</f>
        <v>0</v>
      </c>
      <c r="J697" s="24">
        <f ca="1">$D697*H697*Inputs!$A$2</f>
        <v>0</v>
      </c>
      <c r="K697" s="11" t="str">
        <f ca="1">IFERROR(I697/J697,"")</f>
        <v/>
      </c>
    </row>
    <row r="698" spans="1:11" hidden="1" x14ac:dyDescent="0.25">
      <c r="A698" s="35">
        <v>8407</v>
      </c>
      <c r="B698" s="2" t="s">
        <v>5</v>
      </c>
      <c r="C698" s="2">
        <v>6</v>
      </c>
      <c r="D698" s="2">
        <v>7.36</v>
      </c>
      <c r="E698" s="12">
        <v>41153</v>
      </c>
      <c r="F698" s="18">
        <v>2011</v>
      </c>
      <c r="G698" s="2">
        <f ca="1">IF(YEAR(E698)=Inputs!$A$4,1,0)</f>
        <v>0</v>
      </c>
      <c r="H698" s="21">
        <f ca="1">IF(G698=1,HLOOKUP(MONTH(E698),Inputs!$B$11:$M$15,5),IF(YEAR($E698)&gt;$F698,0,IF(YEAR($E698)=$F698,HLOOKUP(MONTH(E698),Inputs!$B$11:$M$15,4),1)))</f>
        <v>0</v>
      </c>
      <c r="I698" s="2">
        <f>SUMIFS('raw data'!$E:$E,'raw data'!$A:$A,"="&amp;SystemAnalysis!$A698,'raw data'!$G:$G,"="&amp;SystemAnalysis!$F698)</f>
        <v>0</v>
      </c>
      <c r="J698" s="24">
        <f ca="1">$D698*H698*Inputs!$A$2</f>
        <v>0</v>
      </c>
      <c r="K698" s="11" t="str">
        <f ca="1">IFERROR(I698/J698,"")</f>
        <v/>
      </c>
    </row>
    <row r="699" spans="1:11" hidden="1" x14ac:dyDescent="0.25">
      <c r="A699" s="35">
        <v>8408</v>
      </c>
      <c r="B699" s="2" t="s">
        <v>5</v>
      </c>
      <c r="C699" s="2">
        <v>6</v>
      </c>
      <c r="D699" s="2">
        <v>5.8049999999999997</v>
      </c>
      <c r="E699" s="12">
        <v>41153</v>
      </c>
      <c r="F699" s="18">
        <v>2011</v>
      </c>
      <c r="G699" s="2">
        <f ca="1">IF(YEAR(E699)=Inputs!$A$4,1,0)</f>
        <v>0</v>
      </c>
      <c r="H699" s="21">
        <f ca="1">IF(G699=1,HLOOKUP(MONTH(E699),Inputs!$B$11:$M$15,5),IF(YEAR($E699)&gt;$F699,0,IF(YEAR($E699)=$F699,HLOOKUP(MONTH(E699),Inputs!$B$11:$M$15,4),1)))</f>
        <v>0</v>
      </c>
      <c r="I699" s="2">
        <f>SUMIFS('raw data'!$E:$E,'raw data'!$A:$A,"="&amp;SystemAnalysis!$A699,'raw data'!$G:$G,"="&amp;SystemAnalysis!$F699)</f>
        <v>0</v>
      </c>
      <c r="J699" s="24">
        <f ca="1">$D699*H699*Inputs!$A$2</f>
        <v>0</v>
      </c>
      <c r="K699" s="11" t="str">
        <f ca="1">IFERROR(I699/J699,"")</f>
        <v/>
      </c>
    </row>
    <row r="700" spans="1:11" hidden="1" x14ac:dyDescent="0.25">
      <c r="A700" s="35">
        <v>8409</v>
      </c>
      <c r="B700" s="2" t="s">
        <v>5</v>
      </c>
      <c r="C700" s="2">
        <v>6</v>
      </c>
      <c r="D700" s="2">
        <v>5.67</v>
      </c>
      <c r="E700" s="12">
        <v>41153</v>
      </c>
      <c r="F700" s="18">
        <v>2011</v>
      </c>
      <c r="G700" s="2">
        <f ca="1">IF(YEAR(E700)=Inputs!$A$4,1,0)</f>
        <v>0</v>
      </c>
      <c r="H700" s="21">
        <f ca="1">IF(G700=1,HLOOKUP(MONTH(E700),Inputs!$B$11:$M$15,5),IF(YEAR($E700)&gt;$F700,0,IF(YEAR($E700)=$F700,HLOOKUP(MONTH(E700),Inputs!$B$11:$M$15,4),1)))</f>
        <v>0</v>
      </c>
      <c r="I700" s="2">
        <f>SUMIFS('raw data'!$E:$E,'raw data'!$A:$A,"="&amp;SystemAnalysis!$A700,'raw data'!$G:$G,"="&amp;SystemAnalysis!$F700)</f>
        <v>0</v>
      </c>
      <c r="J700" s="24">
        <f ca="1">$D700*H700*Inputs!$A$2</f>
        <v>0</v>
      </c>
      <c r="K700" s="11" t="str">
        <f ca="1">IFERROR(I700/J700,"")</f>
        <v/>
      </c>
    </row>
    <row r="701" spans="1:11" hidden="1" x14ac:dyDescent="0.25">
      <c r="A701" s="35">
        <v>8410</v>
      </c>
      <c r="B701" s="2" t="s">
        <v>5</v>
      </c>
      <c r="C701" s="2">
        <v>6</v>
      </c>
      <c r="D701" s="2">
        <v>2.2999999999999998</v>
      </c>
      <c r="E701" s="12">
        <v>41153</v>
      </c>
      <c r="F701" s="18">
        <v>2011</v>
      </c>
      <c r="G701" s="2">
        <f ca="1">IF(YEAR(E701)=Inputs!$A$4,1,0)</f>
        <v>0</v>
      </c>
      <c r="H701" s="21">
        <f ca="1">IF(G701=1,HLOOKUP(MONTH(E701),Inputs!$B$11:$M$15,5),IF(YEAR($E701)&gt;$F701,0,IF(YEAR($E701)=$F701,HLOOKUP(MONTH(E701),Inputs!$B$11:$M$15,4),1)))</f>
        <v>0</v>
      </c>
      <c r="I701" s="2">
        <f>SUMIFS('raw data'!$E:$E,'raw data'!$A:$A,"="&amp;SystemAnalysis!$A701,'raw data'!$G:$G,"="&amp;SystemAnalysis!$F701)</f>
        <v>0</v>
      </c>
      <c r="J701" s="24">
        <f ca="1">$D701*H701*Inputs!$A$2</f>
        <v>0</v>
      </c>
      <c r="K701" s="11" t="str">
        <f ca="1">IFERROR(I701/J701,"")</f>
        <v/>
      </c>
    </row>
    <row r="702" spans="1:11" hidden="1" x14ac:dyDescent="0.25">
      <c r="A702" s="35">
        <v>8411</v>
      </c>
      <c r="B702" s="2" t="s">
        <v>5</v>
      </c>
      <c r="C702" s="2">
        <v>6</v>
      </c>
      <c r="D702" s="2">
        <v>14.404999999999999</v>
      </c>
      <c r="E702" s="12">
        <v>41153</v>
      </c>
      <c r="F702" s="18">
        <v>2011</v>
      </c>
      <c r="G702" s="2">
        <f ca="1">IF(YEAR(E702)=Inputs!$A$4,1,0)</f>
        <v>0</v>
      </c>
      <c r="H702" s="21">
        <f ca="1">IF(G702=1,HLOOKUP(MONTH(E702),Inputs!$B$11:$M$15,5),IF(YEAR($E702)&gt;$F702,0,IF(YEAR($E702)=$F702,HLOOKUP(MONTH(E702),Inputs!$B$11:$M$15,4),1)))</f>
        <v>0</v>
      </c>
      <c r="I702" s="2">
        <f>SUMIFS('raw data'!$E:$E,'raw data'!$A:$A,"="&amp;SystemAnalysis!$A702,'raw data'!$G:$G,"="&amp;SystemAnalysis!$F702)</f>
        <v>0</v>
      </c>
      <c r="J702" s="24">
        <f ca="1">$D702*H702*Inputs!$A$2</f>
        <v>0</v>
      </c>
      <c r="K702" s="11" t="str">
        <f ca="1">IFERROR(I702/J702,"")</f>
        <v/>
      </c>
    </row>
    <row r="703" spans="1:11" hidden="1" x14ac:dyDescent="0.25">
      <c r="A703" s="35">
        <v>8412</v>
      </c>
      <c r="B703" s="2" t="s">
        <v>5</v>
      </c>
      <c r="C703" s="2">
        <v>6</v>
      </c>
      <c r="D703" s="2">
        <v>5.52</v>
      </c>
      <c r="E703" s="12">
        <v>41153</v>
      </c>
      <c r="F703" s="18">
        <v>2011</v>
      </c>
      <c r="G703" s="2">
        <f ca="1">IF(YEAR(E703)=Inputs!$A$4,1,0)</f>
        <v>0</v>
      </c>
      <c r="H703" s="21">
        <f ca="1">IF(G703=1,HLOOKUP(MONTH(E703),Inputs!$B$11:$M$15,5),IF(YEAR($E703)&gt;$F703,0,IF(YEAR($E703)=$F703,HLOOKUP(MONTH(E703),Inputs!$B$11:$M$15,4),1)))</f>
        <v>0</v>
      </c>
      <c r="I703" s="2">
        <f>SUMIFS('raw data'!$E:$E,'raw data'!$A:$A,"="&amp;SystemAnalysis!$A703,'raw data'!$G:$G,"="&amp;SystemAnalysis!$F703)</f>
        <v>0</v>
      </c>
      <c r="J703" s="24">
        <f ca="1">$D703*H703*Inputs!$A$2</f>
        <v>0</v>
      </c>
      <c r="K703" s="11" t="str">
        <f ca="1">IFERROR(I703/J703,"")</f>
        <v/>
      </c>
    </row>
    <row r="704" spans="1:11" hidden="1" x14ac:dyDescent="0.25">
      <c r="A704" s="35">
        <v>8413</v>
      </c>
      <c r="B704" s="2" t="s">
        <v>5</v>
      </c>
      <c r="C704" s="2">
        <v>6</v>
      </c>
      <c r="D704" s="2">
        <v>8.9700000000000006</v>
      </c>
      <c r="E704" s="12">
        <v>41153</v>
      </c>
      <c r="F704" s="18">
        <v>2011</v>
      </c>
      <c r="G704" s="2">
        <f ca="1">IF(YEAR(E704)=Inputs!$A$4,1,0)</f>
        <v>0</v>
      </c>
      <c r="H704" s="21">
        <f ca="1">IF(G704=1,HLOOKUP(MONTH(E704),Inputs!$B$11:$M$15,5),IF(YEAR($E704)&gt;$F704,0,IF(YEAR($E704)=$F704,HLOOKUP(MONTH(E704),Inputs!$B$11:$M$15,4),1)))</f>
        <v>0</v>
      </c>
      <c r="I704" s="2">
        <f>SUMIFS('raw data'!$E:$E,'raw data'!$A:$A,"="&amp;SystemAnalysis!$A704,'raw data'!$G:$G,"="&amp;SystemAnalysis!$F704)</f>
        <v>0</v>
      </c>
      <c r="J704" s="24">
        <f ca="1">$D704*H704*Inputs!$A$2</f>
        <v>0</v>
      </c>
      <c r="K704" s="11" t="str">
        <f ca="1">IFERROR(I704/J704,"")</f>
        <v/>
      </c>
    </row>
    <row r="705" spans="1:11" hidden="1" x14ac:dyDescent="0.25">
      <c r="A705" s="35">
        <v>8414</v>
      </c>
      <c r="B705" s="2" t="s">
        <v>5</v>
      </c>
      <c r="C705" s="2">
        <v>6</v>
      </c>
      <c r="D705" s="2">
        <v>5.8049999999999997</v>
      </c>
      <c r="E705" s="12">
        <v>41183</v>
      </c>
      <c r="F705" s="18">
        <v>2011</v>
      </c>
      <c r="G705" s="2">
        <f ca="1">IF(YEAR(E705)=Inputs!$A$4,1,0)</f>
        <v>0</v>
      </c>
      <c r="H705" s="21">
        <f ca="1">IF(G705=1,HLOOKUP(MONTH(E705),Inputs!$B$11:$M$15,5),IF(YEAR($E705)&gt;$F705,0,IF(YEAR($E705)=$F705,HLOOKUP(MONTH(E705),Inputs!$B$11:$M$15,4),1)))</f>
        <v>0</v>
      </c>
      <c r="I705" s="2">
        <f>SUMIFS('raw data'!$E:$E,'raw data'!$A:$A,"="&amp;SystemAnalysis!$A705,'raw data'!$G:$G,"="&amp;SystemAnalysis!$F705)</f>
        <v>0</v>
      </c>
      <c r="J705" s="24">
        <f ca="1">$D705*H705*Inputs!$A$2</f>
        <v>0</v>
      </c>
      <c r="K705" s="11" t="str">
        <f ca="1">IFERROR(I705/J705,"")</f>
        <v/>
      </c>
    </row>
    <row r="706" spans="1:11" hidden="1" x14ac:dyDescent="0.25">
      <c r="A706" s="35">
        <v>8415</v>
      </c>
      <c r="B706" s="2" t="s">
        <v>5</v>
      </c>
      <c r="C706" s="2">
        <v>6</v>
      </c>
      <c r="D706" s="2">
        <v>11.5</v>
      </c>
      <c r="E706" s="12">
        <v>41153</v>
      </c>
      <c r="F706" s="18">
        <v>2011</v>
      </c>
      <c r="G706" s="2">
        <f ca="1">IF(YEAR(E706)=Inputs!$A$4,1,0)</f>
        <v>0</v>
      </c>
      <c r="H706" s="21">
        <f ca="1">IF(G706=1,HLOOKUP(MONTH(E706),Inputs!$B$11:$M$15,5),IF(YEAR($E706)&gt;$F706,0,IF(YEAR($E706)=$F706,HLOOKUP(MONTH(E706),Inputs!$B$11:$M$15,4),1)))</f>
        <v>0</v>
      </c>
      <c r="I706" s="2">
        <f>SUMIFS('raw data'!$E:$E,'raw data'!$A:$A,"="&amp;SystemAnalysis!$A706,'raw data'!$G:$G,"="&amp;SystemAnalysis!$F706)</f>
        <v>0</v>
      </c>
      <c r="J706" s="24">
        <f ca="1">$D706*H706*Inputs!$A$2</f>
        <v>0</v>
      </c>
      <c r="K706" s="11" t="str">
        <f ca="1">IFERROR(I706/J706,"")</f>
        <v/>
      </c>
    </row>
    <row r="707" spans="1:11" hidden="1" x14ac:dyDescent="0.25">
      <c r="A707" s="35">
        <v>8416</v>
      </c>
      <c r="B707" s="2" t="s">
        <v>5</v>
      </c>
      <c r="C707" s="2">
        <v>6</v>
      </c>
      <c r="D707" s="2">
        <v>4.7300000000000004</v>
      </c>
      <c r="E707" s="12">
        <v>41214</v>
      </c>
      <c r="F707" s="18">
        <v>2011</v>
      </c>
      <c r="G707" s="2">
        <f ca="1">IF(YEAR(E707)=Inputs!$A$4,1,0)</f>
        <v>0</v>
      </c>
      <c r="H707" s="21">
        <f ca="1">IF(G707=1,HLOOKUP(MONTH(E707),Inputs!$B$11:$M$15,5),IF(YEAR($E707)&gt;$F707,0,IF(YEAR($E707)=$F707,HLOOKUP(MONTH(E707),Inputs!$B$11:$M$15,4),1)))</f>
        <v>0</v>
      </c>
      <c r="I707" s="2">
        <f>SUMIFS('raw data'!$E:$E,'raw data'!$A:$A,"="&amp;SystemAnalysis!$A707,'raw data'!$G:$G,"="&amp;SystemAnalysis!$F707)</f>
        <v>0</v>
      </c>
      <c r="J707" s="24">
        <f ca="1">$D707*H707*Inputs!$A$2</f>
        <v>0</v>
      </c>
      <c r="K707" s="11" t="str">
        <f ca="1">IFERROR(I707/J707,"")</f>
        <v/>
      </c>
    </row>
    <row r="708" spans="1:11" hidden="1" x14ac:dyDescent="0.25">
      <c r="A708" s="35">
        <v>8417</v>
      </c>
      <c r="B708" s="2" t="s">
        <v>5</v>
      </c>
      <c r="C708" s="2">
        <v>6</v>
      </c>
      <c r="D708" s="2">
        <v>3.22</v>
      </c>
      <c r="E708" s="12">
        <v>41244</v>
      </c>
      <c r="F708" s="18">
        <v>2011</v>
      </c>
      <c r="G708" s="2">
        <f ca="1">IF(YEAR(E708)=Inputs!$A$4,1,0)</f>
        <v>0</v>
      </c>
      <c r="H708" s="21">
        <f ca="1">IF(G708=1,HLOOKUP(MONTH(E708),Inputs!$B$11:$M$15,5),IF(YEAR($E708)&gt;$F708,0,IF(YEAR($E708)=$F708,HLOOKUP(MONTH(E708),Inputs!$B$11:$M$15,4),1)))</f>
        <v>0</v>
      </c>
      <c r="I708" s="2">
        <f>SUMIFS('raw data'!$E:$E,'raw data'!$A:$A,"="&amp;SystemAnalysis!$A708,'raw data'!$G:$G,"="&amp;SystemAnalysis!$F708)</f>
        <v>0</v>
      </c>
      <c r="J708" s="24">
        <f ca="1">$D708*H708*Inputs!$A$2</f>
        <v>0</v>
      </c>
      <c r="K708" s="11" t="str">
        <f ca="1">IFERROR(I708/J708,"")</f>
        <v/>
      </c>
    </row>
    <row r="709" spans="1:11" hidden="1" x14ac:dyDescent="0.25">
      <c r="A709" s="35">
        <v>8418</v>
      </c>
      <c r="B709" s="2" t="s">
        <v>5</v>
      </c>
      <c r="C709" s="2">
        <v>6</v>
      </c>
      <c r="D709" s="2">
        <v>5.8049999999999997</v>
      </c>
      <c r="E709" s="12">
        <v>41183</v>
      </c>
      <c r="F709" s="18">
        <v>2011</v>
      </c>
      <c r="G709" s="2">
        <f ca="1">IF(YEAR(E709)=Inputs!$A$4,1,0)</f>
        <v>0</v>
      </c>
      <c r="H709" s="21">
        <f ca="1">IF(G709=1,HLOOKUP(MONTH(E709),Inputs!$B$11:$M$15,5),IF(YEAR($E709)&gt;$F709,0,IF(YEAR($E709)=$F709,HLOOKUP(MONTH(E709),Inputs!$B$11:$M$15,4),1)))</f>
        <v>0</v>
      </c>
      <c r="I709" s="2">
        <f>SUMIFS('raw data'!$E:$E,'raw data'!$A:$A,"="&amp;SystemAnalysis!$A709,'raw data'!$G:$G,"="&amp;SystemAnalysis!$F709)</f>
        <v>0</v>
      </c>
      <c r="J709" s="24">
        <f ca="1">$D709*H709*Inputs!$A$2</f>
        <v>0</v>
      </c>
      <c r="K709" s="11" t="str">
        <f ca="1">IFERROR(I709/J709,"")</f>
        <v/>
      </c>
    </row>
    <row r="710" spans="1:11" hidden="1" x14ac:dyDescent="0.25">
      <c r="A710" s="35">
        <v>8419</v>
      </c>
      <c r="B710" s="2" t="s">
        <v>5</v>
      </c>
      <c r="C710" s="2">
        <v>6</v>
      </c>
      <c r="D710" s="2">
        <v>8.0500000000000007</v>
      </c>
      <c r="E710" s="12">
        <v>41153</v>
      </c>
      <c r="F710" s="18">
        <v>2011</v>
      </c>
      <c r="G710" s="2">
        <f ca="1">IF(YEAR(E710)=Inputs!$A$4,1,0)</f>
        <v>0</v>
      </c>
      <c r="H710" s="21">
        <f ca="1">IF(G710=1,HLOOKUP(MONTH(E710),Inputs!$B$11:$M$15,5),IF(YEAR($E710)&gt;$F710,0,IF(YEAR($E710)=$F710,HLOOKUP(MONTH(E710),Inputs!$B$11:$M$15,4),1)))</f>
        <v>0</v>
      </c>
      <c r="I710" s="2">
        <f>SUMIFS('raw data'!$E:$E,'raw data'!$A:$A,"="&amp;SystemAnalysis!$A710,'raw data'!$G:$G,"="&amp;SystemAnalysis!$F710)</f>
        <v>0</v>
      </c>
      <c r="J710" s="24">
        <f ca="1">$D710*H710*Inputs!$A$2</f>
        <v>0</v>
      </c>
      <c r="K710" s="11" t="str">
        <f ca="1">IFERROR(I710/J710,"")</f>
        <v/>
      </c>
    </row>
    <row r="711" spans="1:11" hidden="1" x14ac:dyDescent="0.25">
      <c r="A711" s="35">
        <v>8420</v>
      </c>
      <c r="B711" s="2" t="s">
        <v>5</v>
      </c>
      <c r="C711" s="2">
        <v>6</v>
      </c>
      <c r="D711" s="2">
        <v>9.89</v>
      </c>
      <c r="E711" s="12">
        <v>41153</v>
      </c>
      <c r="F711" s="18">
        <v>2011</v>
      </c>
      <c r="G711" s="2">
        <f ca="1">IF(YEAR(E711)=Inputs!$A$4,1,0)</f>
        <v>0</v>
      </c>
      <c r="H711" s="21">
        <f ca="1">IF(G711=1,HLOOKUP(MONTH(E711),Inputs!$B$11:$M$15,5),IF(YEAR($E711)&gt;$F711,0,IF(YEAR($E711)=$F711,HLOOKUP(MONTH(E711),Inputs!$B$11:$M$15,4),1)))</f>
        <v>0</v>
      </c>
      <c r="I711" s="2">
        <f>SUMIFS('raw data'!$E:$E,'raw data'!$A:$A,"="&amp;SystemAnalysis!$A711,'raw data'!$G:$G,"="&amp;SystemAnalysis!$F711)</f>
        <v>0</v>
      </c>
      <c r="J711" s="24">
        <f ca="1">$D711*H711*Inputs!$A$2</f>
        <v>0</v>
      </c>
      <c r="K711" s="11" t="str">
        <f ca="1">IFERROR(I711/J711,"")</f>
        <v/>
      </c>
    </row>
    <row r="712" spans="1:11" hidden="1" x14ac:dyDescent="0.25">
      <c r="A712" s="35">
        <v>8421</v>
      </c>
      <c r="B712" s="2" t="s">
        <v>5</v>
      </c>
      <c r="C712" s="2">
        <v>6</v>
      </c>
      <c r="D712" s="2">
        <v>4.2</v>
      </c>
      <c r="E712" s="12">
        <v>41153</v>
      </c>
      <c r="F712" s="18">
        <v>2011</v>
      </c>
      <c r="G712" s="2">
        <f ca="1">IF(YEAR(E712)=Inputs!$A$4,1,0)</f>
        <v>0</v>
      </c>
      <c r="H712" s="21">
        <f ca="1">IF(G712=1,HLOOKUP(MONTH(E712),Inputs!$B$11:$M$15,5),IF(YEAR($E712)&gt;$F712,0,IF(YEAR($E712)=$F712,HLOOKUP(MONTH(E712),Inputs!$B$11:$M$15,4),1)))</f>
        <v>0</v>
      </c>
      <c r="I712" s="2">
        <f>SUMIFS('raw data'!$E:$E,'raw data'!$A:$A,"="&amp;SystemAnalysis!$A712,'raw data'!$G:$G,"="&amp;SystemAnalysis!$F712)</f>
        <v>0</v>
      </c>
      <c r="J712" s="24">
        <f ca="1">$D712*H712*Inputs!$A$2</f>
        <v>0</v>
      </c>
      <c r="K712" s="11" t="str">
        <f ca="1">IFERROR(I712/J712,"")</f>
        <v/>
      </c>
    </row>
    <row r="713" spans="1:11" hidden="1" x14ac:dyDescent="0.25">
      <c r="A713" s="35">
        <v>8422</v>
      </c>
      <c r="B713" s="2" t="s">
        <v>5</v>
      </c>
      <c r="C713" s="2">
        <v>6</v>
      </c>
      <c r="D713" s="2">
        <v>2.99</v>
      </c>
      <c r="E713" s="12">
        <v>41244</v>
      </c>
      <c r="F713" s="18">
        <v>2011</v>
      </c>
      <c r="G713" s="2">
        <f ca="1">IF(YEAR(E713)=Inputs!$A$4,1,0)</f>
        <v>0</v>
      </c>
      <c r="H713" s="21">
        <f ca="1">IF(G713=1,HLOOKUP(MONTH(E713),Inputs!$B$11:$M$15,5),IF(YEAR($E713)&gt;$F713,0,IF(YEAR($E713)=$F713,HLOOKUP(MONTH(E713),Inputs!$B$11:$M$15,4),1)))</f>
        <v>0</v>
      </c>
      <c r="I713" s="2">
        <f>SUMIFS('raw data'!$E:$E,'raw data'!$A:$A,"="&amp;SystemAnalysis!$A713,'raw data'!$G:$G,"="&amp;SystemAnalysis!$F713)</f>
        <v>0</v>
      </c>
      <c r="J713" s="24">
        <f ca="1">$D713*H713*Inputs!$A$2</f>
        <v>0</v>
      </c>
      <c r="K713" s="11" t="str">
        <f ca="1">IFERROR(I713/J713,"")</f>
        <v/>
      </c>
    </row>
    <row r="714" spans="1:11" hidden="1" x14ac:dyDescent="0.25">
      <c r="A714" s="35">
        <v>8423</v>
      </c>
      <c r="B714" s="2" t="s">
        <v>5</v>
      </c>
      <c r="C714" s="2">
        <v>6</v>
      </c>
      <c r="D714" s="2">
        <v>6.02</v>
      </c>
      <c r="E714" s="12">
        <v>41183</v>
      </c>
      <c r="F714" s="18">
        <v>2011</v>
      </c>
      <c r="G714" s="2">
        <f ca="1">IF(YEAR(E714)=Inputs!$A$4,1,0)</f>
        <v>0</v>
      </c>
      <c r="H714" s="21">
        <f ca="1">IF(G714=1,HLOOKUP(MONTH(E714),Inputs!$B$11:$M$15,5),IF(YEAR($E714)&gt;$F714,0,IF(YEAR($E714)=$F714,HLOOKUP(MONTH(E714),Inputs!$B$11:$M$15,4),1)))</f>
        <v>0</v>
      </c>
      <c r="I714" s="2">
        <f>SUMIFS('raw data'!$E:$E,'raw data'!$A:$A,"="&amp;SystemAnalysis!$A714,'raw data'!$G:$G,"="&amp;SystemAnalysis!$F714)</f>
        <v>0</v>
      </c>
      <c r="J714" s="24">
        <f ca="1">$D714*H714*Inputs!$A$2</f>
        <v>0</v>
      </c>
      <c r="K714" s="11" t="str">
        <f ca="1">IFERROR(I714/J714,"")</f>
        <v/>
      </c>
    </row>
    <row r="715" spans="1:11" hidden="1" x14ac:dyDescent="0.25">
      <c r="A715" s="35">
        <v>8424</v>
      </c>
      <c r="B715" s="2" t="s">
        <v>5</v>
      </c>
      <c r="C715" s="2">
        <v>6</v>
      </c>
      <c r="D715" s="2">
        <v>9.0299999999999994</v>
      </c>
      <c r="E715" s="12">
        <v>41153</v>
      </c>
      <c r="F715" s="18">
        <v>2011</v>
      </c>
      <c r="G715" s="2">
        <f ca="1">IF(YEAR(E715)=Inputs!$A$4,1,0)</f>
        <v>0</v>
      </c>
      <c r="H715" s="21">
        <f ca="1">IF(G715=1,HLOOKUP(MONTH(E715),Inputs!$B$11:$M$15,5),IF(YEAR($E715)&gt;$F715,0,IF(YEAR($E715)=$F715,HLOOKUP(MONTH(E715),Inputs!$B$11:$M$15,4),1)))</f>
        <v>0</v>
      </c>
      <c r="I715" s="2">
        <f>SUMIFS('raw data'!$E:$E,'raw data'!$A:$A,"="&amp;SystemAnalysis!$A715,'raw data'!$G:$G,"="&amp;SystemAnalysis!$F715)</f>
        <v>0</v>
      </c>
      <c r="J715" s="24">
        <f ca="1">$D715*H715*Inputs!$A$2</f>
        <v>0</v>
      </c>
      <c r="K715" s="11" t="str">
        <f ca="1">IFERROR(I715/J715,"")</f>
        <v/>
      </c>
    </row>
    <row r="716" spans="1:11" hidden="1" x14ac:dyDescent="0.25">
      <c r="A716" s="35">
        <v>8969</v>
      </c>
      <c r="B716" s="2" t="s">
        <v>5</v>
      </c>
      <c r="C716" s="2">
        <v>8</v>
      </c>
      <c r="D716" s="2">
        <v>8.84</v>
      </c>
      <c r="E716" s="12">
        <v>41456</v>
      </c>
      <c r="F716" s="18">
        <v>2011</v>
      </c>
      <c r="G716" s="2">
        <f ca="1">IF(YEAR(E716)=Inputs!$A$4,1,0)</f>
        <v>0</v>
      </c>
      <c r="H716" s="21">
        <f ca="1">IF(G716=1,HLOOKUP(MONTH(E716),Inputs!$B$11:$M$15,5),IF(YEAR($E716)&gt;$F716,0,IF(YEAR($E716)=$F716,HLOOKUP(MONTH(E716),Inputs!$B$11:$M$15,4),1)))</f>
        <v>0</v>
      </c>
      <c r="I716" s="2">
        <f>SUMIFS('raw data'!$E:$E,'raw data'!$A:$A,"="&amp;SystemAnalysis!$A716,'raw data'!$G:$G,"="&amp;SystemAnalysis!$F716)</f>
        <v>0</v>
      </c>
      <c r="J716" s="24">
        <f ca="1">$D716*H716*Inputs!$A$2</f>
        <v>0</v>
      </c>
      <c r="K716" s="11" t="str">
        <f ca="1">IFERROR(I716/J716,"")</f>
        <v/>
      </c>
    </row>
    <row r="717" spans="1:11" hidden="1" x14ac:dyDescent="0.25">
      <c r="A717" s="35">
        <v>9115</v>
      </c>
      <c r="B717" s="2" t="s">
        <v>5</v>
      </c>
      <c r="C717" s="2">
        <v>8</v>
      </c>
      <c r="D717" s="2">
        <v>3</v>
      </c>
      <c r="E717" s="12">
        <v>41730</v>
      </c>
      <c r="F717" s="18">
        <v>2011</v>
      </c>
      <c r="G717" s="2">
        <f ca="1">IF(YEAR(E717)=Inputs!$A$4,1,0)</f>
        <v>0</v>
      </c>
      <c r="H717" s="21">
        <f ca="1">IF(G717=1,HLOOKUP(MONTH(E717),Inputs!$B$11:$M$15,5),IF(YEAR($E717)&gt;$F717,0,IF(YEAR($E717)=$F717,HLOOKUP(MONTH(E717),Inputs!$B$11:$M$15,4),1)))</f>
        <v>0</v>
      </c>
      <c r="I717" s="2">
        <f>SUMIFS('raw data'!$E:$E,'raw data'!$A:$A,"="&amp;SystemAnalysis!$A717,'raw data'!$G:$G,"="&amp;SystemAnalysis!$F717)</f>
        <v>0</v>
      </c>
      <c r="J717" s="24">
        <f ca="1">$D717*H717*Inputs!$A$2</f>
        <v>0</v>
      </c>
      <c r="K717" s="11" t="str">
        <f ca="1">IFERROR(I717/J717,"")</f>
        <v/>
      </c>
    </row>
    <row r="718" spans="1:11" hidden="1" x14ac:dyDescent="0.25">
      <c r="A718" s="35">
        <v>9136</v>
      </c>
      <c r="B718" s="2" t="s">
        <v>5</v>
      </c>
      <c r="C718" s="2">
        <v>6</v>
      </c>
      <c r="D718" s="2">
        <v>10.6</v>
      </c>
      <c r="E718" s="12">
        <v>41487</v>
      </c>
      <c r="F718" s="18">
        <v>2011</v>
      </c>
      <c r="G718" s="2">
        <f ca="1">IF(YEAR(E718)=Inputs!$A$4,1,0)</f>
        <v>0</v>
      </c>
      <c r="H718" s="21">
        <f ca="1">IF(G718=1,HLOOKUP(MONTH(E718),Inputs!$B$11:$M$15,5),IF(YEAR($E718)&gt;$F718,0,IF(YEAR($E718)=$F718,HLOOKUP(MONTH(E718),Inputs!$B$11:$M$15,4),1)))</f>
        <v>0</v>
      </c>
      <c r="I718" s="2">
        <f>SUMIFS('raw data'!$E:$E,'raw data'!$A:$A,"="&amp;SystemAnalysis!$A718,'raw data'!$G:$G,"="&amp;SystemAnalysis!$F718)</f>
        <v>0</v>
      </c>
      <c r="J718" s="24">
        <f ca="1">$D718*H718*Inputs!$A$2</f>
        <v>0</v>
      </c>
      <c r="K718" s="11" t="str">
        <f ca="1">IFERROR(I718/J718,"")</f>
        <v/>
      </c>
    </row>
    <row r="719" spans="1:11" hidden="1" x14ac:dyDescent="0.25">
      <c r="A719" s="35">
        <v>9173</v>
      </c>
      <c r="B719" s="2" t="s">
        <v>5</v>
      </c>
      <c r="C719" s="2">
        <v>8</v>
      </c>
      <c r="D719" s="2">
        <v>3</v>
      </c>
      <c r="E719" s="12">
        <v>41730</v>
      </c>
      <c r="F719" s="18">
        <v>2011</v>
      </c>
      <c r="G719" s="2">
        <f ca="1">IF(YEAR(E719)=Inputs!$A$4,1,0)</f>
        <v>0</v>
      </c>
      <c r="H719" s="21">
        <f ca="1">IF(G719=1,HLOOKUP(MONTH(E719),Inputs!$B$11:$M$15,5),IF(YEAR($E719)&gt;$F719,0,IF(YEAR($E719)=$F719,HLOOKUP(MONTH(E719),Inputs!$B$11:$M$15,4),1)))</f>
        <v>0</v>
      </c>
      <c r="I719" s="2">
        <f>SUMIFS('raw data'!$E:$E,'raw data'!$A:$A,"="&amp;SystemAnalysis!$A719,'raw data'!$G:$G,"="&amp;SystemAnalysis!$F719)</f>
        <v>0</v>
      </c>
      <c r="J719" s="24">
        <f ca="1">$D719*H719*Inputs!$A$2</f>
        <v>0</v>
      </c>
      <c r="K719" s="11" t="str">
        <f ca="1">IFERROR(I719/J719,"")</f>
        <v/>
      </c>
    </row>
    <row r="720" spans="1:11" hidden="1" x14ac:dyDescent="0.25">
      <c r="A720" s="35">
        <v>9174</v>
      </c>
      <c r="B720" s="2" t="s">
        <v>5</v>
      </c>
      <c r="C720" s="2">
        <v>8</v>
      </c>
      <c r="D720" s="2">
        <v>3</v>
      </c>
      <c r="E720" s="12">
        <v>41699</v>
      </c>
      <c r="F720" s="18">
        <v>2011</v>
      </c>
      <c r="G720" s="2">
        <f ca="1">IF(YEAR(E720)=Inputs!$A$4,1,0)</f>
        <v>0</v>
      </c>
      <c r="H720" s="21">
        <f ca="1">IF(G720=1,HLOOKUP(MONTH(E720),Inputs!$B$11:$M$15,5),IF(YEAR($E720)&gt;$F720,0,IF(YEAR($E720)=$F720,HLOOKUP(MONTH(E720),Inputs!$B$11:$M$15,4),1)))</f>
        <v>0</v>
      </c>
      <c r="I720" s="2">
        <f>SUMIFS('raw data'!$E:$E,'raw data'!$A:$A,"="&amp;SystemAnalysis!$A720,'raw data'!$G:$G,"="&amp;SystemAnalysis!$F720)</f>
        <v>0</v>
      </c>
      <c r="J720" s="24">
        <f ca="1">$D720*H720*Inputs!$A$2</f>
        <v>0</v>
      </c>
      <c r="K720" s="11" t="str">
        <f ca="1">IFERROR(I720/J720,"")</f>
        <v/>
      </c>
    </row>
    <row r="721" spans="1:11" hidden="1" x14ac:dyDescent="0.25">
      <c r="A721" s="35">
        <v>9175</v>
      </c>
      <c r="B721" s="2" t="s">
        <v>5</v>
      </c>
      <c r="C721" s="2">
        <v>8</v>
      </c>
      <c r="D721" s="2">
        <v>3</v>
      </c>
      <c r="E721" s="12">
        <v>41699</v>
      </c>
      <c r="F721" s="18">
        <v>2011</v>
      </c>
      <c r="G721" s="2">
        <f ca="1">IF(YEAR(E721)=Inputs!$A$4,1,0)</f>
        <v>0</v>
      </c>
      <c r="H721" s="21">
        <f ca="1">IF(G721=1,HLOOKUP(MONTH(E721),Inputs!$B$11:$M$15,5),IF(YEAR($E721)&gt;$F721,0,IF(YEAR($E721)=$F721,HLOOKUP(MONTH(E721),Inputs!$B$11:$M$15,4),1)))</f>
        <v>0</v>
      </c>
      <c r="I721" s="2">
        <f>SUMIFS('raw data'!$E:$E,'raw data'!$A:$A,"="&amp;SystemAnalysis!$A721,'raw data'!$G:$G,"="&amp;SystemAnalysis!$F721)</f>
        <v>0</v>
      </c>
      <c r="J721" s="24">
        <f ca="1">$D721*H721*Inputs!$A$2</f>
        <v>0</v>
      </c>
      <c r="K721" s="11" t="str">
        <f ca="1">IFERROR(I721/J721,"")</f>
        <v/>
      </c>
    </row>
    <row r="722" spans="1:11" hidden="1" x14ac:dyDescent="0.25">
      <c r="A722" s="35">
        <v>9176</v>
      </c>
      <c r="B722" s="2" t="s">
        <v>5</v>
      </c>
      <c r="C722" s="2">
        <v>8</v>
      </c>
      <c r="D722" s="2">
        <v>3</v>
      </c>
      <c r="E722" s="12">
        <v>41699</v>
      </c>
      <c r="F722" s="18">
        <v>2011</v>
      </c>
      <c r="G722" s="2">
        <f ca="1">IF(YEAR(E722)=Inputs!$A$4,1,0)</f>
        <v>0</v>
      </c>
      <c r="H722" s="21">
        <f ca="1">IF(G722=1,HLOOKUP(MONTH(E722),Inputs!$B$11:$M$15,5),IF(YEAR($E722)&gt;$F722,0,IF(YEAR($E722)=$F722,HLOOKUP(MONTH(E722),Inputs!$B$11:$M$15,4),1)))</f>
        <v>0</v>
      </c>
      <c r="I722" s="2">
        <f>SUMIFS('raw data'!$E:$E,'raw data'!$A:$A,"="&amp;SystemAnalysis!$A722,'raw data'!$G:$G,"="&amp;SystemAnalysis!$F722)</f>
        <v>0</v>
      </c>
      <c r="J722" s="24">
        <f ca="1">$D722*H722*Inputs!$A$2</f>
        <v>0</v>
      </c>
      <c r="K722" s="11" t="str">
        <f ca="1">IFERROR(I722/J722,"")</f>
        <v/>
      </c>
    </row>
    <row r="723" spans="1:11" hidden="1" x14ac:dyDescent="0.25">
      <c r="A723" s="35">
        <v>9178</v>
      </c>
      <c r="B723" s="2" t="s">
        <v>5</v>
      </c>
      <c r="C723" s="2">
        <v>8</v>
      </c>
      <c r="D723" s="2">
        <v>3</v>
      </c>
      <c r="E723" s="12">
        <v>41760</v>
      </c>
      <c r="F723" s="18">
        <v>2011</v>
      </c>
      <c r="G723" s="2">
        <f ca="1">IF(YEAR(E723)=Inputs!$A$4,1,0)</f>
        <v>0</v>
      </c>
      <c r="H723" s="21">
        <f ca="1">IF(G723=1,HLOOKUP(MONTH(E723),Inputs!$B$11:$M$15,5),IF(YEAR($E723)&gt;$F723,0,IF(YEAR($E723)=$F723,HLOOKUP(MONTH(E723),Inputs!$B$11:$M$15,4),1)))</f>
        <v>0</v>
      </c>
      <c r="I723" s="2">
        <f>SUMIFS('raw data'!$E:$E,'raw data'!$A:$A,"="&amp;SystemAnalysis!$A723,'raw data'!$G:$G,"="&amp;SystemAnalysis!$F723)</f>
        <v>0</v>
      </c>
      <c r="J723" s="24">
        <f ca="1">$D723*H723*Inputs!$A$2</f>
        <v>0</v>
      </c>
      <c r="K723" s="11" t="str">
        <f ca="1">IFERROR(I723/J723,"")</f>
        <v/>
      </c>
    </row>
    <row r="724" spans="1:11" hidden="1" x14ac:dyDescent="0.25">
      <c r="A724" s="35">
        <v>9281</v>
      </c>
      <c r="B724" s="2" t="s">
        <v>5</v>
      </c>
      <c r="C724" s="2">
        <v>8</v>
      </c>
      <c r="D724" s="2">
        <v>3</v>
      </c>
      <c r="E724" s="12">
        <v>41699</v>
      </c>
      <c r="F724" s="18">
        <v>2011</v>
      </c>
      <c r="G724" s="2">
        <f ca="1">IF(YEAR(E724)=Inputs!$A$4,1,0)</f>
        <v>0</v>
      </c>
      <c r="H724" s="21">
        <f ca="1">IF(G724=1,HLOOKUP(MONTH(E724),Inputs!$B$11:$M$15,5),IF(YEAR($E724)&gt;$F724,0,IF(YEAR($E724)=$F724,HLOOKUP(MONTH(E724),Inputs!$B$11:$M$15,4),1)))</f>
        <v>0</v>
      </c>
      <c r="I724" s="2">
        <f>SUMIFS('raw data'!$E:$E,'raw data'!$A:$A,"="&amp;SystemAnalysis!$A724,'raw data'!$G:$G,"="&amp;SystemAnalysis!$F724)</f>
        <v>0</v>
      </c>
      <c r="J724" s="24">
        <f ca="1">$D724*H724*Inputs!$A$2</f>
        <v>0</v>
      </c>
      <c r="K724" s="11" t="str">
        <f ca="1">IFERROR(I724/J724,"")</f>
        <v/>
      </c>
    </row>
    <row r="725" spans="1:11" hidden="1" x14ac:dyDescent="0.25">
      <c r="A725" s="35">
        <v>9303</v>
      </c>
      <c r="B725" s="2" t="s">
        <v>5</v>
      </c>
      <c r="C725" s="2">
        <v>6</v>
      </c>
      <c r="D725" s="2">
        <v>2.2050000000000001</v>
      </c>
      <c r="E725" s="12">
        <v>41699</v>
      </c>
      <c r="F725" s="18">
        <v>2011</v>
      </c>
      <c r="G725" s="2">
        <f ca="1">IF(YEAR(E725)=Inputs!$A$4,1,0)</f>
        <v>0</v>
      </c>
      <c r="H725" s="21">
        <f ca="1">IF(G725=1,HLOOKUP(MONTH(E725),Inputs!$B$11:$M$15,5),IF(YEAR($E725)&gt;$F725,0,IF(YEAR($E725)=$F725,HLOOKUP(MONTH(E725),Inputs!$B$11:$M$15,4),1)))</f>
        <v>0</v>
      </c>
      <c r="I725" s="2">
        <f>SUMIFS('raw data'!$E:$E,'raw data'!$A:$A,"="&amp;SystemAnalysis!$A725,'raw data'!$G:$G,"="&amp;SystemAnalysis!$F725)</f>
        <v>0</v>
      </c>
      <c r="J725" s="24">
        <f ca="1">$D725*H725*Inputs!$A$2</f>
        <v>0</v>
      </c>
      <c r="K725" s="11" t="str">
        <f ca="1">IFERROR(I725/J725,"")</f>
        <v/>
      </c>
    </row>
    <row r="726" spans="1:11" hidden="1" x14ac:dyDescent="0.25">
      <c r="A726" s="35">
        <v>9624</v>
      </c>
      <c r="B726" s="2" t="s">
        <v>5</v>
      </c>
      <c r="C726" s="2">
        <v>13</v>
      </c>
      <c r="D726" s="2">
        <v>65.52</v>
      </c>
      <c r="E726" s="12">
        <v>41548</v>
      </c>
      <c r="F726" s="18">
        <v>2011</v>
      </c>
      <c r="G726" s="2">
        <f ca="1">IF(YEAR(E726)=Inputs!$A$4,1,0)</f>
        <v>0</v>
      </c>
      <c r="H726" s="21">
        <f ca="1">IF(G726=1,HLOOKUP(MONTH(E726),Inputs!$B$11:$M$15,5),IF(YEAR($E726)&gt;$F726,0,IF(YEAR($E726)=$F726,HLOOKUP(MONTH(E726),Inputs!$B$11:$M$15,4),1)))</f>
        <v>0</v>
      </c>
      <c r="I726" s="2">
        <f>SUMIFS('raw data'!$E:$E,'raw data'!$A:$A,"="&amp;SystemAnalysis!$A726,'raw data'!$G:$G,"="&amp;SystemAnalysis!$F726)</f>
        <v>0</v>
      </c>
      <c r="J726" s="24">
        <f ca="1">$D726*H726*Inputs!$A$2</f>
        <v>0</v>
      </c>
      <c r="K726" s="11" t="str">
        <f ca="1">IFERROR(I726/J726,"")</f>
        <v/>
      </c>
    </row>
    <row r="727" spans="1:11" hidden="1" x14ac:dyDescent="0.25">
      <c r="A727" s="35">
        <v>9676</v>
      </c>
      <c r="B727" s="2" t="s">
        <v>5</v>
      </c>
      <c r="C727" s="2">
        <v>8</v>
      </c>
      <c r="D727" s="2">
        <v>3.75</v>
      </c>
      <c r="E727" s="12">
        <v>41791</v>
      </c>
      <c r="F727" s="18">
        <v>2011</v>
      </c>
      <c r="G727" s="2">
        <f ca="1">IF(YEAR(E727)=Inputs!$A$4,1,0)</f>
        <v>0</v>
      </c>
      <c r="H727" s="21">
        <f ca="1">IF(G727=1,HLOOKUP(MONTH(E727),Inputs!$B$11:$M$15,5),IF(YEAR($E727)&gt;$F727,0,IF(YEAR($E727)=$F727,HLOOKUP(MONTH(E727),Inputs!$B$11:$M$15,4),1)))</f>
        <v>0</v>
      </c>
      <c r="I727" s="2">
        <f>SUMIFS('raw data'!$E:$E,'raw data'!$A:$A,"="&amp;SystemAnalysis!$A727,'raw data'!$G:$G,"="&amp;SystemAnalysis!$F727)</f>
        <v>0</v>
      </c>
      <c r="J727" s="24">
        <f ca="1">$D727*H727*Inputs!$A$2</f>
        <v>0</v>
      </c>
      <c r="K727" s="11" t="str">
        <f ca="1">IFERROR(I727/J727,"")</f>
        <v/>
      </c>
    </row>
    <row r="728" spans="1:11" hidden="1" x14ac:dyDescent="0.25">
      <c r="A728" s="35">
        <v>9909</v>
      </c>
      <c r="B728" s="2" t="s">
        <v>5</v>
      </c>
      <c r="C728" s="2">
        <v>8</v>
      </c>
      <c r="D728" s="2">
        <v>3</v>
      </c>
      <c r="E728" s="12">
        <v>42036</v>
      </c>
      <c r="F728" s="18">
        <v>2011</v>
      </c>
      <c r="G728" s="2">
        <f ca="1">IF(YEAR(E728)=Inputs!$A$4,1,0)</f>
        <v>1</v>
      </c>
      <c r="H728" s="21">
        <f ca="1">IF(G728=1,HLOOKUP(MONTH(E728),Inputs!$B$11:$M$15,5),IF(YEAR($E728)&gt;$F728,0,IF(YEAR($E728)=$F728,HLOOKUP(MONTH(E728),Inputs!$B$11:$M$15,4),1)))</f>
        <v>0.85366435903556925</v>
      </c>
      <c r="I728" s="2">
        <f>SUMIFS('raw data'!$E:$E,'raw data'!$A:$A,"="&amp;SystemAnalysis!$A728,'raw data'!$G:$G,"="&amp;SystemAnalysis!$F728)</f>
        <v>0</v>
      </c>
      <c r="J728" s="24">
        <f ca="1">$D728*H728*Inputs!$A$2</f>
        <v>2.8170923848173786</v>
      </c>
      <c r="K728" s="11">
        <f ca="1">IFERROR(I728/J728,"")</f>
        <v>0</v>
      </c>
    </row>
    <row r="729" spans="1:11" hidden="1" x14ac:dyDescent="0.25">
      <c r="A729" s="35">
        <v>9910</v>
      </c>
      <c r="B729" s="2" t="s">
        <v>5</v>
      </c>
      <c r="C729" s="2">
        <v>8</v>
      </c>
      <c r="D729" s="2">
        <v>3</v>
      </c>
      <c r="E729" s="12">
        <v>41974</v>
      </c>
      <c r="F729" s="18">
        <v>2011</v>
      </c>
      <c r="G729" s="2">
        <f ca="1">IF(YEAR(E729)=Inputs!$A$4,1,0)</f>
        <v>0</v>
      </c>
      <c r="H729" s="21">
        <f ca="1">IF(G729=1,HLOOKUP(MONTH(E729),Inputs!$B$11:$M$15,5),IF(YEAR($E729)&gt;$F729,0,IF(YEAR($E729)=$F729,HLOOKUP(MONTH(E729),Inputs!$B$11:$M$15,4),1)))</f>
        <v>0</v>
      </c>
      <c r="I729" s="2">
        <f>SUMIFS('raw data'!$E:$E,'raw data'!$A:$A,"="&amp;SystemAnalysis!$A729,'raw data'!$G:$G,"="&amp;SystemAnalysis!$F729)</f>
        <v>0</v>
      </c>
      <c r="J729" s="24">
        <f ca="1">$D729*H729*Inputs!$A$2</f>
        <v>0</v>
      </c>
      <c r="K729" s="11" t="str">
        <f ca="1">IFERROR(I729/J729,"")</f>
        <v/>
      </c>
    </row>
    <row r="730" spans="1:11" hidden="1" x14ac:dyDescent="0.25">
      <c r="A730" s="35">
        <v>9911</v>
      </c>
      <c r="B730" s="2" t="s">
        <v>5</v>
      </c>
      <c r="C730" s="2">
        <v>8</v>
      </c>
      <c r="D730" s="2">
        <v>1.92</v>
      </c>
      <c r="E730" s="12">
        <v>42064</v>
      </c>
      <c r="F730" s="18">
        <v>2011</v>
      </c>
      <c r="G730" s="2">
        <f ca="1">IF(YEAR(E730)=Inputs!$A$4,1,0)</f>
        <v>1</v>
      </c>
      <c r="H730" s="21">
        <f ca="1">IF(G730=1,HLOOKUP(MONTH(E730),Inputs!$B$11:$M$15,5),IF(YEAR($E730)&gt;$F730,0,IF(YEAR($E730)=$F730,HLOOKUP(MONTH(E730),Inputs!$B$11:$M$15,4),1)))</f>
        <v>0.8021007400334208</v>
      </c>
      <c r="I730" s="2">
        <f>SUMIFS('raw data'!$E:$E,'raw data'!$A:$A,"="&amp;SystemAnalysis!$A730,'raw data'!$G:$G,"="&amp;SystemAnalysis!$F730)</f>
        <v>0</v>
      </c>
      <c r="J730" s="24">
        <f ca="1">$D730*H730*Inputs!$A$2</f>
        <v>1.6940367629505848</v>
      </c>
      <c r="K730" s="11">
        <f ca="1">IFERROR(I730/J730,"")</f>
        <v>0</v>
      </c>
    </row>
    <row r="731" spans="1:11" hidden="1" x14ac:dyDescent="0.25">
      <c r="A731" s="35">
        <v>10003</v>
      </c>
      <c r="B731" s="2" t="s">
        <v>5</v>
      </c>
      <c r="C731" s="2">
        <v>8</v>
      </c>
      <c r="D731" s="2">
        <v>3</v>
      </c>
      <c r="E731" s="12">
        <v>42064</v>
      </c>
      <c r="F731" s="18">
        <v>2011</v>
      </c>
      <c r="G731" s="2">
        <f ca="1">IF(YEAR(E731)=Inputs!$A$4,1,0)</f>
        <v>1</v>
      </c>
      <c r="H731" s="21">
        <f ca="1">IF(G731=1,HLOOKUP(MONTH(E731),Inputs!$B$11:$M$15,5),IF(YEAR($E731)&gt;$F731,0,IF(YEAR($E731)=$F731,HLOOKUP(MONTH(E731),Inputs!$B$11:$M$15,4),1)))</f>
        <v>0.8021007400334208</v>
      </c>
      <c r="I731" s="2">
        <f>SUMIFS('raw data'!$E:$E,'raw data'!$A:$A,"="&amp;SystemAnalysis!$A731,'raw data'!$G:$G,"="&amp;SystemAnalysis!$F731)</f>
        <v>0</v>
      </c>
      <c r="J731" s="24">
        <f ca="1">$D731*H731*Inputs!$A$2</f>
        <v>2.6469324421102889</v>
      </c>
      <c r="K731" s="11">
        <f ca="1">IFERROR(I731/J731,"")</f>
        <v>0</v>
      </c>
    </row>
    <row r="732" spans="1:11" hidden="1" x14ac:dyDescent="0.25">
      <c r="A732" s="35">
        <v>10025</v>
      </c>
      <c r="B732" s="2" t="s">
        <v>5</v>
      </c>
      <c r="C732" s="2">
        <v>8</v>
      </c>
      <c r="D732" s="2">
        <v>3</v>
      </c>
      <c r="E732" s="12">
        <v>42064</v>
      </c>
      <c r="F732" s="18">
        <v>2011</v>
      </c>
      <c r="G732" s="2">
        <f ca="1">IF(YEAR(E732)=Inputs!$A$4,1,0)</f>
        <v>1</v>
      </c>
      <c r="H732" s="21">
        <f ca="1">IF(G732=1,HLOOKUP(MONTH(E732),Inputs!$B$11:$M$15,5),IF(YEAR($E732)&gt;$F732,0,IF(YEAR($E732)=$F732,HLOOKUP(MONTH(E732),Inputs!$B$11:$M$15,4),1)))</f>
        <v>0.8021007400334208</v>
      </c>
      <c r="I732" s="2">
        <f>SUMIFS('raw data'!$E:$E,'raw data'!$A:$A,"="&amp;SystemAnalysis!$A732,'raw data'!$G:$G,"="&amp;SystemAnalysis!$F732)</f>
        <v>0</v>
      </c>
      <c r="J732" s="24">
        <f ca="1">$D732*H732*Inputs!$A$2</f>
        <v>2.6469324421102889</v>
      </c>
      <c r="K732" s="11">
        <f ca="1">IFERROR(I732/J732,"")</f>
        <v>0</v>
      </c>
    </row>
    <row r="733" spans="1:11" hidden="1" x14ac:dyDescent="0.25">
      <c r="A733" s="35">
        <v>10026</v>
      </c>
      <c r="B733" s="2" t="s">
        <v>5</v>
      </c>
      <c r="C733" s="2">
        <v>8</v>
      </c>
      <c r="D733" s="2">
        <v>2.5</v>
      </c>
      <c r="E733" s="12">
        <v>41821</v>
      </c>
      <c r="F733" s="18">
        <v>2011</v>
      </c>
      <c r="G733" s="2">
        <f ca="1">IF(YEAR(E733)=Inputs!$A$4,1,0)</f>
        <v>0</v>
      </c>
      <c r="H733" s="21">
        <f ca="1">IF(G733=1,HLOOKUP(MONTH(E733),Inputs!$B$11:$M$15,5),IF(YEAR($E733)&gt;$F733,0,IF(YEAR($E733)=$F733,HLOOKUP(MONTH(E733),Inputs!$B$11:$M$15,4),1)))</f>
        <v>0</v>
      </c>
      <c r="I733" s="2">
        <f>SUMIFS('raw data'!$E:$E,'raw data'!$A:$A,"="&amp;SystemAnalysis!$A733,'raw data'!$G:$G,"="&amp;SystemAnalysis!$F733)</f>
        <v>0</v>
      </c>
      <c r="J733" s="24">
        <f ca="1">$D733*H733*Inputs!$A$2</f>
        <v>0</v>
      </c>
      <c r="K733" s="11" t="str">
        <f ca="1">IFERROR(I733/J733,"")</f>
        <v/>
      </c>
    </row>
    <row r="734" spans="1:11" hidden="1" x14ac:dyDescent="0.25">
      <c r="A734" s="35">
        <v>10029</v>
      </c>
      <c r="B734" s="2" t="s">
        <v>5</v>
      </c>
      <c r="C734" s="2">
        <v>8</v>
      </c>
      <c r="D734" s="2">
        <v>3</v>
      </c>
      <c r="E734" s="12">
        <v>41974</v>
      </c>
      <c r="F734" s="18">
        <v>2011</v>
      </c>
      <c r="G734" s="2">
        <f ca="1">IF(YEAR(E734)=Inputs!$A$4,1,0)</f>
        <v>0</v>
      </c>
      <c r="H734" s="21">
        <f ca="1">IF(G734=1,HLOOKUP(MONTH(E734),Inputs!$B$11:$M$15,5),IF(YEAR($E734)&gt;$F734,0,IF(YEAR($E734)=$F734,HLOOKUP(MONTH(E734),Inputs!$B$11:$M$15,4),1)))</f>
        <v>0</v>
      </c>
      <c r="I734" s="2">
        <f>SUMIFS('raw data'!$E:$E,'raw data'!$A:$A,"="&amp;SystemAnalysis!$A734,'raw data'!$G:$G,"="&amp;SystemAnalysis!$F734)</f>
        <v>0</v>
      </c>
      <c r="J734" s="24">
        <f ca="1">$D734*H734*Inputs!$A$2</f>
        <v>0</v>
      </c>
      <c r="K734" s="11" t="str">
        <f ca="1">IFERROR(I734/J734,"")</f>
        <v/>
      </c>
    </row>
    <row r="735" spans="1:11" hidden="1" x14ac:dyDescent="0.25">
      <c r="A735" s="35">
        <v>10460</v>
      </c>
      <c r="B735" s="2" t="s">
        <v>5</v>
      </c>
      <c r="C735" s="2">
        <v>3</v>
      </c>
      <c r="D735" s="2">
        <v>4.05</v>
      </c>
      <c r="E735" s="12">
        <v>42064</v>
      </c>
      <c r="F735" s="18">
        <v>2011</v>
      </c>
      <c r="G735" s="2">
        <f ca="1">IF(YEAR(E735)=Inputs!$A$4,1,0)</f>
        <v>1</v>
      </c>
      <c r="H735" s="21">
        <f ca="1">IF(G735=1,HLOOKUP(MONTH(E735),Inputs!$B$11:$M$15,5),IF(YEAR($E735)&gt;$F735,0,IF(YEAR($E735)=$F735,HLOOKUP(MONTH(E735),Inputs!$B$11:$M$15,4),1)))</f>
        <v>0.8021007400334208</v>
      </c>
      <c r="I735" s="2">
        <f>SUMIFS('raw data'!$E:$E,'raw data'!$A:$A,"="&amp;SystemAnalysis!$A735,'raw data'!$G:$G,"="&amp;SystemAnalysis!$F735)</f>
        <v>0</v>
      </c>
      <c r="J735" s="24">
        <f ca="1">$D735*H735*Inputs!$A$2</f>
        <v>3.5733587968488902</v>
      </c>
      <c r="K735" s="11">
        <f ca="1">IFERROR(I735/J735,"")</f>
        <v>0</v>
      </c>
    </row>
    <row r="736" spans="1:11" hidden="1" x14ac:dyDescent="0.25">
      <c r="A736" s="35">
        <v>10566</v>
      </c>
      <c r="B736" s="2" t="s">
        <v>5</v>
      </c>
      <c r="C736" s="2">
        <v>8</v>
      </c>
      <c r="D736" s="2">
        <v>48.96</v>
      </c>
      <c r="E736" s="12">
        <v>42036</v>
      </c>
      <c r="F736" s="18">
        <v>2011</v>
      </c>
      <c r="G736" s="2">
        <f ca="1">IF(YEAR(E736)=Inputs!$A$4,1,0)</f>
        <v>1</v>
      </c>
      <c r="H736" s="21">
        <f ca="1">IF(G736=1,HLOOKUP(MONTH(E736),Inputs!$B$11:$M$15,5),IF(YEAR($E736)&gt;$F736,0,IF(YEAR($E736)=$F736,HLOOKUP(MONTH(E736),Inputs!$B$11:$M$15,4),1)))</f>
        <v>0.85366435903556925</v>
      </c>
      <c r="I736" s="2">
        <f>SUMIFS('raw data'!$E:$E,'raw data'!$A:$A,"="&amp;SystemAnalysis!$A736,'raw data'!$G:$G,"="&amp;SystemAnalysis!$F736)</f>
        <v>0</v>
      </c>
      <c r="J736" s="24">
        <f ca="1">$D736*H736*Inputs!$A$2</f>
        <v>45.974947720219618</v>
      </c>
      <c r="K736" s="11">
        <f ca="1">IFERROR(I736/J736,"")</f>
        <v>0</v>
      </c>
    </row>
    <row r="737" spans="1:11" hidden="1" x14ac:dyDescent="0.25">
      <c r="A737" s="35">
        <v>10750</v>
      </c>
      <c r="B737" s="2" t="s">
        <v>5</v>
      </c>
      <c r="C737" s="2">
        <v>8</v>
      </c>
      <c r="D737" s="2">
        <v>5.89</v>
      </c>
      <c r="E737" s="12">
        <v>42036</v>
      </c>
      <c r="F737" s="18">
        <v>2011</v>
      </c>
      <c r="G737" s="2">
        <f ca="1">IF(YEAR(E737)=Inputs!$A$4,1,0)</f>
        <v>1</v>
      </c>
      <c r="H737" s="21">
        <f ca="1">IF(G737=1,HLOOKUP(MONTH(E737),Inputs!$B$11:$M$15,5),IF(YEAR($E737)&gt;$F737,0,IF(YEAR($E737)=$F737,HLOOKUP(MONTH(E737),Inputs!$B$11:$M$15,4),1)))</f>
        <v>0.85366435903556925</v>
      </c>
      <c r="I737" s="2">
        <f>SUMIFS('raw data'!$E:$E,'raw data'!$A:$A,"="&amp;SystemAnalysis!$A737,'raw data'!$G:$G,"="&amp;SystemAnalysis!$F737)</f>
        <v>0</v>
      </c>
      <c r="J737" s="24">
        <f ca="1">$D737*H737*Inputs!$A$2</f>
        <v>5.5308913821914532</v>
      </c>
      <c r="K737" s="11">
        <f ca="1">IFERROR(I737/J737,"")</f>
        <v>0</v>
      </c>
    </row>
    <row r="738" spans="1:11" hidden="1" x14ac:dyDescent="0.25">
      <c r="A738" s="35">
        <v>10862</v>
      </c>
      <c r="B738" s="2" t="s">
        <v>5</v>
      </c>
      <c r="C738" s="2">
        <v>8</v>
      </c>
      <c r="D738" s="2">
        <v>7.5</v>
      </c>
      <c r="E738" s="12">
        <v>42036</v>
      </c>
      <c r="F738" s="18">
        <v>2011</v>
      </c>
      <c r="G738" s="2">
        <f ca="1">IF(YEAR(E738)=Inputs!$A$4,1,0)</f>
        <v>1</v>
      </c>
      <c r="H738" s="21">
        <f ca="1">IF(G738=1,HLOOKUP(MONTH(E738),Inputs!$B$11:$M$15,5),IF(YEAR($E738)&gt;$F738,0,IF(YEAR($E738)=$F738,HLOOKUP(MONTH(E738),Inputs!$B$11:$M$15,4),1)))</f>
        <v>0.85366435903556925</v>
      </c>
      <c r="I738" s="2">
        <f>SUMIFS('raw data'!$E:$E,'raw data'!$A:$A,"="&amp;SystemAnalysis!$A738,'raw data'!$G:$G,"="&amp;SystemAnalysis!$F738)</f>
        <v>0</v>
      </c>
      <c r="J738" s="24">
        <f ca="1">$D738*H738*Inputs!$A$2</f>
        <v>7.0427309620434464</v>
      </c>
      <c r="K738" s="11">
        <f ca="1">IFERROR(I738/J738,"")</f>
        <v>0</v>
      </c>
    </row>
    <row r="739" spans="1:11" hidden="1" x14ac:dyDescent="0.25">
      <c r="A739" s="35">
        <v>10898</v>
      </c>
      <c r="B739" s="2" t="s">
        <v>5</v>
      </c>
      <c r="C739" s="2">
        <v>8</v>
      </c>
      <c r="D739" s="2">
        <v>2.64</v>
      </c>
      <c r="E739" s="12">
        <v>42095</v>
      </c>
      <c r="F739" s="18">
        <v>2011</v>
      </c>
      <c r="G739" s="2">
        <f ca="1">IF(YEAR(E739)=Inputs!$A$4,1,0)</f>
        <v>1</v>
      </c>
      <c r="H739" s="21">
        <f ca="1">IF(G739=1,HLOOKUP(MONTH(E739),Inputs!$B$11:$M$15,5),IF(YEAR($E739)&gt;$F739,0,IF(YEAR($E739)=$F739,HLOOKUP(MONTH(E739),Inputs!$B$11:$M$15,4),1)))</f>
        <v>0.72499403198854151</v>
      </c>
      <c r="I739" s="2">
        <f>SUMIFS('raw data'!$E:$E,'raw data'!$A:$A,"="&amp;SystemAnalysis!$A739,'raw data'!$G:$G,"="&amp;SystemAnalysis!$F739)</f>
        <v>0</v>
      </c>
      <c r="J739" s="24">
        <f ca="1">$D739*H739*Inputs!$A$2</f>
        <v>2.105382668894725</v>
      </c>
      <c r="K739" s="11">
        <f ca="1">IFERROR(I739/J739,"")</f>
        <v>0</v>
      </c>
    </row>
    <row r="740" spans="1:11" hidden="1" x14ac:dyDescent="0.25">
      <c r="A740" s="35">
        <v>10958</v>
      </c>
      <c r="B740" s="2" t="s">
        <v>5</v>
      </c>
      <c r="C740" s="2">
        <v>8</v>
      </c>
      <c r="D740" s="2">
        <v>2.64</v>
      </c>
      <c r="E740" s="12">
        <v>42095</v>
      </c>
      <c r="F740" s="18">
        <v>2011</v>
      </c>
      <c r="G740" s="2">
        <f ca="1">IF(YEAR(E740)=Inputs!$A$4,1,0)</f>
        <v>1</v>
      </c>
      <c r="H740" s="21">
        <f ca="1">IF(G740=1,HLOOKUP(MONTH(E740),Inputs!$B$11:$M$15,5),IF(YEAR($E740)&gt;$F740,0,IF(YEAR($E740)=$F740,HLOOKUP(MONTH(E740),Inputs!$B$11:$M$15,4),1)))</f>
        <v>0.72499403198854151</v>
      </c>
      <c r="I740" s="2">
        <f>SUMIFS('raw data'!$E:$E,'raw data'!$A:$A,"="&amp;SystemAnalysis!$A740,'raw data'!$G:$G,"="&amp;SystemAnalysis!$F740)</f>
        <v>0</v>
      </c>
      <c r="J740" s="24">
        <f ca="1">$D740*H740*Inputs!$A$2</f>
        <v>2.105382668894725</v>
      </c>
      <c r="K740" s="11">
        <f ca="1">IFERROR(I740/J740,"")</f>
        <v>0</v>
      </c>
    </row>
    <row r="741" spans="1:11" x14ac:dyDescent="0.25">
      <c r="A741" s="35">
        <v>161</v>
      </c>
      <c r="B741" s="2" t="s">
        <v>5</v>
      </c>
      <c r="C741" s="2">
        <v>2</v>
      </c>
      <c r="D741" s="2">
        <v>22.12</v>
      </c>
      <c r="E741" s="12">
        <v>40057</v>
      </c>
      <c r="F741" s="18">
        <v>2012</v>
      </c>
      <c r="G741" s="2">
        <f ca="1">IF(YEAR(E741)=Inputs!$A$4,1,0)</f>
        <v>0</v>
      </c>
      <c r="H741" s="21">
        <f ca="1">IF(G741=1,HLOOKUP(MONTH(E741),Inputs!$B$11:$M$15,5),IF(YEAR($E741)&gt;$F741,0,IF(YEAR($E741)=$F741,HLOOKUP(MONTH(E741),Inputs!$B$11:$M$15,4),1)))</f>
        <v>1</v>
      </c>
      <c r="I741" s="2">
        <f>SUMIFS('raw data'!$E:$E,'raw data'!$A:$A,"="&amp;SystemAnalysis!$A741,'raw data'!$G:$G,"="&amp;SystemAnalysis!$F741)</f>
        <v>13</v>
      </c>
      <c r="J741" s="24">
        <f ca="1">$D741*H741*Inputs!$A$2</f>
        <v>24.332000000000004</v>
      </c>
      <c r="K741" s="11">
        <f ca="1">IFERROR(I741/J741,"")</f>
        <v>0.53427585073154682</v>
      </c>
    </row>
    <row r="742" spans="1:11" x14ac:dyDescent="0.25">
      <c r="A742" s="35">
        <v>164</v>
      </c>
      <c r="B742" s="2" t="s">
        <v>5</v>
      </c>
      <c r="C742" s="2">
        <v>2</v>
      </c>
      <c r="D742" s="2">
        <v>2.8</v>
      </c>
      <c r="E742" s="12">
        <v>40087</v>
      </c>
      <c r="F742" s="18">
        <v>2012</v>
      </c>
      <c r="G742" s="2">
        <f ca="1">IF(YEAR(E742)=Inputs!$A$4,1,0)</f>
        <v>0</v>
      </c>
      <c r="H742" s="21">
        <f ca="1">IF(G742=1,HLOOKUP(MONTH(E742),Inputs!$B$11:$M$15,5),IF(YEAR($E742)&gt;$F742,0,IF(YEAR($E742)=$F742,HLOOKUP(MONTH(E742),Inputs!$B$11:$M$15,4),1)))</f>
        <v>1</v>
      </c>
      <c r="I742" s="2">
        <f>SUMIFS('raw data'!$E:$E,'raw data'!$A:$A,"="&amp;SystemAnalysis!$A742,'raw data'!$G:$G,"="&amp;SystemAnalysis!$F742)</f>
        <v>4</v>
      </c>
      <c r="J742" s="24">
        <f ca="1">$D742*H742*Inputs!$A$2</f>
        <v>3.08</v>
      </c>
      <c r="K742" s="11">
        <f ca="1">IFERROR(I742/J742,"")</f>
        <v>1.2987012987012987</v>
      </c>
    </row>
    <row r="743" spans="1:11" x14ac:dyDescent="0.25">
      <c r="A743" s="35">
        <v>170</v>
      </c>
      <c r="B743" s="2" t="s">
        <v>5</v>
      </c>
      <c r="C743" s="2">
        <v>2</v>
      </c>
      <c r="D743" s="2">
        <v>3.024</v>
      </c>
      <c r="E743" s="12">
        <v>40087</v>
      </c>
      <c r="F743" s="18">
        <v>2012</v>
      </c>
      <c r="G743" s="2">
        <f ca="1">IF(YEAR(E743)=Inputs!$A$4,1,0)</f>
        <v>0</v>
      </c>
      <c r="H743" s="21">
        <f ca="1">IF(G743=1,HLOOKUP(MONTH(E743),Inputs!$B$11:$M$15,5),IF(YEAR($E743)&gt;$F743,0,IF(YEAR($E743)=$F743,HLOOKUP(MONTH(E743),Inputs!$B$11:$M$15,4),1)))</f>
        <v>1</v>
      </c>
      <c r="I743" s="2">
        <f>SUMIFS('raw data'!$E:$E,'raw data'!$A:$A,"="&amp;SystemAnalysis!$A743,'raw data'!$G:$G,"="&amp;SystemAnalysis!$F743)</f>
        <v>3</v>
      </c>
      <c r="J743" s="24">
        <f ca="1">$D743*H743*Inputs!$A$2</f>
        <v>3.3264000000000005</v>
      </c>
      <c r="K743" s="11">
        <f ca="1">IFERROR(I743/J743,"")</f>
        <v>0.90187590187590172</v>
      </c>
    </row>
    <row r="744" spans="1:11" x14ac:dyDescent="0.25">
      <c r="A744" s="35">
        <v>176</v>
      </c>
      <c r="B744" s="2" t="s">
        <v>5</v>
      </c>
      <c r="C744" s="2">
        <v>2</v>
      </c>
      <c r="D744" s="2">
        <v>3</v>
      </c>
      <c r="E744" s="12">
        <v>40087</v>
      </c>
      <c r="F744" s="18">
        <v>2012</v>
      </c>
      <c r="G744" s="2">
        <f ca="1">IF(YEAR(E744)=Inputs!$A$4,1,0)</f>
        <v>0</v>
      </c>
      <c r="H744" s="21">
        <f ca="1">IF(G744=1,HLOOKUP(MONTH(E744),Inputs!$B$11:$M$15,5),IF(YEAR($E744)&gt;$F744,0,IF(YEAR($E744)=$F744,HLOOKUP(MONTH(E744),Inputs!$B$11:$M$15,4),1)))</f>
        <v>1</v>
      </c>
      <c r="I744" s="2">
        <f>SUMIFS('raw data'!$E:$E,'raw data'!$A:$A,"="&amp;SystemAnalysis!$A744,'raw data'!$G:$G,"="&amp;SystemAnalysis!$F744)</f>
        <v>4</v>
      </c>
      <c r="J744" s="24">
        <f ca="1">$D744*H744*Inputs!$A$2</f>
        <v>3.3000000000000003</v>
      </c>
      <c r="K744" s="11">
        <f ca="1">IFERROR(I744/J744,"")</f>
        <v>1.2121212121212119</v>
      </c>
    </row>
    <row r="745" spans="1:11" x14ac:dyDescent="0.25">
      <c r="A745" s="35">
        <v>181</v>
      </c>
      <c r="B745" s="2" t="s">
        <v>5</v>
      </c>
      <c r="C745" s="2">
        <v>2</v>
      </c>
      <c r="D745" s="2">
        <v>3.44</v>
      </c>
      <c r="E745" s="12">
        <v>40148</v>
      </c>
      <c r="F745" s="18">
        <v>2012</v>
      </c>
      <c r="G745" s="2">
        <f ca="1">IF(YEAR(E745)=Inputs!$A$4,1,0)</f>
        <v>0</v>
      </c>
      <c r="H745" s="21">
        <f ca="1">IF(G745=1,HLOOKUP(MONTH(E745),Inputs!$B$11:$M$15,5),IF(YEAR($E745)&gt;$F745,0,IF(YEAR($E745)=$F745,HLOOKUP(MONTH(E745),Inputs!$B$11:$M$15,4),1)))</f>
        <v>1</v>
      </c>
      <c r="I745" s="2">
        <f>SUMIFS('raw data'!$E:$E,'raw data'!$A:$A,"="&amp;SystemAnalysis!$A745,'raw data'!$G:$G,"="&amp;SystemAnalysis!$F745)</f>
        <v>4</v>
      </c>
      <c r="J745" s="24">
        <f ca="1">$D745*H745*Inputs!$A$2</f>
        <v>3.7840000000000003</v>
      </c>
      <c r="K745" s="11">
        <f ca="1">IFERROR(I745/J745,"")</f>
        <v>1.0570824524312896</v>
      </c>
    </row>
    <row r="746" spans="1:11" x14ac:dyDescent="0.25">
      <c r="A746" s="35">
        <v>182</v>
      </c>
      <c r="B746" s="2" t="s">
        <v>5</v>
      </c>
      <c r="C746" s="2">
        <v>2</v>
      </c>
      <c r="D746" s="2">
        <v>4</v>
      </c>
      <c r="E746" s="12">
        <v>40057</v>
      </c>
      <c r="F746" s="18">
        <v>2012</v>
      </c>
      <c r="G746" s="2">
        <f ca="1">IF(YEAR(E746)=Inputs!$A$4,1,0)</f>
        <v>0</v>
      </c>
      <c r="H746" s="21">
        <f ca="1">IF(G746=1,HLOOKUP(MONTH(E746),Inputs!$B$11:$M$15,5),IF(YEAR($E746)&gt;$F746,0,IF(YEAR($E746)=$F746,HLOOKUP(MONTH(E746),Inputs!$B$11:$M$15,4),1)))</f>
        <v>1</v>
      </c>
      <c r="I746" s="2">
        <f>SUMIFS('raw data'!$E:$E,'raw data'!$A:$A,"="&amp;SystemAnalysis!$A746,'raw data'!$G:$G,"="&amp;SystemAnalysis!$F746)</f>
        <v>5</v>
      </c>
      <c r="J746" s="24">
        <f ca="1">$D746*H746*Inputs!$A$2</f>
        <v>4.4000000000000004</v>
      </c>
      <c r="K746" s="11">
        <f ca="1">IFERROR(I746/J746,"")</f>
        <v>1.1363636363636362</v>
      </c>
    </row>
    <row r="747" spans="1:11" x14ac:dyDescent="0.25">
      <c r="A747" s="35">
        <v>197</v>
      </c>
      <c r="B747" s="2" t="s">
        <v>5</v>
      </c>
      <c r="C747" s="2">
        <v>2</v>
      </c>
      <c r="D747" s="2">
        <v>2.36</v>
      </c>
      <c r="E747" s="12">
        <v>40087</v>
      </c>
      <c r="F747" s="18">
        <v>2012</v>
      </c>
      <c r="G747" s="2">
        <f ca="1">IF(YEAR(E747)=Inputs!$A$4,1,0)</f>
        <v>0</v>
      </c>
      <c r="H747" s="21">
        <f ca="1">IF(G747=1,HLOOKUP(MONTH(E747),Inputs!$B$11:$M$15,5),IF(YEAR($E747)&gt;$F747,0,IF(YEAR($E747)=$F747,HLOOKUP(MONTH(E747),Inputs!$B$11:$M$15,4),1)))</f>
        <v>1</v>
      </c>
      <c r="I747" s="2">
        <f>SUMIFS('raw data'!$E:$E,'raw data'!$A:$A,"="&amp;SystemAnalysis!$A747,'raw data'!$G:$G,"="&amp;SystemAnalysis!$F747)</f>
        <v>3</v>
      </c>
      <c r="J747" s="24">
        <f ca="1">$D747*H747*Inputs!$A$2</f>
        <v>2.5960000000000001</v>
      </c>
      <c r="K747" s="11">
        <f ca="1">IFERROR(I747/J747,"")</f>
        <v>1.1556240369799691</v>
      </c>
    </row>
    <row r="748" spans="1:11" x14ac:dyDescent="0.25">
      <c r="A748" s="35">
        <v>226</v>
      </c>
      <c r="B748" s="2" t="s">
        <v>5</v>
      </c>
      <c r="C748" s="2">
        <v>2</v>
      </c>
      <c r="D748" s="2">
        <v>4.5</v>
      </c>
      <c r="E748" s="12">
        <v>40087</v>
      </c>
      <c r="F748" s="18">
        <v>2012</v>
      </c>
      <c r="G748" s="2">
        <f ca="1">IF(YEAR(E748)=Inputs!$A$4,1,0)</f>
        <v>0</v>
      </c>
      <c r="H748" s="21">
        <f ca="1">IF(G748=1,HLOOKUP(MONTH(E748),Inputs!$B$11:$M$15,5),IF(YEAR($E748)&gt;$F748,0,IF(YEAR($E748)=$F748,HLOOKUP(MONTH(E748),Inputs!$B$11:$M$15,4),1)))</f>
        <v>1</v>
      </c>
      <c r="I748" s="2">
        <f>SUMIFS('raw data'!$E:$E,'raw data'!$A:$A,"="&amp;SystemAnalysis!$A748,'raw data'!$G:$G,"="&amp;SystemAnalysis!$F748)</f>
        <v>6</v>
      </c>
      <c r="J748" s="24">
        <f ca="1">$D748*H748*Inputs!$A$2</f>
        <v>4.95</v>
      </c>
      <c r="K748" s="11">
        <f ca="1">IFERROR(I748/J748,"")</f>
        <v>1.2121212121212122</v>
      </c>
    </row>
    <row r="749" spans="1:11" x14ac:dyDescent="0.25">
      <c r="A749" s="35">
        <v>243</v>
      </c>
      <c r="B749" s="2" t="s">
        <v>5</v>
      </c>
      <c r="C749" s="2">
        <v>2</v>
      </c>
      <c r="D749" s="2">
        <v>2.2000000000000002</v>
      </c>
      <c r="E749" s="12">
        <v>40179</v>
      </c>
      <c r="F749" s="18">
        <v>2012</v>
      </c>
      <c r="G749" s="2">
        <f ca="1">IF(YEAR(E749)=Inputs!$A$4,1,0)</f>
        <v>0</v>
      </c>
      <c r="H749" s="21">
        <f ca="1">IF(G749=1,HLOOKUP(MONTH(E749),Inputs!$B$11:$M$15,5),IF(YEAR($E749)&gt;$F749,0,IF(YEAR($E749)=$F749,HLOOKUP(MONTH(E749),Inputs!$B$11:$M$15,4),1)))</f>
        <v>1</v>
      </c>
      <c r="I749" s="2">
        <f>SUMIFS('raw data'!$E:$E,'raw data'!$A:$A,"="&amp;SystemAnalysis!$A749,'raw data'!$G:$G,"="&amp;SystemAnalysis!$F749)</f>
        <v>3</v>
      </c>
      <c r="J749" s="24">
        <f ca="1">$D749*H749*Inputs!$A$2</f>
        <v>2.4200000000000004</v>
      </c>
      <c r="K749" s="11">
        <f ca="1">IFERROR(I749/J749,"")</f>
        <v>1.2396694214876032</v>
      </c>
    </row>
    <row r="750" spans="1:11" x14ac:dyDescent="0.25">
      <c r="A750" s="35">
        <v>266</v>
      </c>
      <c r="B750" s="2" t="s">
        <v>5</v>
      </c>
      <c r="C750" s="2">
        <v>2</v>
      </c>
      <c r="D750" s="2">
        <v>1.08</v>
      </c>
      <c r="E750" s="12">
        <v>40057</v>
      </c>
      <c r="F750" s="18">
        <v>2012</v>
      </c>
      <c r="G750" s="2">
        <f ca="1">IF(YEAR(E750)=Inputs!$A$4,1,0)</f>
        <v>0</v>
      </c>
      <c r="H750" s="21">
        <f ca="1">IF(G750=1,HLOOKUP(MONTH(E750),Inputs!$B$11:$M$15,5),IF(YEAR($E750)&gt;$F750,0,IF(YEAR($E750)=$F750,HLOOKUP(MONTH(E750),Inputs!$B$11:$M$15,4),1)))</f>
        <v>1</v>
      </c>
      <c r="I750" s="2">
        <f>SUMIFS('raw data'!$E:$E,'raw data'!$A:$A,"="&amp;SystemAnalysis!$A750,'raw data'!$G:$G,"="&amp;SystemAnalysis!$F750)</f>
        <v>1</v>
      </c>
      <c r="J750" s="24">
        <f ca="1">$D750*H750*Inputs!$A$2</f>
        <v>1.1880000000000002</v>
      </c>
      <c r="K750" s="11">
        <f ca="1">IFERROR(I750/J750,"")</f>
        <v>0.84175084175084158</v>
      </c>
    </row>
    <row r="751" spans="1:11" x14ac:dyDescent="0.25">
      <c r="A751" s="35">
        <v>277</v>
      </c>
      <c r="B751" s="2" t="s">
        <v>5</v>
      </c>
      <c r="C751" s="2">
        <v>3</v>
      </c>
      <c r="D751" s="2">
        <v>6.3959999999999999</v>
      </c>
      <c r="E751" s="12">
        <v>39934</v>
      </c>
      <c r="F751" s="18">
        <v>2012</v>
      </c>
      <c r="G751" s="2">
        <f ca="1">IF(YEAR(E751)=Inputs!$A$4,1,0)</f>
        <v>0</v>
      </c>
      <c r="H751" s="21">
        <f ca="1">IF(G751=1,HLOOKUP(MONTH(E751),Inputs!$B$11:$M$15,5),IF(YEAR($E751)&gt;$F751,0,IF(YEAR($E751)=$F751,HLOOKUP(MONTH(E751),Inputs!$B$11:$M$15,4),1)))</f>
        <v>1</v>
      </c>
      <c r="I751" s="2">
        <f>SUMIFS('raw data'!$E:$E,'raw data'!$A:$A,"="&amp;SystemAnalysis!$A751,'raw data'!$G:$G,"="&amp;SystemAnalysis!$F751)</f>
        <v>7</v>
      </c>
      <c r="J751" s="24">
        <f ca="1">$D751*H751*Inputs!$A$2</f>
        <v>7.0356000000000005</v>
      </c>
      <c r="K751" s="11">
        <f ca="1">IFERROR(I751/J751,"")</f>
        <v>0.99494001933026321</v>
      </c>
    </row>
    <row r="752" spans="1:11" x14ac:dyDescent="0.25">
      <c r="A752" s="35">
        <v>305</v>
      </c>
      <c r="B752" s="2" t="s">
        <v>5</v>
      </c>
      <c r="C752" s="2">
        <v>9</v>
      </c>
      <c r="D752" s="2">
        <v>4.05</v>
      </c>
      <c r="E752" s="12">
        <v>40087</v>
      </c>
      <c r="F752" s="18">
        <v>2012</v>
      </c>
      <c r="G752" s="2">
        <f ca="1">IF(YEAR(E752)=Inputs!$A$4,1,0)</f>
        <v>0</v>
      </c>
      <c r="H752" s="21">
        <f ca="1">IF(G752=1,HLOOKUP(MONTH(E752),Inputs!$B$11:$M$15,5),IF(YEAR($E752)&gt;$F752,0,IF(YEAR($E752)=$F752,HLOOKUP(MONTH(E752),Inputs!$B$11:$M$15,4),1)))</f>
        <v>1</v>
      </c>
      <c r="I752" s="2">
        <f>SUMIFS('raw data'!$E:$E,'raw data'!$A:$A,"="&amp;SystemAnalysis!$A752,'raw data'!$G:$G,"="&amp;SystemAnalysis!$F752)</f>
        <v>6</v>
      </c>
      <c r="J752" s="24">
        <f ca="1">$D752*H752*Inputs!$A$2</f>
        <v>4.4550000000000001</v>
      </c>
      <c r="K752" s="11">
        <f ca="1">IFERROR(I752/J752,"")</f>
        <v>1.3468013468013469</v>
      </c>
    </row>
    <row r="753" spans="1:11" x14ac:dyDescent="0.25">
      <c r="A753" s="35">
        <v>330</v>
      </c>
      <c r="B753" s="2" t="s">
        <v>5</v>
      </c>
      <c r="C753" s="2">
        <v>9</v>
      </c>
      <c r="D753" s="2">
        <v>9.8800000000000008</v>
      </c>
      <c r="E753" s="12">
        <v>40148</v>
      </c>
      <c r="F753" s="18">
        <v>2012</v>
      </c>
      <c r="G753" s="2">
        <f ca="1">IF(YEAR(E753)=Inputs!$A$4,1,0)</f>
        <v>0</v>
      </c>
      <c r="H753" s="21">
        <f ca="1">IF(G753=1,HLOOKUP(MONTH(E753),Inputs!$B$11:$M$15,5),IF(YEAR($E753)&gt;$F753,0,IF(YEAR($E753)=$F753,HLOOKUP(MONTH(E753),Inputs!$B$11:$M$15,4),1)))</f>
        <v>1</v>
      </c>
      <c r="I753" s="2">
        <f>SUMIFS('raw data'!$E:$E,'raw data'!$A:$A,"="&amp;SystemAnalysis!$A753,'raw data'!$G:$G,"="&amp;SystemAnalysis!$F753)</f>
        <v>13</v>
      </c>
      <c r="J753" s="24">
        <f ca="1">$D753*H753*Inputs!$A$2</f>
        <v>10.868000000000002</v>
      </c>
      <c r="K753" s="11">
        <f ca="1">IFERROR(I753/J753,"")</f>
        <v>1.1961722488038276</v>
      </c>
    </row>
    <row r="754" spans="1:11" x14ac:dyDescent="0.25">
      <c r="A754" s="35">
        <v>334</v>
      </c>
      <c r="B754" s="2" t="s">
        <v>5</v>
      </c>
      <c r="C754" s="2">
        <v>2</v>
      </c>
      <c r="D754" s="2">
        <v>4.7300000000000004</v>
      </c>
      <c r="E754" s="12">
        <v>40026</v>
      </c>
      <c r="F754" s="18">
        <v>2012</v>
      </c>
      <c r="G754" s="2">
        <f ca="1">IF(YEAR(E754)=Inputs!$A$4,1,0)</f>
        <v>0</v>
      </c>
      <c r="H754" s="21">
        <f ca="1">IF(G754=1,HLOOKUP(MONTH(E754),Inputs!$B$11:$M$15,5),IF(YEAR($E754)&gt;$F754,0,IF(YEAR($E754)=$F754,HLOOKUP(MONTH(E754),Inputs!$B$11:$M$15,4),1)))</f>
        <v>1</v>
      </c>
      <c r="I754" s="2">
        <f>SUMIFS('raw data'!$E:$E,'raw data'!$A:$A,"="&amp;SystemAnalysis!$A754,'raw data'!$G:$G,"="&amp;SystemAnalysis!$F754)</f>
        <v>6</v>
      </c>
      <c r="J754" s="24">
        <f ca="1">$D754*H754*Inputs!$A$2</f>
        <v>5.2030000000000012</v>
      </c>
      <c r="K754" s="11">
        <f ca="1">IFERROR(I754/J754,"")</f>
        <v>1.1531808571977702</v>
      </c>
    </row>
    <row r="755" spans="1:11" x14ac:dyDescent="0.25">
      <c r="A755" s="35">
        <v>407</v>
      </c>
      <c r="B755" s="2" t="s">
        <v>5</v>
      </c>
      <c r="C755" s="2">
        <v>2</v>
      </c>
      <c r="D755" s="2">
        <v>5.6</v>
      </c>
      <c r="E755" s="12">
        <v>40210</v>
      </c>
      <c r="F755" s="18">
        <v>2012</v>
      </c>
      <c r="G755" s="2">
        <f ca="1">IF(YEAR(E755)=Inputs!$A$4,1,0)</f>
        <v>0</v>
      </c>
      <c r="H755" s="21">
        <f ca="1">IF(G755=1,HLOOKUP(MONTH(E755),Inputs!$B$11:$M$15,5),IF(YEAR($E755)&gt;$F755,0,IF(YEAR($E755)=$F755,HLOOKUP(MONTH(E755),Inputs!$B$11:$M$15,4),1)))</f>
        <v>1</v>
      </c>
      <c r="I755" s="2">
        <f>SUMIFS('raw data'!$E:$E,'raw data'!$A:$A,"="&amp;SystemAnalysis!$A755,'raw data'!$G:$G,"="&amp;SystemAnalysis!$F755)</f>
        <v>7</v>
      </c>
      <c r="J755" s="24">
        <f ca="1">$D755*H755*Inputs!$A$2</f>
        <v>6.16</v>
      </c>
      <c r="K755" s="11">
        <f ca="1">IFERROR(I755/J755,"")</f>
        <v>1.1363636363636362</v>
      </c>
    </row>
    <row r="756" spans="1:11" x14ac:dyDescent="0.25">
      <c r="A756" s="35">
        <v>411</v>
      </c>
      <c r="B756" s="2" t="s">
        <v>5</v>
      </c>
      <c r="C756" s="2">
        <v>6</v>
      </c>
      <c r="D756" s="2">
        <v>4.032</v>
      </c>
      <c r="E756" s="12">
        <v>40210</v>
      </c>
      <c r="F756" s="18">
        <v>2012</v>
      </c>
      <c r="G756" s="2">
        <f ca="1">IF(YEAR(E756)=Inputs!$A$4,1,0)</f>
        <v>0</v>
      </c>
      <c r="H756" s="21">
        <f ca="1">IF(G756=1,HLOOKUP(MONTH(E756),Inputs!$B$11:$M$15,5),IF(YEAR($E756)&gt;$F756,0,IF(YEAR($E756)=$F756,HLOOKUP(MONTH(E756),Inputs!$B$11:$M$15,4),1)))</f>
        <v>1</v>
      </c>
      <c r="I756" s="2">
        <f>SUMIFS('raw data'!$E:$E,'raw data'!$A:$A,"="&amp;SystemAnalysis!$A756,'raw data'!$G:$G,"="&amp;SystemAnalysis!$F756)</f>
        <v>5</v>
      </c>
      <c r="J756" s="24">
        <f ca="1">$D756*H756*Inputs!$A$2</f>
        <v>4.4352</v>
      </c>
      <c r="K756" s="11">
        <f ca="1">IFERROR(I756/J756,"")</f>
        <v>1.1273448773448773</v>
      </c>
    </row>
    <row r="757" spans="1:11" x14ac:dyDescent="0.25">
      <c r="A757" s="35">
        <v>438</v>
      </c>
      <c r="B757" s="2" t="s">
        <v>5</v>
      </c>
      <c r="C757" s="2">
        <v>3</v>
      </c>
      <c r="D757" s="2">
        <v>2.5920000000000001</v>
      </c>
      <c r="E757" s="12">
        <v>39934</v>
      </c>
      <c r="F757" s="18">
        <v>2012</v>
      </c>
      <c r="G757" s="2">
        <f ca="1">IF(YEAR(E757)=Inputs!$A$4,1,0)</f>
        <v>0</v>
      </c>
      <c r="H757" s="21">
        <f ca="1">IF(G757=1,HLOOKUP(MONTH(E757),Inputs!$B$11:$M$15,5),IF(YEAR($E757)&gt;$F757,0,IF(YEAR($E757)=$F757,HLOOKUP(MONTH(E757),Inputs!$B$11:$M$15,4),1)))</f>
        <v>1</v>
      </c>
      <c r="I757" s="2">
        <f>SUMIFS('raw data'!$E:$E,'raw data'!$A:$A,"="&amp;SystemAnalysis!$A757,'raw data'!$G:$G,"="&amp;SystemAnalysis!$F757)</f>
        <v>2</v>
      </c>
      <c r="J757" s="24">
        <f ca="1">$D757*H757*Inputs!$A$2</f>
        <v>2.8512000000000004</v>
      </c>
      <c r="K757" s="11">
        <f ca="1">IFERROR(I757/J757,"")</f>
        <v>0.70145903479236804</v>
      </c>
    </row>
    <row r="758" spans="1:11" x14ac:dyDescent="0.25">
      <c r="A758" s="35">
        <v>458</v>
      </c>
      <c r="B758" s="2" t="s">
        <v>5</v>
      </c>
      <c r="C758" s="2">
        <v>6</v>
      </c>
      <c r="D758" s="2">
        <v>4.032</v>
      </c>
      <c r="E758" s="12">
        <v>40210</v>
      </c>
      <c r="F758" s="18">
        <v>2012</v>
      </c>
      <c r="G758" s="2">
        <f ca="1">IF(YEAR(E758)=Inputs!$A$4,1,0)</f>
        <v>0</v>
      </c>
      <c r="H758" s="21">
        <f ca="1">IF(G758=1,HLOOKUP(MONTH(E758),Inputs!$B$11:$M$15,5),IF(YEAR($E758)&gt;$F758,0,IF(YEAR($E758)=$F758,HLOOKUP(MONTH(E758),Inputs!$B$11:$M$15,4),1)))</f>
        <v>1</v>
      </c>
      <c r="I758" s="2">
        <f>SUMIFS('raw data'!$E:$E,'raw data'!$A:$A,"="&amp;SystemAnalysis!$A758,'raw data'!$G:$G,"="&amp;SystemAnalysis!$F758)</f>
        <v>5</v>
      </c>
      <c r="J758" s="24">
        <f ca="1">$D758*H758*Inputs!$A$2</f>
        <v>4.4352</v>
      </c>
      <c r="K758" s="11">
        <f ca="1">IFERROR(I758/J758,"")</f>
        <v>1.1273448773448773</v>
      </c>
    </row>
    <row r="759" spans="1:11" x14ac:dyDescent="0.25">
      <c r="A759" s="35">
        <v>464</v>
      </c>
      <c r="B759" s="2" t="s">
        <v>5</v>
      </c>
      <c r="C759" s="2">
        <v>9</v>
      </c>
      <c r="D759" s="2">
        <v>3.87</v>
      </c>
      <c r="E759" s="12">
        <v>40210</v>
      </c>
      <c r="F759" s="18">
        <v>2012</v>
      </c>
      <c r="G759" s="2">
        <f ca="1">IF(YEAR(E759)=Inputs!$A$4,1,0)</f>
        <v>0</v>
      </c>
      <c r="H759" s="21">
        <f ca="1">IF(G759=1,HLOOKUP(MONTH(E759),Inputs!$B$11:$M$15,5),IF(YEAR($E759)&gt;$F759,0,IF(YEAR($E759)=$F759,HLOOKUP(MONTH(E759),Inputs!$B$11:$M$15,4),1)))</f>
        <v>1</v>
      </c>
      <c r="I759" s="2">
        <f>SUMIFS('raw data'!$E:$E,'raw data'!$A:$A,"="&amp;SystemAnalysis!$A759,'raw data'!$G:$G,"="&amp;SystemAnalysis!$F759)</f>
        <v>5</v>
      </c>
      <c r="J759" s="24">
        <f ca="1">$D759*H759*Inputs!$A$2</f>
        <v>4.2570000000000006</v>
      </c>
      <c r="K759" s="11">
        <f ca="1">IFERROR(I759/J759,"")</f>
        <v>1.1745360582569884</v>
      </c>
    </row>
    <row r="760" spans="1:11" x14ac:dyDescent="0.25">
      <c r="A760" s="35">
        <v>502</v>
      </c>
      <c r="B760" s="2" t="s">
        <v>5</v>
      </c>
      <c r="C760" s="2">
        <v>2</v>
      </c>
      <c r="D760" s="2">
        <v>5.4</v>
      </c>
      <c r="E760" s="12">
        <v>40148</v>
      </c>
      <c r="F760" s="18">
        <v>2012</v>
      </c>
      <c r="G760" s="2">
        <f ca="1">IF(YEAR(E760)=Inputs!$A$4,1,0)</f>
        <v>0</v>
      </c>
      <c r="H760" s="21">
        <f ca="1">IF(G760=1,HLOOKUP(MONTH(E760),Inputs!$B$11:$M$15,5),IF(YEAR($E760)&gt;$F760,0,IF(YEAR($E760)=$F760,HLOOKUP(MONTH(E760),Inputs!$B$11:$M$15,4),1)))</f>
        <v>1</v>
      </c>
      <c r="I760" s="2">
        <f>SUMIFS('raw data'!$E:$E,'raw data'!$A:$A,"="&amp;SystemAnalysis!$A760,'raw data'!$G:$G,"="&amp;SystemAnalysis!$F760)</f>
        <v>5</v>
      </c>
      <c r="J760" s="24">
        <f ca="1">$D760*H760*Inputs!$A$2</f>
        <v>5.9400000000000013</v>
      </c>
      <c r="K760" s="11">
        <f ca="1">IFERROR(I760/J760,"")</f>
        <v>0.84175084175084158</v>
      </c>
    </row>
    <row r="761" spans="1:11" x14ac:dyDescent="0.25">
      <c r="A761" s="35">
        <v>612</v>
      </c>
      <c r="B761" s="2" t="s">
        <v>5</v>
      </c>
      <c r="C761" s="2">
        <v>8</v>
      </c>
      <c r="D761" s="2">
        <v>4.5999999999999996</v>
      </c>
      <c r="E761" s="12">
        <v>40269</v>
      </c>
      <c r="F761" s="18">
        <v>2012</v>
      </c>
      <c r="G761" s="2">
        <f ca="1">IF(YEAR(E761)=Inputs!$A$4,1,0)</f>
        <v>0</v>
      </c>
      <c r="H761" s="21">
        <f ca="1">IF(G761=1,HLOOKUP(MONTH(E761),Inputs!$B$11:$M$15,5),IF(YEAR($E761)&gt;$F761,0,IF(YEAR($E761)=$F761,HLOOKUP(MONTH(E761),Inputs!$B$11:$M$15,4),1)))</f>
        <v>1</v>
      </c>
      <c r="I761" s="2">
        <f>SUMIFS('raw data'!$E:$E,'raw data'!$A:$A,"="&amp;SystemAnalysis!$A761,'raw data'!$G:$G,"="&amp;SystemAnalysis!$F761)</f>
        <v>5</v>
      </c>
      <c r="J761" s="24">
        <f ca="1">$D761*H761*Inputs!$A$2</f>
        <v>5.0599999999999996</v>
      </c>
      <c r="K761" s="11">
        <f ca="1">IFERROR(I761/J761,"")</f>
        <v>0.98814229249011865</v>
      </c>
    </row>
    <row r="762" spans="1:11" x14ac:dyDescent="0.25">
      <c r="A762" s="35">
        <v>685</v>
      </c>
      <c r="B762" s="2" t="s">
        <v>5</v>
      </c>
      <c r="C762" s="2">
        <v>4</v>
      </c>
      <c r="D762" s="2">
        <v>4.4400000000000004</v>
      </c>
      <c r="E762" s="12">
        <v>40238</v>
      </c>
      <c r="F762" s="18">
        <v>2012</v>
      </c>
      <c r="G762" s="2">
        <f ca="1">IF(YEAR(E762)=Inputs!$A$4,1,0)</f>
        <v>0</v>
      </c>
      <c r="H762" s="21">
        <f ca="1">IF(G762=1,HLOOKUP(MONTH(E762),Inputs!$B$11:$M$15,5),IF(YEAR($E762)&gt;$F762,0,IF(YEAR($E762)=$F762,HLOOKUP(MONTH(E762),Inputs!$B$11:$M$15,4),1)))</f>
        <v>1</v>
      </c>
      <c r="I762" s="2">
        <f>SUMIFS('raw data'!$E:$E,'raw data'!$A:$A,"="&amp;SystemAnalysis!$A762,'raw data'!$G:$G,"="&amp;SystemAnalysis!$F762)</f>
        <v>5</v>
      </c>
      <c r="J762" s="24">
        <f ca="1">$D762*H762*Inputs!$A$2</f>
        <v>4.8840000000000012</v>
      </c>
      <c r="K762" s="11">
        <f ca="1">IFERROR(I762/J762,"")</f>
        <v>1.0237510237510234</v>
      </c>
    </row>
    <row r="763" spans="1:11" x14ac:dyDescent="0.25">
      <c r="A763" s="35">
        <v>721</v>
      </c>
      <c r="B763" s="2" t="s">
        <v>5</v>
      </c>
      <c r="C763" s="2">
        <v>6</v>
      </c>
      <c r="D763" s="2">
        <v>3.4</v>
      </c>
      <c r="E763" s="12">
        <v>40299</v>
      </c>
      <c r="F763" s="18">
        <v>2012</v>
      </c>
      <c r="G763" s="2">
        <f ca="1">IF(YEAR(E763)=Inputs!$A$4,1,0)</f>
        <v>0</v>
      </c>
      <c r="H763" s="21">
        <f ca="1">IF(G763=1,HLOOKUP(MONTH(E763),Inputs!$B$11:$M$15,5),IF(YEAR($E763)&gt;$F763,0,IF(YEAR($E763)=$F763,HLOOKUP(MONTH(E763),Inputs!$B$11:$M$15,4),1)))</f>
        <v>1</v>
      </c>
      <c r="I763" s="2">
        <f>SUMIFS('raw data'!$E:$E,'raw data'!$A:$A,"="&amp;SystemAnalysis!$A763,'raw data'!$G:$G,"="&amp;SystemAnalysis!$F763)</f>
        <v>5</v>
      </c>
      <c r="J763" s="24">
        <f ca="1">$D763*H763*Inputs!$A$2</f>
        <v>3.74</v>
      </c>
      <c r="K763" s="11">
        <f ca="1">IFERROR(I763/J763,"")</f>
        <v>1.3368983957219251</v>
      </c>
    </row>
    <row r="764" spans="1:11" x14ac:dyDescent="0.25">
      <c r="A764" s="35">
        <v>760</v>
      </c>
      <c r="B764" s="2" t="s">
        <v>5</v>
      </c>
      <c r="C764" s="2">
        <v>4</v>
      </c>
      <c r="D764" s="2">
        <v>8.75</v>
      </c>
      <c r="E764" s="12">
        <v>40269</v>
      </c>
      <c r="F764" s="18">
        <v>2012</v>
      </c>
      <c r="G764" s="2">
        <f ca="1">IF(YEAR(E764)=Inputs!$A$4,1,0)</f>
        <v>0</v>
      </c>
      <c r="H764" s="21">
        <f ca="1">IF(G764=1,HLOOKUP(MONTH(E764),Inputs!$B$11:$M$15,5),IF(YEAR($E764)&gt;$F764,0,IF(YEAR($E764)=$F764,HLOOKUP(MONTH(E764),Inputs!$B$11:$M$15,4),1)))</f>
        <v>1</v>
      </c>
      <c r="I764" s="2">
        <f>SUMIFS('raw data'!$E:$E,'raw data'!$A:$A,"="&amp;SystemAnalysis!$A764,'raw data'!$G:$G,"="&amp;SystemAnalysis!$F764)</f>
        <v>11</v>
      </c>
      <c r="J764" s="24">
        <f ca="1">$D764*H764*Inputs!$A$2</f>
        <v>9.625</v>
      </c>
      <c r="K764" s="11">
        <f ca="1">IFERROR(I764/J764,"")</f>
        <v>1.1428571428571428</v>
      </c>
    </row>
    <row r="765" spans="1:11" x14ac:dyDescent="0.25">
      <c r="A765" s="35">
        <v>774</v>
      </c>
      <c r="B765" s="2" t="s">
        <v>5</v>
      </c>
      <c r="C765" s="2">
        <v>2</v>
      </c>
      <c r="D765" s="2">
        <v>5</v>
      </c>
      <c r="E765" s="12">
        <v>40269</v>
      </c>
      <c r="F765" s="18">
        <v>2012</v>
      </c>
      <c r="G765" s="2">
        <f ca="1">IF(YEAR(E765)=Inputs!$A$4,1,0)</f>
        <v>0</v>
      </c>
      <c r="H765" s="21">
        <f ca="1">IF(G765=1,HLOOKUP(MONTH(E765),Inputs!$B$11:$M$15,5),IF(YEAR($E765)&gt;$F765,0,IF(YEAR($E765)=$F765,HLOOKUP(MONTH(E765),Inputs!$B$11:$M$15,4),1)))</f>
        <v>1</v>
      </c>
      <c r="I765" s="2">
        <f>SUMIFS('raw data'!$E:$E,'raw data'!$A:$A,"="&amp;SystemAnalysis!$A765,'raw data'!$G:$G,"="&amp;SystemAnalysis!$F765)</f>
        <v>6</v>
      </c>
      <c r="J765" s="24">
        <f ca="1">$D765*H765*Inputs!$A$2</f>
        <v>5.5</v>
      </c>
      <c r="K765" s="11">
        <f ca="1">IFERROR(I765/J765,"")</f>
        <v>1.0909090909090908</v>
      </c>
    </row>
    <row r="766" spans="1:11" x14ac:dyDescent="0.25">
      <c r="A766" s="35">
        <v>775</v>
      </c>
      <c r="B766" s="2" t="s">
        <v>5</v>
      </c>
      <c r="C766" s="2">
        <v>8</v>
      </c>
      <c r="D766" s="2">
        <v>4.8</v>
      </c>
      <c r="E766" s="12">
        <v>40299</v>
      </c>
      <c r="F766" s="18">
        <v>2012</v>
      </c>
      <c r="G766" s="2">
        <f ca="1">IF(YEAR(E766)=Inputs!$A$4,1,0)</f>
        <v>0</v>
      </c>
      <c r="H766" s="21">
        <f ca="1">IF(G766=1,HLOOKUP(MONTH(E766),Inputs!$B$11:$M$15,5),IF(YEAR($E766)&gt;$F766,0,IF(YEAR($E766)=$F766,HLOOKUP(MONTH(E766),Inputs!$B$11:$M$15,4),1)))</f>
        <v>1</v>
      </c>
      <c r="I766" s="2">
        <f>SUMIFS('raw data'!$E:$E,'raw data'!$A:$A,"="&amp;SystemAnalysis!$A766,'raw data'!$G:$G,"="&amp;SystemAnalysis!$F766)</f>
        <v>6</v>
      </c>
      <c r="J766" s="24">
        <f ca="1">$D766*H766*Inputs!$A$2</f>
        <v>5.28</v>
      </c>
      <c r="K766" s="11">
        <f ca="1">IFERROR(I766/J766,"")</f>
        <v>1.1363636363636362</v>
      </c>
    </row>
    <row r="767" spans="1:11" x14ac:dyDescent="0.25">
      <c r="A767" s="35">
        <v>825</v>
      </c>
      <c r="B767" s="2" t="s">
        <v>5</v>
      </c>
      <c r="C767" s="2">
        <v>3</v>
      </c>
      <c r="D767" s="2">
        <v>27.6</v>
      </c>
      <c r="E767" s="12">
        <v>40238</v>
      </c>
      <c r="F767" s="18">
        <v>2012</v>
      </c>
      <c r="G767" s="2">
        <f ca="1">IF(YEAR(E767)=Inputs!$A$4,1,0)</f>
        <v>0</v>
      </c>
      <c r="H767" s="21">
        <f ca="1">IF(G767=1,HLOOKUP(MONTH(E767),Inputs!$B$11:$M$15,5),IF(YEAR($E767)&gt;$F767,0,IF(YEAR($E767)=$F767,HLOOKUP(MONTH(E767),Inputs!$B$11:$M$15,4),1)))</f>
        <v>1</v>
      </c>
      <c r="I767" s="2">
        <f>SUMIFS('raw data'!$E:$E,'raw data'!$A:$A,"="&amp;SystemAnalysis!$A767,'raw data'!$G:$G,"="&amp;SystemAnalysis!$F767)</f>
        <v>34</v>
      </c>
      <c r="J767" s="24">
        <f ca="1">$D767*H767*Inputs!$A$2</f>
        <v>30.360000000000003</v>
      </c>
      <c r="K767" s="11">
        <f ca="1">IFERROR(I767/J767,"")</f>
        <v>1.1198945981554675</v>
      </c>
    </row>
    <row r="768" spans="1:11" x14ac:dyDescent="0.25">
      <c r="A768" s="35">
        <v>847</v>
      </c>
      <c r="B768" s="2" t="s">
        <v>5</v>
      </c>
      <c r="C768" s="2">
        <v>6</v>
      </c>
      <c r="D768" s="2">
        <v>3.96</v>
      </c>
      <c r="E768" s="12">
        <v>40330</v>
      </c>
      <c r="F768" s="18">
        <v>2012</v>
      </c>
      <c r="G768" s="2">
        <f ca="1">IF(YEAR(E768)=Inputs!$A$4,1,0)</f>
        <v>0</v>
      </c>
      <c r="H768" s="21">
        <f ca="1">IF(G768=1,HLOOKUP(MONTH(E768),Inputs!$B$11:$M$15,5),IF(YEAR($E768)&gt;$F768,0,IF(YEAR($E768)=$F768,HLOOKUP(MONTH(E768),Inputs!$B$11:$M$15,4),1)))</f>
        <v>1</v>
      </c>
      <c r="I768" s="2">
        <f>SUMIFS('raw data'!$E:$E,'raw data'!$A:$A,"="&amp;SystemAnalysis!$A768,'raw data'!$G:$G,"="&amp;SystemAnalysis!$F768)</f>
        <v>5</v>
      </c>
      <c r="J768" s="24">
        <f ca="1">$D768*H768*Inputs!$A$2</f>
        <v>4.3559999999999999</v>
      </c>
      <c r="K768" s="11">
        <f ca="1">IFERROR(I768/J768,"")</f>
        <v>1.1478420569329661</v>
      </c>
    </row>
    <row r="769" spans="1:11" x14ac:dyDescent="0.25">
      <c r="A769" s="35">
        <v>883</v>
      </c>
      <c r="B769" s="2" t="s">
        <v>5</v>
      </c>
      <c r="C769" s="2">
        <v>6</v>
      </c>
      <c r="D769" s="2">
        <v>3.45</v>
      </c>
      <c r="E769" s="12">
        <v>40299</v>
      </c>
      <c r="F769" s="18">
        <v>2012</v>
      </c>
      <c r="G769" s="2">
        <f ca="1">IF(YEAR(E769)=Inputs!$A$4,1,0)</f>
        <v>0</v>
      </c>
      <c r="H769" s="21">
        <f ca="1">IF(G769=1,HLOOKUP(MONTH(E769),Inputs!$B$11:$M$15,5),IF(YEAR($E769)&gt;$F769,0,IF(YEAR($E769)=$F769,HLOOKUP(MONTH(E769),Inputs!$B$11:$M$15,4),1)))</f>
        <v>1</v>
      </c>
      <c r="I769" s="2">
        <f>SUMIFS('raw data'!$E:$E,'raw data'!$A:$A,"="&amp;SystemAnalysis!$A769,'raw data'!$G:$G,"="&amp;SystemAnalysis!$F769)</f>
        <v>4</v>
      </c>
      <c r="J769" s="24">
        <f ca="1">$D769*H769*Inputs!$A$2</f>
        <v>3.7950000000000004</v>
      </c>
      <c r="K769" s="11">
        <f ca="1">IFERROR(I769/J769,"")</f>
        <v>1.054018445322793</v>
      </c>
    </row>
    <row r="770" spans="1:11" x14ac:dyDescent="0.25">
      <c r="A770" s="35">
        <v>884</v>
      </c>
      <c r="B770" s="2" t="s">
        <v>5</v>
      </c>
      <c r="C770" s="2">
        <v>6</v>
      </c>
      <c r="D770" s="2">
        <v>3.45</v>
      </c>
      <c r="E770" s="12">
        <v>40299</v>
      </c>
      <c r="F770" s="18">
        <v>2012</v>
      </c>
      <c r="G770" s="2">
        <f ca="1">IF(YEAR(E770)=Inputs!$A$4,1,0)</f>
        <v>0</v>
      </c>
      <c r="H770" s="21">
        <f ca="1">IF(G770=1,HLOOKUP(MONTH(E770),Inputs!$B$11:$M$15,5),IF(YEAR($E770)&gt;$F770,0,IF(YEAR($E770)=$F770,HLOOKUP(MONTH(E770),Inputs!$B$11:$M$15,4),1)))</f>
        <v>1</v>
      </c>
      <c r="I770" s="2">
        <f>SUMIFS('raw data'!$E:$E,'raw data'!$A:$A,"="&amp;SystemAnalysis!$A770,'raw data'!$G:$G,"="&amp;SystemAnalysis!$F770)</f>
        <v>5</v>
      </c>
      <c r="J770" s="24">
        <f ca="1">$D770*H770*Inputs!$A$2</f>
        <v>3.7950000000000004</v>
      </c>
      <c r="K770" s="11">
        <f ca="1">IFERROR(I770/J770,"")</f>
        <v>1.3175230566534912</v>
      </c>
    </row>
    <row r="771" spans="1:11" x14ac:dyDescent="0.25">
      <c r="A771" s="35">
        <v>911</v>
      </c>
      <c r="B771" s="2" t="s">
        <v>5</v>
      </c>
      <c r="C771" s="2">
        <v>2</v>
      </c>
      <c r="D771" s="2">
        <v>4.7</v>
      </c>
      <c r="E771" s="12">
        <v>40330</v>
      </c>
      <c r="F771" s="18">
        <v>2012</v>
      </c>
      <c r="G771" s="2">
        <f ca="1">IF(YEAR(E771)=Inputs!$A$4,1,0)</f>
        <v>0</v>
      </c>
      <c r="H771" s="21">
        <f ca="1">IF(G771=1,HLOOKUP(MONTH(E771),Inputs!$B$11:$M$15,5),IF(YEAR($E771)&gt;$F771,0,IF(YEAR($E771)=$F771,HLOOKUP(MONTH(E771),Inputs!$B$11:$M$15,4),1)))</f>
        <v>1</v>
      </c>
      <c r="I771" s="2">
        <f>SUMIFS('raw data'!$E:$E,'raw data'!$A:$A,"="&amp;SystemAnalysis!$A771,'raw data'!$G:$G,"="&amp;SystemAnalysis!$F771)</f>
        <v>6</v>
      </c>
      <c r="J771" s="24">
        <f ca="1">$D771*H771*Inputs!$A$2</f>
        <v>5.1700000000000008</v>
      </c>
      <c r="K771" s="11">
        <f ca="1">IFERROR(I771/J771,"")</f>
        <v>1.1605415860735009</v>
      </c>
    </row>
    <row r="772" spans="1:11" x14ac:dyDescent="0.25">
      <c r="A772" s="35">
        <v>937</v>
      </c>
      <c r="B772" s="2" t="s">
        <v>5</v>
      </c>
      <c r="C772" s="2">
        <v>2</v>
      </c>
      <c r="D772" s="2">
        <v>5.04</v>
      </c>
      <c r="E772" s="12">
        <v>40299</v>
      </c>
      <c r="F772" s="18">
        <v>2012</v>
      </c>
      <c r="G772" s="2">
        <f ca="1">IF(YEAR(E772)=Inputs!$A$4,1,0)</f>
        <v>0</v>
      </c>
      <c r="H772" s="21">
        <f ca="1">IF(G772=1,HLOOKUP(MONTH(E772),Inputs!$B$11:$M$15,5),IF(YEAR($E772)&gt;$F772,0,IF(YEAR($E772)=$F772,HLOOKUP(MONTH(E772),Inputs!$B$11:$M$15,4),1)))</f>
        <v>1</v>
      </c>
      <c r="I772" s="2">
        <f>SUMIFS('raw data'!$E:$E,'raw data'!$A:$A,"="&amp;SystemAnalysis!$A772,'raw data'!$G:$G,"="&amp;SystemAnalysis!$F772)</f>
        <v>6</v>
      </c>
      <c r="J772" s="24">
        <f ca="1">$D772*H772*Inputs!$A$2</f>
        <v>5.5440000000000005</v>
      </c>
      <c r="K772" s="11">
        <f ca="1">IFERROR(I772/J772,"")</f>
        <v>1.0822510822510822</v>
      </c>
    </row>
    <row r="773" spans="1:11" x14ac:dyDescent="0.25">
      <c r="A773" s="35">
        <v>970</v>
      </c>
      <c r="B773" s="2" t="s">
        <v>5</v>
      </c>
      <c r="C773" s="2">
        <v>8</v>
      </c>
      <c r="D773" s="2">
        <v>5.0599999999999996</v>
      </c>
      <c r="E773" s="12">
        <v>40360</v>
      </c>
      <c r="F773" s="18">
        <v>2012</v>
      </c>
      <c r="G773" s="2">
        <f ca="1">IF(YEAR(E773)=Inputs!$A$4,1,0)</f>
        <v>0</v>
      </c>
      <c r="H773" s="21">
        <f ca="1">IF(G773=1,HLOOKUP(MONTH(E773),Inputs!$B$11:$M$15,5),IF(YEAR($E773)&gt;$F773,0,IF(YEAR($E773)=$F773,HLOOKUP(MONTH(E773),Inputs!$B$11:$M$15,4),1)))</f>
        <v>1</v>
      </c>
      <c r="I773" s="2">
        <f>SUMIFS('raw data'!$E:$E,'raw data'!$A:$A,"="&amp;SystemAnalysis!$A773,'raw data'!$G:$G,"="&amp;SystemAnalysis!$F773)</f>
        <v>6</v>
      </c>
      <c r="J773" s="24">
        <f ca="1">$D773*H773*Inputs!$A$2</f>
        <v>5.5659999999999998</v>
      </c>
      <c r="K773" s="11">
        <f ca="1">IFERROR(I773/J773,"")</f>
        <v>1.0779734099892202</v>
      </c>
    </row>
    <row r="774" spans="1:11" x14ac:dyDescent="0.25">
      <c r="A774" s="35">
        <v>971</v>
      </c>
      <c r="B774" s="2" t="s">
        <v>5</v>
      </c>
      <c r="C774" s="2">
        <v>8</v>
      </c>
      <c r="D774" s="2">
        <v>2.6</v>
      </c>
      <c r="E774" s="12">
        <v>40422</v>
      </c>
      <c r="F774" s="18">
        <v>2012</v>
      </c>
      <c r="G774" s="2">
        <f ca="1">IF(YEAR(E774)=Inputs!$A$4,1,0)</f>
        <v>0</v>
      </c>
      <c r="H774" s="21">
        <f ca="1">IF(G774=1,HLOOKUP(MONTH(E774),Inputs!$B$11:$M$15,5),IF(YEAR($E774)&gt;$F774,0,IF(YEAR($E774)=$F774,HLOOKUP(MONTH(E774),Inputs!$B$11:$M$15,4),1)))</f>
        <v>1</v>
      </c>
      <c r="I774" s="2">
        <f>SUMIFS('raw data'!$E:$E,'raw data'!$A:$A,"="&amp;SystemAnalysis!$A774,'raw data'!$G:$G,"="&amp;SystemAnalysis!$F774)</f>
        <v>3</v>
      </c>
      <c r="J774" s="24">
        <f ca="1">$D774*H774*Inputs!$A$2</f>
        <v>2.8600000000000003</v>
      </c>
      <c r="K774" s="11">
        <f ca="1">IFERROR(I774/J774,"")</f>
        <v>1.0489510489510487</v>
      </c>
    </row>
    <row r="775" spans="1:11" x14ac:dyDescent="0.25">
      <c r="A775" s="35">
        <v>972</v>
      </c>
      <c r="B775" s="2" t="s">
        <v>5</v>
      </c>
      <c r="C775" s="2">
        <v>8</v>
      </c>
      <c r="D775" s="2">
        <v>3.6</v>
      </c>
      <c r="E775" s="12">
        <v>40391</v>
      </c>
      <c r="F775" s="18">
        <v>2012</v>
      </c>
      <c r="G775" s="2">
        <f ca="1">IF(YEAR(E775)=Inputs!$A$4,1,0)</f>
        <v>0</v>
      </c>
      <c r="H775" s="21">
        <f ca="1">IF(G775=1,HLOOKUP(MONTH(E775),Inputs!$B$11:$M$15,5),IF(YEAR($E775)&gt;$F775,0,IF(YEAR($E775)=$F775,HLOOKUP(MONTH(E775),Inputs!$B$11:$M$15,4),1)))</f>
        <v>1</v>
      </c>
      <c r="I775" s="2">
        <f>SUMIFS('raw data'!$E:$E,'raw data'!$A:$A,"="&amp;SystemAnalysis!$A775,'raw data'!$G:$G,"="&amp;SystemAnalysis!$F775)</f>
        <v>4</v>
      </c>
      <c r="J775" s="24">
        <f ca="1">$D775*H775*Inputs!$A$2</f>
        <v>3.9600000000000004</v>
      </c>
      <c r="K775" s="11">
        <f ca="1">IFERROR(I775/J775,"")</f>
        <v>1.0101010101010099</v>
      </c>
    </row>
    <row r="776" spans="1:11" x14ac:dyDescent="0.25">
      <c r="A776" s="35">
        <v>989</v>
      </c>
      <c r="B776" s="2" t="s">
        <v>5</v>
      </c>
      <c r="C776" s="2">
        <v>9</v>
      </c>
      <c r="D776" s="2">
        <v>3.2</v>
      </c>
      <c r="E776" s="12">
        <v>40360</v>
      </c>
      <c r="F776" s="18">
        <v>2012</v>
      </c>
      <c r="G776" s="2">
        <f ca="1">IF(YEAR(E776)=Inputs!$A$4,1,0)</f>
        <v>0</v>
      </c>
      <c r="H776" s="21">
        <f ca="1">IF(G776=1,HLOOKUP(MONTH(E776),Inputs!$B$11:$M$15,5),IF(YEAR($E776)&gt;$F776,0,IF(YEAR($E776)=$F776,HLOOKUP(MONTH(E776),Inputs!$B$11:$M$15,4),1)))</f>
        <v>1</v>
      </c>
      <c r="I776" s="2">
        <f>SUMIFS('raw data'!$E:$E,'raw data'!$A:$A,"="&amp;SystemAnalysis!$A776,'raw data'!$G:$G,"="&amp;SystemAnalysis!$F776)</f>
        <v>4</v>
      </c>
      <c r="J776" s="24">
        <f ca="1">$D776*H776*Inputs!$A$2</f>
        <v>3.5200000000000005</v>
      </c>
      <c r="K776" s="11">
        <f ca="1">IFERROR(I776/J776,"")</f>
        <v>1.1363636363636362</v>
      </c>
    </row>
    <row r="777" spans="1:11" x14ac:dyDescent="0.25">
      <c r="A777" s="35">
        <v>999</v>
      </c>
      <c r="B777" s="2" t="s">
        <v>5</v>
      </c>
      <c r="C777" s="2">
        <v>2</v>
      </c>
      <c r="D777" s="2">
        <v>2.4849999999999999</v>
      </c>
      <c r="E777" s="12">
        <v>40391</v>
      </c>
      <c r="F777" s="18">
        <v>2012</v>
      </c>
      <c r="G777" s="2">
        <f ca="1">IF(YEAR(E777)=Inputs!$A$4,1,0)</f>
        <v>0</v>
      </c>
      <c r="H777" s="21">
        <f ca="1">IF(G777=1,HLOOKUP(MONTH(E777),Inputs!$B$11:$M$15,5),IF(YEAR($E777)&gt;$F777,0,IF(YEAR($E777)=$F777,HLOOKUP(MONTH(E777),Inputs!$B$11:$M$15,4),1)))</f>
        <v>1</v>
      </c>
      <c r="I777" s="2">
        <f>SUMIFS('raw data'!$E:$E,'raw data'!$A:$A,"="&amp;SystemAnalysis!$A777,'raw data'!$G:$G,"="&amp;SystemAnalysis!$F777)</f>
        <v>3</v>
      </c>
      <c r="J777" s="24">
        <f ca="1">$D777*H777*Inputs!$A$2</f>
        <v>2.7335000000000003</v>
      </c>
      <c r="K777" s="11">
        <f ca="1">IFERROR(I777/J777,"")</f>
        <v>1.0974940552405341</v>
      </c>
    </row>
    <row r="778" spans="1:11" x14ac:dyDescent="0.25">
      <c r="A778" s="35">
        <v>1060</v>
      </c>
      <c r="B778" s="2" t="s">
        <v>5</v>
      </c>
      <c r="C778" s="2">
        <v>9</v>
      </c>
      <c r="D778" s="2">
        <v>2.82</v>
      </c>
      <c r="E778" s="12">
        <v>40452</v>
      </c>
      <c r="F778" s="18">
        <v>2012</v>
      </c>
      <c r="G778" s="2">
        <f ca="1">IF(YEAR(E778)=Inputs!$A$4,1,0)</f>
        <v>0</v>
      </c>
      <c r="H778" s="21">
        <f ca="1">IF(G778=1,HLOOKUP(MONTH(E778),Inputs!$B$11:$M$15,5),IF(YEAR($E778)&gt;$F778,0,IF(YEAR($E778)=$F778,HLOOKUP(MONTH(E778),Inputs!$B$11:$M$15,4),1)))</f>
        <v>1</v>
      </c>
      <c r="I778" s="2">
        <f>SUMIFS('raw data'!$E:$E,'raw data'!$A:$A,"="&amp;SystemAnalysis!$A778,'raw data'!$G:$G,"="&amp;SystemAnalysis!$F778)</f>
        <v>4</v>
      </c>
      <c r="J778" s="24">
        <f ca="1">$D778*H778*Inputs!$A$2</f>
        <v>3.1019999999999999</v>
      </c>
      <c r="K778" s="11">
        <f ca="1">IFERROR(I778/J778,"")</f>
        <v>1.2894906511927788</v>
      </c>
    </row>
    <row r="779" spans="1:11" x14ac:dyDescent="0.25">
      <c r="A779" s="35">
        <v>1064</v>
      </c>
      <c r="B779" s="2" t="s">
        <v>5</v>
      </c>
      <c r="C779" s="2">
        <v>9</v>
      </c>
      <c r="D779" s="2">
        <v>3.76</v>
      </c>
      <c r="E779" s="12">
        <v>40422</v>
      </c>
      <c r="F779" s="18">
        <v>2012</v>
      </c>
      <c r="G779" s="2">
        <f ca="1">IF(YEAR(E779)=Inputs!$A$4,1,0)</f>
        <v>0</v>
      </c>
      <c r="H779" s="21">
        <f ca="1">IF(G779=1,HLOOKUP(MONTH(E779),Inputs!$B$11:$M$15,5),IF(YEAR($E779)&gt;$F779,0,IF(YEAR($E779)=$F779,HLOOKUP(MONTH(E779),Inputs!$B$11:$M$15,4),1)))</f>
        <v>1</v>
      </c>
      <c r="I779" s="2">
        <f>SUMIFS('raw data'!$E:$E,'raw data'!$A:$A,"="&amp;SystemAnalysis!$A779,'raw data'!$G:$G,"="&amp;SystemAnalysis!$F779)</f>
        <v>4</v>
      </c>
      <c r="J779" s="24">
        <f ca="1">$D779*H779*Inputs!$A$2</f>
        <v>4.1360000000000001</v>
      </c>
      <c r="K779" s="11">
        <f ca="1">IFERROR(I779/J779,"")</f>
        <v>0.96711798839458407</v>
      </c>
    </row>
    <row r="780" spans="1:11" x14ac:dyDescent="0.25">
      <c r="A780" s="35">
        <v>1083</v>
      </c>
      <c r="B780" s="2" t="s">
        <v>5</v>
      </c>
      <c r="C780" s="2">
        <v>9</v>
      </c>
      <c r="D780" s="2">
        <v>3.51</v>
      </c>
      <c r="E780" s="12">
        <v>40360</v>
      </c>
      <c r="F780" s="18">
        <v>2012</v>
      </c>
      <c r="G780" s="2">
        <f ca="1">IF(YEAR(E780)=Inputs!$A$4,1,0)</f>
        <v>0</v>
      </c>
      <c r="H780" s="21">
        <f ca="1">IF(G780=1,HLOOKUP(MONTH(E780),Inputs!$B$11:$M$15,5),IF(YEAR($E780)&gt;$F780,0,IF(YEAR($E780)=$F780,HLOOKUP(MONTH(E780),Inputs!$B$11:$M$15,4),1)))</f>
        <v>1</v>
      </c>
      <c r="I780" s="2">
        <f>SUMIFS('raw data'!$E:$E,'raw data'!$A:$A,"="&amp;SystemAnalysis!$A780,'raw data'!$G:$G,"="&amp;SystemAnalysis!$F780)</f>
        <v>4</v>
      </c>
      <c r="J780" s="24">
        <f ca="1">$D780*H780*Inputs!$A$2</f>
        <v>3.8610000000000002</v>
      </c>
      <c r="K780" s="11">
        <f ca="1">IFERROR(I780/J780,"")</f>
        <v>1.0360010360010359</v>
      </c>
    </row>
    <row r="781" spans="1:11" x14ac:dyDescent="0.25">
      <c r="A781" s="35">
        <v>1134</v>
      </c>
      <c r="B781" s="2" t="s">
        <v>5</v>
      </c>
      <c r="C781" s="2">
        <v>2</v>
      </c>
      <c r="D781" s="2">
        <v>3.6</v>
      </c>
      <c r="E781" s="12">
        <v>40391</v>
      </c>
      <c r="F781" s="18">
        <v>2012</v>
      </c>
      <c r="G781" s="2">
        <f ca="1">IF(YEAR(E781)=Inputs!$A$4,1,0)</f>
        <v>0</v>
      </c>
      <c r="H781" s="21">
        <f ca="1">IF(G781=1,HLOOKUP(MONTH(E781),Inputs!$B$11:$M$15,5),IF(YEAR($E781)&gt;$F781,0,IF(YEAR($E781)=$F781,HLOOKUP(MONTH(E781),Inputs!$B$11:$M$15,4),1)))</f>
        <v>1</v>
      </c>
      <c r="I781" s="2">
        <f>SUMIFS('raw data'!$E:$E,'raw data'!$A:$A,"="&amp;SystemAnalysis!$A781,'raw data'!$G:$G,"="&amp;SystemAnalysis!$F781)</f>
        <v>5</v>
      </c>
      <c r="J781" s="24">
        <f ca="1">$D781*H781*Inputs!$A$2</f>
        <v>3.9600000000000004</v>
      </c>
      <c r="K781" s="11">
        <f ca="1">IFERROR(I781/J781,"")</f>
        <v>1.2626262626262625</v>
      </c>
    </row>
    <row r="782" spans="1:11" x14ac:dyDescent="0.25">
      <c r="A782" s="35">
        <v>1153</v>
      </c>
      <c r="B782" s="2" t="s">
        <v>5</v>
      </c>
      <c r="C782" s="2">
        <v>2</v>
      </c>
      <c r="D782" s="2">
        <v>4.7300000000000004</v>
      </c>
      <c r="E782" s="12">
        <v>40360</v>
      </c>
      <c r="F782" s="18">
        <v>2012</v>
      </c>
      <c r="G782" s="2">
        <f ca="1">IF(YEAR(E782)=Inputs!$A$4,1,0)</f>
        <v>0</v>
      </c>
      <c r="H782" s="21">
        <f ca="1">IF(G782=1,HLOOKUP(MONTH(E782),Inputs!$B$11:$M$15,5),IF(YEAR($E782)&gt;$F782,0,IF(YEAR($E782)=$F782,HLOOKUP(MONTH(E782),Inputs!$B$11:$M$15,4),1)))</f>
        <v>1</v>
      </c>
      <c r="I782" s="2">
        <f>SUMIFS('raw data'!$E:$E,'raw data'!$A:$A,"="&amp;SystemAnalysis!$A782,'raw data'!$G:$G,"="&amp;SystemAnalysis!$F782)</f>
        <v>6</v>
      </c>
      <c r="J782" s="24">
        <f ca="1">$D782*H782*Inputs!$A$2</f>
        <v>5.2030000000000012</v>
      </c>
      <c r="K782" s="11">
        <f ca="1">IFERROR(I782/J782,"")</f>
        <v>1.1531808571977702</v>
      </c>
    </row>
    <row r="783" spans="1:11" x14ac:dyDescent="0.25">
      <c r="A783" s="35">
        <v>1195</v>
      </c>
      <c r="B783" s="2" t="s">
        <v>5</v>
      </c>
      <c r="C783" s="2">
        <v>2</v>
      </c>
      <c r="D783" s="2">
        <v>5.64</v>
      </c>
      <c r="E783" s="12">
        <v>40360</v>
      </c>
      <c r="F783" s="18">
        <v>2012</v>
      </c>
      <c r="G783" s="2">
        <f ca="1">IF(YEAR(E783)=Inputs!$A$4,1,0)</f>
        <v>0</v>
      </c>
      <c r="H783" s="21">
        <f ca="1">IF(G783=1,HLOOKUP(MONTH(E783),Inputs!$B$11:$M$15,5),IF(YEAR($E783)&gt;$F783,0,IF(YEAR($E783)=$F783,HLOOKUP(MONTH(E783),Inputs!$B$11:$M$15,4),1)))</f>
        <v>1</v>
      </c>
      <c r="I783" s="2">
        <f>SUMIFS('raw data'!$E:$E,'raw data'!$A:$A,"="&amp;SystemAnalysis!$A783,'raw data'!$G:$G,"="&amp;SystemAnalysis!$F783)</f>
        <v>7</v>
      </c>
      <c r="J783" s="24">
        <f ca="1">$D783*H783*Inputs!$A$2</f>
        <v>6.2039999999999997</v>
      </c>
      <c r="K783" s="11">
        <f ca="1">IFERROR(I783/J783,"")</f>
        <v>1.1283043197936815</v>
      </c>
    </row>
    <row r="784" spans="1:11" x14ac:dyDescent="0.25">
      <c r="A784" s="35">
        <v>1239</v>
      </c>
      <c r="B784" s="2" t="s">
        <v>5</v>
      </c>
      <c r="C784" s="2">
        <v>5</v>
      </c>
      <c r="D784" s="2">
        <v>3.1680000000000001</v>
      </c>
      <c r="E784" s="12">
        <v>40422</v>
      </c>
      <c r="F784" s="18">
        <v>2012</v>
      </c>
      <c r="G784" s="2">
        <f ca="1">IF(YEAR(E784)=Inputs!$A$4,1,0)</f>
        <v>0</v>
      </c>
      <c r="H784" s="21">
        <f ca="1">IF(G784=1,HLOOKUP(MONTH(E784),Inputs!$B$11:$M$15,5),IF(YEAR($E784)&gt;$F784,0,IF(YEAR($E784)=$F784,HLOOKUP(MONTH(E784),Inputs!$B$11:$M$15,4),1)))</f>
        <v>1</v>
      </c>
      <c r="I784" s="2">
        <f>SUMIFS('raw data'!$E:$E,'raw data'!$A:$A,"="&amp;SystemAnalysis!$A784,'raw data'!$G:$G,"="&amp;SystemAnalysis!$F784)</f>
        <v>3</v>
      </c>
      <c r="J784" s="24">
        <f ca="1">$D784*H784*Inputs!$A$2</f>
        <v>3.4848000000000003</v>
      </c>
      <c r="K784" s="11">
        <f ca="1">IFERROR(I784/J784,"")</f>
        <v>0.86088154269972439</v>
      </c>
    </row>
    <row r="785" spans="1:11" x14ac:dyDescent="0.25">
      <c r="A785" s="35">
        <v>1272</v>
      </c>
      <c r="B785" s="2" t="s">
        <v>5</v>
      </c>
      <c r="C785" s="2">
        <v>8</v>
      </c>
      <c r="D785" s="2">
        <v>2.4</v>
      </c>
      <c r="E785" s="12">
        <v>40422</v>
      </c>
      <c r="F785" s="18">
        <v>2012</v>
      </c>
      <c r="G785" s="2">
        <f ca="1">IF(YEAR(E785)=Inputs!$A$4,1,0)</f>
        <v>0</v>
      </c>
      <c r="H785" s="21">
        <f ca="1">IF(G785=1,HLOOKUP(MONTH(E785),Inputs!$B$11:$M$15,5),IF(YEAR($E785)&gt;$F785,0,IF(YEAR($E785)=$F785,HLOOKUP(MONTH(E785),Inputs!$B$11:$M$15,4),1)))</f>
        <v>1</v>
      </c>
      <c r="I785" s="2">
        <f>SUMIFS('raw data'!$E:$E,'raw data'!$A:$A,"="&amp;SystemAnalysis!$A785,'raw data'!$G:$G,"="&amp;SystemAnalysis!$F785)</f>
        <v>2</v>
      </c>
      <c r="J785" s="24">
        <f ca="1">$D785*H785*Inputs!$A$2</f>
        <v>2.64</v>
      </c>
      <c r="K785" s="11">
        <f ca="1">IFERROR(I785/J785,"")</f>
        <v>0.75757575757575757</v>
      </c>
    </row>
    <row r="786" spans="1:11" x14ac:dyDescent="0.25">
      <c r="A786" s="35">
        <v>1278</v>
      </c>
      <c r="B786" s="2" t="s">
        <v>5</v>
      </c>
      <c r="C786" s="2">
        <v>2</v>
      </c>
      <c r="D786" s="2">
        <v>7.2</v>
      </c>
      <c r="E786" s="12">
        <v>40238</v>
      </c>
      <c r="F786" s="18">
        <v>2012</v>
      </c>
      <c r="G786" s="2">
        <f ca="1">IF(YEAR(E786)=Inputs!$A$4,1,0)</f>
        <v>0</v>
      </c>
      <c r="H786" s="21">
        <f ca="1">IF(G786=1,HLOOKUP(MONTH(E786),Inputs!$B$11:$M$15,5),IF(YEAR($E786)&gt;$F786,0,IF(YEAR($E786)=$F786,HLOOKUP(MONTH(E786),Inputs!$B$11:$M$15,4),1)))</f>
        <v>1</v>
      </c>
      <c r="I786" s="2">
        <f>SUMIFS('raw data'!$E:$E,'raw data'!$A:$A,"="&amp;SystemAnalysis!$A786,'raw data'!$G:$G,"="&amp;SystemAnalysis!$F786)</f>
        <v>9</v>
      </c>
      <c r="J786" s="24">
        <f ca="1">$D786*H786*Inputs!$A$2</f>
        <v>7.9200000000000008</v>
      </c>
      <c r="K786" s="11">
        <f ca="1">IFERROR(I786/J786,"")</f>
        <v>1.1363636363636362</v>
      </c>
    </row>
    <row r="787" spans="1:11" x14ac:dyDescent="0.25">
      <c r="A787" s="35">
        <v>1280</v>
      </c>
      <c r="B787" s="2" t="s">
        <v>5</v>
      </c>
      <c r="C787" s="2">
        <v>2</v>
      </c>
      <c r="D787" s="2">
        <v>7.2149999999999999</v>
      </c>
      <c r="E787" s="12">
        <v>40391</v>
      </c>
      <c r="F787" s="18">
        <v>2012</v>
      </c>
      <c r="G787" s="2">
        <f ca="1">IF(YEAR(E787)=Inputs!$A$4,1,0)</f>
        <v>0</v>
      </c>
      <c r="H787" s="21">
        <f ca="1">IF(G787=1,HLOOKUP(MONTH(E787),Inputs!$B$11:$M$15,5),IF(YEAR($E787)&gt;$F787,0,IF(YEAR($E787)=$F787,HLOOKUP(MONTH(E787),Inputs!$B$11:$M$15,4),1)))</f>
        <v>1</v>
      </c>
      <c r="I787" s="2">
        <f>SUMIFS('raw data'!$E:$E,'raw data'!$A:$A,"="&amp;SystemAnalysis!$A787,'raw data'!$G:$G,"="&amp;SystemAnalysis!$F787)</f>
        <v>9</v>
      </c>
      <c r="J787" s="24">
        <f ca="1">$D787*H787*Inputs!$A$2</f>
        <v>7.9365000000000006</v>
      </c>
      <c r="K787" s="11">
        <f ca="1">IFERROR(I787/J787,"")</f>
        <v>1.134001134001134</v>
      </c>
    </row>
    <row r="788" spans="1:11" x14ac:dyDescent="0.25">
      <c r="A788" s="35">
        <v>1287</v>
      </c>
      <c r="B788" s="2" t="s">
        <v>5</v>
      </c>
      <c r="C788" s="2">
        <v>3</v>
      </c>
      <c r="D788" s="2">
        <v>34.520000000000003</v>
      </c>
      <c r="E788" s="12">
        <v>40026</v>
      </c>
      <c r="F788" s="18">
        <v>2012</v>
      </c>
      <c r="G788" s="2">
        <f ca="1">IF(YEAR(E788)=Inputs!$A$4,1,0)</f>
        <v>0</v>
      </c>
      <c r="H788" s="21">
        <f ca="1">IF(G788=1,HLOOKUP(MONTH(E788),Inputs!$B$11:$M$15,5),IF(YEAR($E788)&gt;$F788,0,IF(YEAR($E788)=$F788,HLOOKUP(MONTH(E788),Inputs!$B$11:$M$15,4),1)))</f>
        <v>1</v>
      </c>
      <c r="I788" s="2">
        <f>SUMIFS('raw data'!$E:$E,'raw data'!$A:$A,"="&amp;SystemAnalysis!$A788,'raw data'!$G:$G,"="&amp;SystemAnalysis!$F788)</f>
        <v>43</v>
      </c>
      <c r="J788" s="24">
        <f ca="1">$D788*H788*Inputs!$A$2</f>
        <v>37.972000000000008</v>
      </c>
      <c r="K788" s="11">
        <f ca="1">IFERROR(I788/J788,"")</f>
        <v>1.1324133572105759</v>
      </c>
    </row>
    <row r="789" spans="1:11" x14ac:dyDescent="0.25">
      <c r="A789" s="35">
        <v>1292</v>
      </c>
      <c r="B789" s="2" t="s">
        <v>5</v>
      </c>
      <c r="C789" s="2">
        <v>2</v>
      </c>
      <c r="D789" s="2">
        <v>5.85</v>
      </c>
      <c r="E789" s="12">
        <v>40391</v>
      </c>
      <c r="F789" s="18">
        <v>2012</v>
      </c>
      <c r="G789" s="2">
        <f ca="1">IF(YEAR(E789)=Inputs!$A$4,1,0)</f>
        <v>0</v>
      </c>
      <c r="H789" s="21">
        <f ca="1">IF(G789=1,HLOOKUP(MONTH(E789),Inputs!$B$11:$M$15,5),IF(YEAR($E789)&gt;$F789,0,IF(YEAR($E789)=$F789,HLOOKUP(MONTH(E789),Inputs!$B$11:$M$15,4),1)))</f>
        <v>1</v>
      </c>
      <c r="I789" s="2">
        <f>SUMIFS('raw data'!$E:$E,'raw data'!$A:$A,"="&amp;SystemAnalysis!$A789,'raw data'!$G:$G,"="&amp;SystemAnalysis!$F789)</f>
        <v>6</v>
      </c>
      <c r="J789" s="24">
        <f ca="1">$D789*H789*Inputs!$A$2</f>
        <v>6.4350000000000005</v>
      </c>
      <c r="K789" s="11">
        <f ca="1">IFERROR(I789/J789,"")</f>
        <v>0.93240093240093236</v>
      </c>
    </row>
    <row r="790" spans="1:11" x14ac:dyDescent="0.25">
      <c r="A790" s="35">
        <v>1307</v>
      </c>
      <c r="B790" s="2" t="s">
        <v>5</v>
      </c>
      <c r="C790" s="2">
        <v>2</v>
      </c>
      <c r="D790" s="2">
        <v>5.85</v>
      </c>
      <c r="E790" s="12">
        <v>40330</v>
      </c>
      <c r="F790" s="18">
        <v>2012</v>
      </c>
      <c r="G790" s="2">
        <f ca="1">IF(YEAR(E790)=Inputs!$A$4,1,0)</f>
        <v>0</v>
      </c>
      <c r="H790" s="21">
        <f ca="1">IF(G790=1,HLOOKUP(MONTH(E790),Inputs!$B$11:$M$15,5),IF(YEAR($E790)&gt;$F790,0,IF(YEAR($E790)=$F790,HLOOKUP(MONTH(E790),Inputs!$B$11:$M$15,4),1)))</f>
        <v>1</v>
      </c>
      <c r="I790" s="2">
        <f>SUMIFS('raw data'!$E:$E,'raw data'!$A:$A,"="&amp;SystemAnalysis!$A790,'raw data'!$G:$G,"="&amp;SystemAnalysis!$F790)</f>
        <v>8</v>
      </c>
      <c r="J790" s="24">
        <f ca="1">$D790*H790*Inputs!$A$2</f>
        <v>6.4350000000000005</v>
      </c>
      <c r="K790" s="11">
        <f ca="1">IFERROR(I790/J790,"")</f>
        <v>1.2432012432012431</v>
      </c>
    </row>
    <row r="791" spans="1:11" x14ac:dyDescent="0.25">
      <c r="A791" s="35">
        <v>1319</v>
      </c>
      <c r="B791" s="2" t="s">
        <v>5</v>
      </c>
      <c r="C791" s="2">
        <v>8</v>
      </c>
      <c r="D791" s="2">
        <v>2.99</v>
      </c>
      <c r="E791" s="12">
        <v>40513</v>
      </c>
      <c r="F791" s="18">
        <v>2012</v>
      </c>
      <c r="G791" s="2">
        <f ca="1">IF(YEAR(E791)=Inputs!$A$4,1,0)</f>
        <v>0</v>
      </c>
      <c r="H791" s="21">
        <f ca="1">IF(G791=1,HLOOKUP(MONTH(E791),Inputs!$B$11:$M$15,5),IF(YEAR($E791)&gt;$F791,0,IF(YEAR($E791)=$F791,HLOOKUP(MONTH(E791),Inputs!$B$11:$M$15,4),1)))</f>
        <v>1</v>
      </c>
      <c r="I791" s="2">
        <f>SUMIFS('raw data'!$E:$E,'raw data'!$A:$A,"="&amp;SystemAnalysis!$A791,'raw data'!$G:$G,"="&amp;SystemAnalysis!$F791)</f>
        <v>4</v>
      </c>
      <c r="J791" s="24">
        <f ca="1">$D791*H791*Inputs!$A$2</f>
        <v>3.2890000000000006</v>
      </c>
      <c r="K791" s="11">
        <f ca="1">IFERROR(I791/J791,"")</f>
        <v>1.2161751292186072</v>
      </c>
    </row>
    <row r="792" spans="1:11" x14ac:dyDescent="0.25">
      <c r="A792" s="35">
        <v>1434</v>
      </c>
      <c r="B792" s="2" t="s">
        <v>5</v>
      </c>
      <c r="C792" s="2">
        <v>2</v>
      </c>
      <c r="D792" s="2">
        <v>3.78</v>
      </c>
      <c r="E792" s="12">
        <v>40391</v>
      </c>
      <c r="F792" s="18">
        <v>2012</v>
      </c>
      <c r="G792" s="2">
        <f ca="1">IF(YEAR(E792)=Inputs!$A$4,1,0)</f>
        <v>0</v>
      </c>
      <c r="H792" s="21">
        <f ca="1">IF(G792=1,HLOOKUP(MONTH(E792),Inputs!$B$11:$M$15,5),IF(YEAR($E792)&gt;$F792,0,IF(YEAR($E792)=$F792,HLOOKUP(MONTH(E792),Inputs!$B$11:$M$15,4),1)))</f>
        <v>1</v>
      </c>
      <c r="I792" s="2">
        <f>SUMIFS('raw data'!$E:$E,'raw data'!$A:$A,"="&amp;SystemAnalysis!$A792,'raw data'!$G:$G,"="&amp;SystemAnalysis!$F792)</f>
        <v>4</v>
      </c>
      <c r="J792" s="24">
        <f ca="1">$D792*H792*Inputs!$A$2</f>
        <v>4.1580000000000004</v>
      </c>
      <c r="K792" s="11">
        <f ca="1">IFERROR(I792/J792,"")</f>
        <v>0.96200096200096197</v>
      </c>
    </row>
    <row r="793" spans="1:11" x14ac:dyDescent="0.25">
      <c r="A793" s="35">
        <v>1436</v>
      </c>
      <c r="B793" s="2" t="s">
        <v>5</v>
      </c>
      <c r="C793" s="2">
        <v>8</v>
      </c>
      <c r="D793" s="2">
        <v>3.24</v>
      </c>
      <c r="E793" s="12">
        <v>40452</v>
      </c>
      <c r="F793" s="18">
        <v>2012</v>
      </c>
      <c r="G793" s="2">
        <f ca="1">IF(YEAR(E793)=Inputs!$A$4,1,0)</f>
        <v>0</v>
      </c>
      <c r="H793" s="21">
        <f ca="1">IF(G793=1,HLOOKUP(MONTH(E793),Inputs!$B$11:$M$15,5),IF(YEAR($E793)&gt;$F793,0,IF(YEAR($E793)=$F793,HLOOKUP(MONTH(E793),Inputs!$B$11:$M$15,4),1)))</f>
        <v>1</v>
      </c>
      <c r="I793" s="2">
        <f>SUMIFS('raw data'!$E:$E,'raw data'!$A:$A,"="&amp;SystemAnalysis!$A793,'raw data'!$G:$G,"="&amp;SystemAnalysis!$F793)</f>
        <v>4</v>
      </c>
      <c r="J793" s="24">
        <f ca="1">$D793*H793*Inputs!$A$2</f>
        <v>3.5640000000000005</v>
      </c>
      <c r="K793" s="11">
        <f ca="1">IFERROR(I793/J793,"")</f>
        <v>1.1223344556677888</v>
      </c>
    </row>
    <row r="794" spans="1:11" x14ac:dyDescent="0.25">
      <c r="A794" s="35">
        <v>1458</v>
      </c>
      <c r="B794" s="2" t="s">
        <v>5</v>
      </c>
      <c r="C794" s="2">
        <v>8</v>
      </c>
      <c r="D794" s="2">
        <v>2.99</v>
      </c>
      <c r="E794" s="12">
        <v>40513</v>
      </c>
      <c r="F794" s="18">
        <v>2012</v>
      </c>
      <c r="G794" s="2">
        <f ca="1">IF(YEAR(E794)=Inputs!$A$4,1,0)</f>
        <v>0</v>
      </c>
      <c r="H794" s="21">
        <f ca="1">IF(G794=1,HLOOKUP(MONTH(E794),Inputs!$B$11:$M$15,5),IF(YEAR($E794)&gt;$F794,0,IF(YEAR($E794)=$F794,HLOOKUP(MONTH(E794),Inputs!$B$11:$M$15,4),1)))</f>
        <v>1</v>
      </c>
      <c r="I794" s="2">
        <f>SUMIFS('raw data'!$E:$E,'raw data'!$A:$A,"="&amp;SystemAnalysis!$A794,'raw data'!$G:$G,"="&amp;SystemAnalysis!$F794)</f>
        <v>4</v>
      </c>
      <c r="J794" s="24">
        <f ca="1">$D794*H794*Inputs!$A$2</f>
        <v>3.2890000000000006</v>
      </c>
      <c r="K794" s="11">
        <f ca="1">IFERROR(I794/J794,"")</f>
        <v>1.2161751292186072</v>
      </c>
    </row>
    <row r="795" spans="1:11" x14ac:dyDescent="0.25">
      <c r="A795" s="35">
        <v>1464</v>
      </c>
      <c r="B795" s="2" t="s">
        <v>5</v>
      </c>
      <c r="C795" s="2">
        <v>2</v>
      </c>
      <c r="D795" s="2">
        <v>6.72</v>
      </c>
      <c r="E795" s="12">
        <v>40452</v>
      </c>
      <c r="F795" s="18">
        <v>2012</v>
      </c>
      <c r="G795" s="2">
        <f ca="1">IF(YEAR(E795)=Inputs!$A$4,1,0)</f>
        <v>0</v>
      </c>
      <c r="H795" s="21">
        <f ca="1">IF(G795=1,HLOOKUP(MONTH(E795),Inputs!$B$11:$M$15,5),IF(YEAR($E795)&gt;$F795,0,IF(YEAR($E795)=$F795,HLOOKUP(MONTH(E795),Inputs!$B$11:$M$15,4),1)))</f>
        <v>1</v>
      </c>
      <c r="I795" s="2">
        <f>SUMIFS('raw data'!$E:$E,'raw data'!$A:$A,"="&amp;SystemAnalysis!$A795,'raw data'!$G:$G,"="&amp;SystemAnalysis!$F795)</f>
        <v>8</v>
      </c>
      <c r="J795" s="24">
        <f ca="1">$D795*H795*Inputs!$A$2</f>
        <v>7.3920000000000003</v>
      </c>
      <c r="K795" s="11">
        <f ca="1">IFERROR(I795/J795,"")</f>
        <v>1.0822510822510822</v>
      </c>
    </row>
    <row r="796" spans="1:11" x14ac:dyDescent="0.25">
      <c r="A796" s="35">
        <v>1468</v>
      </c>
      <c r="B796" s="2" t="s">
        <v>5</v>
      </c>
      <c r="C796" s="2">
        <v>10</v>
      </c>
      <c r="D796" s="2">
        <v>3.15</v>
      </c>
      <c r="E796" s="12">
        <v>40452</v>
      </c>
      <c r="F796" s="18">
        <v>2012</v>
      </c>
      <c r="G796" s="2">
        <f ca="1">IF(YEAR(E796)=Inputs!$A$4,1,0)</f>
        <v>0</v>
      </c>
      <c r="H796" s="21">
        <f ca="1">IF(G796=1,HLOOKUP(MONTH(E796),Inputs!$B$11:$M$15,5),IF(YEAR($E796)&gt;$F796,0,IF(YEAR($E796)=$F796,HLOOKUP(MONTH(E796),Inputs!$B$11:$M$15,4),1)))</f>
        <v>1</v>
      </c>
      <c r="I796" s="2">
        <f>SUMIFS('raw data'!$E:$E,'raw data'!$A:$A,"="&amp;SystemAnalysis!$A796,'raw data'!$G:$G,"="&amp;SystemAnalysis!$F796)</f>
        <v>4</v>
      </c>
      <c r="J796" s="24">
        <f ca="1">$D796*H796*Inputs!$A$2</f>
        <v>3.4650000000000003</v>
      </c>
      <c r="K796" s="11">
        <f ca="1">IFERROR(I796/J796,"")</f>
        <v>1.1544011544011543</v>
      </c>
    </row>
    <row r="797" spans="1:11" x14ac:dyDescent="0.25">
      <c r="A797" s="35">
        <v>1488</v>
      </c>
      <c r="B797" s="2" t="s">
        <v>5</v>
      </c>
      <c r="C797" s="2">
        <v>6</v>
      </c>
      <c r="D797" s="2">
        <v>5.52</v>
      </c>
      <c r="E797" s="12">
        <v>40269</v>
      </c>
      <c r="F797" s="18">
        <v>2012</v>
      </c>
      <c r="G797" s="2">
        <f ca="1">IF(YEAR(E797)=Inputs!$A$4,1,0)</f>
        <v>0</v>
      </c>
      <c r="H797" s="21">
        <f ca="1">IF(G797=1,HLOOKUP(MONTH(E797),Inputs!$B$11:$M$15,5),IF(YEAR($E797)&gt;$F797,0,IF(YEAR($E797)=$F797,HLOOKUP(MONTH(E797),Inputs!$B$11:$M$15,4),1)))</f>
        <v>1</v>
      </c>
      <c r="I797" s="2">
        <f>SUMIFS('raw data'!$E:$E,'raw data'!$A:$A,"="&amp;SystemAnalysis!$A797,'raw data'!$G:$G,"="&amp;SystemAnalysis!$F797)</f>
        <v>7</v>
      </c>
      <c r="J797" s="24">
        <f ca="1">$D797*H797*Inputs!$A$2</f>
        <v>6.0720000000000001</v>
      </c>
      <c r="K797" s="11">
        <f ca="1">IFERROR(I797/J797,"")</f>
        <v>1.1528326745718049</v>
      </c>
    </row>
    <row r="798" spans="1:11" x14ac:dyDescent="0.25">
      <c r="A798" s="35">
        <v>1531</v>
      </c>
      <c r="B798" s="2" t="s">
        <v>5</v>
      </c>
      <c r="C798" s="2">
        <v>8</v>
      </c>
      <c r="D798" s="2">
        <v>1.3440000000000001</v>
      </c>
      <c r="E798" s="12">
        <v>40695</v>
      </c>
      <c r="F798" s="18">
        <v>2012</v>
      </c>
      <c r="G798" s="2">
        <f ca="1">IF(YEAR(E798)=Inputs!$A$4,1,0)</f>
        <v>0</v>
      </c>
      <c r="H798" s="21">
        <f ca="1">IF(G798=1,HLOOKUP(MONTH(E798),Inputs!$B$11:$M$15,5),IF(YEAR($E798)&gt;$F798,0,IF(YEAR($E798)=$F798,HLOOKUP(MONTH(E798),Inputs!$B$11:$M$15,4),1)))</f>
        <v>1</v>
      </c>
      <c r="I798" s="2">
        <f>SUMIFS('raw data'!$E:$E,'raw data'!$A:$A,"="&amp;SystemAnalysis!$A798,'raw data'!$G:$G,"="&amp;SystemAnalysis!$F798)</f>
        <v>2</v>
      </c>
      <c r="J798" s="24">
        <f ca="1">$D798*H798*Inputs!$A$2</f>
        <v>1.4784000000000002</v>
      </c>
      <c r="K798" s="11">
        <f ca="1">IFERROR(I798/J798,"")</f>
        <v>1.3528138528138527</v>
      </c>
    </row>
    <row r="799" spans="1:11" x14ac:dyDescent="0.25">
      <c r="A799" s="35">
        <v>1532</v>
      </c>
      <c r="B799" s="2" t="s">
        <v>5</v>
      </c>
      <c r="C799" s="2">
        <v>8</v>
      </c>
      <c r="D799" s="2">
        <v>1.3440000000000001</v>
      </c>
      <c r="E799" s="12">
        <v>40695</v>
      </c>
      <c r="F799" s="18">
        <v>2012</v>
      </c>
      <c r="G799" s="2">
        <f ca="1">IF(YEAR(E799)=Inputs!$A$4,1,0)</f>
        <v>0</v>
      </c>
      <c r="H799" s="21">
        <f ca="1">IF(G799=1,HLOOKUP(MONTH(E799),Inputs!$B$11:$M$15,5),IF(YEAR($E799)&gt;$F799,0,IF(YEAR($E799)=$F799,HLOOKUP(MONTH(E799),Inputs!$B$11:$M$15,4),1)))</f>
        <v>1</v>
      </c>
      <c r="I799" s="2">
        <f>SUMIFS('raw data'!$E:$E,'raw data'!$A:$A,"="&amp;SystemAnalysis!$A799,'raw data'!$G:$G,"="&amp;SystemAnalysis!$F799)</f>
        <v>2</v>
      </c>
      <c r="J799" s="24">
        <f ca="1">$D799*H799*Inputs!$A$2</f>
        <v>1.4784000000000002</v>
      </c>
      <c r="K799" s="11">
        <f ca="1">IFERROR(I799/J799,"")</f>
        <v>1.3528138528138527</v>
      </c>
    </row>
    <row r="800" spans="1:11" x14ac:dyDescent="0.25">
      <c r="A800" s="35">
        <v>1533</v>
      </c>
      <c r="B800" s="2" t="s">
        <v>5</v>
      </c>
      <c r="C800" s="2">
        <v>8</v>
      </c>
      <c r="D800" s="2">
        <v>1.3440000000000001</v>
      </c>
      <c r="E800" s="12">
        <v>40695</v>
      </c>
      <c r="F800" s="18">
        <v>2012</v>
      </c>
      <c r="G800" s="2">
        <f ca="1">IF(YEAR(E800)=Inputs!$A$4,1,0)</f>
        <v>0</v>
      </c>
      <c r="H800" s="21">
        <f ca="1">IF(G800=1,HLOOKUP(MONTH(E800),Inputs!$B$11:$M$15,5),IF(YEAR($E800)&gt;$F800,0,IF(YEAR($E800)=$F800,HLOOKUP(MONTH(E800),Inputs!$B$11:$M$15,4),1)))</f>
        <v>1</v>
      </c>
      <c r="I800" s="2">
        <f>SUMIFS('raw data'!$E:$E,'raw data'!$A:$A,"="&amp;SystemAnalysis!$A800,'raw data'!$G:$G,"="&amp;SystemAnalysis!$F800)</f>
        <v>2</v>
      </c>
      <c r="J800" s="24">
        <f ca="1">$D800*H800*Inputs!$A$2</f>
        <v>1.4784000000000002</v>
      </c>
      <c r="K800" s="11">
        <f ca="1">IFERROR(I800/J800,"")</f>
        <v>1.3528138528138527</v>
      </c>
    </row>
    <row r="801" spans="1:11" x14ac:dyDescent="0.25">
      <c r="A801" s="35">
        <v>1568</v>
      </c>
      <c r="B801" s="2" t="s">
        <v>5</v>
      </c>
      <c r="C801" s="2">
        <v>2</v>
      </c>
      <c r="D801" s="2">
        <v>2.7</v>
      </c>
      <c r="E801" s="12">
        <v>40452</v>
      </c>
      <c r="F801" s="18">
        <v>2012</v>
      </c>
      <c r="G801" s="2">
        <f ca="1">IF(YEAR(E801)=Inputs!$A$4,1,0)</f>
        <v>0</v>
      </c>
      <c r="H801" s="21">
        <f ca="1">IF(G801=1,HLOOKUP(MONTH(E801),Inputs!$B$11:$M$15,5),IF(YEAR($E801)&gt;$F801,0,IF(YEAR($E801)=$F801,HLOOKUP(MONTH(E801),Inputs!$B$11:$M$15,4),1)))</f>
        <v>1</v>
      </c>
      <c r="I801" s="2">
        <f>SUMIFS('raw data'!$E:$E,'raw data'!$A:$A,"="&amp;SystemAnalysis!$A801,'raw data'!$G:$G,"="&amp;SystemAnalysis!$F801)</f>
        <v>3</v>
      </c>
      <c r="J801" s="24">
        <f ca="1">$D801*H801*Inputs!$A$2</f>
        <v>2.9700000000000006</v>
      </c>
      <c r="K801" s="11">
        <f ca="1">IFERROR(I801/J801,"")</f>
        <v>1.0101010101010099</v>
      </c>
    </row>
    <row r="802" spans="1:11" x14ac:dyDescent="0.25">
      <c r="A802" s="35">
        <v>1571</v>
      </c>
      <c r="B802" s="2" t="s">
        <v>5</v>
      </c>
      <c r="C802" s="2">
        <v>2</v>
      </c>
      <c r="D802" s="2">
        <v>8.74</v>
      </c>
      <c r="E802" s="12">
        <v>40360</v>
      </c>
      <c r="F802" s="18">
        <v>2012</v>
      </c>
      <c r="G802" s="2">
        <f ca="1">IF(YEAR(E802)=Inputs!$A$4,1,0)</f>
        <v>0</v>
      </c>
      <c r="H802" s="21">
        <f ca="1">IF(G802=1,HLOOKUP(MONTH(E802),Inputs!$B$11:$M$15,5),IF(YEAR($E802)&gt;$F802,0,IF(YEAR($E802)=$F802,HLOOKUP(MONTH(E802),Inputs!$B$11:$M$15,4),1)))</f>
        <v>1</v>
      </c>
      <c r="I802" s="2">
        <f>SUMIFS('raw data'!$E:$E,'raw data'!$A:$A,"="&amp;SystemAnalysis!$A802,'raw data'!$G:$G,"="&amp;SystemAnalysis!$F802)</f>
        <v>11</v>
      </c>
      <c r="J802" s="24">
        <f ca="1">$D802*H802*Inputs!$A$2</f>
        <v>9.6140000000000008</v>
      </c>
      <c r="K802" s="11">
        <f ca="1">IFERROR(I802/J802,"")</f>
        <v>1.1441647597254003</v>
      </c>
    </row>
    <row r="803" spans="1:11" x14ac:dyDescent="0.25">
      <c r="A803" s="35">
        <v>1614</v>
      </c>
      <c r="B803" s="2" t="s">
        <v>5</v>
      </c>
      <c r="C803" s="2">
        <v>2</v>
      </c>
      <c r="D803" s="2">
        <v>3.18</v>
      </c>
      <c r="E803" s="12">
        <v>40422</v>
      </c>
      <c r="F803" s="18">
        <v>2012</v>
      </c>
      <c r="G803" s="2">
        <f ca="1">IF(YEAR(E803)=Inputs!$A$4,1,0)</f>
        <v>0</v>
      </c>
      <c r="H803" s="21">
        <f ca="1">IF(G803=1,HLOOKUP(MONTH(E803),Inputs!$B$11:$M$15,5),IF(YEAR($E803)&gt;$F803,0,IF(YEAR($E803)=$F803,HLOOKUP(MONTH(E803),Inputs!$B$11:$M$15,4),1)))</f>
        <v>1</v>
      </c>
      <c r="I803" s="2">
        <f>SUMIFS('raw data'!$E:$E,'raw data'!$A:$A,"="&amp;SystemAnalysis!$A803,'raw data'!$G:$G,"="&amp;SystemAnalysis!$F803)</f>
        <v>4</v>
      </c>
      <c r="J803" s="24">
        <f ca="1">$D803*H803*Inputs!$A$2</f>
        <v>3.4980000000000007</v>
      </c>
      <c r="K803" s="11">
        <f ca="1">IFERROR(I803/J803,"")</f>
        <v>1.1435105774728413</v>
      </c>
    </row>
    <row r="804" spans="1:11" x14ac:dyDescent="0.25">
      <c r="A804" s="35">
        <v>1646</v>
      </c>
      <c r="B804" s="2" t="s">
        <v>5</v>
      </c>
      <c r="C804" s="2">
        <v>2</v>
      </c>
      <c r="D804" s="2">
        <v>6</v>
      </c>
      <c r="E804" s="12">
        <v>40330</v>
      </c>
      <c r="F804" s="18">
        <v>2012</v>
      </c>
      <c r="G804" s="2">
        <f ca="1">IF(YEAR(E804)=Inputs!$A$4,1,0)</f>
        <v>0</v>
      </c>
      <c r="H804" s="21">
        <f ca="1">IF(G804=1,HLOOKUP(MONTH(E804),Inputs!$B$11:$M$15,5),IF(YEAR($E804)&gt;$F804,0,IF(YEAR($E804)=$F804,HLOOKUP(MONTH(E804),Inputs!$B$11:$M$15,4),1)))</f>
        <v>1</v>
      </c>
      <c r="I804" s="2">
        <f>SUMIFS('raw data'!$E:$E,'raw data'!$A:$A,"="&amp;SystemAnalysis!$A804,'raw data'!$G:$G,"="&amp;SystemAnalysis!$F804)</f>
        <v>8</v>
      </c>
      <c r="J804" s="24">
        <f ca="1">$D804*H804*Inputs!$A$2</f>
        <v>6.6000000000000005</v>
      </c>
      <c r="K804" s="11">
        <f ca="1">IFERROR(I804/J804,"")</f>
        <v>1.2121212121212119</v>
      </c>
    </row>
    <row r="805" spans="1:11" x14ac:dyDescent="0.25">
      <c r="A805" s="35">
        <v>1664</v>
      </c>
      <c r="B805" s="2" t="s">
        <v>5</v>
      </c>
      <c r="C805" s="2">
        <v>5</v>
      </c>
      <c r="D805" s="2">
        <v>9.1999999999999993</v>
      </c>
      <c r="E805" s="12">
        <v>40360</v>
      </c>
      <c r="F805" s="18">
        <v>2012</v>
      </c>
      <c r="G805" s="2">
        <f ca="1">IF(YEAR(E805)=Inputs!$A$4,1,0)</f>
        <v>0</v>
      </c>
      <c r="H805" s="21">
        <f ca="1">IF(G805=1,HLOOKUP(MONTH(E805),Inputs!$B$11:$M$15,5),IF(YEAR($E805)&gt;$F805,0,IF(YEAR($E805)=$F805,HLOOKUP(MONTH(E805),Inputs!$B$11:$M$15,4),1)))</f>
        <v>1</v>
      </c>
      <c r="I805" s="2">
        <f>SUMIFS('raw data'!$E:$E,'raw data'!$A:$A,"="&amp;SystemAnalysis!$A805,'raw data'!$G:$G,"="&amp;SystemAnalysis!$F805)</f>
        <v>11</v>
      </c>
      <c r="J805" s="24">
        <f ca="1">$D805*H805*Inputs!$A$2</f>
        <v>10.119999999999999</v>
      </c>
      <c r="K805" s="11">
        <f ca="1">IFERROR(I805/J805,"")</f>
        <v>1.0869565217391306</v>
      </c>
    </row>
    <row r="806" spans="1:11" x14ac:dyDescent="0.25">
      <c r="A806" s="35">
        <v>1717</v>
      </c>
      <c r="B806" s="2" t="s">
        <v>5</v>
      </c>
      <c r="C806" s="2">
        <v>2</v>
      </c>
      <c r="D806" s="2">
        <v>7</v>
      </c>
      <c r="E806" s="12">
        <v>40422</v>
      </c>
      <c r="F806" s="18">
        <v>2012</v>
      </c>
      <c r="G806" s="2">
        <f ca="1">IF(YEAR(E806)=Inputs!$A$4,1,0)</f>
        <v>0</v>
      </c>
      <c r="H806" s="21">
        <f ca="1">IF(G806=1,HLOOKUP(MONTH(E806),Inputs!$B$11:$M$15,5),IF(YEAR($E806)&gt;$F806,0,IF(YEAR($E806)=$F806,HLOOKUP(MONTH(E806),Inputs!$B$11:$M$15,4),1)))</f>
        <v>1</v>
      </c>
      <c r="I806" s="2">
        <f>SUMIFS('raw data'!$E:$E,'raw data'!$A:$A,"="&amp;SystemAnalysis!$A806,'raw data'!$G:$G,"="&amp;SystemAnalysis!$F806)</f>
        <v>7</v>
      </c>
      <c r="J806" s="24">
        <f ca="1">$D806*H806*Inputs!$A$2</f>
        <v>7.7000000000000011</v>
      </c>
      <c r="K806" s="11">
        <f ca="1">IFERROR(I806/J806,"")</f>
        <v>0.90909090909090895</v>
      </c>
    </row>
    <row r="807" spans="1:11" x14ac:dyDescent="0.25">
      <c r="A807" s="35">
        <v>1723</v>
      </c>
      <c r="B807" s="2" t="s">
        <v>5</v>
      </c>
      <c r="C807" s="2">
        <v>5</v>
      </c>
      <c r="D807" s="2">
        <v>7.52</v>
      </c>
      <c r="E807" s="12">
        <v>40452</v>
      </c>
      <c r="F807" s="18">
        <v>2012</v>
      </c>
      <c r="G807" s="2">
        <f ca="1">IF(YEAR(E807)=Inputs!$A$4,1,0)</f>
        <v>0</v>
      </c>
      <c r="H807" s="21">
        <f ca="1">IF(G807=1,HLOOKUP(MONTH(E807),Inputs!$B$11:$M$15,5),IF(YEAR($E807)&gt;$F807,0,IF(YEAR($E807)=$F807,HLOOKUP(MONTH(E807),Inputs!$B$11:$M$15,4),1)))</f>
        <v>1</v>
      </c>
      <c r="I807" s="2">
        <f>SUMIFS('raw data'!$E:$E,'raw data'!$A:$A,"="&amp;SystemAnalysis!$A807,'raw data'!$G:$G,"="&amp;SystemAnalysis!$F807)</f>
        <v>9</v>
      </c>
      <c r="J807" s="24">
        <f ca="1">$D807*H807*Inputs!$A$2</f>
        <v>8.2720000000000002</v>
      </c>
      <c r="K807" s="11">
        <f ca="1">IFERROR(I807/J807,"")</f>
        <v>1.0880077369439072</v>
      </c>
    </row>
    <row r="808" spans="1:11" x14ac:dyDescent="0.25">
      <c r="A808" s="35">
        <v>1724</v>
      </c>
      <c r="B808" s="2" t="s">
        <v>5</v>
      </c>
      <c r="C808" s="2">
        <v>6</v>
      </c>
      <c r="D808" s="2">
        <v>4.05</v>
      </c>
      <c r="E808" s="12">
        <v>40238</v>
      </c>
      <c r="F808" s="18">
        <v>2012</v>
      </c>
      <c r="G808" s="2">
        <f ca="1">IF(YEAR(E808)=Inputs!$A$4,1,0)</f>
        <v>0</v>
      </c>
      <c r="H808" s="21">
        <f ca="1">IF(G808=1,HLOOKUP(MONTH(E808),Inputs!$B$11:$M$15,5),IF(YEAR($E808)&gt;$F808,0,IF(YEAR($E808)=$F808,HLOOKUP(MONTH(E808),Inputs!$B$11:$M$15,4),1)))</f>
        <v>1</v>
      </c>
      <c r="I808" s="2">
        <f>SUMIFS('raw data'!$E:$E,'raw data'!$A:$A,"="&amp;SystemAnalysis!$A808,'raw data'!$G:$G,"="&amp;SystemAnalysis!$F808)</f>
        <v>5</v>
      </c>
      <c r="J808" s="24">
        <f ca="1">$D808*H808*Inputs!$A$2</f>
        <v>4.4550000000000001</v>
      </c>
      <c r="K808" s="11">
        <f ca="1">IFERROR(I808/J808,"")</f>
        <v>1.122334455667789</v>
      </c>
    </row>
    <row r="809" spans="1:11" x14ac:dyDescent="0.25">
      <c r="A809" s="35">
        <v>1758</v>
      </c>
      <c r="B809" s="2" t="s">
        <v>5</v>
      </c>
      <c r="C809" s="2">
        <v>2</v>
      </c>
      <c r="D809" s="2">
        <v>4.05</v>
      </c>
      <c r="E809" s="12">
        <v>40544</v>
      </c>
      <c r="F809" s="18">
        <v>2012</v>
      </c>
      <c r="G809" s="2">
        <f ca="1">IF(YEAR(E809)=Inputs!$A$4,1,0)</f>
        <v>0</v>
      </c>
      <c r="H809" s="21">
        <f ca="1">IF(G809=1,HLOOKUP(MONTH(E809),Inputs!$B$11:$M$15,5),IF(YEAR($E809)&gt;$F809,0,IF(YEAR($E809)=$F809,HLOOKUP(MONTH(E809),Inputs!$B$11:$M$15,4),1)))</f>
        <v>1</v>
      </c>
      <c r="I809" s="2">
        <f>SUMIFS('raw data'!$E:$E,'raw data'!$A:$A,"="&amp;SystemAnalysis!$A809,'raw data'!$G:$G,"="&amp;SystemAnalysis!$F809)</f>
        <v>6</v>
      </c>
      <c r="J809" s="24">
        <f ca="1">$D809*H809*Inputs!$A$2</f>
        <v>4.4550000000000001</v>
      </c>
      <c r="K809" s="11">
        <f ca="1">IFERROR(I809/J809,"")</f>
        <v>1.3468013468013469</v>
      </c>
    </row>
    <row r="810" spans="1:11" x14ac:dyDescent="0.25">
      <c r="A810" s="35">
        <v>1780</v>
      </c>
      <c r="B810" s="2" t="s">
        <v>5</v>
      </c>
      <c r="C810" s="2">
        <v>2</v>
      </c>
      <c r="D810" s="2">
        <v>6.3</v>
      </c>
      <c r="E810" s="12">
        <v>40575</v>
      </c>
      <c r="F810" s="18">
        <v>2012</v>
      </c>
      <c r="G810" s="2">
        <f ca="1">IF(YEAR(E810)=Inputs!$A$4,1,0)</f>
        <v>0</v>
      </c>
      <c r="H810" s="21">
        <f ca="1">IF(G810=1,HLOOKUP(MONTH(E810),Inputs!$B$11:$M$15,5),IF(YEAR($E810)&gt;$F810,0,IF(YEAR($E810)=$F810,HLOOKUP(MONTH(E810),Inputs!$B$11:$M$15,4),1)))</f>
        <v>1</v>
      </c>
      <c r="I810" s="2">
        <f>SUMIFS('raw data'!$E:$E,'raw data'!$A:$A,"="&amp;SystemAnalysis!$A810,'raw data'!$G:$G,"="&amp;SystemAnalysis!$F810)</f>
        <v>8</v>
      </c>
      <c r="J810" s="24">
        <f ca="1">$D810*H810*Inputs!$A$2</f>
        <v>6.9300000000000006</v>
      </c>
      <c r="K810" s="11">
        <f ca="1">IFERROR(I810/J810,"")</f>
        <v>1.1544011544011543</v>
      </c>
    </row>
    <row r="811" spans="1:11" x14ac:dyDescent="0.25">
      <c r="A811" s="35">
        <v>1797</v>
      </c>
      <c r="B811" s="2" t="s">
        <v>5</v>
      </c>
      <c r="C811" s="2">
        <v>2</v>
      </c>
      <c r="D811" s="2">
        <v>5.64</v>
      </c>
      <c r="E811" s="12">
        <v>40575</v>
      </c>
      <c r="F811" s="18">
        <v>2012</v>
      </c>
      <c r="G811" s="2">
        <f ca="1">IF(YEAR(E811)=Inputs!$A$4,1,0)</f>
        <v>0</v>
      </c>
      <c r="H811" s="21">
        <f ca="1">IF(G811=1,HLOOKUP(MONTH(E811),Inputs!$B$11:$M$15,5),IF(YEAR($E811)&gt;$F811,0,IF(YEAR($E811)=$F811,HLOOKUP(MONTH(E811),Inputs!$B$11:$M$15,4),1)))</f>
        <v>1</v>
      </c>
      <c r="I811" s="2">
        <f>SUMIFS('raw data'!$E:$E,'raw data'!$A:$A,"="&amp;SystemAnalysis!$A811,'raw data'!$G:$G,"="&amp;SystemAnalysis!$F811)</f>
        <v>7</v>
      </c>
      <c r="J811" s="24">
        <f ca="1">$D811*H811*Inputs!$A$2</f>
        <v>6.2039999999999997</v>
      </c>
      <c r="K811" s="11">
        <f ca="1">IFERROR(I811/J811,"")</f>
        <v>1.1283043197936815</v>
      </c>
    </row>
    <row r="812" spans="1:11" x14ac:dyDescent="0.25">
      <c r="A812" s="35">
        <v>1822</v>
      </c>
      <c r="B812" s="2" t="s">
        <v>5</v>
      </c>
      <c r="C812" s="2">
        <v>2</v>
      </c>
      <c r="D812" s="2">
        <v>9.89</v>
      </c>
      <c r="E812" s="12">
        <v>40269</v>
      </c>
      <c r="F812" s="18">
        <v>2012</v>
      </c>
      <c r="G812" s="2">
        <f ca="1">IF(YEAR(E812)=Inputs!$A$4,1,0)</f>
        <v>0</v>
      </c>
      <c r="H812" s="21">
        <f ca="1">IF(G812=1,HLOOKUP(MONTH(E812),Inputs!$B$11:$M$15,5),IF(YEAR($E812)&gt;$F812,0,IF(YEAR($E812)=$F812,HLOOKUP(MONTH(E812),Inputs!$B$11:$M$15,4),1)))</f>
        <v>1</v>
      </c>
      <c r="I812" s="2">
        <f>SUMIFS('raw data'!$E:$E,'raw data'!$A:$A,"="&amp;SystemAnalysis!$A812,'raw data'!$G:$G,"="&amp;SystemAnalysis!$F812)</f>
        <v>12</v>
      </c>
      <c r="J812" s="24">
        <f ca="1">$D812*H812*Inputs!$A$2</f>
        <v>10.879000000000001</v>
      </c>
      <c r="K812" s="11">
        <f ca="1">IFERROR(I812/J812,"")</f>
        <v>1.1030425590587369</v>
      </c>
    </row>
    <row r="813" spans="1:11" x14ac:dyDescent="0.25">
      <c r="A813" s="35">
        <v>2029</v>
      </c>
      <c r="B813" s="2" t="s">
        <v>5</v>
      </c>
      <c r="C813" s="2">
        <v>6</v>
      </c>
      <c r="D813" s="2">
        <v>7.2</v>
      </c>
      <c r="E813" s="12">
        <v>40452</v>
      </c>
      <c r="F813" s="18">
        <v>2012</v>
      </c>
      <c r="G813" s="2">
        <f ca="1">IF(YEAR(E813)=Inputs!$A$4,1,0)</f>
        <v>0</v>
      </c>
      <c r="H813" s="21">
        <f ca="1">IF(G813=1,HLOOKUP(MONTH(E813),Inputs!$B$11:$M$15,5),IF(YEAR($E813)&gt;$F813,0,IF(YEAR($E813)=$F813,HLOOKUP(MONTH(E813),Inputs!$B$11:$M$15,4),1)))</f>
        <v>1</v>
      </c>
      <c r="I813" s="2">
        <f>SUMIFS('raw data'!$E:$E,'raw data'!$A:$A,"="&amp;SystemAnalysis!$A813,'raw data'!$G:$G,"="&amp;SystemAnalysis!$F813)</f>
        <v>10</v>
      </c>
      <c r="J813" s="24">
        <f ca="1">$D813*H813*Inputs!$A$2</f>
        <v>7.9200000000000008</v>
      </c>
      <c r="K813" s="11">
        <f ca="1">IFERROR(I813/J813,"")</f>
        <v>1.2626262626262625</v>
      </c>
    </row>
    <row r="814" spans="1:11" x14ac:dyDescent="0.25">
      <c r="A814" s="35">
        <v>2051</v>
      </c>
      <c r="B814" s="2" t="s">
        <v>5</v>
      </c>
      <c r="C814" s="2">
        <v>8</v>
      </c>
      <c r="D814" s="2">
        <v>1.85</v>
      </c>
      <c r="E814" s="12">
        <v>40695</v>
      </c>
      <c r="F814" s="18">
        <v>2012</v>
      </c>
      <c r="G814" s="2">
        <f ca="1">IF(YEAR(E814)=Inputs!$A$4,1,0)</f>
        <v>0</v>
      </c>
      <c r="H814" s="21">
        <f ca="1">IF(G814=1,HLOOKUP(MONTH(E814),Inputs!$B$11:$M$15,5),IF(YEAR($E814)&gt;$F814,0,IF(YEAR($E814)=$F814,HLOOKUP(MONTH(E814),Inputs!$B$11:$M$15,4),1)))</f>
        <v>1</v>
      </c>
      <c r="I814" s="2">
        <f>SUMIFS('raw data'!$E:$E,'raw data'!$A:$A,"="&amp;SystemAnalysis!$A814,'raw data'!$G:$G,"="&amp;SystemAnalysis!$F814)</f>
        <v>2</v>
      </c>
      <c r="J814" s="24">
        <f ca="1">$D814*H814*Inputs!$A$2</f>
        <v>2.0350000000000001</v>
      </c>
      <c r="K814" s="11">
        <f ca="1">IFERROR(I814/J814,"")</f>
        <v>0.98280098280098271</v>
      </c>
    </row>
    <row r="815" spans="1:11" x14ac:dyDescent="0.25">
      <c r="A815" s="35">
        <v>2103</v>
      </c>
      <c r="B815" s="2" t="s">
        <v>5</v>
      </c>
      <c r="C815" s="2">
        <v>8</v>
      </c>
      <c r="D815" s="2">
        <v>3.68</v>
      </c>
      <c r="E815" s="12">
        <v>40603</v>
      </c>
      <c r="F815" s="18">
        <v>2012</v>
      </c>
      <c r="G815" s="2">
        <f ca="1">IF(YEAR(E815)=Inputs!$A$4,1,0)</f>
        <v>0</v>
      </c>
      <c r="H815" s="21">
        <f ca="1">IF(G815=1,HLOOKUP(MONTH(E815),Inputs!$B$11:$M$15,5),IF(YEAR($E815)&gt;$F815,0,IF(YEAR($E815)=$F815,HLOOKUP(MONTH(E815),Inputs!$B$11:$M$15,4),1)))</f>
        <v>1</v>
      </c>
      <c r="I815" s="2">
        <f>SUMIFS('raw data'!$E:$E,'raw data'!$A:$A,"="&amp;SystemAnalysis!$A815,'raw data'!$G:$G,"="&amp;SystemAnalysis!$F815)</f>
        <v>5</v>
      </c>
      <c r="J815" s="24">
        <f ca="1">$D815*H815*Inputs!$A$2</f>
        <v>4.0480000000000009</v>
      </c>
      <c r="K815" s="11">
        <f ca="1">IFERROR(I815/J815,"")</f>
        <v>1.235177865612648</v>
      </c>
    </row>
    <row r="816" spans="1:11" x14ac:dyDescent="0.25">
      <c r="A816" s="35">
        <v>2104</v>
      </c>
      <c r="B816" s="2" t="s">
        <v>5</v>
      </c>
      <c r="C816" s="2">
        <v>8</v>
      </c>
      <c r="D816" s="2">
        <v>5.75</v>
      </c>
      <c r="E816" s="12">
        <v>40575</v>
      </c>
      <c r="F816" s="18">
        <v>2012</v>
      </c>
      <c r="G816" s="2">
        <f ca="1">IF(YEAR(E816)=Inputs!$A$4,1,0)</f>
        <v>0</v>
      </c>
      <c r="H816" s="21">
        <f ca="1">IF(G816=1,HLOOKUP(MONTH(E816),Inputs!$B$11:$M$15,5),IF(YEAR($E816)&gt;$F816,0,IF(YEAR($E816)=$F816,HLOOKUP(MONTH(E816),Inputs!$B$11:$M$15,4),1)))</f>
        <v>1</v>
      </c>
      <c r="I816" s="2">
        <f>SUMIFS('raw data'!$E:$E,'raw data'!$A:$A,"="&amp;SystemAnalysis!$A816,'raw data'!$G:$G,"="&amp;SystemAnalysis!$F816)</f>
        <v>7</v>
      </c>
      <c r="J816" s="24">
        <f ca="1">$D816*H816*Inputs!$A$2</f>
        <v>6.3250000000000002</v>
      </c>
      <c r="K816" s="11">
        <f ca="1">IFERROR(I816/J816,"")</f>
        <v>1.1067193675889329</v>
      </c>
    </row>
    <row r="817" spans="1:11" x14ac:dyDescent="0.25">
      <c r="A817" s="35">
        <v>2134</v>
      </c>
      <c r="B817" s="2" t="s">
        <v>5</v>
      </c>
      <c r="C817" s="2">
        <v>8</v>
      </c>
      <c r="D817" s="2">
        <v>8.2249999999999996</v>
      </c>
      <c r="E817" s="12">
        <v>40603</v>
      </c>
      <c r="F817" s="18">
        <v>2012</v>
      </c>
      <c r="G817" s="2">
        <f ca="1">IF(YEAR(E817)=Inputs!$A$4,1,0)</f>
        <v>0</v>
      </c>
      <c r="H817" s="21">
        <f ca="1">IF(G817=1,HLOOKUP(MONTH(E817),Inputs!$B$11:$M$15,5),IF(YEAR($E817)&gt;$F817,0,IF(YEAR($E817)=$F817,HLOOKUP(MONTH(E817),Inputs!$B$11:$M$15,4),1)))</f>
        <v>1</v>
      </c>
      <c r="I817" s="2">
        <f>SUMIFS('raw data'!$E:$E,'raw data'!$A:$A,"="&amp;SystemAnalysis!$A817,'raw data'!$G:$G,"="&amp;SystemAnalysis!$F817)</f>
        <v>9</v>
      </c>
      <c r="J817" s="24">
        <f ca="1">$D817*H817*Inputs!$A$2</f>
        <v>9.0475000000000012</v>
      </c>
      <c r="K817" s="11">
        <f ca="1">IFERROR(I817/J817,"")</f>
        <v>0.99474993092014352</v>
      </c>
    </row>
    <row r="818" spans="1:11" x14ac:dyDescent="0.25">
      <c r="A818" s="35">
        <v>2159</v>
      </c>
      <c r="B818" s="2" t="s">
        <v>5</v>
      </c>
      <c r="C818" s="2">
        <v>8</v>
      </c>
      <c r="D818" s="2">
        <v>8.5500000000000007</v>
      </c>
      <c r="E818" s="12">
        <v>40634</v>
      </c>
      <c r="F818" s="18">
        <v>2012</v>
      </c>
      <c r="G818" s="2">
        <f ca="1">IF(YEAR(E818)=Inputs!$A$4,1,0)</f>
        <v>0</v>
      </c>
      <c r="H818" s="21">
        <f ca="1">IF(G818=1,HLOOKUP(MONTH(E818),Inputs!$B$11:$M$15,5),IF(YEAR($E818)&gt;$F818,0,IF(YEAR($E818)=$F818,HLOOKUP(MONTH(E818),Inputs!$B$11:$M$15,4),1)))</f>
        <v>1</v>
      </c>
      <c r="I818" s="2">
        <f>SUMIFS('raw data'!$E:$E,'raw data'!$A:$A,"="&amp;SystemAnalysis!$A818,'raw data'!$G:$G,"="&amp;SystemAnalysis!$F818)</f>
        <v>9</v>
      </c>
      <c r="J818" s="24">
        <f ca="1">$D818*H818*Inputs!$A$2</f>
        <v>9.4050000000000011</v>
      </c>
      <c r="K818" s="11">
        <f ca="1">IFERROR(I818/J818,"")</f>
        <v>0.95693779904306209</v>
      </c>
    </row>
    <row r="819" spans="1:11" x14ac:dyDescent="0.25">
      <c r="A819" s="35">
        <v>2167</v>
      </c>
      <c r="B819" s="2" t="s">
        <v>5</v>
      </c>
      <c r="C819" s="2">
        <v>8</v>
      </c>
      <c r="D819" s="2">
        <v>4.1399999999999997</v>
      </c>
      <c r="E819" s="12">
        <v>40634</v>
      </c>
      <c r="F819" s="18">
        <v>2012</v>
      </c>
      <c r="G819" s="2">
        <f ca="1">IF(YEAR(E819)=Inputs!$A$4,1,0)</f>
        <v>0</v>
      </c>
      <c r="H819" s="21">
        <f ca="1">IF(G819=1,HLOOKUP(MONTH(E819),Inputs!$B$11:$M$15,5),IF(YEAR($E819)&gt;$F819,0,IF(YEAR($E819)=$F819,HLOOKUP(MONTH(E819),Inputs!$B$11:$M$15,4),1)))</f>
        <v>1</v>
      </c>
      <c r="I819" s="2">
        <f>SUMIFS('raw data'!$E:$E,'raw data'!$A:$A,"="&amp;SystemAnalysis!$A819,'raw data'!$G:$G,"="&amp;SystemAnalysis!$F819)</f>
        <v>5</v>
      </c>
      <c r="J819" s="24">
        <f ca="1">$D819*H819*Inputs!$A$2</f>
        <v>4.5540000000000003</v>
      </c>
      <c r="K819" s="11">
        <f ca="1">IFERROR(I819/J819,"")</f>
        <v>1.097935880544576</v>
      </c>
    </row>
    <row r="820" spans="1:11" x14ac:dyDescent="0.25">
      <c r="A820" s="35">
        <v>2172</v>
      </c>
      <c r="B820" s="2" t="s">
        <v>5</v>
      </c>
      <c r="C820" s="2">
        <v>5</v>
      </c>
      <c r="D820" s="2">
        <v>5.55</v>
      </c>
      <c r="E820" s="12">
        <v>40603</v>
      </c>
      <c r="F820" s="18">
        <v>2012</v>
      </c>
      <c r="G820" s="2">
        <f ca="1">IF(YEAR(E820)=Inputs!$A$4,1,0)</f>
        <v>0</v>
      </c>
      <c r="H820" s="21">
        <f ca="1">IF(G820=1,HLOOKUP(MONTH(E820),Inputs!$B$11:$M$15,5),IF(YEAR($E820)&gt;$F820,0,IF(YEAR($E820)=$F820,HLOOKUP(MONTH(E820),Inputs!$B$11:$M$15,4),1)))</f>
        <v>1</v>
      </c>
      <c r="I820" s="2">
        <f>SUMIFS('raw data'!$E:$E,'raw data'!$A:$A,"="&amp;SystemAnalysis!$A820,'raw data'!$G:$G,"="&amp;SystemAnalysis!$F820)</f>
        <v>6</v>
      </c>
      <c r="J820" s="24">
        <f ca="1">$D820*H820*Inputs!$A$2</f>
        <v>6.1050000000000004</v>
      </c>
      <c r="K820" s="11">
        <f ca="1">IFERROR(I820/J820,"")</f>
        <v>0.98280098280098271</v>
      </c>
    </row>
    <row r="821" spans="1:11" x14ac:dyDescent="0.25">
      <c r="A821" s="35">
        <v>2174</v>
      </c>
      <c r="B821" s="2" t="s">
        <v>5</v>
      </c>
      <c r="C821" s="2">
        <v>8</v>
      </c>
      <c r="D821" s="2">
        <v>3.91</v>
      </c>
      <c r="E821" s="12">
        <v>40664</v>
      </c>
      <c r="F821" s="18">
        <v>2012</v>
      </c>
      <c r="G821" s="2">
        <f ca="1">IF(YEAR(E821)=Inputs!$A$4,1,0)</f>
        <v>0</v>
      </c>
      <c r="H821" s="21">
        <f ca="1">IF(G821=1,HLOOKUP(MONTH(E821),Inputs!$B$11:$M$15,5),IF(YEAR($E821)&gt;$F821,0,IF(YEAR($E821)=$F821,HLOOKUP(MONTH(E821),Inputs!$B$11:$M$15,4),1)))</f>
        <v>1</v>
      </c>
      <c r="I821" s="2">
        <f>SUMIFS('raw data'!$E:$E,'raw data'!$A:$A,"="&amp;SystemAnalysis!$A821,'raw data'!$G:$G,"="&amp;SystemAnalysis!$F821)</f>
        <v>5</v>
      </c>
      <c r="J821" s="24">
        <f ca="1">$D821*H821*Inputs!$A$2</f>
        <v>4.3010000000000002</v>
      </c>
      <c r="K821" s="11">
        <f ca="1">IFERROR(I821/J821,"")</f>
        <v>1.1625203441060219</v>
      </c>
    </row>
    <row r="822" spans="1:11" x14ac:dyDescent="0.25">
      <c r="A822" s="35">
        <v>2209</v>
      </c>
      <c r="B822" s="2" t="s">
        <v>5</v>
      </c>
      <c r="C822" s="2">
        <v>2</v>
      </c>
      <c r="D822" s="2">
        <v>4.2</v>
      </c>
      <c r="E822" s="12">
        <v>40544</v>
      </c>
      <c r="F822" s="18">
        <v>2012</v>
      </c>
      <c r="G822" s="2">
        <f ca="1">IF(YEAR(E822)=Inputs!$A$4,1,0)</f>
        <v>0</v>
      </c>
      <c r="H822" s="21">
        <f ca="1">IF(G822=1,HLOOKUP(MONTH(E822),Inputs!$B$11:$M$15,5),IF(YEAR($E822)&gt;$F822,0,IF(YEAR($E822)=$F822,HLOOKUP(MONTH(E822),Inputs!$B$11:$M$15,4),1)))</f>
        <v>1</v>
      </c>
      <c r="I822" s="2">
        <f>SUMIFS('raw data'!$E:$E,'raw data'!$A:$A,"="&amp;SystemAnalysis!$A822,'raw data'!$G:$G,"="&amp;SystemAnalysis!$F822)</f>
        <v>5</v>
      </c>
      <c r="J822" s="24">
        <f ca="1">$D822*H822*Inputs!$A$2</f>
        <v>4.620000000000001</v>
      </c>
      <c r="K822" s="11">
        <f ca="1">IFERROR(I822/J822,"")</f>
        <v>1.082251082251082</v>
      </c>
    </row>
    <row r="823" spans="1:11" x14ac:dyDescent="0.25">
      <c r="A823" s="35">
        <v>2218</v>
      </c>
      <c r="B823" s="2" t="s">
        <v>5</v>
      </c>
      <c r="C823" s="2">
        <v>8</v>
      </c>
      <c r="D823" s="2">
        <v>5.52</v>
      </c>
      <c r="E823" s="12">
        <v>40603</v>
      </c>
      <c r="F823" s="18">
        <v>2012</v>
      </c>
      <c r="G823" s="2">
        <f ca="1">IF(YEAR(E823)=Inputs!$A$4,1,0)</f>
        <v>0</v>
      </c>
      <c r="H823" s="21">
        <f ca="1">IF(G823=1,HLOOKUP(MONTH(E823),Inputs!$B$11:$M$15,5),IF(YEAR($E823)&gt;$F823,0,IF(YEAR($E823)=$F823,HLOOKUP(MONTH(E823),Inputs!$B$11:$M$15,4),1)))</f>
        <v>1</v>
      </c>
      <c r="I823" s="2">
        <f>SUMIFS('raw data'!$E:$E,'raw data'!$A:$A,"="&amp;SystemAnalysis!$A823,'raw data'!$G:$G,"="&amp;SystemAnalysis!$F823)</f>
        <v>7</v>
      </c>
      <c r="J823" s="24">
        <f ca="1">$D823*H823*Inputs!$A$2</f>
        <v>6.0720000000000001</v>
      </c>
      <c r="K823" s="11">
        <f ca="1">IFERROR(I823/J823,"")</f>
        <v>1.1528326745718049</v>
      </c>
    </row>
    <row r="824" spans="1:11" x14ac:dyDescent="0.25">
      <c r="A824" s="35">
        <v>2237</v>
      </c>
      <c r="B824" s="2" t="s">
        <v>5</v>
      </c>
      <c r="C824" s="2">
        <v>2</v>
      </c>
      <c r="D824" s="2">
        <v>5.25</v>
      </c>
      <c r="E824" s="12">
        <v>40544</v>
      </c>
      <c r="F824" s="18">
        <v>2012</v>
      </c>
      <c r="G824" s="2">
        <f ca="1">IF(YEAR(E824)=Inputs!$A$4,1,0)</f>
        <v>0</v>
      </c>
      <c r="H824" s="21">
        <f ca="1">IF(G824=1,HLOOKUP(MONTH(E824),Inputs!$B$11:$M$15,5),IF(YEAR($E824)&gt;$F824,0,IF(YEAR($E824)=$F824,HLOOKUP(MONTH(E824),Inputs!$B$11:$M$15,4),1)))</f>
        <v>1</v>
      </c>
      <c r="I824" s="2">
        <f>SUMIFS('raw data'!$E:$E,'raw data'!$A:$A,"="&amp;SystemAnalysis!$A824,'raw data'!$G:$G,"="&amp;SystemAnalysis!$F824)</f>
        <v>6</v>
      </c>
      <c r="J824" s="24">
        <f ca="1">$D824*H824*Inputs!$A$2</f>
        <v>5.7750000000000004</v>
      </c>
      <c r="K824" s="11">
        <f ca="1">IFERROR(I824/J824,"")</f>
        <v>1.0389610389610389</v>
      </c>
    </row>
    <row r="825" spans="1:11" x14ac:dyDescent="0.25">
      <c r="A825" s="35">
        <v>2247</v>
      </c>
      <c r="B825" s="2" t="s">
        <v>5</v>
      </c>
      <c r="C825" s="2">
        <v>2</v>
      </c>
      <c r="D825" s="2">
        <v>4.0250000000000004</v>
      </c>
      <c r="E825" s="12">
        <v>40603</v>
      </c>
      <c r="F825" s="18">
        <v>2012</v>
      </c>
      <c r="G825" s="2">
        <f ca="1">IF(YEAR(E825)=Inputs!$A$4,1,0)</f>
        <v>0</v>
      </c>
      <c r="H825" s="21">
        <f ca="1">IF(G825=1,HLOOKUP(MONTH(E825),Inputs!$B$11:$M$15,5),IF(YEAR($E825)&gt;$F825,0,IF(YEAR($E825)=$F825,HLOOKUP(MONTH(E825),Inputs!$B$11:$M$15,4),1)))</f>
        <v>1</v>
      </c>
      <c r="I825" s="2">
        <f>SUMIFS('raw data'!$E:$E,'raw data'!$A:$A,"="&amp;SystemAnalysis!$A825,'raw data'!$G:$G,"="&amp;SystemAnalysis!$F825)</f>
        <v>4</v>
      </c>
      <c r="J825" s="24">
        <f ca="1">$D825*H825*Inputs!$A$2</f>
        <v>4.4275000000000011</v>
      </c>
      <c r="K825" s="11">
        <f ca="1">IFERROR(I825/J825,"")</f>
        <v>0.9034443817052511</v>
      </c>
    </row>
    <row r="826" spans="1:11" x14ac:dyDescent="0.25">
      <c r="A826" s="35">
        <v>2255</v>
      </c>
      <c r="B826" s="2" t="s">
        <v>5</v>
      </c>
      <c r="C826" s="2">
        <v>8</v>
      </c>
      <c r="D826" s="2">
        <v>8.74</v>
      </c>
      <c r="E826" s="12">
        <v>40575</v>
      </c>
      <c r="F826" s="18">
        <v>2012</v>
      </c>
      <c r="G826" s="2">
        <f ca="1">IF(YEAR(E826)=Inputs!$A$4,1,0)</f>
        <v>0</v>
      </c>
      <c r="H826" s="21">
        <f ca="1">IF(G826=1,HLOOKUP(MONTH(E826),Inputs!$B$11:$M$15,5),IF(YEAR($E826)&gt;$F826,0,IF(YEAR($E826)=$F826,HLOOKUP(MONTH(E826),Inputs!$B$11:$M$15,4),1)))</f>
        <v>1</v>
      </c>
      <c r="I826" s="2">
        <f>SUMIFS('raw data'!$E:$E,'raw data'!$A:$A,"="&amp;SystemAnalysis!$A826,'raw data'!$G:$G,"="&amp;SystemAnalysis!$F826)</f>
        <v>11</v>
      </c>
      <c r="J826" s="24">
        <f ca="1">$D826*H826*Inputs!$A$2</f>
        <v>9.6140000000000008</v>
      </c>
      <c r="K826" s="11">
        <f ca="1">IFERROR(I826/J826,"")</f>
        <v>1.1441647597254003</v>
      </c>
    </row>
    <row r="827" spans="1:11" x14ac:dyDescent="0.25">
      <c r="A827" s="35">
        <v>2268</v>
      </c>
      <c r="B827" s="2" t="s">
        <v>5</v>
      </c>
      <c r="C827" s="2">
        <v>8</v>
      </c>
      <c r="D827" s="2">
        <v>3.22</v>
      </c>
      <c r="E827" s="12">
        <v>40634</v>
      </c>
      <c r="F827" s="18">
        <v>2012</v>
      </c>
      <c r="G827" s="2">
        <f ca="1">IF(YEAR(E827)=Inputs!$A$4,1,0)</f>
        <v>0</v>
      </c>
      <c r="H827" s="21">
        <f ca="1">IF(G827=1,HLOOKUP(MONTH(E827),Inputs!$B$11:$M$15,5),IF(YEAR($E827)&gt;$F827,0,IF(YEAR($E827)=$F827,HLOOKUP(MONTH(E827),Inputs!$B$11:$M$15,4),1)))</f>
        <v>1</v>
      </c>
      <c r="I827" s="2">
        <f>SUMIFS('raw data'!$E:$E,'raw data'!$A:$A,"="&amp;SystemAnalysis!$A827,'raw data'!$G:$G,"="&amp;SystemAnalysis!$F827)</f>
        <v>4</v>
      </c>
      <c r="J827" s="24">
        <f ca="1">$D827*H827*Inputs!$A$2</f>
        <v>3.5420000000000007</v>
      </c>
      <c r="K827" s="11">
        <f ca="1">IFERROR(I827/J827,"")</f>
        <v>1.1293054771315638</v>
      </c>
    </row>
    <row r="828" spans="1:11" x14ac:dyDescent="0.25">
      <c r="A828" s="35">
        <v>2270</v>
      </c>
      <c r="B828" s="2" t="s">
        <v>5</v>
      </c>
      <c r="C828" s="2">
        <v>8</v>
      </c>
      <c r="D828" s="2">
        <v>4.5999999999999996</v>
      </c>
      <c r="E828" s="12">
        <v>40603</v>
      </c>
      <c r="F828" s="18">
        <v>2012</v>
      </c>
      <c r="G828" s="2">
        <f ca="1">IF(YEAR(E828)=Inputs!$A$4,1,0)</f>
        <v>0</v>
      </c>
      <c r="H828" s="21">
        <f ca="1">IF(G828=1,HLOOKUP(MONTH(E828),Inputs!$B$11:$M$15,5),IF(YEAR($E828)&gt;$F828,0,IF(YEAR($E828)=$F828,HLOOKUP(MONTH(E828),Inputs!$B$11:$M$15,4),1)))</f>
        <v>1</v>
      </c>
      <c r="I828" s="2">
        <f>SUMIFS('raw data'!$E:$E,'raw data'!$A:$A,"="&amp;SystemAnalysis!$A828,'raw data'!$G:$G,"="&amp;SystemAnalysis!$F828)</f>
        <v>6</v>
      </c>
      <c r="J828" s="24">
        <f ca="1">$D828*H828*Inputs!$A$2</f>
        <v>5.0599999999999996</v>
      </c>
      <c r="K828" s="11">
        <f ca="1">IFERROR(I828/J828,"")</f>
        <v>1.1857707509881423</v>
      </c>
    </row>
    <row r="829" spans="1:11" x14ac:dyDescent="0.25">
      <c r="A829" s="35">
        <v>2297</v>
      </c>
      <c r="B829" s="2" t="s">
        <v>5</v>
      </c>
      <c r="C829" s="2">
        <v>8</v>
      </c>
      <c r="D829" s="2">
        <v>5.29</v>
      </c>
      <c r="E829" s="12">
        <v>40603</v>
      </c>
      <c r="F829" s="18">
        <v>2012</v>
      </c>
      <c r="G829" s="2">
        <f ca="1">IF(YEAR(E829)=Inputs!$A$4,1,0)</f>
        <v>0</v>
      </c>
      <c r="H829" s="21">
        <f ca="1">IF(G829=1,HLOOKUP(MONTH(E829),Inputs!$B$11:$M$15,5),IF(YEAR($E829)&gt;$F829,0,IF(YEAR($E829)=$F829,HLOOKUP(MONTH(E829),Inputs!$B$11:$M$15,4),1)))</f>
        <v>1</v>
      </c>
      <c r="I829" s="2">
        <f>SUMIFS('raw data'!$E:$E,'raw data'!$A:$A,"="&amp;SystemAnalysis!$A829,'raw data'!$G:$G,"="&amp;SystemAnalysis!$F829)</f>
        <v>7</v>
      </c>
      <c r="J829" s="24">
        <f ca="1">$D829*H829*Inputs!$A$2</f>
        <v>5.8190000000000008</v>
      </c>
      <c r="K829" s="11">
        <f ca="1">IFERROR(I829/J829,"")</f>
        <v>1.2029558343357964</v>
      </c>
    </row>
    <row r="830" spans="1:11" x14ac:dyDescent="0.25">
      <c r="A830" s="35">
        <v>2299</v>
      </c>
      <c r="B830" s="2" t="s">
        <v>5</v>
      </c>
      <c r="C830" s="2">
        <v>7</v>
      </c>
      <c r="D830" s="2">
        <v>9.6</v>
      </c>
      <c r="E830" s="12">
        <v>40330</v>
      </c>
      <c r="F830" s="18">
        <v>2012</v>
      </c>
      <c r="G830" s="2">
        <f ca="1">IF(YEAR(E830)=Inputs!$A$4,1,0)</f>
        <v>0</v>
      </c>
      <c r="H830" s="21">
        <f ca="1">IF(G830=1,HLOOKUP(MONTH(E830),Inputs!$B$11:$M$15,5),IF(YEAR($E830)&gt;$F830,0,IF(YEAR($E830)=$F830,HLOOKUP(MONTH(E830),Inputs!$B$11:$M$15,4),1)))</f>
        <v>1</v>
      </c>
      <c r="I830" s="2">
        <f>SUMIFS('raw data'!$E:$E,'raw data'!$A:$A,"="&amp;SystemAnalysis!$A830,'raw data'!$G:$G,"="&amp;SystemAnalysis!$F830)</f>
        <v>12</v>
      </c>
      <c r="J830" s="24">
        <f ca="1">$D830*H830*Inputs!$A$2</f>
        <v>10.56</v>
      </c>
      <c r="K830" s="11">
        <f ca="1">IFERROR(I830/J830,"")</f>
        <v>1.1363636363636362</v>
      </c>
    </row>
    <row r="831" spans="1:11" x14ac:dyDescent="0.25">
      <c r="A831" s="35">
        <v>2346</v>
      </c>
      <c r="B831" s="2" t="s">
        <v>5</v>
      </c>
      <c r="C831" s="2">
        <v>8</v>
      </c>
      <c r="D831" s="2">
        <v>3.45</v>
      </c>
      <c r="E831" s="12">
        <v>40634</v>
      </c>
      <c r="F831" s="18">
        <v>2012</v>
      </c>
      <c r="G831" s="2">
        <f ca="1">IF(YEAR(E831)=Inputs!$A$4,1,0)</f>
        <v>0</v>
      </c>
      <c r="H831" s="21">
        <f ca="1">IF(G831=1,HLOOKUP(MONTH(E831),Inputs!$B$11:$M$15,5),IF(YEAR($E831)&gt;$F831,0,IF(YEAR($E831)=$F831,HLOOKUP(MONTH(E831),Inputs!$B$11:$M$15,4),1)))</f>
        <v>1</v>
      </c>
      <c r="I831" s="2">
        <f>SUMIFS('raw data'!$E:$E,'raw data'!$A:$A,"="&amp;SystemAnalysis!$A831,'raw data'!$G:$G,"="&amp;SystemAnalysis!$F831)</f>
        <v>4</v>
      </c>
      <c r="J831" s="24">
        <f ca="1">$D831*H831*Inputs!$A$2</f>
        <v>3.7950000000000004</v>
      </c>
      <c r="K831" s="11">
        <f ca="1">IFERROR(I831/J831,"")</f>
        <v>1.054018445322793</v>
      </c>
    </row>
    <row r="832" spans="1:11" x14ac:dyDescent="0.25">
      <c r="A832" s="35">
        <v>2356</v>
      </c>
      <c r="B832" s="2" t="s">
        <v>5</v>
      </c>
      <c r="C832" s="2">
        <v>8</v>
      </c>
      <c r="D832" s="2">
        <v>1.9139999999999999</v>
      </c>
      <c r="E832" s="12">
        <v>40756</v>
      </c>
      <c r="F832" s="18">
        <v>2012</v>
      </c>
      <c r="G832" s="2">
        <f ca="1">IF(YEAR(E832)=Inputs!$A$4,1,0)</f>
        <v>0</v>
      </c>
      <c r="H832" s="21">
        <f ca="1">IF(G832=1,HLOOKUP(MONTH(E832),Inputs!$B$11:$M$15,5),IF(YEAR($E832)&gt;$F832,0,IF(YEAR($E832)=$F832,HLOOKUP(MONTH(E832),Inputs!$B$11:$M$15,4),1)))</f>
        <v>1</v>
      </c>
      <c r="I832" s="2">
        <f>SUMIFS('raw data'!$E:$E,'raw data'!$A:$A,"="&amp;SystemAnalysis!$A832,'raw data'!$G:$G,"="&amp;SystemAnalysis!$F832)</f>
        <v>3</v>
      </c>
      <c r="J832" s="24">
        <f ca="1">$D832*H832*Inputs!$A$2</f>
        <v>2.1053999999999999</v>
      </c>
      <c r="K832" s="11">
        <f ca="1">IFERROR(I832/J832,"")</f>
        <v>1.4249073810202337</v>
      </c>
    </row>
    <row r="833" spans="1:11" x14ac:dyDescent="0.25">
      <c r="A833" s="35">
        <v>2361</v>
      </c>
      <c r="B833" s="2" t="s">
        <v>5</v>
      </c>
      <c r="C833" s="2">
        <v>8</v>
      </c>
      <c r="D833" s="2">
        <v>4.9950000000000001</v>
      </c>
      <c r="E833" s="12">
        <v>40603</v>
      </c>
      <c r="F833" s="18">
        <v>2012</v>
      </c>
      <c r="G833" s="2">
        <f ca="1">IF(YEAR(E833)=Inputs!$A$4,1,0)</f>
        <v>0</v>
      </c>
      <c r="H833" s="21">
        <f ca="1">IF(G833=1,HLOOKUP(MONTH(E833),Inputs!$B$11:$M$15,5),IF(YEAR($E833)&gt;$F833,0,IF(YEAR($E833)=$F833,HLOOKUP(MONTH(E833),Inputs!$B$11:$M$15,4),1)))</f>
        <v>1</v>
      </c>
      <c r="I833" s="2">
        <f>SUMIFS('raw data'!$E:$E,'raw data'!$A:$A,"="&amp;SystemAnalysis!$A833,'raw data'!$G:$G,"="&amp;SystemAnalysis!$F833)</f>
        <v>7</v>
      </c>
      <c r="J833" s="24">
        <f ca="1">$D833*H833*Inputs!$A$2</f>
        <v>5.4945000000000004</v>
      </c>
      <c r="K833" s="11">
        <f ca="1">IFERROR(I833/J833,"")</f>
        <v>1.2740012740012738</v>
      </c>
    </row>
    <row r="834" spans="1:11" x14ac:dyDescent="0.25">
      <c r="A834" s="35">
        <v>2367</v>
      </c>
      <c r="B834" s="2" t="s">
        <v>5</v>
      </c>
      <c r="C834" s="2">
        <v>2</v>
      </c>
      <c r="D834" s="2">
        <v>11.1</v>
      </c>
      <c r="E834" s="12">
        <v>40848</v>
      </c>
      <c r="F834" s="18">
        <v>2012</v>
      </c>
      <c r="G834" s="2">
        <f ca="1">IF(YEAR(E834)=Inputs!$A$4,1,0)</f>
        <v>0</v>
      </c>
      <c r="H834" s="21">
        <f ca="1">IF(G834=1,HLOOKUP(MONTH(E834),Inputs!$B$11:$M$15,5),IF(YEAR($E834)&gt;$F834,0,IF(YEAR($E834)=$F834,HLOOKUP(MONTH(E834),Inputs!$B$11:$M$15,4),1)))</f>
        <v>1</v>
      </c>
      <c r="I834" s="2">
        <f>SUMIFS('raw data'!$E:$E,'raw data'!$A:$A,"="&amp;SystemAnalysis!$A834,'raw data'!$G:$G,"="&amp;SystemAnalysis!$F834)</f>
        <v>3</v>
      </c>
      <c r="J834" s="24">
        <f ca="1">$D834*H834*Inputs!$A$2</f>
        <v>12.21</v>
      </c>
      <c r="K834" s="11">
        <f ca="1">IFERROR(I834/J834,"")</f>
        <v>0.24570024570024568</v>
      </c>
    </row>
    <row r="835" spans="1:11" x14ac:dyDescent="0.25">
      <c r="A835" s="35">
        <v>2369</v>
      </c>
      <c r="B835" s="2" t="s">
        <v>5</v>
      </c>
      <c r="C835" s="2">
        <v>8</v>
      </c>
      <c r="D835" s="2">
        <v>4.83</v>
      </c>
      <c r="E835" s="12">
        <v>40634</v>
      </c>
      <c r="F835" s="18">
        <v>2012</v>
      </c>
      <c r="G835" s="2">
        <f ca="1">IF(YEAR(E835)=Inputs!$A$4,1,0)</f>
        <v>0</v>
      </c>
      <c r="H835" s="21">
        <f ca="1">IF(G835=1,HLOOKUP(MONTH(E835),Inputs!$B$11:$M$15,5),IF(YEAR($E835)&gt;$F835,0,IF(YEAR($E835)=$F835,HLOOKUP(MONTH(E835),Inputs!$B$11:$M$15,4),1)))</f>
        <v>1</v>
      </c>
      <c r="I835" s="2">
        <f>SUMIFS('raw data'!$E:$E,'raw data'!$A:$A,"="&amp;SystemAnalysis!$A835,'raw data'!$G:$G,"="&amp;SystemAnalysis!$F835)</f>
        <v>6</v>
      </c>
      <c r="J835" s="24">
        <f ca="1">$D835*H835*Inputs!$A$2</f>
        <v>5.3130000000000006</v>
      </c>
      <c r="K835" s="11">
        <f ca="1">IFERROR(I835/J835,"")</f>
        <v>1.129305477131564</v>
      </c>
    </row>
    <row r="836" spans="1:11" x14ac:dyDescent="0.25">
      <c r="A836" s="35">
        <v>2399</v>
      </c>
      <c r="B836" s="2" t="s">
        <v>5</v>
      </c>
      <c r="C836" s="2">
        <v>6</v>
      </c>
      <c r="D836" s="2">
        <v>8.9700000000000006</v>
      </c>
      <c r="E836" s="12">
        <v>40575</v>
      </c>
      <c r="F836" s="18">
        <v>2012</v>
      </c>
      <c r="G836" s="2">
        <f ca="1">IF(YEAR(E836)=Inputs!$A$4,1,0)</f>
        <v>0</v>
      </c>
      <c r="H836" s="21">
        <f ca="1">IF(G836=1,HLOOKUP(MONTH(E836),Inputs!$B$11:$M$15,5),IF(YEAR($E836)&gt;$F836,0,IF(YEAR($E836)=$F836,HLOOKUP(MONTH(E836),Inputs!$B$11:$M$15,4),1)))</f>
        <v>1</v>
      </c>
      <c r="I836" s="2">
        <f>SUMIFS('raw data'!$E:$E,'raw data'!$A:$A,"="&amp;SystemAnalysis!$A836,'raw data'!$G:$G,"="&amp;SystemAnalysis!$F836)</f>
        <v>12</v>
      </c>
      <c r="J836" s="24">
        <f ca="1">$D836*H836*Inputs!$A$2</f>
        <v>9.8670000000000009</v>
      </c>
      <c r="K836" s="11">
        <f ca="1">IFERROR(I836/J836,"")</f>
        <v>1.2161751292186074</v>
      </c>
    </row>
    <row r="837" spans="1:11" x14ac:dyDescent="0.25">
      <c r="A837" s="35">
        <v>2400</v>
      </c>
      <c r="B837" s="2" t="s">
        <v>5</v>
      </c>
      <c r="C837" s="2">
        <v>8</v>
      </c>
      <c r="D837" s="2">
        <v>4.05</v>
      </c>
      <c r="E837" s="12">
        <v>40634</v>
      </c>
      <c r="F837" s="18">
        <v>2012</v>
      </c>
      <c r="G837" s="2">
        <f ca="1">IF(YEAR(E837)=Inputs!$A$4,1,0)</f>
        <v>0</v>
      </c>
      <c r="H837" s="21">
        <f ca="1">IF(G837=1,HLOOKUP(MONTH(E837),Inputs!$B$11:$M$15,5),IF(YEAR($E837)&gt;$F837,0,IF(YEAR($E837)=$F837,HLOOKUP(MONTH(E837),Inputs!$B$11:$M$15,4),1)))</f>
        <v>1</v>
      </c>
      <c r="I837" s="2">
        <f>SUMIFS('raw data'!$E:$E,'raw data'!$A:$A,"="&amp;SystemAnalysis!$A837,'raw data'!$G:$G,"="&amp;SystemAnalysis!$F837)</f>
        <v>5</v>
      </c>
      <c r="J837" s="24">
        <f ca="1">$D837*H837*Inputs!$A$2</f>
        <v>4.4550000000000001</v>
      </c>
      <c r="K837" s="11">
        <f ca="1">IFERROR(I837/J837,"")</f>
        <v>1.122334455667789</v>
      </c>
    </row>
    <row r="838" spans="1:11" x14ac:dyDescent="0.25">
      <c r="A838" s="35">
        <v>2427</v>
      </c>
      <c r="B838" s="2" t="s">
        <v>5</v>
      </c>
      <c r="C838" s="2">
        <v>8</v>
      </c>
      <c r="D838" s="2">
        <v>4.83</v>
      </c>
      <c r="E838" s="12">
        <v>40603</v>
      </c>
      <c r="F838" s="18">
        <v>2012</v>
      </c>
      <c r="G838" s="2">
        <f ca="1">IF(YEAR(E838)=Inputs!$A$4,1,0)</f>
        <v>0</v>
      </c>
      <c r="H838" s="21">
        <f ca="1">IF(G838=1,HLOOKUP(MONTH(E838),Inputs!$B$11:$M$15,5),IF(YEAR($E838)&gt;$F838,0,IF(YEAR($E838)=$F838,HLOOKUP(MONTH(E838),Inputs!$B$11:$M$15,4),1)))</f>
        <v>1</v>
      </c>
      <c r="I838" s="2">
        <f>SUMIFS('raw data'!$E:$E,'raw data'!$A:$A,"="&amp;SystemAnalysis!$A838,'raw data'!$G:$G,"="&amp;SystemAnalysis!$F838)</f>
        <v>6</v>
      </c>
      <c r="J838" s="24">
        <f ca="1">$D838*H838*Inputs!$A$2</f>
        <v>5.3130000000000006</v>
      </c>
      <c r="K838" s="11">
        <f ca="1">IFERROR(I838/J838,"")</f>
        <v>1.129305477131564</v>
      </c>
    </row>
    <row r="839" spans="1:11" x14ac:dyDescent="0.25">
      <c r="A839" s="35">
        <v>2433</v>
      </c>
      <c r="B839" s="2" t="s">
        <v>5</v>
      </c>
      <c r="C839" s="2">
        <v>6</v>
      </c>
      <c r="D839" s="2">
        <v>8.14</v>
      </c>
      <c r="E839" s="12">
        <v>40603</v>
      </c>
      <c r="F839" s="18">
        <v>2012</v>
      </c>
      <c r="G839" s="2">
        <f ca="1">IF(YEAR(E839)=Inputs!$A$4,1,0)</f>
        <v>0</v>
      </c>
      <c r="H839" s="21">
        <f ca="1">IF(G839=1,HLOOKUP(MONTH(E839),Inputs!$B$11:$M$15,5),IF(YEAR($E839)&gt;$F839,0,IF(YEAR($E839)=$F839,HLOOKUP(MONTH(E839),Inputs!$B$11:$M$15,4),1)))</f>
        <v>1</v>
      </c>
      <c r="I839" s="2">
        <f>SUMIFS('raw data'!$E:$E,'raw data'!$A:$A,"="&amp;SystemAnalysis!$A839,'raw data'!$G:$G,"="&amp;SystemAnalysis!$F839)</f>
        <v>8</v>
      </c>
      <c r="J839" s="24">
        <f ca="1">$D839*H839*Inputs!$A$2</f>
        <v>8.9540000000000006</v>
      </c>
      <c r="K839" s="11">
        <f ca="1">IFERROR(I839/J839,"")</f>
        <v>0.89345543890998436</v>
      </c>
    </row>
    <row r="840" spans="1:11" x14ac:dyDescent="0.25">
      <c r="A840" s="35">
        <v>2450</v>
      </c>
      <c r="B840" s="2" t="s">
        <v>5</v>
      </c>
      <c r="C840" s="2">
        <v>3</v>
      </c>
      <c r="D840" s="2">
        <v>44.8</v>
      </c>
      <c r="E840" s="12">
        <v>40575</v>
      </c>
      <c r="F840" s="18">
        <v>2012</v>
      </c>
      <c r="G840" s="2">
        <f ca="1">IF(YEAR(E840)=Inputs!$A$4,1,0)</f>
        <v>0</v>
      </c>
      <c r="H840" s="21">
        <f ca="1">IF(G840=1,HLOOKUP(MONTH(E840),Inputs!$B$11:$M$15,5),IF(YEAR($E840)&gt;$F840,0,IF(YEAR($E840)=$F840,HLOOKUP(MONTH(E840),Inputs!$B$11:$M$15,4),1)))</f>
        <v>1</v>
      </c>
      <c r="I840" s="2">
        <f>SUMIFS('raw data'!$E:$E,'raw data'!$A:$A,"="&amp;SystemAnalysis!$A840,'raw data'!$G:$G,"="&amp;SystemAnalysis!$F840)</f>
        <v>51</v>
      </c>
      <c r="J840" s="24">
        <f ca="1">$D840*H840*Inputs!$A$2</f>
        <v>49.28</v>
      </c>
      <c r="K840" s="11">
        <f ca="1">IFERROR(I840/J840,"")</f>
        <v>1.0349025974025974</v>
      </c>
    </row>
    <row r="841" spans="1:11" x14ac:dyDescent="0.25">
      <c r="A841" s="35">
        <v>2463</v>
      </c>
      <c r="B841" s="2" t="s">
        <v>5</v>
      </c>
      <c r="C841" s="2">
        <v>3</v>
      </c>
      <c r="D841" s="2">
        <v>51.03</v>
      </c>
      <c r="E841" s="12">
        <v>40575</v>
      </c>
      <c r="F841" s="18">
        <v>2012</v>
      </c>
      <c r="G841" s="2">
        <f ca="1">IF(YEAR(E841)=Inputs!$A$4,1,0)</f>
        <v>0</v>
      </c>
      <c r="H841" s="21">
        <f ca="1">IF(G841=1,HLOOKUP(MONTH(E841),Inputs!$B$11:$M$15,5),IF(YEAR($E841)&gt;$F841,0,IF(YEAR($E841)=$F841,HLOOKUP(MONTH(E841),Inputs!$B$11:$M$15,4),1)))</f>
        <v>1</v>
      </c>
      <c r="I841" s="2">
        <f>SUMIFS('raw data'!$E:$E,'raw data'!$A:$A,"="&amp;SystemAnalysis!$A841,'raw data'!$G:$G,"="&amp;SystemAnalysis!$F841)</f>
        <v>60</v>
      </c>
      <c r="J841" s="24">
        <f ca="1">$D841*H841*Inputs!$A$2</f>
        <v>56.133000000000003</v>
      </c>
      <c r="K841" s="11">
        <f ca="1">IFERROR(I841/J841,"")</f>
        <v>1.0688899577788467</v>
      </c>
    </row>
    <row r="842" spans="1:11" x14ac:dyDescent="0.25">
      <c r="A842" s="35">
        <v>2474</v>
      </c>
      <c r="B842" s="2" t="s">
        <v>5</v>
      </c>
      <c r="C842" s="2">
        <v>9</v>
      </c>
      <c r="D842" s="2">
        <v>5.17</v>
      </c>
      <c r="E842" s="12">
        <v>40634</v>
      </c>
      <c r="F842" s="18">
        <v>2012</v>
      </c>
      <c r="G842" s="2">
        <f ca="1">IF(YEAR(E842)=Inputs!$A$4,1,0)</f>
        <v>0</v>
      </c>
      <c r="H842" s="21">
        <f ca="1">IF(G842=1,HLOOKUP(MONTH(E842),Inputs!$B$11:$M$15,5),IF(YEAR($E842)&gt;$F842,0,IF(YEAR($E842)=$F842,HLOOKUP(MONTH(E842),Inputs!$B$11:$M$15,4),1)))</f>
        <v>1</v>
      </c>
      <c r="I842" s="2">
        <f>SUMIFS('raw data'!$E:$E,'raw data'!$A:$A,"="&amp;SystemAnalysis!$A842,'raw data'!$G:$G,"="&amp;SystemAnalysis!$F842)</f>
        <v>7</v>
      </c>
      <c r="J842" s="24">
        <f ca="1">$D842*H842*Inputs!$A$2</f>
        <v>5.6870000000000003</v>
      </c>
      <c r="K842" s="11">
        <f ca="1">IFERROR(I842/J842,"")</f>
        <v>1.2308774397749251</v>
      </c>
    </row>
    <row r="843" spans="1:11" x14ac:dyDescent="0.25">
      <c r="A843" s="35">
        <v>2512</v>
      </c>
      <c r="B843" s="2" t="s">
        <v>5</v>
      </c>
      <c r="C843" s="2">
        <v>8</v>
      </c>
      <c r="D843" s="2">
        <v>8.0500000000000007</v>
      </c>
      <c r="E843" s="12">
        <v>40575</v>
      </c>
      <c r="F843" s="18">
        <v>2012</v>
      </c>
      <c r="G843" s="2">
        <f ca="1">IF(YEAR(E843)=Inputs!$A$4,1,0)</f>
        <v>0</v>
      </c>
      <c r="H843" s="21">
        <f ca="1">IF(G843=1,HLOOKUP(MONTH(E843),Inputs!$B$11:$M$15,5),IF(YEAR($E843)&gt;$F843,0,IF(YEAR($E843)=$F843,HLOOKUP(MONTH(E843),Inputs!$B$11:$M$15,4),1)))</f>
        <v>1</v>
      </c>
      <c r="I843" s="2">
        <f>SUMIFS('raw data'!$E:$E,'raw data'!$A:$A,"="&amp;SystemAnalysis!$A843,'raw data'!$G:$G,"="&amp;SystemAnalysis!$F843)</f>
        <v>10</v>
      </c>
      <c r="J843" s="24">
        <f ca="1">$D843*H843*Inputs!$A$2</f>
        <v>8.8550000000000022</v>
      </c>
      <c r="K843" s="11">
        <f ca="1">IFERROR(I843/J843,"")</f>
        <v>1.1293054771315638</v>
      </c>
    </row>
    <row r="844" spans="1:11" x14ac:dyDescent="0.25">
      <c r="A844" s="35">
        <v>2619</v>
      </c>
      <c r="B844" s="2" t="s">
        <v>5</v>
      </c>
      <c r="C844" s="2">
        <v>8</v>
      </c>
      <c r="D844" s="2">
        <v>2.448</v>
      </c>
      <c r="E844" s="12">
        <v>40695</v>
      </c>
      <c r="F844" s="18">
        <v>2012</v>
      </c>
      <c r="G844" s="2">
        <f ca="1">IF(YEAR(E844)=Inputs!$A$4,1,0)</f>
        <v>0</v>
      </c>
      <c r="H844" s="21">
        <f ca="1">IF(G844=1,HLOOKUP(MONTH(E844),Inputs!$B$11:$M$15,5),IF(YEAR($E844)&gt;$F844,0,IF(YEAR($E844)=$F844,HLOOKUP(MONTH(E844),Inputs!$B$11:$M$15,4),1)))</f>
        <v>1</v>
      </c>
      <c r="I844" s="2">
        <f>SUMIFS('raw data'!$E:$E,'raw data'!$A:$A,"="&amp;SystemAnalysis!$A844,'raw data'!$G:$G,"="&amp;SystemAnalysis!$F844)</f>
        <v>3</v>
      </c>
      <c r="J844" s="24">
        <f ca="1">$D844*H844*Inputs!$A$2</f>
        <v>2.6928000000000001</v>
      </c>
      <c r="K844" s="11">
        <f ca="1">IFERROR(I844/J844,"")</f>
        <v>1.1140819964349375</v>
      </c>
    </row>
    <row r="845" spans="1:11" x14ac:dyDescent="0.25">
      <c r="A845" s="35">
        <v>2638</v>
      </c>
      <c r="B845" s="2" t="s">
        <v>5</v>
      </c>
      <c r="C845" s="2">
        <v>6</v>
      </c>
      <c r="D845" s="2">
        <v>1.175</v>
      </c>
      <c r="E845" s="12">
        <v>40787</v>
      </c>
      <c r="F845" s="18">
        <v>2012</v>
      </c>
      <c r="G845" s="2">
        <f ca="1">IF(YEAR(E845)=Inputs!$A$4,1,0)</f>
        <v>0</v>
      </c>
      <c r="H845" s="21">
        <f ca="1">IF(G845=1,HLOOKUP(MONTH(E845),Inputs!$B$11:$M$15,5),IF(YEAR($E845)&gt;$F845,0,IF(YEAR($E845)=$F845,HLOOKUP(MONTH(E845),Inputs!$B$11:$M$15,4),1)))</f>
        <v>1</v>
      </c>
      <c r="I845" s="2">
        <f>SUMIFS('raw data'!$E:$E,'raw data'!$A:$A,"="&amp;SystemAnalysis!$A845,'raw data'!$G:$G,"="&amp;SystemAnalysis!$F845)</f>
        <v>1</v>
      </c>
      <c r="J845" s="24">
        <f ca="1">$D845*H845*Inputs!$A$2</f>
        <v>1.2925000000000002</v>
      </c>
      <c r="K845" s="11">
        <f ca="1">IFERROR(I845/J845,"")</f>
        <v>0.77369439071566715</v>
      </c>
    </row>
    <row r="846" spans="1:11" x14ac:dyDescent="0.25">
      <c r="A846" s="35">
        <v>2746</v>
      </c>
      <c r="B846" s="2" t="s">
        <v>5</v>
      </c>
      <c r="C846" s="2">
        <v>6</v>
      </c>
      <c r="D846" s="2">
        <v>4.2300000000000004</v>
      </c>
      <c r="E846" s="12">
        <v>40756</v>
      </c>
      <c r="F846" s="18">
        <v>2012</v>
      </c>
      <c r="G846" s="2">
        <f ca="1">IF(YEAR(E846)=Inputs!$A$4,1,0)</f>
        <v>0</v>
      </c>
      <c r="H846" s="21">
        <f ca="1">IF(G846=1,HLOOKUP(MONTH(E846),Inputs!$B$11:$M$15,5),IF(YEAR($E846)&gt;$F846,0,IF(YEAR($E846)=$F846,HLOOKUP(MONTH(E846),Inputs!$B$11:$M$15,4),1)))</f>
        <v>1</v>
      </c>
      <c r="I846" s="2">
        <f>SUMIFS('raw data'!$E:$E,'raw data'!$A:$A,"="&amp;SystemAnalysis!$A846,'raw data'!$G:$G,"="&amp;SystemAnalysis!$F846)</f>
        <v>6</v>
      </c>
      <c r="J846" s="24">
        <f ca="1">$D846*H846*Inputs!$A$2</f>
        <v>4.6530000000000005</v>
      </c>
      <c r="K846" s="11">
        <f ca="1">IFERROR(I846/J846,"")</f>
        <v>1.2894906511927786</v>
      </c>
    </row>
    <row r="847" spans="1:11" hidden="1" x14ac:dyDescent="0.25">
      <c r="A847" s="35">
        <v>2764</v>
      </c>
      <c r="B847" s="2" t="s">
        <v>5</v>
      </c>
      <c r="C847" s="2">
        <v>8</v>
      </c>
      <c r="D847" s="2">
        <v>3.22</v>
      </c>
      <c r="E847" s="12">
        <v>41365</v>
      </c>
      <c r="F847" s="18">
        <v>2012</v>
      </c>
      <c r="G847" s="2">
        <f ca="1">IF(YEAR(E847)=Inputs!$A$4,1,0)</f>
        <v>0</v>
      </c>
      <c r="H847" s="21">
        <f ca="1">IF(G847=1,HLOOKUP(MONTH(E847),Inputs!$B$11:$M$15,5),IF(YEAR($E847)&gt;$F847,0,IF(YEAR($E847)=$F847,HLOOKUP(MONTH(E847),Inputs!$B$11:$M$15,4),1)))</f>
        <v>0</v>
      </c>
      <c r="I847" s="2">
        <f>SUMIFS('raw data'!$E:$E,'raw data'!$A:$A,"="&amp;SystemAnalysis!$A847,'raw data'!$G:$G,"="&amp;SystemAnalysis!$F847)</f>
        <v>0</v>
      </c>
      <c r="J847" s="24">
        <f ca="1">$D847*H847*Inputs!$A$2</f>
        <v>0</v>
      </c>
      <c r="K847" s="11" t="str">
        <f ca="1">IFERROR(I847/J847,"")</f>
        <v/>
      </c>
    </row>
    <row r="848" spans="1:11" x14ac:dyDescent="0.25">
      <c r="A848" s="35">
        <v>2774</v>
      </c>
      <c r="B848" s="2" t="s">
        <v>5</v>
      </c>
      <c r="C848" s="2">
        <v>6</v>
      </c>
      <c r="D848" s="2">
        <v>2.8</v>
      </c>
      <c r="E848" s="12">
        <v>40725</v>
      </c>
      <c r="F848" s="18">
        <v>2012</v>
      </c>
      <c r="G848" s="2">
        <f ca="1">IF(YEAR(E848)=Inputs!$A$4,1,0)</f>
        <v>0</v>
      </c>
      <c r="H848" s="21">
        <f ca="1">IF(G848=1,HLOOKUP(MONTH(E848),Inputs!$B$11:$M$15,5),IF(YEAR($E848)&gt;$F848,0,IF(YEAR($E848)=$F848,HLOOKUP(MONTH(E848),Inputs!$B$11:$M$15,4),1)))</f>
        <v>1</v>
      </c>
      <c r="I848" s="2">
        <f>SUMIFS('raw data'!$E:$E,'raw data'!$A:$A,"="&amp;SystemAnalysis!$A848,'raw data'!$G:$G,"="&amp;SystemAnalysis!$F848)</f>
        <v>3</v>
      </c>
      <c r="J848" s="24">
        <f ca="1">$D848*H848*Inputs!$A$2</f>
        <v>3.08</v>
      </c>
      <c r="K848" s="11">
        <f ca="1">IFERROR(I848/J848,"")</f>
        <v>0.97402597402597402</v>
      </c>
    </row>
    <row r="849" spans="1:11" x14ac:dyDescent="0.25">
      <c r="A849" s="35">
        <v>2824</v>
      </c>
      <c r="B849" s="2" t="s">
        <v>5</v>
      </c>
      <c r="C849" s="2">
        <v>8</v>
      </c>
      <c r="D849" s="2">
        <v>2.1760000000000002</v>
      </c>
      <c r="E849" s="12">
        <v>40695</v>
      </c>
      <c r="F849" s="18">
        <v>2012</v>
      </c>
      <c r="G849" s="2">
        <f ca="1">IF(YEAR(E849)=Inputs!$A$4,1,0)</f>
        <v>0</v>
      </c>
      <c r="H849" s="21">
        <f ca="1">IF(G849=1,HLOOKUP(MONTH(E849),Inputs!$B$11:$M$15,5),IF(YEAR($E849)&gt;$F849,0,IF(YEAR($E849)=$F849,HLOOKUP(MONTH(E849),Inputs!$B$11:$M$15,4),1)))</f>
        <v>1</v>
      </c>
      <c r="I849" s="2">
        <f>SUMIFS('raw data'!$E:$E,'raw data'!$A:$A,"="&amp;SystemAnalysis!$A849,'raw data'!$G:$G,"="&amp;SystemAnalysis!$F849)</f>
        <v>3</v>
      </c>
      <c r="J849" s="24">
        <f ca="1">$D849*H849*Inputs!$A$2</f>
        <v>2.3936000000000002</v>
      </c>
      <c r="K849" s="11">
        <f ca="1">IFERROR(I849/J849,"")</f>
        <v>1.2533422459893047</v>
      </c>
    </row>
    <row r="850" spans="1:11" x14ac:dyDescent="0.25">
      <c r="A850" s="35">
        <v>2929</v>
      </c>
      <c r="B850" s="2" t="s">
        <v>5</v>
      </c>
      <c r="C850" s="2">
        <v>6</v>
      </c>
      <c r="D850" s="2">
        <v>6.44</v>
      </c>
      <c r="E850" s="12">
        <v>40664</v>
      </c>
      <c r="F850" s="18">
        <v>2012</v>
      </c>
      <c r="G850" s="2">
        <f ca="1">IF(YEAR(E850)=Inputs!$A$4,1,0)</f>
        <v>0</v>
      </c>
      <c r="H850" s="21">
        <f ca="1">IF(G850=1,HLOOKUP(MONTH(E850),Inputs!$B$11:$M$15,5),IF(YEAR($E850)&gt;$F850,0,IF(YEAR($E850)=$F850,HLOOKUP(MONTH(E850),Inputs!$B$11:$M$15,4),1)))</f>
        <v>1</v>
      </c>
      <c r="I850" s="2">
        <f>SUMIFS('raw data'!$E:$E,'raw data'!$A:$A,"="&amp;SystemAnalysis!$A850,'raw data'!$G:$G,"="&amp;SystemAnalysis!$F850)</f>
        <v>8</v>
      </c>
      <c r="J850" s="24">
        <f ca="1">$D850*H850*Inputs!$A$2</f>
        <v>7.0840000000000014</v>
      </c>
      <c r="K850" s="11">
        <f ca="1">IFERROR(I850/J850,"")</f>
        <v>1.1293054771315638</v>
      </c>
    </row>
    <row r="851" spans="1:11" x14ac:dyDescent="0.25">
      <c r="A851" s="35">
        <v>3030</v>
      </c>
      <c r="B851" s="2" t="s">
        <v>5</v>
      </c>
      <c r="C851" s="2">
        <v>6</v>
      </c>
      <c r="D851" s="2">
        <v>7.8540000000000001</v>
      </c>
      <c r="E851" s="12">
        <v>40725</v>
      </c>
      <c r="F851" s="18">
        <v>2012</v>
      </c>
      <c r="G851" s="2">
        <f ca="1">IF(YEAR(E851)=Inputs!$A$4,1,0)</f>
        <v>0</v>
      </c>
      <c r="H851" s="21">
        <f ca="1">IF(G851=1,HLOOKUP(MONTH(E851),Inputs!$B$11:$M$15,5),IF(YEAR($E851)&gt;$F851,0,IF(YEAR($E851)=$F851,HLOOKUP(MONTH(E851),Inputs!$B$11:$M$15,4),1)))</f>
        <v>1</v>
      </c>
      <c r="I851" s="2">
        <f>SUMIFS('raw data'!$E:$E,'raw data'!$A:$A,"="&amp;SystemAnalysis!$A851,'raw data'!$G:$G,"="&amp;SystemAnalysis!$F851)</f>
        <v>10</v>
      </c>
      <c r="J851" s="24">
        <f ca="1">$D851*H851*Inputs!$A$2</f>
        <v>8.6394000000000002</v>
      </c>
      <c r="K851" s="11">
        <f ca="1">IFERROR(I851/J851,"")</f>
        <v>1.1574877885038313</v>
      </c>
    </row>
    <row r="852" spans="1:11" hidden="1" x14ac:dyDescent="0.25">
      <c r="A852" s="35">
        <v>3075</v>
      </c>
      <c r="B852" s="2" t="s">
        <v>5</v>
      </c>
      <c r="C852" s="2">
        <v>5</v>
      </c>
      <c r="D852" s="2">
        <v>2.08</v>
      </c>
      <c r="E852" s="12">
        <v>41122</v>
      </c>
      <c r="F852" s="18">
        <v>2012</v>
      </c>
      <c r="G852" s="2">
        <f ca="1">IF(YEAR(E852)=Inputs!$A$4,1,0)</f>
        <v>0</v>
      </c>
      <c r="H852" s="21">
        <f ca="1">IF(G852=1,HLOOKUP(MONTH(E852),Inputs!$B$11:$M$15,5),IF(YEAR($E852)&gt;$F852,0,IF(YEAR($E852)=$F852,HLOOKUP(MONTH(E852),Inputs!$B$11:$M$15,4),1)))</f>
        <v>0.31869181188827883</v>
      </c>
      <c r="I852" s="2">
        <f>SUMIFS('raw data'!$E:$E,'raw data'!$A:$A,"="&amp;SystemAnalysis!$A852,'raw data'!$G:$G,"="&amp;SystemAnalysis!$F852)</f>
        <v>1</v>
      </c>
      <c r="J852" s="24">
        <f ca="1">$D852*H852*Inputs!$A$2</f>
        <v>0.72916686560038202</v>
      </c>
      <c r="K852" s="11">
        <f ca="1">IFERROR(I852/J852,"")</f>
        <v>1.3714281972708937</v>
      </c>
    </row>
    <row r="853" spans="1:11" x14ac:dyDescent="0.25">
      <c r="A853" s="35">
        <v>3153</v>
      </c>
      <c r="B853" s="2" t="s">
        <v>5</v>
      </c>
      <c r="C853" s="2">
        <v>5</v>
      </c>
      <c r="D853" s="2">
        <v>5.94</v>
      </c>
      <c r="E853" s="12">
        <v>40695</v>
      </c>
      <c r="F853" s="18">
        <v>2012</v>
      </c>
      <c r="G853" s="2">
        <f ca="1">IF(YEAR(E853)=Inputs!$A$4,1,0)</f>
        <v>0</v>
      </c>
      <c r="H853" s="21">
        <f ca="1">IF(G853=1,HLOOKUP(MONTH(E853),Inputs!$B$11:$M$15,5),IF(YEAR($E853)&gt;$F853,0,IF(YEAR($E853)=$F853,HLOOKUP(MONTH(E853),Inputs!$B$11:$M$15,4),1)))</f>
        <v>1</v>
      </c>
      <c r="I853" s="2">
        <f>SUMIFS('raw data'!$E:$E,'raw data'!$A:$A,"="&amp;SystemAnalysis!$A853,'raw data'!$G:$G,"="&amp;SystemAnalysis!$F853)</f>
        <v>6</v>
      </c>
      <c r="J853" s="24">
        <f ca="1">$D853*H853*Inputs!$A$2</f>
        <v>6.5340000000000007</v>
      </c>
      <c r="K853" s="11">
        <f ca="1">IFERROR(I853/J853,"")</f>
        <v>0.9182736455463727</v>
      </c>
    </row>
    <row r="854" spans="1:11" x14ac:dyDescent="0.25">
      <c r="A854" s="35">
        <v>3195</v>
      </c>
      <c r="B854" s="2" t="s">
        <v>5</v>
      </c>
      <c r="C854" s="2">
        <v>5</v>
      </c>
      <c r="D854" s="2">
        <v>5.59</v>
      </c>
      <c r="E854" s="12">
        <v>40817</v>
      </c>
      <c r="F854" s="18">
        <v>2012</v>
      </c>
      <c r="G854" s="2">
        <f ca="1">IF(YEAR(E854)=Inputs!$A$4,1,0)</f>
        <v>0</v>
      </c>
      <c r="H854" s="21">
        <f ca="1">IF(G854=1,HLOOKUP(MONTH(E854),Inputs!$B$11:$M$15,5),IF(YEAR($E854)&gt;$F854,0,IF(YEAR($E854)=$F854,HLOOKUP(MONTH(E854),Inputs!$B$11:$M$15,4),1)))</f>
        <v>1</v>
      </c>
      <c r="I854" s="2">
        <f>SUMIFS('raw data'!$E:$E,'raw data'!$A:$A,"="&amp;SystemAnalysis!$A854,'raw data'!$G:$G,"="&amp;SystemAnalysis!$F854)</f>
        <v>7</v>
      </c>
      <c r="J854" s="24">
        <f ca="1">$D854*H854*Inputs!$A$2</f>
        <v>6.149</v>
      </c>
      <c r="K854" s="11">
        <f ca="1">IFERROR(I854/J854,"")</f>
        <v>1.1383964872336965</v>
      </c>
    </row>
    <row r="855" spans="1:11" x14ac:dyDescent="0.25">
      <c r="A855" s="35">
        <v>3300</v>
      </c>
      <c r="B855" s="2" t="s">
        <v>5</v>
      </c>
      <c r="C855" s="2">
        <v>5</v>
      </c>
      <c r="D855" s="2">
        <v>9.99</v>
      </c>
      <c r="E855" s="12">
        <v>40664</v>
      </c>
      <c r="F855" s="18">
        <v>2012</v>
      </c>
      <c r="G855" s="2">
        <f ca="1">IF(YEAR(E855)=Inputs!$A$4,1,0)</f>
        <v>0</v>
      </c>
      <c r="H855" s="21">
        <f ca="1">IF(G855=1,HLOOKUP(MONTH(E855),Inputs!$B$11:$M$15,5),IF(YEAR($E855)&gt;$F855,0,IF(YEAR($E855)=$F855,HLOOKUP(MONTH(E855),Inputs!$B$11:$M$15,4),1)))</f>
        <v>1</v>
      </c>
      <c r="I855" s="2">
        <f>SUMIFS('raw data'!$E:$E,'raw data'!$A:$A,"="&amp;SystemAnalysis!$A855,'raw data'!$G:$G,"="&amp;SystemAnalysis!$F855)</f>
        <v>11</v>
      </c>
      <c r="J855" s="24">
        <f ca="1">$D855*H855*Inputs!$A$2</f>
        <v>10.989000000000001</v>
      </c>
      <c r="K855" s="11">
        <f ca="1">IFERROR(I855/J855,"")</f>
        <v>1.0010010010010009</v>
      </c>
    </row>
    <row r="856" spans="1:11" x14ac:dyDescent="0.25">
      <c r="A856" s="35">
        <v>3306</v>
      </c>
      <c r="B856" s="2" t="s">
        <v>5</v>
      </c>
      <c r="C856" s="2">
        <v>8</v>
      </c>
      <c r="D856" s="2">
        <v>1.9039999999999999</v>
      </c>
      <c r="E856" s="12">
        <v>40756</v>
      </c>
      <c r="F856" s="18">
        <v>2012</v>
      </c>
      <c r="G856" s="2">
        <f ca="1">IF(YEAR(E856)=Inputs!$A$4,1,0)</f>
        <v>0</v>
      </c>
      <c r="H856" s="21">
        <f ca="1">IF(G856=1,HLOOKUP(MONTH(E856),Inputs!$B$11:$M$15,5),IF(YEAR($E856)&gt;$F856,0,IF(YEAR($E856)=$F856,HLOOKUP(MONTH(E856),Inputs!$B$11:$M$15,4),1)))</f>
        <v>1</v>
      </c>
      <c r="I856" s="2">
        <f>SUMIFS('raw data'!$E:$E,'raw data'!$A:$A,"="&amp;SystemAnalysis!$A856,'raw data'!$G:$G,"="&amp;SystemAnalysis!$F856)</f>
        <v>2</v>
      </c>
      <c r="J856" s="24">
        <f ca="1">$D856*H856*Inputs!$A$2</f>
        <v>2.0944000000000003</v>
      </c>
      <c r="K856" s="11">
        <f ca="1">IFERROR(I856/J856,"")</f>
        <v>0.95492742551566068</v>
      </c>
    </row>
    <row r="857" spans="1:11" x14ac:dyDescent="0.25">
      <c r="A857" s="35">
        <v>3425</v>
      </c>
      <c r="B857" s="2" t="s">
        <v>5</v>
      </c>
      <c r="C857" s="2">
        <v>8</v>
      </c>
      <c r="D857" s="2">
        <v>53.76</v>
      </c>
      <c r="E857" s="12">
        <v>40848</v>
      </c>
      <c r="F857" s="18">
        <v>2012</v>
      </c>
      <c r="G857" s="2">
        <f ca="1">IF(YEAR(E857)=Inputs!$A$4,1,0)</f>
        <v>0</v>
      </c>
      <c r="H857" s="21">
        <f ca="1">IF(G857=1,HLOOKUP(MONTH(E857),Inputs!$B$11:$M$15,5),IF(YEAR($E857)&gt;$F857,0,IF(YEAR($E857)=$F857,HLOOKUP(MONTH(E857),Inputs!$B$11:$M$15,4),1)))</f>
        <v>1</v>
      </c>
      <c r="I857" s="2">
        <f>SUMIFS('raw data'!$E:$E,'raw data'!$A:$A,"="&amp;SystemAnalysis!$A857,'raw data'!$G:$G,"="&amp;SystemAnalysis!$F857)</f>
        <v>73</v>
      </c>
      <c r="J857" s="24">
        <f ca="1">$D857*H857*Inputs!$A$2</f>
        <v>59.136000000000003</v>
      </c>
      <c r="K857" s="11">
        <f ca="1">IFERROR(I857/J857,"")</f>
        <v>1.2344426406926405</v>
      </c>
    </row>
    <row r="858" spans="1:11" hidden="1" x14ac:dyDescent="0.25">
      <c r="A858" s="35">
        <v>3439</v>
      </c>
      <c r="B858" s="2" t="s">
        <v>5</v>
      </c>
      <c r="C858" s="2">
        <v>6</v>
      </c>
      <c r="D858" s="2">
        <v>7.56</v>
      </c>
      <c r="E858" s="12">
        <v>40940</v>
      </c>
      <c r="F858" s="18">
        <v>2012</v>
      </c>
      <c r="G858" s="2">
        <f ca="1">IF(YEAR(E858)=Inputs!$A$4,1,0)</f>
        <v>0</v>
      </c>
      <c r="H858" s="21">
        <f ca="1">IF(G858=1,HLOOKUP(MONTH(E858),Inputs!$B$11:$M$15,5),IF(YEAR($E858)&gt;$F858,0,IF(YEAR($E858)=$F858,HLOOKUP(MONTH(E858),Inputs!$B$11:$M$15,4),1)))</f>
        <v>0.97230842683217944</v>
      </c>
      <c r="I858" s="2">
        <f>SUMIFS('raw data'!$E:$E,'raw data'!$A:$A,"="&amp;SystemAnalysis!$A858,'raw data'!$G:$G,"="&amp;SystemAnalysis!$F858)</f>
        <v>8</v>
      </c>
      <c r="J858" s="24">
        <f ca="1">$D858*H858*Inputs!$A$2</f>
        <v>8.0857168775364041</v>
      </c>
      <c r="K858" s="11">
        <f ca="1">IFERROR(I858/J858,"")</f>
        <v>0.98939897614093553</v>
      </c>
    </row>
    <row r="859" spans="1:11" hidden="1" x14ac:dyDescent="0.25">
      <c r="A859" s="35">
        <v>3613</v>
      </c>
      <c r="B859" s="2" t="s">
        <v>5</v>
      </c>
      <c r="C859" s="2">
        <v>6</v>
      </c>
      <c r="D859" s="2">
        <v>1.84</v>
      </c>
      <c r="E859" s="12">
        <v>41122</v>
      </c>
      <c r="F859" s="18">
        <v>2012</v>
      </c>
      <c r="G859" s="2">
        <f ca="1">IF(YEAR(E859)=Inputs!$A$4,1,0)</f>
        <v>0</v>
      </c>
      <c r="H859" s="21">
        <f ca="1">IF(G859=1,HLOOKUP(MONTH(E859),Inputs!$B$11:$M$15,5),IF(YEAR($E859)&gt;$F859,0,IF(YEAR($E859)=$F859,HLOOKUP(MONTH(E859),Inputs!$B$11:$M$15,4),1)))</f>
        <v>0.31869181188827883</v>
      </c>
      <c r="I859" s="2">
        <f>SUMIFS('raw data'!$E:$E,'raw data'!$A:$A,"="&amp;SystemAnalysis!$A859,'raw data'!$G:$G,"="&amp;SystemAnalysis!$F859)</f>
        <v>1</v>
      </c>
      <c r="J859" s="24">
        <f ca="1">$D859*H859*Inputs!$A$2</f>
        <v>0.64503222726187637</v>
      </c>
      <c r="K859" s="11">
        <f ca="1">IFERROR(I859/J859,"")</f>
        <v>1.5503101360453582</v>
      </c>
    </row>
    <row r="860" spans="1:11" hidden="1" x14ac:dyDescent="0.25">
      <c r="A860" s="35">
        <v>3735</v>
      </c>
      <c r="B860" s="2" t="s">
        <v>5</v>
      </c>
      <c r="C860" s="2">
        <v>8</v>
      </c>
      <c r="D860" s="2">
        <v>2.585</v>
      </c>
      <c r="E860" s="12">
        <v>41000</v>
      </c>
      <c r="F860" s="18">
        <v>2012</v>
      </c>
      <c r="G860" s="2">
        <f ca="1">IF(YEAR(E860)=Inputs!$A$4,1,0)</f>
        <v>0</v>
      </c>
      <c r="H860" s="21">
        <f ca="1">IF(G860=1,HLOOKUP(MONTH(E860),Inputs!$B$11:$M$15,5),IF(YEAR($E860)&gt;$F860,0,IF(YEAR($E860)=$F860,HLOOKUP(MONTH(E860),Inputs!$B$11:$M$15,4),1)))</f>
        <v>0.8436380997851517</v>
      </c>
      <c r="I860" s="2">
        <f>SUMIFS('raw data'!$E:$E,'raw data'!$A:$A,"="&amp;SystemAnalysis!$A860,'raw data'!$G:$G,"="&amp;SystemAnalysis!$F860)</f>
        <v>3</v>
      </c>
      <c r="J860" s="24">
        <f ca="1">$D860*H860*Inputs!$A$2</f>
        <v>2.398884936739079</v>
      </c>
      <c r="K860" s="11">
        <f ca="1">IFERROR(I860/J860,"")</f>
        <v>1.2505810320681934</v>
      </c>
    </row>
    <row r="861" spans="1:11" x14ac:dyDescent="0.25">
      <c r="A861" s="35">
        <v>3753</v>
      </c>
      <c r="B861" s="2" t="s">
        <v>5</v>
      </c>
      <c r="C861" s="2">
        <v>6</v>
      </c>
      <c r="D861" s="2">
        <v>5.7350000000000003</v>
      </c>
      <c r="E861" s="12">
        <v>40634</v>
      </c>
      <c r="F861" s="18">
        <v>2012</v>
      </c>
      <c r="G861" s="2">
        <f ca="1">IF(YEAR(E861)=Inputs!$A$4,1,0)</f>
        <v>0</v>
      </c>
      <c r="H861" s="21">
        <f ca="1">IF(G861=1,HLOOKUP(MONTH(E861),Inputs!$B$11:$M$15,5),IF(YEAR($E861)&gt;$F861,0,IF(YEAR($E861)=$F861,HLOOKUP(MONTH(E861),Inputs!$B$11:$M$15,4),1)))</f>
        <v>1</v>
      </c>
      <c r="I861" s="2">
        <f>SUMIFS('raw data'!$E:$E,'raw data'!$A:$A,"="&amp;SystemAnalysis!$A861,'raw data'!$G:$G,"="&amp;SystemAnalysis!$F861)</f>
        <v>7</v>
      </c>
      <c r="J861" s="24">
        <f ca="1">$D861*H861*Inputs!$A$2</f>
        <v>6.3085000000000004</v>
      </c>
      <c r="K861" s="11">
        <f ca="1">IFERROR(I861/J861,"")</f>
        <v>1.1096140128398193</v>
      </c>
    </row>
    <row r="862" spans="1:11" hidden="1" x14ac:dyDescent="0.25">
      <c r="A862" s="35">
        <v>4933</v>
      </c>
      <c r="B862" s="2" t="s">
        <v>5</v>
      </c>
      <c r="C862" s="2">
        <v>13</v>
      </c>
      <c r="D862" s="2">
        <v>18</v>
      </c>
      <c r="E862" s="12">
        <v>40969</v>
      </c>
      <c r="F862" s="18">
        <v>2012</v>
      </c>
      <c r="G862" s="2">
        <f ca="1">IF(YEAR(E862)=Inputs!$A$4,1,0)</f>
        <v>0</v>
      </c>
      <c r="H862" s="21">
        <f ca="1">IF(G862=1,HLOOKUP(MONTH(E862),Inputs!$B$11:$M$15,5),IF(YEAR($E862)&gt;$F862,0,IF(YEAR($E862)=$F862,HLOOKUP(MONTH(E862),Inputs!$B$11:$M$15,4),1)))</f>
        <v>0.92074480783003099</v>
      </c>
      <c r="I862" s="2">
        <f>SUMIFS('raw data'!$E:$E,'raw data'!$A:$A,"="&amp;SystemAnalysis!$A862,'raw data'!$G:$G,"="&amp;SystemAnalysis!$F862)</f>
        <v>19</v>
      </c>
      <c r="J862" s="24">
        <f ca="1">$D862*H862*Inputs!$A$2</f>
        <v>18.230747195034613</v>
      </c>
      <c r="K862" s="11">
        <f ca="1">IFERROR(I862/J862,"")</f>
        <v>1.0421953525401801</v>
      </c>
    </row>
    <row r="863" spans="1:11" hidden="1" x14ac:dyDescent="0.25">
      <c r="A863" s="35">
        <v>5221</v>
      </c>
      <c r="B863" s="2" t="s">
        <v>5</v>
      </c>
      <c r="C863" s="2">
        <v>6</v>
      </c>
      <c r="D863" s="2">
        <v>1.76</v>
      </c>
      <c r="E863" s="12">
        <v>41183</v>
      </c>
      <c r="F863" s="18">
        <v>2012</v>
      </c>
      <c r="G863" s="2">
        <f ca="1">IF(YEAR(E863)=Inputs!$A$4,1,0)</f>
        <v>0</v>
      </c>
      <c r="H863" s="21">
        <f ca="1">IF(G863=1,HLOOKUP(MONTH(E863),Inputs!$B$11:$M$15,5),IF(YEAR($E863)&gt;$F863,0,IF(YEAR($E863)=$F863,HLOOKUP(MONTH(E863),Inputs!$B$11:$M$15,4),1)))</f>
        <v>0.11864406779661016</v>
      </c>
      <c r="I863" s="2">
        <f>SUMIFS('raw data'!$E:$E,'raw data'!$A:$A,"="&amp;SystemAnalysis!$A863,'raw data'!$G:$G,"="&amp;SystemAnalysis!$F863)</f>
        <v>1</v>
      </c>
      <c r="J863" s="24">
        <f ca="1">$D863*H863*Inputs!$A$2</f>
        <v>0.2296949152542373</v>
      </c>
      <c r="K863" s="11">
        <f ca="1">IFERROR(I863/J863,"")</f>
        <v>4.3536009445100357</v>
      </c>
    </row>
    <row r="864" spans="1:11" hidden="1" x14ac:dyDescent="0.25">
      <c r="A864" s="35">
        <v>5880</v>
      </c>
      <c r="B864" s="2" t="s">
        <v>5</v>
      </c>
      <c r="C864" s="2">
        <v>6</v>
      </c>
      <c r="D864" s="2">
        <v>2.88</v>
      </c>
      <c r="E864" s="12">
        <v>41091</v>
      </c>
      <c r="F864" s="18">
        <v>2012</v>
      </c>
      <c r="G864" s="2">
        <f ca="1">IF(YEAR(E864)=Inputs!$A$4,1,0)</f>
        <v>0</v>
      </c>
      <c r="H864" s="21">
        <f ca="1">IF(G864=1,HLOOKUP(MONTH(E864),Inputs!$B$11:$M$15,5),IF(YEAR($E864)&gt;$F864,0,IF(YEAR($E864)=$F864,HLOOKUP(MONTH(E864),Inputs!$B$11:$M$15,4),1)))</f>
        <v>0.46622105514442586</v>
      </c>
      <c r="I864" s="2">
        <f>SUMIFS('raw data'!$E:$E,'raw data'!$A:$A,"="&amp;SystemAnalysis!$A864,'raw data'!$G:$G,"="&amp;SystemAnalysis!$F864)</f>
        <v>2</v>
      </c>
      <c r="J864" s="24">
        <f ca="1">$D864*H864*Inputs!$A$2</f>
        <v>1.4769883026975412</v>
      </c>
      <c r="K864" s="11">
        <f ca="1">IFERROR(I864/J864,"")</f>
        <v>1.3541068648595529</v>
      </c>
    </row>
    <row r="865" spans="1:11" hidden="1" x14ac:dyDescent="0.25">
      <c r="A865" s="35">
        <v>8228</v>
      </c>
      <c r="B865" s="2" t="s">
        <v>5</v>
      </c>
      <c r="C865" s="2">
        <v>6</v>
      </c>
      <c r="D865" s="2">
        <v>3.43</v>
      </c>
      <c r="E865" s="12">
        <v>41306</v>
      </c>
      <c r="F865" s="18">
        <v>2012</v>
      </c>
      <c r="G865" s="2">
        <f ca="1">IF(YEAR(E865)=Inputs!$A$4,1,0)</f>
        <v>0</v>
      </c>
      <c r="H865" s="21">
        <f ca="1">IF(G865=1,HLOOKUP(MONTH(E865),Inputs!$B$11:$M$15,5),IF(YEAR($E865)&gt;$F865,0,IF(YEAR($E865)=$F865,HLOOKUP(MONTH(E865),Inputs!$B$11:$M$15,4),1)))</f>
        <v>0</v>
      </c>
      <c r="I865" s="2">
        <f>SUMIFS('raw data'!$E:$E,'raw data'!$A:$A,"="&amp;SystemAnalysis!$A865,'raw data'!$G:$G,"="&amp;SystemAnalysis!$F865)</f>
        <v>0</v>
      </c>
      <c r="J865" s="24">
        <f ca="1">$D865*H865*Inputs!$A$2</f>
        <v>0</v>
      </c>
      <c r="K865" s="11" t="str">
        <f ca="1">IFERROR(I865/J865,"")</f>
        <v/>
      </c>
    </row>
    <row r="866" spans="1:11" hidden="1" x14ac:dyDescent="0.25">
      <c r="A866" s="35">
        <v>8329</v>
      </c>
      <c r="B866" s="2" t="s">
        <v>5</v>
      </c>
      <c r="C866" s="2">
        <v>8</v>
      </c>
      <c r="D866" s="2">
        <v>2.99</v>
      </c>
      <c r="E866" s="12">
        <v>41122</v>
      </c>
      <c r="F866" s="18">
        <v>2012</v>
      </c>
      <c r="G866" s="2">
        <f ca="1">IF(YEAR(E866)=Inputs!$A$4,1,0)</f>
        <v>0</v>
      </c>
      <c r="H866" s="21">
        <f ca="1">IF(G866=1,HLOOKUP(MONTH(E866),Inputs!$B$11:$M$15,5),IF(YEAR($E866)&gt;$F866,0,IF(YEAR($E866)=$F866,HLOOKUP(MONTH(E866),Inputs!$B$11:$M$15,4),1)))</f>
        <v>0.31869181188827883</v>
      </c>
      <c r="I866" s="2">
        <f>SUMIFS('raw data'!$E:$E,'raw data'!$A:$A,"="&amp;SystemAnalysis!$A866,'raw data'!$G:$G,"="&amp;SystemAnalysis!$F866)</f>
        <v>2</v>
      </c>
      <c r="J866" s="24">
        <f ca="1">$D866*H866*Inputs!$A$2</f>
        <v>1.0481773693005492</v>
      </c>
      <c r="K866" s="11">
        <f ca="1">IFERROR(I866/J866,"")</f>
        <v>1.9080740135942869</v>
      </c>
    </row>
    <row r="867" spans="1:11" hidden="1" x14ac:dyDescent="0.25">
      <c r="A867" s="35">
        <v>8330</v>
      </c>
      <c r="B867" s="2" t="s">
        <v>5</v>
      </c>
      <c r="C867" s="2">
        <v>8</v>
      </c>
      <c r="D867" s="2">
        <v>2.76</v>
      </c>
      <c r="E867" s="12">
        <v>41153</v>
      </c>
      <c r="F867" s="18">
        <v>2012</v>
      </c>
      <c r="G867" s="2">
        <f ca="1">IF(YEAR(E867)=Inputs!$A$4,1,0)</f>
        <v>0</v>
      </c>
      <c r="H867" s="21">
        <f ca="1">IF(G867=1,HLOOKUP(MONTH(E867),Inputs!$B$11:$M$15,5),IF(YEAR($E867)&gt;$F867,0,IF(YEAR($E867)=$F867,HLOOKUP(MONTH(E867),Inputs!$B$11:$M$15,4),1)))</f>
        <v>0.19766053950823584</v>
      </c>
      <c r="I867" s="2">
        <f>SUMIFS('raw data'!$E:$E,'raw data'!$A:$A,"="&amp;SystemAnalysis!$A867,'raw data'!$G:$G,"="&amp;SystemAnalysis!$F867)</f>
        <v>1</v>
      </c>
      <c r="J867" s="24">
        <f ca="1">$D867*H867*Inputs!$A$2</f>
        <v>0.60009739794700401</v>
      </c>
      <c r="K867" s="11">
        <f ca="1">IFERROR(I867/J867,"")</f>
        <v>1.6663961607250835</v>
      </c>
    </row>
    <row r="868" spans="1:11" hidden="1" x14ac:dyDescent="0.25">
      <c r="A868" s="35">
        <v>8331</v>
      </c>
      <c r="B868" s="2" t="s">
        <v>5</v>
      </c>
      <c r="C868" s="2">
        <v>8</v>
      </c>
      <c r="D868" s="2">
        <v>7.13</v>
      </c>
      <c r="E868" s="12">
        <v>41122</v>
      </c>
      <c r="F868" s="18">
        <v>2012</v>
      </c>
      <c r="G868" s="2">
        <f ca="1">IF(YEAR(E868)=Inputs!$A$4,1,0)</f>
        <v>0</v>
      </c>
      <c r="H868" s="21">
        <f ca="1">IF(G868=1,HLOOKUP(MONTH(E868),Inputs!$B$11:$M$15,5),IF(YEAR($E868)&gt;$F868,0,IF(YEAR($E868)=$F868,HLOOKUP(MONTH(E868),Inputs!$B$11:$M$15,4),1)))</f>
        <v>0.31869181188827883</v>
      </c>
      <c r="I868" s="2">
        <f>SUMIFS('raw data'!$E:$E,'raw data'!$A:$A,"="&amp;SystemAnalysis!$A868,'raw data'!$G:$G,"="&amp;SystemAnalysis!$F868)</f>
        <v>3</v>
      </c>
      <c r="J868" s="24">
        <f ca="1">$D868*H868*Inputs!$A$2</f>
        <v>2.499499880639771</v>
      </c>
      <c r="K868" s="11">
        <f ca="1">IFERROR(I868/J868,"")</f>
        <v>1.2002401053254386</v>
      </c>
    </row>
    <row r="869" spans="1:11" hidden="1" x14ac:dyDescent="0.25">
      <c r="A869" s="35">
        <v>8332</v>
      </c>
      <c r="B869" s="2" t="s">
        <v>5</v>
      </c>
      <c r="C869" s="2">
        <v>8</v>
      </c>
      <c r="D869" s="2">
        <v>5.59</v>
      </c>
      <c r="E869" s="12">
        <v>41091</v>
      </c>
      <c r="F869" s="18">
        <v>2012</v>
      </c>
      <c r="G869" s="2">
        <f ca="1">IF(YEAR(E869)=Inputs!$A$4,1,0)</f>
        <v>0</v>
      </c>
      <c r="H869" s="21">
        <f ca="1">IF(G869=1,HLOOKUP(MONTH(E869),Inputs!$B$11:$M$15,5),IF(YEAR($E869)&gt;$F869,0,IF(YEAR($E869)=$F869,HLOOKUP(MONTH(E869),Inputs!$B$11:$M$15,4),1)))</f>
        <v>0.46622105514442586</v>
      </c>
      <c r="I869" s="2">
        <f>SUMIFS('raw data'!$E:$E,'raw data'!$A:$A,"="&amp;SystemAnalysis!$A869,'raw data'!$G:$G,"="&amp;SystemAnalysis!$F869)</f>
        <v>3</v>
      </c>
      <c r="J869" s="24">
        <f ca="1">$D869*H869*Inputs!$A$2</f>
        <v>2.8667932680830748</v>
      </c>
      <c r="K869" s="11">
        <f ca="1">IFERROR(I869/J869,"")</f>
        <v>1.0464654125569355</v>
      </c>
    </row>
    <row r="870" spans="1:11" hidden="1" x14ac:dyDescent="0.25">
      <c r="A870" s="35">
        <v>8333</v>
      </c>
      <c r="B870" s="2" t="s">
        <v>5</v>
      </c>
      <c r="C870" s="2">
        <v>8</v>
      </c>
      <c r="D870" s="2">
        <v>4.2300000000000004</v>
      </c>
      <c r="E870" s="12">
        <v>41214</v>
      </c>
      <c r="F870" s="18">
        <v>2012</v>
      </c>
      <c r="G870" s="2">
        <f ca="1">IF(YEAR(E870)=Inputs!$A$4,1,0)</f>
        <v>0</v>
      </c>
      <c r="H870" s="21">
        <f ca="1">IF(G870=1,HLOOKUP(MONTH(E870),Inputs!$B$11:$M$15,5),IF(YEAR($E870)&gt;$F870,0,IF(YEAR($E870)=$F870,HLOOKUP(MONTH(E870),Inputs!$B$11:$M$15,4),1)))</f>
        <v>6.0396275960849843E-2</v>
      </c>
      <c r="I870" s="2">
        <f>SUMIFS('raw data'!$E:$E,'raw data'!$A:$A,"="&amp;SystemAnalysis!$A870,'raw data'!$G:$G,"="&amp;SystemAnalysis!$F870)</f>
        <v>1</v>
      </c>
      <c r="J870" s="24">
        <f ca="1">$D870*H870*Inputs!$A$2</f>
        <v>0.2810238720458344</v>
      </c>
      <c r="K870" s="11">
        <f ca="1">IFERROR(I870/J870,"")</f>
        <v>3.5584165598462114</v>
      </c>
    </row>
    <row r="871" spans="1:11" hidden="1" x14ac:dyDescent="0.25">
      <c r="A871" s="35">
        <v>8334</v>
      </c>
      <c r="B871" s="2" t="s">
        <v>5</v>
      </c>
      <c r="C871" s="2">
        <v>8</v>
      </c>
      <c r="D871" s="2">
        <v>5.8049999999999997</v>
      </c>
      <c r="E871" s="12">
        <v>41153</v>
      </c>
      <c r="F871" s="18">
        <v>2012</v>
      </c>
      <c r="G871" s="2">
        <f ca="1">IF(YEAR(E871)=Inputs!$A$4,1,0)</f>
        <v>0</v>
      </c>
      <c r="H871" s="21">
        <f ca="1">IF(G871=1,HLOOKUP(MONTH(E871),Inputs!$B$11:$M$15,5),IF(YEAR($E871)&gt;$F871,0,IF(YEAR($E871)=$F871,HLOOKUP(MONTH(E871),Inputs!$B$11:$M$15,4),1)))</f>
        <v>0.19766053950823584</v>
      </c>
      <c r="I871" s="2">
        <f>SUMIFS('raw data'!$E:$E,'raw data'!$A:$A,"="&amp;SystemAnalysis!$A871,'raw data'!$G:$G,"="&amp;SystemAnalysis!$F871)</f>
        <v>2</v>
      </c>
      <c r="J871" s="24">
        <f ca="1">$D871*H871*Inputs!$A$2</f>
        <v>1.2621613750298399</v>
      </c>
      <c r="K871" s="11">
        <f ca="1">IFERROR(I871/J871,"")</f>
        <v>1.5845834293199759</v>
      </c>
    </row>
    <row r="872" spans="1:11" hidden="1" x14ac:dyDescent="0.25">
      <c r="A872" s="35">
        <v>8335</v>
      </c>
      <c r="B872" s="2" t="s">
        <v>5</v>
      </c>
      <c r="C872" s="2">
        <v>8</v>
      </c>
      <c r="D872" s="2">
        <v>5.64</v>
      </c>
      <c r="E872" s="12">
        <v>41214</v>
      </c>
      <c r="F872" s="18">
        <v>2012</v>
      </c>
      <c r="G872" s="2">
        <f ca="1">IF(YEAR(E872)=Inputs!$A$4,1,0)</f>
        <v>0</v>
      </c>
      <c r="H872" s="21">
        <f ca="1">IF(G872=1,HLOOKUP(MONTH(E872),Inputs!$B$11:$M$15,5),IF(YEAR($E872)&gt;$F872,0,IF(YEAR($E872)=$F872,HLOOKUP(MONTH(E872),Inputs!$B$11:$M$15,4),1)))</f>
        <v>6.0396275960849843E-2</v>
      </c>
      <c r="I872" s="2">
        <f>SUMIFS('raw data'!$E:$E,'raw data'!$A:$A,"="&amp;SystemAnalysis!$A872,'raw data'!$G:$G,"="&amp;SystemAnalysis!$F872)</f>
        <v>1</v>
      </c>
      <c r="J872" s="24">
        <f ca="1">$D872*H872*Inputs!$A$2</f>
        <v>0.37469849606111244</v>
      </c>
      <c r="K872" s="11">
        <f ca="1">IFERROR(I872/J872,"")</f>
        <v>2.6688124198846594</v>
      </c>
    </row>
    <row r="873" spans="1:11" hidden="1" x14ac:dyDescent="0.25">
      <c r="A873" s="35">
        <v>8336</v>
      </c>
      <c r="B873" s="2" t="s">
        <v>5</v>
      </c>
      <c r="C873" s="2">
        <v>8</v>
      </c>
      <c r="D873" s="2">
        <v>3.44</v>
      </c>
      <c r="E873" s="12">
        <v>41153</v>
      </c>
      <c r="F873" s="18">
        <v>2012</v>
      </c>
      <c r="G873" s="2">
        <f ca="1">IF(YEAR(E873)=Inputs!$A$4,1,0)</f>
        <v>0</v>
      </c>
      <c r="H873" s="21">
        <f ca="1">IF(G873=1,HLOOKUP(MONTH(E873),Inputs!$B$11:$M$15,5),IF(YEAR($E873)&gt;$F873,0,IF(YEAR($E873)=$F873,HLOOKUP(MONTH(E873),Inputs!$B$11:$M$15,4),1)))</f>
        <v>0.19766053950823584</v>
      </c>
      <c r="I873" s="2">
        <f>SUMIFS('raw data'!$E:$E,'raw data'!$A:$A,"="&amp;SystemAnalysis!$A873,'raw data'!$G:$G,"="&amp;SystemAnalysis!$F873)</f>
        <v>1</v>
      </c>
      <c r="J873" s="24">
        <f ca="1">$D873*H873*Inputs!$A$2</f>
        <v>0.74794748149916446</v>
      </c>
      <c r="K873" s="11">
        <f ca="1">IFERROR(I873/J873,"")</f>
        <v>1.3369922684887297</v>
      </c>
    </row>
    <row r="874" spans="1:11" hidden="1" x14ac:dyDescent="0.25">
      <c r="A874" s="35">
        <v>8337</v>
      </c>
      <c r="B874" s="2" t="s">
        <v>5</v>
      </c>
      <c r="C874" s="2">
        <v>8</v>
      </c>
      <c r="D874" s="2">
        <v>1.88</v>
      </c>
      <c r="E874" s="12">
        <v>41183</v>
      </c>
      <c r="F874" s="18">
        <v>2012</v>
      </c>
      <c r="G874" s="2">
        <f ca="1">IF(YEAR(E874)=Inputs!$A$4,1,0)</f>
        <v>0</v>
      </c>
      <c r="H874" s="21">
        <f ca="1">IF(G874=1,HLOOKUP(MONTH(E874),Inputs!$B$11:$M$15,5),IF(YEAR($E874)&gt;$F874,0,IF(YEAR($E874)=$F874,HLOOKUP(MONTH(E874),Inputs!$B$11:$M$15,4),1)))</f>
        <v>0.11864406779661016</v>
      </c>
      <c r="I874" s="2">
        <f>SUMIFS('raw data'!$E:$E,'raw data'!$A:$A,"="&amp;SystemAnalysis!$A874,'raw data'!$G:$G,"="&amp;SystemAnalysis!$F874)</f>
        <v>1</v>
      </c>
      <c r="J874" s="24">
        <f ca="1">$D874*H874*Inputs!$A$2</f>
        <v>0.24535593220338983</v>
      </c>
      <c r="K874" s="11">
        <f ca="1">IFERROR(I874/J874,"")</f>
        <v>4.0757115225200335</v>
      </c>
    </row>
    <row r="875" spans="1:11" hidden="1" x14ac:dyDescent="0.25">
      <c r="A875" s="35">
        <v>8338</v>
      </c>
      <c r="B875" s="2" t="s">
        <v>5</v>
      </c>
      <c r="C875" s="2">
        <v>8</v>
      </c>
      <c r="D875" s="2">
        <v>6.45</v>
      </c>
      <c r="E875" s="12">
        <v>41153</v>
      </c>
      <c r="F875" s="18">
        <v>2012</v>
      </c>
      <c r="G875" s="2">
        <f ca="1">IF(YEAR(E875)=Inputs!$A$4,1,0)</f>
        <v>0</v>
      </c>
      <c r="H875" s="21">
        <f ca="1">IF(G875=1,HLOOKUP(MONTH(E875),Inputs!$B$11:$M$15,5),IF(YEAR($E875)&gt;$F875,0,IF(YEAR($E875)=$F875,HLOOKUP(MONTH(E875),Inputs!$B$11:$M$15,4),1)))</f>
        <v>0.19766053950823584</v>
      </c>
      <c r="I875" s="2">
        <f>SUMIFS('raw data'!$E:$E,'raw data'!$A:$A,"="&amp;SystemAnalysis!$A875,'raw data'!$G:$G,"="&amp;SystemAnalysis!$F875)</f>
        <v>2</v>
      </c>
      <c r="J875" s="24">
        <f ca="1">$D875*H875*Inputs!$A$2</f>
        <v>1.4024015278109334</v>
      </c>
      <c r="K875" s="11">
        <f ca="1">IFERROR(I875/J875,"")</f>
        <v>1.4261250863879782</v>
      </c>
    </row>
    <row r="876" spans="1:11" hidden="1" x14ac:dyDescent="0.25">
      <c r="A876" s="35">
        <v>8339</v>
      </c>
      <c r="B876" s="2" t="s">
        <v>5</v>
      </c>
      <c r="C876" s="2">
        <v>8</v>
      </c>
      <c r="D876" s="2">
        <v>6.58</v>
      </c>
      <c r="E876" s="12">
        <v>41153</v>
      </c>
      <c r="F876" s="18">
        <v>2012</v>
      </c>
      <c r="G876" s="2">
        <f ca="1">IF(YEAR(E876)=Inputs!$A$4,1,0)</f>
        <v>0</v>
      </c>
      <c r="H876" s="21">
        <f ca="1">IF(G876=1,HLOOKUP(MONTH(E876),Inputs!$B$11:$M$15,5),IF(YEAR($E876)&gt;$F876,0,IF(YEAR($E876)=$F876,HLOOKUP(MONTH(E876),Inputs!$B$11:$M$15,4),1)))</f>
        <v>0.19766053950823584</v>
      </c>
      <c r="I876" s="2">
        <f>SUMIFS('raw data'!$E:$E,'raw data'!$A:$A,"="&amp;SystemAnalysis!$A876,'raw data'!$G:$G,"="&amp;SystemAnalysis!$F876)</f>
        <v>2</v>
      </c>
      <c r="J876" s="24">
        <f ca="1">$D876*H876*Inputs!$A$2</f>
        <v>1.4306669849606111</v>
      </c>
      <c r="K876" s="11">
        <f ca="1">IFERROR(I876/J876,"")</f>
        <v>1.3979493627967263</v>
      </c>
    </row>
    <row r="877" spans="1:11" hidden="1" x14ac:dyDescent="0.25">
      <c r="A877" s="35">
        <v>8340</v>
      </c>
      <c r="B877" s="2" t="s">
        <v>5</v>
      </c>
      <c r="C877" s="2">
        <v>8</v>
      </c>
      <c r="D877" s="2">
        <v>5.8049999999999997</v>
      </c>
      <c r="E877" s="12">
        <v>41153</v>
      </c>
      <c r="F877" s="18">
        <v>2012</v>
      </c>
      <c r="G877" s="2">
        <f ca="1">IF(YEAR(E877)=Inputs!$A$4,1,0)</f>
        <v>0</v>
      </c>
      <c r="H877" s="21">
        <f ca="1">IF(G877=1,HLOOKUP(MONTH(E877),Inputs!$B$11:$M$15,5),IF(YEAR($E877)&gt;$F877,0,IF(YEAR($E877)=$F877,HLOOKUP(MONTH(E877),Inputs!$B$11:$M$15,4),1)))</f>
        <v>0.19766053950823584</v>
      </c>
      <c r="I877" s="2">
        <f>SUMIFS('raw data'!$E:$E,'raw data'!$A:$A,"="&amp;SystemAnalysis!$A877,'raw data'!$G:$G,"="&amp;SystemAnalysis!$F877)</f>
        <v>2</v>
      </c>
      <c r="J877" s="24">
        <f ca="1">$D877*H877*Inputs!$A$2</f>
        <v>1.2621613750298399</v>
      </c>
      <c r="K877" s="11">
        <f ca="1">IFERROR(I877/J877,"")</f>
        <v>1.5845834293199759</v>
      </c>
    </row>
    <row r="878" spans="1:11" hidden="1" x14ac:dyDescent="0.25">
      <c r="A878" s="35">
        <v>8341</v>
      </c>
      <c r="B878" s="2" t="s">
        <v>5</v>
      </c>
      <c r="C878" s="2">
        <v>8</v>
      </c>
      <c r="D878" s="2">
        <v>3.6549999999999998</v>
      </c>
      <c r="E878" s="12">
        <v>41153</v>
      </c>
      <c r="F878" s="18">
        <v>2012</v>
      </c>
      <c r="G878" s="2">
        <f ca="1">IF(YEAR(E878)=Inputs!$A$4,1,0)</f>
        <v>0</v>
      </c>
      <c r="H878" s="21">
        <f ca="1">IF(G878=1,HLOOKUP(MONTH(E878),Inputs!$B$11:$M$15,5),IF(YEAR($E878)&gt;$F878,0,IF(YEAR($E878)=$F878,HLOOKUP(MONTH(E878),Inputs!$B$11:$M$15,4),1)))</f>
        <v>0.19766053950823584</v>
      </c>
      <c r="I878" s="2">
        <f>SUMIFS('raw data'!$E:$E,'raw data'!$A:$A,"="&amp;SystemAnalysis!$A878,'raw data'!$G:$G,"="&amp;SystemAnalysis!$F878)</f>
        <v>1</v>
      </c>
      <c r="J878" s="24">
        <f ca="1">$D878*H878*Inputs!$A$2</f>
        <v>0.79469419909286221</v>
      </c>
      <c r="K878" s="11">
        <f ca="1">IFERROR(I878/J878,"")</f>
        <v>1.2583456644599809</v>
      </c>
    </row>
    <row r="879" spans="1:11" hidden="1" x14ac:dyDescent="0.25">
      <c r="A879" s="35">
        <v>8342</v>
      </c>
      <c r="B879" s="2" t="s">
        <v>5</v>
      </c>
      <c r="C879" s="2">
        <v>8</v>
      </c>
      <c r="D879" s="2">
        <v>2.35</v>
      </c>
      <c r="E879" s="12">
        <v>41365</v>
      </c>
      <c r="F879" s="18">
        <v>2012</v>
      </c>
      <c r="G879" s="2">
        <f ca="1">IF(YEAR(E879)=Inputs!$A$4,1,0)</f>
        <v>0</v>
      </c>
      <c r="H879" s="21">
        <f ca="1">IF(G879=1,HLOOKUP(MONTH(E879),Inputs!$B$11:$M$15,5),IF(YEAR($E879)&gt;$F879,0,IF(YEAR($E879)=$F879,HLOOKUP(MONTH(E879),Inputs!$B$11:$M$15,4),1)))</f>
        <v>0</v>
      </c>
      <c r="I879" s="2">
        <f>SUMIFS('raw data'!$E:$E,'raw data'!$A:$A,"="&amp;SystemAnalysis!$A879,'raw data'!$G:$G,"="&amp;SystemAnalysis!$F879)</f>
        <v>0</v>
      </c>
      <c r="J879" s="24">
        <f ca="1">$D879*H879*Inputs!$A$2</f>
        <v>0</v>
      </c>
      <c r="K879" s="11" t="str">
        <f ca="1">IFERROR(I879/J879,"")</f>
        <v/>
      </c>
    </row>
    <row r="880" spans="1:11" hidden="1" x14ac:dyDescent="0.25">
      <c r="A880" s="35">
        <v>8343</v>
      </c>
      <c r="B880" s="2" t="s">
        <v>5</v>
      </c>
      <c r="C880" s="2">
        <v>13</v>
      </c>
      <c r="D880" s="2">
        <v>4.1399999999999997</v>
      </c>
      <c r="E880" s="12">
        <v>41153</v>
      </c>
      <c r="F880" s="18">
        <v>2012</v>
      </c>
      <c r="G880" s="2">
        <f ca="1">IF(YEAR(E880)=Inputs!$A$4,1,0)</f>
        <v>0</v>
      </c>
      <c r="H880" s="21">
        <f ca="1">IF(G880=1,HLOOKUP(MONTH(E880),Inputs!$B$11:$M$15,5),IF(YEAR($E880)&gt;$F880,0,IF(YEAR($E880)=$F880,HLOOKUP(MONTH(E880),Inputs!$B$11:$M$15,4),1)))</f>
        <v>0.19766053950823584</v>
      </c>
      <c r="I880" s="2">
        <f>SUMIFS('raw data'!$E:$E,'raw data'!$A:$A,"="&amp;SystemAnalysis!$A880,'raw data'!$G:$G,"="&amp;SystemAnalysis!$F880)</f>
        <v>1</v>
      </c>
      <c r="J880" s="24">
        <f ca="1">$D880*H880*Inputs!$A$2</f>
        <v>0.90014609692050596</v>
      </c>
      <c r="K880" s="11">
        <f ca="1">IFERROR(I880/J880,"")</f>
        <v>1.1109307738167222</v>
      </c>
    </row>
    <row r="881" spans="1:11" hidden="1" x14ac:dyDescent="0.25">
      <c r="A881" s="35">
        <v>8344</v>
      </c>
      <c r="B881" s="2" t="s">
        <v>5</v>
      </c>
      <c r="C881" s="2">
        <v>13</v>
      </c>
      <c r="D881" s="2">
        <v>4.5999999999999996</v>
      </c>
      <c r="E881" s="12">
        <v>41122</v>
      </c>
      <c r="F881" s="18">
        <v>2012</v>
      </c>
      <c r="G881" s="2">
        <f ca="1">IF(YEAR(E881)=Inputs!$A$4,1,0)</f>
        <v>0</v>
      </c>
      <c r="H881" s="21">
        <f ca="1">IF(G881=1,HLOOKUP(MONTH(E881),Inputs!$B$11:$M$15,5),IF(YEAR($E881)&gt;$F881,0,IF(YEAR($E881)=$F881,HLOOKUP(MONTH(E881),Inputs!$B$11:$M$15,4),1)))</f>
        <v>0.31869181188827883</v>
      </c>
      <c r="I881" s="2">
        <f>SUMIFS('raw data'!$E:$E,'raw data'!$A:$A,"="&amp;SystemAnalysis!$A881,'raw data'!$G:$G,"="&amp;SystemAnalysis!$F881)</f>
        <v>2</v>
      </c>
      <c r="J881" s="24">
        <f ca="1">$D881*H881*Inputs!$A$2</f>
        <v>1.612580568154691</v>
      </c>
      <c r="K881" s="11">
        <f ca="1">IFERROR(I881/J881,"")</f>
        <v>1.2402481088362867</v>
      </c>
    </row>
    <row r="882" spans="1:11" hidden="1" x14ac:dyDescent="0.25">
      <c r="A882" s="35">
        <v>8345</v>
      </c>
      <c r="B882" s="2" t="s">
        <v>5</v>
      </c>
      <c r="C882" s="2">
        <v>13</v>
      </c>
      <c r="D882" s="2">
        <v>4.3</v>
      </c>
      <c r="E882" s="12">
        <v>41122</v>
      </c>
      <c r="F882" s="18">
        <v>2012</v>
      </c>
      <c r="G882" s="2">
        <f ca="1">IF(YEAR(E882)=Inputs!$A$4,1,0)</f>
        <v>0</v>
      </c>
      <c r="H882" s="21">
        <f ca="1">IF(G882=1,HLOOKUP(MONTH(E882),Inputs!$B$11:$M$15,5),IF(YEAR($E882)&gt;$F882,0,IF(YEAR($E882)=$F882,HLOOKUP(MONTH(E882),Inputs!$B$11:$M$15,4),1)))</f>
        <v>0.31869181188827883</v>
      </c>
      <c r="I882" s="2">
        <f>SUMIFS('raw data'!$E:$E,'raw data'!$A:$A,"="&amp;SystemAnalysis!$A882,'raw data'!$G:$G,"="&amp;SystemAnalysis!$F882)</f>
        <v>1</v>
      </c>
      <c r="J882" s="24">
        <f ca="1">$D882*H882*Inputs!$A$2</f>
        <v>1.5074122702315589</v>
      </c>
      <c r="K882" s="11">
        <f ca="1">IFERROR(I882/J882,"")</f>
        <v>0.66338852333103704</v>
      </c>
    </row>
    <row r="883" spans="1:11" hidden="1" x14ac:dyDescent="0.25">
      <c r="A883" s="35">
        <v>8346</v>
      </c>
      <c r="B883" s="2" t="s">
        <v>5</v>
      </c>
      <c r="C883" s="2">
        <v>13</v>
      </c>
      <c r="D883" s="2">
        <v>3.22</v>
      </c>
      <c r="E883" s="12">
        <v>41153</v>
      </c>
      <c r="F883" s="18">
        <v>2012</v>
      </c>
      <c r="G883" s="2">
        <f ca="1">IF(YEAR(E883)=Inputs!$A$4,1,0)</f>
        <v>0</v>
      </c>
      <c r="H883" s="21">
        <f ca="1">IF(G883=1,HLOOKUP(MONTH(E883),Inputs!$B$11:$M$15,5),IF(YEAR($E883)&gt;$F883,0,IF(YEAR($E883)=$F883,HLOOKUP(MONTH(E883),Inputs!$B$11:$M$15,4),1)))</f>
        <v>0.19766053950823584</v>
      </c>
      <c r="I883" s="2">
        <f>SUMIFS('raw data'!$E:$E,'raw data'!$A:$A,"="&amp;SystemAnalysis!$A883,'raw data'!$G:$G,"="&amp;SystemAnalysis!$F883)</f>
        <v>1</v>
      </c>
      <c r="J883" s="24">
        <f ca="1">$D883*H883*Inputs!$A$2</f>
        <v>0.70011363093817147</v>
      </c>
      <c r="K883" s="11">
        <f ca="1">IFERROR(I883/J883,"")</f>
        <v>1.4283395663357854</v>
      </c>
    </row>
    <row r="884" spans="1:11" hidden="1" x14ac:dyDescent="0.25">
      <c r="A884" s="35">
        <v>8347</v>
      </c>
      <c r="B884" s="2" t="s">
        <v>5</v>
      </c>
      <c r="C884" s="2">
        <v>13</v>
      </c>
      <c r="D884" s="2">
        <v>6.9</v>
      </c>
      <c r="E884" s="12">
        <v>41122</v>
      </c>
      <c r="F884" s="18">
        <v>2012</v>
      </c>
      <c r="G884" s="2">
        <f ca="1">IF(YEAR(E884)=Inputs!$A$4,1,0)</f>
        <v>0</v>
      </c>
      <c r="H884" s="21">
        <f ca="1">IF(G884=1,HLOOKUP(MONTH(E884),Inputs!$B$11:$M$15,5),IF(YEAR($E884)&gt;$F884,0,IF(YEAR($E884)=$F884,HLOOKUP(MONTH(E884),Inputs!$B$11:$M$15,4),1)))</f>
        <v>0.31869181188827883</v>
      </c>
      <c r="I884" s="2">
        <f>SUMIFS('raw data'!$E:$E,'raw data'!$A:$A,"="&amp;SystemAnalysis!$A884,'raw data'!$G:$G,"="&amp;SystemAnalysis!$F884)</f>
        <v>3</v>
      </c>
      <c r="J884" s="24">
        <f ca="1">$D884*H884*Inputs!$A$2</f>
        <v>2.4188708522320366</v>
      </c>
      <c r="K884" s="11">
        <f ca="1">IFERROR(I884/J884,"")</f>
        <v>1.2402481088362864</v>
      </c>
    </row>
    <row r="885" spans="1:11" hidden="1" x14ac:dyDescent="0.25">
      <c r="A885" s="35">
        <v>8348</v>
      </c>
      <c r="B885" s="2" t="s">
        <v>5</v>
      </c>
      <c r="C885" s="2">
        <v>13</v>
      </c>
      <c r="D885" s="2">
        <v>4.5999999999999996</v>
      </c>
      <c r="E885" s="12">
        <v>41122</v>
      </c>
      <c r="F885" s="18">
        <v>2012</v>
      </c>
      <c r="G885" s="2">
        <f ca="1">IF(YEAR(E885)=Inputs!$A$4,1,0)</f>
        <v>0</v>
      </c>
      <c r="H885" s="21">
        <f ca="1">IF(G885=1,HLOOKUP(MONTH(E885),Inputs!$B$11:$M$15,5),IF(YEAR($E885)&gt;$F885,0,IF(YEAR($E885)=$F885,HLOOKUP(MONTH(E885),Inputs!$B$11:$M$15,4),1)))</f>
        <v>0.31869181188827883</v>
      </c>
      <c r="I885" s="2">
        <f>SUMIFS('raw data'!$E:$E,'raw data'!$A:$A,"="&amp;SystemAnalysis!$A885,'raw data'!$G:$G,"="&amp;SystemAnalysis!$F885)</f>
        <v>1</v>
      </c>
      <c r="J885" s="24">
        <f ca="1">$D885*H885*Inputs!$A$2</f>
        <v>1.612580568154691</v>
      </c>
      <c r="K885" s="11">
        <f ca="1">IFERROR(I885/J885,"")</f>
        <v>0.62012405441814333</v>
      </c>
    </row>
    <row r="886" spans="1:11" hidden="1" x14ac:dyDescent="0.25">
      <c r="A886" s="35">
        <v>8349</v>
      </c>
      <c r="B886" s="2" t="s">
        <v>5</v>
      </c>
      <c r="C886" s="2">
        <v>13</v>
      </c>
      <c r="D886" s="2">
        <v>3.22</v>
      </c>
      <c r="E886" s="12">
        <v>41153</v>
      </c>
      <c r="F886" s="18">
        <v>2012</v>
      </c>
      <c r="G886" s="2">
        <f ca="1">IF(YEAR(E886)=Inputs!$A$4,1,0)</f>
        <v>0</v>
      </c>
      <c r="H886" s="21">
        <f ca="1">IF(G886=1,HLOOKUP(MONTH(E886),Inputs!$B$11:$M$15,5),IF(YEAR($E886)&gt;$F886,0,IF(YEAR($E886)=$F886,HLOOKUP(MONTH(E886),Inputs!$B$11:$M$15,4),1)))</f>
        <v>0.19766053950823584</v>
      </c>
      <c r="I886" s="2">
        <f>SUMIFS('raw data'!$E:$E,'raw data'!$A:$A,"="&amp;SystemAnalysis!$A886,'raw data'!$G:$G,"="&amp;SystemAnalysis!$F886)</f>
        <v>1</v>
      </c>
      <c r="J886" s="24">
        <f ca="1">$D886*H886*Inputs!$A$2</f>
        <v>0.70011363093817147</v>
      </c>
      <c r="K886" s="11">
        <f ca="1">IFERROR(I886/J886,"")</f>
        <v>1.4283395663357854</v>
      </c>
    </row>
    <row r="887" spans="1:11" hidden="1" x14ac:dyDescent="0.25">
      <c r="A887" s="35">
        <v>8350</v>
      </c>
      <c r="B887" s="2" t="s">
        <v>5</v>
      </c>
      <c r="C887" s="2">
        <v>13</v>
      </c>
      <c r="D887" s="2">
        <v>7.31</v>
      </c>
      <c r="E887" s="12">
        <v>41122</v>
      </c>
      <c r="F887" s="18">
        <v>2012</v>
      </c>
      <c r="G887" s="2">
        <f ca="1">IF(YEAR(E887)=Inputs!$A$4,1,0)</f>
        <v>0</v>
      </c>
      <c r="H887" s="21">
        <f ca="1">IF(G887=1,HLOOKUP(MONTH(E887),Inputs!$B$11:$M$15,5),IF(YEAR($E887)&gt;$F887,0,IF(YEAR($E887)=$F887,HLOOKUP(MONTH(E887),Inputs!$B$11:$M$15,4),1)))</f>
        <v>0.31869181188827883</v>
      </c>
      <c r="I887" s="2">
        <f>SUMIFS('raw data'!$E:$E,'raw data'!$A:$A,"="&amp;SystemAnalysis!$A887,'raw data'!$G:$G,"="&amp;SystemAnalysis!$F887)</f>
        <v>3</v>
      </c>
      <c r="J887" s="24">
        <f ca="1">$D887*H887*Inputs!$A$2</f>
        <v>2.5626008593936502</v>
      </c>
      <c r="K887" s="11">
        <f ca="1">IFERROR(I887/J887,"")</f>
        <v>1.1706856294077124</v>
      </c>
    </row>
    <row r="888" spans="1:11" hidden="1" x14ac:dyDescent="0.25">
      <c r="A888" s="35">
        <v>8351</v>
      </c>
      <c r="B888" s="2" t="s">
        <v>5</v>
      </c>
      <c r="C888" s="2">
        <v>13</v>
      </c>
      <c r="D888" s="2">
        <v>2.99</v>
      </c>
      <c r="E888" s="12">
        <v>41153</v>
      </c>
      <c r="F888" s="18">
        <v>2012</v>
      </c>
      <c r="G888" s="2">
        <f ca="1">IF(YEAR(E888)=Inputs!$A$4,1,0)</f>
        <v>0</v>
      </c>
      <c r="H888" s="21">
        <f ca="1">IF(G888=1,HLOOKUP(MONTH(E888),Inputs!$B$11:$M$15,5),IF(YEAR($E888)&gt;$F888,0,IF(YEAR($E888)=$F888,HLOOKUP(MONTH(E888),Inputs!$B$11:$M$15,4),1)))</f>
        <v>0.19766053950823584</v>
      </c>
      <c r="I888" s="2">
        <f>SUMIFS('raw data'!$E:$E,'raw data'!$A:$A,"="&amp;SystemAnalysis!$A888,'raw data'!$G:$G,"="&amp;SystemAnalysis!$F888)</f>
        <v>1</v>
      </c>
      <c r="J888" s="24">
        <f ca="1">$D888*H888*Inputs!$A$2</f>
        <v>0.65010551444258768</v>
      </c>
      <c r="K888" s="11">
        <f ca="1">IFERROR(I888/J888,"")</f>
        <v>1.5382118406693077</v>
      </c>
    </row>
    <row r="889" spans="1:11" hidden="1" x14ac:dyDescent="0.25">
      <c r="A889" s="35">
        <v>8352</v>
      </c>
      <c r="B889" s="2" t="s">
        <v>5</v>
      </c>
      <c r="C889" s="2">
        <v>13</v>
      </c>
      <c r="D889" s="2">
        <v>3.68</v>
      </c>
      <c r="E889" s="12">
        <v>41153</v>
      </c>
      <c r="F889" s="18">
        <v>2012</v>
      </c>
      <c r="G889" s="2">
        <f ca="1">IF(YEAR(E889)=Inputs!$A$4,1,0)</f>
        <v>0</v>
      </c>
      <c r="H889" s="21">
        <f ca="1">IF(G889=1,HLOOKUP(MONTH(E889),Inputs!$B$11:$M$15,5),IF(YEAR($E889)&gt;$F889,0,IF(YEAR($E889)=$F889,HLOOKUP(MONTH(E889),Inputs!$B$11:$M$15,4),1)))</f>
        <v>0.19766053950823584</v>
      </c>
      <c r="I889" s="2">
        <f>SUMIFS('raw data'!$E:$E,'raw data'!$A:$A,"="&amp;SystemAnalysis!$A889,'raw data'!$G:$G,"="&amp;SystemAnalysis!$F889)</f>
        <v>2</v>
      </c>
      <c r="J889" s="24">
        <f ca="1">$D889*H889*Inputs!$A$2</f>
        <v>0.80012986392933871</v>
      </c>
      <c r="K889" s="11">
        <f ca="1">IFERROR(I889/J889,"")</f>
        <v>2.4995942410876251</v>
      </c>
    </row>
    <row r="890" spans="1:11" hidden="1" x14ac:dyDescent="0.25">
      <c r="A890" s="35">
        <v>8353</v>
      </c>
      <c r="B890" s="2" t="s">
        <v>5</v>
      </c>
      <c r="C890" s="2">
        <v>13</v>
      </c>
      <c r="D890" s="2">
        <v>8.9700000000000006</v>
      </c>
      <c r="E890" s="12">
        <v>41091</v>
      </c>
      <c r="F890" s="18">
        <v>2012</v>
      </c>
      <c r="G890" s="2">
        <f ca="1">IF(YEAR(E890)=Inputs!$A$4,1,0)</f>
        <v>0</v>
      </c>
      <c r="H890" s="21">
        <f ca="1">IF(G890=1,HLOOKUP(MONTH(E890),Inputs!$B$11:$M$15,5),IF(YEAR($E890)&gt;$F890,0,IF(YEAR($E890)=$F890,HLOOKUP(MONTH(E890),Inputs!$B$11:$M$15,4),1)))</f>
        <v>0.46622105514442586</v>
      </c>
      <c r="I890" s="2">
        <f>SUMIFS('raw data'!$E:$E,'raw data'!$A:$A,"="&amp;SystemAnalysis!$A890,'raw data'!$G:$G,"="&amp;SystemAnalysis!$F890)</f>
        <v>5</v>
      </c>
      <c r="J890" s="24">
        <f ca="1">$D890*H890*Inputs!$A$2</f>
        <v>4.6002031511100503</v>
      </c>
      <c r="K890" s="11">
        <f ca="1">IFERROR(I890/J890,"")</f>
        <v>1.0869085202886044</v>
      </c>
    </row>
    <row r="891" spans="1:11" hidden="1" x14ac:dyDescent="0.25">
      <c r="A891" s="35">
        <v>8354</v>
      </c>
      <c r="B891" s="2" t="s">
        <v>5</v>
      </c>
      <c r="C891" s="2">
        <v>13</v>
      </c>
      <c r="D891" s="2">
        <v>5.8049999999999997</v>
      </c>
      <c r="E891" s="12">
        <v>41122</v>
      </c>
      <c r="F891" s="18">
        <v>2012</v>
      </c>
      <c r="G891" s="2">
        <f ca="1">IF(YEAR(E891)=Inputs!$A$4,1,0)</f>
        <v>0</v>
      </c>
      <c r="H891" s="21">
        <f ca="1">IF(G891=1,HLOOKUP(MONTH(E891),Inputs!$B$11:$M$15,5),IF(YEAR($E891)&gt;$F891,0,IF(YEAR($E891)=$F891,HLOOKUP(MONTH(E891),Inputs!$B$11:$M$15,4),1)))</f>
        <v>0.31869181188827883</v>
      </c>
      <c r="I891" s="2">
        <f>SUMIFS('raw data'!$E:$E,'raw data'!$A:$A,"="&amp;SystemAnalysis!$A891,'raw data'!$G:$G,"="&amp;SystemAnalysis!$F891)</f>
        <v>2</v>
      </c>
      <c r="J891" s="24">
        <f ca="1">$D891*H891*Inputs!$A$2</f>
        <v>2.0350065648126043</v>
      </c>
      <c r="K891" s="11">
        <f ca="1">IFERROR(I891/J891,"")</f>
        <v>0.98279781234227714</v>
      </c>
    </row>
    <row r="892" spans="1:11" hidden="1" x14ac:dyDescent="0.25">
      <c r="A892" s="35">
        <v>8355</v>
      </c>
      <c r="B892" s="2" t="s">
        <v>5</v>
      </c>
      <c r="C892" s="2">
        <v>13</v>
      </c>
      <c r="D892" s="2">
        <v>2.58</v>
      </c>
      <c r="E892" s="12">
        <v>41183</v>
      </c>
      <c r="F892" s="18">
        <v>2012</v>
      </c>
      <c r="G892" s="2">
        <f ca="1">IF(YEAR(E892)=Inputs!$A$4,1,0)</f>
        <v>0</v>
      </c>
      <c r="H892" s="21">
        <f ca="1">IF(G892=1,HLOOKUP(MONTH(E892),Inputs!$B$11:$M$15,5),IF(YEAR($E892)&gt;$F892,0,IF(YEAR($E892)=$F892,HLOOKUP(MONTH(E892),Inputs!$B$11:$M$15,4),1)))</f>
        <v>0.11864406779661016</v>
      </c>
      <c r="I892" s="2">
        <f>SUMIFS('raw data'!$E:$E,'raw data'!$A:$A,"="&amp;SystemAnalysis!$A892,'raw data'!$G:$G,"="&amp;SystemAnalysis!$F892)</f>
        <v>1</v>
      </c>
      <c r="J892" s="24">
        <f ca="1">$D892*H892*Inputs!$A$2</f>
        <v>0.33671186440677969</v>
      </c>
      <c r="K892" s="11">
        <f ca="1">IFERROR(I892/J892,"")</f>
        <v>2.9698983187355279</v>
      </c>
    </row>
    <row r="893" spans="1:11" hidden="1" x14ac:dyDescent="0.25">
      <c r="A893" s="35">
        <v>8356</v>
      </c>
      <c r="B893" s="2" t="s">
        <v>5</v>
      </c>
      <c r="C893" s="2">
        <v>13</v>
      </c>
      <c r="D893" s="2">
        <v>7.59</v>
      </c>
      <c r="E893" s="12">
        <v>41000</v>
      </c>
      <c r="F893" s="18">
        <v>2012</v>
      </c>
      <c r="G893" s="2">
        <f ca="1">IF(YEAR(E893)=Inputs!$A$4,1,0)</f>
        <v>0</v>
      </c>
      <c r="H893" s="21">
        <f ca="1">IF(G893=1,HLOOKUP(MONTH(E893),Inputs!$B$11:$M$15,5),IF(YEAR($E893)&gt;$F893,0,IF(YEAR($E893)=$F893,HLOOKUP(MONTH(E893),Inputs!$B$11:$M$15,4),1)))</f>
        <v>0.8436380997851517</v>
      </c>
      <c r="I893" s="2">
        <f>SUMIFS('raw data'!$E:$E,'raw data'!$A:$A,"="&amp;SystemAnalysis!$A893,'raw data'!$G:$G,"="&amp;SystemAnalysis!$F893)</f>
        <v>59</v>
      </c>
      <c r="J893" s="24">
        <f ca="1">$D893*H893*Inputs!$A$2</f>
        <v>7.0435344951062326</v>
      </c>
      <c r="K893" s="11">
        <f ca="1">IFERROR(I893/J893,"")</f>
        <v>8.3764763331524144</v>
      </c>
    </row>
    <row r="894" spans="1:11" hidden="1" x14ac:dyDescent="0.25">
      <c r="A894" s="35">
        <v>8357</v>
      </c>
      <c r="B894" s="2" t="s">
        <v>5</v>
      </c>
      <c r="C894" s="2">
        <v>13</v>
      </c>
      <c r="D894" s="2">
        <v>6.2549999999999999</v>
      </c>
      <c r="E894" s="12">
        <v>41122</v>
      </c>
      <c r="F894" s="18">
        <v>2012</v>
      </c>
      <c r="G894" s="2">
        <f ca="1">IF(YEAR(E894)=Inputs!$A$4,1,0)</f>
        <v>0</v>
      </c>
      <c r="H894" s="21">
        <f ca="1">IF(G894=1,HLOOKUP(MONTH(E894),Inputs!$B$11:$M$15,5),IF(YEAR($E894)&gt;$F894,0,IF(YEAR($E894)=$F894,HLOOKUP(MONTH(E894),Inputs!$B$11:$M$15,4),1)))</f>
        <v>0.31869181188827883</v>
      </c>
      <c r="I894" s="2">
        <f>SUMIFS('raw data'!$E:$E,'raw data'!$A:$A,"="&amp;SystemAnalysis!$A894,'raw data'!$G:$G,"="&amp;SystemAnalysis!$F894)</f>
        <v>3</v>
      </c>
      <c r="J894" s="24">
        <f ca="1">$D894*H894*Inputs!$A$2</f>
        <v>2.1927590116973028</v>
      </c>
      <c r="K894" s="11">
        <f ca="1">IFERROR(I894/J894,"")</f>
        <v>1.3681394006347525</v>
      </c>
    </row>
    <row r="895" spans="1:11" hidden="1" x14ac:dyDescent="0.25">
      <c r="A895" s="35">
        <v>8358</v>
      </c>
      <c r="B895" s="2" t="s">
        <v>5</v>
      </c>
      <c r="C895" s="2">
        <v>13</v>
      </c>
      <c r="D895" s="2">
        <v>4.1399999999999997</v>
      </c>
      <c r="E895" s="12">
        <v>41122</v>
      </c>
      <c r="F895" s="18">
        <v>2012</v>
      </c>
      <c r="G895" s="2">
        <f ca="1">IF(YEAR(E895)=Inputs!$A$4,1,0)</f>
        <v>0</v>
      </c>
      <c r="H895" s="21">
        <f ca="1">IF(G895=1,HLOOKUP(MONTH(E895),Inputs!$B$11:$M$15,5),IF(YEAR($E895)&gt;$F895,0,IF(YEAR($E895)=$F895,HLOOKUP(MONTH(E895),Inputs!$B$11:$M$15,4),1)))</f>
        <v>0.31869181188827883</v>
      </c>
      <c r="I895" s="2">
        <f>SUMIFS('raw data'!$E:$E,'raw data'!$A:$A,"="&amp;SystemAnalysis!$A895,'raw data'!$G:$G,"="&amp;SystemAnalysis!$F895)</f>
        <v>2</v>
      </c>
      <c r="J895" s="24">
        <f ca="1">$D895*H895*Inputs!$A$2</f>
        <v>1.4513225113392219</v>
      </c>
      <c r="K895" s="11">
        <f ca="1">IFERROR(I895/J895,"")</f>
        <v>1.3780534542625407</v>
      </c>
    </row>
    <row r="896" spans="1:11" hidden="1" x14ac:dyDescent="0.25">
      <c r="A896" s="35">
        <v>8359</v>
      </c>
      <c r="B896" s="2" t="s">
        <v>5</v>
      </c>
      <c r="C896" s="2">
        <v>13</v>
      </c>
      <c r="D896" s="2">
        <v>4.37</v>
      </c>
      <c r="E896" s="12">
        <v>41122</v>
      </c>
      <c r="F896" s="18">
        <v>2012</v>
      </c>
      <c r="G896" s="2">
        <f ca="1">IF(YEAR(E896)=Inputs!$A$4,1,0)</f>
        <v>0</v>
      </c>
      <c r="H896" s="21">
        <f ca="1">IF(G896=1,HLOOKUP(MONTH(E896),Inputs!$B$11:$M$15,5),IF(YEAR($E896)&gt;$F896,0,IF(YEAR($E896)=$F896,HLOOKUP(MONTH(E896),Inputs!$B$11:$M$15,4),1)))</f>
        <v>0.31869181188827883</v>
      </c>
      <c r="I896" s="2">
        <f>SUMIFS('raw data'!$E:$E,'raw data'!$A:$A,"="&amp;SystemAnalysis!$A896,'raw data'!$G:$G,"="&amp;SystemAnalysis!$F896)</f>
        <v>1</v>
      </c>
      <c r="J896" s="24">
        <f ca="1">$D896*H896*Inputs!$A$2</f>
        <v>1.5319515397469565</v>
      </c>
      <c r="K896" s="11">
        <f ca="1">IFERROR(I896/J896,"")</f>
        <v>0.65276216254541397</v>
      </c>
    </row>
    <row r="897" spans="1:11" hidden="1" x14ac:dyDescent="0.25">
      <c r="A897" s="35">
        <v>8360</v>
      </c>
      <c r="B897" s="2" t="s">
        <v>5</v>
      </c>
      <c r="C897" s="2">
        <v>13</v>
      </c>
      <c r="D897" s="2">
        <v>3.68</v>
      </c>
      <c r="E897" s="12">
        <v>41153</v>
      </c>
      <c r="F897" s="18">
        <v>2012</v>
      </c>
      <c r="G897" s="2">
        <f ca="1">IF(YEAR(E897)=Inputs!$A$4,1,0)</f>
        <v>0</v>
      </c>
      <c r="H897" s="21">
        <f ca="1">IF(G897=1,HLOOKUP(MONTH(E897),Inputs!$B$11:$M$15,5),IF(YEAR($E897)&gt;$F897,0,IF(YEAR($E897)=$F897,HLOOKUP(MONTH(E897),Inputs!$B$11:$M$15,4),1)))</f>
        <v>0.19766053950823584</v>
      </c>
      <c r="I897" s="2">
        <f>SUMIFS('raw data'!$E:$E,'raw data'!$A:$A,"="&amp;SystemAnalysis!$A897,'raw data'!$G:$G,"="&amp;SystemAnalysis!$F897)</f>
        <v>1</v>
      </c>
      <c r="J897" s="24">
        <f ca="1">$D897*H897*Inputs!$A$2</f>
        <v>0.80012986392933871</v>
      </c>
      <c r="K897" s="11">
        <f ca="1">IFERROR(I897/J897,"")</f>
        <v>1.2497971205438125</v>
      </c>
    </row>
    <row r="898" spans="1:11" hidden="1" x14ac:dyDescent="0.25">
      <c r="A898" s="35">
        <v>8361</v>
      </c>
      <c r="B898" s="2" t="s">
        <v>5</v>
      </c>
      <c r="C898" s="2">
        <v>13</v>
      </c>
      <c r="D898" s="2">
        <v>3.22</v>
      </c>
      <c r="E898" s="12">
        <v>41153</v>
      </c>
      <c r="F898" s="18">
        <v>2012</v>
      </c>
      <c r="G898" s="2">
        <f ca="1">IF(YEAR(E898)=Inputs!$A$4,1,0)</f>
        <v>0</v>
      </c>
      <c r="H898" s="21">
        <f ca="1">IF(G898=1,HLOOKUP(MONTH(E898),Inputs!$B$11:$M$15,5),IF(YEAR($E898)&gt;$F898,0,IF(YEAR($E898)=$F898,HLOOKUP(MONTH(E898),Inputs!$B$11:$M$15,4),1)))</f>
        <v>0.19766053950823584</v>
      </c>
      <c r="I898" s="2">
        <f>SUMIFS('raw data'!$E:$E,'raw data'!$A:$A,"="&amp;SystemAnalysis!$A898,'raw data'!$G:$G,"="&amp;SystemAnalysis!$F898)</f>
        <v>1</v>
      </c>
      <c r="J898" s="24">
        <f ca="1">$D898*H898*Inputs!$A$2</f>
        <v>0.70011363093817147</v>
      </c>
      <c r="K898" s="11">
        <f ca="1">IFERROR(I898/J898,"")</f>
        <v>1.4283395663357854</v>
      </c>
    </row>
    <row r="899" spans="1:11" hidden="1" x14ac:dyDescent="0.25">
      <c r="A899" s="35">
        <v>8362</v>
      </c>
      <c r="B899" s="2" t="s">
        <v>5</v>
      </c>
      <c r="C899" s="2">
        <v>13</v>
      </c>
      <c r="D899" s="2">
        <v>7.9550000000000001</v>
      </c>
      <c r="E899" s="12">
        <v>41122</v>
      </c>
      <c r="F899" s="18">
        <v>2012</v>
      </c>
      <c r="G899" s="2">
        <f ca="1">IF(YEAR(E899)=Inputs!$A$4,1,0)</f>
        <v>0</v>
      </c>
      <c r="H899" s="21">
        <f ca="1">IF(G899=1,HLOOKUP(MONTH(E899),Inputs!$B$11:$M$15,5),IF(YEAR($E899)&gt;$F899,0,IF(YEAR($E899)=$F899,HLOOKUP(MONTH(E899),Inputs!$B$11:$M$15,4),1)))</f>
        <v>0.31869181188827883</v>
      </c>
      <c r="I899" s="2">
        <f>SUMIFS('raw data'!$E:$E,'raw data'!$A:$A,"="&amp;SystemAnalysis!$A899,'raw data'!$G:$G,"="&amp;SystemAnalysis!$F899)</f>
        <v>4</v>
      </c>
      <c r="J899" s="24">
        <f ca="1">$D899*H899*Inputs!$A$2</f>
        <v>2.788712699928384</v>
      </c>
      <c r="K899" s="11">
        <f ca="1">IFERROR(I899/J899,"")</f>
        <v>1.434353563958999</v>
      </c>
    </row>
    <row r="900" spans="1:11" hidden="1" x14ac:dyDescent="0.25">
      <c r="A900" s="35">
        <v>8363</v>
      </c>
      <c r="B900" s="2" t="s">
        <v>5</v>
      </c>
      <c r="C900" s="2">
        <v>13</v>
      </c>
      <c r="D900" s="2">
        <v>3.87</v>
      </c>
      <c r="E900" s="12">
        <v>41153</v>
      </c>
      <c r="F900" s="18">
        <v>2012</v>
      </c>
      <c r="G900" s="2">
        <f ca="1">IF(YEAR(E900)=Inputs!$A$4,1,0)</f>
        <v>0</v>
      </c>
      <c r="H900" s="21">
        <f ca="1">IF(G900=1,HLOOKUP(MONTH(E900),Inputs!$B$11:$M$15,5),IF(YEAR($E900)&gt;$F900,0,IF(YEAR($E900)=$F900,HLOOKUP(MONTH(E900),Inputs!$B$11:$M$15,4),1)))</f>
        <v>0.19766053950823584</v>
      </c>
      <c r="I900" s="2">
        <f>SUMIFS('raw data'!$E:$E,'raw data'!$A:$A,"="&amp;SystemAnalysis!$A900,'raw data'!$G:$G,"="&amp;SystemAnalysis!$F900)</f>
        <v>2</v>
      </c>
      <c r="J900" s="24">
        <f ca="1">$D900*H900*Inputs!$A$2</f>
        <v>0.84144091668656007</v>
      </c>
      <c r="K900" s="11">
        <f ca="1">IFERROR(I900/J900,"")</f>
        <v>2.3768751439799636</v>
      </c>
    </row>
    <row r="901" spans="1:11" hidden="1" x14ac:dyDescent="0.25">
      <c r="A901" s="35">
        <v>8364</v>
      </c>
      <c r="B901" s="2" t="s">
        <v>5</v>
      </c>
      <c r="C901" s="2">
        <v>13</v>
      </c>
      <c r="D901" s="2">
        <v>6.9</v>
      </c>
      <c r="E901" s="12">
        <v>41122</v>
      </c>
      <c r="F901" s="18">
        <v>2012</v>
      </c>
      <c r="G901" s="2">
        <f ca="1">IF(YEAR(E901)=Inputs!$A$4,1,0)</f>
        <v>0</v>
      </c>
      <c r="H901" s="21">
        <f ca="1">IF(G901=1,HLOOKUP(MONTH(E901),Inputs!$B$11:$M$15,5),IF(YEAR($E901)&gt;$F901,0,IF(YEAR($E901)=$F901,HLOOKUP(MONTH(E901),Inputs!$B$11:$M$15,4),1)))</f>
        <v>0.31869181188827883</v>
      </c>
      <c r="I901" s="2">
        <f>SUMIFS('raw data'!$E:$E,'raw data'!$A:$A,"="&amp;SystemAnalysis!$A901,'raw data'!$G:$G,"="&amp;SystemAnalysis!$F901)</f>
        <v>3</v>
      </c>
      <c r="J901" s="24">
        <f ca="1">$D901*H901*Inputs!$A$2</f>
        <v>2.4188708522320366</v>
      </c>
      <c r="K901" s="11">
        <f ca="1">IFERROR(I901/J901,"")</f>
        <v>1.2402481088362864</v>
      </c>
    </row>
    <row r="902" spans="1:11" hidden="1" x14ac:dyDescent="0.25">
      <c r="A902" s="35">
        <v>8365</v>
      </c>
      <c r="B902" s="2" t="s">
        <v>5</v>
      </c>
      <c r="C902" s="2">
        <v>13</v>
      </c>
      <c r="D902" s="2">
        <v>6.45</v>
      </c>
      <c r="E902" s="12">
        <v>41122</v>
      </c>
      <c r="F902" s="18">
        <v>2012</v>
      </c>
      <c r="G902" s="2">
        <f ca="1">IF(YEAR(E902)=Inputs!$A$4,1,0)</f>
        <v>0</v>
      </c>
      <c r="H902" s="21">
        <f ca="1">IF(G902=1,HLOOKUP(MONTH(E902),Inputs!$B$11:$M$15,5),IF(YEAR($E902)&gt;$F902,0,IF(YEAR($E902)=$F902,HLOOKUP(MONTH(E902),Inputs!$B$11:$M$15,4),1)))</f>
        <v>0.31869181188827883</v>
      </c>
      <c r="I902" s="2">
        <f>SUMIFS('raw data'!$E:$E,'raw data'!$A:$A,"="&amp;SystemAnalysis!$A902,'raw data'!$G:$G,"="&amp;SystemAnalysis!$F902)</f>
        <v>3</v>
      </c>
      <c r="J902" s="24">
        <f ca="1">$D902*H902*Inputs!$A$2</f>
        <v>2.261118405347339</v>
      </c>
      <c r="K902" s="11">
        <f ca="1">IFERROR(I902/J902,"")</f>
        <v>1.3267770466620736</v>
      </c>
    </row>
    <row r="903" spans="1:11" hidden="1" x14ac:dyDescent="0.25">
      <c r="A903" s="35">
        <v>8366</v>
      </c>
      <c r="B903" s="2" t="s">
        <v>5</v>
      </c>
      <c r="C903" s="2">
        <v>13</v>
      </c>
      <c r="D903" s="2">
        <v>4.5999999999999996</v>
      </c>
      <c r="E903" s="12">
        <v>41122</v>
      </c>
      <c r="F903" s="18">
        <v>2012</v>
      </c>
      <c r="G903" s="2">
        <f ca="1">IF(YEAR(E903)=Inputs!$A$4,1,0)</f>
        <v>0</v>
      </c>
      <c r="H903" s="21">
        <f ca="1">IF(G903=1,HLOOKUP(MONTH(E903),Inputs!$B$11:$M$15,5),IF(YEAR($E903)&gt;$F903,0,IF(YEAR($E903)=$F903,HLOOKUP(MONTH(E903),Inputs!$B$11:$M$15,4),1)))</f>
        <v>0.31869181188827883</v>
      </c>
      <c r="I903" s="2">
        <f>SUMIFS('raw data'!$E:$E,'raw data'!$A:$A,"="&amp;SystemAnalysis!$A903,'raw data'!$G:$G,"="&amp;SystemAnalysis!$F903)</f>
        <v>1</v>
      </c>
      <c r="J903" s="24">
        <f ca="1">$D903*H903*Inputs!$A$2</f>
        <v>1.612580568154691</v>
      </c>
      <c r="K903" s="11">
        <f ca="1">IFERROR(I903/J903,"")</f>
        <v>0.62012405441814333</v>
      </c>
    </row>
    <row r="904" spans="1:11" hidden="1" x14ac:dyDescent="0.25">
      <c r="A904" s="35">
        <v>8367</v>
      </c>
      <c r="B904" s="2" t="s">
        <v>5</v>
      </c>
      <c r="C904" s="2">
        <v>13</v>
      </c>
      <c r="D904" s="2">
        <v>4.4649999999999999</v>
      </c>
      <c r="E904" s="12">
        <v>41122</v>
      </c>
      <c r="F904" s="18">
        <v>2012</v>
      </c>
      <c r="G904" s="2">
        <f ca="1">IF(YEAR(E904)=Inputs!$A$4,1,0)</f>
        <v>0</v>
      </c>
      <c r="H904" s="21">
        <f ca="1">IF(G904=1,HLOOKUP(MONTH(E904),Inputs!$B$11:$M$15,5),IF(YEAR($E904)&gt;$F904,0,IF(YEAR($E904)=$F904,HLOOKUP(MONTH(E904),Inputs!$B$11:$M$15,4),1)))</f>
        <v>0.31869181188827883</v>
      </c>
      <c r="I904" s="2">
        <f>SUMIFS('raw data'!$E:$E,'raw data'!$A:$A,"="&amp;SystemAnalysis!$A904,'raw data'!$G:$G,"="&amp;SystemAnalysis!$F904)</f>
        <v>1</v>
      </c>
      <c r="J904" s="24">
        <f ca="1">$D904*H904*Inputs!$A$2</f>
        <v>1.5652548340892816</v>
      </c>
      <c r="K904" s="11">
        <f ca="1">IFERROR(I904/J904,"")</f>
        <v>0.63887360589551156</v>
      </c>
    </row>
    <row r="905" spans="1:11" hidden="1" x14ac:dyDescent="0.25">
      <c r="A905" s="35">
        <v>8368</v>
      </c>
      <c r="B905" s="2" t="s">
        <v>5</v>
      </c>
      <c r="C905" s="2">
        <v>13</v>
      </c>
      <c r="D905" s="2">
        <v>3.22</v>
      </c>
      <c r="E905" s="12">
        <v>41153</v>
      </c>
      <c r="F905" s="18">
        <v>2012</v>
      </c>
      <c r="G905" s="2">
        <f ca="1">IF(YEAR(E905)=Inputs!$A$4,1,0)</f>
        <v>0</v>
      </c>
      <c r="H905" s="21">
        <f ca="1">IF(G905=1,HLOOKUP(MONTH(E905),Inputs!$B$11:$M$15,5),IF(YEAR($E905)&gt;$F905,0,IF(YEAR($E905)=$F905,HLOOKUP(MONTH(E905),Inputs!$B$11:$M$15,4),1)))</f>
        <v>0.19766053950823584</v>
      </c>
      <c r="I905" s="2">
        <f>SUMIFS('raw data'!$E:$E,'raw data'!$A:$A,"="&amp;SystemAnalysis!$A905,'raw data'!$G:$G,"="&amp;SystemAnalysis!$F905)</f>
        <v>1</v>
      </c>
      <c r="J905" s="24">
        <f ca="1">$D905*H905*Inputs!$A$2</f>
        <v>0.70011363093817147</v>
      </c>
      <c r="K905" s="11">
        <f ca="1">IFERROR(I905/J905,"")</f>
        <v>1.4283395663357854</v>
      </c>
    </row>
    <row r="906" spans="1:11" hidden="1" x14ac:dyDescent="0.25">
      <c r="A906" s="35">
        <v>8369</v>
      </c>
      <c r="B906" s="2" t="s">
        <v>5</v>
      </c>
      <c r="C906" s="2">
        <v>13</v>
      </c>
      <c r="D906" s="2">
        <v>9.2449999999999992</v>
      </c>
      <c r="E906" s="12">
        <v>41091</v>
      </c>
      <c r="F906" s="18">
        <v>2012</v>
      </c>
      <c r="G906" s="2">
        <f ca="1">IF(YEAR(E906)=Inputs!$A$4,1,0)</f>
        <v>0</v>
      </c>
      <c r="H906" s="21">
        <f ca="1">IF(G906=1,HLOOKUP(MONTH(E906),Inputs!$B$11:$M$15,5),IF(YEAR($E906)&gt;$F906,0,IF(YEAR($E906)=$F906,HLOOKUP(MONTH(E906),Inputs!$B$11:$M$15,4),1)))</f>
        <v>0.46622105514442586</v>
      </c>
      <c r="I906" s="2">
        <f>SUMIFS('raw data'!$E:$E,'raw data'!$A:$A,"="&amp;SystemAnalysis!$A906,'raw data'!$G:$G,"="&amp;SystemAnalysis!$F906)</f>
        <v>5</v>
      </c>
      <c r="J906" s="24">
        <f ca="1">$D906*H906*Inputs!$A$2</f>
        <v>4.7412350202912386</v>
      </c>
      <c r="K906" s="11">
        <f ca="1">IFERROR(I906/J906,"")</f>
        <v>1.054577547537997</v>
      </c>
    </row>
    <row r="907" spans="1:11" hidden="1" x14ac:dyDescent="0.25">
      <c r="A907" s="35">
        <v>8370</v>
      </c>
      <c r="B907" s="2" t="s">
        <v>5</v>
      </c>
      <c r="C907" s="2">
        <v>13</v>
      </c>
      <c r="D907" s="2">
        <v>5.64</v>
      </c>
      <c r="E907" s="12">
        <v>41122</v>
      </c>
      <c r="F907" s="18">
        <v>2012</v>
      </c>
      <c r="G907" s="2">
        <f ca="1">IF(YEAR(E907)=Inputs!$A$4,1,0)</f>
        <v>0</v>
      </c>
      <c r="H907" s="21">
        <f ca="1">IF(G907=1,HLOOKUP(MONTH(E907),Inputs!$B$11:$M$15,5),IF(YEAR($E907)&gt;$F907,0,IF(YEAR($E907)=$F907,HLOOKUP(MONTH(E907),Inputs!$B$11:$M$15,4),1)))</f>
        <v>0.31869181188827883</v>
      </c>
      <c r="I907" s="2">
        <f>SUMIFS('raw data'!$E:$E,'raw data'!$A:$A,"="&amp;SystemAnalysis!$A907,'raw data'!$G:$G,"="&amp;SystemAnalysis!$F907)</f>
        <v>2</v>
      </c>
      <c r="J907" s="24">
        <f ca="1">$D907*H907*Inputs!$A$2</f>
        <v>1.9771640009548819</v>
      </c>
      <c r="K907" s="11">
        <f ca="1">IFERROR(I907/J907,"")</f>
        <v>1.0115498760012267</v>
      </c>
    </row>
    <row r="908" spans="1:11" hidden="1" x14ac:dyDescent="0.25">
      <c r="A908" s="35">
        <v>8371</v>
      </c>
      <c r="B908" s="2" t="s">
        <v>5</v>
      </c>
      <c r="C908" s="2">
        <v>13</v>
      </c>
      <c r="D908" s="2">
        <v>8.4600000000000009</v>
      </c>
      <c r="E908" s="12">
        <v>41091</v>
      </c>
      <c r="F908" s="18">
        <v>2012</v>
      </c>
      <c r="G908" s="2">
        <f ca="1">IF(YEAR(E908)=Inputs!$A$4,1,0)</f>
        <v>0</v>
      </c>
      <c r="H908" s="21">
        <f ca="1">IF(G908=1,HLOOKUP(MONTH(E908),Inputs!$B$11:$M$15,5),IF(YEAR($E908)&gt;$F908,0,IF(YEAR($E908)=$F908,HLOOKUP(MONTH(E908),Inputs!$B$11:$M$15,4),1)))</f>
        <v>0.46622105514442586</v>
      </c>
      <c r="I908" s="2">
        <f>SUMIFS('raw data'!$E:$E,'raw data'!$A:$A,"="&amp;SystemAnalysis!$A908,'raw data'!$G:$G,"="&amp;SystemAnalysis!$F908)</f>
        <v>3</v>
      </c>
      <c r="J908" s="24">
        <f ca="1">$D908*H908*Inputs!$A$2</f>
        <v>4.3386531391740277</v>
      </c>
      <c r="K908" s="11">
        <f ca="1">IFERROR(I908/J908,"")</f>
        <v>0.69145882460913333</v>
      </c>
    </row>
    <row r="909" spans="1:11" hidden="1" x14ac:dyDescent="0.25">
      <c r="A909" s="35">
        <v>8372</v>
      </c>
      <c r="B909" s="2" t="s">
        <v>5</v>
      </c>
      <c r="C909" s="2">
        <v>13</v>
      </c>
      <c r="D909" s="2">
        <v>4.7</v>
      </c>
      <c r="E909" s="12">
        <v>41122</v>
      </c>
      <c r="F909" s="18">
        <v>2012</v>
      </c>
      <c r="G909" s="2">
        <f ca="1">IF(YEAR(E909)=Inputs!$A$4,1,0)</f>
        <v>0</v>
      </c>
      <c r="H909" s="21">
        <f ca="1">IF(G909=1,HLOOKUP(MONTH(E909),Inputs!$B$11:$M$15,5),IF(YEAR($E909)&gt;$F909,0,IF(YEAR($E909)=$F909,HLOOKUP(MONTH(E909),Inputs!$B$11:$M$15,4),1)))</f>
        <v>0.31869181188827883</v>
      </c>
      <c r="I909" s="2">
        <f>SUMIFS('raw data'!$E:$E,'raw data'!$A:$A,"="&amp;SystemAnalysis!$A909,'raw data'!$G:$G,"="&amp;SystemAnalysis!$F909)</f>
        <v>2</v>
      </c>
      <c r="J909" s="24">
        <f ca="1">$D909*H909*Inputs!$A$2</f>
        <v>1.6476366674624019</v>
      </c>
      <c r="K909" s="11">
        <f ca="1">IFERROR(I909/J909,"")</f>
        <v>1.2138598512014718</v>
      </c>
    </row>
    <row r="910" spans="1:11" hidden="1" x14ac:dyDescent="0.25">
      <c r="A910" s="35">
        <v>8373</v>
      </c>
      <c r="B910" s="2" t="s">
        <v>5</v>
      </c>
      <c r="C910" s="2">
        <v>13</v>
      </c>
      <c r="D910" s="2">
        <v>3.87</v>
      </c>
      <c r="E910" s="12">
        <v>41153</v>
      </c>
      <c r="F910" s="18">
        <v>2012</v>
      </c>
      <c r="G910" s="2">
        <f ca="1">IF(YEAR(E910)=Inputs!$A$4,1,0)</f>
        <v>0</v>
      </c>
      <c r="H910" s="21">
        <f ca="1">IF(G910=1,HLOOKUP(MONTH(E910),Inputs!$B$11:$M$15,5),IF(YEAR($E910)&gt;$F910,0,IF(YEAR($E910)=$F910,HLOOKUP(MONTH(E910),Inputs!$B$11:$M$15,4),1)))</f>
        <v>0.19766053950823584</v>
      </c>
      <c r="I910" s="2">
        <f>SUMIFS('raw data'!$E:$E,'raw data'!$A:$A,"="&amp;SystemAnalysis!$A910,'raw data'!$G:$G,"="&amp;SystemAnalysis!$F910)</f>
        <v>2</v>
      </c>
      <c r="J910" s="24">
        <f ca="1">$D910*H910*Inputs!$A$2</f>
        <v>0.84144091668656007</v>
      </c>
      <c r="K910" s="11">
        <f ca="1">IFERROR(I910/J910,"")</f>
        <v>2.3768751439799636</v>
      </c>
    </row>
    <row r="911" spans="1:11" hidden="1" x14ac:dyDescent="0.25">
      <c r="A911" s="35">
        <v>8374</v>
      </c>
      <c r="B911" s="2" t="s">
        <v>5</v>
      </c>
      <c r="C911" s="2">
        <v>13</v>
      </c>
      <c r="D911" s="2">
        <v>5.52</v>
      </c>
      <c r="E911" s="12">
        <v>41122</v>
      </c>
      <c r="F911" s="18">
        <v>2012</v>
      </c>
      <c r="G911" s="2">
        <f ca="1">IF(YEAR(E911)=Inputs!$A$4,1,0)</f>
        <v>0</v>
      </c>
      <c r="H911" s="21">
        <f ca="1">IF(G911=1,HLOOKUP(MONTH(E911),Inputs!$B$11:$M$15,5),IF(YEAR($E911)&gt;$F911,0,IF(YEAR($E911)=$F911,HLOOKUP(MONTH(E911),Inputs!$B$11:$M$15,4),1)))</f>
        <v>0.31869181188827883</v>
      </c>
      <c r="I911" s="2">
        <f>SUMIFS('raw data'!$E:$E,'raw data'!$A:$A,"="&amp;SystemAnalysis!$A911,'raw data'!$G:$G,"="&amp;SystemAnalysis!$F911)</f>
        <v>2</v>
      </c>
      <c r="J911" s="24">
        <f ca="1">$D911*H911*Inputs!$A$2</f>
        <v>1.935096681785629</v>
      </c>
      <c r="K911" s="11">
        <f ca="1">IFERROR(I911/J911,"")</f>
        <v>1.0335400906969057</v>
      </c>
    </row>
    <row r="912" spans="1:11" hidden="1" x14ac:dyDescent="0.25">
      <c r="A912" s="35">
        <v>8375</v>
      </c>
      <c r="B912" s="2" t="s">
        <v>5</v>
      </c>
      <c r="C912" s="2">
        <v>13</v>
      </c>
      <c r="D912" s="2">
        <v>4.1399999999999997</v>
      </c>
      <c r="E912" s="12">
        <v>41153</v>
      </c>
      <c r="F912" s="18">
        <v>2012</v>
      </c>
      <c r="G912" s="2">
        <f ca="1">IF(YEAR(E912)=Inputs!$A$4,1,0)</f>
        <v>0</v>
      </c>
      <c r="H912" s="21">
        <f ca="1">IF(G912=1,HLOOKUP(MONTH(E912),Inputs!$B$11:$M$15,5),IF(YEAR($E912)&gt;$F912,0,IF(YEAR($E912)=$F912,HLOOKUP(MONTH(E912),Inputs!$B$11:$M$15,4),1)))</f>
        <v>0.19766053950823584</v>
      </c>
      <c r="I912" s="2">
        <f>SUMIFS('raw data'!$E:$E,'raw data'!$A:$A,"="&amp;SystemAnalysis!$A912,'raw data'!$G:$G,"="&amp;SystemAnalysis!$F912)</f>
        <v>2</v>
      </c>
      <c r="J912" s="24">
        <f ca="1">$D912*H912*Inputs!$A$2</f>
        <v>0.90014609692050596</v>
      </c>
      <c r="K912" s="11">
        <f ca="1">IFERROR(I912/J912,"")</f>
        <v>2.2218615476334445</v>
      </c>
    </row>
    <row r="913" spans="1:11" hidden="1" x14ac:dyDescent="0.25">
      <c r="A913" s="35">
        <v>8376</v>
      </c>
      <c r="B913" s="2" t="s">
        <v>5</v>
      </c>
      <c r="C913" s="2">
        <v>13</v>
      </c>
      <c r="D913" s="2">
        <v>3.01</v>
      </c>
      <c r="E913" s="12">
        <v>41153</v>
      </c>
      <c r="F913" s="18">
        <v>2012</v>
      </c>
      <c r="G913" s="2">
        <f ca="1">IF(YEAR(E913)=Inputs!$A$4,1,0)</f>
        <v>0</v>
      </c>
      <c r="H913" s="21">
        <f ca="1">IF(G913=1,HLOOKUP(MONTH(E913),Inputs!$B$11:$M$15,5),IF(YEAR($E913)&gt;$F913,0,IF(YEAR($E913)=$F913,HLOOKUP(MONTH(E913),Inputs!$B$11:$M$15,4),1)))</f>
        <v>0.19766053950823584</v>
      </c>
      <c r="I913" s="2">
        <f>SUMIFS('raw data'!$E:$E,'raw data'!$A:$A,"="&amp;SystemAnalysis!$A913,'raw data'!$G:$G,"="&amp;SystemAnalysis!$F913)</f>
        <v>1</v>
      </c>
      <c r="J913" s="24">
        <f ca="1">$D913*H913*Inputs!$A$2</f>
        <v>0.65445404631176884</v>
      </c>
      <c r="K913" s="11">
        <f ca="1">IFERROR(I913/J913,"")</f>
        <v>1.5279911639871198</v>
      </c>
    </row>
    <row r="914" spans="1:11" hidden="1" x14ac:dyDescent="0.25">
      <c r="A914" s="35">
        <v>8377</v>
      </c>
      <c r="B914" s="2" t="s">
        <v>5</v>
      </c>
      <c r="C914" s="2">
        <v>13</v>
      </c>
      <c r="D914" s="2">
        <v>5.52</v>
      </c>
      <c r="E914" s="12">
        <v>41122</v>
      </c>
      <c r="F914" s="18">
        <v>2012</v>
      </c>
      <c r="G914" s="2">
        <f ca="1">IF(YEAR(E914)=Inputs!$A$4,1,0)</f>
        <v>0</v>
      </c>
      <c r="H914" s="21">
        <f ca="1">IF(G914=1,HLOOKUP(MONTH(E914),Inputs!$B$11:$M$15,5),IF(YEAR($E914)&gt;$F914,0,IF(YEAR($E914)=$F914,HLOOKUP(MONTH(E914),Inputs!$B$11:$M$15,4),1)))</f>
        <v>0.31869181188827883</v>
      </c>
      <c r="I914" s="2">
        <f>SUMIFS('raw data'!$E:$E,'raw data'!$A:$A,"="&amp;SystemAnalysis!$A914,'raw data'!$G:$G,"="&amp;SystemAnalysis!$F914)</f>
        <v>2</v>
      </c>
      <c r="J914" s="24">
        <f ca="1">$D914*H914*Inputs!$A$2</f>
        <v>1.935096681785629</v>
      </c>
      <c r="K914" s="11">
        <f ca="1">IFERROR(I914/J914,"")</f>
        <v>1.0335400906969057</v>
      </c>
    </row>
    <row r="915" spans="1:11" hidden="1" x14ac:dyDescent="0.25">
      <c r="A915" s="35">
        <v>8378</v>
      </c>
      <c r="B915" s="2" t="s">
        <v>5</v>
      </c>
      <c r="C915" s="2">
        <v>13</v>
      </c>
      <c r="D915" s="2">
        <v>4.7</v>
      </c>
      <c r="E915" s="12">
        <v>41122</v>
      </c>
      <c r="F915" s="18">
        <v>2012</v>
      </c>
      <c r="G915" s="2">
        <f ca="1">IF(YEAR(E915)=Inputs!$A$4,1,0)</f>
        <v>0</v>
      </c>
      <c r="H915" s="21">
        <f ca="1">IF(G915=1,HLOOKUP(MONTH(E915),Inputs!$B$11:$M$15,5),IF(YEAR($E915)&gt;$F915,0,IF(YEAR($E915)=$F915,HLOOKUP(MONTH(E915),Inputs!$B$11:$M$15,4),1)))</f>
        <v>0.31869181188827883</v>
      </c>
      <c r="I915" s="2">
        <f>SUMIFS('raw data'!$E:$E,'raw data'!$A:$A,"="&amp;SystemAnalysis!$A915,'raw data'!$G:$G,"="&amp;SystemAnalysis!$F915)</f>
        <v>2</v>
      </c>
      <c r="J915" s="24">
        <f ca="1">$D915*H915*Inputs!$A$2</f>
        <v>1.6476366674624019</v>
      </c>
      <c r="K915" s="11">
        <f ca="1">IFERROR(I915/J915,"")</f>
        <v>1.2138598512014718</v>
      </c>
    </row>
    <row r="916" spans="1:11" hidden="1" x14ac:dyDescent="0.25">
      <c r="A916" s="35">
        <v>8379</v>
      </c>
      <c r="B916" s="2" t="s">
        <v>5</v>
      </c>
      <c r="C916" s="2">
        <v>13</v>
      </c>
      <c r="D916" s="2">
        <v>4.4649999999999999</v>
      </c>
      <c r="E916" s="12">
        <v>41122</v>
      </c>
      <c r="F916" s="18">
        <v>2012</v>
      </c>
      <c r="G916" s="2">
        <f ca="1">IF(YEAR(E916)=Inputs!$A$4,1,0)</f>
        <v>0</v>
      </c>
      <c r="H916" s="21">
        <f ca="1">IF(G916=1,HLOOKUP(MONTH(E916),Inputs!$B$11:$M$15,5),IF(YEAR($E916)&gt;$F916,0,IF(YEAR($E916)=$F916,HLOOKUP(MONTH(E916),Inputs!$B$11:$M$15,4),1)))</f>
        <v>0.31869181188827883</v>
      </c>
      <c r="I916" s="2">
        <f>SUMIFS('raw data'!$E:$E,'raw data'!$A:$A,"="&amp;SystemAnalysis!$A916,'raw data'!$G:$G,"="&amp;SystemAnalysis!$F916)</f>
        <v>2</v>
      </c>
      <c r="J916" s="24">
        <f ca="1">$D916*H916*Inputs!$A$2</f>
        <v>1.5652548340892816</v>
      </c>
      <c r="K916" s="11">
        <f ca="1">IFERROR(I916/J916,"")</f>
        <v>1.2777472117910231</v>
      </c>
    </row>
    <row r="917" spans="1:11" hidden="1" x14ac:dyDescent="0.25">
      <c r="A917" s="35">
        <v>8380</v>
      </c>
      <c r="B917" s="2" t="s">
        <v>5</v>
      </c>
      <c r="C917" s="2">
        <v>13</v>
      </c>
      <c r="D917" s="2">
        <v>5.17</v>
      </c>
      <c r="E917" s="12">
        <v>41122</v>
      </c>
      <c r="F917" s="18">
        <v>2012</v>
      </c>
      <c r="G917" s="2">
        <f ca="1">IF(YEAR(E917)=Inputs!$A$4,1,0)</f>
        <v>0</v>
      </c>
      <c r="H917" s="21">
        <f ca="1">IF(G917=1,HLOOKUP(MONTH(E917),Inputs!$B$11:$M$15,5),IF(YEAR($E917)&gt;$F917,0,IF(YEAR($E917)=$F917,HLOOKUP(MONTH(E917),Inputs!$B$11:$M$15,4),1)))</f>
        <v>0.31869181188827883</v>
      </c>
      <c r="I917" s="2">
        <f>SUMIFS('raw data'!$E:$E,'raw data'!$A:$A,"="&amp;SystemAnalysis!$A917,'raw data'!$G:$G,"="&amp;SystemAnalysis!$F917)</f>
        <v>3</v>
      </c>
      <c r="J917" s="24">
        <f ca="1">$D917*H917*Inputs!$A$2</f>
        <v>1.8124003342086417</v>
      </c>
      <c r="K917" s="11">
        <f ca="1">IFERROR(I917/J917,"")</f>
        <v>1.6552634334565528</v>
      </c>
    </row>
    <row r="918" spans="1:11" hidden="1" x14ac:dyDescent="0.25">
      <c r="A918" s="35">
        <v>8381</v>
      </c>
      <c r="B918" s="2" t="s">
        <v>5</v>
      </c>
      <c r="C918" s="2">
        <v>13</v>
      </c>
      <c r="D918" s="2">
        <v>4.7</v>
      </c>
      <c r="E918" s="12">
        <v>41122</v>
      </c>
      <c r="F918" s="18">
        <v>2012</v>
      </c>
      <c r="G918" s="2">
        <f ca="1">IF(YEAR(E918)=Inputs!$A$4,1,0)</f>
        <v>0</v>
      </c>
      <c r="H918" s="21">
        <f ca="1">IF(G918=1,HLOOKUP(MONTH(E918),Inputs!$B$11:$M$15,5),IF(YEAR($E918)&gt;$F918,0,IF(YEAR($E918)=$F918,HLOOKUP(MONTH(E918),Inputs!$B$11:$M$15,4),1)))</f>
        <v>0.31869181188827883</v>
      </c>
      <c r="I918" s="2">
        <f>SUMIFS('raw data'!$E:$E,'raw data'!$A:$A,"="&amp;SystemAnalysis!$A918,'raw data'!$G:$G,"="&amp;SystemAnalysis!$F918)</f>
        <v>2</v>
      </c>
      <c r="J918" s="24">
        <f ca="1">$D918*H918*Inputs!$A$2</f>
        <v>1.6476366674624019</v>
      </c>
      <c r="K918" s="11">
        <f ca="1">IFERROR(I918/J918,"")</f>
        <v>1.2138598512014718</v>
      </c>
    </row>
    <row r="919" spans="1:11" hidden="1" x14ac:dyDescent="0.25">
      <c r="A919" s="35">
        <v>8382</v>
      </c>
      <c r="B919" s="2" t="s">
        <v>5</v>
      </c>
      <c r="C919" s="2">
        <v>13</v>
      </c>
      <c r="D919" s="2">
        <v>4.7</v>
      </c>
      <c r="E919" s="12">
        <v>41122</v>
      </c>
      <c r="F919" s="18">
        <v>2012</v>
      </c>
      <c r="G919" s="2">
        <f ca="1">IF(YEAR(E919)=Inputs!$A$4,1,0)</f>
        <v>0</v>
      </c>
      <c r="H919" s="21">
        <f ca="1">IF(G919=1,HLOOKUP(MONTH(E919),Inputs!$B$11:$M$15,5),IF(YEAR($E919)&gt;$F919,0,IF(YEAR($E919)=$F919,HLOOKUP(MONTH(E919),Inputs!$B$11:$M$15,4),1)))</f>
        <v>0.31869181188827883</v>
      </c>
      <c r="I919" s="2">
        <f>SUMIFS('raw data'!$E:$E,'raw data'!$A:$A,"="&amp;SystemAnalysis!$A919,'raw data'!$G:$G,"="&amp;SystemAnalysis!$F919)</f>
        <v>2</v>
      </c>
      <c r="J919" s="24">
        <f ca="1">$D919*H919*Inputs!$A$2</f>
        <v>1.6476366674624019</v>
      </c>
      <c r="K919" s="11">
        <f ca="1">IFERROR(I919/J919,"")</f>
        <v>1.2138598512014718</v>
      </c>
    </row>
    <row r="920" spans="1:11" hidden="1" x14ac:dyDescent="0.25">
      <c r="A920" s="35">
        <v>8383</v>
      </c>
      <c r="B920" s="2" t="s">
        <v>5</v>
      </c>
      <c r="C920" s="2">
        <v>13</v>
      </c>
      <c r="D920" s="2">
        <v>5.0599999999999996</v>
      </c>
      <c r="E920" s="12">
        <v>41122</v>
      </c>
      <c r="F920" s="18">
        <v>2012</v>
      </c>
      <c r="G920" s="2">
        <f ca="1">IF(YEAR(E920)=Inputs!$A$4,1,0)</f>
        <v>0</v>
      </c>
      <c r="H920" s="21">
        <f ca="1">IF(G920=1,HLOOKUP(MONTH(E920),Inputs!$B$11:$M$15,5),IF(YEAR($E920)&gt;$F920,0,IF(YEAR($E920)=$F920,HLOOKUP(MONTH(E920),Inputs!$B$11:$M$15,4),1)))</f>
        <v>0.31869181188827883</v>
      </c>
      <c r="I920" s="2">
        <f>SUMIFS('raw data'!$E:$E,'raw data'!$A:$A,"="&amp;SystemAnalysis!$A920,'raw data'!$G:$G,"="&amp;SystemAnalysis!$F920)</f>
        <v>2</v>
      </c>
      <c r="J920" s="24">
        <f ca="1">$D920*H920*Inputs!$A$2</f>
        <v>1.7738386249701599</v>
      </c>
      <c r="K920" s="11">
        <f ca="1">IFERROR(I920/J920,"")</f>
        <v>1.1274982807602607</v>
      </c>
    </row>
    <row r="921" spans="1:11" hidden="1" x14ac:dyDescent="0.25">
      <c r="A921" s="35">
        <v>8384</v>
      </c>
      <c r="B921" s="2" t="s">
        <v>5</v>
      </c>
      <c r="C921" s="2">
        <v>13</v>
      </c>
      <c r="D921" s="2">
        <v>6.11</v>
      </c>
      <c r="E921" s="12">
        <v>41122</v>
      </c>
      <c r="F921" s="18">
        <v>2012</v>
      </c>
      <c r="G921" s="2">
        <f ca="1">IF(YEAR(E921)=Inputs!$A$4,1,0)</f>
        <v>0</v>
      </c>
      <c r="H921" s="21">
        <f ca="1">IF(G921=1,HLOOKUP(MONTH(E921),Inputs!$B$11:$M$15,5),IF(YEAR($E921)&gt;$F921,0,IF(YEAR($E921)=$F921,HLOOKUP(MONTH(E921),Inputs!$B$11:$M$15,4),1)))</f>
        <v>0.31869181188827883</v>
      </c>
      <c r="I921" s="2">
        <f>SUMIFS('raw data'!$E:$E,'raw data'!$A:$A,"="&amp;SystemAnalysis!$A921,'raw data'!$G:$G,"="&amp;SystemAnalysis!$F921)</f>
        <v>3</v>
      </c>
      <c r="J921" s="24">
        <f ca="1">$D921*H921*Inputs!$A$2</f>
        <v>2.1419276677011223</v>
      </c>
      <c r="K921" s="11">
        <f ca="1">IFERROR(I921/J921,"")</f>
        <v>1.4006075206170829</v>
      </c>
    </row>
    <row r="922" spans="1:11" hidden="1" x14ac:dyDescent="0.25">
      <c r="A922" s="35">
        <v>8385</v>
      </c>
      <c r="B922" s="2" t="s">
        <v>5</v>
      </c>
      <c r="C922" s="2">
        <v>13</v>
      </c>
      <c r="D922" s="2">
        <v>4.7</v>
      </c>
      <c r="E922" s="12">
        <v>41122</v>
      </c>
      <c r="F922" s="18">
        <v>2012</v>
      </c>
      <c r="G922" s="2">
        <f ca="1">IF(YEAR(E922)=Inputs!$A$4,1,0)</f>
        <v>0</v>
      </c>
      <c r="H922" s="21">
        <f ca="1">IF(G922=1,HLOOKUP(MONTH(E922),Inputs!$B$11:$M$15,5),IF(YEAR($E922)&gt;$F922,0,IF(YEAR($E922)=$F922,HLOOKUP(MONTH(E922),Inputs!$B$11:$M$15,4),1)))</f>
        <v>0.31869181188827883</v>
      </c>
      <c r="I922" s="2">
        <f>SUMIFS('raw data'!$E:$E,'raw data'!$A:$A,"="&amp;SystemAnalysis!$A922,'raw data'!$G:$G,"="&amp;SystemAnalysis!$F922)</f>
        <v>2</v>
      </c>
      <c r="J922" s="24">
        <f ca="1">$D922*H922*Inputs!$A$2</f>
        <v>1.6476366674624019</v>
      </c>
      <c r="K922" s="11">
        <f ca="1">IFERROR(I922/J922,"")</f>
        <v>1.2138598512014718</v>
      </c>
    </row>
    <row r="923" spans="1:11" hidden="1" x14ac:dyDescent="0.25">
      <c r="A923" s="35">
        <v>8386</v>
      </c>
      <c r="B923" s="2" t="s">
        <v>5</v>
      </c>
      <c r="C923" s="2">
        <v>13</v>
      </c>
      <c r="D923" s="2">
        <v>2.82</v>
      </c>
      <c r="E923" s="12">
        <v>41183</v>
      </c>
      <c r="F923" s="18">
        <v>2012</v>
      </c>
      <c r="G923" s="2">
        <f ca="1">IF(YEAR(E923)=Inputs!$A$4,1,0)</f>
        <v>0</v>
      </c>
      <c r="H923" s="21">
        <f ca="1">IF(G923=1,HLOOKUP(MONTH(E923),Inputs!$B$11:$M$15,5),IF(YEAR($E923)&gt;$F923,0,IF(YEAR($E923)=$F923,HLOOKUP(MONTH(E923),Inputs!$B$11:$M$15,4),1)))</f>
        <v>0.11864406779661016</v>
      </c>
      <c r="I923" s="2">
        <f>SUMIFS('raw data'!$E:$E,'raw data'!$A:$A,"="&amp;SystemAnalysis!$A923,'raw data'!$G:$G,"="&amp;SystemAnalysis!$F923)</f>
        <v>1</v>
      </c>
      <c r="J923" s="24">
        <f ca="1">$D923*H923*Inputs!$A$2</f>
        <v>0.36803389830508471</v>
      </c>
      <c r="K923" s="11">
        <f ca="1">IFERROR(I923/J923,"")</f>
        <v>2.7171410150133557</v>
      </c>
    </row>
    <row r="924" spans="1:11" hidden="1" x14ac:dyDescent="0.25">
      <c r="A924" s="35">
        <v>8387</v>
      </c>
      <c r="B924" s="2" t="s">
        <v>5</v>
      </c>
      <c r="C924" s="2">
        <v>13</v>
      </c>
      <c r="D924" s="2">
        <v>7.05</v>
      </c>
      <c r="E924" s="12">
        <v>41122</v>
      </c>
      <c r="F924" s="18">
        <v>2012</v>
      </c>
      <c r="G924" s="2">
        <f ca="1">IF(YEAR(E924)=Inputs!$A$4,1,0)</f>
        <v>0</v>
      </c>
      <c r="H924" s="21">
        <f ca="1">IF(G924=1,HLOOKUP(MONTH(E924),Inputs!$B$11:$M$15,5),IF(YEAR($E924)&gt;$F924,0,IF(YEAR($E924)=$F924,HLOOKUP(MONTH(E924),Inputs!$B$11:$M$15,4),1)))</f>
        <v>0.31869181188827883</v>
      </c>
      <c r="I924" s="2">
        <f>SUMIFS('raw data'!$E:$E,'raw data'!$A:$A,"="&amp;SystemAnalysis!$A924,'raw data'!$G:$G,"="&amp;SystemAnalysis!$F924)</f>
        <v>4</v>
      </c>
      <c r="J924" s="24">
        <f ca="1">$D924*H924*Inputs!$A$2</f>
        <v>2.4714550011936027</v>
      </c>
      <c r="K924" s="11">
        <f ca="1">IFERROR(I924/J924,"")</f>
        <v>1.6184798016019624</v>
      </c>
    </row>
    <row r="925" spans="1:11" hidden="1" x14ac:dyDescent="0.25">
      <c r="A925" s="35">
        <v>8388</v>
      </c>
      <c r="B925" s="2" t="s">
        <v>5</v>
      </c>
      <c r="C925" s="2">
        <v>6</v>
      </c>
      <c r="D925" s="2">
        <v>11.96</v>
      </c>
      <c r="E925" s="12">
        <v>41153</v>
      </c>
      <c r="F925" s="18">
        <v>2012</v>
      </c>
      <c r="G925" s="2">
        <f ca="1">IF(YEAR(E925)=Inputs!$A$4,1,0)</f>
        <v>0</v>
      </c>
      <c r="H925" s="21">
        <f ca="1">IF(G925=1,HLOOKUP(MONTH(E925),Inputs!$B$11:$M$15,5),IF(YEAR($E925)&gt;$F925,0,IF(YEAR($E925)=$F925,HLOOKUP(MONTH(E925),Inputs!$B$11:$M$15,4),1)))</f>
        <v>0.19766053950823584</v>
      </c>
      <c r="I925" s="2">
        <f>SUMIFS('raw data'!$E:$E,'raw data'!$A:$A,"="&amp;SystemAnalysis!$A925,'raw data'!$G:$G,"="&amp;SystemAnalysis!$F925)</f>
        <v>4</v>
      </c>
      <c r="J925" s="24">
        <f ca="1">$D925*H925*Inputs!$A$2</f>
        <v>2.6004220577703507</v>
      </c>
      <c r="K925" s="11">
        <f ca="1">IFERROR(I925/J925,"")</f>
        <v>1.5382118406693077</v>
      </c>
    </row>
    <row r="926" spans="1:11" hidden="1" x14ac:dyDescent="0.25">
      <c r="A926" s="35">
        <v>8389</v>
      </c>
      <c r="B926" s="2" t="s">
        <v>5</v>
      </c>
      <c r="C926" s="2">
        <v>6</v>
      </c>
      <c r="D926" s="2">
        <v>5.0599999999999996</v>
      </c>
      <c r="E926" s="12">
        <v>41153</v>
      </c>
      <c r="F926" s="18">
        <v>2012</v>
      </c>
      <c r="G926" s="2">
        <f ca="1">IF(YEAR(E926)=Inputs!$A$4,1,0)</f>
        <v>0</v>
      </c>
      <c r="H926" s="21">
        <f ca="1">IF(G926=1,HLOOKUP(MONTH(E926),Inputs!$B$11:$M$15,5),IF(YEAR($E926)&gt;$F926,0,IF(YEAR($E926)=$F926,HLOOKUP(MONTH(E926),Inputs!$B$11:$M$15,4),1)))</f>
        <v>0.19766053950823584</v>
      </c>
      <c r="I926" s="2">
        <f>SUMIFS('raw data'!$E:$E,'raw data'!$A:$A,"="&amp;SystemAnalysis!$A926,'raw data'!$G:$G,"="&amp;SystemAnalysis!$F926)</f>
        <v>2</v>
      </c>
      <c r="J926" s="24">
        <f ca="1">$D926*H926*Inputs!$A$2</f>
        <v>1.1001785629028407</v>
      </c>
      <c r="K926" s="11">
        <f ca="1">IFERROR(I926/J926,"")</f>
        <v>1.8178867207910001</v>
      </c>
    </row>
    <row r="927" spans="1:11" hidden="1" x14ac:dyDescent="0.25">
      <c r="A927" s="35">
        <v>8390</v>
      </c>
      <c r="B927" s="2" t="s">
        <v>5</v>
      </c>
      <c r="C927" s="2">
        <v>6</v>
      </c>
      <c r="D927" s="2">
        <v>6.665</v>
      </c>
      <c r="E927" s="12">
        <v>41183</v>
      </c>
      <c r="F927" s="18">
        <v>2012</v>
      </c>
      <c r="G927" s="2">
        <f ca="1">IF(YEAR(E927)=Inputs!$A$4,1,0)</f>
        <v>0</v>
      </c>
      <c r="H927" s="21">
        <f ca="1">IF(G927=1,HLOOKUP(MONTH(E927),Inputs!$B$11:$M$15,5),IF(YEAR($E927)&gt;$F927,0,IF(YEAR($E927)=$F927,HLOOKUP(MONTH(E927),Inputs!$B$11:$M$15,4),1)))</f>
        <v>0.11864406779661016</v>
      </c>
      <c r="I927" s="2">
        <f>SUMIFS('raw data'!$E:$E,'raw data'!$A:$A,"="&amp;SystemAnalysis!$A927,'raw data'!$G:$G,"="&amp;SystemAnalysis!$F927)</f>
        <v>2</v>
      </c>
      <c r="J927" s="24">
        <f ca="1">$D927*H927*Inputs!$A$2</f>
        <v>0.8698389830508475</v>
      </c>
      <c r="K927" s="11">
        <f ca="1">IFERROR(I927/J927,"")</f>
        <v>2.2992761177307313</v>
      </c>
    </row>
    <row r="928" spans="1:11" hidden="1" x14ac:dyDescent="0.25">
      <c r="A928" s="35">
        <v>8391</v>
      </c>
      <c r="B928" s="2" t="s">
        <v>5</v>
      </c>
      <c r="C928" s="2">
        <v>6</v>
      </c>
      <c r="D928" s="2">
        <v>3.91</v>
      </c>
      <c r="E928" s="12">
        <v>41183</v>
      </c>
      <c r="F928" s="18">
        <v>2012</v>
      </c>
      <c r="G928" s="2">
        <f ca="1">IF(YEAR(E928)=Inputs!$A$4,1,0)</f>
        <v>0</v>
      </c>
      <c r="H928" s="21">
        <f ca="1">IF(G928=1,HLOOKUP(MONTH(E928),Inputs!$B$11:$M$15,5),IF(YEAR($E928)&gt;$F928,0,IF(YEAR($E928)=$F928,HLOOKUP(MONTH(E928),Inputs!$B$11:$M$15,4),1)))</f>
        <v>0.11864406779661016</v>
      </c>
      <c r="I928" s="2">
        <f>SUMIFS('raw data'!$E:$E,'raw data'!$A:$A,"="&amp;SystemAnalysis!$A928,'raw data'!$G:$G,"="&amp;SystemAnalysis!$F928)</f>
        <v>1</v>
      </c>
      <c r="J928" s="24">
        <f ca="1">$D928*H928*Inputs!$A$2</f>
        <v>0.51028813559322028</v>
      </c>
      <c r="K928" s="11">
        <f ca="1">IFERROR(I928/J928,"")</f>
        <v>1.9596771514930085</v>
      </c>
    </row>
    <row r="929" spans="1:11" hidden="1" x14ac:dyDescent="0.25">
      <c r="A929" s="35">
        <v>8392</v>
      </c>
      <c r="B929" s="2" t="s">
        <v>5</v>
      </c>
      <c r="C929" s="2">
        <v>6</v>
      </c>
      <c r="D929" s="2">
        <v>5.52</v>
      </c>
      <c r="E929" s="12">
        <v>41183</v>
      </c>
      <c r="F929" s="18">
        <v>2012</v>
      </c>
      <c r="G929" s="2">
        <f ca="1">IF(YEAR(E929)=Inputs!$A$4,1,0)</f>
        <v>0</v>
      </c>
      <c r="H929" s="21">
        <f ca="1">IF(G929=1,HLOOKUP(MONTH(E929),Inputs!$B$11:$M$15,5),IF(YEAR($E929)&gt;$F929,0,IF(YEAR($E929)=$F929,HLOOKUP(MONTH(E929),Inputs!$B$11:$M$15,4),1)))</f>
        <v>0.11864406779661016</v>
      </c>
      <c r="I929" s="2">
        <f>SUMIFS('raw data'!$E:$E,'raw data'!$A:$A,"="&amp;SystemAnalysis!$A929,'raw data'!$G:$G,"="&amp;SystemAnalysis!$F929)</f>
        <v>1</v>
      </c>
      <c r="J929" s="24">
        <f ca="1">$D929*H929*Inputs!$A$2</f>
        <v>0.72040677966101685</v>
      </c>
      <c r="K929" s="11">
        <f ca="1">IFERROR(I929/J929,"")</f>
        <v>1.3881046489742144</v>
      </c>
    </row>
    <row r="930" spans="1:11" hidden="1" x14ac:dyDescent="0.25">
      <c r="A930" s="35">
        <v>8393</v>
      </c>
      <c r="B930" s="2" t="s">
        <v>5</v>
      </c>
      <c r="C930" s="2">
        <v>6</v>
      </c>
      <c r="D930" s="2">
        <v>6.02</v>
      </c>
      <c r="E930" s="12">
        <v>41153</v>
      </c>
      <c r="F930" s="18">
        <v>2012</v>
      </c>
      <c r="G930" s="2">
        <f ca="1">IF(YEAR(E930)=Inputs!$A$4,1,0)</f>
        <v>0</v>
      </c>
      <c r="H930" s="21">
        <f ca="1">IF(G930=1,HLOOKUP(MONTH(E930),Inputs!$B$11:$M$15,5),IF(YEAR($E930)&gt;$F930,0,IF(YEAR($E930)=$F930,HLOOKUP(MONTH(E930),Inputs!$B$11:$M$15,4),1)))</f>
        <v>0.19766053950823584</v>
      </c>
      <c r="I930" s="2">
        <f>SUMIFS('raw data'!$E:$E,'raw data'!$A:$A,"="&amp;SystemAnalysis!$A930,'raw data'!$G:$G,"="&amp;SystemAnalysis!$F930)</f>
        <v>2</v>
      </c>
      <c r="J930" s="24">
        <f ca="1">$D930*H930*Inputs!$A$2</f>
        <v>1.3089080926235377</v>
      </c>
      <c r="K930" s="11">
        <f ca="1">IFERROR(I930/J930,"")</f>
        <v>1.5279911639871198</v>
      </c>
    </row>
    <row r="931" spans="1:11" hidden="1" x14ac:dyDescent="0.25">
      <c r="A931" s="35">
        <v>8394</v>
      </c>
      <c r="B931" s="2" t="s">
        <v>5</v>
      </c>
      <c r="C931" s="2">
        <v>6</v>
      </c>
      <c r="D931" s="2">
        <v>4.5999999999999996</v>
      </c>
      <c r="E931" s="12">
        <v>41183</v>
      </c>
      <c r="F931" s="18">
        <v>2012</v>
      </c>
      <c r="G931" s="2">
        <f ca="1">IF(YEAR(E931)=Inputs!$A$4,1,0)</f>
        <v>0</v>
      </c>
      <c r="H931" s="21">
        <f ca="1">IF(G931=1,HLOOKUP(MONTH(E931),Inputs!$B$11:$M$15,5),IF(YEAR($E931)&gt;$F931,0,IF(YEAR($E931)=$F931,HLOOKUP(MONTH(E931),Inputs!$B$11:$M$15,4),1)))</f>
        <v>0.11864406779661016</v>
      </c>
      <c r="I931" s="2">
        <f>SUMIFS('raw data'!$E:$E,'raw data'!$A:$A,"="&amp;SystemAnalysis!$A931,'raw data'!$G:$G,"="&amp;SystemAnalysis!$F931)</f>
        <v>1</v>
      </c>
      <c r="J931" s="24">
        <f ca="1">$D931*H931*Inputs!$A$2</f>
        <v>0.60033898305084743</v>
      </c>
      <c r="K931" s="11">
        <f ca="1">IFERROR(I931/J931,"")</f>
        <v>1.665725578769057</v>
      </c>
    </row>
    <row r="932" spans="1:11" hidden="1" x14ac:dyDescent="0.25">
      <c r="A932" s="35">
        <v>8395</v>
      </c>
      <c r="B932" s="2" t="s">
        <v>5</v>
      </c>
      <c r="C932" s="2">
        <v>6</v>
      </c>
      <c r="D932" s="2">
        <v>5.0599999999999996</v>
      </c>
      <c r="E932" s="12">
        <v>41153</v>
      </c>
      <c r="F932" s="18">
        <v>2012</v>
      </c>
      <c r="G932" s="2">
        <f ca="1">IF(YEAR(E932)=Inputs!$A$4,1,0)</f>
        <v>0</v>
      </c>
      <c r="H932" s="21">
        <f ca="1">IF(G932=1,HLOOKUP(MONTH(E932),Inputs!$B$11:$M$15,5),IF(YEAR($E932)&gt;$F932,0,IF(YEAR($E932)=$F932,HLOOKUP(MONTH(E932),Inputs!$B$11:$M$15,4),1)))</f>
        <v>0.19766053950823584</v>
      </c>
      <c r="I932" s="2">
        <f>SUMIFS('raw data'!$E:$E,'raw data'!$A:$A,"="&amp;SystemAnalysis!$A932,'raw data'!$G:$G,"="&amp;SystemAnalysis!$F932)</f>
        <v>2</v>
      </c>
      <c r="J932" s="24">
        <f ca="1">$D932*H932*Inputs!$A$2</f>
        <v>1.1001785629028407</v>
      </c>
      <c r="K932" s="11">
        <f ca="1">IFERROR(I932/J932,"")</f>
        <v>1.8178867207910001</v>
      </c>
    </row>
    <row r="933" spans="1:11" hidden="1" x14ac:dyDescent="0.25">
      <c r="A933" s="35">
        <v>8396</v>
      </c>
      <c r="B933" s="2" t="s">
        <v>5</v>
      </c>
      <c r="C933" s="2">
        <v>6</v>
      </c>
      <c r="D933" s="2">
        <v>5.59</v>
      </c>
      <c r="E933" s="12">
        <v>41153</v>
      </c>
      <c r="F933" s="18">
        <v>2012</v>
      </c>
      <c r="G933" s="2">
        <f ca="1">IF(YEAR(E933)=Inputs!$A$4,1,0)</f>
        <v>0</v>
      </c>
      <c r="H933" s="21">
        <f ca="1">IF(G933=1,HLOOKUP(MONTH(E933),Inputs!$B$11:$M$15,5),IF(YEAR($E933)&gt;$F933,0,IF(YEAR($E933)=$F933,HLOOKUP(MONTH(E933),Inputs!$B$11:$M$15,4),1)))</f>
        <v>0.19766053950823584</v>
      </c>
      <c r="I933" s="2">
        <f>SUMIFS('raw data'!$E:$E,'raw data'!$A:$A,"="&amp;SystemAnalysis!$A933,'raw data'!$G:$G,"="&amp;SystemAnalysis!$F933)</f>
        <v>2</v>
      </c>
      <c r="J933" s="24">
        <f ca="1">$D933*H933*Inputs!$A$2</f>
        <v>1.2154146574361422</v>
      </c>
      <c r="K933" s="11">
        <f ca="1">IFERROR(I933/J933,"")</f>
        <v>1.6455289458322826</v>
      </c>
    </row>
    <row r="934" spans="1:11" hidden="1" x14ac:dyDescent="0.25">
      <c r="A934" s="35">
        <v>8397</v>
      </c>
      <c r="B934" s="2" t="s">
        <v>5</v>
      </c>
      <c r="C934" s="2">
        <v>6</v>
      </c>
      <c r="D934" s="2">
        <v>6.02</v>
      </c>
      <c r="E934" s="12">
        <v>41153</v>
      </c>
      <c r="F934" s="18">
        <v>2012</v>
      </c>
      <c r="G934" s="2">
        <f ca="1">IF(YEAR(E934)=Inputs!$A$4,1,0)</f>
        <v>0</v>
      </c>
      <c r="H934" s="21">
        <f ca="1">IF(G934=1,HLOOKUP(MONTH(E934),Inputs!$B$11:$M$15,5),IF(YEAR($E934)&gt;$F934,0,IF(YEAR($E934)=$F934,HLOOKUP(MONTH(E934),Inputs!$B$11:$M$15,4),1)))</f>
        <v>0.19766053950823584</v>
      </c>
      <c r="I934" s="2">
        <f>SUMIFS('raw data'!$E:$E,'raw data'!$A:$A,"="&amp;SystemAnalysis!$A934,'raw data'!$G:$G,"="&amp;SystemAnalysis!$F934)</f>
        <v>2</v>
      </c>
      <c r="J934" s="24">
        <f ca="1">$D934*H934*Inputs!$A$2</f>
        <v>1.3089080926235377</v>
      </c>
      <c r="K934" s="11">
        <f ca="1">IFERROR(I934/J934,"")</f>
        <v>1.5279911639871198</v>
      </c>
    </row>
    <row r="935" spans="1:11" hidden="1" x14ac:dyDescent="0.25">
      <c r="A935" s="35">
        <v>8398</v>
      </c>
      <c r="B935" s="2" t="s">
        <v>5</v>
      </c>
      <c r="C935" s="2">
        <v>6</v>
      </c>
      <c r="D935" s="2">
        <v>10.32</v>
      </c>
      <c r="E935" s="12">
        <v>41153</v>
      </c>
      <c r="F935" s="18">
        <v>2012</v>
      </c>
      <c r="G935" s="2">
        <f ca="1">IF(YEAR(E935)=Inputs!$A$4,1,0)</f>
        <v>0</v>
      </c>
      <c r="H935" s="21">
        <f ca="1">IF(G935=1,HLOOKUP(MONTH(E935),Inputs!$B$11:$M$15,5),IF(YEAR($E935)&gt;$F935,0,IF(YEAR($E935)=$F935,HLOOKUP(MONTH(E935),Inputs!$B$11:$M$15,4),1)))</f>
        <v>0.19766053950823584</v>
      </c>
      <c r="I935" s="2">
        <f>SUMIFS('raw data'!$E:$E,'raw data'!$A:$A,"="&amp;SystemAnalysis!$A935,'raw data'!$G:$G,"="&amp;SystemAnalysis!$F935)</f>
        <v>2</v>
      </c>
      <c r="J935" s="24">
        <f ca="1">$D935*H935*Inputs!$A$2</f>
        <v>2.2438424444974934</v>
      </c>
      <c r="K935" s="11">
        <f ca="1">IFERROR(I935/J935,"")</f>
        <v>0.8913281789924864</v>
      </c>
    </row>
    <row r="936" spans="1:11" hidden="1" x14ac:dyDescent="0.25">
      <c r="A936" s="35">
        <v>8399</v>
      </c>
      <c r="B936" s="2" t="s">
        <v>5</v>
      </c>
      <c r="C936" s="2">
        <v>6</v>
      </c>
      <c r="D936" s="2">
        <v>4.5999999999999996</v>
      </c>
      <c r="E936" s="12">
        <v>41183</v>
      </c>
      <c r="F936" s="18">
        <v>2012</v>
      </c>
      <c r="G936" s="2">
        <f ca="1">IF(YEAR(E936)=Inputs!$A$4,1,0)</f>
        <v>0</v>
      </c>
      <c r="H936" s="21">
        <f ca="1">IF(G936=1,HLOOKUP(MONTH(E936),Inputs!$B$11:$M$15,5),IF(YEAR($E936)&gt;$F936,0,IF(YEAR($E936)=$F936,HLOOKUP(MONTH(E936),Inputs!$B$11:$M$15,4),1)))</f>
        <v>0.11864406779661016</v>
      </c>
      <c r="I936" s="2">
        <f>SUMIFS('raw data'!$E:$E,'raw data'!$A:$A,"="&amp;SystemAnalysis!$A936,'raw data'!$G:$G,"="&amp;SystemAnalysis!$F936)</f>
        <v>1</v>
      </c>
      <c r="J936" s="24">
        <f ca="1">$D936*H936*Inputs!$A$2</f>
        <v>0.60033898305084743</v>
      </c>
      <c r="K936" s="11">
        <f ca="1">IFERROR(I936/J936,"")</f>
        <v>1.665725578769057</v>
      </c>
    </row>
    <row r="937" spans="1:11" hidden="1" x14ac:dyDescent="0.25">
      <c r="A937" s="35">
        <v>8400</v>
      </c>
      <c r="B937" s="2" t="s">
        <v>5</v>
      </c>
      <c r="C937" s="2">
        <v>6</v>
      </c>
      <c r="D937" s="2">
        <v>8.9700000000000006</v>
      </c>
      <c r="E937" s="12">
        <v>41153</v>
      </c>
      <c r="F937" s="18">
        <v>2012</v>
      </c>
      <c r="G937" s="2">
        <f ca="1">IF(YEAR(E937)=Inputs!$A$4,1,0)</f>
        <v>0</v>
      </c>
      <c r="H937" s="21">
        <f ca="1">IF(G937=1,HLOOKUP(MONTH(E937),Inputs!$B$11:$M$15,5),IF(YEAR($E937)&gt;$F937,0,IF(YEAR($E937)=$F937,HLOOKUP(MONTH(E937),Inputs!$B$11:$M$15,4),1)))</f>
        <v>0.19766053950823584</v>
      </c>
      <c r="I937" s="2">
        <f>SUMIFS('raw data'!$E:$E,'raw data'!$A:$A,"="&amp;SystemAnalysis!$A937,'raw data'!$G:$G,"="&amp;SystemAnalysis!$F937)</f>
        <v>3</v>
      </c>
      <c r="J937" s="24">
        <f ca="1">$D937*H937*Inputs!$A$2</f>
        <v>1.9503165433277632</v>
      </c>
      <c r="K937" s="11">
        <f ca="1">IFERROR(I937/J937,"")</f>
        <v>1.5382118406693077</v>
      </c>
    </row>
    <row r="938" spans="1:11" hidden="1" x14ac:dyDescent="0.25">
      <c r="A938" s="35">
        <v>8401</v>
      </c>
      <c r="B938" s="2" t="s">
        <v>5</v>
      </c>
      <c r="C938" s="2">
        <v>6</v>
      </c>
      <c r="D938" s="2">
        <v>4.8099999999999996</v>
      </c>
      <c r="E938" s="12">
        <v>41183</v>
      </c>
      <c r="F938" s="18">
        <v>2012</v>
      </c>
      <c r="G938" s="2">
        <f ca="1">IF(YEAR(E938)=Inputs!$A$4,1,0)</f>
        <v>0</v>
      </c>
      <c r="H938" s="21">
        <f ca="1">IF(G938=1,HLOOKUP(MONTH(E938),Inputs!$B$11:$M$15,5),IF(YEAR($E938)&gt;$F938,0,IF(YEAR($E938)=$F938,HLOOKUP(MONTH(E938),Inputs!$B$11:$M$15,4),1)))</f>
        <v>0.11864406779661016</v>
      </c>
      <c r="I938" s="2">
        <f>SUMIFS('raw data'!$E:$E,'raw data'!$A:$A,"="&amp;SystemAnalysis!$A938,'raw data'!$G:$G,"="&amp;SystemAnalysis!$F938)</f>
        <v>2</v>
      </c>
      <c r="J938" s="24">
        <f ca="1">$D938*H938*Inputs!$A$2</f>
        <v>0.62774576271186444</v>
      </c>
      <c r="K938" s="11">
        <f ca="1">IFERROR(I938/J938,"")</f>
        <v>3.1860031860031857</v>
      </c>
    </row>
    <row r="939" spans="1:11" hidden="1" x14ac:dyDescent="0.25">
      <c r="A939" s="35">
        <v>8402</v>
      </c>
      <c r="B939" s="2" t="s">
        <v>5</v>
      </c>
      <c r="C939" s="2">
        <v>6</v>
      </c>
      <c r="D939" s="2">
        <v>8.3849999999999998</v>
      </c>
      <c r="E939" s="12">
        <v>41153</v>
      </c>
      <c r="F939" s="18">
        <v>2012</v>
      </c>
      <c r="G939" s="2">
        <f ca="1">IF(YEAR(E939)=Inputs!$A$4,1,0)</f>
        <v>0</v>
      </c>
      <c r="H939" s="21">
        <f ca="1">IF(G939=1,HLOOKUP(MONTH(E939),Inputs!$B$11:$M$15,5),IF(YEAR($E939)&gt;$F939,0,IF(YEAR($E939)=$F939,HLOOKUP(MONTH(E939),Inputs!$B$11:$M$15,4),1)))</f>
        <v>0.19766053950823584</v>
      </c>
      <c r="I939" s="2">
        <f>SUMIFS('raw data'!$E:$E,'raw data'!$A:$A,"="&amp;SystemAnalysis!$A939,'raw data'!$G:$G,"="&amp;SystemAnalysis!$F939)</f>
        <v>3</v>
      </c>
      <c r="J939" s="24">
        <f ca="1">$D939*H939*Inputs!$A$2</f>
        <v>1.8231219861542134</v>
      </c>
      <c r="K939" s="11">
        <f ca="1">IFERROR(I939/J939,"")</f>
        <v>1.6455289458322826</v>
      </c>
    </row>
    <row r="940" spans="1:11" hidden="1" x14ac:dyDescent="0.25">
      <c r="A940" s="35">
        <v>8403</v>
      </c>
      <c r="B940" s="2" t="s">
        <v>5</v>
      </c>
      <c r="C940" s="2">
        <v>6</v>
      </c>
      <c r="D940" s="2">
        <v>3.68</v>
      </c>
      <c r="E940" s="12">
        <v>41214</v>
      </c>
      <c r="F940" s="18">
        <v>2012</v>
      </c>
      <c r="G940" s="2">
        <f ca="1">IF(YEAR(E940)=Inputs!$A$4,1,0)</f>
        <v>0</v>
      </c>
      <c r="H940" s="21">
        <f ca="1">IF(G940=1,HLOOKUP(MONTH(E940),Inputs!$B$11:$M$15,5),IF(YEAR($E940)&gt;$F940,0,IF(YEAR($E940)=$F940,HLOOKUP(MONTH(E940),Inputs!$B$11:$M$15,4),1)))</f>
        <v>6.0396275960849843E-2</v>
      </c>
      <c r="I940" s="2">
        <f>SUMIFS('raw data'!$E:$E,'raw data'!$A:$A,"="&amp;SystemAnalysis!$A940,'raw data'!$G:$G,"="&amp;SystemAnalysis!$F940)</f>
        <v>1</v>
      </c>
      <c r="J940" s="24">
        <f ca="1">$D940*H940*Inputs!$A$2</f>
        <v>0.24448412508952019</v>
      </c>
      <c r="K940" s="11">
        <f ca="1">IFERROR(I940/J940,"")</f>
        <v>4.0902451217797493</v>
      </c>
    </row>
    <row r="941" spans="1:11" hidden="1" x14ac:dyDescent="0.25">
      <c r="A941" s="35">
        <v>8404</v>
      </c>
      <c r="B941" s="2" t="s">
        <v>5</v>
      </c>
      <c r="C941" s="2">
        <v>6</v>
      </c>
      <c r="D941" s="2">
        <v>4.1399999999999997</v>
      </c>
      <c r="E941" s="12">
        <v>41153</v>
      </c>
      <c r="F941" s="18">
        <v>2012</v>
      </c>
      <c r="G941" s="2">
        <f ca="1">IF(YEAR(E941)=Inputs!$A$4,1,0)</f>
        <v>0</v>
      </c>
      <c r="H941" s="21">
        <f ca="1">IF(G941=1,HLOOKUP(MONTH(E941),Inputs!$B$11:$M$15,5),IF(YEAR($E941)&gt;$F941,0,IF(YEAR($E941)=$F941,HLOOKUP(MONTH(E941),Inputs!$B$11:$M$15,4),1)))</f>
        <v>0.19766053950823584</v>
      </c>
      <c r="I941" s="2">
        <f>SUMIFS('raw data'!$E:$E,'raw data'!$A:$A,"="&amp;SystemAnalysis!$A941,'raw data'!$G:$G,"="&amp;SystemAnalysis!$F941)</f>
        <v>1</v>
      </c>
      <c r="J941" s="24">
        <f ca="1">$D941*H941*Inputs!$A$2</f>
        <v>0.90014609692050596</v>
      </c>
      <c r="K941" s="11">
        <f ca="1">IFERROR(I941/J941,"")</f>
        <v>1.1109307738167222</v>
      </c>
    </row>
    <row r="942" spans="1:11" hidden="1" x14ac:dyDescent="0.25">
      <c r="A942" s="35">
        <v>8405</v>
      </c>
      <c r="B942" s="2" t="s">
        <v>5</v>
      </c>
      <c r="C942" s="2">
        <v>6</v>
      </c>
      <c r="D942" s="2">
        <v>5.16</v>
      </c>
      <c r="E942" s="12">
        <v>41153</v>
      </c>
      <c r="F942" s="18">
        <v>2012</v>
      </c>
      <c r="G942" s="2">
        <f ca="1">IF(YEAR(E942)=Inputs!$A$4,1,0)</f>
        <v>0</v>
      </c>
      <c r="H942" s="21">
        <f ca="1">IF(G942=1,HLOOKUP(MONTH(E942),Inputs!$B$11:$M$15,5),IF(YEAR($E942)&gt;$F942,0,IF(YEAR($E942)=$F942,HLOOKUP(MONTH(E942),Inputs!$B$11:$M$15,4),1)))</f>
        <v>0.19766053950823584</v>
      </c>
      <c r="I942" s="2">
        <f>SUMIFS('raw data'!$E:$E,'raw data'!$A:$A,"="&amp;SystemAnalysis!$A942,'raw data'!$G:$G,"="&amp;SystemAnalysis!$F942)</f>
        <v>2</v>
      </c>
      <c r="J942" s="24">
        <f ca="1">$D942*H942*Inputs!$A$2</f>
        <v>1.1219212222487467</v>
      </c>
      <c r="K942" s="11">
        <f ca="1">IFERROR(I942/J942,"")</f>
        <v>1.7826563579849728</v>
      </c>
    </row>
    <row r="943" spans="1:11" hidden="1" x14ac:dyDescent="0.25">
      <c r="A943" s="35">
        <v>8406</v>
      </c>
      <c r="B943" s="2" t="s">
        <v>5</v>
      </c>
      <c r="C943" s="2">
        <v>6</v>
      </c>
      <c r="D943" s="2">
        <v>5.59</v>
      </c>
      <c r="E943" s="12">
        <v>41153</v>
      </c>
      <c r="F943" s="18">
        <v>2012</v>
      </c>
      <c r="G943" s="2">
        <f ca="1">IF(YEAR(E943)=Inputs!$A$4,1,0)</f>
        <v>0</v>
      </c>
      <c r="H943" s="21">
        <f ca="1">IF(G943=1,HLOOKUP(MONTH(E943),Inputs!$B$11:$M$15,5),IF(YEAR($E943)&gt;$F943,0,IF(YEAR($E943)=$F943,HLOOKUP(MONTH(E943),Inputs!$B$11:$M$15,4),1)))</f>
        <v>0.19766053950823584</v>
      </c>
      <c r="I943" s="2">
        <f>SUMIFS('raw data'!$E:$E,'raw data'!$A:$A,"="&amp;SystemAnalysis!$A943,'raw data'!$G:$G,"="&amp;SystemAnalysis!$F943)</f>
        <v>2</v>
      </c>
      <c r="J943" s="24">
        <f ca="1">$D943*H943*Inputs!$A$2</f>
        <v>1.2154146574361422</v>
      </c>
      <c r="K943" s="11">
        <f ca="1">IFERROR(I943/J943,"")</f>
        <v>1.6455289458322826</v>
      </c>
    </row>
    <row r="944" spans="1:11" hidden="1" x14ac:dyDescent="0.25">
      <c r="A944" s="35">
        <v>8407</v>
      </c>
      <c r="B944" s="2" t="s">
        <v>5</v>
      </c>
      <c r="C944" s="2">
        <v>6</v>
      </c>
      <c r="D944" s="2">
        <v>7.36</v>
      </c>
      <c r="E944" s="12">
        <v>41153</v>
      </c>
      <c r="F944" s="18">
        <v>2012</v>
      </c>
      <c r="G944" s="2">
        <f ca="1">IF(YEAR(E944)=Inputs!$A$4,1,0)</f>
        <v>0</v>
      </c>
      <c r="H944" s="21">
        <f ca="1">IF(G944=1,HLOOKUP(MONTH(E944),Inputs!$B$11:$M$15,5),IF(YEAR($E944)&gt;$F944,0,IF(YEAR($E944)=$F944,HLOOKUP(MONTH(E944),Inputs!$B$11:$M$15,4),1)))</f>
        <v>0.19766053950823584</v>
      </c>
      <c r="I944" s="2">
        <f>SUMIFS('raw data'!$E:$E,'raw data'!$A:$A,"="&amp;SystemAnalysis!$A944,'raw data'!$G:$G,"="&amp;SystemAnalysis!$F944)</f>
        <v>3</v>
      </c>
      <c r="J944" s="24">
        <f ca="1">$D944*H944*Inputs!$A$2</f>
        <v>1.6002597278586774</v>
      </c>
      <c r="K944" s="11">
        <f ca="1">IFERROR(I944/J944,"")</f>
        <v>1.8746956808157187</v>
      </c>
    </row>
    <row r="945" spans="1:11" hidden="1" x14ac:dyDescent="0.25">
      <c r="A945" s="35">
        <v>8408</v>
      </c>
      <c r="B945" s="2" t="s">
        <v>5</v>
      </c>
      <c r="C945" s="2">
        <v>6</v>
      </c>
      <c r="D945" s="2">
        <v>5.8049999999999997</v>
      </c>
      <c r="E945" s="12">
        <v>41153</v>
      </c>
      <c r="F945" s="18">
        <v>2012</v>
      </c>
      <c r="G945" s="2">
        <f ca="1">IF(YEAR(E945)=Inputs!$A$4,1,0)</f>
        <v>0</v>
      </c>
      <c r="H945" s="21">
        <f ca="1">IF(G945=1,HLOOKUP(MONTH(E945),Inputs!$B$11:$M$15,5),IF(YEAR($E945)&gt;$F945,0,IF(YEAR($E945)=$F945,HLOOKUP(MONTH(E945),Inputs!$B$11:$M$15,4),1)))</f>
        <v>0.19766053950823584</v>
      </c>
      <c r="I945" s="2">
        <f>SUMIFS('raw data'!$E:$E,'raw data'!$A:$A,"="&amp;SystemAnalysis!$A945,'raw data'!$G:$G,"="&amp;SystemAnalysis!$F945)</f>
        <v>3</v>
      </c>
      <c r="J945" s="24">
        <f ca="1">$D945*H945*Inputs!$A$2</f>
        <v>1.2621613750298399</v>
      </c>
      <c r="K945" s="11">
        <f ca="1">IFERROR(I945/J945,"")</f>
        <v>2.376875143979964</v>
      </c>
    </row>
    <row r="946" spans="1:11" hidden="1" x14ac:dyDescent="0.25">
      <c r="A946" s="35">
        <v>8409</v>
      </c>
      <c r="B946" s="2" t="s">
        <v>5</v>
      </c>
      <c r="C946" s="2">
        <v>6</v>
      </c>
      <c r="D946" s="2">
        <v>5.67</v>
      </c>
      <c r="E946" s="12">
        <v>41153</v>
      </c>
      <c r="F946" s="18">
        <v>2012</v>
      </c>
      <c r="G946" s="2">
        <f ca="1">IF(YEAR(E946)=Inputs!$A$4,1,0)</f>
        <v>0</v>
      </c>
      <c r="H946" s="21">
        <f ca="1">IF(G946=1,HLOOKUP(MONTH(E946),Inputs!$B$11:$M$15,5),IF(YEAR($E946)&gt;$F946,0,IF(YEAR($E946)=$F946,HLOOKUP(MONTH(E946),Inputs!$B$11:$M$15,4),1)))</f>
        <v>0.19766053950823584</v>
      </c>
      <c r="I946" s="2">
        <f>SUMIFS('raw data'!$E:$E,'raw data'!$A:$A,"="&amp;SystemAnalysis!$A946,'raw data'!$G:$G,"="&amp;SystemAnalysis!$F946)</f>
        <v>2</v>
      </c>
      <c r="J946" s="24">
        <f ca="1">$D946*H946*Inputs!$A$2</f>
        <v>1.2328087849128671</v>
      </c>
      <c r="K946" s="11">
        <f ca="1">IFERROR(I946/J946,"")</f>
        <v>1.6223116062085465</v>
      </c>
    </row>
    <row r="947" spans="1:11" hidden="1" x14ac:dyDescent="0.25">
      <c r="A947" s="35">
        <v>8410</v>
      </c>
      <c r="B947" s="2" t="s">
        <v>5</v>
      </c>
      <c r="C947" s="2">
        <v>6</v>
      </c>
      <c r="D947" s="2">
        <v>2.2999999999999998</v>
      </c>
      <c r="E947" s="12">
        <v>41153</v>
      </c>
      <c r="F947" s="18">
        <v>2012</v>
      </c>
      <c r="G947" s="2">
        <f ca="1">IF(YEAR(E947)=Inputs!$A$4,1,0)</f>
        <v>0</v>
      </c>
      <c r="H947" s="21">
        <f ca="1">IF(G947=1,HLOOKUP(MONTH(E947),Inputs!$B$11:$M$15,5),IF(YEAR($E947)&gt;$F947,0,IF(YEAR($E947)=$F947,HLOOKUP(MONTH(E947),Inputs!$B$11:$M$15,4),1)))</f>
        <v>0.19766053950823584</v>
      </c>
      <c r="I947" s="2">
        <f>SUMIFS('raw data'!$E:$E,'raw data'!$A:$A,"="&amp;SystemAnalysis!$A947,'raw data'!$G:$G,"="&amp;SystemAnalysis!$F947)</f>
        <v>1</v>
      </c>
      <c r="J947" s="24">
        <f ca="1">$D947*H947*Inputs!$A$2</f>
        <v>0.50008116495583665</v>
      </c>
      <c r="K947" s="11">
        <f ca="1">IFERROR(I947/J947,"")</f>
        <v>1.9996753928701001</v>
      </c>
    </row>
    <row r="948" spans="1:11" hidden="1" x14ac:dyDescent="0.25">
      <c r="A948" s="35">
        <v>8411</v>
      </c>
      <c r="B948" s="2" t="s">
        <v>5</v>
      </c>
      <c r="C948" s="2">
        <v>6</v>
      </c>
      <c r="D948" s="2">
        <v>14.404999999999999</v>
      </c>
      <c r="E948" s="12">
        <v>41153</v>
      </c>
      <c r="F948" s="18">
        <v>2012</v>
      </c>
      <c r="G948" s="2">
        <f ca="1">IF(YEAR(E948)=Inputs!$A$4,1,0)</f>
        <v>0</v>
      </c>
      <c r="H948" s="21">
        <f ca="1">IF(G948=1,HLOOKUP(MONTH(E948),Inputs!$B$11:$M$15,5),IF(YEAR($E948)&gt;$F948,0,IF(YEAR($E948)=$F948,HLOOKUP(MONTH(E948),Inputs!$B$11:$M$15,4),1)))</f>
        <v>0.19766053950823584</v>
      </c>
      <c r="I948" s="2">
        <f>SUMIFS('raw data'!$E:$E,'raw data'!$A:$A,"="&amp;SystemAnalysis!$A948,'raw data'!$G:$G,"="&amp;SystemAnalysis!$F948)</f>
        <v>4</v>
      </c>
      <c r="J948" s="24">
        <f ca="1">$D948*H948*Inputs!$A$2</f>
        <v>3.1320300787777513</v>
      </c>
      <c r="K948" s="11">
        <f ca="1">IFERROR(I948/J948,"")</f>
        <v>1.2771269430340102</v>
      </c>
    </row>
    <row r="949" spans="1:11" hidden="1" x14ac:dyDescent="0.25">
      <c r="A949" s="35">
        <v>8412</v>
      </c>
      <c r="B949" s="2" t="s">
        <v>5</v>
      </c>
      <c r="C949" s="2">
        <v>6</v>
      </c>
      <c r="D949" s="2">
        <v>5.52</v>
      </c>
      <c r="E949" s="12">
        <v>41153</v>
      </c>
      <c r="F949" s="18">
        <v>2012</v>
      </c>
      <c r="G949" s="2">
        <f ca="1">IF(YEAR(E949)=Inputs!$A$4,1,0)</f>
        <v>0</v>
      </c>
      <c r="H949" s="21">
        <f ca="1">IF(G949=1,HLOOKUP(MONTH(E949),Inputs!$B$11:$M$15,5),IF(YEAR($E949)&gt;$F949,0,IF(YEAR($E949)=$F949,HLOOKUP(MONTH(E949),Inputs!$B$11:$M$15,4),1)))</f>
        <v>0.19766053950823584</v>
      </c>
      <c r="I949" s="2">
        <f>SUMIFS('raw data'!$E:$E,'raw data'!$A:$A,"="&amp;SystemAnalysis!$A949,'raw data'!$G:$G,"="&amp;SystemAnalysis!$F949)</f>
        <v>2</v>
      </c>
      <c r="J949" s="24">
        <f ca="1">$D949*H949*Inputs!$A$2</f>
        <v>1.200194795894008</v>
      </c>
      <c r="K949" s="11">
        <f ca="1">IFERROR(I949/J949,"")</f>
        <v>1.6663961607250835</v>
      </c>
    </row>
    <row r="950" spans="1:11" hidden="1" x14ac:dyDescent="0.25">
      <c r="A950" s="35">
        <v>8413</v>
      </c>
      <c r="B950" s="2" t="s">
        <v>5</v>
      </c>
      <c r="C950" s="2">
        <v>6</v>
      </c>
      <c r="D950" s="2">
        <v>8.9700000000000006</v>
      </c>
      <c r="E950" s="12">
        <v>41153</v>
      </c>
      <c r="F950" s="18">
        <v>2012</v>
      </c>
      <c r="G950" s="2">
        <f ca="1">IF(YEAR(E950)=Inputs!$A$4,1,0)</f>
        <v>0</v>
      </c>
      <c r="H950" s="21">
        <f ca="1">IF(G950=1,HLOOKUP(MONTH(E950),Inputs!$B$11:$M$15,5),IF(YEAR($E950)&gt;$F950,0,IF(YEAR($E950)=$F950,HLOOKUP(MONTH(E950),Inputs!$B$11:$M$15,4),1)))</f>
        <v>0.19766053950823584</v>
      </c>
      <c r="I950" s="2">
        <f>SUMIFS('raw data'!$E:$E,'raw data'!$A:$A,"="&amp;SystemAnalysis!$A950,'raw data'!$G:$G,"="&amp;SystemAnalysis!$F950)</f>
        <v>4</v>
      </c>
      <c r="J950" s="24">
        <f ca="1">$D950*H950*Inputs!$A$2</f>
        <v>1.9503165433277632</v>
      </c>
      <c r="K950" s="11">
        <f ca="1">IFERROR(I950/J950,"")</f>
        <v>2.05094912089241</v>
      </c>
    </row>
    <row r="951" spans="1:11" hidden="1" x14ac:dyDescent="0.25">
      <c r="A951" s="35">
        <v>8414</v>
      </c>
      <c r="B951" s="2" t="s">
        <v>5</v>
      </c>
      <c r="C951" s="2">
        <v>6</v>
      </c>
      <c r="D951" s="2">
        <v>5.8049999999999997</v>
      </c>
      <c r="E951" s="12">
        <v>41183</v>
      </c>
      <c r="F951" s="18">
        <v>2012</v>
      </c>
      <c r="G951" s="2">
        <f ca="1">IF(YEAR(E951)=Inputs!$A$4,1,0)</f>
        <v>0</v>
      </c>
      <c r="H951" s="21">
        <f ca="1">IF(G951=1,HLOOKUP(MONTH(E951),Inputs!$B$11:$M$15,5),IF(YEAR($E951)&gt;$F951,0,IF(YEAR($E951)=$F951,HLOOKUP(MONTH(E951),Inputs!$B$11:$M$15,4),1)))</f>
        <v>0.11864406779661016</v>
      </c>
      <c r="I951" s="2">
        <f>SUMIFS('raw data'!$E:$E,'raw data'!$A:$A,"="&amp;SystemAnalysis!$A951,'raw data'!$G:$G,"="&amp;SystemAnalysis!$F951)</f>
        <v>2</v>
      </c>
      <c r="J951" s="24">
        <f ca="1">$D951*H951*Inputs!$A$2</f>
        <v>0.7576016949152542</v>
      </c>
      <c r="K951" s="11">
        <f ca="1">IFERROR(I951/J951,"")</f>
        <v>2.639909616653803</v>
      </c>
    </row>
    <row r="952" spans="1:11" hidden="1" x14ac:dyDescent="0.25">
      <c r="A952" s="35">
        <v>8415</v>
      </c>
      <c r="B952" s="2" t="s">
        <v>5</v>
      </c>
      <c r="C952" s="2">
        <v>6</v>
      </c>
      <c r="D952" s="2">
        <v>11.5</v>
      </c>
      <c r="E952" s="12">
        <v>41153</v>
      </c>
      <c r="F952" s="18">
        <v>2012</v>
      </c>
      <c r="G952" s="2">
        <f ca="1">IF(YEAR(E952)=Inputs!$A$4,1,0)</f>
        <v>0</v>
      </c>
      <c r="H952" s="21">
        <f ca="1">IF(G952=1,HLOOKUP(MONTH(E952),Inputs!$B$11:$M$15,5),IF(YEAR($E952)&gt;$F952,0,IF(YEAR($E952)=$F952,HLOOKUP(MONTH(E952),Inputs!$B$11:$M$15,4),1)))</f>
        <v>0.19766053950823584</v>
      </c>
      <c r="I952" s="2">
        <f>SUMIFS('raw data'!$E:$E,'raw data'!$A:$A,"="&amp;SystemAnalysis!$A952,'raw data'!$G:$G,"="&amp;SystemAnalysis!$F952)</f>
        <v>4</v>
      </c>
      <c r="J952" s="24">
        <f ca="1">$D952*H952*Inputs!$A$2</f>
        <v>2.5004058247791834</v>
      </c>
      <c r="K952" s="11">
        <f ca="1">IFERROR(I952/J952,"")</f>
        <v>1.59974031429608</v>
      </c>
    </row>
    <row r="953" spans="1:11" hidden="1" x14ac:dyDescent="0.25">
      <c r="A953" s="35">
        <v>8416</v>
      </c>
      <c r="B953" s="2" t="s">
        <v>5</v>
      </c>
      <c r="C953" s="2">
        <v>6</v>
      </c>
      <c r="D953" s="2">
        <v>4.7300000000000004</v>
      </c>
      <c r="E953" s="12">
        <v>41214</v>
      </c>
      <c r="F953" s="18">
        <v>2012</v>
      </c>
      <c r="G953" s="2">
        <f ca="1">IF(YEAR(E953)=Inputs!$A$4,1,0)</f>
        <v>0</v>
      </c>
      <c r="H953" s="21">
        <f ca="1">IF(G953=1,HLOOKUP(MONTH(E953),Inputs!$B$11:$M$15,5),IF(YEAR($E953)&gt;$F953,0,IF(YEAR($E953)=$F953,HLOOKUP(MONTH(E953),Inputs!$B$11:$M$15,4),1)))</f>
        <v>6.0396275960849843E-2</v>
      </c>
      <c r="I953" s="2">
        <f>SUMIFS('raw data'!$E:$E,'raw data'!$A:$A,"="&amp;SystemAnalysis!$A953,'raw data'!$G:$G,"="&amp;SystemAnalysis!$F953)</f>
        <v>1</v>
      </c>
      <c r="J953" s="24">
        <f ca="1">$D953*H953*Inputs!$A$2</f>
        <v>0.31424182382430182</v>
      </c>
      <c r="K953" s="11">
        <f ca="1">IFERROR(I953/J953,"")</f>
        <v>3.1822625894607768</v>
      </c>
    </row>
    <row r="954" spans="1:11" hidden="1" x14ac:dyDescent="0.25">
      <c r="A954" s="35">
        <v>8417</v>
      </c>
      <c r="B954" s="2" t="s">
        <v>5</v>
      </c>
      <c r="C954" s="2">
        <v>6</v>
      </c>
      <c r="D954" s="2">
        <v>3.22</v>
      </c>
      <c r="E954" s="12">
        <v>41244</v>
      </c>
      <c r="F954" s="18">
        <v>2012</v>
      </c>
      <c r="G954" s="2">
        <f ca="1">IF(YEAR(E954)=Inputs!$A$4,1,0)</f>
        <v>0</v>
      </c>
      <c r="H954" s="21">
        <f ca="1">IF(G954=1,HLOOKUP(MONTH(E954),Inputs!$B$11:$M$15,5),IF(YEAR($E954)&gt;$F954,0,IF(YEAR($E954)=$F954,HLOOKUP(MONTH(E954),Inputs!$B$11:$M$15,4),1)))</f>
        <v>2.4826927667701122E-2</v>
      </c>
      <c r="I954" s="2">
        <f>SUMIFS('raw data'!$E:$E,'raw data'!$A:$A,"="&amp;SystemAnalysis!$A954,'raw data'!$G:$G,"="&amp;SystemAnalysis!$F954)</f>
        <v>1</v>
      </c>
      <c r="J954" s="24">
        <f ca="1">$D954*H954*Inputs!$A$2</f>
        <v>8.7936977798997396E-2</v>
      </c>
      <c r="K954" s="11">
        <f ca="1">IFERROR(I954/J954,"")</f>
        <v>11.37178039351952</v>
      </c>
    </row>
    <row r="955" spans="1:11" hidden="1" x14ac:dyDescent="0.25">
      <c r="A955" s="35">
        <v>8418</v>
      </c>
      <c r="B955" s="2" t="s">
        <v>5</v>
      </c>
      <c r="C955" s="2">
        <v>6</v>
      </c>
      <c r="D955" s="2">
        <v>5.8049999999999997</v>
      </c>
      <c r="E955" s="12">
        <v>41183</v>
      </c>
      <c r="F955" s="18">
        <v>2012</v>
      </c>
      <c r="G955" s="2">
        <f ca="1">IF(YEAR(E955)=Inputs!$A$4,1,0)</f>
        <v>0</v>
      </c>
      <c r="H955" s="21">
        <f ca="1">IF(G955=1,HLOOKUP(MONTH(E955),Inputs!$B$11:$M$15,5),IF(YEAR($E955)&gt;$F955,0,IF(YEAR($E955)=$F955,HLOOKUP(MONTH(E955),Inputs!$B$11:$M$15,4),1)))</f>
        <v>0.11864406779661016</v>
      </c>
      <c r="I955" s="2">
        <f>SUMIFS('raw data'!$E:$E,'raw data'!$A:$A,"="&amp;SystemAnalysis!$A955,'raw data'!$G:$G,"="&amp;SystemAnalysis!$F955)</f>
        <v>1</v>
      </c>
      <c r="J955" s="24">
        <f ca="1">$D955*H955*Inputs!$A$2</f>
        <v>0.7576016949152542</v>
      </c>
      <c r="K955" s="11">
        <f ca="1">IFERROR(I955/J955,"")</f>
        <v>1.3199548083269015</v>
      </c>
    </row>
    <row r="956" spans="1:11" hidden="1" x14ac:dyDescent="0.25">
      <c r="A956" s="35">
        <v>8419</v>
      </c>
      <c r="B956" s="2" t="s">
        <v>5</v>
      </c>
      <c r="C956" s="2">
        <v>6</v>
      </c>
      <c r="D956" s="2">
        <v>8.0500000000000007</v>
      </c>
      <c r="E956" s="12">
        <v>41153</v>
      </c>
      <c r="F956" s="18">
        <v>2012</v>
      </c>
      <c r="G956" s="2">
        <f ca="1">IF(YEAR(E956)=Inputs!$A$4,1,0)</f>
        <v>0</v>
      </c>
      <c r="H956" s="21">
        <f ca="1">IF(G956=1,HLOOKUP(MONTH(E956),Inputs!$B$11:$M$15,5),IF(YEAR($E956)&gt;$F956,0,IF(YEAR($E956)=$F956,HLOOKUP(MONTH(E956),Inputs!$B$11:$M$15,4),1)))</f>
        <v>0.19766053950823584</v>
      </c>
      <c r="I956" s="2">
        <f>SUMIFS('raw data'!$E:$E,'raw data'!$A:$A,"="&amp;SystemAnalysis!$A956,'raw data'!$G:$G,"="&amp;SystemAnalysis!$F956)</f>
        <v>3</v>
      </c>
      <c r="J956" s="24">
        <f ca="1">$D956*H956*Inputs!$A$2</f>
        <v>1.7502840773454287</v>
      </c>
      <c r="K956" s="11">
        <f ca="1">IFERROR(I956/J956,"")</f>
        <v>1.7140074796029425</v>
      </c>
    </row>
    <row r="957" spans="1:11" hidden="1" x14ac:dyDescent="0.25">
      <c r="A957" s="35">
        <v>8420</v>
      </c>
      <c r="B957" s="2" t="s">
        <v>5</v>
      </c>
      <c r="C957" s="2">
        <v>6</v>
      </c>
      <c r="D957" s="2">
        <v>9.89</v>
      </c>
      <c r="E957" s="12">
        <v>41153</v>
      </c>
      <c r="F957" s="18">
        <v>2012</v>
      </c>
      <c r="G957" s="2">
        <f ca="1">IF(YEAR(E957)=Inputs!$A$4,1,0)</f>
        <v>0</v>
      </c>
      <c r="H957" s="21">
        <f ca="1">IF(G957=1,HLOOKUP(MONTH(E957),Inputs!$B$11:$M$15,5),IF(YEAR($E957)&gt;$F957,0,IF(YEAR($E957)=$F957,HLOOKUP(MONTH(E957),Inputs!$B$11:$M$15,4),1)))</f>
        <v>0.19766053950823584</v>
      </c>
      <c r="I957" s="2">
        <f>SUMIFS('raw data'!$E:$E,'raw data'!$A:$A,"="&amp;SystemAnalysis!$A957,'raw data'!$G:$G,"="&amp;SystemAnalysis!$F957)</f>
        <v>4</v>
      </c>
      <c r="J957" s="24">
        <f ca="1">$D957*H957*Inputs!$A$2</f>
        <v>2.1503490093100979</v>
      </c>
      <c r="K957" s="11">
        <f ca="1">IFERROR(I957/J957,"")</f>
        <v>1.8601631561582324</v>
      </c>
    </row>
    <row r="958" spans="1:11" hidden="1" x14ac:dyDescent="0.25">
      <c r="A958" s="35">
        <v>8421</v>
      </c>
      <c r="B958" s="2" t="s">
        <v>5</v>
      </c>
      <c r="C958" s="2">
        <v>6</v>
      </c>
      <c r="D958" s="2">
        <v>4.2</v>
      </c>
      <c r="E958" s="12">
        <v>41153</v>
      </c>
      <c r="F958" s="18">
        <v>2012</v>
      </c>
      <c r="G958" s="2">
        <f ca="1">IF(YEAR(E958)=Inputs!$A$4,1,0)</f>
        <v>0</v>
      </c>
      <c r="H958" s="21">
        <f ca="1">IF(G958=1,HLOOKUP(MONTH(E958),Inputs!$B$11:$M$15,5),IF(YEAR($E958)&gt;$F958,0,IF(YEAR($E958)=$F958,HLOOKUP(MONTH(E958),Inputs!$B$11:$M$15,4),1)))</f>
        <v>0.19766053950823584</v>
      </c>
      <c r="I958" s="2">
        <f>SUMIFS('raw data'!$E:$E,'raw data'!$A:$A,"="&amp;SystemAnalysis!$A958,'raw data'!$G:$G,"="&amp;SystemAnalysis!$F958)</f>
        <v>2</v>
      </c>
      <c r="J958" s="24">
        <f ca="1">$D958*H958*Inputs!$A$2</f>
        <v>0.91319169252804966</v>
      </c>
      <c r="K958" s="11">
        <f ca="1">IFERROR(I958/J958,"")</f>
        <v>2.190120668381538</v>
      </c>
    </row>
    <row r="959" spans="1:11" hidden="1" x14ac:dyDescent="0.25">
      <c r="A959" s="35">
        <v>8422</v>
      </c>
      <c r="B959" s="2" t="s">
        <v>5</v>
      </c>
      <c r="C959" s="2">
        <v>6</v>
      </c>
      <c r="D959" s="2">
        <v>2.99</v>
      </c>
      <c r="E959" s="12">
        <v>41244</v>
      </c>
      <c r="F959" s="18">
        <v>2012</v>
      </c>
      <c r="G959" s="2">
        <f ca="1">IF(YEAR(E959)=Inputs!$A$4,1,0)</f>
        <v>0</v>
      </c>
      <c r="H959" s="21">
        <f ca="1">IF(G959=1,HLOOKUP(MONTH(E959),Inputs!$B$11:$M$15,5),IF(YEAR($E959)&gt;$F959,0,IF(YEAR($E959)=$F959,HLOOKUP(MONTH(E959),Inputs!$B$11:$M$15,4),1)))</f>
        <v>2.4826927667701122E-2</v>
      </c>
      <c r="I959" s="2">
        <f>SUMIFS('raw data'!$E:$E,'raw data'!$A:$A,"="&amp;SystemAnalysis!$A959,'raw data'!$G:$G,"="&amp;SystemAnalysis!$F959)</f>
        <v>1</v>
      </c>
      <c r="J959" s="24">
        <f ca="1">$D959*H959*Inputs!$A$2</f>
        <v>8.1655765099069008E-2</v>
      </c>
      <c r="K959" s="11">
        <f ca="1">IFERROR(I959/J959,"")</f>
        <v>12.246532731482562</v>
      </c>
    </row>
    <row r="960" spans="1:11" hidden="1" x14ac:dyDescent="0.25">
      <c r="A960" s="35">
        <v>8423</v>
      </c>
      <c r="B960" s="2" t="s">
        <v>5</v>
      </c>
      <c r="C960" s="2">
        <v>6</v>
      </c>
      <c r="D960" s="2">
        <v>6.02</v>
      </c>
      <c r="E960" s="12">
        <v>41183</v>
      </c>
      <c r="F960" s="18">
        <v>2012</v>
      </c>
      <c r="G960" s="2">
        <f ca="1">IF(YEAR(E960)=Inputs!$A$4,1,0)</f>
        <v>0</v>
      </c>
      <c r="H960" s="21">
        <f ca="1">IF(G960=1,HLOOKUP(MONTH(E960),Inputs!$B$11:$M$15,5),IF(YEAR($E960)&gt;$F960,0,IF(YEAR($E960)=$F960,HLOOKUP(MONTH(E960),Inputs!$B$11:$M$15,4),1)))</f>
        <v>0.11864406779661016</v>
      </c>
      <c r="I960" s="2">
        <f>SUMIFS('raw data'!$E:$E,'raw data'!$A:$A,"="&amp;SystemAnalysis!$A960,'raw data'!$G:$G,"="&amp;SystemAnalysis!$F960)</f>
        <v>2</v>
      </c>
      <c r="J960" s="24">
        <f ca="1">$D960*H960*Inputs!$A$2</f>
        <v>0.78566101694915247</v>
      </c>
      <c r="K960" s="11">
        <f ca="1">IFERROR(I960/J960,"")</f>
        <v>2.5456271303447386</v>
      </c>
    </row>
    <row r="961" spans="1:11" hidden="1" x14ac:dyDescent="0.25">
      <c r="A961" s="35">
        <v>8424</v>
      </c>
      <c r="B961" s="2" t="s">
        <v>5</v>
      </c>
      <c r="C961" s="2">
        <v>6</v>
      </c>
      <c r="D961" s="2">
        <v>9.0299999999999994</v>
      </c>
      <c r="E961" s="12">
        <v>41153</v>
      </c>
      <c r="F961" s="18">
        <v>2012</v>
      </c>
      <c r="G961" s="2">
        <f ca="1">IF(YEAR(E961)=Inputs!$A$4,1,0)</f>
        <v>0</v>
      </c>
      <c r="H961" s="21">
        <f ca="1">IF(G961=1,HLOOKUP(MONTH(E961),Inputs!$B$11:$M$15,5),IF(YEAR($E961)&gt;$F961,0,IF(YEAR($E961)=$F961,HLOOKUP(MONTH(E961),Inputs!$B$11:$M$15,4),1)))</f>
        <v>0.19766053950823584</v>
      </c>
      <c r="I961" s="2">
        <f>SUMIFS('raw data'!$E:$E,'raw data'!$A:$A,"="&amp;SystemAnalysis!$A961,'raw data'!$G:$G,"="&amp;SystemAnalysis!$F961)</f>
        <v>3</v>
      </c>
      <c r="J961" s="24">
        <f ca="1">$D961*H961*Inputs!$A$2</f>
        <v>1.9633621389353066</v>
      </c>
      <c r="K961" s="11">
        <f ca="1">IFERROR(I961/J961,"")</f>
        <v>1.5279911639871195</v>
      </c>
    </row>
    <row r="962" spans="1:11" hidden="1" x14ac:dyDescent="0.25">
      <c r="A962" s="35">
        <v>8969</v>
      </c>
      <c r="B962" s="2" t="s">
        <v>5</v>
      </c>
      <c r="C962" s="2">
        <v>8</v>
      </c>
      <c r="D962" s="2">
        <v>8.84</v>
      </c>
      <c r="E962" s="12">
        <v>41456</v>
      </c>
      <c r="F962" s="18">
        <v>2012</v>
      </c>
      <c r="G962" s="2">
        <f ca="1">IF(YEAR(E962)=Inputs!$A$4,1,0)</f>
        <v>0</v>
      </c>
      <c r="H962" s="21">
        <f ca="1">IF(G962=1,HLOOKUP(MONTH(E962),Inputs!$B$11:$M$15,5),IF(YEAR($E962)&gt;$F962,0,IF(YEAR($E962)=$F962,HLOOKUP(MONTH(E962),Inputs!$B$11:$M$15,4),1)))</f>
        <v>0</v>
      </c>
      <c r="I962" s="2">
        <f>SUMIFS('raw data'!$E:$E,'raw data'!$A:$A,"="&amp;SystemAnalysis!$A962,'raw data'!$G:$G,"="&amp;SystemAnalysis!$F962)</f>
        <v>0</v>
      </c>
      <c r="J962" s="24">
        <f ca="1">$D962*H962*Inputs!$A$2</f>
        <v>0</v>
      </c>
      <c r="K962" s="11" t="str">
        <f ca="1">IFERROR(I962/J962,"")</f>
        <v/>
      </c>
    </row>
    <row r="963" spans="1:11" hidden="1" x14ac:dyDescent="0.25">
      <c r="A963" s="35">
        <v>9115</v>
      </c>
      <c r="B963" s="2" t="s">
        <v>5</v>
      </c>
      <c r="C963" s="2">
        <v>8</v>
      </c>
      <c r="D963" s="2">
        <v>3</v>
      </c>
      <c r="E963" s="12">
        <v>41730</v>
      </c>
      <c r="F963" s="18">
        <v>2012</v>
      </c>
      <c r="G963" s="2">
        <f ca="1">IF(YEAR(E963)=Inputs!$A$4,1,0)</f>
        <v>0</v>
      </c>
      <c r="H963" s="21">
        <f ca="1">IF(G963=1,HLOOKUP(MONTH(E963),Inputs!$B$11:$M$15,5),IF(YEAR($E963)&gt;$F963,0,IF(YEAR($E963)=$F963,HLOOKUP(MONTH(E963),Inputs!$B$11:$M$15,4),1)))</f>
        <v>0</v>
      </c>
      <c r="I963" s="2">
        <f>SUMIFS('raw data'!$E:$E,'raw data'!$A:$A,"="&amp;SystemAnalysis!$A963,'raw data'!$G:$G,"="&amp;SystemAnalysis!$F963)</f>
        <v>0</v>
      </c>
      <c r="J963" s="24">
        <f ca="1">$D963*H963*Inputs!$A$2</f>
        <v>0</v>
      </c>
      <c r="K963" s="11" t="str">
        <f ca="1">IFERROR(I963/J963,"")</f>
        <v/>
      </c>
    </row>
    <row r="964" spans="1:11" hidden="1" x14ac:dyDescent="0.25">
      <c r="A964" s="35">
        <v>9136</v>
      </c>
      <c r="B964" s="2" t="s">
        <v>5</v>
      </c>
      <c r="C964" s="2">
        <v>6</v>
      </c>
      <c r="D964" s="2">
        <v>10.6</v>
      </c>
      <c r="E964" s="12">
        <v>41487</v>
      </c>
      <c r="F964" s="18">
        <v>2012</v>
      </c>
      <c r="G964" s="2">
        <f ca="1">IF(YEAR(E964)=Inputs!$A$4,1,0)</f>
        <v>0</v>
      </c>
      <c r="H964" s="21">
        <f ca="1">IF(G964=1,HLOOKUP(MONTH(E964),Inputs!$B$11:$M$15,5),IF(YEAR($E964)&gt;$F964,0,IF(YEAR($E964)=$F964,HLOOKUP(MONTH(E964),Inputs!$B$11:$M$15,4),1)))</f>
        <v>0</v>
      </c>
      <c r="I964" s="2">
        <f>SUMIFS('raw data'!$E:$E,'raw data'!$A:$A,"="&amp;SystemAnalysis!$A964,'raw data'!$G:$G,"="&amp;SystemAnalysis!$F964)</f>
        <v>0</v>
      </c>
      <c r="J964" s="24">
        <f ca="1">$D964*H964*Inputs!$A$2</f>
        <v>0</v>
      </c>
      <c r="K964" s="11" t="str">
        <f ca="1">IFERROR(I964/J964,"")</f>
        <v/>
      </c>
    </row>
    <row r="965" spans="1:11" hidden="1" x14ac:dyDescent="0.25">
      <c r="A965" s="35">
        <v>9173</v>
      </c>
      <c r="B965" s="2" t="s">
        <v>5</v>
      </c>
      <c r="C965" s="2">
        <v>8</v>
      </c>
      <c r="D965" s="2">
        <v>3</v>
      </c>
      <c r="E965" s="12">
        <v>41730</v>
      </c>
      <c r="F965" s="18">
        <v>2012</v>
      </c>
      <c r="G965" s="2">
        <f ca="1">IF(YEAR(E965)=Inputs!$A$4,1,0)</f>
        <v>0</v>
      </c>
      <c r="H965" s="21">
        <f ca="1">IF(G965=1,HLOOKUP(MONTH(E965),Inputs!$B$11:$M$15,5),IF(YEAR($E965)&gt;$F965,0,IF(YEAR($E965)=$F965,HLOOKUP(MONTH(E965),Inputs!$B$11:$M$15,4),1)))</f>
        <v>0</v>
      </c>
      <c r="I965" s="2">
        <f>SUMIFS('raw data'!$E:$E,'raw data'!$A:$A,"="&amp;SystemAnalysis!$A965,'raw data'!$G:$G,"="&amp;SystemAnalysis!$F965)</f>
        <v>0</v>
      </c>
      <c r="J965" s="24">
        <f ca="1">$D965*H965*Inputs!$A$2</f>
        <v>0</v>
      </c>
      <c r="K965" s="11" t="str">
        <f ca="1">IFERROR(I965/J965,"")</f>
        <v/>
      </c>
    </row>
    <row r="966" spans="1:11" hidden="1" x14ac:dyDescent="0.25">
      <c r="A966" s="35">
        <v>9174</v>
      </c>
      <c r="B966" s="2" t="s">
        <v>5</v>
      </c>
      <c r="C966" s="2">
        <v>8</v>
      </c>
      <c r="D966" s="2">
        <v>3</v>
      </c>
      <c r="E966" s="12">
        <v>41699</v>
      </c>
      <c r="F966" s="18">
        <v>2012</v>
      </c>
      <c r="G966" s="2">
        <f ca="1">IF(YEAR(E966)=Inputs!$A$4,1,0)</f>
        <v>0</v>
      </c>
      <c r="H966" s="21">
        <f ca="1">IF(G966=1,HLOOKUP(MONTH(E966),Inputs!$B$11:$M$15,5),IF(YEAR($E966)&gt;$F966,0,IF(YEAR($E966)=$F966,HLOOKUP(MONTH(E966),Inputs!$B$11:$M$15,4),1)))</f>
        <v>0</v>
      </c>
      <c r="I966" s="2">
        <f>SUMIFS('raw data'!$E:$E,'raw data'!$A:$A,"="&amp;SystemAnalysis!$A966,'raw data'!$G:$G,"="&amp;SystemAnalysis!$F966)</f>
        <v>0</v>
      </c>
      <c r="J966" s="24">
        <f ca="1">$D966*H966*Inputs!$A$2</f>
        <v>0</v>
      </c>
      <c r="K966" s="11" t="str">
        <f ca="1">IFERROR(I966/J966,"")</f>
        <v/>
      </c>
    </row>
    <row r="967" spans="1:11" hidden="1" x14ac:dyDescent="0.25">
      <c r="A967" s="35">
        <v>9175</v>
      </c>
      <c r="B967" s="2" t="s">
        <v>5</v>
      </c>
      <c r="C967" s="2">
        <v>8</v>
      </c>
      <c r="D967" s="2">
        <v>3</v>
      </c>
      <c r="E967" s="12">
        <v>41699</v>
      </c>
      <c r="F967" s="18">
        <v>2012</v>
      </c>
      <c r="G967" s="2">
        <f ca="1">IF(YEAR(E967)=Inputs!$A$4,1,0)</f>
        <v>0</v>
      </c>
      <c r="H967" s="21">
        <f ca="1">IF(G967=1,HLOOKUP(MONTH(E967),Inputs!$B$11:$M$15,5),IF(YEAR($E967)&gt;$F967,0,IF(YEAR($E967)=$F967,HLOOKUP(MONTH(E967),Inputs!$B$11:$M$15,4),1)))</f>
        <v>0</v>
      </c>
      <c r="I967" s="2">
        <f>SUMIFS('raw data'!$E:$E,'raw data'!$A:$A,"="&amp;SystemAnalysis!$A967,'raw data'!$G:$G,"="&amp;SystemAnalysis!$F967)</f>
        <v>0</v>
      </c>
      <c r="J967" s="24">
        <f ca="1">$D967*H967*Inputs!$A$2</f>
        <v>0</v>
      </c>
      <c r="K967" s="11" t="str">
        <f ca="1">IFERROR(I967/J967,"")</f>
        <v/>
      </c>
    </row>
    <row r="968" spans="1:11" hidden="1" x14ac:dyDescent="0.25">
      <c r="A968" s="35">
        <v>9176</v>
      </c>
      <c r="B968" s="2" t="s">
        <v>5</v>
      </c>
      <c r="C968" s="2">
        <v>8</v>
      </c>
      <c r="D968" s="2">
        <v>3</v>
      </c>
      <c r="E968" s="12">
        <v>41699</v>
      </c>
      <c r="F968" s="18">
        <v>2012</v>
      </c>
      <c r="G968" s="2">
        <f ca="1">IF(YEAR(E968)=Inputs!$A$4,1,0)</f>
        <v>0</v>
      </c>
      <c r="H968" s="21">
        <f ca="1">IF(G968=1,HLOOKUP(MONTH(E968),Inputs!$B$11:$M$15,5),IF(YEAR($E968)&gt;$F968,0,IF(YEAR($E968)=$F968,HLOOKUP(MONTH(E968),Inputs!$B$11:$M$15,4),1)))</f>
        <v>0</v>
      </c>
      <c r="I968" s="2">
        <f>SUMIFS('raw data'!$E:$E,'raw data'!$A:$A,"="&amp;SystemAnalysis!$A968,'raw data'!$G:$G,"="&amp;SystemAnalysis!$F968)</f>
        <v>0</v>
      </c>
      <c r="J968" s="24">
        <f ca="1">$D968*H968*Inputs!$A$2</f>
        <v>0</v>
      </c>
      <c r="K968" s="11" t="str">
        <f ca="1">IFERROR(I968/J968,"")</f>
        <v/>
      </c>
    </row>
    <row r="969" spans="1:11" hidden="1" x14ac:dyDescent="0.25">
      <c r="A969" s="35">
        <v>9178</v>
      </c>
      <c r="B969" s="2" t="s">
        <v>5</v>
      </c>
      <c r="C969" s="2">
        <v>8</v>
      </c>
      <c r="D969" s="2">
        <v>3</v>
      </c>
      <c r="E969" s="12">
        <v>41760</v>
      </c>
      <c r="F969" s="18">
        <v>2012</v>
      </c>
      <c r="G969" s="2">
        <f ca="1">IF(YEAR(E969)=Inputs!$A$4,1,0)</f>
        <v>0</v>
      </c>
      <c r="H969" s="21">
        <f ca="1">IF(G969=1,HLOOKUP(MONTH(E969),Inputs!$B$11:$M$15,5),IF(YEAR($E969)&gt;$F969,0,IF(YEAR($E969)=$F969,HLOOKUP(MONTH(E969),Inputs!$B$11:$M$15,4),1)))</f>
        <v>0</v>
      </c>
      <c r="I969" s="2">
        <f>SUMIFS('raw data'!$E:$E,'raw data'!$A:$A,"="&amp;SystemAnalysis!$A969,'raw data'!$G:$G,"="&amp;SystemAnalysis!$F969)</f>
        <v>0</v>
      </c>
      <c r="J969" s="24">
        <f ca="1">$D969*H969*Inputs!$A$2</f>
        <v>0</v>
      </c>
      <c r="K969" s="11" t="str">
        <f ca="1">IFERROR(I969/J969,"")</f>
        <v/>
      </c>
    </row>
    <row r="970" spans="1:11" hidden="1" x14ac:dyDescent="0.25">
      <c r="A970" s="35">
        <v>9281</v>
      </c>
      <c r="B970" s="2" t="s">
        <v>5</v>
      </c>
      <c r="C970" s="2">
        <v>8</v>
      </c>
      <c r="D970" s="2">
        <v>3</v>
      </c>
      <c r="E970" s="12">
        <v>41699</v>
      </c>
      <c r="F970" s="18">
        <v>2012</v>
      </c>
      <c r="G970" s="2">
        <f ca="1">IF(YEAR(E970)=Inputs!$A$4,1,0)</f>
        <v>0</v>
      </c>
      <c r="H970" s="21">
        <f ca="1">IF(G970=1,HLOOKUP(MONTH(E970),Inputs!$B$11:$M$15,5),IF(YEAR($E970)&gt;$F970,0,IF(YEAR($E970)=$F970,HLOOKUP(MONTH(E970),Inputs!$B$11:$M$15,4),1)))</f>
        <v>0</v>
      </c>
      <c r="I970" s="2">
        <f>SUMIFS('raw data'!$E:$E,'raw data'!$A:$A,"="&amp;SystemAnalysis!$A970,'raw data'!$G:$G,"="&amp;SystemAnalysis!$F970)</f>
        <v>0</v>
      </c>
      <c r="J970" s="24">
        <f ca="1">$D970*H970*Inputs!$A$2</f>
        <v>0</v>
      </c>
      <c r="K970" s="11" t="str">
        <f ca="1">IFERROR(I970/J970,"")</f>
        <v/>
      </c>
    </row>
    <row r="971" spans="1:11" hidden="1" x14ac:dyDescent="0.25">
      <c r="A971" s="35">
        <v>9303</v>
      </c>
      <c r="B971" s="2" t="s">
        <v>5</v>
      </c>
      <c r="C971" s="2">
        <v>6</v>
      </c>
      <c r="D971" s="2">
        <v>2.2050000000000001</v>
      </c>
      <c r="E971" s="12">
        <v>41699</v>
      </c>
      <c r="F971" s="18">
        <v>2012</v>
      </c>
      <c r="G971" s="2">
        <f ca="1">IF(YEAR(E971)=Inputs!$A$4,1,0)</f>
        <v>0</v>
      </c>
      <c r="H971" s="21">
        <f ca="1">IF(G971=1,HLOOKUP(MONTH(E971),Inputs!$B$11:$M$15,5),IF(YEAR($E971)&gt;$F971,0,IF(YEAR($E971)=$F971,HLOOKUP(MONTH(E971),Inputs!$B$11:$M$15,4),1)))</f>
        <v>0</v>
      </c>
      <c r="I971" s="2">
        <f>SUMIFS('raw data'!$E:$E,'raw data'!$A:$A,"="&amp;SystemAnalysis!$A971,'raw data'!$G:$G,"="&amp;SystemAnalysis!$F971)</f>
        <v>0</v>
      </c>
      <c r="J971" s="24">
        <f ca="1">$D971*H971*Inputs!$A$2</f>
        <v>0</v>
      </c>
      <c r="K971" s="11" t="str">
        <f ca="1">IFERROR(I971/J971,"")</f>
        <v/>
      </c>
    </row>
    <row r="972" spans="1:11" hidden="1" x14ac:dyDescent="0.25">
      <c r="A972" s="35">
        <v>9624</v>
      </c>
      <c r="B972" s="2" t="s">
        <v>5</v>
      </c>
      <c r="C972" s="2">
        <v>13</v>
      </c>
      <c r="D972" s="2">
        <v>65.52</v>
      </c>
      <c r="E972" s="12">
        <v>41548</v>
      </c>
      <c r="F972" s="18">
        <v>2012</v>
      </c>
      <c r="G972" s="2">
        <f ca="1">IF(YEAR(E972)=Inputs!$A$4,1,0)</f>
        <v>0</v>
      </c>
      <c r="H972" s="21">
        <f ca="1">IF(G972=1,HLOOKUP(MONTH(E972),Inputs!$B$11:$M$15,5),IF(YEAR($E972)&gt;$F972,0,IF(YEAR($E972)=$F972,HLOOKUP(MONTH(E972),Inputs!$B$11:$M$15,4),1)))</f>
        <v>0</v>
      </c>
      <c r="I972" s="2">
        <f>SUMIFS('raw data'!$E:$E,'raw data'!$A:$A,"="&amp;SystemAnalysis!$A972,'raw data'!$G:$G,"="&amp;SystemAnalysis!$F972)</f>
        <v>0</v>
      </c>
      <c r="J972" s="24">
        <f ca="1">$D972*H972*Inputs!$A$2</f>
        <v>0</v>
      </c>
      <c r="K972" s="11" t="str">
        <f ca="1">IFERROR(I972/J972,"")</f>
        <v/>
      </c>
    </row>
    <row r="973" spans="1:11" hidden="1" x14ac:dyDescent="0.25">
      <c r="A973" s="35">
        <v>9676</v>
      </c>
      <c r="B973" s="2" t="s">
        <v>5</v>
      </c>
      <c r="C973" s="2">
        <v>8</v>
      </c>
      <c r="D973" s="2">
        <v>3.75</v>
      </c>
      <c r="E973" s="12">
        <v>41791</v>
      </c>
      <c r="F973" s="18">
        <v>2012</v>
      </c>
      <c r="G973" s="2">
        <f ca="1">IF(YEAR(E973)=Inputs!$A$4,1,0)</f>
        <v>0</v>
      </c>
      <c r="H973" s="21">
        <f ca="1">IF(G973=1,HLOOKUP(MONTH(E973),Inputs!$B$11:$M$15,5),IF(YEAR($E973)&gt;$F973,0,IF(YEAR($E973)=$F973,HLOOKUP(MONTH(E973),Inputs!$B$11:$M$15,4),1)))</f>
        <v>0</v>
      </c>
      <c r="I973" s="2">
        <f>SUMIFS('raw data'!$E:$E,'raw data'!$A:$A,"="&amp;SystemAnalysis!$A973,'raw data'!$G:$G,"="&amp;SystemAnalysis!$F973)</f>
        <v>0</v>
      </c>
      <c r="J973" s="24">
        <f ca="1">$D973*H973*Inputs!$A$2</f>
        <v>0</v>
      </c>
      <c r="K973" s="11" t="str">
        <f ca="1">IFERROR(I973/J973,"")</f>
        <v/>
      </c>
    </row>
    <row r="974" spans="1:11" hidden="1" x14ac:dyDescent="0.25">
      <c r="A974" s="35">
        <v>9909</v>
      </c>
      <c r="B974" s="2" t="s">
        <v>5</v>
      </c>
      <c r="C974" s="2">
        <v>8</v>
      </c>
      <c r="D974" s="2">
        <v>3</v>
      </c>
      <c r="E974" s="12">
        <v>42036</v>
      </c>
      <c r="F974" s="18">
        <v>2012</v>
      </c>
      <c r="G974" s="2">
        <f ca="1">IF(YEAR(E974)=Inputs!$A$4,1,0)</f>
        <v>1</v>
      </c>
      <c r="H974" s="21">
        <f ca="1">IF(G974=1,HLOOKUP(MONTH(E974),Inputs!$B$11:$M$15,5),IF(YEAR($E974)&gt;$F974,0,IF(YEAR($E974)=$F974,HLOOKUP(MONTH(E974),Inputs!$B$11:$M$15,4),1)))</f>
        <v>0.85366435903556925</v>
      </c>
      <c r="I974" s="2">
        <f>SUMIFS('raw data'!$E:$E,'raw data'!$A:$A,"="&amp;SystemAnalysis!$A974,'raw data'!$G:$G,"="&amp;SystemAnalysis!$F974)</f>
        <v>0</v>
      </c>
      <c r="J974" s="24">
        <f ca="1">$D974*H974*Inputs!$A$2</f>
        <v>2.8170923848173786</v>
      </c>
      <c r="K974" s="11">
        <f ca="1">IFERROR(I974/J974,"")</f>
        <v>0</v>
      </c>
    </row>
    <row r="975" spans="1:11" hidden="1" x14ac:dyDescent="0.25">
      <c r="A975" s="35">
        <v>9910</v>
      </c>
      <c r="B975" s="2" t="s">
        <v>5</v>
      </c>
      <c r="C975" s="2">
        <v>8</v>
      </c>
      <c r="D975" s="2">
        <v>3</v>
      </c>
      <c r="E975" s="12">
        <v>41974</v>
      </c>
      <c r="F975" s="18">
        <v>2012</v>
      </c>
      <c r="G975" s="2">
        <f ca="1">IF(YEAR(E975)=Inputs!$A$4,1,0)</f>
        <v>0</v>
      </c>
      <c r="H975" s="21">
        <f ca="1">IF(G975=1,HLOOKUP(MONTH(E975),Inputs!$B$11:$M$15,5),IF(YEAR($E975)&gt;$F975,0,IF(YEAR($E975)=$F975,HLOOKUP(MONTH(E975),Inputs!$B$11:$M$15,4),1)))</f>
        <v>0</v>
      </c>
      <c r="I975" s="2">
        <f>SUMIFS('raw data'!$E:$E,'raw data'!$A:$A,"="&amp;SystemAnalysis!$A975,'raw data'!$G:$G,"="&amp;SystemAnalysis!$F975)</f>
        <v>0</v>
      </c>
      <c r="J975" s="24">
        <f ca="1">$D975*H975*Inputs!$A$2</f>
        <v>0</v>
      </c>
      <c r="K975" s="11" t="str">
        <f ca="1">IFERROR(I975/J975,"")</f>
        <v/>
      </c>
    </row>
    <row r="976" spans="1:11" hidden="1" x14ac:dyDescent="0.25">
      <c r="A976" s="35">
        <v>9911</v>
      </c>
      <c r="B976" s="2" t="s">
        <v>5</v>
      </c>
      <c r="C976" s="2">
        <v>8</v>
      </c>
      <c r="D976" s="2">
        <v>1.92</v>
      </c>
      <c r="E976" s="12">
        <v>42064</v>
      </c>
      <c r="F976" s="18">
        <v>2012</v>
      </c>
      <c r="G976" s="2">
        <f ca="1">IF(YEAR(E976)=Inputs!$A$4,1,0)</f>
        <v>1</v>
      </c>
      <c r="H976" s="21">
        <f ca="1">IF(G976=1,HLOOKUP(MONTH(E976),Inputs!$B$11:$M$15,5),IF(YEAR($E976)&gt;$F976,0,IF(YEAR($E976)=$F976,HLOOKUP(MONTH(E976),Inputs!$B$11:$M$15,4),1)))</f>
        <v>0.8021007400334208</v>
      </c>
      <c r="I976" s="2">
        <f>SUMIFS('raw data'!$E:$E,'raw data'!$A:$A,"="&amp;SystemAnalysis!$A976,'raw data'!$G:$G,"="&amp;SystemAnalysis!$F976)</f>
        <v>0</v>
      </c>
      <c r="J976" s="24">
        <f ca="1">$D976*H976*Inputs!$A$2</f>
        <v>1.6940367629505848</v>
      </c>
      <c r="K976" s="11">
        <f ca="1">IFERROR(I976/J976,"")</f>
        <v>0</v>
      </c>
    </row>
    <row r="977" spans="1:11" hidden="1" x14ac:dyDescent="0.25">
      <c r="A977" s="35">
        <v>10003</v>
      </c>
      <c r="B977" s="2" t="s">
        <v>5</v>
      </c>
      <c r="C977" s="2">
        <v>8</v>
      </c>
      <c r="D977" s="2">
        <v>3</v>
      </c>
      <c r="E977" s="12">
        <v>42064</v>
      </c>
      <c r="F977" s="18">
        <v>2012</v>
      </c>
      <c r="G977" s="2">
        <f ca="1">IF(YEAR(E977)=Inputs!$A$4,1,0)</f>
        <v>1</v>
      </c>
      <c r="H977" s="21">
        <f ca="1">IF(G977=1,HLOOKUP(MONTH(E977),Inputs!$B$11:$M$15,5),IF(YEAR($E977)&gt;$F977,0,IF(YEAR($E977)=$F977,HLOOKUP(MONTH(E977),Inputs!$B$11:$M$15,4),1)))</f>
        <v>0.8021007400334208</v>
      </c>
      <c r="I977" s="2">
        <f>SUMIFS('raw data'!$E:$E,'raw data'!$A:$A,"="&amp;SystemAnalysis!$A977,'raw data'!$G:$G,"="&amp;SystemAnalysis!$F977)</f>
        <v>0</v>
      </c>
      <c r="J977" s="24">
        <f ca="1">$D977*H977*Inputs!$A$2</f>
        <v>2.6469324421102889</v>
      </c>
      <c r="K977" s="11">
        <f ca="1">IFERROR(I977/J977,"")</f>
        <v>0</v>
      </c>
    </row>
    <row r="978" spans="1:11" hidden="1" x14ac:dyDescent="0.25">
      <c r="A978" s="35">
        <v>10025</v>
      </c>
      <c r="B978" s="2" t="s">
        <v>5</v>
      </c>
      <c r="C978" s="2">
        <v>8</v>
      </c>
      <c r="D978" s="2">
        <v>3</v>
      </c>
      <c r="E978" s="12">
        <v>42064</v>
      </c>
      <c r="F978" s="18">
        <v>2012</v>
      </c>
      <c r="G978" s="2">
        <f ca="1">IF(YEAR(E978)=Inputs!$A$4,1,0)</f>
        <v>1</v>
      </c>
      <c r="H978" s="21">
        <f ca="1">IF(G978=1,HLOOKUP(MONTH(E978),Inputs!$B$11:$M$15,5),IF(YEAR($E978)&gt;$F978,0,IF(YEAR($E978)=$F978,HLOOKUP(MONTH(E978),Inputs!$B$11:$M$15,4),1)))</f>
        <v>0.8021007400334208</v>
      </c>
      <c r="I978" s="2">
        <f>SUMIFS('raw data'!$E:$E,'raw data'!$A:$A,"="&amp;SystemAnalysis!$A978,'raw data'!$G:$G,"="&amp;SystemAnalysis!$F978)</f>
        <v>0</v>
      </c>
      <c r="J978" s="24">
        <f ca="1">$D978*H978*Inputs!$A$2</f>
        <v>2.6469324421102889</v>
      </c>
      <c r="K978" s="11">
        <f ca="1">IFERROR(I978/J978,"")</f>
        <v>0</v>
      </c>
    </row>
    <row r="979" spans="1:11" hidden="1" x14ac:dyDescent="0.25">
      <c r="A979" s="35">
        <v>10026</v>
      </c>
      <c r="B979" s="2" t="s">
        <v>5</v>
      </c>
      <c r="C979" s="2">
        <v>8</v>
      </c>
      <c r="D979" s="2">
        <v>2.5</v>
      </c>
      <c r="E979" s="12">
        <v>41821</v>
      </c>
      <c r="F979" s="18">
        <v>2012</v>
      </c>
      <c r="G979" s="2">
        <f ca="1">IF(YEAR(E979)=Inputs!$A$4,1,0)</f>
        <v>0</v>
      </c>
      <c r="H979" s="21">
        <f ca="1">IF(G979=1,HLOOKUP(MONTH(E979),Inputs!$B$11:$M$15,5),IF(YEAR($E979)&gt;$F979,0,IF(YEAR($E979)=$F979,HLOOKUP(MONTH(E979),Inputs!$B$11:$M$15,4),1)))</f>
        <v>0</v>
      </c>
      <c r="I979" s="2">
        <f>SUMIFS('raw data'!$E:$E,'raw data'!$A:$A,"="&amp;SystemAnalysis!$A979,'raw data'!$G:$G,"="&amp;SystemAnalysis!$F979)</f>
        <v>0</v>
      </c>
      <c r="J979" s="24">
        <f ca="1">$D979*H979*Inputs!$A$2</f>
        <v>0</v>
      </c>
      <c r="K979" s="11" t="str">
        <f ca="1">IFERROR(I979/J979,"")</f>
        <v/>
      </c>
    </row>
    <row r="980" spans="1:11" hidden="1" x14ac:dyDescent="0.25">
      <c r="A980" s="35">
        <v>10029</v>
      </c>
      <c r="B980" s="2" t="s">
        <v>5</v>
      </c>
      <c r="C980" s="2">
        <v>8</v>
      </c>
      <c r="D980" s="2">
        <v>3</v>
      </c>
      <c r="E980" s="12">
        <v>41974</v>
      </c>
      <c r="F980" s="18">
        <v>2012</v>
      </c>
      <c r="G980" s="2">
        <f ca="1">IF(YEAR(E980)=Inputs!$A$4,1,0)</f>
        <v>0</v>
      </c>
      <c r="H980" s="21">
        <f ca="1">IF(G980=1,HLOOKUP(MONTH(E980),Inputs!$B$11:$M$15,5),IF(YEAR($E980)&gt;$F980,0,IF(YEAR($E980)=$F980,HLOOKUP(MONTH(E980),Inputs!$B$11:$M$15,4),1)))</f>
        <v>0</v>
      </c>
      <c r="I980" s="2">
        <f>SUMIFS('raw data'!$E:$E,'raw data'!$A:$A,"="&amp;SystemAnalysis!$A980,'raw data'!$G:$G,"="&amp;SystemAnalysis!$F980)</f>
        <v>0</v>
      </c>
      <c r="J980" s="24">
        <f ca="1">$D980*H980*Inputs!$A$2</f>
        <v>0</v>
      </c>
      <c r="K980" s="11" t="str">
        <f ca="1">IFERROR(I980/J980,"")</f>
        <v/>
      </c>
    </row>
    <row r="981" spans="1:11" hidden="1" x14ac:dyDescent="0.25">
      <c r="A981" s="35">
        <v>10460</v>
      </c>
      <c r="B981" s="2" t="s">
        <v>5</v>
      </c>
      <c r="C981" s="2">
        <v>3</v>
      </c>
      <c r="D981" s="2">
        <v>4.05</v>
      </c>
      <c r="E981" s="12">
        <v>42064</v>
      </c>
      <c r="F981" s="18">
        <v>2012</v>
      </c>
      <c r="G981" s="2">
        <f ca="1">IF(YEAR(E981)=Inputs!$A$4,1,0)</f>
        <v>1</v>
      </c>
      <c r="H981" s="21">
        <f ca="1">IF(G981=1,HLOOKUP(MONTH(E981),Inputs!$B$11:$M$15,5),IF(YEAR($E981)&gt;$F981,0,IF(YEAR($E981)=$F981,HLOOKUP(MONTH(E981),Inputs!$B$11:$M$15,4),1)))</f>
        <v>0.8021007400334208</v>
      </c>
      <c r="I981" s="2">
        <f>SUMIFS('raw data'!$E:$E,'raw data'!$A:$A,"="&amp;SystemAnalysis!$A981,'raw data'!$G:$G,"="&amp;SystemAnalysis!$F981)</f>
        <v>0</v>
      </c>
      <c r="J981" s="24">
        <f ca="1">$D981*H981*Inputs!$A$2</f>
        <v>3.5733587968488902</v>
      </c>
      <c r="K981" s="11">
        <f ca="1">IFERROR(I981/J981,"")</f>
        <v>0</v>
      </c>
    </row>
    <row r="982" spans="1:11" hidden="1" x14ac:dyDescent="0.25">
      <c r="A982" s="35">
        <v>10566</v>
      </c>
      <c r="B982" s="2" t="s">
        <v>5</v>
      </c>
      <c r="C982" s="2">
        <v>8</v>
      </c>
      <c r="D982" s="2">
        <v>48.96</v>
      </c>
      <c r="E982" s="12">
        <v>42036</v>
      </c>
      <c r="F982" s="18">
        <v>2012</v>
      </c>
      <c r="G982" s="2">
        <f ca="1">IF(YEAR(E982)=Inputs!$A$4,1,0)</f>
        <v>1</v>
      </c>
      <c r="H982" s="21">
        <f ca="1">IF(G982=1,HLOOKUP(MONTH(E982),Inputs!$B$11:$M$15,5),IF(YEAR($E982)&gt;$F982,0,IF(YEAR($E982)=$F982,HLOOKUP(MONTH(E982),Inputs!$B$11:$M$15,4),1)))</f>
        <v>0.85366435903556925</v>
      </c>
      <c r="I982" s="2">
        <f>SUMIFS('raw data'!$E:$E,'raw data'!$A:$A,"="&amp;SystemAnalysis!$A982,'raw data'!$G:$G,"="&amp;SystemAnalysis!$F982)</f>
        <v>0</v>
      </c>
      <c r="J982" s="24">
        <f ca="1">$D982*H982*Inputs!$A$2</f>
        <v>45.974947720219618</v>
      </c>
      <c r="K982" s="11">
        <f ca="1">IFERROR(I982/J982,"")</f>
        <v>0</v>
      </c>
    </row>
    <row r="983" spans="1:11" hidden="1" x14ac:dyDescent="0.25">
      <c r="A983" s="35">
        <v>10750</v>
      </c>
      <c r="B983" s="2" t="s">
        <v>5</v>
      </c>
      <c r="C983" s="2">
        <v>8</v>
      </c>
      <c r="D983" s="2">
        <v>5.89</v>
      </c>
      <c r="E983" s="12">
        <v>42036</v>
      </c>
      <c r="F983" s="18">
        <v>2012</v>
      </c>
      <c r="G983" s="2">
        <f ca="1">IF(YEAR(E983)=Inputs!$A$4,1,0)</f>
        <v>1</v>
      </c>
      <c r="H983" s="21">
        <f ca="1">IF(G983=1,HLOOKUP(MONTH(E983),Inputs!$B$11:$M$15,5),IF(YEAR($E983)&gt;$F983,0,IF(YEAR($E983)=$F983,HLOOKUP(MONTH(E983),Inputs!$B$11:$M$15,4),1)))</f>
        <v>0.85366435903556925</v>
      </c>
      <c r="I983" s="2">
        <f>SUMIFS('raw data'!$E:$E,'raw data'!$A:$A,"="&amp;SystemAnalysis!$A983,'raw data'!$G:$G,"="&amp;SystemAnalysis!$F983)</f>
        <v>0</v>
      </c>
      <c r="J983" s="24">
        <f ca="1">$D983*H983*Inputs!$A$2</f>
        <v>5.5308913821914532</v>
      </c>
      <c r="K983" s="11">
        <f ca="1">IFERROR(I983/J983,"")</f>
        <v>0</v>
      </c>
    </row>
    <row r="984" spans="1:11" hidden="1" x14ac:dyDescent="0.25">
      <c r="A984" s="35">
        <v>10862</v>
      </c>
      <c r="B984" s="2" t="s">
        <v>5</v>
      </c>
      <c r="C984" s="2">
        <v>8</v>
      </c>
      <c r="D984" s="2">
        <v>7.5</v>
      </c>
      <c r="E984" s="12">
        <v>42036</v>
      </c>
      <c r="F984" s="18">
        <v>2012</v>
      </c>
      <c r="G984" s="2">
        <f ca="1">IF(YEAR(E984)=Inputs!$A$4,1,0)</f>
        <v>1</v>
      </c>
      <c r="H984" s="21">
        <f ca="1">IF(G984=1,HLOOKUP(MONTH(E984),Inputs!$B$11:$M$15,5),IF(YEAR($E984)&gt;$F984,0,IF(YEAR($E984)=$F984,HLOOKUP(MONTH(E984),Inputs!$B$11:$M$15,4),1)))</f>
        <v>0.85366435903556925</v>
      </c>
      <c r="I984" s="2">
        <f>SUMIFS('raw data'!$E:$E,'raw data'!$A:$A,"="&amp;SystemAnalysis!$A984,'raw data'!$G:$G,"="&amp;SystemAnalysis!$F984)</f>
        <v>0</v>
      </c>
      <c r="J984" s="24">
        <f ca="1">$D984*H984*Inputs!$A$2</f>
        <v>7.0427309620434464</v>
      </c>
      <c r="K984" s="11">
        <f ca="1">IFERROR(I984/J984,"")</f>
        <v>0</v>
      </c>
    </row>
    <row r="985" spans="1:11" hidden="1" x14ac:dyDescent="0.25">
      <c r="A985" s="35">
        <v>10898</v>
      </c>
      <c r="B985" s="2" t="s">
        <v>5</v>
      </c>
      <c r="C985" s="2">
        <v>8</v>
      </c>
      <c r="D985" s="2">
        <v>2.64</v>
      </c>
      <c r="E985" s="12">
        <v>42095</v>
      </c>
      <c r="F985" s="18">
        <v>2012</v>
      </c>
      <c r="G985" s="2">
        <f ca="1">IF(YEAR(E985)=Inputs!$A$4,1,0)</f>
        <v>1</v>
      </c>
      <c r="H985" s="21">
        <f ca="1">IF(G985=1,HLOOKUP(MONTH(E985),Inputs!$B$11:$M$15,5),IF(YEAR($E985)&gt;$F985,0,IF(YEAR($E985)=$F985,HLOOKUP(MONTH(E985),Inputs!$B$11:$M$15,4),1)))</f>
        <v>0.72499403198854151</v>
      </c>
      <c r="I985" s="2">
        <f>SUMIFS('raw data'!$E:$E,'raw data'!$A:$A,"="&amp;SystemAnalysis!$A985,'raw data'!$G:$G,"="&amp;SystemAnalysis!$F985)</f>
        <v>0</v>
      </c>
      <c r="J985" s="24">
        <f ca="1">$D985*H985*Inputs!$A$2</f>
        <v>2.105382668894725</v>
      </c>
      <c r="K985" s="11">
        <f ca="1">IFERROR(I985/J985,"")</f>
        <v>0</v>
      </c>
    </row>
    <row r="986" spans="1:11" hidden="1" x14ac:dyDescent="0.25">
      <c r="A986" s="35">
        <v>10958</v>
      </c>
      <c r="B986" s="2" t="s">
        <v>5</v>
      </c>
      <c r="C986" s="2">
        <v>8</v>
      </c>
      <c r="D986" s="2">
        <v>2.64</v>
      </c>
      <c r="E986" s="12">
        <v>42095</v>
      </c>
      <c r="F986" s="18">
        <v>2012</v>
      </c>
      <c r="G986" s="2">
        <f ca="1">IF(YEAR(E986)=Inputs!$A$4,1,0)</f>
        <v>1</v>
      </c>
      <c r="H986" s="21">
        <f ca="1">IF(G986=1,HLOOKUP(MONTH(E986),Inputs!$B$11:$M$15,5),IF(YEAR($E986)&gt;$F986,0,IF(YEAR($E986)=$F986,HLOOKUP(MONTH(E986),Inputs!$B$11:$M$15,4),1)))</f>
        <v>0.72499403198854151</v>
      </c>
      <c r="I986" s="2">
        <f>SUMIFS('raw data'!$E:$E,'raw data'!$A:$A,"="&amp;SystemAnalysis!$A986,'raw data'!$G:$G,"="&amp;SystemAnalysis!$F986)</f>
        <v>0</v>
      </c>
      <c r="J986" s="24">
        <f ca="1">$D986*H986*Inputs!$A$2</f>
        <v>2.105382668894725</v>
      </c>
      <c r="K986" s="11">
        <f ca="1">IFERROR(I986/J986,"")</f>
        <v>0</v>
      </c>
    </row>
    <row r="987" spans="1:11" x14ac:dyDescent="0.25">
      <c r="A987" s="35">
        <v>161</v>
      </c>
      <c r="B987" s="2" t="s">
        <v>5</v>
      </c>
      <c r="C987" s="2">
        <v>2</v>
      </c>
      <c r="D987" s="2">
        <v>22.12</v>
      </c>
      <c r="E987" s="12">
        <v>40057</v>
      </c>
      <c r="F987" s="18">
        <v>2013</v>
      </c>
      <c r="G987" s="2">
        <f ca="1">IF(YEAR(E987)=Inputs!$A$4,1,0)</f>
        <v>0</v>
      </c>
      <c r="H987" s="21">
        <f ca="1">IF(G987=1,HLOOKUP(MONTH(E987),Inputs!$B$11:$M$15,5),IF(YEAR($E987)&gt;$F987,0,IF(YEAR($E987)=$F987,HLOOKUP(MONTH(E987),Inputs!$B$11:$M$15,4),1)))</f>
        <v>1</v>
      </c>
      <c r="I987" s="2">
        <f>SUMIFS('raw data'!$E:$E,'raw data'!$A:$A,"="&amp;SystemAnalysis!$A987,'raw data'!$G:$G,"="&amp;SystemAnalysis!$F987)</f>
        <v>12</v>
      </c>
      <c r="J987" s="24">
        <f ca="1">$D987*H987*Inputs!$A$2</f>
        <v>24.332000000000004</v>
      </c>
      <c r="K987" s="11">
        <f ca="1">IFERROR(I987/J987,"")</f>
        <v>0.49317770836758168</v>
      </c>
    </row>
    <row r="988" spans="1:11" x14ac:dyDescent="0.25">
      <c r="A988" s="35">
        <v>164</v>
      </c>
      <c r="B988" s="2" t="s">
        <v>5</v>
      </c>
      <c r="C988" s="2">
        <v>2</v>
      </c>
      <c r="D988" s="2">
        <v>2.8</v>
      </c>
      <c r="E988" s="12">
        <v>40087</v>
      </c>
      <c r="F988" s="18">
        <v>2013</v>
      </c>
      <c r="G988" s="2">
        <f ca="1">IF(YEAR(E988)=Inputs!$A$4,1,0)</f>
        <v>0</v>
      </c>
      <c r="H988" s="21">
        <f ca="1">IF(G988=1,HLOOKUP(MONTH(E988),Inputs!$B$11:$M$15,5),IF(YEAR($E988)&gt;$F988,0,IF(YEAR($E988)=$F988,HLOOKUP(MONTH(E988),Inputs!$B$11:$M$15,4),1)))</f>
        <v>1</v>
      </c>
      <c r="I988" s="2">
        <f>SUMIFS('raw data'!$E:$E,'raw data'!$A:$A,"="&amp;SystemAnalysis!$A988,'raw data'!$G:$G,"="&amp;SystemAnalysis!$F988)</f>
        <v>4</v>
      </c>
      <c r="J988" s="24">
        <f ca="1">$D988*H988*Inputs!$A$2</f>
        <v>3.08</v>
      </c>
      <c r="K988" s="11">
        <f ca="1">IFERROR(I988/J988,"")</f>
        <v>1.2987012987012987</v>
      </c>
    </row>
    <row r="989" spans="1:11" x14ac:dyDescent="0.25">
      <c r="A989" s="35">
        <v>170</v>
      </c>
      <c r="B989" s="2" t="s">
        <v>5</v>
      </c>
      <c r="C989" s="2">
        <v>2</v>
      </c>
      <c r="D989" s="2">
        <v>3.024</v>
      </c>
      <c r="E989" s="12">
        <v>40087</v>
      </c>
      <c r="F989" s="18">
        <v>2013</v>
      </c>
      <c r="G989" s="2">
        <f ca="1">IF(YEAR(E989)=Inputs!$A$4,1,0)</f>
        <v>0</v>
      </c>
      <c r="H989" s="21">
        <f ca="1">IF(G989=1,HLOOKUP(MONTH(E989),Inputs!$B$11:$M$15,5),IF(YEAR($E989)&gt;$F989,0,IF(YEAR($E989)=$F989,HLOOKUP(MONTH(E989),Inputs!$B$11:$M$15,4),1)))</f>
        <v>1</v>
      </c>
      <c r="I989" s="2">
        <f>SUMIFS('raw data'!$E:$E,'raw data'!$A:$A,"="&amp;SystemAnalysis!$A989,'raw data'!$G:$G,"="&amp;SystemAnalysis!$F989)</f>
        <v>4</v>
      </c>
      <c r="J989" s="24">
        <f ca="1">$D989*H989*Inputs!$A$2</f>
        <v>3.3264000000000005</v>
      </c>
      <c r="K989" s="11">
        <f ca="1">IFERROR(I989/J989,"")</f>
        <v>1.2025012025012023</v>
      </c>
    </row>
    <row r="990" spans="1:11" x14ac:dyDescent="0.25">
      <c r="A990" s="35">
        <v>176</v>
      </c>
      <c r="B990" s="2" t="s">
        <v>5</v>
      </c>
      <c r="C990" s="2">
        <v>2</v>
      </c>
      <c r="D990" s="2">
        <v>3</v>
      </c>
      <c r="E990" s="12">
        <v>40087</v>
      </c>
      <c r="F990" s="18">
        <v>2013</v>
      </c>
      <c r="G990" s="2">
        <f ca="1">IF(YEAR(E990)=Inputs!$A$4,1,0)</f>
        <v>0</v>
      </c>
      <c r="H990" s="21">
        <f ca="1">IF(G990=1,HLOOKUP(MONTH(E990),Inputs!$B$11:$M$15,5),IF(YEAR($E990)&gt;$F990,0,IF(YEAR($E990)=$F990,HLOOKUP(MONTH(E990),Inputs!$B$11:$M$15,4),1)))</f>
        <v>1</v>
      </c>
      <c r="I990" s="2">
        <f>SUMIFS('raw data'!$E:$E,'raw data'!$A:$A,"="&amp;SystemAnalysis!$A990,'raw data'!$G:$G,"="&amp;SystemAnalysis!$F990)</f>
        <v>3</v>
      </c>
      <c r="J990" s="24">
        <f ca="1">$D990*H990*Inputs!$A$2</f>
        <v>3.3000000000000003</v>
      </c>
      <c r="K990" s="11">
        <f ca="1">IFERROR(I990/J990,"")</f>
        <v>0.90909090909090906</v>
      </c>
    </row>
    <row r="991" spans="1:11" x14ac:dyDescent="0.25">
      <c r="A991" s="35">
        <v>181</v>
      </c>
      <c r="B991" s="2" t="s">
        <v>5</v>
      </c>
      <c r="C991" s="2">
        <v>2</v>
      </c>
      <c r="D991" s="2">
        <v>3.44</v>
      </c>
      <c r="E991" s="12">
        <v>40148</v>
      </c>
      <c r="F991" s="18">
        <v>2013</v>
      </c>
      <c r="G991" s="2">
        <f ca="1">IF(YEAR(E991)=Inputs!$A$4,1,0)</f>
        <v>0</v>
      </c>
      <c r="H991" s="21">
        <f ca="1">IF(G991=1,HLOOKUP(MONTH(E991),Inputs!$B$11:$M$15,5),IF(YEAR($E991)&gt;$F991,0,IF(YEAR($E991)=$F991,HLOOKUP(MONTH(E991),Inputs!$B$11:$M$15,4),1)))</f>
        <v>1</v>
      </c>
      <c r="I991" s="2">
        <f>SUMIFS('raw data'!$E:$E,'raw data'!$A:$A,"="&amp;SystemAnalysis!$A991,'raw data'!$G:$G,"="&amp;SystemAnalysis!$F991)</f>
        <v>4</v>
      </c>
      <c r="J991" s="24">
        <f ca="1">$D991*H991*Inputs!$A$2</f>
        <v>3.7840000000000003</v>
      </c>
      <c r="K991" s="11">
        <f ca="1">IFERROR(I991/J991,"")</f>
        <v>1.0570824524312896</v>
      </c>
    </row>
    <row r="992" spans="1:11" x14ac:dyDescent="0.25">
      <c r="A992" s="35">
        <v>182</v>
      </c>
      <c r="B992" s="2" t="s">
        <v>5</v>
      </c>
      <c r="C992" s="2">
        <v>2</v>
      </c>
      <c r="D992" s="2">
        <v>4</v>
      </c>
      <c r="E992" s="12">
        <v>40057</v>
      </c>
      <c r="F992" s="18">
        <v>2013</v>
      </c>
      <c r="G992" s="2">
        <f ca="1">IF(YEAR(E992)=Inputs!$A$4,1,0)</f>
        <v>0</v>
      </c>
      <c r="H992" s="21">
        <f ca="1">IF(G992=1,HLOOKUP(MONTH(E992),Inputs!$B$11:$M$15,5),IF(YEAR($E992)&gt;$F992,0,IF(YEAR($E992)=$F992,HLOOKUP(MONTH(E992),Inputs!$B$11:$M$15,4),1)))</f>
        <v>1</v>
      </c>
      <c r="I992" s="2">
        <f>SUMIFS('raw data'!$E:$E,'raw data'!$A:$A,"="&amp;SystemAnalysis!$A992,'raw data'!$G:$G,"="&amp;SystemAnalysis!$F992)</f>
        <v>6</v>
      </c>
      <c r="J992" s="24">
        <f ca="1">$D992*H992*Inputs!$A$2</f>
        <v>4.4000000000000004</v>
      </c>
      <c r="K992" s="11">
        <f ca="1">IFERROR(I992/J992,"")</f>
        <v>1.3636363636363635</v>
      </c>
    </row>
    <row r="993" spans="1:11" x14ac:dyDescent="0.25">
      <c r="A993" s="35">
        <v>197</v>
      </c>
      <c r="B993" s="2" t="s">
        <v>5</v>
      </c>
      <c r="C993" s="2">
        <v>2</v>
      </c>
      <c r="D993" s="2">
        <v>2.36</v>
      </c>
      <c r="E993" s="12">
        <v>40087</v>
      </c>
      <c r="F993" s="18">
        <v>2013</v>
      </c>
      <c r="G993" s="2">
        <f ca="1">IF(YEAR(E993)=Inputs!$A$4,1,0)</f>
        <v>0</v>
      </c>
      <c r="H993" s="21">
        <f ca="1">IF(G993=1,HLOOKUP(MONTH(E993),Inputs!$B$11:$M$15,5),IF(YEAR($E993)&gt;$F993,0,IF(YEAR($E993)=$F993,HLOOKUP(MONTH(E993),Inputs!$B$11:$M$15,4),1)))</f>
        <v>1</v>
      </c>
      <c r="I993" s="2">
        <f>SUMIFS('raw data'!$E:$E,'raw data'!$A:$A,"="&amp;SystemAnalysis!$A993,'raw data'!$G:$G,"="&amp;SystemAnalysis!$F993)</f>
        <v>3</v>
      </c>
      <c r="J993" s="24">
        <f ca="1">$D993*H993*Inputs!$A$2</f>
        <v>2.5960000000000001</v>
      </c>
      <c r="K993" s="11">
        <f ca="1">IFERROR(I993/J993,"")</f>
        <v>1.1556240369799691</v>
      </c>
    </row>
    <row r="994" spans="1:11" x14ac:dyDescent="0.25">
      <c r="A994" s="35">
        <v>226</v>
      </c>
      <c r="B994" s="2" t="s">
        <v>5</v>
      </c>
      <c r="C994" s="2">
        <v>2</v>
      </c>
      <c r="D994" s="2">
        <v>4.5</v>
      </c>
      <c r="E994" s="12">
        <v>40087</v>
      </c>
      <c r="F994" s="18">
        <v>2013</v>
      </c>
      <c r="G994" s="2">
        <f ca="1">IF(YEAR(E994)=Inputs!$A$4,1,0)</f>
        <v>0</v>
      </c>
      <c r="H994" s="21">
        <f ca="1">IF(G994=1,HLOOKUP(MONTH(E994),Inputs!$B$11:$M$15,5),IF(YEAR($E994)&gt;$F994,0,IF(YEAR($E994)=$F994,HLOOKUP(MONTH(E994),Inputs!$B$11:$M$15,4),1)))</f>
        <v>1</v>
      </c>
      <c r="I994" s="2">
        <f>SUMIFS('raw data'!$E:$E,'raw data'!$A:$A,"="&amp;SystemAnalysis!$A994,'raw data'!$G:$G,"="&amp;SystemAnalysis!$F994)</f>
        <v>6</v>
      </c>
      <c r="J994" s="24">
        <f ca="1">$D994*H994*Inputs!$A$2</f>
        <v>4.95</v>
      </c>
      <c r="K994" s="11">
        <f ca="1">IFERROR(I994/J994,"")</f>
        <v>1.2121212121212122</v>
      </c>
    </row>
    <row r="995" spans="1:11" x14ac:dyDescent="0.25">
      <c r="A995" s="35">
        <v>243</v>
      </c>
      <c r="B995" s="2" t="s">
        <v>5</v>
      </c>
      <c r="C995" s="2">
        <v>2</v>
      </c>
      <c r="D995" s="2">
        <v>2.2000000000000002</v>
      </c>
      <c r="E995" s="12">
        <v>40179</v>
      </c>
      <c r="F995" s="18">
        <v>2013</v>
      </c>
      <c r="G995" s="2">
        <f ca="1">IF(YEAR(E995)=Inputs!$A$4,1,0)</f>
        <v>0</v>
      </c>
      <c r="H995" s="21">
        <f ca="1">IF(G995=1,HLOOKUP(MONTH(E995),Inputs!$B$11:$M$15,5),IF(YEAR($E995)&gt;$F995,0,IF(YEAR($E995)=$F995,HLOOKUP(MONTH(E995),Inputs!$B$11:$M$15,4),1)))</f>
        <v>1</v>
      </c>
      <c r="I995" s="2">
        <f>SUMIFS('raw data'!$E:$E,'raw data'!$A:$A,"="&amp;SystemAnalysis!$A995,'raw data'!$G:$G,"="&amp;SystemAnalysis!$F995)</f>
        <v>3</v>
      </c>
      <c r="J995" s="24">
        <f ca="1">$D995*H995*Inputs!$A$2</f>
        <v>2.4200000000000004</v>
      </c>
      <c r="K995" s="11">
        <f ca="1">IFERROR(I995/J995,"")</f>
        <v>1.2396694214876032</v>
      </c>
    </row>
    <row r="996" spans="1:11" x14ac:dyDescent="0.25">
      <c r="A996" s="35">
        <v>266</v>
      </c>
      <c r="B996" s="2" t="s">
        <v>5</v>
      </c>
      <c r="C996" s="2">
        <v>2</v>
      </c>
      <c r="D996" s="2">
        <v>1.08</v>
      </c>
      <c r="E996" s="12">
        <v>40057</v>
      </c>
      <c r="F996" s="18">
        <v>2013</v>
      </c>
      <c r="G996" s="2">
        <f ca="1">IF(YEAR(E996)=Inputs!$A$4,1,0)</f>
        <v>0</v>
      </c>
      <c r="H996" s="21">
        <f ca="1">IF(G996=1,HLOOKUP(MONTH(E996),Inputs!$B$11:$M$15,5),IF(YEAR($E996)&gt;$F996,0,IF(YEAR($E996)=$F996,HLOOKUP(MONTH(E996),Inputs!$B$11:$M$15,4),1)))</f>
        <v>1</v>
      </c>
      <c r="I996" s="2">
        <f>SUMIFS('raw data'!$E:$E,'raw data'!$A:$A,"="&amp;SystemAnalysis!$A996,'raw data'!$G:$G,"="&amp;SystemAnalysis!$F996)</f>
        <v>1</v>
      </c>
      <c r="J996" s="24">
        <f ca="1">$D996*H996*Inputs!$A$2</f>
        <v>1.1880000000000002</v>
      </c>
      <c r="K996" s="11">
        <f ca="1">IFERROR(I996/J996,"")</f>
        <v>0.84175084175084158</v>
      </c>
    </row>
    <row r="997" spans="1:11" x14ac:dyDescent="0.25">
      <c r="A997" s="35">
        <v>277</v>
      </c>
      <c r="B997" s="2" t="s">
        <v>5</v>
      </c>
      <c r="C997" s="2">
        <v>3</v>
      </c>
      <c r="D997" s="2">
        <v>6.3959999999999999</v>
      </c>
      <c r="E997" s="12">
        <v>39934</v>
      </c>
      <c r="F997" s="18">
        <v>2013</v>
      </c>
      <c r="G997" s="2">
        <f ca="1">IF(YEAR(E997)=Inputs!$A$4,1,0)</f>
        <v>0</v>
      </c>
      <c r="H997" s="21">
        <f ca="1">IF(G997=1,HLOOKUP(MONTH(E997),Inputs!$B$11:$M$15,5),IF(YEAR($E997)&gt;$F997,0,IF(YEAR($E997)=$F997,HLOOKUP(MONTH(E997),Inputs!$B$11:$M$15,4),1)))</f>
        <v>1</v>
      </c>
      <c r="I997" s="2">
        <f>SUMIFS('raw data'!$E:$E,'raw data'!$A:$A,"="&amp;SystemAnalysis!$A997,'raw data'!$G:$G,"="&amp;SystemAnalysis!$F997)</f>
        <v>8</v>
      </c>
      <c r="J997" s="24">
        <f ca="1">$D997*H997*Inputs!$A$2</f>
        <v>7.0356000000000005</v>
      </c>
      <c r="K997" s="11">
        <f ca="1">IFERROR(I997/J997,"")</f>
        <v>1.137074307806015</v>
      </c>
    </row>
    <row r="998" spans="1:11" x14ac:dyDescent="0.25">
      <c r="A998" s="35">
        <v>305</v>
      </c>
      <c r="B998" s="2" t="s">
        <v>5</v>
      </c>
      <c r="C998" s="2">
        <v>9</v>
      </c>
      <c r="D998" s="2">
        <v>4.05</v>
      </c>
      <c r="E998" s="12">
        <v>40087</v>
      </c>
      <c r="F998" s="18">
        <v>2013</v>
      </c>
      <c r="G998" s="2">
        <f ca="1">IF(YEAR(E998)=Inputs!$A$4,1,0)</f>
        <v>0</v>
      </c>
      <c r="H998" s="21">
        <f ca="1">IF(G998=1,HLOOKUP(MONTH(E998),Inputs!$B$11:$M$15,5),IF(YEAR($E998)&gt;$F998,0,IF(YEAR($E998)=$F998,HLOOKUP(MONTH(E998),Inputs!$B$11:$M$15,4),1)))</f>
        <v>1</v>
      </c>
      <c r="I998" s="2">
        <f>SUMIFS('raw data'!$E:$E,'raw data'!$A:$A,"="&amp;SystemAnalysis!$A998,'raw data'!$G:$G,"="&amp;SystemAnalysis!$F998)</f>
        <v>5</v>
      </c>
      <c r="J998" s="24">
        <f ca="1">$D998*H998*Inputs!$A$2</f>
        <v>4.4550000000000001</v>
      </c>
      <c r="K998" s="11">
        <f ca="1">IFERROR(I998/J998,"")</f>
        <v>1.122334455667789</v>
      </c>
    </row>
    <row r="999" spans="1:11" x14ac:dyDescent="0.25">
      <c r="A999" s="35">
        <v>330</v>
      </c>
      <c r="B999" s="2" t="s">
        <v>5</v>
      </c>
      <c r="C999" s="2">
        <v>9</v>
      </c>
      <c r="D999" s="2">
        <v>9.8800000000000008</v>
      </c>
      <c r="E999" s="12">
        <v>40148</v>
      </c>
      <c r="F999" s="18">
        <v>2013</v>
      </c>
      <c r="G999" s="2">
        <f ca="1">IF(YEAR(E999)=Inputs!$A$4,1,0)</f>
        <v>0</v>
      </c>
      <c r="H999" s="21">
        <f ca="1">IF(G999=1,HLOOKUP(MONTH(E999),Inputs!$B$11:$M$15,5),IF(YEAR($E999)&gt;$F999,0,IF(YEAR($E999)=$F999,HLOOKUP(MONTH(E999),Inputs!$B$11:$M$15,4),1)))</f>
        <v>1</v>
      </c>
      <c r="I999" s="2">
        <f>SUMIFS('raw data'!$E:$E,'raw data'!$A:$A,"="&amp;SystemAnalysis!$A999,'raw data'!$G:$G,"="&amp;SystemAnalysis!$F999)</f>
        <v>13</v>
      </c>
      <c r="J999" s="24">
        <f ca="1">$D999*H999*Inputs!$A$2</f>
        <v>10.868000000000002</v>
      </c>
      <c r="K999" s="11">
        <f ca="1">IFERROR(I999/J999,"")</f>
        <v>1.1961722488038276</v>
      </c>
    </row>
    <row r="1000" spans="1:11" x14ac:dyDescent="0.25">
      <c r="A1000" s="35">
        <v>334</v>
      </c>
      <c r="B1000" s="2" t="s">
        <v>5</v>
      </c>
      <c r="C1000" s="2">
        <v>2</v>
      </c>
      <c r="D1000" s="2">
        <v>4.7300000000000004</v>
      </c>
      <c r="E1000" s="12">
        <v>40026</v>
      </c>
      <c r="F1000" s="18">
        <v>2013</v>
      </c>
      <c r="G1000" s="2">
        <f ca="1">IF(YEAR(E1000)=Inputs!$A$4,1,0)</f>
        <v>0</v>
      </c>
      <c r="H1000" s="21">
        <f ca="1">IF(G1000=1,HLOOKUP(MONTH(E1000),Inputs!$B$11:$M$15,5),IF(YEAR($E1000)&gt;$F1000,0,IF(YEAR($E1000)=$F1000,HLOOKUP(MONTH(E1000),Inputs!$B$11:$M$15,4),1)))</f>
        <v>1</v>
      </c>
      <c r="I1000" s="2">
        <f>SUMIFS('raw data'!$E:$E,'raw data'!$A:$A,"="&amp;SystemAnalysis!$A1000,'raw data'!$G:$G,"="&amp;SystemAnalysis!$F1000)</f>
        <v>6</v>
      </c>
      <c r="J1000" s="24">
        <f ca="1">$D1000*H1000*Inputs!$A$2</f>
        <v>5.2030000000000012</v>
      </c>
      <c r="K1000" s="11">
        <f ca="1">IFERROR(I1000/J1000,"")</f>
        <v>1.1531808571977702</v>
      </c>
    </row>
    <row r="1001" spans="1:11" x14ac:dyDescent="0.25">
      <c r="A1001" s="35">
        <v>407</v>
      </c>
      <c r="B1001" s="2" t="s">
        <v>5</v>
      </c>
      <c r="C1001" s="2">
        <v>2</v>
      </c>
      <c r="D1001" s="2">
        <v>5.6</v>
      </c>
      <c r="E1001" s="12">
        <v>40210</v>
      </c>
      <c r="F1001" s="18">
        <v>2013</v>
      </c>
      <c r="G1001" s="2">
        <f ca="1">IF(YEAR(E1001)=Inputs!$A$4,1,0)</f>
        <v>0</v>
      </c>
      <c r="H1001" s="21">
        <f ca="1">IF(G1001=1,HLOOKUP(MONTH(E1001),Inputs!$B$11:$M$15,5),IF(YEAR($E1001)&gt;$F1001,0,IF(YEAR($E1001)=$F1001,HLOOKUP(MONTH(E1001),Inputs!$B$11:$M$15,4),1)))</f>
        <v>1</v>
      </c>
      <c r="I1001" s="2">
        <f>SUMIFS('raw data'!$E:$E,'raw data'!$A:$A,"="&amp;SystemAnalysis!$A1001,'raw data'!$G:$G,"="&amp;SystemAnalysis!$F1001)</f>
        <v>7</v>
      </c>
      <c r="J1001" s="24">
        <f ca="1">$D1001*H1001*Inputs!$A$2</f>
        <v>6.16</v>
      </c>
      <c r="K1001" s="11">
        <f ca="1">IFERROR(I1001/J1001,"")</f>
        <v>1.1363636363636362</v>
      </c>
    </row>
    <row r="1002" spans="1:11" x14ac:dyDescent="0.25">
      <c r="A1002" s="35">
        <v>411</v>
      </c>
      <c r="B1002" s="2" t="s">
        <v>5</v>
      </c>
      <c r="C1002" s="2">
        <v>6</v>
      </c>
      <c r="D1002" s="2">
        <v>4.032</v>
      </c>
      <c r="E1002" s="12">
        <v>40210</v>
      </c>
      <c r="F1002" s="18">
        <v>2013</v>
      </c>
      <c r="G1002" s="2">
        <f ca="1">IF(YEAR(E1002)=Inputs!$A$4,1,0)</f>
        <v>0</v>
      </c>
      <c r="H1002" s="21">
        <f ca="1">IF(G1002=1,HLOOKUP(MONTH(E1002),Inputs!$B$11:$M$15,5),IF(YEAR($E1002)&gt;$F1002,0,IF(YEAR($E1002)=$F1002,HLOOKUP(MONTH(E1002),Inputs!$B$11:$M$15,4),1)))</f>
        <v>1</v>
      </c>
      <c r="I1002" s="2">
        <f>SUMIFS('raw data'!$E:$E,'raw data'!$A:$A,"="&amp;SystemAnalysis!$A1002,'raw data'!$G:$G,"="&amp;SystemAnalysis!$F1002)</f>
        <v>5</v>
      </c>
      <c r="J1002" s="24">
        <f ca="1">$D1002*H1002*Inputs!$A$2</f>
        <v>4.4352</v>
      </c>
      <c r="K1002" s="11">
        <f ca="1">IFERROR(I1002/J1002,"")</f>
        <v>1.1273448773448773</v>
      </c>
    </row>
    <row r="1003" spans="1:11" x14ac:dyDescent="0.25">
      <c r="A1003" s="35">
        <v>438</v>
      </c>
      <c r="B1003" s="2" t="s">
        <v>5</v>
      </c>
      <c r="C1003" s="2">
        <v>3</v>
      </c>
      <c r="D1003" s="2">
        <v>2.5920000000000001</v>
      </c>
      <c r="E1003" s="12">
        <v>39934</v>
      </c>
      <c r="F1003" s="18">
        <v>2013</v>
      </c>
      <c r="G1003" s="2">
        <f ca="1">IF(YEAR(E1003)=Inputs!$A$4,1,0)</f>
        <v>0</v>
      </c>
      <c r="H1003" s="21">
        <f ca="1">IF(G1003=1,HLOOKUP(MONTH(E1003),Inputs!$B$11:$M$15,5),IF(YEAR($E1003)&gt;$F1003,0,IF(YEAR($E1003)=$F1003,HLOOKUP(MONTH(E1003),Inputs!$B$11:$M$15,4),1)))</f>
        <v>1</v>
      </c>
      <c r="I1003" s="2">
        <f>SUMIFS('raw data'!$E:$E,'raw data'!$A:$A,"="&amp;SystemAnalysis!$A1003,'raw data'!$G:$G,"="&amp;SystemAnalysis!$F1003)</f>
        <v>3</v>
      </c>
      <c r="J1003" s="24">
        <f ca="1">$D1003*H1003*Inputs!$A$2</f>
        <v>2.8512000000000004</v>
      </c>
      <c r="K1003" s="11">
        <f ca="1">IFERROR(I1003/J1003,"")</f>
        <v>1.0521885521885521</v>
      </c>
    </row>
    <row r="1004" spans="1:11" x14ac:dyDescent="0.25">
      <c r="A1004" s="35">
        <v>458</v>
      </c>
      <c r="B1004" s="2" t="s">
        <v>5</v>
      </c>
      <c r="C1004" s="2">
        <v>6</v>
      </c>
      <c r="D1004" s="2">
        <v>4.032</v>
      </c>
      <c r="E1004" s="12">
        <v>40210</v>
      </c>
      <c r="F1004" s="18">
        <v>2013</v>
      </c>
      <c r="G1004" s="2">
        <f ca="1">IF(YEAR(E1004)=Inputs!$A$4,1,0)</f>
        <v>0</v>
      </c>
      <c r="H1004" s="21">
        <f ca="1">IF(G1004=1,HLOOKUP(MONTH(E1004),Inputs!$B$11:$M$15,5),IF(YEAR($E1004)&gt;$F1004,0,IF(YEAR($E1004)=$F1004,HLOOKUP(MONTH(E1004),Inputs!$B$11:$M$15,4),1)))</f>
        <v>1</v>
      </c>
      <c r="I1004" s="2">
        <f>SUMIFS('raw data'!$E:$E,'raw data'!$A:$A,"="&amp;SystemAnalysis!$A1004,'raw data'!$G:$G,"="&amp;SystemAnalysis!$F1004)</f>
        <v>4</v>
      </c>
      <c r="J1004" s="24">
        <f ca="1">$D1004*H1004*Inputs!$A$2</f>
        <v>4.4352</v>
      </c>
      <c r="K1004" s="11">
        <f ca="1">IFERROR(I1004/J1004,"")</f>
        <v>0.90187590187590183</v>
      </c>
    </row>
    <row r="1005" spans="1:11" x14ac:dyDescent="0.25">
      <c r="A1005" s="35">
        <v>464</v>
      </c>
      <c r="B1005" s="2" t="s">
        <v>5</v>
      </c>
      <c r="C1005" s="2">
        <v>9</v>
      </c>
      <c r="D1005" s="2">
        <v>3.87</v>
      </c>
      <c r="E1005" s="12">
        <v>40210</v>
      </c>
      <c r="F1005" s="18">
        <v>2013</v>
      </c>
      <c r="G1005" s="2">
        <f ca="1">IF(YEAR(E1005)=Inputs!$A$4,1,0)</f>
        <v>0</v>
      </c>
      <c r="H1005" s="21">
        <f ca="1">IF(G1005=1,HLOOKUP(MONTH(E1005),Inputs!$B$11:$M$15,5),IF(YEAR($E1005)&gt;$F1005,0,IF(YEAR($E1005)=$F1005,HLOOKUP(MONTH(E1005),Inputs!$B$11:$M$15,4),1)))</f>
        <v>1</v>
      </c>
      <c r="I1005" s="2">
        <f>SUMIFS('raw data'!$E:$E,'raw data'!$A:$A,"="&amp;SystemAnalysis!$A1005,'raw data'!$G:$G,"="&amp;SystemAnalysis!$F1005)</f>
        <v>5</v>
      </c>
      <c r="J1005" s="24">
        <f ca="1">$D1005*H1005*Inputs!$A$2</f>
        <v>4.2570000000000006</v>
      </c>
      <c r="K1005" s="11">
        <f ca="1">IFERROR(I1005/J1005,"")</f>
        <v>1.1745360582569884</v>
      </c>
    </row>
    <row r="1006" spans="1:11" x14ac:dyDescent="0.25">
      <c r="A1006" s="35">
        <v>502</v>
      </c>
      <c r="B1006" s="2" t="s">
        <v>5</v>
      </c>
      <c r="C1006" s="2">
        <v>2</v>
      </c>
      <c r="D1006" s="2">
        <v>5.4</v>
      </c>
      <c r="E1006" s="12">
        <v>40148</v>
      </c>
      <c r="F1006" s="18">
        <v>2013</v>
      </c>
      <c r="G1006" s="2">
        <f ca="1">IF(YEAR(E1006)=Inputs!$A$4,1,0)</f>
        <v>0</v>
      </c>
      <c r="H1006" s="21">
        <f ca="1">IF(G1006=1,HLOOKUP(MONTH(E1006),Inputs!$B$11:$M$15,5),IF(YEAR($E1006)&gt;$F1006,0,IF(YEAR($E1006)=$F1006,HLOOKUP(MONTH(E1006),Inputs!$B$11:$M$15,4),1)))</f>
        <v>1</v>
      </c>
      <c r="I1006" s="2">
        <f>SUMIFS('raw data'!$E:$E,'raw data'!$A:$A,"="&amp;SystemAnalysis!$A1006,'raw data'!$G:$G,"="&amp;SystemAnalysis!$F1006)</f>
        <v>5</v>
      </c>
      <c r="J1006" s="24">
        <f ca="1">$D1006*H1006*Inputs!$A$2</f>
        <v>5.9400000000000013</v>
      </c>
      <c r="K1006" s="11">
        <f ca="1">IFERROR(I1006/J1006,"")</f>
        <v>0.84175084175084158</v>
      </c>
    </row>
    <row r="1007" spans="1:11" x14ac:dyDescent="0.25">
      <c r="A1007" s="35">
        <v>612</v>
      </c>
      <c r="B1007" s="2" t="s">
        <v>5</v>
      </c>
      <c r="C1007" s="2">
        <v>8</v>
      </c>
      <c r="D1007" s="2">
        <v>4.5999999999999996</v>
      </c>
      <c r="E1007" s="12">
        <v>40269</v>
      </c>
      <c r="F1007" s="18">
        <v>2013</v>
      </c>
      <c r="G1007" s="2">
        <f ca="1">IF(YEAR(E1007)=Inputs!$A$4,1,0)</f>
        <v>0</v>
      </c>
      <c r="H1007" s="21">
        <f ca="1">IF(G1007=1,HLOOKUP(MONTH(E1007),Inputs!$B$11:$M$15,5),IF(YEAR($E1007)&gt;$F1007,0,IF(YEAR($E1007)=$F1007,HLOOKUP(MONTH(E1007),Inputs!$B$11:$M$15,4),1)))</f>
        <v>1</v>
      </c>
      <c r="I1007" s="2">
        <f>SUMIFS('raw data'!$E:$E,'raw data'!$A:$A,"="&amp;SystemAnalysis!$A1007,'raw data'!$G:$G,"="&amp;SystemAnalysis!$F1007)</f>
        <v>6</v>
      </c>
      <c r="J1007" s="24">
        <f ca="1">$D1007*H1007*Inputs!$A$2</f>
        <v>5.0599999999999996</v>
      </c>
      <c r="K1007" s="11">
        <f ca="1">IFERROR(I1007/J1007,"")</f>
        <v>1.1857707509881423</v>
      </c>
    </row>
    <row r="1008" spans="1:11" x14ac:dyDescent="0.25">
      <c r="A1008" s="35">
        <v>685</v>
      </c>
      <c r="B1008" s="2" t="s">
        <v>5</v>
      </c>
      <c r="C1008" s="2">
        <v>4</v>
      </c>
      <c r="D1008" s="2">
        <v>4.4400000000000004</v>
      </c>
      <c r="E1008" s="12">
        <v>40238</v>
      </c>
      <c r="F1008" s="18">
        <v>2013</v>
      </c>
      <c r="G1008" s="2">
        <f ca="1">IF(YEAR(E1008)=Inputs!$A$4,1,0)</f>
        <v>0</v>
      </c>
      <c r="H1008" s="21">
        <f ca="1">IF(G1008=1,HLOOKUP(MONTH(E1008),Inputs!$B$11:$M$15,5),IF(YEAR($E1008)&gt;$F1008,0,IF(YEAR($E1008)=$F1008,HLOOKUP(MONTH(E1008),Inputs!$B$11:$M$15,4),1)))</f>
        <v>1</v>
      </c>
      <c r="I1008" s="2">
        <f>SUMIFS('raw data'!$E:$E,'raw data'!$A:$A,"="&amp;SystemAnalysis!$A1008,'raw data'!$G:$G,"="&amp;SystemAnalysis!$F1008)</f>
        <v>6</v>
      </c>
      <c r="J1008" s="24">
        <f ca="1">$D1008*H1008*Inputs!$A$2</f>
        <v>4.8840000000000012</v>
      </c>
      <c r="K1008" s="11">
        <f ca="1">IFERROR(I1008/J1008,"")</f>
        <v>1.2285012285012282</v>
      </c>
    </row>
    <row r="1009" spans="1:11" x14ac:dyDescent="0.25">
      <c r="A1009" s="35">
        <v>721</v>
      </c>
      <c r="B1009" s="2" t="s">
        <v>5</v>
      </c>
      <c r="C1009" s="2">
        <v>6</v>
      </c>
      <c r="D1009" s="2">
        <v>3.4</v>
      </c>
      <c r="E1009" s="12">
        <v>40299</v>
      </c>
      <c r="F1009" s="18">
        <v>2013</v>
      </c>
      <c r="G1009" s="2">
        <f ca="1">IF(YEAR(E1009)=Inputs!$A$4,1,0)</f>
        <v>0</v>
      </c>
      <c r="H1009" s="21">
        <f ca="1">IF(G1009=1,HLOOKUP(MONTH(E1009),Inputs!$B$11:$M$15,5),IF(YEAR($E1009)&gt;$F1009,0,IF(YEAR($E1009)=$F1009,HLOOKUP(MONTH(E1009),Inputs!$B$11:$M$15,4),1)))</f>
        <v>1</v>
      </c>
      <c r="I1009" s="2">
        <f>SUMIFS('raw data'!$E:$E,'raw data'!$A:$A,"="&amp;SystemAnalysis!$A1009,'raw data'!$G:$G,"="&amp;SystemAnalysis!$F1009)</f>
        <v>4</v>
      </c>
      <c r="J1009" s="24">
        <f ca="1">$D1009*H1009*Inputs!$A$2</f>
        <v>3.74</v>
      </c>
      <c r="K1009" s="11">
        <f ca="1">IFERROR(I1009/J1009,"")</f>
        <v>1.0695187165775399</v>
      </c>
    </row>
    <row r="1010" spans="1:11" x14ac:dyDescent="0.25">
      <c r="A1010" s="35">
        <v>760</v>
      </c>
      <c r="B1010" s="2" t="s">
        <v>5</v>
      </c>
      <c r="C1010" s="2">
        <v>4</v>
      </c>
      <c r="D1010" s="2">
        <v>8.75</v>
      </c>
      <c r="E1010" s="12">
        <v>40269</v>
      </c>
      <c r="F1010" s="18">
        <v>2013</v>
      </c>
      <c r="G1010" s="2">
        <f ca="1">IF(YEAR(E1010)=Inputs!$A$4,1,0)</f>
        <v>0</v>
      </c>
      <c r="H1010" s="21">
        <f ca="1">IF(G1010=1,HLOOKUP(MONTH(E1010),Inputs!$B$11:$M$15,5),IF(YEAR($E1010)&gt;$F1010,0,IF(YEAR($E1010)=$F1010,HLOOKUP(MONTH(E1010),Inputs!$B$11:$M$15,4),1)))</f>
        <v>1</v>
      </c>
      <c r="I1010" s="2">
        <f>SUMIFS('raw data'!$E:$E,'raw data'!$A:$A,"="&amp;SystemAnalysis!$A1010,'raw data'!$G:$G,"="&amp;SystemAnalysis!$F1010)</f>
        <v>10</v>
      </c>
      <c r="J1010" s="24">
        <f ca="1">$D1010*H1010*Inputs!$A$2</f>
        <v>9.625</v>
      </c>
      <c r="K1010" s="11">
        <f ca="1">IFERROR(I1010/J1010,"")</f>
        <v>1.0389610389610389</v>
      </c>
    </row>
    <row r="1011" spans="1:11" x14ac:dyDescent="0.25">
      <c r="A1011" s="35">
        <v>774</v>
      </c>
      <c r="B1011" s="2" t="s">
        <v>5</v>
      </c>
      <c r="C1011" s="2">
        <v>2</v>
      </c>
      <c r="D1011" s="2">
        <v>5</v>
      </c>
      <c r="E1011" s="12">
        <v>40269</v>
      </c>
      <c r="F1011" s="18">
        <v>2013</v>
      </c>
      <c r="G1011" s="2">
        <f ca="1">IF(YEAR(E1011)=Inputs!$A$4,1,0)</f>
        <v>0</v>
      </c>
      <c r="H1011" s="21">
        <f ca="1">IF(G1011=1,HLOOKUP(MONTH(E1011),Inputs!$B$11:$M$15,5),IF(YEAR($E1011)&gt;$F1011,0,IF(YEAR($E1011)=$F1011,HLOOKUP(MONTH(E1011),Inputs!$B$11:$M$15,4),1)))</f>
        <v>1</v>
      </c>
      <c r="I1011" s="2">
        <f>SUMIFS('raw data'!$E:$E,'raw data'!$A:$A,"="&amp;SystemAnalysis!$A1011,'raw data'!$G:$G,"="&amp;SystemAnalysis!$F1011)</f>
        <v>7</v>
      </c>
      <c r="J1011" s="24">
        <f ca="1">$D1011*H1011*Inputs!$A$2</f>
        <v>5.5</v>
      </c>
      <c r="K1011" s="11">
        <f ca="1">IFERROR(I1011/J1011,"")</f>
        <v>1.2727272727272727</v>
      </c>
    </row>
    <row r="1012" spans="1:11" x14ac:dyDescent="0.25">
      <c r="A1012" s="35">
        <v>775</v>
      </c>
      <c r="B1012" s="2" t="s">
        <v>5</v>
      </c>
      <c r="C1012" s="2">
        <v>8</v>
      </c>
      <c r="D1012" s="2">
        <v>4.8</v>
      </c>
      <c r="E1012" s="12">
        <v>40299</v>
      </c>
      <c r="F1012" s="18">
        <v>2013</v>
      </c>
      <c r="G1012" s="2">
        <f ca="1">IF(YEAR(E1012)=Inputs!$A$4,1,0)</f>
        <v>0</v>
      </c>
      <c r="H1012" s="21">
        <f ca="1">IF(G1012=1,HLOOKUP(MONTH(E1012),Inputs!$B$11:$M$15,5),IF(YEAR($E1012)&gt;$F1012,0,IF(YEAR($E1012)=$F1012,HLOOKUP(MONTH(E1012),Inputs!$B$11:$M$15,4),1)))</f>
        <v>1</v>
      </c>
      <c r="I1012" s="2">
        <f>SUMIFS('raw data'!$E:$E,'raw data'!$A:$A,"="&amp;SystemAnalysis!$A1012,'raw data'!$G:$G,"="&amp;SystemAnalysis!$F1012)</f>
        <v>6</v>
      </c>
      <c r="J1012" s="24">
        <f ca="1">$D1012*H1012*Inputs!$A$2</f>
        <v>5.28</v>
      </c>
      <c r="K1012" s="11">
        <f ca="1">IFERROR(I1012/J1012,"")</f>
        <v>1.1363636363636362</v>
      </c>
    </row>
    <row r="1013" spans="1:11" x14ac:dyDescent="0.25">
      <c r="A1013" s="35">
        <v>825</v>
      </c>
      <c r="B1013" s="2" t="s">
        <v>5</v>
      </c>
      <c r="C1013" s="2">
        <v>3</v>
      </c>
      <c r="D1013" s="2">
        <v>27.6</v>
      </c>
      <c r="E1013" s="12">
        <v>40238</v>
      </c>
      <c r="F1013" s="18">
        <v>2013</v>
      </c>
      <c r="G1013" s="2">
        <f ca="1">IF(YEAR(E1013)=Inputs!$A$4,1,0)</f>
        <v>0</v>
      </c>
      <c r="H1013" s="21">
        <f ca="1">IF(G1013=1,HLOOKUP(MONTH(E1013),Inputs!$B$11:$M$15,5),IF(YEAR($E1013)&gt;$F1013,0,IF(YEAR($E1013)=$F1013,HLOOKUP(MONTH(E1013),Inputs!$B$11:$M$15,4),1)))</f>
        <v>1</v>
      </c>
      <c r="I1013" s="2">
        <f>SUMIFS('raw data'!$E:$E,'raw data'!$A:$A,"="&amp;SystemAnalysis!$A1013,'raw data'!$G:$G,"="&amp;SystemAnalysis!$F1013)</f>
        <v>30</v>
      </c>
      <c r="J1013" s="24">
        <f ca="1">$D1013*H1013*Inputs!$A$2</f>
        <v>30.360000000000003</v>
      </c>
      <c r="K1013" s="11">
        <f ca="1">IFERROR(I1013/J1013,"")</f>
        <v>0.98814229249011853</v>
      </c>
    </row>
    <row r="1014" spans="1:11" x14ac:dyDescent="0.25">
      <c r="A1014" s="35">
        <v>847</v>
      </c>
      <c r="B1014" s="2" t="s">
        <v>5</v>
      </c>
      <c r="C1014" s="2">
        <v>6</v>
      </c>
      <c r="D1014" s="2">
        <v>3.96</v>
      </c>
      <c r="E1014" s="12">
        <v>40330</v>
      </c>
      <c r="F1014" s="18">
        <v>2013</v>
      </c>
      <c r="G1014" s="2">
        <f ca="1">IF(YEAR(E1014)=Inputs!$A$4,1,0)</f>
        <v>0</v>
      </c>
      <c r="H1014" s="21">
        <f ca="1">IF(G1014=1,HLOOKUP(MONTH(E1014),Inputs!$B$11:$M$15,5),IF(YEAR($E1014)&gt;$F1014,0,IF(YEAR($E1014)=$F1014,HLOOKUP(MONTH(E1014),Inputs!$B$11:$M$15,4),1)))</f>
        <v>1</v>
      </c>
      <c r="I1014" s="2">
        <f>SUMIFS('raw data'!$E:$E,'raw data'!$A:$A,"="&amp;SystemAnalysis!$A1014,'raw data'!$G:$G,"="&amp;SystemAnalysis!$F1014)</f>
        <v>5</v>
      </c>
      <c r="J1014" s="24">
        <f ca="1">$D1014*H1014*Inputs!$A$2</f>
        <v>4.3559999999999999</v>
      </c>
      <c r="K1014" s="11">
        <f ca="1">IFERROR(I1014/J1014,"")</f>
        <v>1.1478420569329661</v>
      </c>
    </row>
    <row r="1015" spans="1:11" x14ac:dyDescent="0.25">
      <c r="A1015" s="35">
        <v>883</v>
      </c>
      <c r="B1015" s="2" t="s">
        <v>5</v>
      </c>
      <c r="C1015" s="2">
        <v>6</v>
      </c>
      <c r="D1015" s="2">
        <v>3.45</v>
      </c>
      <c r="E1015" s="12">
        <v>40299</v>
      </c>
      <c r="F1015" s="18">
        <v>2013</v>
      </c>
      <c r="G1015" s="2">
        <f ca="1">IF(YEAR(E1015)=Inputs!$A$4,1,0)</f>
        <v>0</v>
      </c>
      <c r="H1015" s="21">
        <f ca="1">IF(G1015=1,HLOOKUP(MONTH(E1015),Inputs!$B$11:$M$15,5),IF(YEAR($E1015)&gt;$F1015,0,IF(YEAR($E1015)=$F1015,HLOOKUP(MONTH(E1015),Inputs!$B$11:$M$15,4),1)))</f>
        <v>1</v>
      </c>
      <c r="I1015" s="2">
        <f>SUMIFS('raw data'!$E:$E,'raw data'!$A:$A,"="&amp;SystemAnalysis!$A1015,'raw data'!$G:$G,"="&amp;SystemAnalysis!$F1015)</f>
        <v>4</v>
      </c>
      <c r="J1015" s="24">
        <f ca="1">$D1015*H1015*Inputs!$A$2</f>
        <v>3.7950000000000004</v>
      </c>
      <c r="K1015" s="11">
        <f ca="1">IFERROR(I1015/J1015,"")</f>
        <v>1.054018445322793</v>
      </c>
    </row>
    <row r="1016" spans="1:11" x14ac:dyDescent="0.25">
      <c r="A1016" s="35">
        <v>884</v>
      </c>
      <c r="B1016" s="2" t="s">
        <v>5</v>
      </c>
      <c r="C1016" s="2">
        <v>6</v>
      </c>
      <c r="D1016" s="2">
        <v>3.45</v>
      </c>
      <c r="E1016" s="12">
        <v>40299</v>
      </c>
      <c r="F1016" s="18">
        <v>2013</v>
      </c>
      <c r="G1016" s="2">
        <f ca="1">IF(YEAR(E1016)=Inputs!$A$4,1,0)</f>
        <v>0</v>
      </c>
      <c r="H1016" s="21">
        <f ca="1">IF(G1016=1,HLOOKUP(MONTH(E1016),Inputs!$B$11:$M$15,5),IF(YEAR($E1016)&gt;$F1016,0,IF(YEAR($E1016)=$F1016,HLOOKUP(MONTH(E1016),Inputs!$B$11:$M$15,4),1)))</f>
        <v>1</v>
      </c>
      <c r="I1016" s="2">
        <f>SUMIFS('raw data'!$E:$E,'raw data'!$A:$A,"="&amp;SystemAnalysis!$A1016,'raw data'!$G:$G,"="&amp;SystemAnalysis!$F1016)</f>
        <v>4</v>
      </c>
      <c r="J1016" s="24">
        <f ca="1">$D1016*H1016*Inputs!$A$2</f>
        <v>3.7950000000000004</v>
      </c>
      <c r="K1016" s="11">
        <f ca="1">IFERROR(I1016/J1016,"")</f>
        <v>1.054018445322793</v>
      </c>
    </row>
    <row r="1017" spans="1:11" x14ac:dyDescent="0.25">
      <c r="A1017" s="35">
        <v>911</v>
      </c>
      <c r="B1017" s="2" t="s">
        <v>5</v>
      </c>
      <c r="C1017" s="2">
        <v>2</v>
      </c>
      <c r="D1017" s="2">
        <v>4.7</v>
      </c>
      <c r="E1017" s="12">
        <v>40330</v>
      </c>
      <c r="F1017" s="18">
        <v>2013</v>
      </c>
      <c r="G1017" s="2">
        <f ca="1">IF(YEAR(E1017)=Inputs!$A$4,1,0)</f>
        <v>0</v>
      </c>
      <c r="H1017" s="21">
        <f ca="1">IF(G1017=1,HLOOKUP(MONTH(E1017),Inputs!$B$11:$M$15,5),IF(YEAR($E1017)&gt;$F1017,0,IF(YEAR($E1017)=$F1017,HLOOKUP(MONTH(E1017),Inputs!$B$11:$M$15,4),1)))</f>
        <v>1</v>
      </c>
      <c r="I1017" s="2">
        <f>SUMIFS('raw data'!$E:$E,'raw data'!$A:$A,"="&amp;SystemAnalysis!$A1017,'raw data'!$G:$G,"="&amp;SystemAnalysis!$F1017)</f>
        <v>6</v>
      </c>
      <c r="J1017" s="24">
        <f ca="1">$D1017*H1017*Inputs!$A$2</f>
        <v>5.1700000000000008</v>
      </c>
      <c r="K1017" s="11">
        <f ca="1">IFERROR(I1017/J1017,"")</f>
        <v>1.1605415860735009</v>
      </c>
    </row>
    <row r="1018" spans="1:11" x14ac:dyDescent="0.25">
      <c r="A1018" s="35">
        <v>937</v>
      </c>
      <c r="B1018" s="2" t="s">
        <v>5</v>
      </c>
      <c r="C1018" s="2">
        <v>2</v>
      </c>
      <c r="D1018" s="2">
        <v>5.04</v>
      </c>
      <c r="E1018" s="12">
        <v>40299</v>
      </c>
      <c r="F1018" s="18">
        <v>2013</v>
      </c>
      <c r="G1018" s="2">
        <f ca="1">IF(YEAR(E1018)=Inputs!$A$4,1,0)</f>
        <v>0</v>
      </c>
      <c r="H1018" s="21">
        <f ca="1">IF(G1018=1,HLOOKUP(MONTH(E1018),Inputs!$B$11:$M$15,5),IF(YEAR($E1018)&gt;$F1018,0,IF(YEAR($E1018)=$F1018,HLOOKUP(MONTH(E1018),Inputs!$B$11:$M$15,4),1)))</f>
        <v>1</v>
      </c>
      <c r="I1018" s="2">
        <f>SUMIFS('raw data'!$E:$E,'raw data'!$A:$A,"="&amp;SystemAnalysis!$A1018,'raw data'!$G:$G,"="&amp;SystemAnalysis!$F1018)</f>
        <v>7</v>
      </c>
      <c r="J1018" s="24">
        <f ca="1">$D1018*H1018*Inputs!$A$2</f>
        <v>5.5440000000000005</v>
      </c>
      <c r="K1018" s="11">
        <f ca="1">IFERROR(I1018/J1018,"")</f>
        <v>1.2626262626262625</v>
      </c>
    </row>
    <row r="1019" spans="1:11" x14ac:dyDescent="0.25">
      <c r="A1019" s="35">
        <v>970</v>
      </c>
      <c r="B1019" s="2" t="s">
        <v>5</v>
      </c>
      <c r="C1019" s="2">
        <v>8</v>
      </c>
      <c r="D1019" s="2">
        <v>5.0599999999999996</v>
      </c>
      <c r="E1019" s="12">
        <v>40360</v>
      </c>
      <c r="F1019" s="18">
        <v>2013</v>
      </c>
      <c r="G1019" s="2">
        <f ca="1">IF(YEAR(E1019)=Inputs!$A$4,1,0)</f>
        <v>0</v>
      </c>
      <c r="H1019" s="21">
        <f ca="1">IF(G1019=1,HLOOKUP(MONTH(E1019),Inputs!$B$11:$M$15,5),IF(YEAR($E1019)&gt;$F1019,0,IF(YEAR($E1019)=$F1019,HLOOKUP(MONTH(E1019),Inputs!$B$11:$M$15,4),1)))</f>
        <v>1</v>
      </c>
      <c r="I1019" s="2">
        <f>SUMIFS('raw data'!$E:$E,'raw data'!$A:$A,"="&amp;SystemAnalysis!$A1019,'raw data'!$G:$G,"="&amp;SystemAnalysis!$F1019)</f>
        <v>6</v>
      </c>
      <c r="J1019" s="24">
        <f ca="1">$D1019*H1019*Inputs!$A$2</f>
        <v>5.5659999999999998</v>
      </c>
      <c r="K1019" s="11">
        <f ca="1">IFERROR(I1019/J1019,"")</f>
        <v>1.0779734099892202</v>
      </c>
    </row>
    <row r="1020" spans="1:11" x14ac:dyDescent="0.25">
      <c r="A1020" s="35">
        <v>971</v>
      </c>
      <c r="B1020" s="2" t="s">
        <v>5</v>
      </c>
      <c r="C1020" s="2">
        <v>8</v>
      </c>
      <c r="D1020" s="2">
        <v>2.6</v>
      </c>
      <c r="E1020" s="12">
        <v>40422</v>
      </c>
      <c r="F1020" s="18">
        <v>2013</v>
      </c>
      <c r="G1020" s="2">
        <f ca="1">IF(YEAR(E1020)=Inputs!$A$4,1,0)</f>
        <v>0</v>
      </c>
      <c r="H1020" s="21">
        <f ca="1">IF(G1020=1,HLOOKUP(MONTH(E1020),Inputs!$B$11:$M$15,5),IF(YEAR($E1020)&gt;$F1020,0,IF(YEAR($E1020)=$F1020,HLOOKUP(MONTH(E1020),Inputs!$B$11:$M$15,4),1)))</f>
        <v>1</v>
      </c>
      <c r="I1020" s="2">
        <f>SUMIFS('raw data'!$E:$E,'raw data'!$A:$A,"="&amp;SystemAnalysis!$A1020,'raw data'!$G:$G,"="&amp;SystemAnalysis!$F1020)</f>
        <v>3</v>
      </c>
      <c r="J1020" s="24">
        <f ca="1">$D1020*H1020*Inputs!$A$2</f>
        <v>2.8600000000000003</v>
      </c>
      <c r="K1020" s="11">
        <f ca="1">IFERROR(I1020/J1020,"")</f>
        <v>1.0489510489510487</v>
      </c>
    </row>
    <row r="1021" spans="1:11" x14ac:dyDescent="0.25">
      <c r="A1021" s="35">
        <v>972</v>
      </c>
      <c r="B1021" s="2" t="s">
        <v>5</v>
      </c>
      <c r="C1021" s="2">
        <v>8</v>
      </c>
      <c r="D1021" s="2">
        <v>3.6</v>
      </c>
      <c r="E1021" s="12">
        <v>40391</v>
      </c>
      <c r="F1021" s="18">
        <v>2013</v>
      </c>
      <c r="G1021" s="2">
        <f ca="1">IF(YEAR(E1021)=Inputs!$A$4,1,0)</f>
        <v>0</v>
      </c>
      <c r="H1021" s="21">
        <f ca="1">IF(G1021=1,HLOOKUP(MONTH(E1021),Inputs!$B$11:$M$15,5),IF(YEAR($E1021)&gt;$F1021,0,IF(YEAR($E1021)=$F1021,HLOOKUP(MONTH(E1021),Inputs!$B$11:$M$15,4),1)))</f>
        <v>1</v>
      </c>
      <c r="I1021" s="2">
        <f>SUMIFS('raw data'!$E:$E,'raw data'!$A:$A,"="&amp;SystemAnalysis!$A1021,'raw data'!$G:$G,"="&amp;SystemAnalysis!$F1021)</f>
        <v>5</v>
      </c>
      <c r="J1021" s="24">
        <f ca="1">$D1021*H1021*Inputs!$A$2</f>
        <v>3.9600000000000004</v>
      </c>
      <c r="K1021" s="11">
        <f ca="1">IFERROR(I1021/J1021,"")</f>
        <v>1.2626262626262625</v>
      </c>
    </row>
    <row r="1022" spans="1:11" x14ac:dyDescent="0.25">
      <c r="A1022" s="35">
        <v>989</v>
      </c>
      <c r="B1022" s="2" t="s">
        <v>5</v>
      </c>
      <c r="C1022" s="2">
        <v>9</v>
      </c>
      <c r="D1022" s="2">
        <v>3.2</v>
      </c>
      <c r="E1022" s="12">
        <v>40360</v>
      </c>
      <c r="F1022" s="18">
        <v>2013</v>
      </c>
      <c r="G1022" s="2">
        <f ca="1">IF(YEAR(E1022)=Inputs!$A$4,1,0)</f>
        <v>0</v>
      </c>
      <c r="H1022" s="21">
        <f ca="1">IF(G1022=1,HLOOKUP(MONTH(E1022),Inputs!$B$11:$M$15,5),IF(YEAR($E1022)&gt;$F1022,0,IF(YEAR($E1022)=$F1022,HLOOKUP(MONTH(E1022),Inputs!$B$11:$M$15,4),1)))</f>
        <v>1</v>
      </c>
      <c r="I1022" s="2">
        <f>SUMIFS('raw data'!$E:$E,'raw data'!$A:$A,"="&amp;SystemAnalysis!$A1022,'raw data'!$G:$G,"="&amp;SystemAnalysis!$F1022)</f>
        <v>4</v>
      </c>
      <c r="J1022" s="24">
        <f ca="1">$D1022*H1022*Inputs!$A$2</f>
        <v>3.5200000000000005</v>
      </c>
      <c r="K1022" s="11">
        <f ca="1">IFERROR(I1022/J1022,"")</f>
        <v>1.1363636363636362</v>
      </c>
    </row>
    <row r="1023" spans="1:11" x14ac:dyDescent="0.25">
      <c r="A1023" s="35">
        <v>999</v>
      </c>
      <c r="B1023" s="2" t="s">
        <v>5</v>
      </c>
      <c r="C1023" s="2">
        <v>2</v>
      </c>
      <c r="D1023" s="2">
        <v>2.4849999999999999</v>
      </c>
      <c r="E1023" s="12">
        <v>40391</v>
      </c>
      <c r="F1023" s="18">
        <v>2013</v>
      </c>
      <c r="G1023" s="2">
        <f ca="1">IF(YEAR(E1023)=Inputs!$A$4,1,0)</f>
        <v>0</v>
      </c>
      <c r="H1023" s="21">
        <f ca="1">IF(G1023=1,HLOOKUP(MONTH(E1023),Inputs!$B$11:$M$15,5),IF(YEAR($E1023)&gt;$F1023,0,IF(YEAR($E1023)=$F1023,HLOOKUP(MONTH(E1023),Inputs!$B$11:$M$15,4),1)))</f>
        <v>1</v>
      </c>
      <c r="I1023" s="2">
        <f>SUMIFS('raw data'!$E:$E,'raw data'!$A:$A,"="&amp;SystemAnalysis!$A1023,'raw data'!$G:$G,"="&amp;SystemAnalysis!$F1023)</f>
        <v>3</v>
      </c>
      <c r="J1023" s="24">
        <f ca="1">$D1023*H1023*Inputs!$A$2</f>
        <v>2.7335000000000003</v>
      </c>
      <c r="K1023" s="11">
        <f ca="1">IFERROR(I1023/J1023,"")</f>
        <v>1.0974940552405341</v>
      </c>
    </row>
    <row r="1024" spans="1:11" x14ac:dyDescent="0.25">
      <c r="A1024" s="35">
        <v>1060</v>
      </c>
      <c r="B1024" s="2" t="s">
        <v>5</v>
      </c>
      <c r="C1024" s="2">
        <v>9</v>
      </c>
      <c r="D1024" s="2">
        <v>2.82</v>
      </c>
      <c r="E1024" s="12">
        <v>40452</v>
      </c>
      <c r="F1024" s="18">
        <v>2013</v>
      </c>
      <c r="G1024" s="2">
        <f ca="1">IF(YEAR(E1024)=Inputs!$A$4,1,0)</f>
        <v>0</v>
      </c>
      <c r="H1024" s="21">
        <f ca="1">IF(G1024=1,HLOOKUP(MONTH(E1024),Inputs!$B$11:$M$15,5),IF(YEAR($E1024)&gt;$F1024,0,IF(YEAR($E1024)=$F1024,HLOOKUP(MONTH(E1024),Inputs!$B$11:$M$15,4),1)))</f>
        <v>1</v>
      </c>
      <c r="I1024" s="2">
        <f>SUMIFS('raw data'!$E:$E,'raw data'!$A:$A,"="&amp;SystemAnalysis!$A1024,'raw data'!$G:$G,"="&amp;SystemAnalysis!$F1024)</f>
        <v>4</v>
      </c>
      <c r="J1024" s="24">
        <f ca="1">$D1024*H1024*Inputs!$A$2</f>
        <v>3.1019999999999999</v>
      </c>
      <c r="K1024" s="11">
        <f ca="1">IFERROR(I1024/J1024,"")</f>
        <v>1.2894906511927788</v>
      </c>
    </row>
    <row r="1025" spans="1:11" x14ac:dyDescent="0.25">
      <c r="A1025" s="35">
        <v>1064</v>
      </c>
      <c r="B1025" s="2" t="s">
        <v>5</v>
      </c>
      <c r="C1025" s="2">
        <v>9</v>
      </c>
      <c r="D1025" s="2">
        <v>3.76</v>
      </c>
      <c r="E1025" s="12">
        <v>40422</v>
      </c>
      <c r="F1025" s="18">
        <v>2013</v>
      </c>
      <c r="G1025" s="2">
        <f ca="1">IF(YEAR(E1025)=Inputs!$A$4,1,0)</f>
        <v>0</v>
      </c>
      <c r="H1025" s="21">
        <f ca="1">IF(G1025=1,HLOOKUP(MONTH(E1025),Inputs!$B$11:$M$15,5),IF(YEAR($E1025)&gt;$F1025,0,IF(YEAR($E1025)=$F1025,HLOOKUP(MONTH(E1025),Inputs!$B$11:$M$15,4),1)))</f>
        <v>1</v>
      </c>
      <c r="I1025" s="2">
        <f>SUMIFS('raw data'!$E:$E,'raw data'!$A:$A,"="&amp;SystemAnalysis!$A1025,'raw data'!$G:$G,"="&amp;SystemAnalysis!$F1025)</f>
        <v>5</v>
      </c>
      <c r="J1025" s="24">
        <f ca="1">$D1025*H1025*Inputs!$A$2</f>
        <v>4.1360000000000001</v>
      </c>
      <c r="K1025" s="11">
        <f ca="1">IFERROR(I1025/J1025,"")</f>
        <v>1.2088974854932302</v>
      </c>
    </row>
    <row r="1026" spans="1:11" x14ac:dyDescent="0.25">
      <c r="A1026" s="35">
        <v>1083</v>
      </c>
      <c r="B1026" s="2" t="s">
        <v>5</v>
      </c>
      <c r="C1026" s="2">
        <v>9</v>
      </c>
      <c r="D1026" s="2">
        <v>3.51</v>
      </c>
      <c r="E1026" s="12">
        <v>40360</v>
      </c>
      <c r="F1026" s="18">
        <v>2013</v>
      </c>
      <c r="G1026" s="2">
        <f ca="1">IF(YEAR(E1026)=Inputs!$A$4,1,0)</f>
        <v>0</v>
      </c>
      <c r="H1026" s="21">
        <f ca="1">IF(G1026=1,HLOOKUP(MONTH(E1026),Inputs!$B$11:$M$15,5),IF(YEAR($E1026)&gt;$F1026,0,IF(YEAR($E1026)=$F1026,HLOOKUP(MONTH(E1026),Inputs!$B$11:$M$15,4),1)))</f>
        <v>1</v>
      </c>
      <c r="I1026" s="2">
        <f>SUMIFS('raw data'!$E:$E,'raw data'!$A:$A,"="&amp;SystemAnalysis!$A1026,'raw data'!$G:$G,"="&amp;SystemAnalysis!$F1026)</f>
        <v>5</v>
      </c>
      <c r="J1026" s="24">
        <f ca="1">$D1026*H1026*Inputs!$A$2</f>
        <v>3.8610000000000002</v>
      </c>
      <c r="K1026" s="11">
        <f ca="1">IFERROR(I1026/J1026,"")</f>
        <v>1.295001295001295</v>
      </c>
    </row>
    <row r="1027" spans="1:11" x14ac:dyDescent="0.25">
      <c r="A1027" s="35">
        <v>1134</v>
      </c>
      <c r="B1027" s="2" t="s">
        <v>5</v>
      </c>
      <c r="C1027" s="2">
        <v>2</v>
      </c>
      <c r="D1027" s="2">
        <v>3.6</v>
      </c>
      <c r="E1027" s="12">
        <v>40391</v>
      </c>
      <c r="F1027" s="18">
        <v>2013</v>
      </c>
      <c r="G1027" s="2">
        <f ca="1">IF(YEAR(E1027)=Inputs!$A$4,1,0)</f>
        <v>0</v>
      </c>
      <c r="H1027" s="21">
        <f ca="1">IF(G1027=1,HLOOKUP(MONTH(E1027),Inputs!$B$11:$M$15,5),IF(YEAR($E1027)&gt;$F1027,0,IF(YEAR($E1027)=$F1027,HLOOKUP(MONTH(E1027),Inputs!$B$11:$M$15,4),1)))</f>
        <v>1</v>
      </c>
      <c r="I1027" s="2">
        <f>SUMIFS('raw data'!$E:$E,'raw data'!$A:$A,"="&amp;SystemAnalysis!$A1027,'raw data'!$G:$G,"="&amp;SystemAnalysis!$F1027)</f>
        <v>5</v>
      </c>
      <c r="J1027" s="24">
        <f ca="1">$D1027*H1027*Inputs!$A$2</f>
        <v>3.9600000000000004</v>
      </c>
      <c r="K1027" s="11">
        <f ca="1">IFERROR(I1027/J1027,"")</f>
        <v>1.2626262626262625</v>
      </c>
    </row>
    <row r="1028" spans="1:11" x14ac:dyDescent="0.25">
      <c r="A1028" s="35">
        <v>1153</v>
      </c>
      <c r="B1028" s="2" t="s">
        <v>5</v>
      </c>
      <c r="C1028" s="2">
        <v>2</v>
      </c>
      <c r="D1028" s="2">
        <v>4.7300000000000004</v>
      </c>
      <c r="E1028" s="12">
        <v>40360</v>
      </c>
      <c r="F1028" s="18">
        <v>2013</v>
      </c>
      <c r="G1028" s="2">
        <f ca="1">IF(YEAR(E1028)=Inputs!$A$4,1,0)</f>
        <v>0</v>
      </c>
      <c r="H1028" s="21">
        <f ca="1">IF(G1028=1,HLOOKUP(MONTH(E1028),Inputs!$B$11:$M$15,5),IF(YEAR($E1028)&gt;$F1028,0,IF(YEAR($E1028)=$F1028,HLOOKUP(MONTH(E1028),Inputs!$B$11:$M$15,4),1)))</f>
        <v>1</v>
      </c>
      <c r="I1028" s="2">
        <f>SUMIFS('raw data'!$E:$E,'raw data'!$A:$A,"="&amp;SystemAnalysis!$A1028,'raw data'!$G:$G,"="&amp;SystemAnalysis!$F1028)</f>
        <v>5</v>
      </c>
      <c r="J1028" s="24">
        <f ca="1">$D1028*H1028*Inputs!$A$2</f>
        <v>5.2030000000000012</v>
      </c>
      <c r="K1028" s="11">
        <f ca="1">IFERROR(I1028/J1028,"")</f>
        <v>0.96098404766480849</v>
      </c>
    </row>
    <row r="1029" spans="1:11" x14ac:dyDescent="0.25">
      <c r="A1029" s="35">
        <v>1195</v>
      </c>
      <c r="B1029" s="2" t="s">
        <v>5</v>
      </c>
      <c r="C1029" s="2">
        <v>2</v>
      </c>
      <c r="D1029" s="2">
        <v>5.64</v>
      </c>
      <c r="E1029" s="12">
        <v>40360</v>
      </c>
      <c r="F1029" s="18">
        <v>2013</v>
      </c>
      <c r="G1029" s="2">
        <f ca="1">IF(YEAR(E1029)=Inputs!$A$4,1,0)</f>
        <v>0</v>
      </c>
      <c r="H1029" s="21">
        <f ca="1">IF(G1029=1,HLOOKUP(MONTH(E1029),Inputs!$B$11:$M$15,5),IF(YEAR($E1029)&gt;$F1029,0,IF(YEAR($E1029)=$F1029,HLOOKUP(MONTH(E1029),Inputs!$B$11:$M$15,4),1)))</f>
        <v>1</v>
      </c>
      <c r="I1029" s="2">
        <f>SUMIFS('raw data'!$E:$E,'raw data'!$A:$A,"="&amp;SystemAnalysis!$A1029,'raw data'!$G:$G,"="&amp;SystemAnalysis!$F1029)</f>
        <v>7</v>
      </c>
      <c r="J1029" s="24">
        <f ca="1">$D1029*H1029*Inputs!$A$2</f>
        <v>6.2039999999999997</v>
      </c>
      <c r="K1029" s="11">
        <f ca="1">IFERROR(I1029/J1029,"")</f>
        <v>1.1283043197936815</v>
      </c>
    </row>
    <row r="1030" spans="1:11" x14ac:dyDescent="0.25">
      <c r="A1030" s="35">
        <v>1239</v>
      </c>
      <c r="B1030" s="2" t="s">
        <v>5</v>
      </c>
      <c r="C1030" s="2">
        <v>5</v>
      </c>
      <c r="D1030" s="2">
        <v>3.1680000000000001</v>
      </c>
      <c r="E1030" s="12">
        <v>40422</v>
      </c>
      <c r="F1030" s="18">
        <v>2013</v>
      </c>
      <c r="G1030" s="2">
        <f ca="1">IF(YEAR(E1030)=Inputs!$A$4,1,0)</f>
        <v>0</v>
      </c>
      <c r="H1030" s="21">
        <f ca="1">IF(G1030=1,HLOOKUP(MONTH(E1030),Inputs!$B$11:$M$15,5),IF(YEAR($E1030)&gt;$F1030,0,IF(YEAR($E1030)=$F1030,HLOOKUP(MONTH(E1030),Inputs!$B$11:$M$15,4),1)))</f>
        <v>1</v>
      </c>
      <c r="I1030" s="2">
        <f>SUMIFS('raw data'!$E:$E,'raw data'!$A:$A,"="&amp;SystemAnalysis!$A1030,'raw data'!$G:$G,"="&amp;SystemAnalysis!$F1030)</f>
        <v>4</v>
      </c>
      <c r="J1030" s="24">
        <f ca="1">$D1030*H1030*Inputs!$A$2</f>
        <v>3.4848000000000003</v>
      </c>
      <c r="K1030" s="11">
        <f ca="1">IFERROR(I1030/J1030,"")</f>
        <v>1.1478420569329659</v>
      </c>
    </row>
    <row r="1031" spans="1:11" x14ac:dyDescent="0.25">
      <c r="A1031" s="35">
        <v>1272</v>
      </c>
      <c r="B1031" s="2" t="s">
        <v>5</v>
      </c>
      <c r="C1031" s="2">
        <v>8</v>
      </c>
      <c r="D1031" s="2">
        <v>2.4</v>
      </c>
      <c r="E1031" s="12">
        <v>40422</v>
      </c>
      <c r="F1031" s="18">
        <v>2013</v>
      </c>
      <c r="G1031" s="2">
        <f ca="1">IF(YEAR(E1031)=Inputs!$A$4,1,0)</f>
        <v>0</v>
      </c>
      <c r="H1031" s="21">
        <f ca="1">IF(G1031=1,HLOOKUP(MONTH(E1031),Inputs!$B$11:$M$15,5),IF(YEAR($E1031)&gt;$F1031,0,IF(YEAR($E1031)=$F1031,HLOOKUP(MONTH(E1031),Inputs!$B$11:$M$15,4),1)))</f>
        <v>1</v>
      </c>
      <c r="I1031" s="2">
        <f>SUMIFS('raw data'!$E:$E,'raw data'!$A:$A,"="&amp;SystemAnalysis!$A1031,'raw data'!$G:$G,"="&amp;SystemAnalysis!$F1031)</f>
        <v>3</v>
      </c>
      <c r="J1031" s="24">
        <f ca="1">$D1031*H1031*Inputs!$A$2</f>
        <v>2.64</v>
      </c>
      <c r="K1031" s="11">
        <f ca="1">IFERROR(I1031/J1031,"")</f>
        <v>1.1363636363636362</v>
      </c>
    </row>
    <row r="1032" spans="1:11" x14ac:dyDescent="0.25">
      <c r="A1032" s="35">
        <v>1278</v>
      </c>
      <c r="B1032" s="2" t="s">
        <v>5</v>
      </c>
      <c r="C1032" s="2">
        <v>2</v>
      </c>
      <c r="D1032" s="2">
        <v>7.2</v>
      </c>
      <c r="E1032" s="12">
        <v>40238</v>
      </c>
      <c r="F1032" s="18">
        <v>2013</v>
      </c>
      <c r="G1032" s="2">
        <f ca="1">IF(YEAR(E1032)=Inputs!$A$4,1,0)</f>
        <v>0</v>
      </c>
      <c r="H1032" s="21">
        <f ca="1">IF(G1032=1,HLOOKUP(MONTH(E1032),Inputs!$B$11:$M$15,5),IF(YEAR($E1032)&gt;$F1032,0,IF(YEAR($E1032)=$F1032,HLOOKUP(MONTH(E1032),Inputs!$B$11:$M$15,4),1)))</f>
        <v>1</v>
      </c>
      <c r="I1032" s="2">
        <f>SUMIFS('raw data'!$E:$E,'raw data'!$A:$A,"="&amp;SystemAnalysis!$A1032,'raw data'!$G:$G,"="&amp;SystemAnalysis!$F1032)</f>
        <v>8</v>
      </c>
      <c r="J1032" s="24">
        <f ca="1">$D1032*H1032*Inputs!$A$2</f>
        <v>7.9200000000000008</v>
      </c>
      <c r="K1032" s="11">
        <f ca="1">IFERROR(I1032/J1032,"")</f>
        <v>1.0101010101010099</v>
      </c>
    </row>
    <row r="1033" spans="1:11" x14ac:dyDescent="0.25">
      <c r="A1033" s="35">
        <v>1280</v>
      </c>
      <c r="B1033" s="2" t="s">
        <v>5</v>
      </c>
      <c r="C1033" s="2">
        <v>2</v>
      </c>
      <c r="D1033" s="2">
        <v>7.2149999999999999</v>
      </c>
      <c r="E1033" s="12">
        <v>40391</v>
      </c>
      <c r="F1033" s="18">
        <v>2013</v>
      </c>
      <c r="G1033" s="2">
        <f ca="1">IF(YEAR(E1033)=Inputs!$A$4,1,0)</f>
        <v>0</v>
      </c>
      <c r="H1033" s="21">
        <f ca="1">IF(G1033=1,HLOOKUP(MONTH(E1033),Inputs!$B$11:$M$15,5),IF(YEAR($E1033)&gt;$F1033,0,IF(YEAR($E1033)=$F1033,HLOOKUP(MONTH(E1033),Inputs!$B$11:$M$15,4),1)))</f>
        <v>1</v>
      </c>
      <c r="I1033" s="2">
        <f>SUMIFS('raw data'!$E:$E,'raw data'!$A:$A,"="&amp;SystemAnalysis!$A1033,'raw data'!$G:$G,"="&amp;SystemAnalysis!$F1033)</f>
        <v>8</v>
      </c>
      <c r="J1033" s="24">
        <f ca="1">$D1033*H1033*Inputs!$A$2</f>
        <v>7.9365000000000006</v>
      </c>
      <c r="K1033" s="11">
        <f ca="1">IFERROR(I1033/J1033,"")</f>
        <v>1.008001008001008</v>
      </c>
    </row>
    <row r="1034" spans="1:11" x14ac:dyDescent="0.25">
      <c r="A1034" s="35">
        <v>1287</v>
      </c>
      <c r="B1034" s="2" t="s">
        <v>5</v>
      </c>
      <c r="C1034" s="2">
        <v>3</v>
      </c>
      <c r="D1034" s="2">
        <v>34.520000000000003</v>
      </c>
      <c r="E1034" s="12">
        <v>40026</v>
      </c>
      <c r="F1034" s="18">
        <v>2013</v>
      </c>
      <c r="G1034" s="2">
        <f ca="1">IF(YEAR(E1034)=Inputs!$A$4,1,0)</f>
        <v>0</v>
      </c>
      <c r="H1034" s="21">
        <f ca="1">IF(G1034=1,HLOOKUP(MONTH(E1034),Inputs!$B$11:$M$15,5),IF(YEAR($E1034)&gt;$F1034,0,IF(YEAR($E1034)=$F1034,HLOOKUP(MONTH(E1034),Inputs!$B$11:$M$15,4),1)))</f>
        <v>1</v>
      </c>
      <c r="I1034" s="2">
        <f>SUMIFS('raw data'!$E:$E,'raw data'!$A:$A,"="&amp;SystemAnalysis!$A1034,'raw data'!$G:$G,"="&amp;SystemAnalysis!$F1034)</f>
        <v>38</v>
      </c>
      <c r="J1034" s="24">
        <f ca="1">$D1034*H1034*Inputs!$A$2</f>
        <v>37.972000000000008</v>
      </c>
      <c r="K1034" s="11">
        <f ca="1">IFERROR(I1034/J1034,"")</f>
        <v>1.0007373854419044</v>
      </c>
    </row>
    <row r="1035" spans="1:11" x14ac:dyDescent="0.25">
      <c r="A1035" s="35">
        <v>1292</v>
      </c>
      <c r="B1035" s="2" t="s">
        <v>5</v>
      </c>
      <c r="C1035" s="2">
        <v>2</v>
      </c>
      <c r="D1035" s="2">
        <v>5.85</v>
      </c>
      <c r="E1035" s="12">
        <v>40391</v>
      </c>
      <c r="F1035" s="18">
        <v>2013</v>
      </c>
      <c r="G1035" s="2">
        <f ca="1">IF(YEAR(E1035)=Inputs!$A$4,1,0)</f>
        <v>0</v>
      </c>
      <c r="H1035" s="21">
        <f ca="1">IF(G1035=1,HLOOKUP(MONTH(E1035),Inputs!$B$11:$M$15,5),IF(YEAR($E1035)&gt;$F1035,0,IF(YEAR($E1035)=$F1035,HLOOKUP(MONTH(E1035),Inputs!$B$11:$M$15,4),1)))</f>
        <v>1</v>
      </c>
      <c r="I1035" s="2">
        <f>SUMIFS('raw data'!$E:$E,'raw data'!$A:$A,"="&amp;SystemAnalysis!$A1035,'raw data'!$G:$G,"="&amp;SystemAnalysis!$F1035)</f>
        <v>6</v>
      </c>
      <c r="J1035" s="24">
        <f ca="1">$D1035*H1035*Inputs!$A$2</f>
        <v>6.4350000000000005</v>
      </c>
      <c r="K1035" s="11">
        <f ca="1">IFERROR(I1035/J1035,"")</f>
        <v>0.93240093240093236</v>
      </c>
    </row>
    <row r="1036" spans="1:11" x14ac:dyDescent="0.25">
      <c r="A1036" s="35">
        <v>1307</v>
      </c>
      <c r="B1036" s="2" t="s">
        <v>5</v>
      </c>
      <c r="C1036" s="2">
        <v>2</v>
      </c>
      <c r="D1036" s="2">
        <v>5.85</v>
      </c>
      <c r="E1036" s="12">
        <v>40330</v>
      </c>
      <c r="F1036" s="18">
        <v>2013</v>
      </c>
      <c r="G1036" s="2">
        <f ca="1">IF(YEAR(E1036)=Inputs!$A$4,1,0)</f>
        <v>0</v>
      </c>
      <c r="H1036" s="21">
        <f ca="1">IF(G1036=1,HLOOKUP(MONTH(E1036),Inputs!$B$11:$M$15,5),IF(YEAR($E1036)&gt;$F1036,0,IF(YEAR($E1036)=$F1036,HLOOKUP(MONTH(E1036),Inputs!$B$11:$M$15,4),1)))</f>
        <v>1</v>
      </c>
      <c r="I1036" s="2">
        <f>SUMIFS('raw data'!$E:$E,'raw data'!$A:$A,"="&amp;SystemAnalysis!$A1036,'raw data'!$G:$G,"="&amp;SystemAnalysis!$F1036)</f>
        <v>7</v>
      </c>
      <c r="J1036" s="24">
        <f ca="1">$D1036*H1036*Inputs!$A$2</f>
        <v>6.4350000000000005</v>
      </c>
      <c r="K1036" s="11">
        <f ca="1">IFERROR(I1036/J1036,"")</f>
        <v>1.0878010878010878</v>
      </c>
    </row>
    <row r="1037" spans="1:11" x14ac:dyDescent="0.25">
      <c r="A1037" s="35">
        <v>1319</v>
      </c>
      <c r="B1037" s="2" t="s">
        <v>5</v>
      </c>
      <c r="C1037" s="2">
        <v>8</v>
      </c>
      <c r="D1037" s="2">
        <v>2.99</v>
      </c>
      <c r="E1037" s="12">
        <v>40513</v>
      </c>
      <c r="F1037" s="18">
        <v>2013</v>
      </c>
      <c r="G1037" s="2">
        <f ca="1">IF(YEAR(E1037)=Inputs!$A$4,1,0)</f>
        <v>0</v>
      </c>
      <c r="H1037" s="21">
        <f ca="1">IF(G1037=1,HLOOKUP(MONTH(E1037),Inputs!$B$11:$M$15,5),IF(YEAR($E1037)&gt;$F1037,0,IF(YEAR($E1037)=$F1037,HLOOKUP(MONTH(E1037),Inputs!$B$11:$M$15,4),1)))</f>
        <v>1</v>
      </c>
      <c r="I1037" s="2">
        <f>SUMIFS('raw data'!$E:$E,'raw data'!$A:$A,"="&amp;SystemAnalysis!$A1037,'raw data'!$G:$G,"="&amp;SystemAnalysis!$F1037)</f>
        <v>3</v>
      </c>
      <c r="J1037" s="24">
        <f ca="1">$D1037*H1037*Inputs!$A$2</f>
        <v>3.2890000000000006</v>
      </c>
      <c r="K1037" s="11">
        <f ca="1">IFERROR(I1037/J1037,"")</f>
        <v>0.91213134691395548</v>
      </c>
    </row>
    <row r="1038" spans="1:11" x14ac:dyDescent="0.25">
      <c r="A1038" s="35">
        <v>1434</v>
      </c>
      <c r="B1038" s="2" t="s">
        <v>5</v>
      </c>
      <c r="C1038" s="2">
        <v>2</v>
      </c>
      <c r="D1038" s="2">
        <v>3.78</v>
      </c>
      <c r="E1038" s="12">
        <v>40391</v>
      </c>
      <c r="F1038" s="18">
        <v>2013</v>
      </c>
      <c r="G1038" s="2">
        <f ca="1">IF(YEAR(E1038)=Inputs!$A$4,1,0)</f>
        <v>0</v>
      </c>
      <c r="H1038" s="21">
        <f ca="1">IF(G1038=1,HLOOKUP(MONTH(E1038),Inputs!$B$11:$M$15,5),IF(YEAR($E1038)&gt;$F1038,0,IF(YEAR($E1038)=$F1038,HLOOKUP(MONTH(E1038),Inputs!$B$11:$M$15,4),1)))</f>
        <v>1</v>
      </c>
      <c r="I1038" s="2">
        <f>SUMIFS('raw data'!$E:$E,'raw data'!$A:$A,"="&amp;SystemAnalysis!$A1038,'raw data'!$G:$G,"="&amp;SystemAnalysis!$F1038)</f>
        <v>5</v>
      </c>
      <c r="J1038" s="24">
        <f ca="1">$D1038*H1038*Inputs!$A$2</f>
        <v>4.1580000000000004</v>
      </c>
      <c r="K1038" s="11">
        <f ca="1">IFERROR(I1038/J1038,"")</f>
        <v>1.2025012025012023</v>
      </c>
    </row>
    <row r="1039" spans="1:11" x14ac:dyDescent="0.25">
      <c r="A1039" s="35">
        <v>1436</v>
      </c>
      <c r="B1039" s="2" t="s">
        <v>5</v>
      </c>
      <c r="C1039" s="2">
        <v>8</v>
      </c>
      <c r="D1039" s="2">
        <v>3.24</v>
      </c>
      <c r="E1039" s="12">
        <v>40452</v>
      </c>
      <c r="F1039" s="18">
        <v>2013</v>
      </c>
      <c r="G1039" s="2">
        <f ca="1">IF(YEAR(E1039)=Inputs!$A$4,1,0)</f>
        <v>0</v>
      </c>
      <c r="H1039" s="21">
        <f ca="1">IF(G1039=1,HLOOKUP(MONTH(E1039),Inputs!$B$11:$M$15,5),IF(YEAR($E1039)&gt;$F1039,0,IF(YEAR($E1039)=$F1039,HLOOKUP(MONTH(E1039),Inputs!$B$11:$M$15,4),1)))</f>
        <v>1</v>
      </c>
      <c r="I1039" s="2">
        <f>SUMIFS('raw data'!$E:$E,'raw data'!$A:$A,"="&amp;SystemAnalysis!$A1039,'raw data'!$G:$G,"="&amp;SystemAnalysis!$F1039)</f>
        <v>3</v>
      </c>
      <c r="J1039" s="24">
        <f ca="1">$D1039*H1039*Inputs!$A$2</f>
        <v>3.5640000000000005</v>
      </c>
      <c r="K1039" s="11">
        <f ca="1">IFERROR(I1039/J1039,"")</f>
        <v>0.84175084175084158</v>
      </c>
    </row>
    <row r="1040" spans="1:11" x14ac:dyDescent="0.25">
      <c r="A1040" s="35">
        <v>1458</v>
      </c>
      <c r="B1040" s="2" t="s">
        <v>5</v>
      </c>
      <c r="C1040" s="2">
        <v>8</v>
      </c>
      <c r="D1040" s="2">
        <v>2.99</v>
      </c>
      <c r="E1040" s="12">
        <v>40513</v>
      </c>
      <c r="F1040" s="18">
        <v>2013</v>
      </c>
      <c r="G1040" s="2">
        <f ca="1">IF(YEAR(E1040)=Inputs!$A$4,1,0)</f>
        <v>0</v>
      </c>
      <c r="H1040" s="21">
        <f ca="1">IF(G1040=1,HLOOKUP(MONTH(E1040),Inputs!$B$11:$M$15,5),IF(YEAR($E1040)&gt;$F1040,0,IF(YEAR($E1040)=$F1040,HLOOKUP(MONTH(E1040),Inputs!$B$11:$M$15,4),1)))</f>
        <v>1</v>
      </c>
      <c r="I1040" s="2">
        <f>SUMIFS('raw data'!$E:$E,'raw data'!$A:$A,"="&amp;SystemAnalysis!$A1040,'raw data'!$G:$G,"="&amp;SystemAnalysis!$F1040)</f>
        <v>4</v>
      </c>
      <c r="J1040" s="24">
        <f ca="1">$D1040*H1040*Inputs!$A$2</f>
        <v>3.2890000000000006</v>
      </c>
      <c r="K1040" s="11">
        <f ca="1">IFERROR(I1040/J1040,"")</f>
        <v>1.2161751292186072</v>
      </c>
    </row>
    <row r="1041" spans="1:11" x14ac:dyDescent="0.25">
      <c r="A1041" s="35">
        <v>1464</v>
      </c>
      <c r="B1041" s="2" t="s">
        <v>5</v>
      </c>
      <c r="C1041" s="2">
        <v>2</v>
      </c>
      <c r="D1041" s="2">
        <v>6.72</v>
      </c>
      <c r="E1041" s="12">
        <v>40452</v>
      </c>
      <c r="F1041" s="18">
        <v>2013</v>
      </c>
      <c r="G1041" s="2">
        <f ca="1">IF(YEAR(E1041)=Inputs!$A$4,1,0)</f>
        <v>0</v>
      </c>
      <c r="H1041" s="21">
        <f ca="1">IF(G1041=1,HLOOKUP(MONTH(E1041),Inputs!$B$11:$M$15,5),IF(YEAR($E1041)&gt;$F1041,0,IF(YEAR($E1041)=$F1041,HLOOKUP(MONTH(E1041),Inputs!$B$11:$M$15,4),1)))</f>
        <v>1</v>
      </c>
      <c r="I1041" s="2">
        <f>SUMIFS('raw data'!$E:$E,'raw data'!$A:$A,"="&amp;SystemAnalysis!$A1041,'raw data'!$G:$G,"="&amp;SystemAnalysis!$F1041)</f>
        <v>9</v>
      </c>
      <c r="J1041" s="24">
        <f ca="1">$D1041*H1041*Inputs!$A$2</f>
        <v>7.3920000000000003</v>
      </c>
      <c r="K1041" s="11">
        <f ca="1">IFERROR(I1041/J1041,"")</f>
        <v>1.2175324675324675</v>
      </c>
    </row>
    <row r="1042" spans="1:11" x14ac:dyDescent="0.25">
      <c r="A1042" s="35">
        <v>1468</v>
      </c>
      <c r="B1042" s="2" t="s">
        <v>5</v>
      </c>
      <c r="C1042" s="2">
        <v>10</v>
      </c>
      <c r="D1042" s="2">
        <v>3.15</v>
      </c>
      <c r="E1042" s="12">
        <v>40452</v>
      </c>
      <c r="F1042" s="18">
        <v>2013</v>
      </c>
      <c r="G1042" s="2">
        <f ca="1">IF(YEAR(E1042)=Inputs!$A$4,1,0)</f>
        <v>0</v>
      </c>
      <c r="H1042" s="21">
        <f ca="1">IF(G1042=1,HLOOKUP(MONTH(E1042),Inputs!$B$11:$M$15,5),IF(YEAR($E1042)&gt;$F1042,0,IF(YEAR($E1042)=$F1042,HLOOKUP(MONTH(E1042),Inputs!$B$11:$M$15,4),1)))</f>
        <v>1</v>
      </c>
      <c r="I1042" s="2">
        <f>SUMIFS('raw data'!$E:$E,'raw data'!$A:$A,"="&amp;SystemAnalysis!$A1042,'raw data'!$G:$G,"="&amp;SystemAnalysis!$F1042)</f>
        <v>4</v>
      </c>
      <c r="J1042" s="24">
        <f ca="1">$D1042*H1042*Inputs!$A$2</f>
        <v>3.4650000000000003</v>
      </c>
      <c r="K1042" s="11">
        <f ca="1">IFERROR(I1042/J1042,"")</f>
        <v>1.1544011544011543</v>
      </c>
    </row>
    <row r="1043" spans="1:11" x14ac:dyDescent="0.25">
      <c r="A1043" s="35">
        <v>1488</v>
      </c>
      <c r="B1043" s="2" t="s">
        <v>5</v>
      </c>
      <c r="C1043" s="2">
        <v>6</v>
      </c>
      <c r="D1043" s="2">
        <v>5.52</v>
      </c>
      <c r="E1043" s="12">
        <v>40269</v>
      </c>
      <c r="F1043" s="18">
        <v>2013</v>
      </c>
      <c r="G1043" s="2">
        <f ca="1">IF(YEAR(E1043)=Inputs!$A$4,1,0)</f>
        <v>0</v>
      </c>
      <c r="H1043" s="21">
        <f ca="1">IF(G1043=1,HLOOKUP(MONTH(E1043),Inputs!$B$11:$M$15,5),IF(YEAR($E1043)&gt;$F1043,0,IF(YEAR($E1043)=$F1043,HLOOKUP(MONTH(E1043),Inputs!$B$11:$M$15,4),1)))</f>
        <v>1</v>
      </c>
      <c r="I1043" s="2">
        <f>SUMIFS('raw data'!$E:$E,'raw data'!$A:$A,"="&amp;SystemAnalysis!$A1043,'raw data'!$G:$G,"="&amp;SystemAnalysis!$F1043)</f>
        <v>7</v>
      </c>
      <c r="J1043" s="24">
        <f ca="1">$D1043*H1043*Inputs!$A$2</f>
        <v>6.0720000000000001</v>
      </c>
      <c r="K1043" s="11">
        <f ca="1">IFERROR(I1043/J1043,"")</f>
        <v>1.1528326745718049</v>
      </c>
    </row>
    <row r="1044" spans="1:11" x14ac:dyDescent="0.25">
      <c r="A1044" s="35">
        <v>1531</v>
      </c>
      <c r="B1044" s="2" t="s">
        <v>5</v>
      </c>
      <c r="C1044" s="2">
        <v>8</v>
      </c>
      <c r="D1044" s="2">
        <v>1.3440000000000001</v>
      </c>
      <c r="E1044" s="12">
        <v>40695</v>
      </c>
      <c r="F1044" s="18">
        <v>2013</v>
      </c>
      <c r="G1044" s="2">
        <f ca="1">IF(YEAR(E1044)=Inputs!$A$4,1,0)</f>
        <v>0</v>
      </c>
      <c r="H1044" s="21">
        <f ca="1">IF(G1044=1,HLOOKUP(MONTH(E1044),Inputs!$B$11:$M$15,5),IF(YEAR($E1044)&gt;$F1044,0,IF(YEAR($E1044)=$F1044,HLOOKUP(MONTH(E1044),Inputs!$B$11:$M$15,4),1)))</f>
        <v>1</v>
      </c>
      <c r="I1044" s="2">
        <f>SUMIFS('raw data'!$E:$E,'raw data'!$A:$A,"="&amp;SystemAnalysis!$A1044,'raw data'!$G:$G,"="&amp;SystemAnalysis!$F1044)</f>
        <v>1</v>
      </c>
      <c r="J1044" s="24">
        <f ca="1">$D1044*H1044*Inputs!$A$2</f>
        <v>1.4784000000000002</v>
      </c>
      <c r="K1044" s="11">
        <f ca="1">IFERROR(I1044/J1044,"")</f>
        <v>0.67640692640692635</v>
      </c>
    </row>
    <row r="1045" spans="1:11" x14ac:dyDescent="0.25">
      <c r="A1045" s="35">
        <v>1532</v>
      </c>
      <c r="B1045" s="2" t="s">
        <v>5</v>
      </c>
      <c r="C1045" s="2">
        <v>8</v>
      </c>
      <c r="D1045" s="2">
        <v>1.3440000000000001</v>
      </c>
      <c r="E1045" s="12">
        <v>40695</v>
      </c>
      <c r="F1045" s="18">
        <v>2013</v>
      </c>
      <c r="G1045" s="2">
        <f ca="1">IF(YEAR(E1045)=Inputs!$A$4,1,0)</f>
        <v>0</v>
      </c>
      <c r="H1045" s="21">
        <f ca="1">IF(G1045=1,HLOOKUP(MONTH(E1045),Inputs!$B$11:$M$15,5),IF(YEAR($E1045)&gt;$F1045,0,IF(YEAR($E1045)=$F1045,HLOOKUP(MONTH(E1045),Inputs!$B$11:$M$15,4),1)))</f>
        <v>1</v>
      </c>
      <c r="I1045" s="2">
        <f>SUMIFS('raw data'!$E:$E,'raw data'!$A:$A,"="&amp;SystemAnalysis!$A1045,'raw data'!$G:$G,"="&amp;SystemAnalysis!$F1045)</f>
        <v>1</v>
      </c>
      <c r="J1045" s="24">
        <f ca="1">$D1045*H1045*Inputs!$A$2</f>
        <v>1.4784000000000002</v>
      </c>
      <c r="K1045" s="11">
        <f ca="1">IFERROR(I1045/J1045,"")</f>
        <v>0.67640692640692635</v>
      </c>
    </row>
    <row r="1046" spans="1:11" x14ac:dyDescent="0.25">
      <c r="A1046" s="35">
        <v>1533</v>
      </c>
      <c r="B1046" s="2" t="s">
        <v>5</v>
      </c>
      <c r="C1046" s="2">
        <v>8</v>
      </c>
      <c r="D1046" s="2">
        <v>1.3440000000000001</v>
      </c>
      <c r="E1046" s="12">
        <v>40695</v>
      </c>
      <c r="F1046" s="18">
        <v>2013</v>
      </c>
      <c r="G1046" s="2">
        <f ca="1">IF(YEAR(E1046)=Inputs!$A$4,1,0)</f>
        <v>0</v>
      </c>
      <c r="H1046" s="21">
        <f ca="1">IF(G1046=1,HLOOKUP(MONTH(E1046),Inputs!$B$11:$M$15,5),IF(YEAR($E1046)&gt;$F1046,0,IF(YEAR($E1046)=$F1046,HLOOKUP(MONTH(E1046),Inputs!$B$11:$M$15,4),1)))</f>
        <v>1</v>
      </c>
      <c r="I1046" s="2">
        <f>SUMIFS('raw data'!$E:$E,'raw data'!$A:$A,"="&amp;SystemAnalysis!$A1046,'raw data'!$G:$G,"="&amp;SystemAnalysis!$F1046)</f>
        <v>1</v>
      </c>
      <c r="J1046" s="24">
        <f ca="1">$D1046*H1046*Inputs!$A$2</f>
        <v>1.4784000000000002</v>
      </c>
      <c r="K1046" s="11">
        <f ca="1">IFERROR(I1046/J1046,"")</f>
        <v>0.67640692640692635</v>
      </c>
    </row>
    <row r="1047" spans="1:11" x14ac:dyDescent="0.25">
      <c r="A1047" s="35">
        <v>1568</v>
      </c>
      <c r="B1047" s="2" t="s">
        <v>5</v>
      </c>
      <c r="C1047" s="2">
        <v>2</v>
      </c>
      <c r="D1047" s="2">
        <v>2.7</v>
      </c>
      <c r="E1047" s="12">
        <v>40452</v>
      </c>
      <c r="F1047" s="18">
        <v>2013</v>
      </c>
      <c r="G1047" s="2">
        <f ca="1">IF(YEAR(E1047)=Inputs!$A$4,1,0)</f>
        <v>0</v>
      </c>
      <c r="H1047" s="21">
        <f ca="1">IF(G1047=1,HLOOKUP(MONTH(E1047),Inputs!$B$11:$M$15,5),IF(YEAR($E1047)&gt;$F1047,0,IF(YEAR($E1047)=$F1047,HLOOKUP(MONTH(E1047),Inputs!$B$11:$M$15,4),1)))</f>
        <v>1</v>
      </c>
      <c r="I1047" s="2">
        <f>SUMIFS('raw data'!$E:$E,'raw data'!$A:$A,"="&amp;SystemAnalysis!$A1047,'raw data'!$G:$G,"="&amp;SystemAnalysis!$F1047)</f>
        <v>4</v>
      </c>
      <c r="J1047" s="24">
        <f ca="1">$D1047*H1047*Inputs!$A$2</f>
        <v>2.9700000000000006</v>
      </c>
      <c r="K1047" s="11">
        <f ca="1">IFERROR(I1047/J1047,"")</f>
        <v>1.3468013468013464</v>
      </c>
    </row>
    <row r="1048" spans="1:11" x14ac:dyDescent="0.25">
      <c r="A1048" s="35">
        <v>1571</v>
      </c>
      <c r="B1048" s="2" t="s">
        <v>5</v>
      </c>
      <c r="C1048" s="2">
        <v>2</v>
      </c>
      <c r="D1048" s="2">
        <v>8.74</v>
      </c>
      <c r="E1048" s="12">
        <v>40360</v>
      </c>
      <c r="F1048" s="18">
        <v>2013</v>
      </c>
      <c r="G1048" s="2">
        <f ca="1">IF(YEAR(E1048)=Inputs!$A$4,1,0)</f>
        <v>0</v>
      </c>
      <c r="H1048" s="21">
        <f ca="1">IF(G1048=1,HLOOKUP(MONTH(E1048),Inputs!$B$11:$M$15,5),IF(YEAR($E1048)&gt;$F1048,0,IF(YEAR($E1048)=$F1048,HLOOKUP(MONTH(E1048),Inputs!$B$11:$M$15,4),1)))</f>
        <v>1</v>
      </c>
      <c r="I1048" s="2">
        <f>SUMIFS('raw data'!$E:$E,'raw data'!$A:$A,"="&amp;SystemAnalysis!$A1048,'raw data'!$G:$G,"="&amp;SystemAnalysis!$F1048)</f>
        <v>11</v>
      </c>
      <c r="J1048" s="24">
        <f ca="1">$D1048*H1048*Inputs!$A$2</f>
        <v>9.6140000000000008</v>
      </c>
      <c r="K1048" s="11">
        <f ca="1">IFERROR(I1048/J1048,"")</f>
        <v>1.1441647597254003</v>
      </c>
    </row>
    <row r="1049" spans="1:11" x14ac:dyDescent="0.25">
      <c r="A1049" s="35">
        <v>1614</v>
      </c>
      <c r="B1049" s="2" t="s">
        <v>5</v>
      </c>
      <c r="C1049" s="2">
        <v>2</v>
      </c>
      <c r="D1049" s="2">
        <v>3.18</v>
      </c>
      <c r="E1049" s="12">
        <v>40422</v>
      </c>
      <c r="F1049" s="18">
        <v>2013</v>
      </c>
      <c r="G1049" s="2">
        <f ca="1">IF(YEAR(E1049)=Inputs!$A$4,1,0)</f>
        <v>0</v>
      </c>
      <c r="H1049" s="21">
        <f ca="1">IF(G1049=1,HLOOKUP(MONTH(E1049),Inputs!$B$11:$M$15,5),IF(YEAR($E1049)&gt;$F1049,0,IF(YEAR($E1049)=$F1049,HLOOKUP(MONTH(E1049),Inputs!$B$11:$M$15,4),1)))</f>
        <v>1</v>
      </c>
      <c r="I1049" s="2">
        <f>SUMIFS('raw data'!$E:$E,'raw data'!$A:$A,"="&amp;SystemAnalysis!$A1049,'raw data'!$G:$G,"="&amp;SystemAnalysis!$F1049)</f>
        <v>4</v>
      </c>
      <c r="J1049" s="24">
        <f ca="1">$D1049*H1049*Inputs!$A$2</f>
        <v>3.4980000000000007</v>
      </c>
      <c r="K1049" s="11">
        <f ca="1">IFERROR(I1049/J1049,"")</f>
        <v>1.1435105774728413</v>
      </c>
    </row>
    <row r="1050" spans="1:11" x14ac:dyDescent="0.25">
      <c r="A1050" s="35">
        <v>1646</v>
      </c>
      <c r="B1050" s="2" t="s">
        <v>5</v>
      </c>
      <c r="C1050" s="2">
        <v>2</v>
      </c>
      <c r="D1050" s="2">
        <v>6</v>
      </c>
      <c r="E1050" s="12">
        <v>40330</v>
      </c>
      <c r="F1050" s="18">
        <v>2013</v>
      </c>
      <c r="G1050" s="2">
        <f ca="1">IF(YEAR(E1050)=Inputs!$A$4,1,0)</f>
        <v>0</v>
      </c>
      <c r="H1050" s="21">
        <f ca="1">IF(G1050=1,HLOOKUP(MONTH(E1050),Inputs!$B$11:$M$15,5),IF(YEAR($E1050)&gt;$F1050,0,IF(YEAR($E1050)=$F1050,HLOOKUP(MONTH(E1050),Inputs!$B$11:$M$15,4),1)))</f>
        <v>1</v>
      </c>
      <c r="I1050" s="2">
        <f>SUMIFS('raw data'!$E:$E,'raw data'!$A:$A,"="&amp;SystemAnalysis!$A1050,'raw data'!$G:$G,"="&amp;SystemAnalysis!$F1050)</f>
        <v>7</v>
      </c>
      <c r="J1050" s="24">
        <f ca="1">$D1050*H1050*Inputs!$A$2</f>
        <v>6.6000000000000005</v>
      </c>
      <c r="K1050" s="11">
        <f ca="1">IFERROR(I1050/J1050,"")</f>
        <v>1.0606060606060606</v>
      </c>
    </row>
    <row r="1051" spans="1:11" x14ac:dyDescent="0.25">
      <c r="A1051" s="35">
        <v>1664</v>
      </c>
      <c r="B1051" s="2" t="s">
        <v>5</v>
      </c>
      <c r="C1051" s="2">
        <v>5</v>
      </c>
      <c r="D1051" s="2">
        <v>9.1999999999999993</v>
      </c>
      <c r="E1051" s="12">
        <v>40360</v>
      </c>
      <c r="F1051" s="18">
        <v>2013</v>
      </c>
      <c r="G1051" s="2">
        <f ca="1">IF(YEAR(E1051)=Inputs!$A$4,1,0)</f>
        <v>0</v>
      </c>
      <c r="H1051" s="21">
        <f ca="1">IF(G1051=1,HLOOKUP(MONTH(E1051),Inputs!$B$11:$M$15,5),IF(YEAR($E1051)&gt;$F1051,0,IF(YEAR($E1051)=$F1051,HLOOKUP(MONTH(E1051),Inputs!$B$11:$M$15,4),1)))</f>
        <v>1</v>
      </c>
      <c r="I1051" s="2">
        <f>SUMIFS('raw data'!$E:$E,'raw data'!$A:$A,"="&amp;SystemAnalysis!$A1051,'raw data'!$G:$G,"="&amp;SystemAnalysis!$F1051)</f>
        <v>11</v>
      </c>
      <c r="J1051" s="24">
        <f ca="1">$D1051*H1051*Inputs!$A$2</f>
        <v>10.119999999999999</v>
      </c>
      <c r="K1051" s="11">
        <f ca="1">IFERROR(I1051/J1051,"")</f>
        <v>1.0869565217391306</v>
      </c>
    </row>
    <row r="1052" spans="1:11" x14ac:dyDescent="0.25">
      <c r="A1052" s="35">
        <v>1717</v>
      </c>
      <c r="B1052" s="2" t="s">
        <v>5</v>
      </c>
      <c r="C1052" s="2">
        <v>2</v>
      </c>
      <c r="D1052" s="2">
        <v>7</v>
      </c>
      <c r="E1052" s="12">
        <v>40422</v>
      </c>
      <c r="F1052" s="18">
        <v>2013</v>
      </c>
      <c r="G1052" s="2">
        <f ca="1">IF(YEAR(E1052)=Inputs!$A$4,1,0)</f>
        <v>0</v>
      </c>
      <c r="H1052" s="21">
        <f ca="1">IF(G1052=1,HLOOKUP(MONTH(E1052),Inputs!$B$11:$M$15,5),IF(YEAR($E1052)&gt;$F1052,0,IF(YEAR($E1052)=$F1052,HLOOKUP(MONTH(E1052),Inputs!$B$11:$M$15,4),1)))</f>
        <v>1</v>
      </c>
      <c r="I1052" s="2">
        <f>SUMIFS('raw data'!$E:$E,'raw data'!$A:$A,"="&amp;SystemAnalysis!$A1052,'raw data'!$G:$G,"="&amp;SystemAnalysis!$F1052)</f>
        <v>8</v>
      </c>
      <c r="J1052" s="24">
        <f ca="1">$D1052*H1052*Inputs!$A$2</f>
        <v>7.7000000000000011</v>
      </c>
      <c r="K1052" s="11">
        <f ca="1">IFERROR(I1052/J1052,"")</f>
        <v>1.0389610389610389</v>
      </c>
    </row>
    <row r="1053" spans="1:11" x14ac:dyDescent="0.25">
      <c r="A1053" s="35">
        <v>1723</v>
      </c>
      <c r="B1053" s="2" t="s">
        <v>5</v>
      </c>
      <c r="C1053" s="2">
        <v>5</v>
      </c>
      <c r="D1053" s="2">
        <v>7.52</v>
      </c>
      <c r="E1053" s="12">
        <v>40452</v>
      </c>
      <c r="F1053" s="18">
        <v>2013</v>
      </c>
      <c r="G1053" s="2">
        <f ca="1">IF(YEAR(E1053)=Inputs!$A$4,1,0)</f>
        <v>0</v>
      </c>
      <c r="H1053" s="21">
        <f ca="1">IF(G1053=1,HLOOKUP(MONTH(E1053),Inputs!$B$11:$M$15,5),IF(YEAR($E1053)&gt;$F1053,0,IF(YEAR($E1053)=$F1053,HLOOKUP(MONTH(E1053),Inputs!$B$11:$M$15,4),1)))</f>
        <v>1</v>
      </c>
      <c r="I1053" s="2">
        <f>SUMIFS('raw data'!$E:$E,'raw data'!$A:$A,"="&amp;SystemAnalysis!$A1053,'raw data'!$G:$G,"="&amp;SystemAnalysis!$F1053)</f>
        <v>10</v>
      </c>
      <c r="J1053" s="24">
        <f ca="1">$D1053*H1053*Inputs!$A$2</f>
        <v>8.2720000000000002</v>
      </c>
      <c r="K1053" s="11">
        <f ca="1">IFERROR(I1053/J1053,"")</f>
        <v>1.2088974854932302</v>
      </c>
    </row>
    <row r="1054" spans="1:11" x14ac:dyDescent="0.25">
      <c r="A1054" s="35">
        <v>1724</v>
      </c>
      <c r="B1054" s="2" t="s">
        <v>5</v>
      </c>
      <c r="C1054" s="2">
        <v>6</v>
      </c>
      <c r="D1054" s="2">
        <v>4.05</v>
      </c>
      <c r="E1054" s="12">
        <v>40238</v>
      </c>
      <c r="F1054" s="18">
        <v>2013</v>
      </c>
      <c r="G1054" s="2">
        <f ca="1">IF(YEAR(E1054)=Inputs!$A$4,1,0)</f>
        <v>0</v>
      </c>
      <c r="H1054" s="21">
        <f ca="1">IF(G1054=1,HLOOKUP(MONTH(E1054),Inputs!$B$11:$M$15,5),IF(YEAR($E1054)&gt;$F1054,0,IF(YEAR($E1054)=$F1054,HLOOKUP(MONTH(E1054),Inputs!$B$11:$M$15,4),1)))</f>
        <v>1</v>
      </c>
      <c r="I1054" s="2">
        <f>SUMIFS('raw data'!$E:$E,'raw data'!$A:$A,"="&amp;SystemAnalysis!$A1054,'raw data'!$G:$G,"="&amp;SystemAnalysis!$F1054)</f>
        <v>5</v>
      </c>
      <c r="J1054" s="24">
        <f ca="1">$D1054*H1054*Inputs!$A$2</f>
        <v>4.4550000000000001</v>
      </c>
      <c r="K1054" s="11">
        <f ca="1">IFERROR(I1054/J1054,"")</f>
        <v>1.122334455667789</v>
      </c>
    </row>
    <row r="1055" spans="1:11" x14ac:dyDescent="0.25">
      <c r="A1055" s="35">
        <v>1758</v>
      </c>
      <c r="B1055" s="2" t="s">
        <v>5</v>
      </c>
      <c r="C1055" s="2">
        <v>2</v>
      </c>
      <c r="D1055" s="2">
        <v>4.05</v>
      </c>
      <c r="E1055" s="12">
        <v>40544</v>
      </c>
      <c r="F1055" s="18">
        <v>2013</v>
      </c>
      <c r="G1055" s="2">
        <f ca="1">IF(YEAR(E1055)=Inputs!$A$4,1,0)</f>
        <v>0</v>
      </c>
      <c r="H1055" s="21">
        <f ca="1">IF(G1055=1,HLOOKUP(MONTH(E1055),Inputs!$B$11:$M$15,5),IF(YEAR($E1055)&gt;$F1055,0,IF(YEAR($E1055)=$F1055,HLOOKUP(MONTH(E1055),Inputs!$B$11:$M$15,4),1)))</f>
        <v>1</v>
      </c>
      <c r="I1055" s="2">
        <f>SUMIFS('raw data'!$E:$E,'raw data'!$A:$A,"="&amp;SystemAnalysis!$A1055,'raw data'!$G:$G,"="&amp;SystemAnalysis!$F1055)</f>
        <v>5</v>
      </c>
      <c r="J1055" s="24">
        <f ca="1">$D1055*H1055*Inputs!$A$2</f>
        <v>4.4550000000000001</v>
      </c>
      <c r="K1055" s="11">
        <f ca="1">IFERROR(I1055/J1055,"")</f>
        <v>1.122334455667789</v>
      </c>
    </row>
    <row r="1056" spans="1:11" x14ac:dyDescent="0.25">
      <c r="A1056" s="35">
        <v>1780</v>
      </c>
      <c r="B1056" s="2" t="s">
        <v>5</v>
      </c>
      <c r="C1056" s="2">
        <v>2</v>
      </c>
      <c r="D1056" s="2">
        <v>6.3</v>
      </c>
      <c r="E1056" s="12">
        <v>40575</v>
      </c>
      <c r="F1056" s="18">
        <v>2013</v>
      </c>
      <c r="G1056" s="2">
        <f ca="1">IF(YEAR(E1056)=Inputs!$A$4,1,0)</f>
        <v>0</v>
      </c>
      <c r="H1056" s="21">
        <f ca="1">IF(G1056=1,HLOOKUP(MONTH(E1056),Inputs!$B$11:$M$15,5),IF(YEAR($E1056)&gt;$F1056,0,IF(YEAR($E1056)=$F1056,HLOOKUP(MONTH(E1056),Inputs!$B$11:$M$15,4),1)))</f>
        <v>1</v>
      </c>
      <c r="I1056" s="2">
        <f>SUMIFS('raw data'!$E:$E,'raw data'!$A:$A,"="&amp;SystemAnalysis!$A1056,'raw data'!$G:$G,"="&amp;SystemAnalysis!$F1056)</f>
        <v>8</v>
      </c>
      <c r="J1056" s="24">
        <f ca="1">$D1056*H1056*Inputs!$A$2</f>
        <v>6.9300000000000006</v>
      </c>
      <c r="K1056" s="11">
        <f ca="1">IFERROR(I1056/J1056,"")</f>
        <v>1.1544011544011543</v>
      </c>
    </row>
    <row r="1057" spans="1:11" x14ac:dyDescent="0.25">
      <c r="A1057" s="35">
        <v>1797</v>
      </c>
      <c r="B1057" s="2" t="s">
        <v>5</v>
      </c>
      <c r="C1057" s="2">
        <v>2</v>
      </c>
      <c r="D1057" s="2">
        <v>5.64</v>
      </c>
      <c r="E1057" s="12">
        <v>40575</v>
      </c>
      <c r="F1057" s="18">
        <v>2013</v>
      </c>
      <c r="G1057" s="2">
        <f ca="1">IF(YEAR(E1057)=Inputs!$A$4,1,0)</f>
        <v>0</v>
      </c>
      <c r="H1057" s="21">
        <f ca="1">IF(G1057=1,HLOOKUP(MONTH(E1057),Inputs!$B$11:$M$15,5),IF(YEAR($E1057)&gt;$F1057,0,IF(YEAR($E1057)=$F1057,HLOOKUP(MONTH(E1057),Inputs!$B$11:$M$15,4),1)))</f>
        <v>1</v>
      </c>
      <c r="I1057" s="2">
        <f>SUMIFS('raw data'!$E:$E,'raw data'!$A:$A,"="&amp;SystemAnalysis!$A1057,'raw data'!$G:$G,"="&amp;SystemAnalysis!$F1057)</f>
        <v>7</v>
      </c>
      <c r="J1057" s="24">
        <f ca="1">$D1057*H1057*Inputs!$A$2</f>
        <v>6.2039999999999997</v>
      </c>
      <c r="K1057" s="11">
        <f ca="1">IFERROR(I1057/J1057,"")</f>
        <v>1.1283043197936815</v>
      </c>
    </row>
    <row r="1058" spans="1:11" x14ac:dyDescent="0.25">
      <c r="A1058" s="35">
        <v>1822</v>
      </c>
      <c r="B1058" s="2" t="s">
        <v>5</v>
      </c>
      <c r="C1058" s="2">
        <v>2</v>
      </c>
      <c r="D1058" s="2">
        <v>9.89</v>
      </c>
      <c r="E1058" s="12">
        <v>40269</v>
      </c>
      <c r="F1058" s="18">
        <v>2013</v>
      </c>
      <c r="G1058" s="2">
        <f ca="1">IF(YEAR(E1058)=Inputs!$A$4,1,0)</f>
        <v>0</v>
      </c>
      <c r="H1058" s="21">
        <f ca="1">IF(G1058=1,HLOOKUP(MONTH(E1058),Inputs!$B$11:$M$15,5),IF(YEAR($E1058)&gt;$F1058,0,IF(YEAR($E1058)=$F1058,HLOOKUP(MONTH(E1058),Inputs!$B$11:$M$15,4),1)))</f>
        <v>1</v>
      </c>
      <c r="I1058" s="2">
        <f>SUMIFS('raw data'!$E:$E,'raw data'!$A:$A,"="&amp;SystemAnalysis!$A1058,'raw data'!$G:$G,"="&amp;SystemAnalysis!$F1058)</f>
        <v>13</v>
      </c>
      <c r="J1058" s="24">
        <f ca="1">$D1058*H1058*Inputs!$A$2</f>
        <v>10.879000000000001</v>
      </c>
      <c r="K1058" s="11">
        <f ca="1">IFERROR(I1058/J1058,"")</f>
        <v>1.1949627723136316</v>
      </c>
    </row>
    <row r="1059" spans="1:11" x14ac:dyDescent="0.25">
      <c r="A1059" s="35">
        <v>2029</v>
      </c>
      <c r="B1059" s="2" t="s">
        <v>5</v>
      </c>
      <c r="C1059" s="2">
        <v>6</v>
      </c>
      <c r="D1059" s="2">
        <v>7.2</v>
      </c>
      <c r="E1059" s="12">
        <v>40452</v>
      </c>
      <c r="F1059" s="18">
        <v>2013</v>
      </c>
      <c r="G1059" s="2">
        <f ca="1">IF(YEAR(E1059)=Inputs!$A$4,1,0)</f>
        <v>0</v>
      </c>
      <c r="H1059" s="21">
        <f ca="1">IF(G1059=1,HLOOKUP(MONTH(E1059),Inputs!$B$11:$M$15,5),IF(YEAR($E1059)&gt;$F1059,0,IF(YEAR($E1059)=$F1059,HLOOKUP(MONTH(E1059),Inputs!$B$11:$M$15,4),1)))</f>
        <v>1</v>
      </c>
      <c r="I1059" s="2">
        <f>SUMIFS('raw data'!$E:$E,'raw data'!$A:$A,"="&amp;SystemAnalysis!$A1059,'raw data'!$G:$G,"="&amp;SystemAnalysis!$F1059)</f>
        <v>8</v>
      </c>
      <c r="J1059" s="24">
        <f ca="1">$D1059*H1059*Inputs!$A$2</f>
        <v>7.9200000000000008</v>
      </c>
      <c r="K1059" s="11">
        <f ca="1">IFERROR(I1059/J1059,"")</f>
        <v>1.0101010101010099</v>
      </c>
    </row>
    <row r="1060" spans="1:11" x14ac:dyDescent="0.25">
      <c r="A1060" s="35">
        <v>2051</v>
      </c>
      <c r="B1060" s="2" t="s">
        <v>5</v>
      </c>
      <c r="C1060" s="2">
        <v>8</v>
      </c>
      <c r="D1060" s="2">
        <v>1.85</v>
      </c>
      <c r="E1060" s="12">
        <v>40695</v>
      </c>
      <c r="F1060" s="18">
        <v>2013</v>
      </c>
      <c r="G1060" s="2">
        <f ca="1">IF(YEAR(E1060)=Inputs!$A$4,1,0)</f>
        <v>0</v>
      </c>
      <c r="H1060" s="21">
        <f ca="1">IF(G1060=1,HLOOKUP(MONTH(E1060),Inputs!$B$11:$M$15,5),IF(YEAR($E1060)&gt;$F1060,0,IF(YEAR($E1060)=$F1060,HLOOKUP(MONTH(E1060),Inputs!$B$11:$M$15,4),1)))</f>
        <v>1</v>
      </c>
      <c r="I1060" s="2">
        <f>SUMIFS('raw data'!$E:$E,'raw data'!$A:$A,"="&amp;SystemAnalysis!$A1060,'raw data'!$G:$G,"="&amp;SystemAnalysis!$F1060)</f>
        <v>2</v>
      </c>
      <c r="J1060" s="24">
        <f ca="1">$D1060*H1060*Inputs!$A$2</f>
        <v>2.0350000000000001</v>
      </c>
      <c r="K1060" s="11">
        <f ca="1">IFERROR(I1060/J1060,"")</f>
        <v>0.98280098280098271</v>
      </c>
    </row>
    <row r="1061" spans="1:11" x14ac:dyDescent="0.25">
      <c r="A1061" s="35">
        <v>2103</v>
      </c>
      <c r="B1061" s="2" t="s">
        <v>5</v>
      </c>
      <c r="C1061" s="2">
        <v>8</v>
      </c>
      <c r="D1061" s="2">
        <v>3.68</v>
      </c>
      <c r="E1061" s="12">
        <v>40603</v>
      </c>
      <c r="F1061" s="18">
        <v>2013</v>
      </c>
      <c r="G1061" s="2">
        <f ca="1">IF(YEAR(E1061)=Inputs!$A$4,1,0)</f>
        <v>0</v>
      </c>
      <c r="H1061" s="21">
        <f ca="1">IF(G1061=1,HLOOKUP(MONTH(E1061),Inputs!$B$11:$M$15,5),IF(YEAR($E1061)&gt;$F1061,0,IF(YEAR($E1061)=$F1061,HLOOKUP(MONTH(E1061),Inputs!$B$11:$M$15,4),1)))</f>
        <v>1</v>
      </c>
      <c r="I1061" s="2">
        <f>SUMIFS('raw data'!$E:$E,'raw data'!$A:$A,"="&amp;SystemAnalysis!$A1061,'raw data'!$G:$G,"="&amp;SystemAnalysis!$F1061)</f>
        <v>4</v>
      </c>
      <c r="J1061" s="24">
        <f ca="1">$D1061*H1061*Inputs!$A$2</f>
        <v>4.0480000000000009</v>
      </c>
      <c r="K1061" s="11">
        <f ca="1">IFERROR(I1061/J1061,"")</f>
        <v>0.98814229249011831</v>
      </c>
    </row>
    <row r="1062" spans="1:11" x14ac:dyDescent="0.25">
      <c r="A1062" s="35">
        <v>2104</v>
      </c>
      <c r="B1062" s="2" t="s">
        <v>5</v>
      </c>
      <c r="C1062" s="2">
        <v>8</v>
      </c>
      <c r="D1062" s="2">
        <v>5.75</v>
      </c>
      <c r="E1062" s="12">
        <v>40575</v>
      </c>
      <c r="F1062" s="18">
        <v>2013</v>
      </c>
      <c r="G1062" s="2">
        <f ca="1">IF(YEAR(E1062)=Inputs!$A$4,1,0)</f>
        <v>0</v>
      </c>
      <c r="H1062" s="21">
        <f ca="1">IF(G1062=1,HLOOKUP(MONTH(E1062),Inputs!$B$11:$M$15,5),IF(YEAR($E1062)&gt;$F1062,0,IF(YEAR($E1062)=$F1062,HLOOKUP(MONTH(E1062),Inputs!$B$11:$M$15,4),1)))</f>
        <v>1</v>
      </c>
      <c r="I1062" s="2">
        <f>SUMIFS('raw data'!$E:$E,'raw data'!$A:$A,"="&amp;SystemAnalysis!$A1062,'raw data'!$G:$G,"="&amp;SystemAnalysis!$F1062)</f>
        <v>8</v>
      </c>
      <c r="J1062" s="24">
        <f ca="1">$D1062*H1062*Inputs!$A$2</f>
        <v>6.3250000000000002</v>
      </c>
      <c r="K1062" s="11">
        <f ca="1">IFERROR(I1062/J1062,"")</f>
        <v>1.2648221343873518</v>
      </c>
    </row>
    <row r="1063" spans="1:11" x14ac:dyDescent="0.25">
      <c r="A1063" s="35">
        <v>2134</v>
      </c>
      <c r="B1063" s="2" t="s">
        <v>5</v>
      </c>
      <c r="C1063" s="2">
        <v>8</v>
      </c>
      <c r="D1063" s="2">
        <v>8.2249999999999996</v>
      </c>
      <c r="E1063" s="12">
        <v>40603</v>
      </c>
      <c r="F1063" s="18">
        <v>2013</v>
      </c>
      <c r="G1063" s="2">
        <f ca="1">IF(YEAR(E1063)=Inputs!$A$4,1,0)</f>
        <v>0</v>
      </c>
      <c r="H1063" s="21">
        <f ca="1">IF(G1063=1,HLOOKUP(MONTH(E1063),Inputs!$B$11:$M$15,5),IF(YEAR($E1063)&gt;$F1063,0,IF(YEAR($E1063)=$F1063,HLOOKUP(MONTH(E1063),Inputs!$B$11:$M$15,4),1)))</f>
        <v>1</v>
      </c>
      <c r="I1063" s="2">
        <f>SUMIFS('raw data'!$E:$E,'raw data'!$A:$A,"="&amp;SystemAnalysis!$A1063,'raw data'!$G:$G,"="&amp;SystemAnalysis!$F1063)</f>
        <v>9</v>
      </c>
      <c r="J1063" s="24">
        <f ca="1">$D1063*H1063*Inputs!$A$2</f>
        <v>9.0475000000000012</v>
      </c>
      <c r="K1063" s="11">
        <f ca="1">IFERROR(I1063/J1063,"")</f>
        <v>0.99474993092014352</v>
      </c>
    </row>
    <row r="1064" spans="1:11" x14ac:dyDescent="0.25">
      <c r="A1064" s="35">
        <v>2159</v>
      </c>
      <c r="B1064" s="2" t="s">
        <v>5</v>
      </c>
      <c r="C1064" s="2">
        <v>8</v>
      </c>
      <c r="D1064" s="2">
        <v>8.5500000000000007</v>
      </c>
      <c r="E1064" s="12">
        <v>40634</v>
      </c>
      <c r="F1064" s="18">
        <v>2013</v>
      </c>
      <c r="G1064" s="2">
        <f ca="1">IF(YEAR(E1064)=Inputs!$A$4,1,0)</f>
        <v>0</v>
      </c>
      <c r="H1064" s="21">
        <f ca="1">IF(G1064=1,HLOOKUP(MONTH(E1064),Inputs!$B$11:$M$15,5),IF(YEAR($E1064)&gt;$F1064,0,IF(YEAR($E1064)=$F1064,HLOOKUP(MONTH(E1064),Inputs!$B$11:$M$15,4),1)))</f>
        <v>1</v>
      </c>
      <c r="I1064" s="2">
        <f>SUMIFS('raw data'!$E:$E,'raw data'!$A:$A,"="&amp;SystemAnalysis!$A1064,'raw data'!$G:$G,"="&amp;SystemAnalysis!$F1064)</f>
        <v>11</v>
      </c>
      <c r="J1064" s="24">
        <f ca="1">$D1064*H1064*Inputs!$A$2</f>
        <v>9.4050000000000011</v>
      </c>
      <c r="K1064" s="11">
        <f ca="1">IFERROR(I1064/J1064,"")</f>
        <v>1.1695906432748537</v>
      </c>
    </row>
    <row r="1065" spans="1:11" x14ac:dyDescent="0.25">
      <c r="A1065" s="35">
        <v>2167</v>
      </c>
      <c r="B1065" s="2" t="s">
        <v>5</v>
      </c>
      <c r="C1065" s="2">
        <v>8</v>
      </c>
      <c r="D1065" s="2">
        <v>4.1399999999999997</v>
      </c>
      <c r="E1065" s="12">
        <v>40634</v>
      </c>
      <c r="F1065" s="18">
        <v>2013</v>
      </c>
      <c r="G1065" s="2">
        <f ca="1">IF(YEAR(E1065)=Inputs!$A$4,1,0)</f>
        <v>0</v>
      </c>
      <c r="H1065" s="21">
        <f ca="1">IF(G1065=1,HLOOKUP(MONTH(E1065),Inputs!$B$11:$M$15,5),IF(YEAR($E1065)&gt;$F1065,0,IF(YEAR($E1065)=$F1065,HLOOKUP(MONTH(E1065),Inputs!$B$11:$M$15,4),1)))</f>
        <v>1</v>
      </c>
      <c r="I1065" s="2">
        <f>SUMIFS('raw data'!$E:$E,'raw data'!$A:$A,"="&amp;SystemAnalysis!$A1065,'raw data'!$G:$G,"="&amp;SystemAnalysis!$F1065)</f>
        <v>5</v>
      </c>
      <c r="J1065" s="24">
        <f ca="1">$D1065*H1065*Inputs!$A$2</f>
        <v>4.5540000000000003</v>
      </c>
      <c r="K1065" s="11">
        <f ca="1">IFERROR(I1065/J1065,"")</f>
        <v>1.097935880544576</v>
      </c>
    </row>
    <row r="1066" spans="1:11" x14ac:dyDescent="0.25">
      <c r="A1066" s="35">
        <v>2172</v>
      </c>
      <c r="B1066" s="2" t="s">
        <v>5</v>
      </c>
      <c r="C1066" s="2">
        <v>5</v>
      </c>
      <c r="D1066" s="2">
        <v>5.55</v>
      </c>
      <c r="E1066" s="12">
        <v>40603</v>
      </c>
      <c r="F1066" s="18">
        <v>2013</v>
      </c>
      <c r="G1066" s="2">
        <f ca="1">IF(YEAR(E1066)=Inputs!$A$4,1,0)</f>
        <v>0</v>
      </c>
      <c r="H1066" s="21">
        <f ca="1">IF(G1066=1,HLOOKUP(MONTH(E1066),Inputs!$B$11:$M$15,5),IF(YEAR($E1066)&gt;$F1066,0,IF(YEAR($E1066)=$F1066,HLOOKUP(MONTH(E1066),Inputs!$B$11:$M$15,4),1)))</f>
        <v>1</v>
      </c>
      <c r="I1066" s="2">
        <f>SUMIFS('raw data'!$E:$E,'raw data'!$A:$A,"="&amp;SystemAnalysis!$A1066,'raw data'!$G:$G,"="&amp;SystemAnalysis!$F1066)</f>
        <v>6</v>
      </c>
      <c r="J1066" s="24">
        <f ca="1">$D1066*H1066*Inputs!$A$2</f>
        <v>6.1050000000000004</v>
      </c>
      <c r="K1066" s="11">
        <f ca="1">IFERROR(I1066/J1066,"")</f>
        <v>0.98280098280098271</v>
      </c>
    </row>
    <row r="1067" spans="1:11" x14ac:dyDescent="0.25">
      <c r="A1067" s="35">
        <v>2174</v>
      </c>
      <c r="B1067" s="2" t="s">
        <v>5</v>
      </c>
      <c r="C1067" s="2">
        <v>8</v>
      </c>
      <c r="D1067" s="2">
        <v>3.91</v>
      </c>
      <c r="E1067" s="12">
        <v>40664</v>
      </c>
      <c r="F1067" s="18">
        <v>2013</v>
      </c>
      <c r="G1067" s="2">
        <f ca="1">IF(YEAR(E1067)=Inputs!$A$4,1,0)</f>
        <v>0</v>
      </c>
      <c r="H1067" s="21">
        <f ca="1">IF(G1067=1,HLOOKUP(MONTH(E1067),Inputs!$B$11:$M$15,5),IF(YEAR($E1067)&gt;$F1067,0,IF(YEAR($E1067)=$F1067,HLOOKUP(MONTH(E1067),Inputs!$B$11:$M$15,4),1)))</f>
        <v>1</v>
      </c>
      <c r="I1067" s="2">
        <f>SUMIFS('raw data'!$E:$E,'raw data'!$A:$A,"="&amp;SystemAnalysis!$A1067,'raw data'!$G:$G,"="&amp;SystemAnalysis!$F1067)</f>
        <v>5</v>
      </c>
      <c r="J1067" s="24">
        <f ca="1">$D1067*H1067*Inputs!$A$2</f>
        <v>4.3010000000000002</v>
      </c>
      <c r="K1067" s="11">
        <f ca="1">IFERROR(I1067/J1067,"")</f>
        <v>1.1625203441060219</v>
      </c>
    </row>
    <row r="1068" spans="1:11" x14ac:dyDescent="0.25">
      <c r="A1068" s="35">
        <v>2209</v>
      </c>
      <c r="B1068" s="2" t="s">
        <v>5</v>
      </c>
      <c r="C1068" s="2">
        <v>2</v>
      </c>
      <c r="D1068" s="2">
        <v>4.2</v>
      </c>
      <c r="E1068" s="12">
        <v>40544</v>
      </c>
      <c r="F1068" s="18">
        <v>2013</v>
      </c>
      <c r="G1068" s="2">
        <f ca="1">IF(YEAR(E1068)=Inputs!$A$4,1,0)</f>
        <v>0</v>
      </c>
      <c r="H1068" s="21">
        <f ca="1">IF(G1068=1,HLOOKUP(MONTH(E1068),Inputs!$B$11:$M$15,5),IF(YEAR($E1068)&gt;$F1068,0,IF(YEAR($E1068)=$F1068,HLOOKUP(MONTH(E1068),Inputs!$B$11:$M$15,4),1)))</f>
        <v>1</v>
      </c>
      <c r="I1068" s="2">
        <f>SUMIFS('raw data'!$E:$E,'raw data'!$A:$A,"="&amp;SystemAnalysis!$A1068,'raw data'!$G:$G,"="&amp;SystemAnalysis!$F1068)</f>
        <v>5</v>
      </c>
      <c r="J1068" s="24">
        <f ca="1">$D1068*H1068*Inputs!$A$2</f>
        <v>4.620000000000001</v>
      </c>
      <c r="K1068" s="11">
        <f ca="1">IFERROR(I1068/J1068,"")</f>
        <v>1.082251082251082</v>
      </c>
    </row>
    <row r="1069" spans="1:11" x14ac:dyDescent="0.25">
      <c r="A1069" s="35">
        <v>2218</v>
      </c>
      <c r="B1069" s="2" t="s">
        <v>5</v>
      </c>
      <c r="C1069" s="2">
        <v>8</v>
      </c>
      <c r="D1069" s="2">
        <v>5.52</v>
      </c>
      <c r="E1069" s="12">
        <v>40603</v>
      </c>
      <c r="F1069" s="18">
        <v>2013</v>
      </c>
      <c r="G1069" s="2">
        <f ca="1">IF(YEAR(E1069)=Inputs!$A$4,1,0)</f>
        <v>0</v>
      </c>
      <c r="H1069" s="21">
        <f ca="1">IF(G1069=1,HLOOKUP(MONTH(E1069),Inputs!$B$11:$M$15,5),IF(YEAR($E1069)&gt;$F1069,0,IF(YEAR($E1069)=$F1069,HLOOKUP(MONTH(E1069),Inputs!$B$11:$M$15,4),1)))</f>
        <v>1</v>
      </c>
      <c r="I1069" s="2">
        <f>SUMIFS('raw data'!$E:$E,'raw data'!$A:$A,"="&amp;SystemAnalysis!$A1069,'raw data'!$G:$G,"="&amp;SystemAnalysis!$F1069)</f>
        <v>6</v>
      </c>
      <c r="J1069" s="24">
        <f ca="1">$D1069*H1069*Inputs!$A$2</f>
        <v>6.0720000000000001</v>
      </c>
      <c r="K1069" s="11">
        <f ca="1">IFERROR(I1069/J1069,"")</f>
        <v>0.98814229249011853</v>
      </c>
    </row>
    <row r="1070" spans="1:11" x14ac:dyDescent="0.25">
      <c r="A1070" s="35">
        <v>2237</v>
      </c>
      <c r="B1070" s="2" t="s">
        <v>5</v>
      </c>
      <c r="C1070" s="2">
        <v>2</v>
      </c>
      <c r="D1070" s="2">
        <v>5.25</v>
      </c>
      <c r="E1070" s="12">
        <v>40544</v>
      </c>
      <c r="F1070" s="18">
        <v>2013</v>
      </c>
      <c r="G1070" s="2">
        <f ca="1">IF(YEAR(E1070)=Inputs!$A$4,1,0)</f>
        <v>0</v>
      </c>
      <c r="H1070" s="21">
        <f ca="1">IF(G1070=1,HLOOKUP(MONTH(E1070),Inputs!$B$11:$M$15,5),IF(YEAR($E1070)&gt;$F1070,0,IF(YEAR($E1070)=$F1070,HLOOKUP(MONTH(E1070),Inputs!$B$11:$M$15,4),1)))</f>
        <v>1</v>
      </c>
      <c r="I1070" s="2">
        <f>SUMIFS('raw data'!$E:$E,'raw data'!$A:$A,"="&amp;SystemAnalysis!$A1070,'raw data'!$G:$G,"="&amp;SystemAnalysis!$F1070)</f>
        <v>6</v>
      </c>
      <c r="J1070" s="24">
        <f ca="1">$D1070*H1070*Inputs!$A$2</f>
        <v>5.7750000000000004</v>
      </c>
      <c r="K1070" s="11">
        <f ca="1">IFERROR(I1070/J1070,"")</f>
        <v>1.0389610389610389</v>
      </c>
    </row>
    <row r="1071" spans="1:11" x14ac:dyDescent="0.25">
      <c r="A1071" s="35">
        <v>2247</v>
      </c>
      <c r="B1071" s="2" t="s">
        <v>5</v>
      </c>
      <c r="C1071" s="2">
        <v>2</v>
      </c>
      <c r="D1071" s="2">
        <v>4.0250000000000004</v>
      </c>
      <c r="E1071" s="12">
        <v>40603</v>
      </c>
      <c r="F1071" s="18">
        <v>2013</v>
      </c>
      <c r="G1071" s="2">
        <f ca="1">IF(YEAR(E1071)=Inputs!$A$4,1,0)</f>
        <v>0</v>
      </c>
      <c r="H1071" s="21">
        <f ca="1">IF(G1071=1,HLOOKUP(MONTH(E1071),Inputs!$B$11:$M$15,5),IF(YEAR($E1071)&gt;$F1071,0,IF(YEAR($E1071)=$F1071,HLOOKUP(MONTH(E1071),Inputs!$B$11:$M$15,4),1)))</f>
        <v>1</v>
      </c>
      <c r="I1071" s="2">
        <f>SUMIFS('raw data'!$E:$E,'raw data'!$A:$A,"="&amp;SystemAnalysis!$A1071,'raw data'!$G:$G,"="&amp;SystemAnalysis!$F1071)</f>
        <v>5</v>
      </c>
      <c r="J1071" s="24">
        <f ca="1">$D1071*H1071*Inputs!$A$2</f>
        <v>4.4275000000000011</v>
      </c>
      <c r="K1071" s="11">
        <f ca="1">IFERROR(I1071/J1071,"")</f>
        <v>1.1293054771315638</v>
      </c>
    </row>
    <row r="1072" spans="1:11" x14ac:dyDescent="0.25">
      <c r="A1072" s="35">
        <v>2255</v>
      </c>
      <c r="B1072" s="2" t="s">
        <v>5</v>
      </c>
      <c r="C1072" s="2">
        <v>8</v>
      </c>
      <c r="D1072" s="2">
        <v>8.74</v>
      </c>
      <c r="E1072" s="12">
        <v>40575</v>
      </c>
      <c r="F1072" s="18">
        <v>2013</v>
      </c>
      <c r="G1072" s="2">
        <f ca="1">IF(YEAR(E1072)=Inputs!$A$4,1,0)</f>
        <v>0</v>
      </c>
      <c r="H1072" s="21">
        <f ca="1">IF(G1072=1,HLOOKUP(MONTH(E1072),Inputs!$B$11:$M$15,5),IF(YEAR($E1072)&gt;$F1072,0,IF(YEAR($E1072)=$F1072,HLOOKUP(MONTH(E1072),Inputs!$B$11:$M$15,4),1)))</f>
        <v>1</v>
      </c>
      <c r="I1072" s="2">
        <f>SUMIFS('raw data'!$E:$E,'raw data'!$A:$A,"="&amp;SystemAnalysis!$A1072,'raw data'!$G:$G,"="&amp;SystemAnalysis!$F1072)</f>
        <v>11</v>
      </c>
      <c r="J1072" s="24">
        <f ca="1">$D1072*H1072*Inputs!$A$2</f>
        <v>9.6140000000000008</v>
      </c>
      <c r="K1072" s="11">
        <f ca="1">IFERROR(I1072/J1072,"")</f>
        <v>1.1441647597254003</v>
      </c>
    </row>
    <row r="1073" spans="1:11" x14ac:dyDescent="0.25">
      <c r="A1073" s="35">
        <v>2268</v>
      </c>
      <c r="B1073" s="2" t="s">
        <v>5</v>
      </c>
      <c r="C1073" s="2">
        <v>8</v>
      </c>
      <c r="D1073" s="2">
        <v>3.22</v>
      </c>
      <c r="E1073" s="12">
        <v>40634</v>
      </c>
      <c r="F1073" s="18">
        <v>2013</v>
      </c>
      <c r="G1073" s="2">
        <f ca="1">IF(YEAR(E1073)=Inputs!$A$4,1,0)</f>
        <v>0</v>
      </c>
      <c r="H1073" s="21">
        <f ca="1">IF(G1073=1,HLOOKUP(MONTH(E1073),Inputs!$B$11:$M$15,5),IF(YEAR($E1073)&gt;$F1073,0,IF(YEAR($E1073)=$F1073,HLOOKUP(MONTH(E1073),Inputs!$B$11:$M$15,4),1)))</f>
        <v>1</v>
      </c>
      <c r="I1073" s="2">
        <f>SUMIFS('raw data'!$E:$E,'raw data'!$A:$A,"="&amp;SystemAnalysis!$A1073,'raw data'!$G:$G,"="&amp;SystemAnalysis!$F1073)</f>
        <v>4</v>
      </c>
      <c r="J1073" s="24">
        <f ca="1">$D1073*H1073*Inputs!$A$2</f>
        <v>3.5420000000000007</v>
      </c>
      <c r="K1073" s="11">
        <f ca="1">IFERROR(I1073/J1073,"")</f>
        <v>1.1293054771315638</v>
      </c>
    </row>
    <row r="1074" spans="1:11" x14ac:dyDescent="0.25">
      <c r="A1074" s="35">
        <v>2270</v>
      </c>
      <c r="B1074" s="2" t="s">
        <v>5</v>
      </c>
      <c r="C1074" s="2">
        <v>8</v>
      </c>
      <c r="D1074" s="2">
        <v>4.5999999999999996</v>
      </c>
      <c r="E1074" s="12">
        <v>40603</v>
      </c>
      <c r="F1074" s="18">
        <v>2013</v>
      </c>
      <c r="G1074" s="2">
        <f ca="1">IF(YEAR(E1074)=Inputs!$A$4,1,0)</f>
        <v>0</v>
      </c>
      <c r="H1074" s="21">
        <f ca="1">IF(G1074=1,HLOOKUP(MONTH(E1074),Inputs!$B$11:$M$15,5),IF(YEAR($E1074)&gt;$F1074,0,IF(YEAR($E1074)=$F1074,HLOOKUP(MONTH(E1074),Inputs!$B$11:$M$15,4),1)))</f>
        <v>1</v>
      </c>
      <c r="I1074" s="2">
        <f>SUMIFS('raw data'!$E:$E,'raw data'!$A:$A,"="&amp;SystemAnalysis!$A1074,'raw data'!$G:$G,"="&amp;SystemAnalysis!$F1074)</f>
        <v>6</v>
      </c>
      <c r="J1074" s="24">
        <f ca="1">$D1074*H1074*Inputs!$A$2</f>
        <v>5.0599999999999996</v>
      </c>
      <c r="K1074" s="11">
        <f ca="1">IFERROR(I1074/J1074,"")</f>
        <v>1.1857707509881423</v>
      </c>
    </row>
    <row r="1075" spans="1:11" x14ac:dyDescent="0.25">
      <c r="A1075" s="35">
        <v>2297</v>
      </c>
      <c r="B1075" s="2" t="s">
        <v>5</v>
      </c>
      <c r="C1075" s="2">
        <v>8</v>
      </c>
      <c r="D1075" s="2">
        <v>5.29</v>
      </c>
      <c r="E1075" s="12">
        <v>40603</v>
      </c>
      <c r="F1075" s="18">
        <v>2013</v>
      </c>
      <c r="G1075" s="2">
        <f ca="1">IF(YEAR(E1075)=Inputs!$A$4,1,0)</f>
        <v>0</v>
      </c>
      <c r="H1075" s="21">
        <f ca="1">IF(G1075=1,HLOOKUP(MONTH(E1075),Inputs!$B$11:$M$15,5),IF(YEAR($E1075)&gt;$F1075,0,IF(YEAR($E1075)=$F1075,HLOOKUP(MONTH(E1075),Inputs!$B$11:$M$15,4),1)))</f>
        <v>1</v>
      </c>
      <c r="I1075" s="2">
        <f>SUMIFS('raw data'!$E:$E,'raw data'!$A:$A,"="&amp;SystemAnalysis!$A1075,'raw data'!$G:$G,"="&amp;SystemAnalysis!$F1075)</f>
        <v>6</v>
      </c>
      <c r="J1075" s="24">
        <f ca="1">$D1075*H1075*Inputs!$A$2</f>
        <v>5.8190000000000008</v>
      </c>
      <c r="K1075" s="11">
        <f ca="1">IFERROR(I1075/J1075,"")</f>
        <v>1.0311050008592539</v>
      </c>
    </row>
    <row r="1076" spans="1:11" x14ac:dyDescent="0.25">
      <c r="A1076" s="35">
        <v>2299</v>
      </c>
      <c r="B1076" s="2" t="s">
        <v>5</v>
      </c>
      <c r="C1076" s="2">
        <v>7</v>
      </c>
      <c r="D1076" s="2">
        <v>9.6</v>
      </c>
      <c r="E1076" s="12">
        <v>40330</v>
      </c>
      <c r="F1076" s="18">
        <v>2013</v>
      </c>
      <c r="G1076" s="2">
        <f ca="1">IF(YEAR(E1076)=Inputs!$A$4,1,0)</f>
        <v>0</v>
      </c>
      <c r="H1076" s="21">
        <f ca="1">IF(G1076=1,HLOOKUP(MONTH(E1076),Inputs!$B$11:$M$15,5),IF(YEAR($E1076)&gt;$F1076,0,IF(YEAR($E1076)=$F1076,HLOOKUP(MONTH(E1076),Inputs!$B$11:$M$15,4),1)))</f>
        <v>1</v>
      </c>
      <c r="I1076" s="2">
        <f>SUMIFS('raw data'!$E:$E,'raw data'!$A:$A,"="&amp;SystemAnalysis!$A1076,'raw data'!$G:$G,"="&amp;SystemAnalysis!$F1076)</f>
        <v>2</v>
      </c>
      <c r="J1076" s="24">
        <f ca="1">$D1076*H1076*Inputs!$A$2</f>
        <v>10.56</v>
      </c>
      <c r="K1076" s="11">
        <f ca="1">IFERROR(I1076/J1076,"")</f>
        <v>0.18939393939393939</v>
      </c>
    </row>
    <row r="1077" spans="1:11" x14ac:dyDescent="0.25">
      <c r="A1077" s="35">
        <v>2346</v>
      </c>
      <c r="B1077" s="2" t="s">
        <v>5</v>
      </c>
      <c r="C1077" s="2">
        <v>8</v>
      </c>
      <c r="D1077" s="2">
        <v>3.45</v>
      </c>
      <c r="E1077" s="12">
        <v>40634</v>
      </c>
      <c r="F1077" s="18">
        <v>2013</v>
      </c>
      <c r="G1077" s="2">
        <f ca="1">IF(YEAR(E1077)=Inputs!$A$4,1,0)</f>
        <v>0</v>
      </c>
      <c r="H1077" s="21">
        <f ca="1">IF(G1077=1,HLOOKUP(MONTH(E1077),Inputs!$B$11:$M$15,5),IF(YEAR($E1077)&gt;$F1077,0,IF(YEAR($E1077)=$F1077,HLOOKUP(MONTH(E1077),Inputs!$B$11:$M$15,4),1)))</f>
        <v>1</v>
      </c>
      <c r="I1077" s="2">
        <f>SUMIFS('raw data'!$E:$E,'raw data'!$A:$A,"="&amp;SystemAnalysis!$A1077,'raw data'!$G:$G,"="&amp;SystemAnalysis!$F1077)</f>
        <v>4</v>
      </c>
      <c r="J1077" s="24">
        <f ca="1">$D1077*H1077*Inputs!$A$2</f>
        <v>3.7950000000000004</v>
      </c>
      <c r="K1077" s="11">
        <f ca="1">IFERROR(I1077/J1077,"")</f>
        <v>1.054018445322793</v>
      </c>
    </row>
    <row r="1078" spans="1:11" x14ac:dyDescent="0.25">
      <c r="A1078" s="35">
        <v>2356</v>
      </c>
      <c r="B1078" s="2" t="s">
        <v>5</v>
      </c>
      <c r="C1078" s="2">
        <v>8</v>
      </c>
      <c r="D1078" s="2">
        <v>1.9139999999999999</v>
      </c>
      <c r="E1078" s="12">
        <v>40756</v>
      </c>
      <c r="F1078" s="18">
        <v>2013</v>
      </c>
      <c r="G1078" s="2">
        <f ca="1">IF(YEAR(E1078)=Inputs!$A$4,1,0)</f>
        <v>0</v>
      </c>
      <c r="H1078" s="21">
        <f ca="1">IF(G1078=1,HLOOKUP(MONTH(E1078),Inputs!$B$11:$M$15,5),IF(YEAR($E1078)&gt;$F1078,0,IF(YEAR($E1078)=$F1078,HLOOKUP(MONTH(E1078),Inputs!$B$11:$M$15,4),1)))</f>
        <v>1</v>
      </c>
      <c r="I1078" s="2">
        <f>SUMIFS('raw data'!$E:$E,'raw data'!$A:$A,"="&amp;SystemAnalysis!$A1078,'raw data'!$G:$G,"="&amp;SystemAnalysis!$F1078)</f>
        <v>2</v>
      </c>
      <c r="J1078" s="24">
        <f ca="1">$D1078*H1078*Inputs!$A$2</f>
        <v>2.1053999999999999</v>
      </c>
      <c r="K1078" s="11">
        <f ca="1">IFERROR(I1078/J1078,"")</f>
        <v>0.94993825401348919</v>
      </c>
    </row>
    <row r="1079" spans="1:11" x14ac:dyDescent="0.25">
      <c r="A1079" s="35">
        <v>2361</v>
      </c>
      <c r="B1079" s="2" t="s">
        <v>5</v>
      </c>
      <c r="C1079" s="2">
        <v>8</v>
      </c>
      <c r="D1079" s="2">
        <v>4.9950000000000001</v>
      </c>
      <c r="E1079" s="12">
        <v>40603</v>
      </c>
      <c r="F1079" s="18">
        <v>2013</v>
      </c>
      <c r="G1079" s="2">
        <f ca="1">IF(YEAR(E1079)=Inputs!$A$4,1,0)</f>
        <v>0</v>
      </c>
      <c r="H1079" s="21">
        <f ca="1">IF(G1079=1,HLOOKUP(MONTH(E1079),Inputs!$B$11:$M$15,5),IF(YEAR($E1079)&gt;$F1079,0,IF(YEAR($E1079)=$F1079,HLOOKUP(MONTH(E1079),Inputs!$B$11:$M$15,4),1)))</f>
        <v>1</v>
      </c>
      <c r="I1079" s="2">
        <f>SUMIFS('raw data'!$E:$E,'raw data'!$A:$A,"="&amp;SystemAnalysis!$A1079,'raw data'!$G:$G,"="&amp;SystemAnalysis!$F1079)</f>
        <v>6</v>
      </c>
      <c r="J1079" s="24">
        <f ca="1">$D1079*H1079*Inputs!$A$2</f>
        <v>5.4945000000000004</v>
      </c>
      <c r="K1079" s="11">
        <f ca="1">IFERROR(I1079/J1079,"")</f>
        <v>1.0920010920010919</v>
      </c>
    </row>
    <row r="1080" spans="1:11" x14ac:dyDescent="0.25">
      <c r="A1080" s="35">
        <v>2367</v>
      </c>
      <c r="B1080" s="2" t="s">
        <v>5</v>
      </c>
      <c r="C1080" s="2">
        <v>2</v>
      </c>
      <c r="D1080" s="2">
        <v>11.1</v>
      </c>
      <c r="E1080" s="12">
        <v>40848</v>
      </c>
      <c r="F1080" s="18">
        <v>2013</v>
      </c>
      <c r="G1080" s="2">
        <f ca="1">IF(YEAR(E1080)=Inputs!$A$4,1,0)</f>
        <v>0</v>
      </c>
      <c r="H1080" s="21">
        <f ca="1">IF(G1080=1,HLOOKUP(MONTH(E1080),Inputs!$B$11:$M$15,5),IF(YEAR($E1080)&gt;$F1080,0,IF(YEAR($E1080)=$F1080,HLOOKUP(MONTH(E1080),Inputs!$B$11:$M$15,4),1)))</f>
        <v>1</v>
      </c>
      <c r="I1080" s="2">
        <f>SUMIFS('raw data'!$E:$E,'raw data'!$A:$A,"="&amp;SystemAnalysis!$A1080,'raw data'!$G:$G,"="&amp;SystemAnalysis!$F1080)</f>
        <v>3</v>
      </c>
      <c r="J1080" s="24">
        <f ca="1">$D1080*H1080*Inputs!$A$2</f>
        <v>12.21</v>
      </c>
      <c r="K1080" s="11">
        <f ca="1">IFERROR(I1080/J1080,"")</f>
        <v>0.24570024570024568</v>
      </c>
    </row>
    <row r="1081" spans="1:11" x14ac:dyDescent="0.25">
      <c r="A1081" s="35">
        <v>2369</v>
      </c>
      <c r="B1081" s="2" t="s">
        <v>5</v>
      </c>
      <c r="C1081" s="2">
        <v>8</v>
      </c>
      <c r="D1081" s="2">
        <v>4.83</v>
      </c>
      <c r="E1081" s="12">
        <v>40634</v>
      </c>
      <c r="F1081" s="18">
        <v>2013</v>
      </c>
      <c r="G1081" s="2">
        <f ca="1">IF(YEAR(E1081)=Inputs!$A$4,1,0)</f>
        <v>0</v>
      </c>
      <c r="H1081" s="21">
        <f ca="1">IF(G1081=1,HLOOKUP(MONTH(E1081),Inputs!$B$11:$M$15,5),IF(YEAR($E1081)&gt;$F1081,0,IF(YEAR($E1081)=$F1081,HLOOKUP(MONTH(E1081),Inputs!$B$11:$M$15,4),1)))</f>
        <v>1</v>
      </c>
      <c r="I1081" s="2">
        <f>SUMIFS('raw data'!$E:$E,'raw data'!$A:$A,"="&amp;SystemAnalysis!$A1081,'raw data'!$G:$G,"="&amp;SystemAnalysis!$F1081)</f>
        <v>6</v>
      </c>
      <c r="J1081" s="24">
        <f ca="1">$D1081*H1081*Inputs!$A$2</f>
        <v>5.3130000000000006</v>
      </c>
      <c r="K1081" s="11">
        <f ca="1">IFERROR(I1081/J1081,"")</f>
        <v>1.129305477131564</v>
      </c>
    </row>
    <row r="1082" spans="1:11" x14ac:dyDescent="0.25">
      <c r="A1082" s="35">
        <v>2399</v>
      </c>
      <c r="B1082" s="2" t="s">
        <v>5</v>
      </c>
      <c r="C1082" s="2">
        <v>6</v>
      </c>
      <c r="D1082" s="2">
        <v>8.9700000000000006</v>
      </c>
      <c r="E1082" s="12">
        <v>40575</v>
      </c>
      <c r="F1082" s="18">
        <v>2013</v>
      </c>
      <c r="G1082" s="2">
        <f ca="1">IF(YEAR(E1082)=Inputs!$A$4,1,0)</f>
        <v>0</v>
      </c>
      <c r="H1082" s="21">
        <f ca="1">IF(G1082=1,HLOOKUP(MONTH(E1082),Inputs!$B$11:$M$15,5),IF(YEAR($E1082)&gt;$F1082,0,IF(YEAR($E1082)=$F1082,HLOOKUP(MONTH(E1082),Inputs!$B$11:$M$15,4),1)))</f>
        <v>1</v>
      </c>
      <c r="I1082" s="2">
        <f>SUMIFS('raw data'!$E:$E,'raw data'!$A:$A,"="&amp;SystemAnalysis!$A1082,'raw data'!$G:$G,"="&amp;SystemAnalysis!$F1082)</f>
        <v>12</v>
      </c>
      <c r="J1082" s="24">
        <f ca="1">$D1082*H1082*Inputs!$A$2</f>
        <v>9.8670000000000009</v>
      </c>
      <c r="K1082" s="11">
        <f ca="1">IFERROR(I1082/J1082,"")</f>
        <v>1.2161751292186074</v>
      </c>
    </row>
    <row r="1083" spans="1:11" x14ac:dyDescent="0.25">
      <c r="A1083" s="35">
        <v>2400</v>
      </c>
      <c r="B1083" s="2" t="s">
        <v>5</v>
      </c>
      <c r="C1083" s="2">
        <v>8</v>
      </c>
      <c r="D1083" s="2">
        <v>4.05</v>
      </c>
      <c r="E1083" s="12">
        <v>40634</v>
      </c>
      <c r="F1083" s="18">
        <v>2013</v>
      </c>
      <c r="G1083" s="2">
        <f ca="1">IF(YEAR(E1083)=Inputs!$A$4,1,0)</f>
        <v>0</v>
      </c>
      <c r="H1083" s="21">
        <f ca="1">IF(G1083=1,HLOOKUP(MONTH(E1083),Inputs!$B$11:$M$15,5),IF(YEAR($E1083)&gt;$F1083,0,IF(YEAR($E1083)=$F1083,HLOOKUP(MONTH(E1083),Inputs!$B$11:$M$15,4),1)))</f>
        <v>1</v>
      </c>
      <c r="I1083" s="2">
        <f>SUMIFS('raw data'!$E:$E,'raw data'!$A:$A,"="&amp;SystemAnalysis!$A1083,'raw data'!$G:$G,"="&amp;SystemAnalysis!$F1083)</f>
        <v>5</v>
      </c>
      <c r="J1083" s="24">
        <f ca="1">$D1083*H1083*Inputs!$A$2</f>
        <v>4.4550000000000001</v>
      </c>
      <c r="K1083" s="11">
        <f ca="1">IFERROR(I1083/J1083,"")</f>
        <v>1.122334455667789</v>
      </c>
    </row>
    <row r="1084" spans="1:11" x14ac:dyDescent="0.25">
      <c r="A1084" s="35">
        <v>2427</v>
      </c>
      <c r="B1084" s="2" t="s">
        <v>5</v>
      </c>
      <c r="C1084" s="2">
        <v>8</v>
      </c>
      <c r="D1084" s="2">
        <v>4.83</v>
      </c>
      <c r="E1084" s="12">
        <v>40603</v>
      </c>
      <c r="F1084" s="18">
        <v>2013</v>
      </c>
      <c r="G1084" s="2">
        <f ca="1">IF(YEAR(E1084)=Inputs!$A$4,1,0)</f>
        <v>0</v>
      </c>
      <c r="H1084" s="21">
        <f ca="1">IF(G1084=1,HLOOKUP(MONTH(E1084),Inputs!$B$11:$M$15,5),IF(YEAR($E1084)&gt;$F1084,0,IF(YEAR($E1084)=$F1084,HLOOKUP(MONTH(E1084),Inputs!$B$11:$M$15,4),1)))</f>
        <v>1</v>
      </c>
      <c r="I1084" s="2">
        <f>SUMIFS('raw data'!$E:$E,'raw data'!$A:$A,"="&amp;SystemAnalysis!$A1084,'raw data'!$G:$G,"="&amp;SystemAnalysis!$F1084)</f>
        <v>6</v>
      </c>
      <c r="J1084" s="24">
        <f ca="1">$D1084*H1084*Inputs!$A$2</f>
        <v>5.3130000000000006</v>
      </c>
      <c r="K1084" s="11">
        <f ca="1">IFERROR(I1084/J1084,"")</f>
        <v>1.129305477131564</v>
      </c>
    </row>
    <row r="1085" spans="1:11" x14ac:dyDescent="0.25">
      <c r="A1085" s="35">
        <v>2433</v>
      </c>
      <c r="B1085" s="2" t="s">
        <v>5</v>
      </c>
      <c r="C1085" s="2">
        <v>6</v>
      </c>
      <c r="D1085" s="2">
        <v>8.14</v>
      </c>
      <c r="E1085" s="12">
        <v>40603</v>
      </c>
      <c r="F1085" s="18">
        <v>2013</v>
      </c>
      <c r="G1085" s="2">
        <f ca="1">IF(YEAR(E1085)=Inputs!$A$4,1,0)</f>
        <v>0</v>
      </c>
      <c r="H1085" s="21">
        <f ca="1">IF(G1085=1,HLOOKUP(MONTH(E1085),Inputs!$B$11:$M$15,5),IF(YEAR($E1085)&gt;$F1085,0,IF(YEAR($E1085)=$F1085,HLOOKUP(MONTH(E1085),Inputs!$B$11:$M$15,4),1)))</f>
        <v>1</v>
      </c>
      <c r="I1085" s="2">
        <f>SUMIFS('raw data'!$E:$E,'raw data'!$A:$A,"="&amp;SystemAnalysis!$A1085,'raw data'!$G:$G,"="&amp;SystemAnalysis!$F1085)</f>
        <v>9</v>
      </c>
      <c r="J1085" s="24">
        <f ca="1">$D1085*H1085*Inputs!$A$2</f>
        <v>8.9540000000000006</v>
      </c>
      <c r="K1085" s="11">
        <f ca="1">IFERROR(I1085/J1085,"")</f>
        <v>1.0051373687737324</v>
      </c>
    </row>
    <row r="1086" spans="1:11" x14ac:dyDescent="0.25">
      <c r="A1086" s="35">
        <v>2450</v>
      </c>
      <c r="B1086" s="2" t="s">
        <v>5</v>
      </c>
      <c r="C1086" s="2">
        <v>3</v>
      </c>
      <c r="D1086" s="2">
        <v>44.8</v>
      </c>
      <c r="E1086" s="12">
        <v>40575</v>
      </c>
      <c r="F1086" s="18">
        <v>2013</v>
      </c>
      <c r="G1086" s="2">
        <f ca="1">IF(YEAR(E1086)=Inputs!$A$4,1,0)</f>
        <v>0</v>
      </c>
      <c r="H1086" s="21">
        <f ca="1">IF(G1086=1,HLOOKUP(MONTH(E1086),Inputs!$B$11:$M$15,5),IF(YEAR($E1086)&gt;$F1086,0,IF(YEAR($E1086)=$F1086,HLOOKUP(MONTH(E1086),Inputs!$B$11:$M$15,4),1)))</f>
        <v>1</v>
      </c>
      <c r="I1086" s="2">
        <f>SUMIFS('raw data'!$E:$E,'raw data'!$A:$A,"="&amp;SystemAnalysis!$A1086,'raw data'!$G:$G,"="&amp;SystemAnalysis!$F1086)</f>
        <v>44</v>
      </c>
      <c r="J1086" s="24">
        <f ca="1">$D1086*H1086*Inputs!$A$2</f>
        <v>49.28</v>
      </c>
      <c r="K1086" s="11">
        <f ca="1">IFERROR(I1086/J1086,"")</f>
        <v>0.89285714285714279</v>
      </c>
    </row>
    <row r="1087" spans="1:11" x14ac:dyDescent="0.25">
      <c r="A1087" s="35">
        <v>2463</v>
      </c>
      <c r="B1087" s="2" t="s">
        <v>5</v>
      </c>
      <c r="C1087" s="2">
        <v>3</v>
      </c>
      <c r="D1087" s="2">
        <v>51.03</v>
      </c>
      <c r="E1087" s="12">
        <v>40575</v>
      </c>
      <c r="F1087" s="18">
        <v>2013</v>
      </c>
      <c r="G1087" s="2">
        <f ca="1">IF(YEAR(E1087)=Inputs!$A$4,1,0)</f>
        <v>0</v>
      </c>
      <c r="H1087" s="21">
        <f ca="1">IF(G1087=1,HLOOKUP(MONTH(E1087),Inputs!$B$11:$M$15,5),IF(YEAR($E1087)&gt;$F1087,0,IF(YEAR($E1087)=$F1087,HLOOKUP(MONTH(E1087),Inputs!$B$11:$M$15,4),1)))</f>
        <v>1</v>
      </c>
      <c r="I1087" s="2">
        <f>SUMIFS('raw data'!$E:$E,'raw data'!$A:$A,"="&amp;SystemAnalysis!$A1087,'raw data'!$G:$G,"="&amp;SystemAnalysis!$F1087)</f>
        <v>55</v>
      </c>
      <c r="J1087" s="24">
        <f ca="1">$D1087*H1087*Inputs!$A$2</f>
        <v>56.133000000000003</v>
      </c>
      <c r="K1087" s="11">
        <f ca="1">IFERROR(I1087/J1087,"")</f>
        <v>0.97981579463060942</v>
      </c>
    </row>
    <row r="1088" spans="1:11" x14ac:dyDescent="0.25">
      <c r="A1088" s="35">
        <v>2474</v>
      </c>
      <c r="B1088" s="2" t="s">
        <v>5</v>
      </c>
      <c r="C1088" s="2">
        <v>9</v>
      </c>
      <c r="D1088" s="2">
        <v>5.17</v>
      </c>
      <c r="E1088" s="12">
        <v>40634</v>
      </c>
      <c r="F1088" s="18">
        <v>2013</v>
      </c>
      <c r="G1088" s="2">
        <f ca="1">IF(YEAR(E1088)=Inputs!$A$4,1,0)</f>
        <v>0</v>
      </c>
      <c r="H1088" s="21">
        <f ca="1">IF(G1088=1,HLOOKUP(MONTH(E1088),Inputs!$B$11:$M$15,5),IF(YEAR($E1088)&gt;$F1088,0,IF(YEAR($E1088)=$F1088,HLOOKUP(MONTH(E1088),Inputs!$B$11:$M$15,4),1)))</f>
        <v>1</v>
      </c>
      <c r="I1088" s="2">
        <f>SUMIFS('raw data'!$E:$E,'raw data'!$A:$A,"="&amp;SystemAnalysis!$A1088,'raw data'!$G:$G,"="&amp;SystemAnalysis!$F1088)</f>
        <v>7</v>
      </c>
      <c r="J1088" s="24">
        <f ca="1">$D1088*H1088*Inputs!$A$2</f>
        <v>5.6870000000000003</v>
      </c>
      <c r="K1088" s="11">
        <f ca="1">IFERROR(I1088/J1088,"")</f>
        <v>1.2308774397749251</v>
      </c>
    </row>
    <row r="1089" spans="1:11" x14ac:dyDescent="0.25">
      <c r="A1089" s="35">
        <v>2512</v>
      </c>
      <c r="B1089" s="2" t="s">
        <v>5</v>
      </c>
      <c r="C1089" s="2">
        <v>8</v>
      </c>
      <c r="D1089" s="2">
        <v>8.0500000000000007</v>
      </c>
      <c r="E1089" s="12">
        <v>40575</v>
      </c>
      <c r="F1089" s="18">
        <v>2013</v>
      </c>
      <c r="G1089" s="2">
        <f ca="1">IF(YEAR(E1089)=Inputs!$A$4,1,0)</f>
        <v>0</v>
      </c>
      <c r="H1089" s="21">
        <f ca="1">IF(G1089=1,HLOOKUP(MONTH(E1089),Inputs!$B$11:$M$15,5),IF(YEAR($E1089)&gt;$F1089,0,IF(YEAR($E1089)=$F1089,HLOOKUP(MONTH(E1089),Inputs!$B$11:$M$15,4),1)))</f>
        <v>1</v>
      </c>
      <c r="I1089" s="2">
        <f>SUMIFS('raw data'!$E:$E,'raw data'!$A:$A,"="&amp;SystemAnalysis!$A1089,'raw data'!$G:$G,"="&amp;SystemAnalysis!$F1089)</f>
        <v>10</v>
      </c>
      <c r="J1089" s="24">
        <f ca="1">$D1089*H1089*Inputs!$A$2</f>
        <v>8.8550000000000022</v>
      </c>
      <c r="K1089" s="11">
        <f ca="1">IFERROR(I1089/J1089,"")</f>
        <v>1.1293054771315638</v>
      </c>
    </row>
    <row r="1090" spans="1:11" x14ac:dyDescent="0.25">
      <c r="A1090" s="35">
        <v>2619</v>
      </c>
      <c r="B1090" s="2" t="s">
        <v>5</v>
      </c>
      <c r="C1090" s="2">
        <v>8</v>
      </c>
      <c r="D1090" s="2">
        <v>2.448</v>
      </c>
      <c r="E1090" s="12">
        <v>40695</v>
      </c>
      <c r="F1090" s="18">
        <v>2013</v>
      </c>
      <c r="G1090" s="2">
        <f ca="1">IF(YEAR(E1090)=Inputs!$A$4,1,0)</f>
        <v>0</v>
      </c>
      <c r="H1090" s="21">
        <f ca="1">IF(G1090=1,HLOOKUP(MONTH(E1090),Inputs!$B$11:$M$15,5),IF(YEAR($E1090)&gt;$F1090,0,IF(YEAR($E1090)=$F1090,HLOOKUP(MONTH(E1090),Inputs!$B$11:$M$15,4),1)))</f>
        <v>1</v>
      </c>
      <c r="I1090" s="2">
        <f>SUMIFS('raw data'!$E:$E,'raw data'!$A:$A,"="&amp;SystemAnalysis!$A1090,'raw data'!$G:$G,"="&amp;SystemAnalysis!$F1090)</f>
        <v>3</v>
      </c>
      <c r="J1090" s="24">
        <f ca="1">$D1090*H1090*Inputs!$A$2</f>
        <v>2.6928000000000001</v>
      </c>
      <c r="K1090" s="11">
        <f ca="1">IFERROR(I1090/J1090,"")</f>
        <v>1.1140819964349375</v>
      </c>
    </row>
    <row r="1091" spans="1:11" x14ac:dyDescent="0.25">
      <c r="A1091" s="35">
        <v>2638</v>
      </c>
      <c r="B1091" s="2" t="s">
        <v>5</v>
      </c>
      <c r="C1091" s="2">
        <v>6</v>
      </c>
      <c r="D1091" s="2">
        <v>1.175</v>
      </c>
      <c r="E1091" s="12">
        <v>40787</v>
      </c>
      <c r="F1091" s="18">
        <v>2013</v>
      </c>
      <c r="G1091" s="2">
        <f ca="1">IF(YEAR(E1091)=Inputs!$A$4,1,0)</f>
        <v>0</v>
      </c>
      <c r="H1091" s="21">
        <f ca="1">IF(G1091=1,HLOOKUP(MONTH(E1091),Inputs!$B$11:$M$15,5),IF(YEAR($E1091)&gt;$F1091,0,IF(YEAR($E1091)=$F1091,HLOOKUP(MONTH(E1091),Inputs!$B$11:$M$15,4),1)))</f>
        <v>1</v>
      </c>
      <c r="I1091" s="2">
        <f>SUMIFS('raw data'!$E:$E,'raw data'!$A:$A,"="&amp;SystemAnalysis!$A1091,'raw data'!$G:$G,"="&amp;SystemAnalysis!$F1091)</f>
        <v>2</v>
      </c>
      <c r="J1091" s="24">
        <f ca="1">$D1091*H1091*Inputs!$A$2</f>
        <v>1.2925000000000002</v>
      </c>
      <c r="K1091" s="11">
        <f ca="1">IFERROR(I1091/J1091,"")</f>
        <v>1.5473887814313343</v>
      </c>
    </row>
    <row r="1092" spans="1:11" x14ac:dyDescent="0.25">
      <c r="A1092" s="35">
        <v>2746</v>
      </c>
      <c r="B1092" s="2" t="s">
        <v>5</v>
      </c>
      <c r="C1092" s="2">
        <v>6</v>
      </c>
      <c r="D1092" s="2">
        <v>4.2300000000000004</v>
      </c>
      <c r="E1092" s="12">
        <v>40756</v>
      </c>
      <c r="F1092" s="18">
        <v>2013</v>
      </c>
      <c r="G1092" s="2">
        <f ca="1">IF(YEAR(E1092)=Inputs!$A$4,1,0)</f>
        <v>0</v>
      </c>
      <c r="H1092" s="21">
        <f ca="1">IF(G1092=1,HLOOKUP(MONTH(E1092),Inputs!$B$11:$M$15,5),IF(YEAR($E1092)&gt;$F1092,0,IF(YEAR($E1092)=$F1092,HLOOKUP(MONTH(E1092),Inputs!$B$11:$M$15,4),1)))</f>
        <v>1</v>
      </c>
      <c r="I1092" s="2">
        <f>SUMIFS('raw data'!$E:$E,'raw data'!$A:$A,"="&amp;SystemAnalysis!$A1092,'raw data'!$G:$G,"="&amp;SystemAnalysis!$F1092)</f>
        <v>5</v>
      </c>
      <c r="J1092" s="24">
        <f ca="1">$D1092*H1092*Inputs!$A$2</f>
        <v>4.6530000000000005</v>
      </c>
      <c r="K1092" s="11">
        <f ca="1">IFERROR(I1092/J1092,"")</f>
        <v>1.0745755426606489</v>
      </c>
    </row>
    <row r="1093" spans="1:11" hidden="1" x14ac:dyDescent="0.25">
      <c r="A1093" s="35">
        <v>2764</v>
      </c>
      <c r="B1093" s="2" t="s">
        <v>5</v>
      </c>
      <c r="C1093" s="2">
        <v>8</v>
      </c>
      <c r="D1093" s="2">
        <v>3.22</v>
      </c>
      <c r="E1093" s="12">
        <v>41365</v>
      </c>
      <c r="F1093" s="18">
        <v>2013</v>
      </c>
      <c r="G1093" s="2">
        <f ca="1">IF(YEAR(E1093)=Inputs!$A$4,1,0)</f>
        <v>0</v>
      </c>
      <c r="H1093" s="21">
        <f ca="1">IF(G1093=1,HLOOKUP(MONTH(E1093),Inputs!$B$11:$M$15,5),IF(YEAR($E1093)&gt;$F1093,0,IF(YEAR($E1093)=$F1093,HLOOKUP(MONTH(E1093),Inputs!$B$11:$M$15,4),1)))</f>
        <v>0.8436380997851517</v>
      </c>
      <c r="I1093" s="2">
        <f>SUMIFS('raw data'!$E:$E,'raw data'!$A:$A,"="&amp;SystemAnalysis!$A1093,'raw data'!$G:$G,"="&amp;SystemAnalysis!$F1093)</f>
        <v>6</v>
      </c>
      <c r="J1093" s="24">
        <f ca="1">$D1093*H1093*Inputs!$A$2</f>
        <v>2.9881661494390079</v>
      </c>
      <c r="K1093" s="11">
        <f ca="1">IFERROR(I1093/J1093,"")</f>
        <v>2.0079204769542107</v>
      </c>
    </row>
    <row r="1094" spans="1:11" x14ac:dyDescent="0.25">
      <c r="A1094" s="35">
        <v>2774</v>
      </c>
      <c r="B1094" s="2" t="s">
        <v>5</v>
      </c>
      <c r="C1094" s="2">
        <v>6</v>
      </c>
      <c r="D1094" s="2">
        <v>2.8</v>
      </c>
      <c r="E1094" s="12">
        <v>40725</v>
      </c>
      <c r="F1094" s="18">
        <v>2013</v>
      </c>
      <c r="G1094" s="2">
        <f ca="1">IF(YEAR(E1094)=Inputs!$A$4,1,0)</f>
        <v>0</v>
      </c>
      <c r="H1094" s="21">
        <f ca="1">IF(G1094=1,HLOOKUP(MONTH(E1094),Inputs!$B$11:$M$15,5),IF(YEAR($E1094)&gt;$F1094,0,IF(YEAR($E1094)=$F1094,HLOOKUP(MONTH(E1094),Inputs!$B$11:$M$15,4),1)))</f>
        <v>1</v>
      </c>
      <c r="I1094" s="2">
        <f>SUMIFS('raw data'!$E:$E,'raw data'!$A:$A,"="&amp;SystemAnalysis!$A1094,'raw data'!$G:$G,"="&amp;SystemAnalysis!$F1094)</f>
        <v>4</v>
      </c>
      <c r="J1094" s="24">
        <f ca="1">$D1094*H1094*Inputs!$A$2</f>
        <v>3.08</v>
      </c>
      <c r="K1094" s="11">
        <f ca="1">IFERROR(I1094/J1094,"")</f>
        <v>1.2987012987012987</v>
      </c>
    </row>
    <row r="1095" spans="1:11" x14ac:dyDescent="0.25">
      <c r="A1095" s="35">
        <v>2824</v>
      </c>
      <c r="B1095" s="2" t="s">
        <v>5</v>
      </c>
      <c r="C1095" s="2">
        <v>8</v>
      </c>
      <c r="D1095" s="2">
        <v>2.1760000000000002</v>
      </c>
      <c r="E1095" s="12">
        <v>40695</v>
      </c>
      <c r="F1095" s="18">
        <v>2013</v>
      </c>
      <c r="G1095" s="2">
        <f ca="1">IF(YEAR(E1095)=Inputs!$A$4,1,0)</f>
        <v>0</v>
      </c>
      <c r="H1095" s="21">
        <f ca="1">IF(G1095=1,HLOOKUP(MONTH(E1095),Inputs!$B$11:$M$15,5),IF(YEAR($E1095)&gt;$F1095,0,IF(YEAR($E1095)=$F1095,HLOOKUP(MONTH(E1095),Inputs!$B$11:$M$15,4),1)))</f>
        <v>1</v>
      </c>
      <c r="I1095" s="2">
        <f>SUMIFS('raw data'!$E:$E,'raw data'!$A:$A,"="&amp;SystemAnalysis!$A1095,'raw data'!$G:$G,"="&amp;SystemAnalysis!$F1095)</f>
        <v>2</v>
      </c>
      <c r="J1095" s="24">
        <f ca="1">$D1095*H1095*Inputs!$A$2</f>
        <v>2.3936000000000002</v>
      </c>
      <c r="K1095" s="11">
        <f ca="1">IFERROR(I1095/J1095,"")</f>
        <v>0.83556149732620311</v>
      </c>
    </row>
    <row r="1096" spans="1:11" x14ac:dyDescent="0.25">
      <c r="A1096" s="35">
        <v>2929</v>
      </c>
      <c r="B1096" s="2" t="s">
        <v>5</v>
      </c>
      <c r="C1096" s="2">
        <v>6</v>
      </c>
      <c r="D1096" s="2">
        <v>6.44</v>
      </c>
      <c r="E1096" s="12">
        <v>40664</v>
      </c>
      <c r="F1096" s="18">
        <v>2013</v>
      </c>
      <c r="G1096" s="2">
        <f ca="1">IF(YEAR(E1096)=Inputs!$A$4,1,0)</f>
        <v>0</v>
      </c>
      <c r="H1096" s="21">
        <f ca="1">IF(G1096=1,HLOOKUP(MONTH(E1096),Inputs!$B$11:$M$15,5),IF(YEAR($E1096)&gt;$F1096,0,IF(YEAR($E1096)=$F1096,HLOOKUP(MONTH(E1096),Inputs!$B$11:$M$15,4),1)))</f>
        <v>1</v>
      </c>
      <c r="I1096" s="2">
        <f>SUMIFS('raw data'!$E:$E,'raw data'!$A:$A,"="&amp;SystemAnalysis!$A1096,'raw data'!$G:$G,"="&amp;SystemAnalysis!$F1096)</f>
        <v>8</v>
      </c>
      <c r="J1096" s="24">
        <f ca="1">$D1096*H1096*Inputs!$A$2</f>
        <v>7.0840000000000014</v>
      </c>
      <c r="K1096" s="11">
        <f ca="1">IFERROR(I1096/J1096,"")</f>
        <v>1.1293054771315638</v>
      </c>
    </row>
    <row r="1097" spans="1:11" x14ac:dyDescent="0.25">
      <c r="A1097" s="35">
        <v>3030</v>
      </c>
      <c r="B1097" s="2" t="s">
        <v>5</v>
      </c>
      <c r="C1097" s="2">
        <v>6</v>
      </c>
      <c r="D1097" s="2">
        <v>7.8540000000000001</v>
      </c>
      <c r="E1097" s="12">
        <v>40725</v>
      </c>
      <c r="F1097" s="18">
        <v>2013</v>
      </c>
      <c r="G1097" s="2">
        <f ca="1">IF(YEAR(E1097)=Inputs!$A$4,1,0)</f>
        <v>0</v>
      </c>
      <c r="H1097" s="21">
        <f ca="1">IF(G1097=1,HLOOKUP(MONTH(E1097),Inputs!$B$11:$M$15,5),IF(YEAR($E1097)&gt;$F1097,0,IF(YEAR($E1097)=$F1097,HLOOKUP(MONTH(E1097),Inputs!$B$11:$M$15,4),1)))</f>
        <v>1</v>
      </c>
      <c r="I1097" s="2">
        <f>SUMIFS('raw data'!$E:$E,'raw data'!$A:$A,"="&amp;SystemAnalysis!$A1097,'raw data'!$G:$G,"="&amp;SystemAnalysis!$F1097)</f>
        <v>10</v>
      </c>
      <c r="J1097" s="24">
        <f ca="1">$D1097*H1097*Inputs!$A$2</f>
        <v>8.6394000000000002</v>
      </c>
      <c r="K1097" s="11">
        <f ca="1">IFERROR(I1097/J1097,"")</f>
        <v>1.1574877885038313</v>
      </c>
    </row>
    <row r="1098" spans="1:11" x14ac:dyDescent="0.25">
      <c r="A1098" s="35">
        <v>3075</v>
      </c>
      <c r="B1098" s="2" t="s">
        <v>5</v>
      </c>
      <c r="C1098" s="2">
        <v>5</v>
      </c>
      <c r="D1098" s="2">
        <v>2.08</v>
      </c>
      <c r="E1098" s="12">
        <v>41122</v>
      </c>
      <c r="F1098" s="18">
        <v>2013</v>
      </c>
      <c r="G1098" s="2">
        <f ca="1">IF(YEAR(E1098)=Inputs!$A$4,1,0)</f>
        <v>0</v>
      </c>
      <c r="H1098" s="21">
        <f ca="1">IF(G1098=1,HLOOKUP(MONTH(E1098),Inputs!$B$11:$M$15,5),IF(YEAR($E1098)&gt;$F1098,0,IF(YEAR($E1098)=$F1098,HLOOKUP(MONTH(E1098),Inputs!$B$11:$M$15,4),1)))</f>
        <v>1</v>
      </c>
      <c r="I1098" s="2">
        <f>SUMIFS('raw data'!$E:$E,'raw data'!$A:$A,"="&amp;SystemAnalysis!$A1098,'raw data'!$G:$G,"="&amp;SystemAnalysis!$F1098)</f>
        <v>1</v>
      </c>
      <c r="J1098" s="24">
        <f ca="1">$D1098*H1098*Inputs!$A$2</f>
        <v>2.2880000000000003</v>
      </c>
      <c r="K1098" s="11">
        <f ca="1">IFERROR(I1098/J1098,"")</f>
        <v>0.43706293706293703</v>
      </c>
    </row>
    <row r="1099" spans="1:11" x14ac:dyDescent="0.25">
      <c r="A1099" s="35">
        <v>3153</v>
      </c>
      <c r="B1099" s="2" t="s">
        <v>5</v>
      </c>
      <c r="C1099" s="2">
        <v>5</v>
      </c>
      <c r="D1099" s="2">
        <v>5.94</v>
      </c>
      <c r="E1099" s="12">
        <v>40695</v>
      </c>
      <c r="F1099" s="18">
        <v>2013</v>
      </c>
      <c r="G1099" s="2">
        <f ca="1">IF(YEAR(E1099)=Inputs!$A$4,1,0)</f>
        <v>0</v>
      </c>
      <c r="H1099" s="21">
        <f ca="1">IF(G1099=1,HLOOKUP(MONTH(E1099),Inputs!$B$11:$M$15,5),IF(YEAR($E1099)&gt;$F1099,0,IF(YEAR($E1099)=$F1099,HLOOKUP(MONTH(E1099),Inputs!$B$11:$M$15,4),1)))</f>
        <v>1</v>
      </c>
      <c r="I1099" s="2">
        <f>SUMIFS('raw data'!$E:$E,'raw data'!$A:$A,"="&amp;SystemAnalysis!$A1099,'raw data'!$G:$G,"="&amp;SystemAnalysis!$F1099)</f>
        <v>6</v>
      </c>
      <c r="J1099" s="24">
        <f ca="1">$D1099*H1099*Inputs!$A$2</f>
        <v>6.5340000000000007</v>
      </c>
      <c r="K1099" s="11">
        <f ca="1">IFERROR(I1099/J1099,"")</f>
        <v>0.9182736455463727</v>
      </c>
    </row>
    <row r="1100" spans="1:11" x14ac:dyDescent="0.25">
      <c r="A1100" s="35">
        <v>3195</v>
      </c>
      <c r="B1100" s="2" t="s">
        <v>5</v>
      </c>
      <c r="C1100" s="2">
        <v>5</v>
      </c>
      <c r="D1100" s="2">
        <v>5.59</v>
      </c>
      <c r="E1100" s="12">
        <v>40817</v>
      </c>
      <c r="F1100" s="18">
        <v>2013</v>
      </c>
      <c r="G1100" s="2">
        <f ca="1">IF(YEAR(E1100)=Inputs!$A$4,1,0)</f>
        <v>0</v>
      </c>
      <c r="H1100" s="21">
        <f ca="1">IF(G1100=1,HLOOKUP(MONTH(E1100),Inputs!$B$11:$M$15,5),IF(YEAR($E1100)&gt;$F1100,0,IF(YEAR($E1100)=$F1100,HLOOKUP(MONTH(E1100),Inputs!$B$11:$M$15,4),1)))</f>
        <v>1</v>
      </c>
      <c r="I1100" s="2">
        <f>SUMIFS('raw data'!$E:$E,'raw data'!$A:$A,"="&amp;SystemAnalysis!$A1100,'raw data'!$G:$G,"="&amp;SystemAnalysis!$F1100)</f>
        <v>6</v>
      </c>
      <c r="J1100" s="24">
        <f ca="1">$D1100*H1100*Inputs!$A$2</f>
        <v>6.149</v>
      </c>
      <c r="K1100" s="11">
        <f ca="1">IFERROR(I1100/J1100,"")</f>
        <v>0.97576841762888278</v>
      </c>
    </row>
    <row r="1101" spans="1:11" x14ac:dyDescent="0.25">
      <c r="A1101" s="35">
        <v>3300</v>
      </c>
      <c r="B1101" s="2" t="s">
        <v>5</v>
      </c>
      <c r="C1101" s="2">
        <v>5</v>
      </c>
      <c r="D1101" s="2">
        <v>9.99</v>
      </c>
      <c r="E1101" s="12">
        <v>40664</v>
      </c>
      <c r="F1101" s="18">
        <v>2013</v>
      </c>
      <c r="G1101" s="2">
        <f ca="1">IF(YEAR(E1101)=Inputs!$A$4,1,0)</f>
        <v>0</v>
      </c>
      <c r="H1101" s="21">
        <f ca="1">IF(G1101=1,HLOOKUP(MONTH(E1101),Inputs!$B$11:$M$15,5),IF(YEAR($E1101)&gt;$F1101,0,IF(YEAR($E1101)=$F1101,HLOOKUP(MONTH(E1101),Inputs!$B$11:$M$15,4),1)))</f>
        <v>1</v>
      </c>
      <c r="I1101" s="2">
        <f>SUMIFS('raw data'!$E:$E,'raw data'!$A:$A,"="&amp;SystemAnalysis!$A1101,'raw data'!$G:$G,"="&amp;SystemAnalysis!$F1101)</f>
        <v>10</v>
      </c>
      <c r="J1101" s="24">
        <f ca="1">$D1101*H1101*Inputs!$A$2</f>
        <v>10.989000000000001</v>
      </c>
      <c r="K1101" s="11">
        <f ca="1">IFERROR(I1101/J1101,"")</f>
        <v>0.91000091000090999</v>
      </c>
    </row>
    <row r="1102" spans="1:11" x14ac:dyDescent="0.25">
      <c r="A1102" s="35">
        <v>3306</v>
      </c>
      <c r="B1102" s="2" t="s">
        <v>5</v>
      </c>
      <c r="C1102" s="2">
        <v>8</v>
      </c>
      <c r="D1102" s="2">
        <v>1.9039999999999999</v>
      </c>
      <c r="E1102" s="12">
        <v>40756</v>
      </c>
      <c r="F1102" s="18">
        <v>2013</v>
      </c>
      <c r="G1102" s="2">
        <f ca="1">IF(YEAR(E1102)=Inputs!$A$4,1,0)</f>
        <v>0</v>
      </c>
      <c r="H1102" s="21">
        <f ca="1">IF(G1102=1,HLOOKUP(MONTH(E1102),Inputs!$B$11:$M$15,5),IF(YEAR($E1102)&gt;$F1102,0,IF(YEAR($E1102)=$F1102,HLOOKUP(MONTH(E1102),Inputs!$B$11:$M$15,4),1)))</f>
        <v>1</v>
      </c>
      <c r="I1102" s="2">
        <f>SUMIFS('raw data'!$E:$E,'raw data'!$A:$A,"="&amp;SystemAnalysis!$A1102,'raw data'!$G:$G,"="&amp;SystemAnalysis!$F1102)</f>
        <v>3</v>
      </c>
      <c r="J1102" s="24">
        <f ca="1">$D1102*H1102*Inputs!$A$2</f>
        <v>2.0944000000000003</v>
      </c>
      <c r="K1102" s="11">
        <f ca="1">IFERROR(I1102/J1102,"")</f>
        <v>1.4323911382734911</v>
      </c>
    </row>
    <row r="1103" spans="1:11" x14ac:dyDescent="0.25">
      <c r="A1103" s="35">
        <v>3425</v>
      </c>
      <c r="B1103" s="2" t="s">
        <v>5</v>
      </c>
      <c r="C1103" s="2">
        <v>8</v>
      </c>
      <c r="D1103" s="2">
        <v>53.76</v>
      </c>
      <c r="E1103" s="12">
        <v>40848</v>
      </c>
      <c r="F1103" s="18">
        <v>2013</v>
      </c>
      <c r="G1103" s="2">
        <f ca="1">IF(YEAR(E1103)=Inputs!$A$4,1,0)</f>
        <v>0</v>
      </c>
      <c r="H1103" s="21">
        <f ca="1">IF(G1103=1,HLOOKUP(MONTH(E1103),Inputs!$B$11:$M$15,5),IF(YEAR($E1103)&gt;$F1103,0,IF(YEAR($E1103)=$F1103,HLOOKUP(MONTH(E1103),Inputs!$B$11:$M$15,4),1)))</f>
        <v>1</v>
      </c>
      <c r="I1103" s="2">
        <f>SUMIFS('raw data'!$E:$E,'raw data'!$A:$A,"="&amp;SystemAnalysis!$A1103,'raw data'!$G:$G,"="&amp;SystemAnalysis!$F1103)</f>
        <v>69</v>
      </c>
      <c r="J1103" s="24">
        <f ca="1">$D1103*H1103*Inputs!$A$2</f>
        <v>59.136000000000003</v>
      </c>
      <c r="K1103" s="11">
        <f ca="1">IFERROR(I1103/J1103,"")</f>
        <v>1.166801948051948</v>
      </c>
    </row>
    <row r="1104" spans="1:11" x14ac:dyDescent="0.25">
      <c r="A1104" s="35">
        <v>3439</v>
      </c>
      <c r="B1104" s="2" t="s">
        <v>5</v>
      </c>
      <c r="C1104" s="2">
        <v>6</v>
      </c>
      <c r="D1104" s="2">
        <v>7.56</v>
      </c>
      <c r="E1104" s="12">
        <v>40940</v>
      </c>
      <c r="F1104" s="18">
        <v>2013</v>
      </c>
      <c r="G1104" s="2">
        <f ca="1">IF(YEAR(E1104)=Inputs!$A$4,1,0)</f>
        <v>0</v>
      </c>
      <c r="H1104" s="21">
        <f ca="1">IF(G1104=1,HLOOKUP(MONTH(E1104),Inputs!$B$11:$M$15,5),IF(YEAR($E1104)&gt;$F1104,0,IF(YEAR($E1104)=$F1104,HLOOKUP(MONTH(E1104),Inputs!$B$11:$M$15,4),1)))</f>
        <v>1</v>
      </c>
      <c r="I1104" s="2">
        <f>SUMIFS('raw data'!$E:$E,'raw data'!$A:$A,"="&amp;SystemAnalysis!$A1104,'raw data'!$G:$G,"="&amp;SystemAnalysis!$F1104)</f>
        <v>9</v>
      </c>
      <c r="J1104" s="24">
        <f ca="1">$D1104*H1104*Inputs!$A$2</f>
        <v>8.3160000000000007</v>
      </c>
      <c r="K1104" s="11">
        <f ca="1">IFERROR(I1104/J1104,"")</f>
        <v>1.0822510822510822</v>
      </c>
    </row>
    <row r="1105" spans="1:11" x14ac:dyDescent="0.25">
      <c r="A1105" s="35">
        <v>3613</v>
      </c>
      <c r="B1105" s="2" t="s">
        <v>5</v>
      </c>
      <c r="C1105" s="2">
        <v>6</v>
      </c>
      <c r="D1105" s="2">
        <v>1.84</v>
      </c>
      <c r="E1105" s="12">
        <v>41122</v>
      </c>
      <c r="F1105" s="18">
        <v>2013</v>
      </c>
      <c r="G1105" s="2">
        <f ca="1">IF(YEAR(E1105)=Inputs!$A$4,1,0)</f>
        <v>0</v>
      </c>
      <c r="H1105" s="21">
        <f ca="1">IF(G1105=1,HLOOKUP(MONTH(E1105),Inputs!$B$11:$M$15,5),IF(YEAR($E1105)&gt;$F1105,0,IF(YEAR($E1105)=$F1105,HLOOKUP(MONTH(E1105),Inputs!$B$11:$M$15,4),1)))</f>
        <v>1</v>
      </c>
      <c r="I1105" s="2">
        <f>SUMIFS('raw data'!$E:$E,'raw data'!$A:$A,"="&amp;SystemAnalysis!$A1105,'raw data'!$G:$G,"="&amp;SystemAnalysis!$F1105)</f>
        <v>1</v>
      </c>
      <c r="J1105" s="24">
        <f ca="1">$D1105*H1105*Inputs!$A$2</f>
        <v>2.0240000000000005</v>
      </c>
      <c r="K1105" s="11">
        <f ca="1">IFERROR(I1105/J1105,"")</f>
        <v>0.49407114624505916</v>
      </c>
    </row>
    <row r="1106" spans="1:11" x14ac:dyDescent="0.25">
      <c r="A1106" s="35">
        <v>3735</v>
      </c>
      <c r="B1106" s="2" t="s">
        <v>5</v>
      </c>
      <c r="C1106" s="2">
        <v>8</v>
      </c>
      <c r="D1106" s="2">
        <v>2.585</v>
      </c>
      <c r="E1106" s="12">
        <v>41000</v>
      </c>
      <c r="F1106" s="18">
        <v>2013</v>
      </c>
      <c r="G1106" s="2">
        <f ca="1">IF(YEAR(E1106)=Inputs!$A$4,1,0)</f>
        <v>0</v>
      </c>
      <c r="H1106" s="21">
        <f ca="1">IF(G1106=1,HLOOKUP(MONTH(E1106),Inputs!$B$11:$M$15,5),IF(YEAR($E1106)&gt;$F1106,0,IF(YEAR($E1106)=$F1106,HLOOKUP(MONTH(E1106),Inputs!$B$11:$M$15,4),1)))</f>
        <v>1</v>
      </c>
      <c r="I1106" s="2">
        <f>SUMIFS('raw data'!$E:$E,'raw data'!$A:$A,"="&amp;SystemAnalysis!$A1106,'raw data'!$G:$G,"="&amp;SystemAnalysis!$F1106)</f>
        <v>3</v>
      </c>
      <c r="J1106" s="24">
        <f ca="1">$D1106*H1106*Inputs!$A$2</f>
        <v>2.8435000000000001</v>
      </c>
      <c r="K1106" s="11">
        <f ca="1">IFERROR(I1106/J1106,"")</f>
        <v>1.0550378055213645</v>
      </c>
    </row>
    <row r="1107" spans="1:11" x14ac:dyDescent="0.25">
      <c r="A1107" s="35">
        <v>3753</v>
      </c>
      <c r="B1107" s="2" t="s">
        <v>5</v>
      </c>
      <c r="C1107" s="2">
        <v>6</v>
      </c>
      <c r="D1107" s="2">
        <v>5.7350000000000003</v>
      </c>
      <c r="E1107" s="12">
        <v>40634</v>
      </c>
      <c r="F1107" s="18">
        <v>2013</v>
      </c>
      <c r="G1107" s="2">
        <f ca="1">IF(YEAR(E1107)=Inputs!$A$4,1,0)</f>
        <v>0</v>
      </c>
      <c r="H1107" s="21">
        <f ca="1">IF(G1107=1,HLOOKUP(MONTH(E1107),Inputs!$B$11:$M$15,5),IF(YEAR($E1107)&gt;$F1107,0,IF(YEAR($E1107)=$F1107,HLOOKUP(MONTH(E1107),Inputs!$B$11:$M$15,4),1)))</f>
        <v>1</v>
      </c>
      <c r="I1107" s="2">
        <f>SUMIFS('raw data'!$E:$E,'raw data'!$A:$A,"="&amp;SystemAnalysis!$A1107,'raw data'!$G:$G,"="&amp;SystemAnalysis!$F1107)</f>
        <v>7</v>
      </c>
      <c r="J1107" s="24">
        <f ca="1">$D1107*H1107*Inputs!$A$2</f>
        <v>6.3085000000000004</v>
      </c>
      <c r="K1107" s="11">
        <f ca="1">IFERROR(I1107/J1107,"")</f>
        <v>1.1096140128398193</v>
      </c>
    </row>
    <row r="1108" spans="1:11" x14ac:dyDescent="0.25">
      <c r="A1108" s="35">
        <v>4933</v>
      </c>
      <c r="B1108" s="2" t="s">
        <v>5</v>
      </c>
      <c r="C1108" s="2">
        <v>13</v>
      </c>
      <c r="D1108" s="2">
        <v>18</v>
      </c>
      <c r="E1108" s="12">
        <v>40969</v>
      </c>
      <c r="F1108" s="18">
        <v>2013</v>
      </c>
      <c r="G1108" s="2">
        <f ca="1">IF(YEAR(E1108)=Inputs!$A$4,1,0)</f>
        <v>0</v>
      </c>
      <c r="H1108" s="21">
        <f ca="1">IF(G1108=1,HLOOKUP(MONTH(E1108),Inputs!$B$11:$M$15,5),IF(YEAR($E1108)&gt;$F1108,0,IF(YEAR($E1108)=$F1108,HLOOKUP(MONTH(E1108),Inputs!$B$11:$M$15,4),1)))</f>
        <v>1</v>
      </c>
      <c r="I1108" s="2">
        <f>SUMIFS('raw data'!$E:$E,'raw data'!$A:$A,"="&amp;SystemAnalysis!$A1108,'raw data'!$G:$G,"="&amp;SystemAnalysis!$F1108)</f>
        <v>21</v>
      </c>
      <c r="J1108" s="24">
        <f ca="1">$D1108*H1108*Inputs!$A$2</f>
        <v>19.8</v>
      </c>
      <c r="K1108" s="11">
        <f ca="1">IFERROR(I1108/J1108,"")</f>
        <v>1.0606060606060606</v>
      </c>
    </row>
    <row r="1109" spans="1:11" x14ac:dyDescent="0.25">
      <c r="A1109" s="35">
        <v>5221</v>
      </c>
      <c r="B1109" s="2" t="s">
        <v>5</v>
      </c>
      <c r="C1109" s="2">
        <v>6</v>
      </c>
      <c r="D1109" s="2">
        <v>1.76</v>
      </c>
      <c r="E1109" s="12">
        <v>41183</v>
      </c>
      <c r="F1109" s="18">
        <v>2013</v>
      </c>
      <c r="G1109" s="2">
        <f ca="1">IF(YEAR(E1109)=Inputs!$A$4,1,0)</f>
        <v>0</v>
      </c>
      <c r="H1109" s="21">
        <f ca="1">IF(G1109=1,HLOOKUP(MONTH(E1109),Inputs!$B$11:$M$15,5),IF(YEAR($E1109)&gt;$F1109,0,IF(YEAR($E1109)=$F1109,HLOOKUP(MONTH(E1109),Inputs!$B$11:$M$15,4),1)))</f>
        <v>1</v>
      </c>
      <c r="I1109" s="2">
        <f>SUMIFS('raw data'!$E:$E,'raw data'!$A:$A,"="&amp;SystemAnalysis!$A1109,'raw data'!$G:$G,"="&amp;SystemAnalysis!$F1109)</f>
        <v>2</v>
      </c>
      <c r="J1109" s="24">
        <f ca="1">$D1109*H1109*Inputs!$A$2</f>
        <v>1.9360000000000002</v>
      </c>
      <c r="K1109" s="11">
        <f ca="1">IFERROR(I1109/J1109,"")</f>
        <v>1.0330578512396693</v>
      </c>
    </row>
    <row r="1110" spans="1:11" x14ac:dyDescent="0.25">
      <c r="A1110" s="35">
        <v>5880</v>
      </c>
      <c r="B1110" s="2" t="s">
        <v>5</v>
      </c>
      <c r="C1110" s="2">
        <v>6</v>
      </c>
      <c r="D1110" s="2">
        <v>2.88</v>
      </c>
      <c r="E1110" s="12">
        <v>41091</v>
      </c>
      <c r="F1110" s="18">
        <v>2013</v>
      </c>
      <c r="G1110" s="2">
        <f ca="1">IF(YEAR(E1110)=Inputs!$A$4,1,0)</f>
        <v>0</v>
      </c>
      <c r="H1110" s="21">
        <f ca="1">IF(G1110=1,HLOOKUP(MONTH(E1110),Inputs!$B$11:$M$15,5),IF(YEAR($E1110)&gt;$F1110,0,IF(YEAR($E1110)=$F1110,HLOOKUP(MONTH(E1110),Inputs!$B$11:$M$15,4),1)))</f>
        <v>1</v>
      </c>
      <c r="I1110" s="2">
        <f>SUMIFS('raw data'!$E:$E,'raw data'!$A:$A,"="&amp;SystemAnalysis!$A1110,'raw data'!$G:$G,"="&amp;SystemAnalysis!$F1110)</f>
        <v>4</v>
      </c>
      <c r="J1110" s="24">
        <f ca="1">$D1110*H1110*Inputs!$A$2</f>
        <v>3.1680000000000001</v>
      </c>
      <c r="K1110" s="11">
        <f ca="1">IFERROR(I1110/J1110,"")</f>
        <v>1.2626262626262625</v>
      </c>
    </row>
    <row r="1111" spans="1:11" hidden="1" x14ac:dyDescent="0.25">
      <c r="A1111" s="35">
        <v>8228</v>
      </c>
      <c r="B1111" s="2" t="s">
        <v>5</v>
      </c>
      <c r="C1111" s="2">
        <v>6</v>
      </c>
      <c r="D1111" s="2">
        <v>3.43</v>
      </c>
      <c r="E1111" s="12">
        <v>41306</v>
      </c>
      <c r="F1111" s="18">
        <v>2013</v>
      </c>
      <c r="G1111" s="2">
        <f ca="1">IF(YEAR(E1111)=Inputs!$A$4,1,0)</f>
        <v>0</v>
      </c>
      <c r="H1111" s="21">
        <f ca="1">IF(G1111=1,HLOOKUP(MONTH(E1111),Inputs!$B$11:$M$15,5),IF(YEAR($E1111)&gt;$F1111,0,IF(YEAR($E1111)=$F1111,HLOOKUP(MONTH(E1111),Inputs!$B$11:$M$15,4),1)))</f>
        <v>0.97230842683217944</v>
      </c>
      <c r="I1111" s="2">
        <f>SUMIFS('raw data'!$E:$E,'raw data'!$A:$A,"="&amp;SystemAnalysis!$A1111,'raw data'!$G:$G,"="&amp;SystemAnalysis!$F1111)</f>
        <v>4</v>
      </c>
      <c r="J1111" s="24">
        <f ca="1">$D1111*H1111*Inputs!$A$2</f>
        <v>3.6685196944378133</v>
      </c>
      <c r="K1111" s="11">
        <f ca="1">IFERROR(I1111/J1111,"")</f>
        <v>1.09035805533899</v>
      </c>
    </row>
    <row r="1112" spans="1:11" x14ac:dyDescent="0.25">
      <c r="A1112" s="35">
        <v>8329</v>
      </c>
      <c r="B1112" s="2" t="s">
        <v>5</v>
      </c>
      <c r="C1112" s="2">
        <v>8</v>
      </c>
      <c r="D1112" s="2">
        <v>2.99</v>
      </c>
      <c r="E1112" s="12">
        <v>41122</v>
      </c>
      <c r="F1112" s="18">
        <v>2013</v>
      </c>
      <c r="G1112" s="2">
        <f ca="1">IF(YEAR(E1112)=Inputs!$A$4,1,0)</f>
        <v>0</v>
      </c>
      <c r="H1112" s="21">
        <f ca="1">IF(G1112=1,HLOOKUP(MONTH(E1112),Inputs!$B$11:$M$15,5),IF(YEAR($E1112)&gt;$F1112,0,IF(YEAR($E1112)=$F1112,HLOOKUP(MONTH(E1112),Inputs!$B$11:$M$15,4),1)))</f>
        <v>1</v>
      </c>
      <c r="I1112" s="2">
        <f>SUMIFS('raw data'!$E:$E,'raw data'!$A:$A,"="&amp;SystemAnalysis!$A1112,'raw data'!$G:$G,"="&amp;SystemAnalysis!$F1112)</f>
        <v>3</v>
      </c>
      <c r="J1112" s="24">
        <f ca="1">$D1112*H1112*Inputs!$A$2</f>
        <v>3.2890000000000006</v>
      </c>
      <c r="K1112" s="11">
        <f ca="1">IFERROR(I1112/J1112,"")</f>
        <v>0.91213134691395548</v>
      </c>
    </row>
    <row r="1113" spans="1:11" x14ac:dyDescent="0.25">
      <c r="A1113" s="35">
        <v>8330</v>
      </c>
      <c r="B1113" s="2" t="s">
        <v>5</v>
      </c>
      <c r="C1113" s="2">
        <v>8</v>
      </c>
      <c r="D1113" s="2">
        <v>2.76</v>
      </c>
      <c r="E1113" s="12">
        <v>41153</v>
      </c>
      <c r="F1113" s="18">
        <v>2013</v>
      </c>
      <c r="G1113" s="2">
        <f ca="1">IF(YEAR(E1113)=Inputs!$A$4,1,0)</f>
        <v>0</v>
      </c>
      <c r="H1113" s="21">
        <f ca="1">IF(G1113=1,HLOOKUP(MONTH(E1113),Inputs!$B$11:$M$15,5),IF(YEAR($E1113)&gt;$F1113,0,IF(YEAR($E1113)=$F1113,HLOOKUP(MONTH(E1113),Inputs!$B$11:$M$15,4),1)))</f>
        <v>1</v>
      </c>
      <c r="I1113" s="2">
        <f>SUMIFS('raw data'!$E:$E,'raw data'!$A:$A,"="&amp;SystemAnalysis!$A1113,'raw data'!$G:$G,"="&amp;SystemAnalysis!$F1113)</f>
        <v>3</v>
      </c>
      <c r="J1113" s="24">
        <f ca="1">$D1113*H1113*Inputs!$A$2</f>
        <v>3.036</v>
      </c>
      <c r="K1113" s="11">
        <f ca="1">IFERROR(I1113/J1113,"")</f>
        <v>0.98814229249011853</v>
      </c>
    </row>
    <row r="1114" spans="1:11" x14ac:dyDescent="0.25">
      <c r="A1114" s="35">
        <v>8331</v>
      </c>
      <c r="B1114" s="2" t="s">
        <v>5</v>
      </c>
      <c r="C1114" s="2">
        <v>8</v>
      </c>
      <c r="D1114" s="2">
        <v>7.13</v>
      </c>
      <c r="E1114" s="12">
        <v>41122</v>
      </c>
      <c r="F1114" s="18">
        <v>2013</v>
      </c>
      <c r="G1114" s="2">
        <f ca="1">IF(YEAR(E1114)=Inputs!$A$4,1,0)</f>
        <v>0</v>
      </c>
      <c r="H1114" s="21">
        <f ca="1">IF(G1114=1,HLOOKUP(MONTH(E1114),Inputs!$B$11:$M$15,5),IF(YEAR($E1114)&gt;$F1114,0,IF(YEAR($E1114)=$F1114,HLOOKUP(MONTH(E1114),Inputs!$B$11:$M$15,4),1)))</f>
        <v>1</v>
      </c>
      <c r="I1114" s="2">
        <f>SUMIFS('raw data'!$E:$E,'raw data'!$A:$A,"="&amp;SystemAnalysis!$A1114,'raw data'!$G:$G,"="&amp;SystemAnalysis!$F1114)</f>
        <v>6</v>
      </c>
      <c r="J1114" s="24">
        <f ca="1">$D1114*H1114*Inputs!$A$2</f>
        <v>7.8430000000000009</v>
      </c>
      <c r="K1114" s="11">
        <f ca="1">IFERROR(I1114/J1114,"")</f>
        <v>0.76501338773428529</v>
      </c>
    </row>
    <row r="1115" spans="1:11" x14ac:dyDescent="0.25">
      <c r="A1115" s="35">
        <v>8332</v>
      </c>
      <c r="B1115" s="2" t="s">
        <v>5</v>
      </c>
      <c r="C1115" s="2">
        <v>8</v>
      </c>
      <c r="D1115" s="2">
        <v>5.59</v>
      </c>
      <c r="E1115" s="12">
        <v>41091</v>
      </c>
      <c r="F1115" s="18">
        <v>2013</v>
      </c>
      <c r="G1115" s="2">
        <f ca="1">IF(YEAR(E1115)=Inputs!$A$4,1,0)</f>
        <v>0</v>
      </c>
      <c r="H1115" s="21">
        <f ca="1">IF(G1115=1,HLOOKUP(MONTH(E1115),Inputs!$B$11:$M$15,5),IF(YEAR($E1115)&gt;$F1115,0,IF(YEAR($E1115)=$F1115,HLOOKUP(MONTH(E1115),Inputs!$B$11:$M$15,4),1)))</f>
        <v>1</v>
      </c>
      <c r="I1115" s="2">
        <f>SUMIFS('raw data'!$E:$E,'raw data'!$A:$A,"="&amp;SystemAnalysis!$A1115,'raw data'!$G:$G,"="&amp;SystemAnalysis!$F1115)</f>
        <v>6</v>
      </c>
      <c r="J1115" s="24">
        <f ca="1">$D1115*H1115*Inputs!$A$2</f>
        <v>6.149</v>
      </c>
      <c r="K1115" s="11">
        <f ca="1">IFERROR(I1115/J1115,"")</f>
        <v>0.97576841762888278</v>
      </c>
    </row>
    <row r="1116" spans="1:11" x14ac:dyDescent="0.25">
      <c r="A1116" s="35">
        <v>8333</v>
      </c>
      <c r="B1116" s="2" t="s">
        <v>5</v>
      </c>
      <c r="C1116" s="2">
        <v>8</v>
      </c>
      <c r="D1116" s="2">
        <v>4.2300000000000004</v>
      </c>
      <c r="E1116" s="12">
        <v>41214</v>
      </c>
      <c r="F1116" s="18">
        <v>2013</v>
      </c>
      <c r="G1116" s="2">
        <f ca="1">IF(YEAR(E1116)=Inputs!$A$4,1,0)</f>
        <v>0</v>
      </c>
      <c r="H1116" s="21">
        <f ca="1">IF(G1116=1,HLOOKUP(MONTH(E1116),Inputs!$B$11:$M$15,5),IF(YEAR($E1116)&gt;$F1116,0,IF(YEAR($E1116)=$F1116,HLOOKUP(MONTH(E1116),Inputs!$B$11:$M$15,4),1)))</f>
        <v>1</v>
      </c>
      <c r="I1116" s="2">
        <f>SUMIFS('raw data'!$E:$E,'raw data'!$A:$A,"="&amp;SystemAnalysis!$A1116,'raw data'!$G:$G,"="&amp;SystemAnalysis!$F1116)</f>
        <v>5</v>
      </c>
      <c r="J1116" s="24">
        <f ca="1">$D1116*H1116*Inputs!$A$2</f>
        <v>4.6530000000000005</v>
      </c>
      <c r="K1116" s="11">
        <f ca="1">IFERROR(I1116/J1116,"")</f>
        <v>1.0745755426606489</v>
      </c>
    </row>
    <row r="1117" spans="1:11" x14ac:dyDescent="0.25">
      <c r="A1117" s="35">
        <v>8334</v>
      </c>
      <c r="B1117" s="2" t="s">
        <v>5</v>
      </c>
      <c r="C1117" s="2">
        <v>8</v>
      </c>
      <c r="D1117" s="2">
        <v>5.8049999999999997</v>
      </c>
      <c r="E1117" s="12">
        <v>41153</v>
      </c>
      <c r="F1117" s="18">
        <v>2013</v>
      </c>
      <c r="G1117" s="2">
        <f ca="1">IF(YEAR(E1117)=Inputs!$A$4,1,0)</f>
        <v>0</v>
      </c>
      <c r="H1117" s="21">
        <f ca="1">IF(G1117=1,HLOOKUP(MONTH(E1117),Inputs!$B$11:$M$15,5),IF(YEAR($E1117)&gt;$F1117,0,IF(YEAR($E1117)=$F1117,HLOOKUP(MONTH(E1117),Inputs!$B$11:$M$15,4),1)))</f>
        <v>1</v>
      </c>
      <c r="I1117" s="2">
        <f>SUMIFS('raw data'!$E:$E,'raw data'!$A:$A,"="&amp;SystemAnalysis!$A1117,'raw data'!$G:$G,"="&amp;SystemAnalysis!$F1117)</f>
        <v>7</v>
      </c>
      <c r="J1117" s="24">
        <f ca="1">$D1117*H1117*Inputs!$A$2</f>
        <v>6.3855000000000004</v>
      </c>
      <c r="K1117" s="11">
        <f ca="1">IFERROR(I1117/J1117,"")</f>
        <v>1.0962336543731892</v>
      </c>
    </row>
    <row r="1118" spans="1:11" x14ac:dyDescent="0.25">
      <c r="A1118" s="35">
        <v>8335</v>
      </c>
      <c r="B1118" s="2" t="s">
        <v>5</v>
      </c>
      <c r="C1118" s="2">
        <v>8</v>
      </c>
      <c r="D1118" s="2">
        <v>5.64</v>
      </c>
      <c r="E1118" s="12">
        <v>41214</v>
      </c>
      <c r="F1118" s="18">
        <v>2013</v>
      </c>
      <c r="G1118" s="2">
        <f ca="1">IF(YEAR(E1118)=Inputs!$A$4,1,0)</f>
        <v>0</v>
      </c>
      <c r="H1118" s="21">
        <f ca="1">IF(G1118=1,HLOOKUP(MONTH(E1118),Inputs!$B$11:$M$15,5),IF(YEAR($E1118)&gt;$F1118,0,IF(YEAR($E1118)=$F1118,HLOOKUP(MONTH(E1118),Inputs!$B$11:$M$15,4),1)))</f>
        <v>1</v>
      </c>
      <c r="I1118" s="2">
        <f>SUMIFS('raw data'!$E:$E,'raw data'!$A:$A,"="&amp;SystemAnalysis!$A1118,'raw data'!$G:$G,"="&amp;SystemAnalysis!$F1118)</f>
        <v>6</v>
      </c>
      <c r="J1118" s="24">
        <f ca="1">$D1118*H1118*Inputs!$A$2</f>
        <v>6.2039999999999997</v>
      </c>
      <c r="K1118" s="11">
        <f ca="1">IFERROR(I1118/J1118,"")</f>
        <v>0.96711798839458418</v>
      </c>
    </row>
    <row r="1119" spans="1:11" x14ac:dyDescent="0.25">
      <c r="A1119" s="35">
        <v>8336</v>
      </c>
      <c r="B1119" s="2" t="s">
        <v>5</v>
      </c>
      <c r="C1119" s="2">
        <v>8</v>
      </c>
      <c r="D1119" s="2">
        <v>3.44</v>
      </c>
      <c r="E1119" s="12">
        <v>41153</v>
      </c>
      <c r="F1119" s="18">
        <v>2013</v>
      </c>
      <c r="G1119" s="2">
        <f ca="1">IF(YEAR(E1119)=Inputs!$A$4,1,0)</f>
        <v>0</v>
      </c>
      <c r="H1119" s="21">
        <f ca="1">IF(G1119=1,HLOOKUP(MONTH(E1119),Inputs!$B$11:$M$15,5),IF(YEAR($E1119)&gt;$F1119,0,IF(YEAR($E1119)=$F1119,HLOOKUP(MONTH(E1119),Inputs!$B$11:$M$15,4),1)))</f>
        <v>1</v>
      </c>
      <c r="I1119" s="2">
        <f>SUMIFS('raw data'!$E:$E,'raw data'!$A:$A,"="&amp;SystemAnalysis!$A1119,'raw data'!$G:$G,"="&amp;SystemAnalysis!$F1119)</f>
        <v>3</v>
      </c>
      <c r="J1119" s="24">
        <f ca="1">$D1119*H1119*Inputs!$A$2</f>
        <v>3.7840000000000003</v>
      </c>
      <c r="K1119" s="11">
        <f ca="1">IFERROR(I1119/J1119,"")</f>
        <v>0.79281183932346722</v>
      </c>
    </row>
    <row r="1120" spans="1:11" x14ac:dyDescent="0.25">
      <c r="A1120" s="35">
        <v>8337</v>
      </c>
      <c r="B1120" s="2" t="s">
        <v>5</v>
      </c>
      <c r="C1120" s="2">
        <v>8</v>
      </c>
      <c r="D1120" s="2">
        <v>1.88</v>
      </c>
      <c r="E1120" s="12">
        <v>41183</v>
      </c>
      <c r="F1120" s="18">
        <v>2013</v>
      </c>
      <c r="G1120" s="2">
        <f ca="1">IF(YEAR(E1120)=Inputs!$A$4,1,0)</f>
        <v>0</v>
      </c>
      <c r="H1120" s="21">
        <f ca="1">IF(G1120=1,HLOOKUP(MONTH(E1120),Inputs!$B$11:$M$15,5),IF(YEAR($E1120)&gt;$F1120,0,IF(YEAR($E1120)=$F1120,HLOOKUP(MONTH(E1120),Inputs!$B$11:$M$15,4),1)))</f>
        <v>1</v>
      </c>
      <c r="I1120" s="2">
        <f>SUMIFS('raw data'!$E:$E,'raw data'!$A:$A,"="&amp;SystemAnalysis!$A1120,'raw data'!$G:$G,"="&amp;SystemAnalysis!$F1120)</f>
        <v>1</v>
      </c>
      <c r="J1120" s="24">
        <f ca="1">$D1120*H1120*Inputs!$A$2</f>
        <v>2.0680000000000001</v>
      </c>
      <c r="K1120" s="11">
        <f ca="1">IFERROR(I1120/J1120,"")</f>
        <v>0.48355899419729204</v>
      </c>
    </row>
    <row r="1121" spans="1:11" x14ac:dyDescent="0.25">
      <c r="A1121" s="35">
        <v>8338</v>
      </c>
      <c r="B1121" s="2" t="s">
        <v>5</v>
      </c>
      <c r="C1121" s="2">
        <v>8</v>
      </c>
      <c r="D1121" s="2">
        <v>6.45</v>
      </c>
      <c r="E1121" s="12">
        <v>41153</v>
      </c>
      <c r="F1121" s="18">
        <v>2013</v>
      </c>
      <c r="G1121" s="2">
        <f ca="1">IF(YEAR(E1121)=Inputs!$A$4,1,0)</f>
        <v>0</v>
      </c>
      <c r="H1121" s="21">
        <f ca="1">IF(G1121=1,HLOOKUP(MONTH(E1121),Inputs!$B$11:$M$15,5),IF(YEAR($E1121)&gt;$F1121,0,IF(YEAR($E1121)=$F1121,HLOOKUP(MONTH(E1121),Inputs!$B$11:$M$15,4),1)))</f>
        <v>1</v>
      </c>
      <c r="I1121" s="2">
        <f>SUMIFS('raw data'!$E:$E,'raw data'!$A:$A,"="&amp;SystemAnalysis!$A1121,'raw data'!$G:$G,"="&amp;SystemAnalysis!$F1121)</f>
        <v>6</v>
      </c>
      <c r="J1121" s="24">
        <f ca="1">$D1121*H1121*Inputs!$A$2</f>
        <v>7.0950000000000006</v>
      </c>
      <c r="K1121" s="11">
        <f ca="1">IFERROR(I1121/J1121,"")</f>
        <v>0.84566596194503163</v>
      </c>
    </row>
    <row r="1122" spans="1:11" x14ac:dyDescent="0.25">
      <c r="A1122" s="35">
        <v>8339</v>
      </c>
      <c r="B1122" s="2" t="s">
        <v>5</v>
      </c>
      <c r="C1122" s="2">
        <v>8</v>
      </c>
      <c r="D1122" s="2">
        <v>6.58</v>
      </c>
      <c r="E1122" s="12">
        <v>41153</v>
      </c>
      <c r="F1122" s="18">
        <v>2013</v>
      </c>
      <c r="G1122" s="2">
        <f ca="1">IF(YEAR(E1122)=Inputs!$A$4,1,0)</f>
        <v>0</v>
      </c>
      <c r="H1122" s="21">
        <f ca="1">IF(G1122=1,HLOOKUP(MONTH(E1122),Inputs!$B$11:$M$15,5),IF(YEAR($E1122)&gt;$F1122,0,IF(YEAR($E1122)=$F1122,HLOOKUP(MONTH(E1122),Inputs!$B$11:$M$15,4),1)))</f>
        <v>1</v>
      </c>
      <c r="I1122" s="2">
        <f>SUMIFS('raw data'!$E:$E,'raw data'!$A:$A,"="&amp;SystemAnalysis!$A1122,'raw data'!$G:$G,"="&amp;SystemAnalysis!$F1122)</f>
        <v>9</v>
      </c>
      <c r="J1122" s="24">
        <f ca="1">$D1122*H1122*Inputs!$A$2</f>
        <v>7.2380000000000004</v>
      </c>
      <c r="K1122" s="11">
        <f ca="1">IFERROR(I1122/J1122,"")</f>
        <v>1.2434374136501796</v>
      </c>
    </row>
    <row r="1123" spans="1:11" x14ac:dyDescent="0.25">
      <c r="A1123" s="35">
        <v>8340</v>
      </c>
      <c r="B1123" s="2" t="s">
        <v>5</v>
      </c>
      <c r="C1123" s="2">
        <v>8</v>
      </c>
      <c r="D1123" s="2">
        <v>5.8049999999999997</v>
      </c>
      <c r="E1123" s="12">
        <v>41153</v>
      </c>
      <c r="F1123" s="18">
        <v>2013</v>
      </c>
      <c r="G1123" s="2">
        <f ca="1">IF(YEAR(E1123)=Inputs!$A$4,1,0)</f>
        <v>0</v>
      </c>
      <c r="H1123" s="21">
        <f ca="1">IF(G1123=1,HLOOKUP(MONTH(E1123),Inputs!$B$11:$M$15,5),IF(YEAR($E1123)&gt;$F1123,0,IF(YEAR($E1123)=$F1123,HLOOKUP(MONTH(E1123),Inputs!$B$11:$M$15,4),1)))</f>
        <v>1</v>
      </c>
      <c r="I1123" s="2">
        <f>SUMIFS('raw data'!$E:$E,'raw data'!$A:$A,"="&amp;SystemAnalysis!$A1123,'raw data'!$G:$G,"="&amp;SystemAnalysis!$F1123)</f>
        <v>6</v>
      </c>
      <c r="J1123" s="24">
        <f ca="1">$D1123*H1123*Inputs!$A$2</f>
        <v>6.3855000000000004</v>
      </c>
      <c r="K1123" s="11">
        <f ca="1">IFERROR(I1123/J1123,"")</f>
        <v>0.93962884660559076</v>
      </c>
    </row>
    <row r="1124" spans="1:11" x14ac:dyDescent="0.25">
      <c r="A1124" s="35">
        <v>8341</v>
      </c>
      <c r="B1124" s="2" t="s">
        <v>5</v>
      </c>
      <c r="C1124" s="2">
        <v>8</v>
      </c>
      <c r="D1124" s="2">
        <v>3.6549999999999998</v>
      </c>
      <c r="E1124" s="12">
        <v>41153</v>
      </c>
      <c r="F1124" s="18">
        <v>2013</v>
      </c>
      <c r="G1124" s="2">
        <f ca="1">IF(YEAR(E1124)=Inputs!$A$4,1,0)</f>
        <v>0</v>
      </c>
      <c r="H1124" s="21">
        <f ca="1">IF(G1124=1,HLOOKUP(MONTH(E1124),Inputs!$B$11:$M$15,5),IF(YEAR($E1124)&gt;$F1124,0,IF(YEAR($E1124)=$F1124,HLOOKUP(MONTH(E1124),Inputs!$B$11:$M$15,4),1)))</f>
        <v>1</v>
      </c>
      <c r="I1124" s="2">
        <f>SUMIFS('raw data'!$E:$E,'raw data'!$A:$A,"="&amp;SystemAnalysis!$A1124,'raw data'!$G:$G,"="&amp;SystemAnalysis!$F1124)</f>
        <v>5</v>
      </c>
      <c r="J1124" s="24">
        <f ca="1">$D1124*H1124*Inputs!$A$2</f>
        <v>4.0205000000000002</v>
      </c>
      <c r="K1124" s="11">
        <f ca="1">IFERROR(I1124/J1124,"")</f>
        <v>1.2436264146250466</v>
      </c>
    </row>
    <row r="1125" spans="1:11" hidden="1" x14ac:dyDescent="0.25">
      <c r="A1125" s="35">
        <v>8342</v>
      </c>
      <c r="B1125" s="2" t="s">
        <v>5</v>
      </c>
      <c r="C1125" s="2">
        <v>8</v>
      </c>
      <c r="D1125" s="2">
        <v>2.35</v>
      </c>
      <c r="E1125" s="12">
        <v>41365</v>
      </c>
      <c r="F1125" s="18">
        <v>2013</v>
      </c>
      <c r="G1125" s="2">
        <f ca="1">IF(YEAR(E1125)=Inputs!$A$4,1,0)</f>
        <v>0</v>
      </c>
      <c r="H1125" s="21">
        <f ca="1">IF(G1125=1,HLOOKUP(MONTH(E1125),Inputs!$B$11:$M$15,5),IF(YEAR($E1125)&gt;$F1125,0,IF(YEAR($E1125)=$F1125,HLOOKUP(MONTH(E1125),Inputs!$B$11:$M$15,4),1)))</f>
        <v>0.8436380997851517</v>
      </c>
      <c r="I1125" s="2">
        <f>SUMIFS('raw data'!$E:$E,'raw data'!$A:$A,"="&amp;SystemAnalysis!$A1125,'raw data'!$G:$G,"="&amp;SystemAnalysis!$F1125)</f>
        <v>3</v>
      </c>
      <c r="J1125" s="24">
        <f ca="1">$D1125*H1125*Inputs!$A$2</f>
        <v>2.1808044879446173</v>
      </c>
      <c r="K1125" s="11">
        <f ca="1">IFERROR(I1125/J1125,"")</f>
        <v>1.3756391352750126</v>
      </c>
    </row>
    <row r="1126" spans="1:11" x14ac:dyDescent="0.25">
      <c r="A1126" s="35">
        <v>8343</v>
      </c>
      <c r="B1126" s="2" t="s">
        <v>5</v>
      </c>
      <c r="C1126" s="2">
        <v>13</v>
      </c>
      <c r="D1126" s="2">
        <v>4.1399999999999997</v>
      </c>
      <c r="E1126" s="12">
        <v>41153</v>
      </c>
      <c r="F1126" s="18">
        <v>2013</v>
      </c>
      <c r="G1126" s="2">
        <f ca="1">IF(YEAR(E1126)=Inputs!$A$4,1,0)</f>
        <v>0</v>
      </c>
      <c r="H1126" s="21">
        <f ca="1">IF(G1126=1,HLOOKUP(MONTH(E1126),Inputs!$B$11:$M$15,5),IF(YEAR($E1126)&gt;$F1126,0,IF(YEAR($E1126)=$F1126,HLOOKUP(MONTH(E1126),Inputs!$B$11:$M$15,4),1)))</f>
        <v>1</v>
      </c>
      <c r="I1126" s="2">
        <f>SUMIFS('raw data'!$E:$E,'raw data'!$A:$A,"="&amp;SystemAnalysis!$A1126,'raw data'!$G:$G,"="&amp;SystemAnalysis!$F1126)</f>
        <v>5</v>
      </c>
      <c r="J1126" s="24">
        <f ca="1">$D1126*H1126*Inputs!$A$2</f>
        <v>4.5540000000000003</v>
      </c>
      <c r="K1126" s="11">
        <f ca="1">IFERROR(I1126/J1126,"")</f>
        <v>1.097935880544576</v>
      </c>
    </row>
    <row r="1127" spans="1:11" x14ac:dyDescent="0.25">
      <c r="A1127" s="35">
        <v>8344</v>
      </c>
      <c r="B1127" s="2" t="s">
        <v>5</v>
      </c>
      <c r="C1127" s="2">
        <v>13</v>
      </c>
      <c r="D1127" s="2">
        <v>4.5999999999999996</v>
      </c>
      <c r="E1127" s="12">
        <v>41122</v>
      </c>
      <c r="F1127" s="18">
        <v>2013</v>
      </c>
      <c r="G1127" s="2">
        <f ca="1">IF(YEAR(E1127)=Inputs!$A$4,1,0)</f>
        <v>0</v>
      </c>
      <c r="H1127" s="21">
        <f ca="1">IF(G1127=1,HLOOKUP(MONTH(E1127),Inputs!$B$11:$M$15,5),IF(YEAR($E1127)&gt;$F1127,0,IF(YEAR($E1127)=$F1127,HLOOKUP(MONTH(E1127),Inputs!$B$11:$M$15,4),1)))</f>
        <v>1</v>
      </c>
      <c r="I1127" s="2">
        <f>SUMIFS('raw data'!$E:$E,'raw data'!$A:$A,"="&amp;SystemAnalysis!$A1127,'raw data'!$G:$G,"="&amp;SystemAnalysis!$F1127)</f>
        <v>6</v>
      </c>
      <c r="J1127" s="24">
        <f ca="1">$D1127*H1127*Inputs!$A$2</f>
        <v>5.0599999999999996</v>
      </c>
      <c r="K1127" s="11">
        <f ca="1">IFERROR(I1127/J1127,"")</f>
        <v>1.1857707509881423</v>
      </c>
    </row>
    <row r="1128" spans="1:11" x14ac:dyDescent="0.25">
      <c r="A1128" s="35">
        <v>8345</v>
      </c>
      <c r="B1128" s="2" t="s">
        <v>5</v>
      </c>
      <c r="C1128" s="2">
        <v>13</v>
      </c>
      <c r="D1128" s="2">
        <v>4.3</v>
      </c>
      <c r="E1128" s="12">
        <v>41122</v>
      </c>
      <c r="F1128" s="18">
        <v>2013</v>
      </c>
      <c r="G1128" s="2">
        <f ca="1">IF(YEAR(E1128)=Inputs!$A$4,1,0)</f>
        <v>0</v>
      </c>
      <c r="H1128" s="21">
        <f ca="1">IF(G1128=1,HLOOKUP(MONTH(E1128),Inputs!$B$11:$M$15,5),IF(YEAR($E1128)&gt;$F1128,0,IF(YEAR($E1128)=$F1128,HLOOKUP(MONTH(E1128),Inputs!$B$11:$M$15,4),1)))</f>
        <v>1</v>
      </c>
      <c r="I1128" s="2">
        <f>SUMIFS('raw data'!$E:$E,'raw data'!$A:$A,"="&amp;SystemAnalysis!$A1128,'raw data'!$G:$G,"="&amp;SystemAnalysis!$F1128)</f>
        <v>4</v>
      </c>
      <c r="J1128" s="24">
        <f ca="1">$D1128*H1128*Inputs!$A$2</f>
        <v>4.7300000000000004</v>
      </c>
      <c r="K1128" s="11">
        <f ca="1">IFERROR(I1128/J1128,"")</f>
        <v>0.84566596194503163</v>
      </c>
    </row>
    <row r="1129" spans="1:11" x14ac:dyDescent="0.25">
      <c r="A1129" s="35">
        <v>8346</v>
      </c>
      <c r="B1129" s="2" t="s">
        <v>5</v>
      </c>
      <c r="C1129" s="2">
        <v>13</v>
      </c>
      <c r="D1129" s="2">
        <v>3.22</v>
      </c>
      <c r="E1129" s="12">
        <v>41153</v>
      </c>
      <c r="F1129" s="18">
        <v>2013</v>
      </c>
      <c r="G1129" s="2">
        <f ca="1">IF(YEAR(E1129)=Inputs!$A$4,1,0)</f>
        <v>0</v>
      </c>
      <c r="H1129" s="21">
        <f ca="1">IF(G1129=1,HLOOKUP(MONTH(E1129),Inputs!$B$11:$M$15,5),IF(YEAR($E1129)&gt;$F1129,0,IF(YEAR($E1129)=$F1129,HLOOKUP(MONTH(E1129),Inputs!$B$11:$M$15,4),1)))</f>
        <v>1</v>
      </c>
      <c r="I1129" s="2">
        <f>SUMIFS('raw data'!$E:$E,'raw data'!$A:$A,"="&amp;SystemAnalysis!$A1129,'raw data'!$G:$G,"="&amp;SystemAnalysis!$F1129)</f>
        <v>4</v>
      </c>
      <c r="J1129" s="24">
        <f ca="1">$D1129*H1129*Inputs!$A$2</f>
        <v>3.5420000000000007</v>
      </c>
      <c r="K1129" s="11">
        <f ca="1">IFERROR(I1129/J1129,"")</f>
        <v>1.1293054771315638</v>
      </c>
    </row>
    <row r="1130" spans="1:11" x14ac:dyDescent="0.25">
      <c r="A1130" s="35">
        <v>8347</v>
      </c>
      <c r="B1130" s="2" t="s">
        <v>5</v>
      </c>
      <c r="C1130" s="2">
        <v>13</v>
      </c>
      <c r="D1130" s="2">
        <v>6.9</v>
      </c>
      <c r="E1130" s="12">
        <v>41122</v>
      </c>
      <c r="F1130" s="18">
        <v>2013</v>
      </c>
      <c r="G1130" s="2">
        <f ca="1">IF(YEAR(E1130)=Inputs!$A$4,1,0)</f>
        <v>0</v>
      </c>
      <c r="H1130" s="21">
        <f ca="1">IF(G1130=1,HLOOKUP(MONTH(E1130),Inputs!$B$11:$M$15,5),IF(YEAR($E1130)&gt;$F1130,0,IF(YEAR($E1130)=$F1130,HLOOKUP(MONTH(E1130),Inputs!$B$11:$M$15,4),1)))</f>
        <v>1</v>
      </c>
      <c r="I1130" s="2">
        <f>SUMIFS('raw data'!$E:$E,'raw data'!$A:$A,"="&amp;SystemAnalysis!$A1130,'raw data'!$G:$G,"="&amp;SystemAnalysis!$F1130)</f>
        <v>9</v>
      </c>
      <c r="J1130" s="24">
        <f ca="1">$D1130*H1130*Inputs!$A$2</f>
        <v>7.5900000000000007</v>
      </c>
      <c r="K1130" s="11">
        <f ca="1">IFERROR(I1130/J1130,"")</f>
        <v>1.1857707509881421</v>
      </c>
    </row>
    <row r="1131" spans="1:11" x14ac:dyDescent="0.25">
      <c r="A1131" s="35">
        <v>8348</v>
      </c>
      <c r="B1131" s="2" t="s">
        <v>5</v>
      </c>
      <c r="C1131" s="2">
        <v>13</v>
      </c>
      <c r="D1131" s="2">
        <v>4.5999999999999996</v>
      </c>
      <c r="E1131" s="12">
        <v>41122</v>
      </c>
      <c r="F1131" s="18">
        <v>2013</v>
      </c>
      <c r="G1131" s="2">
        <f ca="1">IF(YEAR(E1131)=Inputs!$A$4,1,0)</f>
        <v>0</v>
      </c>
      <c r="H1131" s="21">
        <f ca="1">IF(G1131=1,HLOOKUP(MONTH(E1131),Inputs!$B$11:$M$15,5),IF(YEAR($E1131)&gt;$F1131,0,IF(YEAR($E1131)=$F1131,HLOOKUP(MONTH(E1131),Inputs!$B$11:$M$15,4),1)))</f>
        <v>1</v>
      </c>
      <c r="I1131" s="2">
        <f>SUMIFS('raw data'!$E:$E,'raw data'!$A:$A,"="&amp;SystemAnalysis!$A1131,'raw data'!$G:$G,"="&amp;SystemAnalysis!$F1131)</f>
        <v>6</v>
      </c>
      <c r="J1131" s="24">
        <f ca="1">$D1131*H1131*Inputs!$A$2</f>
        <v>5.0599999999999996</v>
      </c>
      <c r="K1131" s="11">
        <f ca="1">IFERROR(I1131/J1131,"")</f>
        <v>1.1857707509881423</v>
      </c>
    </row>
    <row r="1132" spans="1:11" x14ac:dyDescent="0.25">
      <c r="A1132" s="35">
        <v>8349</v>
      </c>
      <c r="B1132" s="2" t="s">
        <v>5</v>
      </c>
      <c r="C1132" s="2">
        <v>13</v>
      </c>
      <c r="D1132" s="2">
        <v>3.22</v>
      </c>
      <c r="E1132" s="12">
        <v>41153</v>
      </c>
      <c r="F1132" s="18">
        <v>2013</v>
      </c>
      <c r="G1132" s="2">
        <f ca="1">IF(YEAR(E1132)=Inputs!$A$4,1,0)</f>
        <v>0</v>
      </c>
      <c r="H1132" s="21">
        <f ca="1">IF(G1132=1,HLOOKUP(MONTH(E1132),Inputs!$B$11:$M$15,5),IF(YEAR($E1132)&gt;$F1132,0,IF(YEAR($E1132)=$F1132,HLOOKUP(MONTH(E1132),Inputs!$B$11:$M$15,4),1)))</f>
        <v>1</v>
      </c>
      <c r="I1132" s="2">
        <f>SUMIFS('raw data'!$E:$E,'raw data'!$A:$A,"="&amp;SystemAnalysis!$A1132,'raw data'!$G:$G,"="&amp;SystemAnalysis!$F1132)</f>
        <v>3</v>
      </c>
      <c r="J1132" s="24">
        <f ca="1">$D1132*H1132*Inputs!$A$2</f>
        <v>3.5420000000000007</v>
      </c>
      <c r="K1132" s="11">
        <f ca="1">IFERROR(I1132/J1132,"")</f>
        <v>0.84697910784867292</v>
      </c>
    </row>
    <row r="1133" spans="1:11" x14ac:dyDescent="0.25">
      <c r="A1133" s="35">
        <v>8350</v>
      </c>
      <c r="B1133" s="2" t="s">
        <v>5</v>
      </c>
      <c r="C1133" s="2">
        <v>13</v>
      </c>
      <c r="D1133" s="2">
        <v>7.31</v>
      </c>
      <c r="E1133" s="12">
        <v>41122</v>
      </c>
      <c r="F1133" s="18">
        <v>2013</v>
      </c>
      <c r="G1133" s="2">
        <f ca="1">IF(YEAR(E1133)=Inputs!$A$4,1,0)</f>
        <v>0</v>
      </c>
      <c r="H1133" s="21">
        <f ca="1">IF(G1133=1,HLOOKUP(MONTH(E1133),Inputs!$B$11:$M$15,5),IF(YEAR($E1133)&gt;$F1133,0,IF(YEAR($E1133)=$F1133,HLOOKUP(MONTH(E1133),Inputs!$B$11:$M$15,4),1)))</f>
        <v>1</v>
      </c>
      <c r="I1133" s="2">
        <f>SUMIFS('raw data'!$E:$E,'raw data'!$A:$A,"="&amp;SystemAnalysis!$A1133,'raw data'!$G:$G,"="&amp;SystemAnalysis!$F1133)</f>
        <v>9</v>
      </c>
      <c r="J1133" s="24">
        <f ca="1">$D1133*H1133*Inputs!$A$2</f>
        <v>8.0410000000000004</v>
      </c>
      <c r="K1133" s="11">
        <f ca="1">IFERROR(I1133/J1133,"")</f>
        <v>1.1192637731625419</v>
      </c>
    </row>
    <row r="1134" spans="1:11" x14ac:dyDescent="0.25">
      <c r="A1134" s="35">
        <v>8351</v>
      </c>
      <c r="B1134" s="2" t="s">
        <v>5</v>
      </c>
      <c r="C1134" s="2">
        <v>13</v>
      </c>
      <c r="D1134" s="2">
        <v>2.99</v>
      </c>
      <c r="E1134" s="12">
        <v>41153</v>
      </c>
      <c r="F1134" s="18">
        <v>2013</v>
      </c>
      <c r="G1134" s="2">
        <f ca="1">IF(YEAR(E1134)=Inputs!$A$4,1,0)</f>
        <v>0</v>
      </c>
      <c r="H1134" s="21">
        <f ca="1">IF(G1134=1,HLOOKUP(MONTH(E1134),Inputs!$B$11:$M$15,5),IF(YEAR($E1134)&gt;$F1134,0,IF(YEAR($E1134)=$F1134,HLOOKUP(MONTH(E1134),Inputs!$B$11:$M$15,4),1)))</f>
        <v>1</v>
      </c>
      <c r="I1134" s="2">
        <f>SUMIFS('raw data'!$E:$E,'raw data'!$A:$A,"="&amp;SystemAnalysis!$A1134,'raw data'!$G:$G,"="&amp;SystemAnalysis!$F1134)</f>
        <v>3</v>
      </c>
      <c r="J1134" s="24">
        <f ca="1">$D1134*H1134*Inputs!$A$2</f>
        <v>3.2890000000000006</v>
      </c>
      <c r="K1134" s="11">
        <f ca="1">IFERROR(I1134/J1134,"")</f>
        <v>0.91213134691395548</v>
      </c>
    </row>
    <row r="1135" spans="1:11" x14ac:dyDescent="0.25">
      <c r="A1135" s="35">
        <v>8352</v>
      </c>
      <c r="B1135" s="2" t="s">
        <v>5</v>
      </c>
      <c r="C1135" s="2">
        <v>13</v>
      </c>
      <c r="D1135" s="2">
        <v>3.68</v>
      </c>
      <c r="E1135" s="12">
        <v>41153</v>
      </c>
      <c r="F1135" s="18">
        <v>2013</v>
      </c>
      <c r="G1135" s="2">
        <f ca="1">IF(YEAR(E1135)=Inputs!$A$4,1,0)</f>
        <v>0</v>
      </c>
      <c r="H1135" s="21">
        <f ca="1">IF(G1135=1,HLOOKUP(MONTH(E1135),Inputs!$B$11:$M$15,5),IF(YEAR($E1135)&gt;$F1135,0,IF(YEAR($E1135)=$F1135,HLOOKUP(MONTH(E1135),Inputs!$B$11:$M$15,4),1)))</f>
        <v>1</v>
      </c>
      <c r="I1135" s="2">
        <f>SUMIFS('raw data'!$E:$E,'raw data'!$A:$A,"="&amp;SystemAnalysis!$A1135,'raw data'!$G:$G,"="&amp;SystemAnalysis!$F1135)</f>
        <v>4</v>
      </c>
      <c r="J1135" s="24">
        <f ca="1">$D1135*H1135*Inputs!$A$2</f>
        <v>4.0480000000000009</v>
      </c>
      <c r="K1135" s="11">
        <f ca="1">IFERROR(I1135/J1135,"")</f>
        <v>0.98814229249011831</v>
      </c>
    </row>
    <row r="1136" spans="1:11" x14ac:dyDescent="0.25">
      <c r="A1136" s="35">
        <v>8353</v>
      </c>
      <c r="B1136" s="2" t="s">
        <v>5</v>
      </c>
      <c r="C1136" s="2">
        <v>13</v>
      </c>
      <c r="D1136" s="2">
        <v>8.9700000000000006</v>
      </c>
      <c r="E1136" s="12">
        <v>41091</v>
      </c>
      <c r="F1136" s="18">
        <v>2013</v>
      </c>
      <c r="G1136" s="2">
        <f ca="1">IF(YEAR(E1136)=Inputs!$A$4,1,0)</f>
        <v>0</v>
      </c>
      <c r="H1136" s="21">
        <f ca="1">IF(G1136=1,HLOOKUP(MONTH(E1136),Inputs!$B$11:$M$15,5),IF(YEAR($E1136)&gt;$F1136,0,IF(YEAR($E1136)=$F1136,HLOOKUP(MONTH(E1136),Inputs!$B$11:$M$15,4),1)))</f>
        <v>1</v>
      </c>
      <c r="I1136" s="2">
        <f>SUMIFS('raw data'!$E:$E,'raw data'!$A:$A,"="&amp;SystemAnalysis!$A1136,'raw data'!$G:$G,"="&amp;SystemAnalysis!$F1136)</f>
        <v>11</v>
      </c>
      <c r="J1136" s="24">
        <f ca="1">$D1136*H1136*Inputs!$A$2</f>
        <v>9.8670000000000009</v>
      </c>
      <c r="K1136" s="11">
        <f ca="1">IFERROR(I1136/J1136,"")</f>
        <v>1.1148272017837235</v>
      </c>
    </row>
    <row r="1137" spans="1:11" x14ac:dyDescent="0.25">
      <c r="A1137" s="35">
        <v>8354</v>
      </c>
      <c r="B1137" s="2" t="s">
        <v>5</v>
      </c>
      <c r="C1137" s="2">
        <v>13</v>
      </c>
      <c r="D1137" s="2">
        <v>5.8049999999999997</v>
      </c>
      <c r="E1137" s="12">
        <v>41122</v>
      </c>
      <c r="F1137" s="18">
        <v>2013</v>
      </c>
      <c r="G1137" s="2">
        <f ca="1">IF(YEAR(E1137)=Inputs!$A$4,1,0)</f>
        <v>0</v>
      </c>
      <c r="H1137" s="21">
        <f ca="1">IF(G1137=1,HLOOKUP(MONTH(E1137),Inputs!$B$11:$M$15,5),IF(YEAR($E1137)&gt;$F1137,0,IF(YEAR($E1137)=$F1137,HLOOKUP(MONTH(E1137),Inputs!$B$11:$M$15,4),1)))</f>
        <v>1</v>
      </c>
      <c r="I1137" s="2">
        <f>SUMIFS('raw data'!$E:$E,'raw data'!$A:$A,"="&amp;SystemAnalysis!$A1137,'raw data'!$G:$G,"="&amp;SystemAnalysis!$F1137)</f>
        <v>7</v>
      </c>
      <c r="J1137" s="24">
        <f ca="1">$D1137*H1137*Inputs!$A$2</f>
        <v>6.3855000000000004</v>
      </c>
      <c r="K1137" s="11">
        <f ca="1">IFERROR(I1137/J1137,"")</f>
        <v>1.0962336543731892</v>
      </c>
    </row>
    <row r="1138" spans="1:11" x14ac:dyDescent="0.25">
      <c r="A1138" s="35">
        <v>8355</v>
      </c>
      <c r="B1138" s="2" t="s">
        <v>5</v>
      </c>
      <c r="C1138" s="2">
        <v>13</v>
      </c>
      <c r="D1138" s="2">
        <v>2.58</v>
      </c>
      <c r="E1138" s="12">
        <v>41183</v>
      </c>
      <c r="F1138" s="18">
        <v>2013</v>
      </c>
      <c r="G1138" s="2">
        <f ca="1">IF(YEAR(E1138)=Inputs!$A$4,1,0)</f>
        <v>0</v>
      </c>
      <c r="H1138" s="21">
        <f ca="1">IF(G1138=1,HLOOKUP(MONTH(E1138),Inputs!$B$11:$M$15,5),IF(YEAR($E1138)&gt;$F1138,0,IF(YEAR($E1138)=$F1138,HLOOKUP(MONTH(E1138),Inputs!$B$11:$M$15,4),1)))</f>
        <v>1</v>
      </c>
      <c r="I1138" s="2">
        <f>SUMIFS('raw data'!$E:$E,'raw data'!$A:$A,"="&amp;SystemAnalysis!$A1138,'raw data'!$G:$G,"="&amp;SystemAnalysis!$F1138)</f>
        <v>2</v>
      </c>
      <c r="J1138" s="24">
        <f ca="1">$D1138*H1138*Inputs!$A$2</f>
        <v>2.8380000000000005</v>
      </c>
      <c r="K1138" s="11">
        <f ca="1">IFERROR(I1138/J1138,"")</f>
        <v>0.70472163495419293</v>
      </c>
    </row>
    <row r="1139" spans="1:11" x14ac:dyDescent="0.25">
      <c r="A1139" s="35">
        <v>8356</v>
      </c>
      <c r="B1139" s="2" t="s">
        <v>5</v>
      </c>
      <c r="C1139" s="2">
        <v>13</v>
      </c>
      <c r="D1139" s="2">
        <v>7.59</v>
      </c>
      <c r="E1139" s="12">
        <v>41000</v>
      </c>
      <c r="F1139" s="18">
        <v>2013</v>
      </c>
      <c r="G1139" s="2">
        <f ca="1">IF(YEAR(E1139)=Inputs!$A$4,1,0)</f>
        <v>0</v>
      </c>
      <c r="H1139" s="21">
        <f ca="1">IF(G1139=1,HLOOKUP(MONTH(E1139),Inputs!$B$11:$M$15,5),IF(YEAR($E1139)&gt;$F1139,0,IF(YEAR($E1139)=$F1139,HLOOKUP(MONTH(E1139),Inputs!$B$11:$M$15,4),1)))</f>
        <v>1</v>
      </c>
      <c r="I1139" s="2">
        <f>SUMIFS('raw data'!$E:$E,'raw data'!$A:$A,"="&amp;SystemAnalysis!$A1139,'raw data'!$G:$G,"="&amp;SystemAnalysis!$F1139)</f>
        <v>9</v>
      </c>
      <c r="J1139" s="24">
        <f ca="1">$D1139*H1139*Inputs!$A$2</f>
        <v>8.3490000000000002</v>
      </c>
      <c r="K1139" s="11">
        <f ca="1">IFERROR(I1139/J1139,"")</f>
        <v>1.0779734099892202</v>
      </c>
    </row>
    <row r="1140" spans="1:11" x14ac:dyDescent="0.25">
      <c r="A1140" s="35">
        <v>8357</v>
      </c>
      <c r="B1140" s="2" t="s">
        <v>5</v>
      </c>
      <c r="C1140" s="2">
        <v>13</v>
      </c>
      <c r="D1140" s="2">
        <v>6.2549999999999999</v>
      </c>
      <c r="E1140" s="12">
        <v>41122</v>
      </c>
      <c r="F1140" s="18">
        <v>2013</v>
      </c>
      <c r="G1140" s="2">
        <f ca="1">IF(YEAR(E1140)=Inputs!$A$4,1,0)</f>
        <v>0</v>
      </c>
      <c r="H1140" s="21">
        <f ca="1">IF(G1140=1,HLOOKUP(MONTH(E1140),Inputs!$B$11:$M$15,5),IF(YEAR($E1140)&gt;$F1140,0,IF(YEAR($E1140)=$F1140,HLOOKUP(MONTH(E1140),Inputs!$B$11:$M$15,4),1)))</f>
        <v>1</v>
      </c>
      <c r="I1140" s="2">
        <f>SUMIFS('raw data'!$E:$E,'raw data'!$A:$A,"="&amp;SystemAnalysis!$A1140,'raw data'!$G:$G,"="&amp;SystemAnalysis!$F1140)</f>
        <v>7</v>
      </c>
      <c r="J1140" s="24">
        <f ca="1">$D1140*H1140*Inputs!$A$2</f>
        <v>6.8805000000000005</v>
      </c>
      <c r="K1140" s="11">
        <f ca="1">IFERROR(I1140/J1140,"")</f>
        <v>1.017367923842744</v>
      </c>
    </row>
    <row r="1141" spans="1:11" x14ac:dyDescent="0.25">
      <c r="A1141" s="35">
        <v>8358</v>
      </c>
      <c r="B1141" s="2" t="s">
        <v>5</v>
      </c>
      <c r="C1141" s="2">
        <v>13</v>
      </c>
      <c r="D1141" s="2">
        <v>4.1399999999999997</v>
      </c>
      <c r="E1141" s="12">
        <v>41122</v>
      </c>
      <c r="F1141" s="18">
        <v>2013</v>
      </c>
      <c r="G1141" s="2">
        <f ca="1">IF(YEAR(E1141)=Inputs!$A$4,1,0)</f>
        <v>0</v>
      </c>
      <c r="H1141" s="21">
        <f ca="1">IF(G1141=1,HLOOKUP(MONTH(E1141),Inputs!$B$11:$M$15,5),IF(YEAR($E1141)&gt;$F1141,0,IF(YEAR($E1141)=$F1141,HLOOKUP(MONTH(E1141),Inputs!$B$11:$M$15,4),1)))</f>
        <v>1</v>
      </c>
      <c r="I1141" s="2">
        <f>SUMIFS('raw data'!$E:$E,'raw data'!$A:$A,"="&amp;SystemAnalysis!$A1141,'raw data'!$G:$G,"="&amp;SystemAnalysis!$F1141)</f>
        <v>5</v>
      </c>
      <c r="J1141" s="24">
        <f ca="1">$D1141*H1141*Inputs!$A$2</f>
        <v>4.5540000000000003</v>
      </c>
      <c r="K1141" s="11">
        <f ca="1">IFERROR(I1141/J1141,"")</f>
        <v>1.097935880544576</v>
      </c>
    </row>
    <row r="1142" spans="1:11" x14ac:dyDescent="0.25">
      <c r="A1142" s="35">
        <v>8359</v>
      </c>
      <c r="B1142" s="2" t="s">
        <v>5</v>
      </c>
      <c r="C1142" s="2">
        <v>13</v>
      </c>
      <c r="D1142" s="2">
        <v>4.37</v>
      </c>
      <c r="E1142" s="12">
        <v>41122</v>
      </c>
      <c r="F1142" s="18">
        <v>2013</v>
      </c>
      <c r="G1142" s="2">
        <f ca="1">IF(YEAR(E1142)=Inputs!$A$4,1,0)</f>
        <v>0</v>
      </c>
      <c r="H1142" s="21">
        <f ca="1">IF(G1142=1,HLOOKUP(MONTH(E1142),Inputs!$B$11:$M$15,5),IF(YEAR($E1142)&gt;$F1142,0,IF(YEAR($E1142)=$F1142,HLOOKUP(MONTH(E1142),Inputs!$B$11:$M$15,4),1)))</f>
        <v>1</v>
      </c>
      <c r="I1142" s="2">
        <f>SUMIFS('raw data'!$E:$E,'raw data'!$A:$A,"="&amp;SystemAnalysis!$A1142,'raw data'!$G:$G,"="&amp;SystemAnalysis!$F1142)</f>
        <v>5</v>
      </c>
      <c r="J1142" s="24">
        <f ca="1">$D1142*H1142*Inputs!$A$2</f>
        <v>4.8070000000000004</v>
      </c>
      <c r="K1142" s="11">
        <f ca="1">IFERROR(I1142/J1142,"")</f>
        <v>1.0401497815685459</v>
      </c>
    </row>
    <row r="1143" spans="1:11" x14ac:dyDescent="0.25">
      <c r="A1143" s="35">
        <v>8360</v>
      </c>
      <c r="B1143" s="2" t="s">
        <v>5</v>
      </c>
      <c r="C1143" s="2">
        <v>13</v>
      </c>
      <c r="D1143" s="2">
        <v>3.68</v>
      </c>
      <c r="E1143" s="12">
        <v>41153</v>
      </c>
      <c r="F1143" s="18">
        <v>2013</v>
      </c>
      <c r="G1143" s="2">
        <f ca="1">IF(YEAR(E1143)=Inputs!$A$4,1,0)</f>
        <v>0</v>
      </c>
      <c r="H1143" s="21">
        <f ca="1">IF(G1143=1,HLOOKUP(MONTH(E1143),Inputs!$B$11:$M$15,5),IF(YEAR($E1143)&gt;$F1143,0,IF(YEAR($E1143)=$F1143,HLOOKUP(MONTH(E1143),Inputs!$B$11:$M$15,4),1)))</f>
        <v>1</v>
      </c>
      <c r="I1143" s="2">
        <f>SUMIFS('raw data'!$E:$E,'raw data'!$A:$A,"="&amp;SystemAnalysis!$A1143,'raw data'!$G:$G,"="&amp;SystemAnalysis!$F1143)</f>
        <v>5</v>
      </c>
      <c r="J1143" s="24">
        <f ca="1">$D1143*H1143*Inputs!$A$2</f>
        <v>4.0480000000000009</v>
      </c>
      <c r="K1143" s="11">
        <f ca="1">IFERROR(I1143/J1143,"")</f>
        <v>1.235177865612648</v>
      </c>
    </row>
    <row r="1144" spans="1:11" x14ac:dyDescent="0.25">
      <c r="A1144" s="35">
        <v>8361</v>
      </c>
      <c r="B1144" s="2" t="s">
        <v>5</v>
      </c>
      <c r="C1144" s="2">
        <v>13</v>
      </c>
      <c r="D1144" s="2">
        <v>3.22</v>
      </c>
      <c r="E1144" s="12">
        <v>41153</v>
      </c>
      <c r="F1144" s="18">
        <v>2013</v>
      </c>
      <c r="G1144" s="2">
        <f ca="1">IF(YEAR(E1144)=Inputs!$A$4,1,0)</f>
        <v>0</v>
      </c>
      <c r="H1144" s="21">
        <f ca="1">IF(G1144=1,HLOOKUP(MONTH(E1144),Inputs!$B$11:$M$15,5),IF(YEAR($E1144)&gt;$F1144,0,IF(YEAR($E1144)=$F1144,HLOOKUP(MONTH(E1144),Inputs!$B$11:$M$15,4),1)))</f>
        <v>1</v>
      </c>
      <c r="I1144" s="2">
        <f>SUMIFS('raw data'!$E:$E,'raw data'!$A:$A,"="&amp;SystemAnalysis!$A1144,'raw data'!$G:$G,"="&amp;SystemAnalysis!$F1144)</f>
        <v>4</v>
      </c>
      <c r="J1144" s="24">
        <f ca="1">$D1144*H1144*Inputs!$A$2</f>
        <v>3.5420000000000007</v>
      </c>
      <c r="K1144" s="11">
        <f ca="1">IFERROR(I1144/J1144,"")</f>
        <v>1.1293054771315638</v>
      </c>
    </row>
    <row r="1145" spans="1:11" x14ac:dyDescent="0.25">
      <c r="A1145" s="35">
        <v>8362</v>
      </c>
      <c r="B1145" s="2" t="s">
        <v>5</v>
      </c>
      <c r="C1145" s="2">
        <v>13</v>
      </c>
      <c r="D1145" s="2">
        <v>7.9550000000000001</v>
      </c>
      <c r="E1145" s="12">
        <v>41122</v>
      </c>
      <c r="F1145" s="18">
        <v>2013</v>
      </c>
      <c r="G1145" s="2">
        <f ca="1">IF(YEAR(E1145)=Inputs!$A$4,1,0)</f>
        <v>0</v>
      </c>
      <c r="H1145" s="21">
        <f ca="1">IF(G1145=1,HLOOKUP(MONTH(E1145),Inputs!$B$11:$M$15,5),IF(YEAR($E1145)&gt;$F1145,0,IF(YEAR($E1145)=$F1145,HLOOKUP(MONTH(E1145),Inputs!$B$11:$M$15,4),1)))</f>
        <v>1</v>
      </c>
      <c r="I1145" s="2">
        <f>SUMIFS('raw data'!$E:$E,'raw data'!$A:$A,"="&amp;SystemAnalysis!$A1145,'raw data'!$G:$G,"="&amp;SystemAnalysis!$F1145)</f>
        <v>8</v>
      </c>
      <c r="J1145" s="24">
        <f ca="1">$D1145*H1145*Inputs!$A$2</f>
        <v>8.7505000000000006</v>
      </c>
      <c r="K1145" s="11">
        <f ca="1">IFERROR(I1145/J1145,"")</f>
        <v>0.91423347237300723</v>
      </c>
    </row>
    <row r="1146" spans="1:11" x14ac:dyDescent="0.25">
      <c r="A1146" s="35">
        <v>8363</v>
      </c>
      <c r="B1146" s="2" t="s">
        <v>5</v>
      </c>
      <c r="C1146" s="2">
        <v>13</v>
      </c>
      <c r="D1146" s="2">
        <v>3.87</v>
      </c>
      <c r="E1146" s="12">
        <v>41153</v>
      </c>
      <c r="F1146" s="18">
        <v>2013</v>
      </c>
      <c r="G1146" s="2">
        <f ca="1">IF(YEAR(E1146)=Inputs!$A$4,1,0)</f>
        <v>0</v>
      </c>
      <c r="H1146" s="21">
        <f ca="1">IF(G1146=1,HLOOKUP(MONTH(E1146),Inputs!$B$11:$M$15,5),IF(YEAR($E1146)&gt;$F1146,0,IF(YEAR($E1146)=$F1146,HLOOKUP(MONTH(E1146),Inputs!$B$11:$M$15,4),1)))</f>
        <v>1</v>
      </c>
      <c r="I1146" s="2">
        <f>SUMIFS('raw data'!$E:$E,'raw data'!$A:$A,"="&amp;SystemAnalysis!$A1146,'raw data'!$G:$G,"="&amp;SystemAnalysis!$F1146)</f>
        <v>4</v>
      </c>
      <c r="J1146" s="24">
        <f ca="1">$D1146*H1146*Inputs!$A$2</f>
        <v>4.2570000000000006</v>
      </c>
      <c r="K1146" s="11">
        <f ca="1">IFERROR(I1146/J1146,"")</f>
        <v>0.93962884660559065</v>
      </c>
    </row>
    <row r="1147" spans="1:11" x14ac:dyDescent="0.25">
      <c r="A1147" s="35">
        <v>8364</v>
      </c>
      <c r="B1147" s="2" t="s">
        <v>5</v>
      </c>
      <c r="C1147" s="2">
        <v>13</v>
      </c>
      <c r="D1147" s="2">
        <v>6.9</v>
      </c>
      <c r="E1147" s="12">
        <v>41122</v>
      </c>
      <c r="F1147" s="18">
        <v>2013</v>
      </c>
      <c r="G1147" s="2">
        <f ca="1">IF(YEAR(E1147)=Inputs!$A$4,1,0)</f>
        <v>0</v>
      </c>
      <c r="H1147" s="21">
        <f ca="1">IF(G1147=1,HLOOKUP(MONTH(E1147),Inputs!$B$11:$M$15,5),IF(YEAR($E1147)&gt;$F1147,0,IF(YEAR($E1147)=$F1147,HLOOKUP(MONTH(E1147),Inputs!$B$11:$M$15,4),1)))</f>
        <v>1</v>
      </c>
      <c r="I1147" s="2">
        <f>SUMIFS('raw data'!$E:$E,'raw data'!$A:$A,"="&amp;SystemAnalysis!$A1147,'raw data'!$G:$G,"="&amp;SystemAnalysis!$F1147)</f>
        <v>9</v>
      </c>
      <c r="J1147" s="24">
        <f ca="1">$D1147*H1147*Inputs!$A$2</f>
        <v>7.5900000000000007</v>
      </c>
      <c r="K1147" s="11">
        <f ca="1">IFERROR(I1147/J1147,"")</f>
        <v>1.1857707509881421</v>
      </c>
    </row>
    <row r="1148" spans="1:11" x14ac:dyDescent="0.25">
      <c r="A1148" s="35">
        <v>8365</v>
      </c>
      <c r="B1148" s="2" t="s">
        <v>5</v>
      </c>
      <c r="C1148" s="2">
        <v>13</v>
      </c>
      <c r="D1148" s="2">
        <v>6.45</v>
      </c>
      <c r="E1148" s="12">
        <v>41122</v>
      </c>
      <c r="F1148" s="18">
        <v>2013</v>
      </c>
      <c r="G1148" s="2">
        <f ca="1">IF(YEAR(E1148)=Inputs!$A$4,1,0)</f>
        <v>0</v>
      </c>
      <c r="H1148" s="21">
        <f ca="1">IF(G1148=1,HLOOKUP(MONTH(E1148),Inputs!$B$11:$M$15,5),IF(YEAR($E1148)&gt;$F1148,0,IF(YEAR($E1148)=$F1148,HLOOKUP(MONTH(E1148),Inputs!$B$11:$M$15,4),1)))</f>
        <v>1</v>
      </c>
      <c r="I1148" s="2">
        <f>SUMIFS('raw data'!$E:$E,'raw data'!$A:$A,"="&amp;SystemAnalysis!$A1148,'raw data'!$G:$G,"="&amp;SystemAnalysis!$F1148)</f>
        <v>7</v>
      </c>
      <c r="J1148" s="24">
        <f ca="1">$D1148*H1148*Inputs!$A$2</f>
        <v>7.0950000000000006</v>
      </c>
      <c r="K1148" s="11">
        <f ca="1">IFERROR(I1148/J1148,"")</f>
        <v>0.98661028893587022</v>
      </c>
    </row>
    <row r="1149" spans="1:11" x14ac:dyDescent="0.25">
      <c r="A1149" s="35">
        <v>8366</v>
      </c>
      <c r="B1149" s="2" t="s">
        <v>5</v>
      </c>
      <c r="C1149" s="2">
        <v>13</v>
      </c>
      <c r="D1149" s="2">
        <v>4.5999999999999996</v>
      </c>
      <c r="E1149" s="12">
        <v>41122</v>
      </c>
      <c r="F1149" s="18">
        <v>2013</v>
      </c>
      <c r="G1149" s="2">
        <f ca="1">IF(YEAR(E1149)=Inputs!$A$4,1,0)</f>
        <v>0</v>
      </c>
      <c r="H1149" s="21">
        <f ca="1">IF(G1149=1,HLOOKUP(MONTH(E1149),Inputs!$B$11:$M$15,5),IF(YEAR($E1149)&gt;$F1149,0,IF(YEAR($E1149)=$F1149,HLOOKUP(MONTH(E1149),Inputs!$B$11:$M$15,4),1)))</f>
        <v>1</v>
      </c>
      <c r="I1149" s="2">
        <f>SUMIFS('raw data'!$E:$E,'raw data'!$A:$A,"="&amp;SystemAnalysis!$A1149,'raw data'!$G:$G,"="&amp;SystemAnalysis!$F1149)</f>
        <v>6</v>
      </c>
      <c r="J1149" s="24">
        <f ca="1">$D1149*H1149*Inputs!$A$2</f>
        <v>5.0599999999999996</v>
      </c>
      <c r="K1149" s="11">
        <f ca="1">IFERROR(I1149/J1149,"")</f>
        <v>1.1857707509881423</v>
      </c>
    </row>
    <row r="1150" spans="1:11" x14ac:dyDescent="0.25">
      <c r="A1150" s="35">
        <v>8367</v>
      </c>
      <c r="B1150" s="2" t="s">
        <v>5</v>
      </c>
      <c r="C1150" s="2">
        <v>13</v>
      </c>
      <c r="D1150" s="2">
        <v>4.4649999999999999</v>
      </c>
      <c r="E1150" s="12">
        <v>41122</v>
      </c>
      <c r="F1150" s="18">
        <v>2013</v>
      </c>
      <c r="G1150" s="2">
        <f ca="1">IF(YEAR(E1150)=Inputs!$A$4,1,0)</f>
        <v>0</v>
      </c>
      <c r="H1150" s="21">
        <f ca="1">IF(G1150=1,HLOOKUP(MONTH(E1150),Inputs!$B$11:$M$15,5),IF(YEAR($E1150)&gt;$F1150,0,IF(YEAR($E1150)=$F1150,HLOOKUP(MONTH(E1150),Inputs!$B$11:$M$15,4),1)))</f>
        <v>1</v>
      </c>
      <c r="I1150" s="2">
        <f>SUMIFS('raw data'!$E:$E,'raw data'!$A:$A,"="&amp;SystemAnalysis!$A1150,'raw data'!$G:$G,"="&amp;SystemAnalysis!$F1150)</f>
        <v>6</v>
      </c>
      <c r="J1150" s="24">
        <f ca="1">$D1150*H1150*Inputs!$A$2</f>
        <v>4.9115000000000002</v>
      </c>
      <c r="K1150" s="11">
        <f ca="1">IFERROR(I1150/J1150,"")</f>
        <v>1.2216227221826326</v>
      </c>
    </row>
    <row r="1151" spans="1:11" x14ac:dyDescent="0.25">
      <c r="A1151" s="35">
        <v>8368</v>
      </c>
      <c r="B1151" s="2" t="s">
        <v>5</v>
      </c>
      <c r="C1151" s="2">
        <v>13</v>
      </c>
      <c r="D1151" s="2">
        <v>3.22</v>
      </c>
      <c r="E1151" s="12">
        <v>41153</v>
      </c>
      <c r="F1151" s="18">
        <v>2013</v>
      </c>
      <c r="G1151" s="2">
        <f ca="1">IF(YEAR(E1151)=Inputs!$A$4,1,0)</f>
        <v>0</v>
      </c>
      <c r="H1151" s="21">
        <f ca="1">IF(G1151=1,HLOOKUP(MONTH(E1151),Inputs!$B$11:$M$15,5),IF(YEAR($E1151)&gt;$F1151,0,IF(YEAR($E1151)=$F1151,HLOOKUP(MONTH(E1151),Inputs!$B$11:$M$15,4),1)))</f>
        <v>1</v>
      </c>
      <c r="I1151" s="2">
        <f>SUMIFS('raw data'!$E:$E,'raw data'!$A:$A,"="&amp;SystemAnalysis!$A1151,'raw data'!$G:$G,"="&amp;SystemAnalysis!$F1151)</f>
        <v>4</v>
      </c>
      <c r="J1151" s="24">
        <f ca="1">$D1151*H1151*Inputs!$A$2</f>
        <v>3.5420000000000007</v>
      </c>
      <c r="K1151" s="11">
        <f ca="1">IFERROR(I1151/J1151,"")</f>
        <v>1.1293054771315638</v>
      </c>
    </row>
    <row r="1152" spans="1:11" x14ac:dyDescent="0.25">
      <c r="A1152" s="35">
        <v>8369</v>
      </c>
      <c r="B1152" s="2" t="s">
        <v>5</v>
      </c>
      <c r="C1152" s="2">
        <v>13</v>
      </c>
      <c r="D1152" s="2">
        <v>9.2449999999999992</v>
      </c>
      <c r="E1152" s="12">
        <v>41091</v>
      </c>
      <c r="F1152" s="18">
        <v>2013</v>
      </c>
      <c r="G1152" s="2">
        <f ca="1">IF(YEAR(E1152)=Inputs!$A$4,1,0)</f>
        <v>0</v>
      </c>
      <c r="H1152" s="21">
        <f ca="1">IF(G1152=1,HLOOKUP(MONTH(E1152),Inputs!$B$11:$M$15,5),IF(YEAR($E1152)&gt;$F1152,0,IF(YEAR($E1152)=$F1152,HLOOKUP(MONTH(E1152),Inputs!$B$11:$M$15,4),1)))</f>
        <v>1</v>
      </c>
      <c r="I1152" s="2">
        <f>SUMIFS('raw data'!$E:$E,'raw data'!$A:$A,"="&amp;SystemAnalysis!$A1152,'raw data'!$G:$G,"="&amp;SystemAnalysis!$F1152)</f>
        <v>11</v>
      </c>
      <c r="J1152" s="24">
        <f ca="1">$D1152*H1152*Inputs!$A$2</f>
        <v>10.169499999999999</v>
      </c>
      <c r="K1152" s="11">
        <f ca="1">IFERROR(I1152/J1152,"")</f>
        <v>1.0816657652785291</v>
      </c>
    </row>
    <row r="1153" spans="1:11" x14ac:dyDescent="0.25">
      <c r="A1153" s="35">
        <v>8370</v>
      </c>
      <c r="B1153" s="2" t="s">
        <v>5</v>
      </c>
      <c r="C1153" s="2">
        <v>13</v>
      </c>
      <c r="D1153" s="2">
        <v>5.64</v>
      </c>
      <c r="E1153" s="12">
        <v>41122</v>
      </c>
      <c r="F1153" s="18">
        <v>2013</v>
      </c>
      <c r="G1153" s="2">
        <f ca="1">IF(YEAR(E1153)=Inputs!$A$4,1,0)</f>
        <v>0</v>
      </c>
      <c r="H1153" s="21">
        <f ca="1">IF(G1153=1,HLOOKUP(MONTH(E1153),Inputs!$B$11:$M$15,5),IF(YEAR($E1153)&gt;$F1153,0,IF(YEAR($E1153)=$F1153,HLOOKUP(MONTH(E1153),Inputs!$B$11:$M$15,4),1)))</f>
        <v>1</v>
      </c>
      <c r="I1153" s="2">
        <f>SUMIFS('raw data'!$E:$E,'raw data'!$A:$A,"="&amp;SystemAnalysis!$A1153,'raw data'!$G:$G,"="&amp;SystemAnalysis!$F1153)</f>
        <v>7</v>
      </c>
      <c r="J1153" s="24">
        <f ca="1">$D1153*H1153*Inputs!$A$2</f>
        <v>6.2039999999999997</v>
      </c>
      <c r="K1153" s="11">
        <f ca="1">IFERROR(I1153/J1153,"")</f>
        <v>1.1283043197936815</v>
      </c>
    </row>
    <row r="1154" spans="1:11" x14ac:dyDescent="0.25">
      <c r="A1154" s="35">
        <v>8371</v>
      </c>
      <c r="B1154" s="2" t="s">
        <v>5</v>
      </c>
      <c r="C1154" s="2">
        <v>13</v>
      </c>
      <c r="D1154" s="2">
        <v>8.4600000000000009</v>
      </c>
      <c r="E1154" s="12">
        <v>41091</v>
      </c>
      <c r="F1154" s="18">
        <v>2013</v>
      </c>
      <c r="G1154" s="2">
        <f ca="1">IF(YEAR(E1154)=Inputs!$A$4,1,0)</f>
        <v>0</v>
      </c>
      <c r="H1154" s="21">
        <f ca="1">IF(G1154=1,HLOOKUP(MONTH(E1154),Inputs!$B$11:$M$15,5),IF(YEAR($E1154)&gt;$F1154,0,IF(YEAR($E1154)=$F1154,HLOOKUP(MONTH(E1154),Inputs!$B$11:$M$15,4),1)))</f>
        <v>1</v>
      </c>
      <c r="I1154" s="2">
        <f>SUMIFS('raw data'!$E:$E,'raw data'!$A:$A,"="&amp;SystemAnalysis!$A1154,'raw data'!$G:$G,"="&amp;SystemAnalysis!$F1154)</f>
        <v>10</v>
      </c>
      <c r="J1154" s="24">
        <f ca="1">$D1154*H1154*Inputs!$A$2</f>
        <v>9.3060000000000009</v>
      </c>
      <c r="K1154" s="11">
        <f ca="1">IFERROR(I1154/J1154,"")</f>
        <v>1.0745755426606489</v>
      </c>
    </row>
    <row r="1155" spans="1:11" x14ac:dyDescent="0.25">
      <c r="A1155" s="35">
        <v>8372</v>
      </c>
      <c r="B1155" s="2" t="s">
        <v>5</v>
      </c>
      <c r="C1155" s="2">
        <v>13</v>
      </c>
      <c r="D1155" s="2">
        <v>4.7</v>
      </c>
      <c r="E1155" s="12">
        <v>41122</v>
      </c>
      <c r="F1155" s="18">
        <v>2013</v>
      </c>
      <c r="G1155" s="2">
        <f ca="1">IF(YEAR(E1155)=Inputs!$A$4,1,0)</f>
        <v>0</v>
      </c>
      <c r="H1155" s="21">
        <f ca="1">IF(G1155=1,HLOOKUP(MONTH(E1155),Inputs!$B$11:$M$15,5),IF(YEAR($E1155)&gt;$F1155,0,IF(YEAR($E1155)=$F1155,HLOOKUP(MONTH(E1155),Inputs!$B$11:$M$15,4),1)))</f>
        <v>1</v>
      </c>
      <c r="I1155" s="2">
        <f>SUMIFS('raw data'!$E:$E,'raw data'!$A:$A,"="&amp;SystemAnalysis!$A1155,'raw data'!$G:$G,"="&amp;SystemAnalysis!$F1155)</f>
        <v>5</v>
      </c>
      <c r="J1155" s="24">
        <f ca="1">$D1155*H1155*Inputs!$A$2</f>
        <v>5.1700000000000008</v>
      </c>
      <c r="K1155" s="11">
        <f ca="1">IFERROR(I1155/J1155,"")</f>
        <v>0.96711798839458396</v>
      </c>
    </row>
    <row r="1156" spans="1:11" x14ac:dyDescent="0.25">
      <c r="A1156" s="35">
        <v>8373</v>
      </c>
      <c r="B1156" s="2" t="s">
        <v>5</v>
      </c>
      <c r="C1156" s="2">
        <v>13</v>
      </c>
      <c r="D1156" s="2">
        <v>3.87</v>
      </c>
      <c r="E1156" s="12">
        <v>41153</v>
      </c>
      <c r="F1156" s="18">
        <v>2013</v>
      </c>
      <c r="G1156" s="2">
        <f ca="1">IF(YEAR(E1156)=Inputs!$A$4,1,0)</f>
        <v>0</v>
      </c>
      <c r="H1156" s="21">
        <f ca="1">IF(G1156=1,HLOOKUP(MONTH(E1156),Inputs!$B$11:$M$15,5),IF(YEAR($E1156)&gt;$F1156,0,IF(YEAR($E1156)=$F1156,HLOOKUP(MONTH(E1156),Inputs!$B$11:$M$15,4),1)))</f>
        <v>1</v>
      </c>
      <c r="I1156" s="2">
        <f>SUMIFS('raw data'!$E:$E,'raw data'!$A:$A,"="&amp;SystemAnalysis!$A1156,'raw data'!$G:$G,"="&amp;SystemAnalysis!$F1156)</f>
        <v>4</v>
      </c>
      <c r="J1156" s="24">
        <f ca="1">$D1156*H1156*Inputs!$A$2</f>
        <v>4.2570000000000006</v>
      </c>
      <c r="K1156" s="11">
        <f ca="1">IFERROR(I1156/J1156,"")</f>
        <v>0.93962884660559065</v>
      </c>
    </row>
    <row r="1157" spans="1:11" x14ac:dyDescent="0.25">
      <c r="A1157" s="35">
        <v>8374</v>
      </c>
      <c r="B1157" s="2" t="s">
        <v>5</v>
      </c>
      <c r="C1157" s="2">
        <v>13</v>
      </c>
      <c r="D1157" s="2">
        <v>5.52</v>
      </c>
      <c r="E1157" s="12">
        <v>41122</v>
      </c>
      <c r="F1157" s="18">
        <v>2013</v>
      </c>
      <c r="G1157" s="2">
        <f ca="1">IF(YEAR(E1157)=Inputs!$A$4,1,0)</f>
        <v>0</v>
      </c>
      <c r="H1157" s="21">
        <f ca="1">IF(G1157=1,HLOOKUP(MONTH(E1157),Inputs!$B$11:$M$15,5),IF(YEAR($E1157)&gt;$F1157,0,IF(YEAR($E1157)=$F1157,HLOOKUP(MONTH(E1157),Inputs!$B$11:$M$15,4),1)))</f>
        <v>1</v>
      </c>
      <c r="I1157" s="2">
        <f>SUMIFS('raw data'!$E:$E,'raw data'!$A:$A,"="&amp;SystemAnalysis!$A1157,'raw data'!$G:$G,"="&amp;SystemAnalysis!$F1157)</f>
        <v>6</v>
      </c>
      <c r="J1157" s="24">
        <f ca="1">$D1157*H1157*Inputs!$A$2</f>
        <v>6.0720000000000001</v>
      </c>
      <c r="K1157" s="11">
        <f ca="1">IFERROR(I1157/J1157,"")</f>
        <v>0.98814229249011853</v>
      </c>
    </row>
    <row r="1158" spans="1:11" x14ac:dyDescent="0.25">
      <c r="A1158" s="35">
        <v>8375</v>
      </c>
      <c r="B1158" s="2" t="s">
        <v>5</v>
      </c>
      <c r="C1158" s="2">
        <v>13</v>
      </c>
      <c r="D1158" s="2">
        <v>4.1399999999999997</v>
      </c>
      <c r="E1158" s="12">
        <v>41153</v>
      </c>
      <c r="F1158" s="18">
        <v>2013</v>
      </c>
      <c r="G1158" s="2">
        <f ca="1">IF(YEAR(E1158)=Inputs!$A$4,1,0)</f>
        <v>0</v>
      </c>
      <c r="H1158" s="21">
        <f ca="1">IF(G1158=1,HLOOKUP(MONTH(E1158),Inputs!$B$11:$M$15,5),IF(YEAR($E1158)&gt;$F1158,0,IF(YEAR($E1158)=$F1158,HLOOKUP(MONTH(E1158),Inputs!$B$11:$M$15,4),1)))</f>
        <v>1</v>
      </c>
      <c r="I1158" s="2">
        <f>SUMIFS('raw data'!$E:$E,'raw data'!$A:$A,"="&amp;SystemAnalysis!$A1158,'raw data'!$G:$G,"="&amp;SystemAnalysis!$F1158)</f>
        <v>5</v>
      </c>
      <c r="J1158" s="24">
        <f ca="1">$D1158*H1158*Inputs!$A$2</f>
        <v>4.5540000000000003</v>
      </c>
      <c r="K1158" s="11">
        <f ca="1">IFERROR(I1158/J1158,"")</f>
        <v>1.097935880544576</v>
      </c>
    </row>
    <row r="1159" spans="1:11" x14ac:dyDescent="0.25">
      <c r="A1159" s="35">
        <v>8376</v>
      </c>
      <c r="B1159" s="2" t="s">
        <v>5</v>
      </c>
      <c r="C1159" s="2">
        <v>13</v>
      </c>
      <c r="D1159" s="2">
        <v>3.01</v>
      </c>
      <c r="E1159" s="12">
        <v>41153</v>
      </c>
      <c r="F1159" s="18">
        <v>2013</v>
      </c>
      <c r="G1159" s="2">
        <f ca="1">IF(YEAR(E1159)=Inputs!$A$4,1,0)</f>
        <v>0</v>
      </c>
      <c r="H1159" s="21">
        <f ca="1">IF(G1159=1,HLOOKUP(MONTH(E1159),Inputs!$B$11:$M$15,5),IF(YEAR($E1159)&gt;$F1159,0,IF(YEAR($E1159)=$F1159,HLOOKUP(MONTH(E1159),Inputs!$B$11:$M$15,4),1)))</f>
        <v>1</v>
      </c>
      <c r="I1159" s="2">
        <f>SUMIFS('raw data'!$E:$E,'raw data'!$A:$A,"="&amp;SystemAnalysis!$A1159,'raw data'!$G:$G,"="&amp;SystemAnalysis!$F1159)</f>
        <v>4</v>
      </c>
      <c r="J1159" s="24">
        <f ca="1">$D1159*H1159*Inputs!$A$2</f>
        <v>3.3109999999999999</v>
      </c>
      <c r="K1159" s="11">
        <f ca="1">IFERROR(I1159/J1159,"")</f>
        <v>1.2080942313500453</v>
      </c>
    </row>
    <row r="1160" spans="1:11" x14ac:dyDescent="0.25">
      <c r="A1160" s="35">
        <v>8377</v>
      </c>
      <c r="B1160" s="2" t="s">
        <v>5</v>
      </c>
      <c r="C1160" s="2">
        <v>13</v>
      </c>
      <c r="D1160" s="2">
        <v>5.52</v>
      </c>
      <c r="E1160" s="12">
        <v>41122</v>
      </c>
      <c r="F1160" s="18">
        <v>2013</v>
      </c>
      <c r="G1160" s="2">
        <f ca="1">IF(YEAR(E1160)=Inputs!$A$4,1,0)</f>
        <v>0</v>
      </c>
      <c r="H1160" s="21">
        <f ca="1">IF(G1160=1,HLOOKUP(MONTH(E1160),Inputs!$B$11:$M$15,5),IF(YEAR($E1160)&gt;$F1160,0,IF(YEAR($E1160)=$F1160,HLOOKUP(MONTH(E1160),Inputs!$B$11:$M$15,4),1)))</f>
        <v>1</v>
      </c>
      <c r="I1160" s="2">
        <f>SUMIFS('raw data'!$E:$E,'raw data'!$A:$A,"="&amp;SystemAnalysis!$A1160,'raw data'!$G:$G,"="&amp;SystemAnalysis!$F1160)</f>
        <v>7</v>
      </c>
      <c r="J1160" s="24">
        <f ca="1">$D1160*H1160*Inputs!$A$2</f>
        <v>6.0720000000000001</v>
      </c>
      <c r="K1160" s="11">
        <f ca="1">IFERROR(I1160/J1160,"")</f>
        <v>1.1528326745718049</v>
      </c>
    </row>
    <row r="1161" spans="1:11" x14ac:dyDescent="0.25">
      <c r="A1161" s="35">
        <v>8378</v>
      </c>
      <c r="B1161" s="2" t="s">
        <v>5</v>
      </c>
      <c r="C1161" s="2">
        <v>13</v>
      </c>
      <c r="D1161" s="2">
        <v>4.7</v>
      </c>
      <c r="E1161" s="12">
        <v>41122</v>
      </c>
      <c r="F1161" s="18">
        <v>2013</v>
      </c>
      <c r="G1161" s="2">
        <f ca="1">IF(YEAR(E1161)=Inputs!$A$4,1,0)</f>
        <v>0</v>
      </c>
      <c r="H1161" s="21">
        <f ca="1">IF(G1161=1,HLOOKUP(MONTH(E1161),Inputs!$B$11:$M$15,5),IF(YEAR($E1161)&gt;$F1161,0,IF(YEAR($E1161)=$F1161,HLOOKUP(MONTH(E1161),Inputs!$B$11:$M$15,4),1)))</f>
        <v>1</v>
      </c>
      <c r="I1161" s="2">
        <f>SUMIFS('raw data'!$E:$E,'raw data'!$A:$A,"="&amp;SystemAnalysis!$A1161,'raw data'!$G:$G,"="&amp;SystemAnalysis!$F1161)</f>
        <v>5</v>
      </c>
      <c r="J1161" s="24">
        <f ca="1">$D1161*H1161*Inputs!$A$2</f>
        <v>5.1700000000000008</v>
      </c>
      <c r="K1161" s="11">
        <f ca="1">IFERROR(I1161/J1161,"")</f>
        <v>0.96711798839458396</v>
      </c>
    </row>
    <row r="1162" spans="1:11" x14ac:dyDescent="0.25">
      <c r="A1162" s="35">
        <v>8379</v>
      </c>
      <c r="B1162" s="2" t="s">
        <v>5</v>
      </c>
      <c r="C1162" s="2">
        <v>13</v>
      </c>
      <c r="D1162" s="2">
        <v>4.4649999999999999</v>
      </c>
      <c r="E1162" s="12">
        <v>41122</v>
      </c>
      <c r="F1162" s="18">
        <v>2013</v>
      </c>
      <c r="G1162" s="2">
        <f ca="1">IF(YEAR(E1162)=Inputs!$A$4,1,0)</f>
        <v>0</v>
      </c>
      <c r="H1162" s="21">
        <f ca="1">IF(G1162=1,HLOOKUP(MONTH(E1162),Inputs!$B$11:$M$15,5),IF(YEAR($E1162)&gt;$F1162,0,IF(YEAR($E1162)=$F1162,HLOOKUP(MONTH(E1162),Inputs!$B$11:$M$15,4),1)))</f>
        <v>1</v>
      </c>
      <c r="I1162" s="2">
        <f>SUMIFS('raw data'!$E:$E,'raw data'!$A:$A,"="&amp;SystemAnalysis!$A1162,'raw data'!$G:$G,"="&amp;SystemAnalysis!$F1162)</f>
        <v>4</v>
      </c>
      <c r="J1162" s="24">
        <f ca="1">$D1162*H1162*Inputs!$A$2</f>
        <v>4.9115000000000002</v>
      </c>
      <c r="K1162" s="11">
        <f ca="1">IFERROR(I1162/J1162,"")</f>
        <v>0.81441514812175508</v>
      </c>
    </row>
    <row r="1163" spans="1:11" x14ac:dyDescent="0.25">
      <c r="A1163" s="35">
        <v>8380</v>
      </c>
      <c r="B1163" s="2" t="s">
        <v>5</v>
      </c>
      <c r="C1163" s="2">
        <v>13</v>
      </c>
      <c r="D1163" s="2">
        <v>5.17</v>
      </c>
      <c r="E1163" s="12">
        <v>41122</v>
      </c>
      <c r="F1163" s="18">
        <v>2013</v>
      </c>
      <c r="G1163" s="2">
        <f ca="1">IF(YEAR(E1163)=Inputs!$A$4,1,0)</f>
        <v>0</v>
      </c>
      <c r="H1163" s="21">
        <f ca="1">IF(G1163=1,HLOOKUP(MONTH(E1163),Inputs!$B$11:$M$15,5),IF(YEAR($E1163)&gt;$F1163,0,IF(YEAR($E1163)=$F1163,HLOOKUP(MONTH(E1163),Inputs!$B$11:$M$15,4),1)))</f>
        <v>1</v>
      </c>
      <c r="I1163" s="2">
        <f>SUMIFS('raw data'!$E:$E,'raw data'!$A:$A,"="&amp;SystemAnalysis!$A1163,'raw data'!$G:$G,"="&amp;SystemAnalysis!$F1163)</f>
        <v>7</v>
      </c>
      <c r="J1163" s="24">
        <f ca="1">$D1163*H1163*Inputs!$A$2</f>
        <v>5.6870000000000003</v>
      </c>
      <c r="K1163" s="11">
        <f ca="1">IFERROR(I1163/J1163,"")</f>
        <v>1.2308774397749251</v>
      </c>
    </row>
    <row r="1164" spans="1:11" x14ac:dyDescent="0.25">
      <c r="A1164" s="35">
        <v>8381</v>
      </c>
      <c r="B1164" s="2" t="s">
        <v>5</v>
      </c>
      <c r="C1164" s="2">
        <v>13</v>
      </c>
      <c r="D1164" s="2">
        <v>4.7</v>
      </c>
      <c r="E1164" s="12">
        <v>41122</v>
      </c>
      <c r="F1164" s="18">
        <v>2013</v>
      </c>
      <c r="G1164" s="2">
        <f ca="1">IF(YEAR(E1164)=Inputs!$A$4,1,0)</f>
        <v>0</v>
      </c>
      <c r="H1164" s="21">
        <f ca="1">IF(G1164=1,HLOOKUP(MONTH(E1164),Inputs!$B$11:$M$15,5),IF(YEAR($E1164)&gt;$F1164,0,IF(YEAR($E1164)=$F1164,HLOOKUP(MONTH(E1164),Inputs!$B$11:$M$15,4),1)))</f>
        <v>1</v>
      </c>
      <c r="I1164" s="2">
        <f>SUMIFS('raw data'!$E:$E,'raw data'!$A:$A,"="&amp;SystemAnalysis!$A1164,'raw data'!$G:$G,"="&amp;SystemAnalysis!$F1164)</f>
        <v>6</v>
      </c>
      <c r="J1164" s="24">
        <f ca="1">$D1164*H1164*Inputs!$A$2</f>
        <v>5.1700000000000008</v>
      </c>
      <c r="K1164" s="11">
        <f ca="1">IFERROR(I1164/J1164,"")</f>
        <v>1.1605415860735009</v>
      </c>
    </row>
    <row r="1165" spans="1:11" x14ac:dyDescent="0.25">
      <c r="A1165" s="35">
        <v>8382</v>
      </c>
      <c r="B1165" s="2" t="s">
        <v>5</v>
      </c>
      <c r="C1165" s="2">
        <v>13</v>
      </c>
      <c r="D1165" s="2">
        <v>4.7</v>
      </c>
      <c r="E1165" s="12">
        <v>41122</v>
      </c>
      <c r="F1165" s="18">
        <v>2013</v>
      </c>
      <c r="G1165" s="2">
        <f ca="1">IF(YEAR(E1165)=Inputs!$A$4,1,0)</f>
        <v>0</v>
      </c>
      <c r="H1165" s="21">
        <f ca="1">IF(G1165=1,HLOOKUP(MONTH(E1165),Inputs!$B$11:$M$15,5),IF(YEAR($E1165)&gt;$F1165,0,IF(YEAR($E1165)=$F1165,HLOOKUP(MONTH(E1165),Inputs!$B$11:$M$15,4),1)))</f>
        <v>1</v>
      </c>
      <c r="I1165" s="2">
        <f>SUMIFS('raw data'!$E:$E,'raw data'!$A:$A,"="&amp;SystemAnalysis!$A1165,'raw data'!$G:$G,"="&amp;SystemAnalysis!$F1165)</f>
        <v>5</v>
      </c>
      <c r="J1165" s="24">
        <f ca="1">$D1165*H1165*Inputs!$A$2</f>
        <v>5.1700000000000008</v>
      </c>
      <c r="K1165" s="11">
        <f ca="1">IFERROR(I1165/J1165,"")</f>
        <v>0.96711798839458396</v>
      </c>
    </row>
    <row r="1166" spans="1:11" x14ac:dyDescent="0.25">
      <c r="A1166" s="35">
        <v>8383</v>
      </c>
      <c r="B1166" s="2" t="s">
        <v>5</v>
      </c>
      <c r="C1166" s="2">
        <v>13</v>
      </c>
      <c r="D1166" s="2">
        <v>5.0599999999999996</v>
      </c>
      <c r="E1166" s="12">
        <v>41122</v>
      </c>
      <c r="F1166" s="18">
        <v>2013</v>
      </c>
      <c r="G1166" s="2">
        <f ca="1">IF(YEAR(E1166)=Inputs!$A$4,1,0)</f>
        <v>0</v>
      </c>
      <c r="H1166" s="21">
        <f ca="1">IF(G1166=1,HLOOKUP(MONTH(E1166),Inputs!$B$11:$M$15,5),IF(YEAR($E1166)&gt;$F1166,0,IF(YEAR($E1166)=$F1166,HLOOKUP(MONTH(E1166),Inputs!$B$11:$M$15,4),1)))</f>
        <v>1</v>
      </c>
      <c r="I1166" s="2">
        <f>SUMIFS('raw data'!$E:$E,'raw data'!$A:$A,"="&amp;SystemAnalysis!$A1166,'raw data'!$G:$G,"="&amp;SystemAnalysis!$F1166)</f>
        <v>6</v>
      </c>
      <c r="J1166" s="24">
        <f ca="1">$D1166*H1166*Inputs!$A$2</f>
        <v>5.5659999999999998</v>
      </c>
      <c r="K1166" s="11">
        <f ca="1">IFERROR(I1166/J1166,"")</f>
        <v>1.0779734099892202</v>
      </c>
    </row>
    <row r="1167" spans="1:11" x14ac:dyDescent="0.25">
      <c r="A1167" s="35">
        <v>8384</v>
      </c>
      <c r="B1167" s="2" t="s">
        <v>5</v>
      </c>
      <c r="C1167" s="2">
        <v>13</v>
      </c>
      <c r="D1167" s="2">
        <v>6.11</v>
      </c>
      <c r="E1167" s="12">
        <v>41122</v>
      </c>
      <c r="F1167" s="18">
        <v>2013</v>
      </c>
      <c r="G1167" s="2">
        <f ca="1">IF(YEAR(E1167)=Inputs!$A$4,1,0)</f>
        <v>0</v>
      </c>
      <c r="H1167" s="21">
        <f ca="1">IF(G1167=1,HLOOKUP(MONTH(E1167),Inputs!$B$11:$M$15,5),IF(YEAR($E1167)&gt;$F1167,0,IF(YEAR($E1167)=$F1167,HLOOKUP(MONTH(E1167),Inputs!$B$11:$M$15,4),1)))</f>
        <v>1</v>
      </c>
      <c r="I1167" s="2">
        <f>SUMIFS('raw data'!$E:$E,'raw data'!$A:$A,"="&amp;SystemAnalysis!$A1167,'raw data'!$G:$G,"="&amp;SystemAnalysis!$F1167)</f>
        <v>7</v>
      </c>
      <c r="J1167" s="24">
        <f ca="1">$D1167*H1167*Inputs!$A$2</f>
        <v>6.721000000000001</v>
      </c>
      <c r="K1167" s="11">
        <f ca="1">IFERROR(I1167/J1167,"")</f>
        <v>1.0415116798095521</v>
      </c>
    </row>
    <row r="1168" spans="1:11" x14ac:dyDescent="0.25">
      <c r="A1168" s="35">
        <v>8385</v>
      </c>
      <c r="B1168" s="2" t="s">
        <v>5</v>
      </c>
      <c r="C1168" s="2">
        <v>13</v>
      </c>
      <c r="D1168" s="2">
        <v>4.7</v>
      </c>
      <c r="E1168" s="12">
        <v>41122</v>
      </c>
      <c r="F1168" s="18">
        <v>2013</v>
      </c>
      <c r="G1168" s="2">
        <f ca="1">IF(YEAR(E1168)=Inputs!$A$4,1,0)</f>
        <v>0</v>
      </c>
      <c r="H1168" s="21">
        <f ca="1">IF(G1168=1,HLOOKUP(MONTH(E1168),Inputs!$B$11:$M$15,5),IF(YEAR($E1168)&gt;$F1168,0,IF(YEAR($E1168)=$F1168,HLOOKUP(MONTH(E1168),Inputs!$B$11:$M$15,4),1)))</f>
        <v>1</v>
      </c>
      <c r="I1168" s="2">
        <f>SUMIFS('raw data'!$E:$E,'raw data'!$A:$A,"="&amp;SystemAnalysis!$A1168,'raw data'!$G:$G,"="&amp;SystemAnalysis!$F1168)</f>
        <v>6</v>
      </c>
      <c r="J1168" s="24">
        <f ca="1">$D1168*H1168*Inputs!$A$2</f>
        <v>5.1700000000000008</v>
      </c>
      <c r="K1168" s="11">
        <f ca="1">IFERROR(I1168/J1168,"")</f>
        <v>1.1605415860735009</v>
      </c>
    </row>
    <row r="1169" spans="1:11" x14ac:dyDescent="0.25">
      <c r="A1169" s="35">
        <v>8386</v>
      </c>
      <c r="B1169" s="2" t="s">
        <v>5</v>
      </c>
      <c r="C1169" s="2">
        <v>13</v>
      </c>
      <c r="D1169" s="2">
        <v>2.82</v>
      </c>
      <c r="E1169" s="12">
        <v>41183</v>
      </c>
      <c r="F1169" s="18">
        <v>2013</v>
      </c>
      <c r="G1169" s="2">
        <f ca="1">IF(YEAR(E1169)=Inputs!$A$4,1,0)</f>
        <v>0</v>
      </c>
      <c r="H1169" s="21">
        <f ca="1">IF(G1169=1,HLOOKUP(MONTH(E1169),Inputs!$B$11:$M$15,5),IF(YEAR($E1169)&gt;$F1169,0,IF(YEAR($E1169)=$F1169,HLOOKUP(MONTH(E1169),Inputs!$B$11:$M$15,4),1)))</f>
        <v>1</v>
      </c>
      <c r="I1169" s="2">
        <f>SUMIFS('raw data'!$E:$E,'raw data'!$A:$A,"="&amp;SystemAnalysis!$A1169,'raw data'!$G:$G,"="&amp;SystemAnalysis!$F1169)</f>
        <v>3</v>
      </c>
      <c r="J1169" s="24">
        <f ca="1">$D1169*H1169*Inputs!$A$2</f>
        <v>3.1019999999999999</v>
      </c>
      <c r="K1169" s="11">
        <f ca="1">IFERROR(I1169/J1169,"")</f>
        <v>0.96711798839458418</v>
      </c>
    </row>
    <row r="1170" spans="1:11" x14ac:dyDescent="0.25">
      <c r="A1170" s="35">
        <v>8387</v>
      </c>
      <c r="B1170" s="2" t="s">
        <v>5</v>
      </c>
      <c r="C1170" s="2">
        <v>13</v>
      </c>
      <c r="D1170" s="2">
        <v>7.05</v>
      </c>
      <c r="E1170" s="12">
        <v>41122</v>
      </c>
      <c r="F1170" s="18">
        <v>2013</v>
      </c>
      <c r="G1170" s="2">
        <f ca="1">IF(YEAR(E1170)=Inputs!$A$4,1,0)</f>
        <v>0</v>
      </c>
      <c r="H1170" s="21">
        <f ca="1">IF(G1170=1,HLOOKUP(MONTH(E1170),Inputs!$B$11:$M$15,5),IF(YEAR($E1170)&gt;$F1170,0,IF(YEAR($E1170)=$F1170,HLOOKUP(MONTH(E1170),Inputs!$B$11:$M$15,4),1)))</f>
        <v>1</v>
      </c>
      <c r="I1170" s="2">
        <f>SUMIFS('raw data'!$E:$E,'raw data'!$A:$A,"="&amp;SystemAnalysis!$A1170,'raw data'!$G:$G,"="&amp;SystemAnalysis!$F1170)</f>
        <v>10</v>
      </c>
      <c r="J1170" s="24">
        <f ca="1">$D1170*H1170*Inputs!$A$2</f>
        <v>7.7550000000000008</v>
      </c>
      <c r="K1170" s="11">
        <f ca="1">IFERROR(I1170/J1170,"")</f>
        <v>1.2894906511927786</v>
      </c>
    </row>
    <row r="1171" spans="1:11" x14ac:dyDescent="0.25">
      <c r="A1171" s="35">
        <v>8388</v>
      </c>
      <c r="B1171" s="2" t="s">
        <v>5</v>
      </c>
      <c r="C1171" s="2">
        <v>6</v>
      </c>
      <c r="D1171" s="2">
        <v>11.96</v>
      </c>
      <c r="E1171" s="12">
        <v>41153</v>
      </c>
      <c r="F1171" s="18">
        <v>2013</v>
      </c>
      <c r="G1171" s="2">
        <f ca="1">IF(YEAR(E1171)=Inputs!$A$4,1,0)</f>
        <v>0</v>
      </c>
      <c r="H1171" s="21">
        <f ca="1">IF(G1171=1,HLOOKUP(MONTH(E1171),Inputs!$B$11:$M$15,5),IF(YEAR($E1171)&gt;$F1171,0,IF(YEAR($E1171)=$F1171,HLOOKUP(MONTH(E1171),Inputs!$B$11:$M$15,4),1)))</f>
        <v>1</v>
      </c>
      <c r="I1171" s="2">
        <f>SUMIFS('raw data'!$E:$E,'raw data'!$A:$A,"="&amp;SystemAnalysis!$A1171,'raw data'!$G:$G,"="&amp;SystemAnalysis!$F1171)</f>
        <v>14</v>
      </c>
      <c r="J1171" s="24">
        <f ca="1">$D1171*H1171*Inputs!$A$2</f>
        <v>13.156000000000002</v>
      </c>
      <c r="K1171" s="11">
        <f ca="1">IFERROR(I1171/J1171,"")</f>
        <v>1.0641532380662813</v>
      </c>
    </row>
    <row r="1172" spans="1:11" x14ac:dyDescent="0.25">
      <c r="A1172" s="35">
        <v>8389</v>
      </c>
      <c r="B1172" s="2" t="s">
        <v>5</v>
      </c>
      <c r="C1172" s="2">
        <v>6</v>
      </c>
      <c r="D1172" s="2">
        <v>5.0599999999999996</v>
      </c>
      <c r="E1172" s="12">
        <v>41153</v>
      </c>
      <c r="F1172" s="18">
        <v>2013</v>
      </c>
      <c r="G1172" s="2">
        <f ca="1">IF(YEAR(E1172)=Inputs!$A$4,1,0)</f>
        <v>0</v>
      </c>
      <c r="H1172" s="21">
        <f ca="1">IF(G1172=1,HLOOKUP(MONTH(E1172),Inputs!$B$11:$M$15,5),IF(YEAR($E1172)&gt;$F1172,0,IF(YEAR($E1172)=$F1172,HLOOKUP(MONTH(E1172),Inputs!$B$11:$M$15,4),1)))</f>
        <v>1</v>
      </c>
      <c r="I1172" s="2">
        <f>SUMIFS('raw data'!$E:$E,'raw data'!$A:$A,"="&amp;SystemAnalysis!$A1172,'raw data'!$G:$G,"="&amp;SystemAnalysis!$F1172)</f>
        <v>5</v>
      </c>
      <c r="J1172" s="24">
        <f ca="1">$D1172*H1172*Inputs!$A$2</f>
        <v>5.5659999999999998</v>
      </c>
      <c r="K1172" s="11">
        <f ca="1">IFERROR(I1172/J1172,"")</f>
        <v>0.89831117499101687</v>
      </c>
    </row>
    <row r="1173" spans="1:11" x14ac:dyDescent="0.25">
      <c r="A1173" s="35">
        <v>8390</v>
      </c>
      <c r="B1173" s="2" t="s">
        <v>5</v>
      </c>
      <c r="C1173" s="2">
        <v>6</v>
      </c>
      <c r="D1173" s="2">
        <v>6.665</v>
      </c>
      <c r="E1173" s="12">
        <v>41183</v>
      </c>
      <c r="F1173" s="18">
        <v>2013</v>
      </c>
      <c r="G1173" s="2">
        <f ca="1">IF(YEAR(E1173)=Inputs!$A$4,1,0)</f>
        <v>0</v>
      </c>
      <c r="H1173" s="21">
        <f ca="1">IF(G1173=1,HLOOKUP(MONTH(E1173),Inputs!$B$11:$M$15,5),IF(YEAR($E1173)&gt;$F1173,0,IF(YEAR($E1173)=$F1173,HLOOKUP(MONTH(E1173),Inputs!$B$11:$M$15,4),1)))</f>
        <v>1</v>
      </c>
      <c r="I1173" s="2">
        <f>SUMIFS('raw data'!$E:$E,'raw data'!$A:$A,"="&amp;SystemAnalysis!$A1173,'raw data'!$G:$G,"="&amp;SystemAnalysis!$F1173)</f>
        <v>8</v>
      </c>
      <c r="J1173" s="24">
        <f ca="1">$D1173*H1173*Inputs!$A$2</f>
        <v>7.331500000000001</v>
      </c>
      <c r="K1173" s="11">
        <f ca="1">IFERROR(I1173/J1173,"")</f>
        <v>1.0911818863806859</v>
      </c>
    </row>
    <row r="1174" spans="1:11" x14ac:dyDescent="0.25">
      <c r="A1174" s="35">
        <v>8391</v>
      </c>
      <c r="B1174" s="2" t="s">
        <v>5</v>
      </c>
      <c r="C1174" s="2">
        <v>6</v>
      </c>
      <c r="D1174" s="2">
        <v>3.91</v>
      </c>
      <c r="E1174" s="12">
        <v>41183</v>
      </c>
      <c r="F1174" s="18">
        <v>2013</v>
      </c>
      <c r="G1174" s="2">
        <f ca="1">IF(YEAR(E1174)=Inputs!$A$4,1,0)</f>
        <v>0</v>
      </c>
      <c r="H1174" s="21">
        <f ca="1">IF(G1174=1,HLOOKUP(MONTH(E1174),Inputs!$B$11:$M$15,5),IF(YEAR($E1174)&gt;$F1174,0,IF(YEAR($E1174)=$F1174,HLOOKUP(MONTH(E1174),Inputs!$B$11:$M$15,4),1)))</f>
        <v>1</v>
      </c>
      <c r="I1174" s="2">
        <f>SUMIFS('raw data'!$E:$E,'raw data'!$A:$A,"="&amp;SystemAnalysis!$A1174,'raw data'!$G:$G,"="&amp;SystemAnalysis!$F1174)</f>
        <v>5</v>
      </c>
      <c r="J1174" s="24">
        <f ca="1">$D1174*H1174*Inputs!$A$2</f>
        <v>4.3010000000000002</v>
      </c>
      <c r="K1174" s="11">
        <f ca="1">IFERROR(I1174/J1174,"")</f>
        <v>1.1625203441060219</v>
      </c>
    </row>
    <row r="1175" spans="1:11" x14ac:dyDescent="0.25">
      <c r="A1175" s="35">
        <v>8392</v>
      </c>
      <c r="B1175" s="2" t="s">
        <v>5</v>
      </c>
      <c r="C1175" s="2">
        <v>6</v>
      </c>
      <c r="D1175" s="2">
        <v>5.52</v>
      </c>
      <c r="E1175" s="12">
        <v>41183</v>
      </c>
      <c r="F1175" s="18">
        <v>2013</v>
      </c>
      <c r="G1175" s="2">
        <f ca="1">IF(YEAR(E1175)=Inputs!$A$4,1,0)</f>
        <v>0</v>
      </c>
      <c r="H1175" s="21">
        <f ca="1">IF(G1175=1,HLOOKUP(MONTH(E1175),Inputs!$B$11:$M$15,5),IF(YEAR($E1175)&gt;$F1175,0,IF(YEAR($E1175)=$F1175,HLOOKUP(MONTH(E1175),Inputs!$B$11:$M$15,4),1)))</f>
        <v>1</v>
      </c>
      <c r="I1175" s="2">
        <f>SUMIFS('raw data'!$E:$E,'raw data'!$A:$A,"="&amp;SystemAnalysis!$A1175,'raw data'!$G:$G,"="&amp;SystemAnalysis!$F1175)</f>
        <v>7</v>
      </c>
      <c r="J1175" s="24">
        <f ca="1">$D1175*H1175*Inputs!$A$2</f>
        <v>6.0720000000000001</v>
      </c>
      <c r="K1175" s="11">
        <f ca="1">IFERROR(I1175/J1175,"")</f>
        <v>1.1528326745718049</v>
      </c>
    </row>
    <row r="1176" spans="1:11" x14ac:dyDescent="0.25">
      <c r="A1176" s="35">
        <v>8393</v>
      </c>
      <c r="B1176" s="2" t="s">
        <v>5</v>
      </c>
      <c r="C1176" s="2">
        <v>6</v>
      </c>
      <c r="D1176" s="2">
        <v>6.02</v>
      </c>
      <c r="E1176" s="12">
        <v>41153</v>
      </c>
      <c r="F1176" s="18">
        <v>2013</v>
      </c>
      <c r="G1176" s="2">
        <f ca="1">IF(YEAR(E1176)=Inputs!$A$4,1,0)</f>
        <v>0</v>
      </c>
      <c r="H1176" s="21">
        <f ca="1">IF(G1176=1,HLOOKUP(MONTH(E1176),Inputs!$B$11:$M$15,5),IF(YEAR($E1176)&gt;$F1176,0,IF(YEAR($E1176)=$F1176,HLOOKUP(MONTH(E1176),Inputs!$B$11:$M$15,4),1)))</f>
        <v>1</v>
      </c>
      <c r="I1176" s="2">
        <f>SUMIFS('raw data'!$E:$E,'raw data'!$A:$A,"="&amp;SystemAnalysis!$A1176,'raw data'!$G:$G,"="&amp;SystemAnalysis!$F1176)</f>
        <v>8</v>
      </c>
      <c r="J1176" s="24">
        <f ca="1">$D1176*H1176*Inputs!$A$2</f>
        <v>6.6219999999999999</v>
      </c>
      <c r="K1176" s="11">
        <f ca="1">IFERROR(I1176/J1176,"")</f>
        <v>1.2080942313500453</v>
      </c>
    </row>
    <row r="1177" spans="1:11" x14ac:dyDescent="0.25">
      <c r="A1177" s="35">
        <v>8394</v>
      </c>
      <c r="B1177" s="2" t="s">
        <v>5</v>
      </c>
      <c r="C1177" s="2">
        <v>6</v>
      </c>
      <c r="D1177" s="2">
        <v>4.5999999999999996</v>
      </c>
      <c r="E1177" s="12">
        <v>41183</v>
      </c>
      <c r="F1177" s="18">
        <v>2013</v>
      </c>
      <c r="G1177" s="2">
        <f ca="1">IF(YEAR(E1177)=Inputs!$A$4,1,0)</f>
        <v>0</v>
      </c>
      <c r="H1177" s="21">
        <f ca="1">IF(G1177=1,HLOOKUP(MONTH(E1177),Inputs!$B$11:$M$15,5),IF(YEAR($E1177)&gt;$F1177,0,IF(YEAR($E1177)=$F1177,HLOOKUP(MONTH(E1177),Inputs!$B$11:$M$15,4),1)))</f>
        <v>1</v>
      </c>
      <c r="I1177" s="2">
        <f>SUMIFS('raw data'!$E:$E,'raw data'!$A:$A,"="&amp;SystemAnalysis!$A1177,'raw data'!$G:$G,"="&amp;SystemAnalysis!$F1177)</f>
        <v>6</v>
      </c>
      <c r="J1177" s="24">
        <f ca="1">$D1177*H1177*Inputs!$A$2</f>
        <v>5.0599999999999996</v>
      </c>
      <c r="K1177" s="11">
        <f ca="1">IFERROR(I1177/J1177,"")</f>
        <v>1.1857707509881423</v>
      </c>
    </row>
    <row r="1178" spans="1:11" x14ac:dyDescent="0.25">
      <c r="A1178" s="35">
        <v>8395</v>
      </c>
      <c r="B1178" s="2" t="s">
        <v>5</v>
      </c>
      <c r="C1178" s="2">
        <v>6</v>
      </c>
      <c r="D1178" s="2">
        <v>5.0599999999999996</v>
      </c>
      <c r="E1178" s="12">
        <v>41153</v>
      </c>
      <c r="F1178" s="18">
        <v>2013</v>
      </c>
      <c r="G1178" s="2">
        <f ca="1">IF(YEAR(E1178)=Inputs!$A$4,1,0)</f>
        <v>0</v>
      </c>
      <c r="H1178" s="21">
        <f ca="1">IF(G1178=1,HLOOKUP(MONTH(E1178),Inputs!$B$11:$M$15,5),IF(YEAR($E1178)&gt;$F1178,0,IF(YEAR($E1178)=$F1178,HLOOKUP(MONTH(E1178),Inputs!$B$11:$M$15,4),1)))</f>
        <v>1</v>
      </c>
      <c r="I1178" s="2">
        <f>SUMIFS('raw data'!$E:$E,'raw data'!$A:$A,"="&amp;SystemAnalysis!$A1178,'raw data'!$G:$G,"="&amp;SystemAnalysis!$F1178)</f>
        <v>6</v>
      </c>
      <c r="J1178" s="24">
        <f ca="1">$D1178*H1178*Inputs!$A$2</f>
        <v>5.5659999999999998</v>
      </c>
      <c r="K1178" s="11">
        <f ca="1">IFERROR(I1178/J1178,"")</f>
        <v>1.0779734099892202</v>
      </c>
    </row>
    <row r="1179" spans="1:11" x14ac:dyDescent="0.25">
      <c r="A1179" s="35">
        <v>8396</v>
      </c>
      <c r="B1179" s="2" t="s">
        <v>5</v>
      </c>
      <c r="C1179" s="2">
        <v>6</v>
      </c>
      <c r="D1179" s="2">
        <v>5.59</v>
      </c>
      <c r="E1179" s="12">
        <v>41153</v>
      </c>
      <c r="F1179" s="18">
        <v>2013</v>
      </c>
      <c r="G1179" s="2">
        <f ca="1">IF(YEAR(E1179)=Inputs!$A$4,1,0)</f>
        <v>0</v>
      </c>
      <c r="H1179" s="21">
        <f ca="1">IF(G1179=1,HLOOKUP(MONTH(E1179),Inputs!$B$11:$M$15,5),IF(YEAR($E1179)&gt;$F1179,0,IF(YEAR($E1179)=$F1179,HLOOKUP(MONTH(E1179),Inputs!$B$11:$M$15,4),1)))</f>
        <v>1</v>
      </c>
      <c r="I1179" s="2">
        <f>SUMIFS('raw data'!$E:$E,'raw data'!$A:$A,"="&amp;SystemAnalysis!$A1179,'raw data'!$G:$G,"="&amp;SystemAnalysis!$F1179)</f>
        <v>6</v>
      </c>
      <c r="J1179" s="24">
        <f ca="1">$D1179*H1179*Inputs!$A$2</f>
        <v>6.149</v>
      </c>
      <c r="K1179" s="11">
        <f ca="1">IFERROR(I1179/J1179,"")</f>
        <v>0.97576841762888278</v>
      </c>
    </row>
    <row r="1180" spans="1:11" x14ac:dyDescent="0.25">
      <c r="A1180" s="35">
        <v>8397</v>
      </c>
      <c r="B1180" s="2" t="s">
        <v>5</v>
      </c>
      <c r="C1180" s="2">
        <v>6</v>
      </c>
      <c r="D1180" s="2">
        <v>6.02</v>
      </c>
      <c r="E1180" s="12">
        <v>41153</v>
      </c>
      <c r="F1180" s="18">
        <v>2013</v>
      </c>
      <c r="G1180" s="2">
        <f ca="1">IF(YEAR(E1180)=Inputs!$A$4,1,0)</f>
        <v>0</v>
      </c>
      <c r="H1180" s="21">
        <f ca="1">IF(G1180=1,HLOOKUP(MONTH(E1180),Inputs!$B$11:$M$15,5),IF(YEAR($E1180)&gt;$F1180,0,IF(YEAR($E1180)=$F1180,HLOOKUP(MONTH(E1180),Inputs!$B$11:$M$15,4),1)))</f>
        <v>1</v>
      </c>
      <c r="I1180" s="2">
        <f>SUMIFS('raw data'!$E:$E,'raw data'!$A:$A,"="&amp;SystemAnalysis!$A1180,'raw data'!$G:$G,"="&amp;SystemAnalysis!$F1180)</f>
        <v>8</v>
      </c>
      <c r="J1180" s="24">
        <f ca="1">$D1180*H1180*Inputs!$A$2</f>
        <v>6.6219999999999999</v>
      </c>
      <c r="K1180" s="11">
        <f ca="1">IFERROR(I1180/J1180,"")</f>
        <v>1.2080942313500453</v>
      </c>
    </row>
    <row r="1181" spans="1:11" x14ac:dyDescent="0.25">
      <c r="A1181" s="35">
        <v>8398</v>
      </c>
      <c r="B1181" s="2" t="s">
        <v>5</v>
      </c>
      <c r="C1181" s="2">
        <v>6</v>
      </c>
      <c r="D1181" s="2">
        <v>10.32</v>
      </c>
      <c r="E1181" s="12">
        <v>41153</v>
      </c>
      <c r="F1181" s="18">
        <v>2013</v>
      </c>
      <c r="G1181" s="2">
        <f ca="1">IF(YEAR(E1181)=Inputs!$A$4,1,0)</f>
        <v>0</v>
      </c>
      <c r="H1181" s="21">
        <f ca="1">IF(G1181=1,HLOOKUP(MONTH(E1181),Inputs!$B$11:$M$15,5),IF(YEAR($E1181)&gt;$F1181,0,IF(YEAR($E1181)=$F1181,HLOOKUP(MONTH(E1181),Inputs!$B$11:$M$15,4),1)))</f>
        <v>1</v>
      </c>
      <c r="I1181" s="2">
        <f>SUMIFS('raw data'!$E:$E,'raw data'!$A:$A,"="&amp;SystemAnalysis!$A1181,'raw data'!$G:$G,"="&amp;SystemAnalysis!$F1181)</f>
        <v>12</v>
      </c>
      <c r="J1181" s="24">
        <f ca="1">$D1181*H1181*Inputs!$A$2</f>
        <v>11.352000000000002</v>
      </c>
      <c r="K1181" s="11">
        <f ca="1">IFERROR(I1181/J1181,"")</f>
        <v>1.0570824524312894</v>
      </c>
    </row>
    <row r="1182" spans="1:11" x14ac:dyDescent="0.25">
      <c r="A1182" s="35">
        <v>8399</v>
      </c>
      <c r="B1182" s="2" t="s">
        <v>5</v>
      </c>
      <c r="C1182" s="2">
        <v>6</v>
      </c>
      <c r="D1182" s="2">
        <v>4.5999999999999996</v>
      </c>
      <c r="E1182" s="12">
        <v>41183</v>
      </c>
      <c r="F1182" s="18">
        <v>2013</v>
      </c>
      <c r="G1182" s="2">
        <f ca="1">IF(YEAR(E1182)=Inputs!$A$4,1,0)</f>
        <v>0</v>
      </c>
      <c r="H1182" s="21">
        <f ca="1">IF(G1182=1,HLOOKUP(MONTH(E1182),Inputs!$B$11:$M$15,5),IF(YEAR($E1182)&gt;$F1182,0,IF(YEAR($E1182)=$F1182,HLOOKUP(MONTH(E1182),Inputs!$B$11:$M$15,4),1)))</f>
        <v>1</v>
      </c>
      <c r="I1182" s="2">
        <f>SUMIFS('raw data'!$E:$E,'raw data'!$A:$A,"="&amp;SystemAnalysis!$A1182,'raw data'!$G:$G,"="&amp;SystemAnalysis!$F1182)</f>
        <v>6</v>
      </c>
      <c r="J1182" s="24">
        <f ca="1">$D1182*H1182*Inputs!$A$2</f>
        <v>5.0599999999999996</v>
      </c>
      <c r="K1182" s="11">
        <f ca="1">IFERROR(I1182/J1182,"")</f>
        <v>1.1857707509881423</v>
      </c>
    </row>
    <row r="1183" spans="1:11" x14ac:dyDescent="0.25">
      <c r="A1183" s="35">
        <v>8400</v>
      </c>
      <c r="B1183" s="2" t="s">
        <v>5</v>
      </c>
      <c r="C1183" s="2">
        <v>6</v>
      </c>
      <c r="D1183" s="2">
        <v>8.9700000000000006</v>
      </c>
      <c r="E1183" s="12">
        <v>41153</v>
      </c>
      <c r="F1183" s="18">
        <v>2013</v>
      </c>
      <c r="G1183" s="2">
        <f ca="1">IF(YEAR(E1183)=Inputs!$A$4,1,0)</f>
        <v>0</v>
      </c>
      <c r="H1183" s="21">
        <f ca="1">IF(G1183=1,HLOOKUP(MONTH(E1183),Inputs!$B$11:$M$15,5),IF(YEAR($E1183)&gt;$F1183,0,IF(YEAR($E1183)=$F1183,HLOOKUP(MONTH(E1183),Inputs!$B$11:$M$15,4),1)))</f>
        <v>1</v>
      </c>
      <c r="I1183" s="2">
        <f>SUMIFS('raw data'!$E:$E,'raw data'!$A:$A,"="&amp;SystemAnalysis!$A1183,'raw data'!$G:$G,"="&amp;SystemAnalysis!$F1183)</f>
        <v>14</v>
      </c>
      <c r="J1183" s="24">
        <f ca="1">$D1183*H1183*Inputs!$A$2</f>
        <v>9.8670000000000009</v>
      </c>
      <c r="K1183" s="11">
        <f ca="1">IFERROR(I1183/J1183,"")</f>
        <v>1.4188709840883753</v>
      </c>
    </row>
    <row r="1184" spans="1:11" x14ac:dyDescent="0.25">
      <c r="A1184" s="35">
        <v>8401</v>
      </c>
      <c r="B1184" s="2" t="s">
        <v>5</v>
      </c>
      <c r="C1184" s="2">
        <v>6</v>
      </c>
      <c r="D1184" s="2">
        <v>4.8099999999999996</v>
      </c>
      <c r="E1184" s="12">
        <v>41183</v>
      </c>
      <c r="F1184" s="18">
        <v>2013</v>
      </c>
      <c r="G1184" s="2">
        <f ca="1">IF(YEAR(E1184)=Inputs!$A$4,1,0)</f>
        <v>0</v>
      </c>
      <c r="H1184" s="21">
        <f ca="1">IF(G1184=1,HLOOKUP(MONTH(E1184),Inputs!$B$11:$M$15,5),IF(YEAR($E1184)&gt;$F1184,0,IF(YEAR($E1184)=$F1184,HLOOKUP(MONTH(E1184),Inputs!$B$11:$M$15,4),1)))</f>
        <v>1</v>
      </c>
      <c r="I1184" s="2">
        <f>SUMIFS('raw data'!$E:$E,'raw data'!$A:$A,"="&amp;SystemAnalysis!$A1184,'raw data'!$G:$G,"="&amp;SystemAnalysis!$F1184)</f>
        <v>6</v>
      </c>
      <c r="J1184" s="24">
        <f ca="1">$D1184*H1184*Inputs!$A$2</f>
        <v>5.2910000000000004</v>
      </c>
      <c r="K1184" s="11">
        <f ca="1">IFERROR(I1184/J1184,"")</f>
        <v>1.134001134001134</v>
      </c>
    </row>
    <row r="1185" spans="1:11" x14ac:dyDescent="0.25">
      <c r="A1185" s="35">
        <v>8402</v>
      </c>
      <c r="B1185" s="2" t="s">
        <v>5</v>
      </c>
      <c r="C1185" s="2">
        <v>6</v>
      </c>
      <c r="D1185" s="2">
        <v>8.3849999999999998</v>
      </c>
      <c r="E1185" s="12">
        <v>41153</v>
      </c>
      <c r="F1185" s="18">
        <v>2013</v>
      </c>
      <c r="G1185" s="2">
        <f ca="1">IF(YEAR(E1185)=Inputs!$A$4,1,0)</f>
        <v>0</v>
      </c>
      <c r="H1185" s="21">
        <f ca="1">IF(G1185=1,HLOOKUP(MONTH(E1185),Inputs!$B$11:$M$15,5),IF(YEAR($E1185)&gt;$F1185,0,IF(YEAR($E1185)=$F1185,HLOOKUP(MONTH(E1185),Inputs!$B$11:$M$15,4),1)))</f>
        <v>1</v>
      </c>
      <c r="I1185" s="2">
        <f>SUMIFS('raw data'!$E:$E,'raw data'!$A:$A,"="&amp;SystemAnalysis!$A1185,'raw data'!$G:$G,"="&amp;SystemAnalysis!$F1185)</f>
        <v>9</v>
      </c>
      <c r="J1185" s="24">
        <f ca="1">$D1185*H1185*Inputs!$A$2</f>
        <v>9.2235000000000014</v>
      </c>
      <c r="K1185" s="11">
        <f ca="1">IFERROR(I1185/J1185,"")</f>
        <v>0.97576841762888256</v>
      </c>
    </row>
    <row r="1186" spans="1:11" x14ac:dyDescent="0.25">
      <c r="A1186" s="35">
        <v>8403</v>
      </c>
      <c r="B1186" s="2" t="s">
        <v>5</v>
      </c>
      <c r="C1186" s="2">
        <v>6</v>
      </c>
      <c r="D1186" s="2">
        <v>3.68</v>
      </c>
      <c r="E1186" s="12">
        <v>41214</v>
      </c>
      <c r="F1186" s="18">
        <v>2013</v>
      </c>
      <c r="G1186" s="2">
        <f ca="1">IF(YEAR(E1186)=Inputs!$A$4,1,0)</f>
        <v>0</v>
      </c>
      <c r="H1186" s="21">
        <f ca="1">IF(G1186=1,HLOOKUP(MONTH(E1186),Inputs!$B$11:$M$15,5),IF(YEAR($E1186)&gt;$F1186,0,IF(YEAR($E1186)=$F1186,HLOOKUP(MONTH(E1186),Inputs!$B$11:$M$15,4),1)))</f>
        <v>1</v>
      </c>
      <c r="I1186" s="2">
        <f>SUMIFS('raw data'!$E:$E,'raw data'!$A:$A,"="&amp;SystemAnalysis!$A1186,'raw data'!$G:$G,"="&amp;SystemAnalysis!$F1186)</f>
        <v>4</v>
      </c>
      <c r="J1186" s="24">
        <f ca="1">$D1186*H1186*Inputs!$A$2</f>
        <v>4.0480000000000009</v>
      </c>
      <c r="K1186" s="11">
        <f ca="1">IFERROR(I1186/J1186,"")</f>
        <v>0.98814229249011831</v>
      </c>
    </row>
    <row r="1187" spans="1:11" x14ac:dyDescent="0.25">
      <c r="A1187" s="35">
        <v>8404</v>
      </c>
      <c r="B1187" s="2" t="s">
        <v>5</v>
      </c>
      <c r="C1187" s="2">
        <v>6</v>
      </c>
      <c r="D1187" s="2">
        <v>4.1399999999999997</v>
      </c>
      <c r="E1187" s="12">
        <v>41153</v>
      </c>
      <c r="F1187" s="18">
        <v>2013</v>
      </c>
      <c r="G1187" s="2">
        <f ca="1">IF(YEAR(E1187)=Inputs!$A$4,1,0)</f>
        <v>0</v>
      </c>
      <c r="H1187" s="21">
        <f ca="1">IF(G1187=1,HLOOKUP(MONTH(E1187),Inputs!$B$11:$M$15,5),IF(YEAR($E1187)&gt;$F1187,0,IF(YEAR($E1187)=$F1187,HLOOKUP(MONTH(E1187),Inputs!$B$11:$M$15,4),1)))</f>
        <v>1</v>
      </c>
      <c r="I1187" s="2">
        <f>SUMIFS('raw data'!$E:$E,'raw data'!$A:$A,"="&amp;SystemAnalysis!$A1187,'raw data'!$G:$G,"="&amp;SystemAnalysis!$F1187)</f>
        <v>5</v>
      </c>
      <c r="J1187" s="24">
        <f ca="1">$D1187*H1187*Inputs!$A$2</f>
        <v>4.5540000000000003</v>
      </c>
      <c r="K1187" s="11">
        <f ca="1">IFERROR(I1187/J1187,"")</f>
        <v>1.097935880544576</v>
      </c>
    </row>
    <row r="1188" spans="1:11" x14ac:dyDescent="0.25">
      <c r="A1188" s="35">
        <v>8405</v>
      </c>
      <c r="B1188" s="2" t="s">
        <v>5</v>
      </c>
      <c r="C1188" s="2">
        <v>6</v>
      </c>
      <c r="D1188" s="2">
        <v>5.16</v>
      </c>
      <c r="E1188" s="12">
        <v>41153</v>
      </c>
      <c r="F1188" s="18">
        <v>2013</v>
      </c>
      <c r="G1188" s="2">
        <f ca="1">IF(YEAR(E1188)=Inputs!$A$4,1,0)</f>
        <v>0</v>
      </c>
      <c r="H1188" s="21">
        <f ca="1">IF(G1188=1,HLOOKUP(MONTH(E1188),Inputs!$B$11:$M$15,5),IF(YEAR($E1188)&gt;$F1188,0,IF(YEAR($E1188)=$F1188,HLOOKUP(MONTH(E1188),Inputs!$B$11:$M$15,4),1)))</f>
        <v>1</v>
      </c>
      <c r="I1188" s="2">
        <f>SUMIFS('raw data'!$E:$E,'raw data'!$A:$A,"="&amp;SystemAnalysis!$A1188,'raw data'!$G:$G,"="&amp;SystemAnalysis!$F1188)</f>
        <v>7</v>
      </c>
      <c r="J1188" s="24">
        <f ca="1">$D1188*H1188*Inputs!$A$2</f>
        <v>5.676000000000001</v>
      </c>
      <c r="K1188" s="11">
        <f ca="1">IFERROR(I1188/J1188,"")</f>
        <v>1.2332628611698377</v>
      </c>
    </row>
    <row r="1189" spans="1:11" x14ac:dyDescent="0.25">
      <c r="A1189" s="35">
        <v>8406</v>
      </c>
      <c r="B1189" s="2" t="s">
        <v>5</v>
      </c>
      <c r="C1189" s="2">
        <v>6</v>
      </c>
      <c r="D1189" s="2">
        <v>5.59</v>
      </c>
      <c r="E1189" s="12">
        <v>41153</v>
      </c>
      <c r="F1189" s="18">
        <v>2013</v>
      </c>
      <c r="G1189" s="2">
        <f ca="1">IF(YEAR(E1189)=Inputs!$A$4,1,0)</f>
        <v>0</v>
      </c>
      <c r="H1189" s="21">
        <f ca="1">IF(G1189=1,HLOOKUP(MONTH(E1189),Inputs!$B$11:$M$15,5),IF(YEAR($E1189)&gt;$F1189,0,IF(YEAR($E1189)=$F1189,HLOOKUP(MONTH(E1189),Inputs!$B$11:$M$15,4),1)))</f>
        <v>1</v>
      </c>
      <c r="I1189" s="2">
        <f>SUMIFS('raw data'!$E:$E,'raw data'!$A:$A,"="&amp;SystemAnalysis!$A1189,'raw data'!$G:$G,"="&amp;SystemAnalysis!$F1189)</f>
        <v>6</v>
      </c>
      <c r="J1189" s="24">
        <f ca="1">$D1189*H1189*Inputs!$A$2</f>
        <v>6.149</v>
      </c>
      <c r="K1189" s="11">
        <f ca="1">IFERROR(I1189/J1189,"")</f>
        <v>0.97576841762888278</v>
      </c>
    </row>
    <row r="1190" spans="1:11" x14ac:dyDescent="0.25">
      <c r="A1190" s="35">
        <v>8407</v>
      </c>
      <c r="B1190" s="2" t="s">
        <v>5</v>
      </c>
      <c r="C1190" s="2">
        <v>6</v>
      </c>
      <c r="D1190" s="2">
        <v>7.36</v>
      </c>
      <c r="E1190" s="12">
        <v>41153</v>
      </c>
      <c r="F1190" s="18">
        <v>2013</v>
      </c>
      <c r="G1190" s="2">
        <f ca="1">IF(YEAR(E1190)=Inputs!$A$4,1,0)</f>
        <v>0</v>
      </c>
      <c r="H1190" s="21">
        <f ca="1">IF(G1190=1,HLOOKUP(MONTH(E1190),Inputs!$B$11:$M$15,5),IF(YEAR($E1190)&gt;$F1190,0,IF(YEAR($E1190)=$F1190,HLOOKUP(MONTH(E1190),Inputs!$B$11:$M$15,4),1)))</f>
        <v>1</v>
      </c>
      <c r="I1190" s="2">
        <f>SUMIFS('raw data'!$E:$E,'raw data'!$A:$A,"="&amp;SystemAnalysis!$A1190,'raw data'!$G:$G,"="&amp;SystemAnalysis!$F1190)</f>
        <v>10</v>
      </c>
      <c r="J1190" s="24">
        <f ca="1">$D1190*H1190*Inputs!$A$2</f>
        <v>8.0960000000000019</v>
      </c>
      <c r="K1190" s="11">
        <f ca="1">IFERROR(I1190/J1190,"")</f>
        <v>1.235177865612648</v>
      </c>
    </row>
    <row r="1191" spans="1:11" x14ac:dyDescent="0.25">
      <c r="A1191" s="35">
        <v>8408</v>
      </c>
      <c r="B1191" s="2" t="s">
        <v>5</v>
      </c>
      <c r="C1191" s="2">
        <v>6</v>
      </c>
      <c r="D1191" s="2">
        <v>5.8049999999999997</v>
      </c>
      <c r="E1191" s="12">
        <v>41153</v>
      </c>
      <c r="F1191" s="18">
        <v>2013</v>
      </c>
      <c r="G1191" s="2">
        <f ca="1">IF(YEAR(E1191)=Inputs!$A$4,1,0)</f>
        <v>0</v>
      </c>
      <c r="H1191" s="21">
        <f ca="1">IF(G1191=1,HLOOKUP(MONTH(E1191),Inputs!$B$11:$M$15,5),IF(YEAR($E1191)&gt;$F1191,0,IF(YEAR($E1191)=$F1191,HLOOKUP(MONTH(E1191),Inputs!$B$11:$M$15,4),1)))</f>
        <v>1</v>
      </c>
      <c r="I1191" s="2">
        <f>SUMIFS('raw data'!$E:$E,'raw data'!$A:$A,"="&amp;SystemAnalysis!$A1191,'raw data'!$G:$G,"="&amp;SystemAnalysis!$F1191)</f>
        <v>10</v>
      </c>
      <c r="J1191" s="24">
        <f ca="1">$D1191*H1191*Inputs!$A$2</f>
        <v>6.3855000000000004</v>
      </c>
      <c r="K1191" s="11">
        <f ca="1">IFERROR(I1191/J1191,"")</f>
        <v>1.5660480776759846</v>
      </c>
    </row>
    <row r="1192" spans="1:11" x14ac:dyDescent="0.25">
      <c r="A1192" s="35">
        <v>8409</v>
      </c>
      <c r="B1192" s="2" t="s">
        <v>5</v>
      </c>
      <c r="C1192" s="2">
        <v>6</v>
      </c>
      <c r="D1192" s="2">
        <v>5.67</v>
      </c>
      <c r="E1192" s="12">
        <v>41153</v>
      </c>
      <c r="F1192" s="18">
        <v>2013</v>
      </c>
      <c r="G1192" s="2">
        <f ca="1">IF(YEAR(E1192)=Inputs!$A$4,1,0)</f>
        <v>0</v>
      </c>
      <c r="H1192" s="21">
        <f ca="1">IF(G1192=1,HLOOKUP(MONTH(E1192),Inputs!$B$11:$M$15,5),IF(YEAR($E1192)&gt;$F1192,0,IF(YEAR($E1192)=$F1192,HLOOKUP(MONTH(E1192),Inputs!$B$11:$M$15,4),1)))</f>
        <v>1</v>
      </c>
      <c r="I1192" s="2">
        <f>SUMIFS('raw data'!$E:$E,'raw data'!$A:$A,"="&amp;SystemAnalysis!$A1192,'raw data'!$G:$G,"="&amp;SystemAnalysis!$F1192)</f>
        <v>6</v>
      </c>
      <c r="J1192" s="24">
        <f ca="1">$D1192*H1192*Inputs!$A$2</f>
        <v>6.2370000000000001</v>
      </c>
      <c r="K1192" s="11">
        <f ca="1">IFERROR(I1192/J1192,"")</f>
        <v>0.96200096200096197</v>
      </c>
    </row>
    <row r="1193" spans="1:11" x14ac:dyDescent="0.25">
      <c r="A1193" s="35">
        <v>8410</v>
      </c>
      <c r="B1193" s="2" t="s">
        <v>5</v>
      </c>
      <c r="C1193" s="2">
        <v>6</v>
      </c>
      <c r="D1193" s="2">
        <v>2.2999999999999998</v>
      </c>
      <c r="E1193" s="12">
        <v>41153</v>
      </c>
      <c r="F1193" s="18">
        <v>2013</v>
      </c>
      <c r="G1193" s="2">
        <f ca="1">IF(YEAR(E1193)=Inputs!$A$4,1,0)</f>
        <v>0</v>
      </c>
      <c r="H1193" s="21">
        <f ca="1">IF(G1193=1,HLOOKUP(MONTH(E1193),Inputs!$B$11:$M$15,5),IF(YEAR($E1193)&gt;$F1193,0,IF(YEAR($E1193)=$F1193,HLOOKUP(MONTH(E1193),Inputs!$B$11:$M$15,4),1)))</f>
        <v>1</v>
      </c>
      <c r="I1193" s="2">
        <f>SUMIFS('raw data'!$E:$E,'raw data'!$A:$A,"="&amp;SystemAnalysis!$A1193,'raw data'!$G:$G,"="&amp;SystemAnalysis!$F1193)</f>
        <v>2</v>
      </c>
      <c r="J1193" s="24">
        <f ca="1">$D1193*H1193*Inputs!$A$2</f>
        <v>2.5299999999999998</v>
      </c>
      <c r="K1193" s="11">
        <f ca="1">IFERROR(I1193/J1193,"")</f>
        <v>0.79051383399209496</v>
      </c>
    </row>
    <row r="1194" spans="1:11" x14ac:dyDescent="0.25">
      <c r="A1194" s="35">
        <v>8411</v>
      </c>
      <c r="B1194" s="2" t="s">
        <v>5</v>
      </c>
      <c r="C1194" s="2">
        <v>6</v>
      </c>
      <c r="D1194" s="2">
        <v>14.404999999999999</v>
      </c>
      <c r="E1194" s="12">
        <v>41153</v>
      </c>
      <c r="F1194" s="18">
        <v>2013</v>
      </c>
      <c r="G1194" s="2">
        <f ca="1">IF(YEAR(E1194)=Inputs!$A$4,1,0)</f>
        <v>0</v>
      </c>
      <c r="H1194" s="21">
        <f ca="1">IF(G1194=1,HLOOKUP(MONTH(E1194),Inputs!$B$11:$M$15,5),IF(YEAR($E1194)&gt;$F1194,0,IF(YEAR($E1194)=$F1194,HLOOKUP(MONTH(E1194),Inputs!$B$11:$M$15,4),1)))</f>
        <v>1</v>
      </c>
      <c r="I1194" s="2">
        <f>SUMIFS('raw data'!$E:$E,'raw data'!$A:$A,"="&amp;SystemAnalysis!$A1194,'raw data'!$G:$G,"="&amp;SystemAnalysis!$F1194)</f>
        <v>18</v>
      </c>
      <c r="J1194" s="24">
        <f ca="1">$D1194*H1194*Inputs!$A$2</f>
        <v>15.845500000000001</v>
      </c>
      <c r="K1194" s="11">
        <f ca="1">IFERROR(I1194/J1194,"")</f>
        <v>1.135969202612729</v>
      </c>
    </row>
    <row r="1195" spans="1:11" x14ac:dyDescent="0.25">
      <c r="A1195" s="35">
        <v>8412</v>
      </c>
      <c r="B1195" s="2" t="s">
        <v>5</v>
      </c>
      <c r="C1195" s="2">
        <v>6</v>
      </c>
      <c r="D1195" s="2">
        <v>5.52</v>
      </c>
      <c r="E1195" s="12">
        <v>41153</v>
      </c>
      <c r="F1195" s="18">
        <v>2013</v>
      </c>
      <c r="G1195" s="2">
        <f ca="1">IF(YEAR(E1195)=Inputs!$A$4,1,0)</f>
        <v>0</v>
      </c>
      <c r="H1195" s="21">
        <f ca="1">IF(G1195=1,HLOOKUP(MONTH(E1195),Inputs!$B$11:$M$15,5),IF(YEAR($E1195)&gt;$F1195,0,IF(YEAR($E1195)=$F1195,HLOOKUP(MONTH(E1195),Inputs!$B$11:$M$15,4),1)))</f>
        <v>1</v>
      </c>
      <c r="I1195" s="2">
        <f>SUMIFS('raw data'!$E:$E,'raw data'!$A:$A,"="&amp;SystemAnalysis!$A1195,'raw data'!$G:$G,"="&amp;SystemAnalysis!$F1195)</f>
        <v>7</v>
      </c>
      <c r="J1195" s="24">
        <f ca="1">$D1195*H1195*Inputs!$A$2</f>
        <v>6.0720000000000001</v>
      </c>
      <c r="K1195" s="11">
        <f ca="1">IFERROR(I1195/J1195,"")</f>
        <v>1.1528326745718049</v>
      </c>
    </row>
    <row r="1196" spans="1:11" x14ac:dyDescent="0.25">
      <c r="A1196" s="35">
        <v>8413</v>
      </c>
      <c r="B1196" s="2" t="s">
        <v>5</v>
      </c>
      <c r="C1196" s="2">
        <v>6</v>
      </c>
      <c r="D1196" s="2">
        <v>8.9700000000000006</v>
      </c>
      <c r="E1196" s="12">
        <v>41153</v>
      </c>
      <c r="F1196" s="18">
        <v>2013</v>
      </c>
      <c r="G1196" s="2">
        <f ca="1">IF(YEAR(E1196)=Inputs!$A$4,1,0)</f>
        <v>0</v>
      </c>
      <c r="H1196" s="21">
        <f ca="1">IF(G1196=1,HLOOKUP(MONTH(E1196),Inputs!$B$11:$M$15,5),IF(YEAR($E1196)&gt;$F1196,0,IF(YEAR($E1196)=$F1196,HLOOKUP(MONTH(E1196),Inputs!$B$11:$M$15,4),1)))</f>
        <v>1</v>
      </c>
      <c r="I1196" s="2">
        <f>SUMIFS('raw data'!$E:$E,'raw data'!$A:$A,"="&amp;SystemAnalysis!$A1196,'raw data'!$G:$G,"="&amp;SystemAnalysis!$F1196)</f>
        <v>11</v>
      </c>
      <c r="J1196" s="24">
        <f ca="1">$D1196*H1196*Inputs!$A$2</f>
        <v>9.8670000000000009</v>
      </c>
      <c r="K1196" s="11">
        <f ca="1">IFERROR(I1196/J1196,"")</f>
        <v>1.1148272017837235</v>
      </c>
    </row>
    <row r="1197" spans="1:11" x14ac:dyDescent="0.25">
      <c r="A1197" s="35">
        <v>8414</v>
      </c>
      <c r="B1197" s="2" t="s">
        <v>5</v>
      </c>
      <c r="C1197" s="2">
        <v>6</v>
      </c>
      <c r="D1197" s="2">
        <v>5.8049999999999997</v>
      </c>
      <c r="E1197" s="12">
        <v>41183</v>
      </c>
      <c r="F1197" s="18">
        <v>2013</v>
      </c>
      <c r="G1197" s="2">
        <f ca="1">IF(YEAR(E1197)=Inputs!$A$4,1,0)</f>
        <v>0</v>
      </c>
      <c r="H1197" s="21">
        <f ca="1">IF(G1197=1,HLOOKUP(MONTH(E1197),Inputs!$B$11:$M$15,5),IF(YEAR($E1197)&gt;$F1197,0,IF(YEAR($E1197)=$F1197,HLOOKUP(MONTH(E1197),Inputs!$B$11:$M$15,4),1)))</f>
        <v>1</v>
      </c>
      <c r="I1197" s="2">
        <f>SUMIFS('raw data'!$E:$E,'raw data'!$A:$A,"="&amp;SystemAnalysis!$A1197,'raw data'!$G:$G,"="&amp;SystemAnalysis!$F1197)</f>
        <v>6</v>
      </c>
      <c r="J1197" s="24">
        <f ca="1">$D1197*H1197*Inputs!$A$2</f>
        <v>6.3855000000000004</v>
      </c>
      <c r="K1197" s="11">
        <f ca="1">IFERROR(I1197/J1197,"")</f>
        <v>0.93962884660559076</v>
      </c>
    </row>
    <row r="1198" spans="1:11" x14ac:dyDescent="0.25">
      <c r="A1198" s="35">
        <v>8415</v>
      </c>
      <c r="B1198" s="2" t="s">
        <v>5</v>
      </c>
      <c r="C1198" s="2">
        <v>6</v>
      </c>
      <c r="D1198" s="2">
        <v>11.5</v>
      </c>
      <c r="E1198" s="12">
        <v>41153</v>
      </c>
      <c r="F1198" s="18">
        <v>2013</v>
      </c>
      <c r="G1198" s="2">
        <f ca="1">IF(YEAR(E1198)=Inputs!$A$4,1,0)</f>
        <v>0</v>
      </c>
      <c r="H1198" s="21">
        <f ca="1">IF(G1198=1,HLOOKUP(MONTH(E1198),Inputs!$B$11:$M$15,5),IF(YEAR($E1198)&gt;$F1198,0,IF(YEAR($E1198)=$F1198,HLOOKUP(MONTH(E1198),Inputs!$B$11:$M$15,4),1)))</f>
        <v>1</v>
      </c>
      <c r="I1198" s="2">
        <f>SUMIFS('raw data'!$E:$E,'raw data'!$A:$A,"="&amp;SystemAnalysis!$A1198,'raw data'!$G:$G,"="&amp;SystemAnalysis!$F1198)</f>
        <v>14</v>
      </c>
      <c r="J1198" s="24">
        <f ca="1">$D1198*H1198*Inputs!$A$2</f>
        <v>12.65</v>
      </c>
      <c r="K1198" s="11">
        <f ca="1">IFERROR(I1198/J1198,"")</f>
        <v>1.1067193675889329</v>
      </c>
    </row>
    <row r="1199" spans="1:11" x14ac:dyDescent="0.25">
      <c r="A1199" s="35">
        <v>8416</v>
      </c>
      <c r="B1199" s="2" t="s">
        <v>5</v>
      </c>
      <c r="C1199" s="2">
        <v>6</v>
      </c>
      <c r="D1199" s="2">
        <v>4.7300000000000004</v>
      </c>
      <c r="E1199" s="12">
        <v>41214</v>
      </c>
      <c r="F1199" s="18">
        <v>2013</v>
      </c>
      <c r="G1199" s="2">
        <f ca="1">IF(YEAR(E1199)=Inputs!$A$4,1,0)</f>
        <v>0</v>
      </c>
      <c r="H1199" s="21">
        <f ca="1">IF(G1199=1,HLOOKUP(MONTH(E1199),Inputs!$B$11:$M$15,5),IF(YEAR($E1199)&gt;$F1199,0,IF(YEAR($E1199)=$F1199,HLOOKUP(MONTH(E1199),Inputs!$B$11:$M$15,4),1)))</f>
        <v>1</v>
      </c>
      <c r="I1199" s="2">
        <f>SUMIFS('raw data'!$E:$E,'raw data'!$A:$A,"="&amp;SystemAnalysis!$A1199,'raw data'!$G:$G,"="&amp;SystemAnalysis!$F1199)</f>
        <v>5</v>
      </c>
      <c r="J1199" s="24">
        <f ca="1">$D1199*H1199*Inputs!$A$2</f>
        <v>5.2030000000000012</v>
      </c>
      <c r="K1199" s="11">
        <f ca="1">IFERROR(I1199/J1199,"")</f>
        <v>0.96098404766480849</v>
      </c>
    </row>
    <row r="1200" spans="1:11" x14ac:dyDescent="0.25">
      <c r="A1200" s="35">
        <v>8417</v>
      </c>
      <c r="B1200" s="2" t="s">
        <v>5</v>
      </c>
      <c r="C1200" s="2">
        <v>6</v>
      </c>
      <c r="D1200" s="2">
        <v>3.22</v>
      </c>
      <c r="E1200" s="12">
        <v>41244</v>
      </c>
      <c r="F1200" s="18">
        <v>2013</v>
      </c>
      <c r="G1200" s="2">
        <f ca="1">IF(YEAR(E1200)=Inputs!$A$4,1,0)</f>
        <v>0</v>
      </c>
      <c r="H1200" s="21">
        <f ca="1">IF(G1200=1,HLOOKUP(MONTH(E1200),Inputs!$B$11:$M$15,5),IF(YEAR($E1200)&gt;$F1200,0,IF(YEAR($E1200)=$F1200,HLOOKUP(MONTH(E1200),Inputs!$B$11:$M$15,4),1)))</f>
        <v>1</v>
      </c>
      <c r="I1200" s="2">
        <f>SUMIFS('raw data'!$E:$E,'raw data'!$A:$A,"="&amp;SystemAnalysis!$A1200,'raw data'!$G:$G,"="&amp;SystemAnalysis!$F1200)</f>
        <v>4</v>
      </c>
      <c r="J1200" s="24">
        <f ca="1">$D1200*H1200*Inputs!$A$2</f>
        <v>3.5420000000000007</v>
      </c>
      <c r="K1200" s="11">
        <f ca="1">IFERROR(I1200/J1200,"")</f>
        <v>1.1293054771315638</v>
      </c>
    </row>
    <row r="1201" spans="1:11" x14ac:dyDescent="0.25">
      <c r="A1201" s="35">
        <v>8418</v>
      </c>
      <c r="B1201" s="2" t="s">
        <v>5</v>
      </c>
      <c r="C1201" s="2">
        <v>6</v>
      </c>
      <c r="D1201" s="2">
        <v>5.8049999999999997</v>
      </c>
      <c r="E1201" s="12">
        <v>41183</v>
      </c>
      <c r="F1201" s="18">
        <v>2013</v>
      </c>
      <c r="G1201" s="2">
        <f ca="1">IF(YEAR(E1201)=Inputs!$A$4,1,0)</f>
        <v>0</v>
      </c>
      <c r="H1201" s="21">
        <f ca="1">IF(G1201=1,HLOOKUP(MONTH(E1201),Inputs!$B$11:$M$15,5),IF(YEAR($E1201)&gt;$F1201,0,IF(YEAR($E1201)=$F1201,HLOOKUP(MONTH(E1201),Inputs!$B$11:$M$15,4),1)))</f>
        <v>1</v>
      </c>
      <c r="I1201" s="2">
        <f>SUMIFS('raw data'!$E:$E,'raw data'!$A:$A,"="&amp;SystemAnalysis!$A1201,'raw data'!$G:$G,"="&amp;SystemAnalysis!$F1201)</f>
        <v>7</v>
      </c>
      <c r="J1201" s="24">
        <f ca="1">$D1201*H1201*Inputs!$A$2</f>
        <v>6.3855000000000004</v>
      </c>
      <c r="K1201" s="11">
        <f ca="1">IFERROR(I1201/J1201,"")</f>
        <v>1.0962336543731892</v>
      </c>
    </row>
    <row r="1202" spans="1:11" x14ac:dyDescent="0.25">
      <c r="A1202" s="35">
        <v>8419</v>
      </c>
      <c r="B1202" s="2" t="s">
        <v>5</v>
      </c>
      <c r="C1202" s="2">
        <v>6</v>
      </c>
      <c r="D1202" s="2">
        <v>8.0500000000000007</v>
      </c>
      <c r="E1202" s="12">
        <v>41153</v>
      </c>
      <c r="F1202" s="18">
        <v>2013</v>
      </c>
      <c r="G1202" s="2">
        <f ca="1">IF(YEAR(E1202)=Inputs!$A$4,1,0)</f>
        <v>0</v>
      </c>
      <c r="H1202" s="21">
        <f ca="1">IF(G1202=1,HLOOKUP(MONTH(E1202),Inputs!$B$11:$M$15,5),IF(YEAR($E1202)&gt;$F1202,0,IF(YEAR($E1202)=$F1202,HLOOKUP(MONTH(E1202),Inputs!$B$11:$M$15,4),1)))</f>
        <v>1</v>
      </c>
      <c r="I1202" s="2">
        <f>SUMIFS('raw data'!$E:$E,'raw data'!$A:$A,"="&amp;SystemAnalysis!$A1202,'raw data'!$G:$G,"="&amp;SystemAnalysis!$F1202)</f>
        <v>11</v>
      </c>
      <c r="J1202" s="24">
        <f ca="1">$D1202*H1202*Inputs!$A$2</f>
        <v>8.8550000000000022</v>
      </c>
      <c r="K1202" s="11">
        <f ca="1">IFERROR(I1202/J1202,"")</f>
        <v>1.2422360248447202</v>
      </c>
    </row>
    <row r="1203" spans="1:11" x14ac:dyDescent="0.25">
      <c r="A1203" s="35">
        <v>8420</v>
      </c>
      <c r="B1203" s="2" t="s">
        <v>5</v>
      </c>
      <c r="C1203" s="2">
        <v>6</v>
      </c>
      <c r="D1203" s="2">
        <v>9.89</v>
      </c>
      <c r="E1203" s="12">
        <v>41153</v>
      </c>
      <c r="F1203" s="18">
        <v>2013</v>
      </c>
      <c r="G1203" s="2">
        <f ca="1">IF(YEAR(E1203)=Inputs!$A$4,1,0)</f>
        <v>0</v>
      </c>
      <c r="H1203" s="21">
        <f ca="1">IF(G1203=1,HLOOKUP(MONTH(E1203),Inputs!$B$11:$M$15,5),IF(YEAR($E1203)&gt;$F1203,0,IF(YEAR($E1203)=$F1203,HLOOKUP(MONTH(E1203),Inputs!$B$11:$M$15,4),1)))</f>
        <v>1</v>
      </c>
      <c r="I1203" s="2">
        <f>SUMIFS('raw data'!$E:$E,'raw data'!$A:$A,"="&amp;SystemAnalysis!$A1203,'raw data'!$G:$G,"="&amp;SystemAnalysis!$F1203)</f>
        <v>13</v>
      </c>
      <c r="J1203" s="24">
        <f ca="1">$D1203*H1203*Inputs!$A$2</f>
        <v>10.879000000000001</v>
      </c>
      <c r="K1203" s="11">
        <f ca="1">IFERROR(I1203/J1203,"")</f>
        <v>1.1949627723136316</v>
      </c>
    </row>
    <row r="1204" spans="1:11" x14ac:dyDescent="0.25">
      <c r="A1204" s="35">
        <v>8421</v>
      </c>
      <c r="B1204" s="2" t="s">
        <v>5</v>
      </c>
      <c r="C1204" s="2">
        <v>6</v>
      </c>
      <c r="D1204" s="2">
        <v>4.2</v>
      </c>
      <c r="E1204" s="12">
        <v>41153</v>
      </c>
      <c r="F1204" s="18">
        <v>2013</v>
      </c>
      <c r="G1204" s="2">
        <f ca="1">IF(YEAR(E1204)=Inputs!$A$4,1,0)</f>
        <v>0</v>
      </c>
      <c r="H1204" s="21">
        <f ca="1">IF(G1204=1,HLOOKUP(MONTH(E1204),Inputs!$B$11:$M$15,5),IF(YEAR($E1204)&gt;$F1204,0,IF(YEAR($E1204)=$F1204,HLOOKUP(MONTH(E1204),Inputs!$B$11:$M$15,4),1)))</f>
        <v>1</v>
      </c>
      <c r="I1204" s="2">
        <f>SUMIFS('raw data'!$E:$E,'raw data'!$A:$A,"="&amp;SystemAnalysis!$A1204,'raw data'!$G:$G,"="&amp;SystemAnalysis!$F1204)</f>
        <v>5</v>
      </c>
      <c r="J1204" s="24">
        <f ca="1">$D1204*H1204*Inputs!$A$2</f>
        <v>4.620000000000001</v>
      </c>
      <c r="K1204" s="11">
        <f ca="1">IFERROR(I1204/J1204,"")</f>
        <v>1.082251082251082</v>
      </c>
    </row>
    <row r="1205" spans="1:11" x14ac:dyDescent="0.25">
      <c r="A1205" s="35">
        <v>8422</v>
      </c>
      <c r="B1205" s="2" t="s">
        <v>5</v>
      </c>
      <c r="C1205" s="2">
        <v>6</v>
      </c>
      <c r="D1205" s="2">
        <v>2.99</v>
      </c>
      <c r="E1205" s="12">
        <v>41244</v>
      </c>
      <c r="F1205" s="18">
        <v>2013</v>
      </c>
      <c r="G1205" s="2">
        <f ca="1">IF(YEAR(E1205)=Inputs!$A$4,1,0)</f>
        <v>0</v>
      </c>
      <c r="H1205" s="21">
        <f ca="1">IF(G1205=1,HLOOKUP(MONTH(E1205),Inputs!$B$11:$M$15,5),IF(YEAR($E1205)&gt;$F1205,0,IF(YEAR($E1205)=$F1205,HLOOKUP(MONTH(E1205),Inputs!$B$11:$M$15,4),1)))</f>
        <v>1</v>
      </c>
      <c r="I1205" s="2">
        <f>SUMIFS('raw data'!$E:$E,'raw data'!$A:$A,"="&amp;SystemAnalysis!$A1205,'raw data'!$G:$G,"="&amp;SystemAnalysis!$F1205)</f>
        <v>3</v>
      </c>
      <c r="J1205" s="24">
        <f ca="1">$D1205*H1205*Inputs!$A$2</f>
        <v>3.2890000000000006</v>
      </c>
      <c r="K1205" s="11">
        <f ca="1">IFERROR(I1205/J1205,"")</f>
        <v>0.91213134691395548</v>
      </c>
    </row>
    <row r="1206" spans="1:11" x14ac:dyDescent="0.25">
      <c r="A1206" s="35">
        <v>8423</v>
      </c>
      <c r="B1206" s="2" t="s">
        <v>5</v>
      </c>
      <c r="C1206" s="2">
        <v>6</v>
      </c>
      <c r="D1206" s="2">
        <v>6.02</v>
      </c>
      <c r="E1206" s="12">
        <v>41183</v>
      </c>
      <c r="F1206" s="18">
        <v>2013</v>
      </c>
      <c r="G1206" s="2">
        <f ca="1">IF(YEAR(E1206)=Inputs!$A$4,1,0)</f>
        <v>0</v>
      </c>
      <c r="H1206" s="21">
        <f ca="1">IF(G1206=1,HLOOKUP(MONTH(E1206),Inputs!$B$11:$M$15,5),IF(YEAR($E1206)&gt;$F1206,0,IF(YEAR($E1206)=$F1206,HLOOKUP(MONTH(E1206),Inputs!$B$11:$M$15,4),1)))</f>
        <v>1</v>
      </c>
      <c r="I1206" s="2">
        <f>SUMIFS('raw data'!$E:$E,'raw data'!$A:$A,"="&amp;SystemAnalysis!$A1206,'raw data'!$G:$G,"="&amp;SystemAnalysis!$F1206)</f>
        <v>7</v>
      </c>
      <c r="J1206" s="24">
        <f ca="1">$D1206*H1206*Inputs!$A$2</f>
        <v>6.6219999999999999</v>
      </c>
      <c r="K1206" s="11">
        <f ca="1">IFERROR(I1206/J1206,"")</f>
        <v>1.0570824524312896</v>
      </c>
    </row>
    <row r="1207" spans="1:11" x14ac:dyDescent="0.25">
      <c r="A1207" s="35">
        <v>8424</v>
      </c>
      <c r="B1207" s="2" t="s">
        <v>5</v>
      </c>
      <c r="C1207" s="2">
        <v>6</v>
      </c>
      <c r="D1207" s="2">
        <v>9.0299999999999994</v>
      </c>
      <c r="E1207" s="12">
        <v>41153</v>
      </c>
      <c r="F1207" s="18">
        <v>2013</v>
      </c>
      <c r="G1207" s="2">
        <f ca="1">IF(YEAR(E1207)=Inputs!$A$4,1,0)</f>
        <v>0</v>
      </c>
      <c r="H1207" s="21">
        <f ca="1">IF(G1207=1,HLOOKUP(MONTH(E1207),Inputs!$B$11:$M$15,5),IF(YEAR($E1207)&gt;$F1207,0,IF(YEAR($E1207)=$F1207,HLOOKUP(MONTH(E1207),Inputs!$B$11:$M$15,4),1)))</f>
        <v>1</v>
      </c>
      <c r="I1207" s="2">
        <f>SUMIFS('raw data'!$E:$E,'raw data'!$A:$A,"="&amp;SystemAnalysis!$A1207,'raw data'!$G:$G,"="&amp;SystemAnalysis!$F1207)</f>
        <v>11</v>
      </c>
      <c r="J1207" s="24">
        <f ca="1">$D1207*H1207*Inputs!$A$2</f>
        <v>9.9329999999999998</v>
      </c>
      <c r="K1207" s="11">
        <f ca="1">IFERROR(I1207/J1207,"")</f>
        <v>1.1074197120708749</v>
      </c>
    </row>
    <row r="1208" spans="1:11" hidden="1" x14ac:dyDescent="0.25">
      <c r="A1208" s="35">
        <v>8969</v>
      </c>
      <c r="B1208" s="2" t="s">
        <v>5</v>
      </c>
      <c r="C1208" s="2">
        <v>8</v>
      </c>
      <c r="D1208" s="2">
        <v>8.84</v>
      </c>
      <c r="E1208" s="12">
        <v>41456</v>
      </c>
      <c r="F1208" s="18">
        <v>2013</v>
      </c>
      <c r="G1208" s="2">
        <f ca="1">IF(YEAR(E1208)=Inputs!$A$4,1,0)</f>
        <v>0</v>
      </c>
      <c r="H1208" s="21">
        <f ca="1">IF(G1208=1,HLOOKUP(MONTH(E1208),Inputs!$B$11:$M$15,5),IF(YEAR($E1208)&gt;$F1208,0,IF(YEAR($E1208)=$F1208,HLOOKUP(MONTH(E1208),Inputs!$B$11:$M$15,4),1)))</f>
        <v>0.46622105514442586</v>
      </c>
      <c r="I1208" s="2">
        <f>SUMIFS('raw data'!$E:$E,'raw data'!$A:$A,"="&amp;SystemAnalysis!$A1208,'raw data'!$G:$G,"="&amp;SystemAnalysis!$F1208)</f>
        <v>4</v>
      </c>
      <c r="J1208" s="24">
        <f ca="1">$D1208*H1208*Inputs!$A$2</f>
        <v>4.5335335402243979</v>
      </c>
      <c r="K1208" s="11">
        <f ca="1">IFERROR(I1208/J1208,"")</f>
        <v>0.88231397529310229</v>
      </c>
    </row>
    <row r="1209" spans="1:11" hidden="1" x14ac:dyDescent="0.25">
      <c r="A1209" s="35">
        <v>9115</v>
      </c>
      <c r="B1209" s="2" t="s">
        <v>5</v>
      </c>
      <c r="C1209" s="2">
        <v>8</v>
      </c>
      <c r="D1209" s="2">
        <v>3</v>
      </c>
      <c r="E1209" s="12">
        <v>41730</v>
      </c>
      <c r="F1209" s="18">
        <v>2013</v>
      </c>
      <c r="G1209" s="2">
        <f ca="1">IF(YEAR(E1209)=Inputs!$A$4,1,0)</f>
        <v>0</v>
      </c>
      <c r="H1209" s="21">
        <f ca="1">IF(G1209=1,HLOOKUP(MONTH(E1209),Inputs!$B$11:$M$15,5),IF(YEAR($E1209)&gt;$F1209,0,IF(YEAR($E1209)=$F1209,HLOOKUP(MONTH(E1209),Inputs!$B$11:$M$15,4),1)))</f>
        <v>0</v>
      </c>
      <c r="I1209" s="2">
        <f>SUMIFS('raw data'!$E:$E,'raw data'!$A:$A,"="&amp;SystemAnalysis!$A1209,'raw data'!$G:$G,"="&amp;SystemAnalysis!$F1209)</f>
        <v>0</v>
      </c>
      <c r="J1209" s="24">
        <f ca="1">$D1209*H1209*Inputs!$A$2</f>
        <v>0</v>
      </c>
      <c r="K1209" s="11" t="str">
        <f ca="1">IFERROR(I1209/J1209,"")</f>
        <v/>
      </c>
    </row>
    <row r="1210" spans="1:11" hidden="1" x14ac:dyDescent="0.25">
      <c r="A1210" s="35">
        <v>9136</v>
      </c>
      <c r="B1210" s="2" t="s">
        <v>5</v>
      </c>
      <c r="C1210" s="2">
        <v>6</v>
      </c>
      <c r="D1210" s="2">
        <v>10.6</v>
      </c>
      <c r="E1210" s="12">
        <v>41487</v>
      </c>
      <c r="F1210" s="18">
        <v>2013</v>
      </c>
      <c r="G1210" s="2">
        <f ca="1">IF(YEAR(E1210)=Inputs!$A$4,1,0)</f>
        <v>0</v>
      </c>
      <c r="H1210" s="21">
        <f ca="1">IF(G1210=1,HLOOKUP(MONTH(E1210),Inputs!$B$11:$M$15,5),IF(YEAR($E1210)&gt;$F1210,0,IF(YEAR($E1210)=$F1210,HLOOKUP(MONTH(E1210),Inputs!$B$11:$M$15,4),1)))</f>
        <v>0.31869181188827883</v>
      </c>
      <c r="I1210" s="2">
        <f>SUMIFS('raw data'!$E:$E,'raw data'!$A:$A,"="&amp;SystemAnalysis!$A1210,'raw data'!$G:$G,"="&amp;SystemAnalysis!$F1210)</f>
        <v>7</v>
      </c>
      <c r="J1210" s="24">
        <f ca="1">$D1210*H1210*Inputs!$A$2</f>
        <v>3.7159465266173313</v>
      </c>
      <c r="K1210" s="11">
        <f ca="1">IFERROR(I1210/J1210,"")</f>
        <v>1.883773070968322</v>
      </c>
    </row>
    <row r="1211" spans="1:11" hidden="1" x14ac:dyDescent="0.25">
      <c r="A1211" s="35">
        <v>9173</v>
      </c>
      <c r="B1211" s="2" t="s">
        <v>5</v>
      </c>
      <c r="C1211" s="2">
        <v>8</v>
      </c>
      <c r="D1211" s="2">
        <v>3</v>
      </c>
      <c r="E1211" s="12">
        <v>41730</v>
      </c>
      <c r="F1211" s="18">
        <v>2013</v>
      </c>
      <c r="G1211" s="2">
        <f ca="1">IF(YEAR(E1211)=Inputs!$A$4,1,0)</f>
        <v>0</v>
      </c>
      <c r="H1211" s="21">
        <f ca="1">IF(G1211=1,HLOOKUP(MONTH(E1211),Inputs!$B$11:$M$15,5),IF(YEAR($E1211)&gt;$F1211,0,IF(YEAR($E1211)=$F1211,HLOOKUP(MONTH(E1211),Inputs!$B$11:$M$15,4),1)))</f>
        <v>0</v>
      </c>
      <c r="I1211" s="2">
        <f>SUMIFS('raw data'!$E:$E,'raw data'!$A:$A,"="&amp;SystemAnalysis!$A1211,'raw data'!$G:$G,"="&amp;SystemAnalysis!$F1211)</f>
        <v>0</v>
      </c>
      <c r="J1211" s="24">
        <f ca="1">$D1211*H1211*Inputs!$A$2</f>
        <v>0</v>
      </c>
      <c r="K1211" s="11" t="str">
        <f ca="1">IFERROR(I1211/J1211,"")</f>
        <v/>
      </c>
    </row>
    <row r="1212" spans="1:11" hidden="1" x14ac:dyDescent="0.25">
      <c r="A1212" s="35">
        <v>9174</v>
      </c>
      <c r="B1212" s="2" t="s">
        <v>5</v>
      </c>
      <c r="C1212" s="2">
        <v>8</v>
      </c>
      <c r="D1212" s="2">
        <v>3</v>
      </c>
      <c r="E1212" s="12">
        <v>41699</v>
      </c>
      <c r="F1212" s="18">
        <v>2013</v>
      </c>
      <c r="G1212" s="2">
        <f ca="1">IF(YEAR(E1212)=Inputs!$A$4,1,0)</f>
        <v>0</v>
      </c>
      <c r="H1212" s="21">
        <f ca="1">IF(G1212=1,HLOOKUP(MONTH(E1212),Inputs!$B$11:$M$15,5),IF(YEAR($E1212)&gt;$F1212,0,IF(YEAR($E1212)=$F1212,HLOOKUP(MONTH(E1212),Inputs!$B$11:$M$15,4),1)))</f>
        <v>0</v>
      </c>
      <c r="I1212" s="2">
        <f>SUMIFS('raw data'!$E:$E,'raw data'!$A:$A,"="&amp;SystemAnalysis!$A1212,'raw data'!$G:$G,"="&amp;SystemAnalysis!$F1212)</f>
        <v>0</v>
      </c>
      <c r="J1212" s="24">
        <f ca="1">$D1212*H1212*Inputs!$A$2</f>
        <v>0</v>
      </c>
      <c r="K1212" s="11" t="str">
        <f ca="1">IFERROR(I1212/J1212,"")</f>
        <v/>
      </c>
    </row>
    <row r="1213" spans="1:11" hidden="1" x14ac:dyDescent="0.25">
      <c r="A1213" s="35">
        <v>9175</v>
      </c>
      <c r="B1213" s="2" t="s">
        <v>5</v>
      </c>
      <c r="C1213" s="2">
        <v>8</v>
      </c>
      <c r="D1213" s="2">
        <v>3</v>
      </c>
      <c r="E1213" s="12">
        <v>41699</v>
      </c>
      <c r="F1213" s="18">
        <v>2013</v>
      </c>
      <c r="G1213" s="2">
        <f ca="1">IF(YEAR(E1213)=Inputs!$A$4,1,0)</f>
        <v>0</v>
      </c>
      <c r="H1213" s="21">
        <f ca="1">IF(G1213=1,HLOOKUP(MONTH(E1213),Inputs!$B$11:$M$15,5),IF(YEAR($E1213)&gt;$F1213,0,IF(YEAR($E1213)=$F1213,HLOOKUP(MONTH(E1213),Inputs!$B$11:$M$15,4),1)))</f>
        <v>0</v>
      </c>
      <c r="I1213" s="2">
        <f>SUMIFS('raw data'!$E:$E,'raw data'!$A:$A,"="&amp;SystemAnalysis!$A1213,'raw data'!$G:$G,"="&amp;SystemAnalysis!$F1213)</f>
        <v>0</v>
      </c>
      <c r="J1213" s="24">
        <f ca="1">$D1213*H1213*Inputs!$A$2</f>
        <v>0</v>
      </c>
      <c r="K1213" s="11" t="str">
        <f ca="1">IFERROR(I1213/J1213,"")</f>
        <v/>
      </c>
    </row>
    <row r="1214" spans="1:11" hidden="1" x14ac:dyDescent="0.25">
      <c r="A1214" s="35">
        <v>9176</v>
      </c>
      <c r="B1214" s="2" t="s">
        <v>5</v>
      </c>
      <c r="C1214" s="2">
        <v>8</v>
      </c>
      <c r="D1214" s="2">
        <v>3</v>
      </c>
      <c r="E1214" s="12">
        <v>41699</v>
      </c>
      <c r="F1214" s="18">
        <v>2013</v>
      </c>
      <c r="G1214" s="2">
        <f ca="1">IF(YEAR(E1214)=Inputs!$A$4,1,0)</f>
        <v>0</v>
      </c>
      <c r="H1214" s="21">
        <f ca="1">IF(G1214=1,HLOOKUP(MONTH(E1214),Inputs!$B$11:$M$15,5),IF(YEAR($E1214)&gt;$F1214,0,IF(YEAR($E1214)=$F1214,HLOOKUP(MONTH(E1214),Inputs!$B$11:$M$15,4),1)))</f>
        <v>0</v>
      </c>
      <c r="I1214" s="2">
        <f>SUMIFS('raw data'!$E:$E,'raw data'!$A:$A,"="&amp;SystemAnalysis!$A1214,'raw data'!$G:$G,"="&amp;SystemAnalysis!$F1214)</f>
        <v>0</v>
      </c>
      <c r="J1214" s="24">
        <f ca="1">$D1214*H1214*Inputs!$A$2</f>
        <v>0</v>
      </c>
      <c r="K1214" s="11" t="str">
        <f ca="1">IFERROR(I1214/J1214,"")</f>
        <v/>
      </c>
    </row>
    <row r="1215" spans="1:11" hidden="1" x14ac:dyDescent="0.25">
      <c r="A1215" s="35">
        <v>9178</v>
      </c>
      <c r="B1215" s="2" t="s">
        <v>5</v>
      </c>
      <c r="C1215" s="2">
        <v>8</v>
      </c>
      <c r="D1215" s="2">
        <v>3</v>
      </c>
      <c r="E1215" s="12">
        <v>41760</v>
      </c>
      <c r="F1215" s="18">
        <v>2013</v>
      </c>
      <c r="G1215" s="2">
        <f ca="1">IF(YEAR(E1215)=Inputs!$A$4,1,0)</f>
        <v>0</v>
      </c>
      <c r="H1215" s="21">
        <f ca="1">IF(G1215=1,HLOOKUP(MONTH(E1215),Inputs!$B$11:$M$15,5),IF(YEAR($E1215)&gt;$F1215,0,IF(YEAR($E1215)=$F1215,HLOOKUP(MONTH(E1215),Inputs!$B$11:$M$15,4),1)))</f>
        <v>0</v>
      </c>
      <c r="I1215" s="2">
        <f>SUMIFS('raw data'!$E:$E,'raw data'!$A:$A,"="&amp;SystemAnalysis!$A1215,'raw data'!$G:$G,"="&amp;SystemAnalysis!$F1215)</f>
        <v>0</v>
      </c>
      <c r="J1215" s="24">
        <f ca="1">$D1215*H1215*Inputs!$A$2</f>
        <v>0</v>
      </c>
      <c r="K1215" s="11" t="str">
        <f ca="1">IFERROR(I1215/J1215,"")</f>
        <v/>
      </c>
    </row>
    <row r="1216" spans="1:11" hidden="1" x14ac:dyDescent="0.25">
      <c r="A1216" s="35">
        <v>9281</v>
      </c>
      <c r="B1216" s="2" t="s">
        <v>5</v>
      </c>
      <c r="C1216" s="2">
        <v>8</v>
      </c>
      <c r="D1216" s="2">
        <v>3</v>
      </c>
      <c r="E1216" s="12">
        <v>41699</v>
      </c>
      <c r="F1216" s="18">
        <v>2013</v>
      </c>
      <c r="G1216" s="2">
        <f ca="1">IF(YEAR(E1216)=Inputs!$A$4,1,0)</f>
        <v>0</v>
      </c>
      <c r="H1216" s="21">
        <f ca="1">IF(G1216=1,HLOOKUP(MONTH(E1216),Inputs!$B$11:$M$15,5),IF(YEAR($E1216)&gt;$F1216,0,IF(YEAR($E1216)=$F1216,HLOOKUP(MONTH(E1216),Inputs!$B$11:$M$15,4),1)))</f>
        <v>0</v>
      </c>
      <c r="I1216" s="2">
        <f>SUMIFS('raw data'!$E:$E,'raw data'!$A:$A,"="&amp;SystemAnalysis!$A1216,'raw data'!$G:$G,"="&amp;SystemAnalysis!$F1216)</f>
        <v>0</v>
      </c>
      <c r="J1216" s="24">
        <f ca="1">$D1216*H1216*Inputs!$A$2</f>
        <v>0</v>
      </c>
      <c r="K1216" s="11" t="str">
        <f ca="1">IFERROR(I1216/J1216,"")</f>
        <v/>
      </c>
    </row>
    <row r="1217" spans="1:11" hidden="1" x14ac:dyDescent="0.25">
      <c r="A1217" s="35">
        <v>9303</v>
      </c>
      <c r="B1217" s="2" t="s">
        <v>5</v>
      </c>
      <c r="C1217" s="2">
        <v>6</v>
      </c>
      <c r="D1217" s="2">
        <v>2.2050000000000001</v>
      </c>
      <c r="E1217" s="12">
        <v>41699</v>
      </c>
      <c r="F1217" s="18">
        <v>2013</v>
      </c>
      <c r="G1217" s="2">
        <f ca="1">IF(YEAR(E1217)=Inputs!$A$4,1,0)</f>
        <v>0</v>
      </c>
      <c r="H1217" s="21">
        <f ca="1">IF(G1217=1,HLOOKUP(MONTH(E1217),Inputs!$B$11:$M$15,5),IF(YEAR($E1217)&gt;$F1217,0,IF(YEAR($E1217)=$F1217,HLOOKUP(MONTH(E1217),Inputs!$B$11:$M$15,4),1)))</f>
        <v>0</v>
      </c>
      <c r="I1217" s="2">
        <f>SUMIFS('raw data'!$E:$E,'raw data'!$A:$A,"="&amp;SystemAnalysis!$A1217,'raw data'!$G:$G,"="&amp;SystemAnalysis!$F1217)</f>
        <v>0</v>
      </c>
      <c r="J1217" s="24">
        <f ca="1">$D1217*H1217*Inputs!$A$2</f>
        <v>0</v>
      </c>
      <c r="K1217" s="11" t="str">
        <f ca="1">IFERROR(I1217/J1217,"")</f>
        <v/>
      </c>
    </row>
    <row r="1218" spans="1:11" hidden="1" x14ac:dyDescent="0.25">
      <c r="A1218" s="35">
        <v>9624</v>
      </c>
      <c r="B1218" s="2" t="s">
        <v>5</v>
      </c>
      <c r="C1218" s="2">
        <v>13</v>
      </c>
      <c r="D1218" s="2">
        <v>65.52</v>
      </c>
      <c r="E1218" s="12">
        <v>41548</v>
      </c>
      <c r="F1218" s="18">
        <v>2013</v>
      </c>
      <c r="G1218" s="2">
        <f ca="1">IF(YEAR(E1218)=Inputs!$A$4,1,0)</f>
        <v>0</v>
      </c>
      <c r="H1218" s="21">
        <f ca="1">IF(G1218=1,HLOOKUP(MONTH(E1218),Inputs!$B$11:$M$15,5),IF(YEAR($E1218)&gt;$F1218,0,IF(YEAR($E1218)=$F1218,HLOOKUP(MONTH(E1218),Inputs!$B$11:$M$15,4),1)))</f>
        <v>0.11864406779661016</v>
      </c>
      <c r="I1218" s="2">
        <f>SUMIFS('raw data'!$E:$E,'raw data'!$A:$A,"="&amp;SystemAnalysis!$A1218,'raw data'!$G:$G,"="&amp;SystemAnalysis!$F1218)</f>
        <v>21</v>
      </c>
      <c r="J1218" s="24">
        <f ca="1">$D1218*H1218*Inputs!$A$2</f>
        <v>8.550915254237287</v>
      </c>
      <c r="K1218" s="11">
        <f ca="1">IFERROR(I1218/J1218,"")</f>
        <v>2.4558774558774563</v>
      </c>
    </row>
    <row r="1219" spans="1:11" hidden="1" x14ac:dyDescent="0.25">
      <c r="A1219" s="35">
        <v>9676</v>
      </c>
      <c r="B1219" s="2" t="s">
        <v>5</v>
      </c>
      <c r="C1219" s="2">
        <v>8</v>
      </c>
      <c r="D1219" s="2">
        <v>3.75</v>
      </c>
      <c r="E1219" s="12">
        <v>41791</v>
      </c>
      <c r="F1219" s="18">
        <v>2013</v>
      </c>
      <c r="G1219" s="2">
        <f ca="1">IF(YEAR(E1219)=Inputs!$A$4,1,0)</f>
        <v>0</v>
      </c>
      <c r="H1219" s="21">
        <f ca="1">IF(G1219=1,HLOOKUP(MONTH(E1219),Inputs!$B$11:$M$15,5),IF(YEAR($E1219)&gt;$F1219,0,IF(YEAR($E1219)=$F1219,HLOOKUP(MONTH(E1219),Inputs!$B$11:$M$15,4),1)))</f>
        <v>0</v>
      </c>
      <c r="I1219" s="2">
        <f>SUMIFS('raw data'!$E:$E,'raw data'!$A:$A,"="&amp;SystemAnalysis!$A1219,'raw data'!$G:$G,"="&amp;SystemAnalysis!$F1219)</f>
        <v>0</v>
      </c>
      <c r="J1219" s="24">
        <f ca="1">$D1219*H1219*Inputs!$A$2</f>
        <v>0</v>
      </c>
      <c r="K1219" s="11" t="str">
        <f ca="1">IFERROR(I1219/J1219,"")</f>
        <v/>
      </c>
    </row>
    <row r="1220" spans="1:11" hidden="1" x14ac:dyDescent="0.25">
      <c r="A1220" s="35">
        <v>9909</v>
      </c>
      <c r="B1220" s="2" t="s">
        <v>5</v>
      </c>
      <c r="C1220" s="2">
        <v>8</v>
      </c>
      <c r="D1220" s="2">
        <v>3</v>
      </c>
      <c r="E1220" s="12">
        <v>42036</v>
      </c>
      <c r="F1220" s="18">
        <v>2013</v>
      </c>
      <c r="G1220" s="2">
        <f ca="1">IF(YEAR(E1220)=Inputs!$A$4,1,0)</f>
        <v>1</v>
      </c>
      <c r="H1220" s="21">
        <f ca="1">IF(G1220=1,HLOOKUP(MONTH(E1220),Inputs!$B$11:$M$15,5),IF(YEAR($E1220)&gt;$F1220,0,IF(YEAR($E1220)=$F1220,HLOOKUP(MONTH(E1220),Inputs!$B$11:$M$15,4),1)))</f>
        <v>0.85366435903556925</v>
      </c>
      <c r="I1220" s="2">
        <f>SUMIFS('raw data'!$E:$E,'raw data'!$A:$A,"="&amp;SystemAnalysis!$A1220,'raw data'!$G:$G,"="&amp;SystemAnalysis!$F1220)</f>
        <v>0</v>
      </c>
      <c r="J1220" s="24">
        <f ca="1">$D1220*H1220*Inputs!$A$2</f>
        <v>2.8170923848173786</v>
      </c>
      <c r="K1220" s="11">
        <f ca="1">IFERROR(I1220/J1220,"")</f>
        <v>0</v>
      </c>
    </row>
    <row r="1221" spans="1:11" hidden="1" x14ac:dyDescent="0.25">
      <c r="A1221" s="35">
        <v>9910</v>
      </c>
      <c r="B1221" s="2" t="s">
        <v>5</v>
      </c>
      <c r="C1221" s="2">
        <v>8</v>
      </c>
      <c r="D1221" s="2">
        <v>3</v>
      </c>
      <c r="E1221" s="12">
        <v>41974</v>
      </c>
      <c r="F1221" s="18">
        <v>2013</v>
      </c>
      <c r="G1221" s="2">
        <f ca="1">IF(YEAR(E1221)=Inputs!$A$4,1,0)</f>
        <v>0</v>
      </c>
      <c r="H1221" s="21">
        <f ca="1">IF(G1221=1,HLOOKUP(MONTH(E1221),Inputs!$B$11:$M$15,5),IF(YEAR($E1221)&gt;$F1221,0,IF(YEAR($E1221)=$F1221,HLOOKUP(MONTH(E1221),Inputs!$B$11:$M$15,4),1)))</f>
        <v>0</v>
      </c>
      <c r="I1221" s="2">
        <f>SUMIFS('raw data'!$E:$E,'raw data'!$A:$A,"="&amp;SystemAnalysis!$A1221,'raw data'!$G:$G,"="&amp;SystemAnalysis!$F1221)</f>
        <v>0</v>
      </c>
      <c r="J1221" s="24">
        <f ca="1">$D1221*H1221*Inputs!$A$2</f>
        <v>0</v>
      </c>
      <c r="K1221" s="11" t="str">
        <f ca="1">IFERROR(I1221/J1221,"")</f>
        <v/>
      </c>
    </row>
    <row r="1222" spans="1:11" hidden="1" x14ac:dyDescent="0.25">
      <c r="A1222" s="35">
        <v>9911</v>
      </c>
      <c r="B1222" s="2" t="s">
        <v>5</v>
      </c>
      <c r="C1222" s="2">
        <v>8</v>
      </c>
      <c r="D1222" s="2">
        <v>1.92</v>
      </c>
      <c r="E1222" s="12">
        <v>42064</v>
      </c>
      <c r="F1222" s="18">
        <v>2013</v>
      </c>
      <c r="G1222" s="2">
        <f ca="1">IF(YEAR(E1222)=Inputs!$A$4,1,0)</f>
        <v>1</v>
      </c>
      <c r="H1222" s="21">
        <f ca="1">IF(G1222=1,HLOOKUP(MONTH(E1222),Inputs!$B$11:$M$15,5),IF(YEAR($E1222)&gt;$F1222,0,IF(YEAR($E1222)=$F1222,HLOOKUP(MONTH(E1222),Inputs!$B$11:$M$15,4),1)))</f>
        <v>0.8021007400334208</v>
      </c>
      <c r="I1222" s="2">
        <f>SUMIFS('raw data'!$E:$E,'raw data'!$A:$A,"="&amp;SystemAnalysis!$A1222,'raw data'!$G:$G,"="&amp;SystemAnalysis!$F1222)</f>
        <v>0</v>
      </c>
      <c r="J1222" s="24">
        <f ca="1">$D1222*H1222*Inputs!$A$2</f>
        <v>1.6940367629505848</v>
      </c>
      <c r="K1222" s="11">
        <f ca="1">IFERROR(I1222/J1222,"")</f>
        <v>0</v>
      </c>
    </row>
    <row r="1223" spans="1:11" hidden="1" x14ac:dyDescent="0.25">
      <c r="A1223" s="35">
        <v>10003</v>
      </c>
      <c r="B1223" s="2" t="s">
        <v>5</v>
      </c>
      <c r="C1223" s="2">
        <v>8</v>
      </c>
      <c r="D1223" s="2">
        <v>3</v>
      </c>
      <c r="E1223" s="12">
        <v>42064</v>
      </c>
      <c r="F1223" s="18">
        <v>2013</v>
      </c>
      <c r="G1223" s="2">
        <f ca="1">IF(YEAR(E1223)=Inputs!$A$4,1,0)</f>
        <v>1</v>
      </c>
      <c r="H1223" s="21">
        <f ca="1">IF(G1223=1,HLOOKUP(MONTH(E1223),Inputs!$B$11:$M$15,5),IF(YEAR($E1223)&gt;$F1223,0,IF(YEAR($E1223)=$F1223,HLOOKUP(MONTH(E1223),Inputs!$B$11:$M$15,4),1)))</f>
        <v>0.8021007400334208</v>
      </c>
      <c r="I1223" s="2">
        <f>SUMIFS('raw data'!$E:$E,'raw data'!$A:$A,"="&amp;SystemAnalysis!$A1223,'raw data'!$G:$G,"="&amp;SystemAnalysis!$F1223)</f>
        <v>0</v>
      </c>
      <c r="J1223" s="24">
        <f ca="1">$D1223*H1223*Inputs!$A$2</f>
        <v>2.6469324421102889</v>
      </c>
      <c r="K1223" s="11">
        <f ca="1">IFERROR(I1223/J1223,"")</f>
        <v>0</v>
      </c>
    </row>
    <row r="1224" spans="1:11" hidden="1" x14ac:dyDescent="0.25">
      <c r="A1224" s="35">
        <v>10025</v>
      </c>
      <c r="B1224" s="2" t="s">
        <v>5</v>
      </c>
      <c r="C1224" s="2">
        <v>8</v>
      </c>
      <c r="D1224" s="2">
        <v>3</v>
      </c>
      <c r="E1224" s="12">
        <v>42064</v>
      </c>
      <c r="F1224" s="18">
        <v>2013</v>
      </c>
      <c r="G1224" s="2">
        <f ca="1">IF(YEAR(E1224)=Inputs!$A$4,1,0)</f>
        <v>1</v>
      </c>
      <c r="H1224" s="21">
        <f ca="1">IF(G1224=1,HLOOKUP(MONTH(E1224),Inputs!$B$11:$M$15,5),IF(YEAR($E1224)&gt;$F1224,0,IF(YEAR($E1224)=$F1224,HLOOKUP(MONTH(E1224),Inputs!$B$11:$M$15,4),1)))</f>
        <v>0.8021007400334208</v>
      </c>
      <c r="I1224" s="2">
        <f>SUMIFS('raw data'!$E:$E,'raw data'!$A:$A,"="&amp;SystemAnalysis!$A1224,'raw data'!$G:$G,"="&amp;SystemAnalysis!$F1224)</f>
        <v>0</v>
      </c>
      <c r="J1224" s="24">
        <f ca="1">$D1224*H1224*Inputs!$A$2</f>
        <v>2.6469324421102889</v>
      </c>
      <c r="K1224" s="11">
        <f ca="1">IFERROR(I1224/J1224,"")</f>
        <v>0</v>
      </c>
    </row>
    <row r="1225" spans="1:11" hidden="1" x14ac:dyDescent="0.25">
      <c r="A1225" s="35">
        <v>10026</v>
      </c>
      <c r="B1225" s="2" t="s">
        <v>5</v>
      </c>
      <c r="C1225" s="2">
        <v>8</v>
      </c>
      <c r="D1225" s="2">
        <v>2.5</v>
      </c>
      <c r="E1225" s="12">
        <v>41821</v>
      </c>
      <c r="F1225" s="18">
        <v>2013</v>
      </c>
      <c r="G1225" s="2">
        <f ca="1">IF(YEAR(E1225)=Inputs!$A$4,1,0)</f>
        <v>0</v>
      </c>
      <c r="H1225" s="21">
        <f ca="1">IF(G1225=1,HLOOKUP(MONTH(E1225),Inputs!$B$11:$M$15,5),IF(YEAR($E1225)&gt;$F1225,0,IF(YEAR($E1225)=$F1225,HLOOKUP(MONTH(E1225),Inputs!$B$11:$M$15,4),1)))</f>
        <v>0</v>
      </c>
      <c r="I1225" s="2">
        <f>SUMIFS('raw data'!$E:$E,'raw data'!$A:$A,"="&amp;SystemAnalysis!$A1225,'raw data'!$G:$G,"="&amp;SystemAnalysis!$F1225)</f>
        <v>0</v>
      </c>
      <c r="J1225" s="24">
        <f ca="1">$D1225*H1225*Inputs!$A$2</f>
        <v>0</v>
      </c>
      <c r="K1225" s="11" t="str">
        <f ca="1">IFERROR(I1225/J1225,"")</f>
        <v/>
      </c>
    </row>
    <row r="1226" spans="1:11" hidden="1" x14ac:dyDescent="0.25">
      <c r="A1226" s="35">
        <v>10029</v>
      </c>
      <c r="B1226" s="2" t="s">
        <v>5</v>
      </c>
      <c r="C1226" s="2">
        <v>8</v>
      </c>
      <c r="D1226" s="2">
        <v>3</v>
      </c>
      <c r="E1226" s="12">
        <v>41974</v>
      </c>
      <c r="F1226" s="18">
        <v>2013</v>
      </c>
      <c r="G1226" s="2">
        <f ca="1">IF(YEAR(E1226)=Inputs!$A$4,1,0)</f>
        <v>0</v>
      </c>
      <c r="H1226" s="21">
        <f ca="1">IF(G1226=1,HLOOKUP(MONTH(E1226),Inputs!$B$11:$M$15,5),IF(YEAR($E1226)&gt;$F1226,0,IF(YEAR($E1226)=$F1226,HLOOKUP(MONTH(E1226),Inputs!$B$11:$M$15,4),1)))</f>
        <v>0</v>
      </c>
      <c r="I1226" s="2">
        <f>SUMIFS('raw data'!$E:$E,'raw data'!$A:$A,"="&amp;SystemAnalysis!$A1226,'raw data'!$G:$G,"="&amp;SystemAnalysis!$F1226)</f>
        <v>0</v>
      </c>
      <c r="J1226" s="24">
        <f ca="1">$D1226*H1226*Inputs!$A$2</f>
        <v>0</v>
      </c>
      <c r="K1226" s="11" t="str">
        <f ca="1">IFERROR(I1226/J1226,"")</f>
        <v/>
      </c>
    </row>
    <row r="1227" spans="1:11" hidden="1" x14ac:dyDescent="0.25">
      <c r="A1227" s="35">
        <v>10460</v>
      </c>
      <c r="B1227" s="2" t="s">
        <v>5</v>
      </c>
      <c r="C1227" s="2">
        <v>3</v>
      </c>
      <c r="D1227" s="2">
        <v>4.05</v>
      </c>
      <c r="E1227" s="12">
        <v>42064</v>
      </c>
      <c r="F1227" s="18">
        <v>2013</v>
      </c>
      <c r="G1227" s="2">
        <f ca="1">IF(YEAR(E1227)=Inputs!$A$4,1,0)</f>
        <v>1</v>
      </c>
      <c r="H1227" s="21">
        <f ca="1">IF(G1227=1,HLOOKUP(MONTH(E1227),Inputs!$B$11:$M$15,5),IF(YEAR($E1227)&gt;$F1227,0,IF(YEAR($E1227)=$F1227,HLOOKUP(MONTH(E1227),Inputs!$B$11:$M$15,4),1)))</f>
        <v>0.8021007400334208</v>
      </c>
      <c r="I1227" s="2">
        <f>SUMIFS('raw data'!$E:$E,'raw data'!$A:$A,"="&amp;SystemAnalysis!$A1227,'raw data'!$G:$G,"="&amp;SystemAnalysis!$F1227)</f>
        <v>0</v>
      </c>
      <c r="J1227" s="24">
        <f ca="1">$D1227*H1227*Inputs!$A$2</f>
        <v>3.5733587968488902</v>
      </c>
      <c r="K1227" s="11">
        <f ca="1">IFERROR(I1227/J1227,"")</f>
        <v>0</v>
      </c>
    </row>
    <row r="1228" spans="1:11" hidden="1" x14ac:dyDescent="0.25">
      <c r="A1228" s="35">
        <v>10566</v>
      </c>
      <c r="B1228" s="2" t="s">
        <v>5</v>
      </c>
      <c r="C1228" s="2">
        <v>8</v>
      </c>
      <c r="D1228" s="2">
        <v>48.96</v>
      </c>
      <c r="E1228" s="12">
        <v>42036</v>
      </c>
      <c r="F1228" s="18">
        <v>2013</v>
      </c>
      <c r="G1228" s="2">
        <f ca="1">IF(YEAR(E1228)=Inputs!$A$4,1,0)</f>
        <v>1</v>
      </c>
      <c r="H1228" s="21">
        <f ca="1">IF(G1228=1,HLOOKUP(MONTH(E1228),Inputs!$B$11:$M$15,5),IF(YEAR($E1228)&gt;$F1228,0,IF(YEAR($E1228)=$F1228,HLOOKUP(MONTH(E1228),Inputs!$B$11:$M$15,4),1)))</f>
        <v>0.85366435903556925</v>
      </c>
      <c r="I1228" s="2">
        <f>SUMIFS('raw data'!$E:$E,'raw data'!$A:$A,"="&amp;SystemAnalysis!$A1228,'raw data'!$G:$G,"="&amp;SystemAnalysis!$F1228)</f>
        <v>0</v>
      </c>
      <c r="J1228" s="24">
        <f ca="1">$D1228*H1228*Inputs!$A$2</f>
        <v>45.974947720219618</v>
      </c>
      <c r="K1228" s="11">
        <f ca="1">IFERROR(I1228/J1228,"")</f>
        <v>0</v>
      </c>
    </row>
    <row r="1229" spans="1:11" hidden="1" x14ac:dyDescent="0.25">
      <c r="A1229" s="35">
        <v>10750</v>
      </c>
      <c r="B1229" s="2" t="s">
        <v>5</v>
      </c>
      <c r="C1229" s="2">
        <v>8</v>
      </c>
      <c r="D1229" s="2">
        <v>5.89</v>
      </c>
      <c r="E1229" s="12">
        <v>42036</v>
      </c>
      <c r="F1229" s="18">
        <v>2013</v>
      </c>
      <c r="G1229" s="2">
        <f ca="1">IF(YEAR(E1229)=Inputs!$A$4,1,0)</f>
        <v>1</v>
      </c>
      <c r="H1229" s="21">
        <f ca="1">IF(G1229=1,HLOOKUP(MONTH(E1229),Inputs!$B$11:$M$15,5),IF(YEAR($E1229)&gt;$F1229,0,IF(YEAR($E1229)=$F1229,HLOOKUP(MONTH(E1229),Inputs!$B$11:$M$15,4),1)))</f>
        <v>0.85366435903556925</v>
      </c>
      <c r="I1229" s="2">
        <f>SUMIFS('raw data'!$E:$E,'raw data'!$A:$A,"="&amp;SystemAnalysis!$A1229,'raw data'!$G:$G,"="&amp;SystemAnalysis!$F1229)</f>
        <v>0</v>
      </c>
      <c r="J1229" s="24">
        <f ca="1">$D1229*H1229*Inputs!$A$2</f>
        <v>5.5308913821914532</v>
      </c>
      <c r="K1229" s="11">
        <f ca="1">IFERROR(I1229/J1229,"")</f>
        <v>0</v>
      </c>
    </row>
    <row r="1230" spans="1:11" hidden="1" x14ac:dyDescent="0.25">
      <c r="A1230" s="35">
        <v>10862</v>
      </c>
      <c r="B1230" s="2" t="s">
        <v>5</v>
      </c>
      <c r="C1230" s="2">
        <v>8</v>
      </c>
      <c r="D1230" s="2">
        <v>7.5</v>
      </c>
      <c r="E1230" s="12">
        <v>42036</v>
      </c>
      <c r="F1230" s="18">
        <v>2013</v>
      </c>
      <c r="G1230" s="2">
        <f ca="1">IF(YEAR(E1230)=Inputs!$A$4,1,0)</f>
        <v>1</v>
      </c>
      <c r="H1230" s="21">
        <f ca="1">IF(G1230=1,HLOOKUP(MONTH(E1230),Inputs!$B$11:$M$15,5),IF(YEAR($E1230)&gt;$F1230,0,IF(YEAR($E1230)=$F1230,HLOOKUP(MONTH(E1230),Inputs!$B$11:$M$15,4),1)))</f>
        <v>0.85366435903556925</v>
      </c>
      <c r="I1230" s="2">
        <f>SUMIFS('raw data'!$E:$E,'raw data'!$A:$A,"="&amp;SystemAnalysis!$A1230,'raw data'!$G:$G,"="&amp;SystemAnalysis!$F1230)</f>
        <v>0</v>
      </c>
      <c r="J1230" s="24">
        <f ca="1">$D1230*H1230*Inputs!$A$2</f>
        <v>7.0427309620434464</v>
      </c>
      <c r="K1230" s="11">
        <f ca="1">IFERROR(I1230/J1230,"")</f>
        <v>0</v>
      </c>
    </row>
    <row r="1231" spans="1:11" hidden="1" x14ac:dyDescent="0.25">
      <c r="A1231" s="35">
        <v>10898</v>
      </c>
      <c r="B1231" s="2" t="s">
        <v>5</v>
      </c>
      <c r="C1231" s="2">
        <v>8</v>
      </c>
      <c r="D1231" s="2">
        <v>2.64</v>
      </c>
      <c r="E1231" s="12">
        <v>42095</v>
      </c>
      <c r="F1231" s="18">
        <v>2013</v>
      </c>
      <c r="G1231" s="2">
        <f ca="1">IF(YEAR(E1231)=Inputs!$A$4,1,0)</f>
        <v>1</v>
      </c>
      <c r="H1231" s="21">
        <f ca="1">IF(G1231=1,HLOOKUP(MONTH(E1231),Inputs!$B$11:$M$15,5),IF(YEAR($E1231)&gt;$F1231,0,IF(YEAR($E1231)=$F1231,HLOOKUP(MONTH(E1231),Inputs!$B$11:$M$15,4),1)))</f>
        <v>0.72499403198854151</v>
      </c>
      <c r="I1231" s="2">
        <f>SUMIFS('raw data'!$E:$E,'raw data'!$A:$A,"="&amp;SystemAnalysis!$A1231,'raw data'!$G:$G,"="&amp;SystemAnalysis!$F1231)</f>
        <v>0</v>
      </c>
      <c r="J1231" s="24">
        <f ca="1">$D1231*H1231*Inputs!$A$2</f>
        <v>2.105382668894725</v>
      </c>
      <c r="K1231" s="11">
        <f ca="1">IFERROR(I1231/J1231,"")</f>
        <v>0</v>
      </c>
    </row>
    <row r="1232" spans="1:11" hidden="1" x14ac:dyDescent="0.25">
      <c r="A1232" s="35">
        <v>10958</v>
      </c>
      <c r="B1232" s="2" t="s">
        <v>5</v>
      </c>
      <c r="C1232" s="2">
        <v>8</v>
      </c>
      <c r="D1232" s="2">
        <v>2.64</v>
      </c>
      <c r="E1232" s="12">
        <v>42095</v>
      </c>
      <c r="F1232" s="18">
        <v>2013</v>
      </c>
      <c r="G1232" s="2">
        <f ca="1">IF(YEAR(E1232)=Inputs!$A$4,1,0)</f>
        <v>1</v>
      </c>
      <c r="H1232" s="21">
        <f ca="1">IF(G1232=1,HLOOKUP(MONTH(E1232),Inputs!$B$11:$M$15,5),IF(YEAR($E1232)&gt;$F1232,0,IF(YEAR($E1232)=$F1232,HLOOKUP(MONTH(E1232),Inputs!$B$11:$M$15,4),1)))</f>
        <v>0.72499403198854151</v>
      </c>
      <c r="I1232" s="2">
        <f>SUMIFS('raw data'!$E:$E,'raw data'!$A:$A,"="&amp;SystemAnalysis!$A1232,'raw data'!$G:$G,"="&amp;SystemAnalysis!$F1232)</f>
        <v>0</v>
      </c>
      <c r="J1232" s="24">
        <f ca="1">$D1232*H1232*Inputs!$A$2</f>
        <v>2.105382668894725</v>
      </c>
      <c r="K1232" s="11">
        <f ca="1">IFERROR(I1232/J1232,"")</f>
        <v>0</v>
      </c>
    </row>
    <row r="1233" spans="1:11" x14ac:dyDescent="0.25">
      <c r="A1233" s="35">
        <v>161</v>
      </c>
      <c r="B1233" s="2" t="s">
        <v>5</v>
      </c>
      <c r="C1233" s="2">
        <v>2</v>
      </c>
      <c r="D1233" s="2">
        <v>22.12</v>
      </c>
      <c r="E1233" s="12">
        <v>40057</v>
      </c>
      <c r="F1233" s="18">
        <v>2014</v>
      </c>
      <c r="G1233" s="2">
        <f ca="1">IF(YEAR(E1233)=Inputs!$A$4,1,0)</f>
        <v>0</v>
      </c>
      <c r="H1233" s="21">
        <f ca="1">IF(G1233=1,HLOOKUP(MONTH(E1233),Inputs!$B$11:$M$15,5),IF(YEAR($E1233)&gt;$F1233,0,IF(YEAR($E1233)=$F1233,HLOOKUP(MONTH(E1233),Inputs!$B$11:$M$15,4),1)))</f>
        <v>1</v>
      </c>
      <c r="I1233" s="2">
        <f>SUMIFS('raw data'!$E:$E,'raw data'!$A:$A,"="&amp;SystemAnalysis!$A1233,'raw data'!$G:$G,"="&amp;SystemAnalysis!$F1233)</f>
        <v>24</v>
      </c>
      <c r="J1233" s="24">
        <f ca="1">$D1233*H1233*Inputs!$A$2</f>
        <v>24.332000000000004</v>
      </c>
      <c r="K1233" s="11">
        <f ca="1">IFERROR(I1233/J1233,"")</f>
        <v>0.98635541673516336</v>
      </c>
    </row>
    <row r="1234" spans="1:11" x14ac:dyDescent="0.25">
      <c r="A1234" s="35">
        <v>164</v>
      </c>
      <c r="B1234" s="2" t="s">
        <v>5</v>
      </c>
      <c r="C1234" s="2">
        <v>2</v>
      </c>
      <c r="D1234" s="2">
        <v>2.8</v>
      </c>
      <c r="E1234" s="12">
        <v>40087</v>
      </c>
      <c r="F1234" s="18">
        <v>2014</v>
      </c>
      <c r="G1234" s="2">
        <f ca="1">IF(YEAR(E1234)=Inputs!$A$4,1,0)</f>
        <v>0</v>
      </c>
      <c r="H1234" s="21">
        <f ca="1">IF(G1234=1,HLOOKUP(MONTH(E1234),Inputs!$B$11:$M$15,5),IF(YEAR($E1234)&gt;$F1234,0,IF(YEAR($E1234)=$F1234,HLOOKUP(MONTH(E1234),Inputs!$B$11:$M$15,4),1)))</f>
        <v>1</v>
      </c>
      <c r="I1234" s="2">
        <f>SUMIFS('raw data'!$E:$E,'raw data'!$A:$A,"="&amp;SystemAnalysis!$A1234,'raw data'!$G:$G,"="&amp;SystemAnalysis!$F1234)</f>
        <v>5</v>
      </c>
      <c r="J1234" s="24">
        <f ca="1">$D1234*H1234*Inputs!$A$2</f>
        <v>3.08</v>
      </c>
      <c r="K1234" s="11">
        <f ca="1">IFERROR(I1234/J1234,"")</f>
        <v>1.6233766233766234</v>
      </c>
    </row>
    <row r="1235" spans="1:11" x14ac:dyDescent="0.25">
      <c r="A1235" s="35">
        <v>170</v>
      </c>
      <c r="B1235" s="2" t="s">
        <v>5</v>
      </c>
      <c r="C1235" s="2">
        <v>2</v>
      </c>
      <c r="D1235" s="2">
        <v>3.024</v>
      </c>
      <c r="E1235" s="12">
        <v>40087</v>
      </c>
      <c r="F1235" s="18">
        <v>2014</v>
      </c>
      <c r="G1235" s="2">
        <f ca="1">IF(YEAR(E1235)=Inputs!$A$4,1,0)</f>
        <v>0</v>
      </c>
      <c r="H1235" s="21">
        <f ca="1">IF(G1235=1,HLOOKUP(MONTH(E1235),Inputs!$B$11:$M$15,5),IF(YEAR($E1235)&gt;$F1235,0,IF(YEAR($E1235)=$F1235,HLOOKUP(MONTH(E1235),Inputs!$B$11:$M$15,4),1)))</f>
        <v>1</v>
      </c>
      <c r="I1235" s="2">
        <f>SUMIFS('raw data'!$E:$E,'raw data'!$A:$A,"="&amp;SystemAnalysis!$A1235,'raw data'!$G:$G,"="&amp;SystemAnalysis!$F1235)</f>
        <v>4</v>
      </c>
      <c r="J1235" s="24">
        <f ca="1">$D1235*H1235*Inputs!$A$2</f>
        <v>3.3264000000000005</v>
      </c>
      <c r="K1235" s="11">
        <f ca="1">IFERROR(I1235/J1235,"")</f>
        <v>1.2025012025012023</v>
      </c>
    </row>
    <row r="1236" spans="1:11" x14ac:dyDescent="0.25">
      <c r="A1236" s="35">
        <v>176</v>
      </c>
      <c r="B1236" s="2" t="s">
        <v>5</v>
      </c>
      <c r="C1236" s="2">
        <v>2</v>
      </c>
      <c r="D1236" s="2">
        <v>3</v>
      </c>
      <c r="E1236" s="12">
        <v>40087</v>
      </c>
      <c r="F1236" s="18">
        <v>2014</v>
      </c>
      <c r="G1236" s="2">
        <f ca="1">IF(YEAR(E1236)=Inputs!$A$4,1,0)</f>
        <v>0</v>
      </c>
      <c r="H1236" s="21">
        <f ca="1">IF(G1236=1,HLOOKUP(MONTH(E1236),Inputs!$B$11:$M$15,5),IF(YEAR($E1236)&gt;$F1236,0,IF(YEAR($E1236)=$F1236,HLOOKUP(MONTH(E1236),Inputs!$B$11:$M$15,4),1)))</f>
        <v>1</v>
      </c>
      <c r="I1236" s="2">
        <f>SUMIFS('raw data'!$E:$E,'raw data'!$A:$A,"="&amp;SystemAnalysis!$A1236,'raw data'!$G:$G,"="&amp;SystemAnalysis!$F1236)</f>
        <v>4</v>
      </c>
      <c r="J1236" s="24">
        <f ca="1">$D1236*H1236*Inputs!$A$2</f>
        <v>3.3000000000000003</v>
      </c>
      <c r="K1236" s="11">
        <f ca="1">IFERROR(I1236/J1236,"")</f>
        <v>1.2121212121212119</v>
      </c>
    </row>
    <row r="1237" spans="1:11" x14ac:dyDescent="0.25">
      <c r="A1237" s="35">
        <v>181</v>
      </c>
      <c r="B1237" s="2" t="s">
        <v>5</v>
      </c>
      <c r="C1237" s="2">
        <v>2</v>
      </c>
      <c r="D1237" s="2">
        <v>3.44</v>
      </c>
      <c r="E1237" s="12">
        <v>40148</v>
      </c>
      <c r="F1237" s="18">
        <v>2014</v>
      </c>
      <c r="G1237" s="2">
        <f ca="1">IF(YEAR(E1237)=Inputs!$A$4,1,0)</f>
        <v>0</v>
      </c>
      <c r="H1237" s="21">
        <f ca="1">IF(G1237=1,HLOOKUP(MONTH(E1237),Inputs!$B$11:$M$15,5),IF(YEAR($E1237)&gt;$F1237,0,IF(YEAR($E1237)=$F1237,HLOOKUP(MONTH(E1237),Inputs!$B$11:$M$15,4),1)))</f>
        <v>1</v>
      </c>
      <c r="I1237" s="2">
        <f>SUMIFS('raw data'!$E:$E,'raw data'!$A:$A,"="&amp;SystemAnalysis!$A1237,'raw data'!$G:$G,"="&amp;SystemAnalysis!$F1237)</f>
        <v>4</v>
      </c>
      <c r="J1237" s="24">
        <f ca="1">$D1237*H1237*Inputs!$A$2</f>
        <v>3.7840000000000003</v>
      </c>
      <c r="K1237" s="11">
        <f ca="1">IFERROR(I1237/J1237,"")</f>
        <v>1.0570824524312896</v>
      </c>
    </row>
    <row r="1238" spans="1:11" x14ac:dyDescent="0.25">
      <c r="A1238" s="35">
        <v>182</v>
      </c>
      <c r="B1238" s="2" t="s">
        <v>5</v>
      </c>
      <c r="C1238" s="2">
        <v>2</v>
      </c>
      <c r="D1238" s="2">
        <v>4</v>
      </c>
      <c r="E1238" s="12">
        <v>40057</v>
      </c>
      <c r="F1238" s="18">
        <v>2014</v>
      </c>
      <c r="G1238" s="2">
        <f ca="1">IF(YEAR(E1238)=Inputs!$A$4,1,0)</f>
        <v>0</v>
      </c>
      <c r="H1238" s="21">
        <f ca="1">IF(G1238=1,HLOOKUP(MONTH(E1238),Inputs!$B$11:$M$15,5),IF(YEAR($E1238)&gt;$F1238,0,IF(YEAR($E1238)=$F1238,HLOOKUP(MONTH(E1238),Inputs!$B$11:$M$15,4),1)))</f>
        <v>1</v>
      </c>
      <c r="I1238" s="2">
        <f>SUMIFS('raw data'!$E:$E,'raw data'!$A:$A,"="&amp;SystemAnalysis!$A1238,'raw data'!$G:$G,"="&amp;SystemAnalysis!$F1238)</f>
        <v>5</v>
      </c>
      <c r="J1238" s="24">
        <f ca="1">$D1238*H1238*Inputs!$A$2</f>
        <v>4.4000000000000004</v>
      </c>
      <c r="K1238" s="11">
        <f ca="1">IFERROR(I1238/J1238,"")</f>
        <v>1.1363636363636362</v>
      </c>
    </row>
    <row r="1239" spans="1:11" x14ac:dyDescent="0.25">
      <c r="A1239" s="35">
        <v>197</v>
      </c>
      <c r="B1239" s="2" t="s">
        <v>5</v>
      </c>
      <c r="C1239" s="2">
        <v>2</v>
      </c>
      <c r="D1239" s="2">
        <v>2.36</v>
      </c>
      <c r="E1239" s="12">
        <v>40087</v>
      </c>
      <c r="F1239" s="18">
        <v>2014</v>
      </c>
      <c r="G1239" s="2">
        <f ca="1">IF(YEAR(E1239)=Inputs!$A$4,1,0)</f>
        <v>0</v>
      </c>
      <c r="H1239" s="21">
        <f ca="1">IF(G1239=1,HLOOKUP(MONTH(E1239),Inputs!$B$11:$M$15,5),IF(YEAR($E1239)&gt;$F1239,0,IF(YEAR($E1239)=$F1239,HLOOKUP(MONTH(E1239),Inputs!$B$11:$M$15,4),1)))</f>
        <v>1</v>
      </c>
      <c r="I1239" s="2">
        <f>SUMIFS('raw data'!$E:$E,'raw data'!$A:$A,"="&amp;SystemAnalysis!$A1239,'raw data'!$G:$G,"="&amp;SystemAnalysis!$F1239)</f>
        <v>3</v>
      </c>
      <c r="J1239" s="24">
        <f ca="1">$D1239*H1239*Inputs!$A$2</f>
        <v>2.5960000000000001</v>
      </c>
      <c r="K1239" s="11">
        <f ca="1">IFERROR(I1239/J1239,"")</f>
        <v>1.1556240369799691</v>
      </c>
    </row>
    <row r="1240" spans="1:11" x14ac:dyDescent="0.25">
      <c r="A1240" s="35">
        <v>226</v>
      </c>
      <c r="B1240" s="2" t="s">
        <v>5</v>
      </c>
      <c r="C1240" s="2">
        <v>2</v>
      </c>
      <c r="D1240" s="2">
        <v>4.5</v>
      </c>
      <c r="E1240" s="12">
        <v>40087</v>
      </c>
      <c r="F1240" s="18">
        <v>2014</v>
      </c>
      <c r="G1240" s="2">
        <f ca="1">IF(YEAR(E1240)=Inputs!$A$4,1,0)</f>
        <v>0</v>
      </c>
      <c r="H1240" s="21">
        <f ca="1">IF(G1240=1,HLOOKUP(MONTH(E1240),Inputs!$B$11:$M$15,5),IF(YEAR($E1240)&gt;$F1240,0,IF(YEAR($E1240)=$F1240,HLOOKUP(MONTH(E1240),Inputs!$B$11:$M$15,4),1)))</f>
        <v>1</v>
      </c>
      <c r="I1240" s="2">
        <f>SUMIFS('raw data'!$E:$E,'raw data'!$A:$A,"="&amp;SystemAnalysis!$A1240,'raw data'!$G:$G,"="&amp;SystemAnalysis!$F1240)</f>
        <v>6</v>
      </c>
      <c r="J1240" s="24">
        <f ca="1">$D1240*H1240*Inputs!$A$2</f>
        <v>4.95</v>
      </c>
      <c r="K1240" s="11">
        <f ca="1">IFERROR(I1240/J1240,"")</f>
        <v>1.2121212121212122</v>
      </c>
    </row>
    <row r="1241" spans="1:11" x14ac:dyDescent="0.25">
      <c r="A1241" s="35">
        <v>243</v>
      </c>
      <c r="B1241" s="2" t="s">
        <v>5</v>
      </c>
      <c r="C1241" s="2">
        <v>2</v>
      </c>
      <c r="D1241" s="2">
        <v>2.2000000000000002</v>
      </c>
      <c r="E1241" s="12">
        <v>40179</v>
      </c>
      <c r="F1241" s="18">
        <v>2014</v>
      </c>
      <c r="G1241" s="2">
        <f ca="1">IF(YEAR(E1241)=Inputs!$A$4,1,0)</f>
        <v>0</v>
      </c>
      <c r="H1241" s="21">
        <f ca="1">IF(G1241=1,HLOOKUP(MONTH(E1241),Inputs!$B$11:$M$15,5),IF(YEAR($E1241)&gt;$F1241,0,IF(YEAR($E1241)=$F1241,HLOOKUP(MONTH(E1241),Inputs!$B$11:$M$15,4),1)))</f>
        <v>1</v>
      </c>
      <c r="I1241" s="2">
        <f>SUMIFS('raw data'!$E:$E,'raw data'!$A:$A,"="&amp;SystemAnalysis!$A1241,'raw data'!$G:$G,"="&amp;SystemAnalysis!$F1241)</f>
        <v>3</v>
      </c>
      <c r="J1241" s="24">
        <f ca="1">$D1241*H1241*Inputs!$A$2</f>
        <v>2.4200000000000004</v>
      </c>
      <c r="K1241" s="11">
        <f ca="1">IFERROR(I1241/J1241,"")</f>
        <v>1.2396694214876032</v>
      </c>
    </row>
    <row r="1242" spans="1:11" x14ac:dyDescent="0.25">
      <c r="A1242" s="35">
        <v>266</v>
      </c>
      <c r="B1242" s="2" t="s">
        <v>5</v>
      </c>
      <c r="C1242" s="2">
        <v>2</v>
      </c>
      <c r="D1242" s="2">
        <v>1.08</v>
      </c>
      <c r="E1242" s="12">
        <v>40057</v>
      </c>
      <c r="F1242" s="18">
        <v>2014</v>
      </c>
      <c r="G1242" s="2">
        <f ca="1">IF(YEAR(E1242)=Inputs!$A$4,1,0)</f>
        <v>0</v>
      </c>
      <c r="H1242" s="21">
        <f ca="1">IF(G1242=1,HLOOKUP(MONTH(E1242),Inputs!$B$11:$M$15,5),IF(YEAR($E1242)&gt;$F1242,0,IF(YEAR($E1242)=$F1242,HLOOKUP(MONTH(E1242),Inputs!$B$11:$M$15,4),1)))</f>
        <v>1</v>
      </c>
      <c r="I1242" s="2">
        <f>SUMIFS('raw data'!$E:$E,'raw data'!$A:$A,"="&amp;SystemAnalysis!$A1242,'raw data'!$G:$G,"="&amp;SystemAnalysis!$F1242)</f>
        <v>2</v>
      </c>
      <c r="J1242" s="24">
        <f ca="1">$D1242*H1242*Inputs!$A$2</f>
        <v>1.1880000000000002</v>
      </c>
      <c r="K1242" s="11">
        <f ca="1">IFERROR(I1242/J1242,"")</f>
        <v>1.6835016835016832</v>
      </c>
    </row>
    <row r="1243" spans="1:11" x14ac:dyDescent="0.25">
      <c r="A1243" s="35">
        <v>277</v>
      </c>
      <c r="B1243" s="2" t="s">
        <v>5</v>
      </c>
      <c r="C1243" s="2">
        <v>3</v>
      </c>
      <c r="D1243" s="2">
        <v>6.3959999999999999</v>
      </c>
      <c r="E1243" s="12">
        <v>39934</v>
      </c>
      <c r="F1243" s="18">
        <v>2014</v>
      </c>
      <c r="G1243" s="2">
        <f ca="1">IF(YEAR(E1243)=Inputs!$A$4,1,0)</f>
        <v>0</v>
      </c>
      <c r="H1243" s="21">
        <f ca="1">IF(G1243=1,HLOOKUP(MONTH(E1243),Inputs!$B$11:$M$15,5),IF(YEAR($E1243)&gt;$F1243,0,IF(YEAR($E1243)=$F1243,HLOOKUP(MONTH(E1243),Inputs!$B$11:$M$15,4),1)))</f>
        <v>1</v>
      </c>
      <c r="I1243" s="2">
        <f>SUMIFS('raw data'!$E:$E,'raw data'!$A:$A,"="&amp;SystemAnalysis!$A1243,'raw data'!$G:$G,"="&amp;SystemAnalysis!$F1243)</f>
        <v>8</v>
      </c>
      <c r="J1243" s="24">
        <f ca="1">$D1243*H1243*Inputs!$A$2</f>
        <v>7.0356000000000005</v>
      </c>
      <c r="K1243" s="11">
        <f ca="1">IFERROR(I1243/J1243,"")</f>
        <v>1.137074307806015</v>
      </c>
    </row>
    <row r="1244" spans="1:11" x14ac:dyDescent="0.25">
      <c r="A1244" s="35">
        <v>305</v>
      </c>
      <c r="B1244" s="2" t="s">
        <v>5</v>
      </c>
      <c r="C1244" s="2">
        <v>9</v>
      </c>
      <c r="D1244" s="2">
        <v>4.05</v>
      </c>
      <c r="E1244" s="12">
        <v>40087</v>
      </c>
      <c r="F1244" s="18">
        <v>2014</v>
      </c>
      <c r="G1244" s="2">
        <f ca="1">IF(YEAR(E1244)=Inputs!$A$4,1,0)</f>
        <v>0</v>
      </c>
      <c r="H1244" s="21">
        <f ca="1">IF(G1244=1,HLOOKUP(MONTH(E1244),Inputs!$B$11:$M$15,5),IF(YEAR($E1244)&gt;$F1244,0,IF(YEAR($E1244)=$F1244,HLOOKUP(MONTH(E1244),Inputs!$B$11:$M$15,4),1)))</f>
        <v>1</v>
      </c>
      <c r="I1244" s="2">
        <f>SUMIFS('raw data'!$E:$E,'raw data'!$A:$A,"="&amp;SystemAnalysis!$A1244,'raw data'!$G:$G,"="&amp;SystemAnalysis!$F1244)</f>
        <v>6</v>
      </c>
      <c r="J1244" s="24">
        <f ca="1">$D1244*H1244*Inputs!$A$2</f>
        <v>4.4550000000000001</v>
      </c>
      <c r="K1244" s="11">
        <f ca="1">IFERROR(I1244/J1244,"")</f>
        <v>1.3468013468013469</v>
      </c>
    </row>
    <row r="1245" spans="1:11" x14ac:dyDescent="0.25">
      <c r="A1245" s="35">
        <v>330</v>
      </c>
      <c r="B1245" s="2" t="s">
        <v>5</v>
      </c>
      <c r="C1245" s="2">
        <v>9</v>
      </c>
      <c r="D1245" s="2">
        <v>9.8800000000000008</v>
      </c>
      <c r="E1245" s="12">
        <v>40148</v>
      </c>
      <c r="F1245" s="18">
        <v>2014</v>
      </c>
      <c r="G1245" s="2">
        <f ca="1">IF(YEAR(E1245)=Inputs!$A$4,1,0)</f>
        <v>0</v>
      </c>
      <c r="H1245" s="21">
        <f ca="1">IF(G1245=1,HLOOKUP(MONTH(E1245),Inputs!$B$11:$M$15,5),IF(YEAR($E1245)&gt;$F1245,0,IF(YEAR($E1245)=$F1245,HLOOKUP(MONTH(E1245),Inputs!$B$11:$M$15,4),1)))</f>
        <v>1</v>
      </c>
      <c r="I1245" s="2">
        <f>SUMIFS('raw data'!$E:$E,'raw data'!$A:$A,"="&amp;SystemAnalysis!$A1245,'raw data'!$G:$G,"="&amp;SystemAnalysis!$F1245)</f>
        <v>14</v>
      </c>
      <c r="J1245" s="24">
        <f ca="1">$D1245*H1245*Inputs!$A$2</f>
        <v>10.868000000000002</v>
      </c>
      <c r="K1245" s="11">
        <f ca="1">IFERROR(I1245/J1245,"")</f>
        <v>1.2881854987118142</v>
      </c>
    </row>
    <row r="1246" spans="1:11" x14ac:dyDescent="0.25">
      <c r="A1246" s="35">
        <v>334</v>
      </c>
      <c r="B1246" s="2" t="s">
        <v>5</v>
      </c>
      <c r="C1246" s="2">
        <v>2</v>
      </c>
      <c r="D1246" s="2">
        <v>4.7300000000000004</v>
      </c>
      <c r="E1246" s="12">
        <v>40026</v>
      </c>
      <c r="F1246" s="18">
        <v>2014</v>
      </c>
      <c r="G1246" s="2">
        <f ca="1">IF(YEAR(E1246)=Inputs!$A$4,1,0)</f>
        <v>0</v>
      </c>
      <c r="H1246" s="21">
        <f ca="1">IF(G1246=1,HLOOKUP(MONTH(E1246),Inputs!$B$11:$M$15,5),IF(YEAR($E1246)&gt;$F1246,0,IF(YEAR($E1246)=$F1246,HLOOKUP(MONTH(E1246),Inputs!$B$11:$M$15,4),1)))</f>
        <v>1</v>
      </c>
      <c r="I1246" s="2">
        <f>SUMIFS('raw data'!$E:$E,'raw data'!$A:$A,"="&amp;SystemAnalysis!$A1246,'raw data'!$G:$G,"="&amp;SystemAnalysis!$F1246)</f>
        <v>5</v>
      </c>
      <c r="J1246" s="24">
        <f ca="1">$D1246*H1246*Inputs!$A$2</f>
        <v>5.2030000000000012</v>
      </c>
      <c r="K1246" s="11">
        <f ca="1">IFERROR(I1246/J1246,"")</f>
        <v>0.96098404766480849</v>
      </c>
    </row>
    <row r="1247" spans="1:11" x14ac:dyDescent="0.25">
      <c r="A1247" s="35">
        <v>407</v>
      </c>
      <c r="B1247" s="2" t="s">
        <v>5</v>
      </c>
      <c r="C1247" s="2">
        <v>2</v>
      </c>
      <c r="D1247" s="2">
        <v>5.6</v>
      </c>
      <c r="E1247" s="12">
        <v>40210</v>
      </c>
      <c r="F1247" s="18">
        <v>2014</v>
      </c>
      <c r="G1247" s="2">
        <f ca="1">IF(YEAR(E1247)=Inputs!$A$4,1,0)</f>
        <v>0</v>
      </c>
      <c r="H1247" s="21">
        <f ca="1">IF(G1247=1,HLOOKUP(MONTH(E1247),Inputs!$B$11:$M$15,5),IF(YEAR($E1247)&gt;$F1247,0,IF(YEAR($E1247)=$F1247,HLOOKUP(MONTH(E1247),Inputs!$B$11:$M$15,4),1)))</f>
        <v>1</v>
      </c>
      <c r="I1247" s="2">
        <f>SUMIFS('raw data'!$E:$E,'raw data'!$A:$A,"="&amp;SystemAnalysis!$A1247,'raw data'!$G:$G,"="&amp;SystemAnalysis!$F1247)</f>
        <v>7</v>
      </c>
      <c r="J1247" s="24">
        <f ca="1">$D1247*H1247*Inputs!$A$2</f>
        <v>6.16</v>
      </c>
      <c r="K1247" s="11">
        <f ca="1">IFERROR(I1247/J1247,"")</f>
        <v>1.1363636363636362</v>
      </c>
    </row>
    <row r="1248" spans="1:11" x14ac:dyDescent="0.25">
      <c r="A1248" s="35">
        <v>411</v>
      </c>
      <c r="B1248" s="2" t="s">
        <v>5</v>
      </c>
      <c r="C1248" s="2">
        <v>6</v>
      </c>
      <c r="D1248" s="2">
        <v>4.032</v>
      </c>
      <c r="E1248" s="12">
        <v>40210</v>
      </c>
      <c r="F1248" s="18">
        <v>2014</v>
      </c>
      <c r="G1248" s="2">
        <f ca="1">IF(YEAR(E1248)=Inputs!$A$4,1,0)</f>
        <v>0</v>
      </c>
      <c r="H1248" s="21">
        <f ca="1">IF(G1248=1,HLOOKUP(MONTH(E1248),Inputs!$B$11:$M$15,5),IF(YEAR($E1248)&gt;$F1248,0,IF(YEAR($E1248)=$F1248,HLOOKUP(MONTH(E1248),Inputs!$B$11:$M$15,4),1)))</f>
        <v>1</v>
      </c>
      <c r="I1248" s="2">
        <f>SUMIFS('raw data'!$E:$E,'raw data'!$A:$A,"="&amp;SystemAnalysis!$A1248,'raw data'!$G:$G,"="&amp;SystemAnalysis!$F1248)</f>
        <v>5</v>
      </c>
      <c r="J1248" s="24">
        <f ca="1">$D1248*H1248*Inputs!$A$2</f>
        <v>4.4352</v>
      </c>
      <c r="K1248" s="11">
        <f ca="1">IFERROR(I1248/J1248,"")</f>
        <v>1.1273448773448773</v>
      </c>
    </row>
    <row r="1249" spans="1:11" x14ac:dyDescent="0.25">
      <c r="A1249" s="35">
        <v>438</v>
      </c>
      <c r="B1249" s="2" t="s">
        <v>5</v>
      </c>
      <c r="C1249" s="2">
        <v>3</v>
      </c>
      <c r="D1249" s="2">
        <v>2.5920000000000001</v>
      </c>
      <c r="E1249" s="12">
        <v>39934</v>
      </c>
      <c r="F1249" s="18">
        <v>2014</v>
      </c>
      <c r="G1249" s="2">
        <f ca="1">IF(YEAR(E1249)=Inputs!$A$4,1,0)</f>
        <v>0</v>
      </c>
      <c r="H1249" s="21">
        <f ca="1">IF(G1249=1,HLOOKUP(MONTH(E1249),Inputs!$B$11:$M$15,5),IF(YEAR($E1249)&gt;$F1249,0,IF(YEAR($E1249)=$F1249,HLOOKUP(MONTH(E1249),Inputs!$B$11:$M$15,4),1)))</f>
        <v>1</v>
      </c>
      <c r="I1249" s="2">
        <f>SUMIFS('raw data'!$E:$E,'raw data'!$A:$A,"="&amp;SystemAnalysis!$A1249,'raw data'!$G:$G,"="&amp;SystemAnalysis!$F1249)</f>
        <v>2</v>
      </c>
      <c r="J1249" s="24">
        <f ca="1">$D1249*H1249*Inputs!$A$2</f>
        <v>2.8512000000000004</v>
      </c>
      <c r="K1249" s="11">
        <f ca="1">IFERROR(I1249/J1249,"")</f>
        <v>0.70145903479236804</v>
      </c>
    </row>
    <row r="1250" spans="1:11" x14ac:dyDescent="0.25">
      <c r="A1250" s="35">
        <v>458</v>
      </c>
      <c r="B1250" s="2" t="s">
        <v>5</v>
      </c>
      <c r="C1250" s="2">
        <v>6</v>
      </c>
      <c r="D1250" s="2">
        <v>4.032</v>
      </c>
      <c r="E1250" s="12">
        <v>40210</v>
      </c>
      <c r="F1250" s="18">
        <v>2014</v>
      </c>
      <c r="G1250" s="2">
        <f ca="1">IF(YEAR(E1250)=Inputs!$A$4,1,0)</f>
        <v>0</v>
      </c>
      <c r="H1250" s="21">
        <f ca="1">IF(G1250=1,HLOOKUP(MONTH(E1250),Inputs!$B$11:$M$15,5),IF(YEAR($E1250)&gt;$F1250,0,IF(YEAR($E1250)=$F1250,HLOOKUP(MONTH(E1250),Inputs!$B$11:$M$15,4),1)))</f>
        <v>1</v>
      </c>
      <c r="I1250" s="2">
        <f>SUMIFS('raw data'!$E:$E,'raw data'!$A:$A,"="&amp;SystemAnalysis!$A1250,'raw data'!$G:$G,"="&amp;SystemAnalysis!$F1250)</f>
        <v>5</v>
      </c>
      <c r="J1250" s="24">
        <f ca="1">$D1250*H1250*Inputs!$A$2</f>
        <v>4.4352</v>
      </c>
      <c r="K1250" s="11">
        <f ca="1">IFERROR(I1250/J1250,"")</f>
        <v>1.1273448773448773</v>
      </c>
    </row>
    <row r="1251" spans="1:11" x14ac:dyDescent="0.25">
      <c r="A1251" s="35">
        <v>464</v>
      </c>
      <c r="B1251" s="2" t="s">
        <v>5</v>
      </c>
      <c r="C1251" s="2">
        <v>9</v>
      </c>
      <c r="D1251" s="2">
        <v>3.87</v>
      </c>
      <c r="E1251" s="12">
        <v>40210</v>
      </c>
      <c r="F1251" s="18">
        <v>2014</v>
      </c>
      <c r="G1251" s="2">
        <f ca="1">IF(YEAR(E1251)=Inputs!$A$4,1,0)</f>
        <v>0</v>
      </c>
      <c r="H1251" s="21">
        <f ca="1">IF(G1251=1,HLOOKUP(MONTH(E1251),Inputs!$B$11:$M$15,5),IF(YEAR($E1251)&gt;$F1251,0,IF(YEAR($E1251)=$F1251,HLOOKUP(MONTH(E1251),Inputs!$B$11:$M$15,4),1)))</f>
        <v>1</v>
      </c>
      <c r="I1251" s="2">
        <f>SUMIFS('raw data'!$E:$E,'raw data'!$A:$A,"="&amp;SystemAnalysis!$A1251,'raw data'!$G:$G,"="&amp;SystemAnalysis!$F1251)</f>
        <v>5</v>
      </c>
      <c r="J1251" s="24">
        <f ca="1">$D1251*H1251*Inputs!$A$2</f>
        <v>4.2570000000000006</v>
      </c>
      <c r="K1251" s="11">
        <f ca="1">IFERROR(I1251/J1251,"")</f>
        <v>1.1745360582569884</v>
      </c>
    </row>
    <row r="1252" spans="1:11" x14ac:dyDescent="0.25">
      <c r="A1252" s="35">
        <v>502</v>
      </c>
      <c r="B1252" s="2" t="s">
        <v>5</v>
      </c>
      <c r="C1252" s="2">
        <v>2</v>
      </c>
      <c r="D1252" s="2">
        <v>5.4</v>
      </c>
      <c r="E1252" s="12">
        <v>40148</v>
      </c>
      <c r="F1252" s="18">
        <v>2014</v>
      </c>
      <c r="G1252" s="2">
        <f ca="1">IF(YEAR(E1252)=Inputs!$A$4,1,0)</f>
        <v>0</v>
      </c>
      <c r="H1252" s="21">
        <f ca="1">IF(G1252=1,HLOOKUP(MONTH(E1252),Inputs!$B$11:$M$15,5),IF(YEAR($E1252)&gt;$F1252,0,IF(YEAR($E1252)=$F1252,HLOOKUP(MONTH(E1252),Inputs!$B$11:$M$15,4),1)))</f>
        <v>1</v>
      </c>
      <c r="I1252" s="2">
        <f>SUMIFS('raw data'!$E:$E,'raw data'!$A:$A,"="&amp;SystemAnalysis!$A1252,'raw data'!$G:$G,"="&amp;SystemAnalysis!$F1252)</f>
        <v>5</v>
      </c>
      <c r="J1252" s="24">
        <f ca="1">$D1252*H1252*Inputs!$A$2</f>
        <v>5.9400000000000013</v>
      </c>
      <c r="K1252" s="11">
        <f ca="1">IFERROR(I1252/J1252,"")</f>
        <v>0.84175084175084158</v>
      </c>
    </row>
    <row r="1253" spans="1:11" x14ac:dyDescent="0.25">
      <c r="A1253" s="35">
        <v>612</v>
      </c>
      <c r="B1253" s="2" t="s">
        <v>5</v>
      </c>
      <c r="C1253" s="2">
        <v>8</v>
      </c>
      <c r="D1253" s="2">
        <v>4.5999999999999996</v>
      </c>
      <c r="E1253" s="12">
        <v>40269</v>
      </c>
      <c r="F1253" s="18">
        <v>2014</v>
      </c>
      <c r="G1253" s="2">
        <f ca="1">IF(YEAR(E1253)=Inputs!$A$4,1,0)</f>
        <v>0</v>
      </c>
      <c r="H1253" s="21">
        <f ca="1">IF(G1253=1,HLOOKUP(MONTH(E1253),Inputs!$B$11:$M$15,5),IF(YEAR($E1253)&gt;$F1253,0,IF(YEAR($E1253)=$F1253,HLOOKUP(MONTH(E1253),Inputs!$B$11:$M$15,4),1)))</f>
        <v>1</v>
      </c>
      <c r="I1253" s="2">
        <f>SUMIFS('raw data'!$E:$E,'raw data'!$A:$A,"="&amp;SystemAnalysis!$A1253,'raw data'!$G:$G,"="&amp;SystemAnalysis!$F1253)</f>
        <v>6</v>
      </c>
      <c r="J1253" s="24">
        <f ca="1">$D1253*H1253*Inputs!$A$2</f>
        <v>5.0599999999999996</v>
      </c>
      <c r="K1253" s="11">
        <f ca="1">IFERROR(I1253/J1253,"")</f>
        <v>1.1857707509881423</v>
      </c>
    </row>
    <row r="1254" spans="1:11" x14ac:dyDescent="0.25">
      <c r="A1254" s="35">
        <v>685</v>
      </c>
      <c r="B1254" s="2" t="s">
        <v>5</v>
      </c>
      <c r="C1254" s="2">
        <v>4</v>
      </c>
      <c r="D1254" s="2">
        <v>4.4400000000000004</v>
      </c>
      <c r="E1254" s="12">
        <v>40238</v>
      </c>
      <c r="F1254" s="18">
        <v>2014</v>
      </c>
      <c r="G1254" s="2">
        <f ca="1">IF(YEAR(E1254)=Inputs!$A$4,1,0)</f>
        <v>0</v>
      </c>
      <c r="H1254" s="21">
        <f ca="1">IF(G1254=1,HLOOKUP(MONTH(E1254),Inputs!$B$11:$M$15,5),IF(YEAR($E1254)&gt;$F1254,0,IF(YEAR($E1254)=$F1254,HLOOKUP(MONTH(E1254),Inputs!$B$11:$M$15,4),1)))</f>
        <v>1</v>
      </c>
      <c r="I1254" s="2">
        <f>SUMIFS('raw data'!$E:$E,'raw data'!$A:$A,"="&amp;SystemAnalysis!$A1254,'raw data'!$G:$G,"="&amp;SystemAnalysis!$F1254)</f>
        <v>5</v>
      </c>
      <c r="J1254" s="24">
        <f ca="1">$D1254*H1254*Inputs!$A$2</f>
        <v>4.8840000000000012</v>
      </c>
      <c r="K1254" s="11">
        <f ca="1">IFERROR(I1254/J1254,"")</f>
        <v>1.0237510237510234</v>
      </c>
    </row>
    <row r="1255" spans="1:11" x14ac:dyDescent="0.25">
      <c r="A1255" s="35">
        <v>721</v>
      </c>
      <c r="B1255" s="2" t="s">
        <v>5</v>
      </c>
      <c r="C1255" s="2">
        <v>6</v>
      </c>
      <c r="D1255" s="2">
        <v>3.4</v>
      </c>
      <c r="E1255" s="12">
        <v>40299</v>
      </c>
      <c r="F1255" s="18">
        <v>2014</v>
      </c>
      <c r="G1255" s="2">
        <f ca="1">IF(YEAR(E1255)=Inputs!$A$4,1,0)</f>
        <v>0</v>
      </c>
      <c r="H1255" s="21">
        <f ca="1">IF(G1255=1,HLOOKUP(MONTH(E1255),Inputs!$B$11:$M$15,5),IF(YEAR($E1255)&gt;$F1255,0,IF(YEAR($E1255)=$F1255,HLOOKUP(MONTH(E1255),Inputs!$B$11:$M$15,4),1)))</f>
        <v>1</v>
      </c>
      <c r="I1255" s="2">
        <f>SUMIFS('raw data'!$E:$E,'raw data'!$A:$A,"="&amp;SystemAnalysis!$A1255,'raw data'!$G:$G,"="&amp;SystemAnalysis!$F1255)</f>
        <v>4</v>
      </c>
      <c r="J1255" s="24">
        <f ca="1">$D1255*H1255*Inputs!$A$2</f>
        <v>3.74</v>
      </c>
      <c r="K1255" s="11">
        <f ca="1">IFERROR(I1255/J1255,"")</f>
        <v>1.0695187165775399</v>
      </c>
    </row>
    <row r="1256" spans="1:11" x14ac:dyDescent="0.25">
      <c r="A1256" s="35">
        <v>760</v>
      </c>
      <c r="B1256" s="2" t="s">
        <v>5</v>
      </c>
      <c r="C1256" s="2">
        <v>4</v>
      </c>
      <c r="D1256" s="2">
        <v>8.75</v>
      </c>
      <c r="E1256" s="12">
        <v>40269</v>
      </c>
      <c r="F1256" s="18">
        <v>2014</v>
      </c>
      <c r="G1256" s="2">
        <f ca="1">IF(YEAR(E1256)=Inputs!$A$4,1,0)</f>
        <v>0</v>
      </c>
      <c r="H1256" s="21">
        <f ca="1">IF(G1256=1,HLOOKUP(MONTH(E1256),Inputs!$B$11:$M$15,5),IF(YEAR($E1256)&gt;$F1256,0,IF(YEAR($E1256)=$F1256,HLOOKUP(MONTH(E1256),Inputs!$B$11:$M$15,4),1)))</f>
        <v>1</v>
      </c>
      <c r="I1256" s="2">
        <f>SUMIFS('raw data'!$E:$E,'raw data'!$A:$A,"="&amp;SystemAnalysis!$A1256,'raw data'!$G:$G,"="&amp;SystemAnalysis!$F1256)</f>
        <v>11</v>
      </c>
      <c r="J1256" s="24">
        <f ca="1">$D1256*H1256*Inputs!$A$2</f>
        <v>9.625</v>
      </c>
      <c r="K1256" s="11">
        <f ca="1">IFERROR(I1256/J1256,"")</f>
        <v>1.1428571428571428</v>
      </c>
    </row>
    <row r="1257" spans="1:11" x14ac:dyDescent="0.25">
      <c r="A1257" s="35">
        <v>774</v>
      </c>
      <c r="B1257" s="2" t="s">
        <v>5</v>
      </c>
      <c r="C1257" s="2">
        <v>2</v>
      </c>
      <c r="D1257" s="2">
        <v>5</v>
      </c>
      <c r="E1257" s="12">
        <v>40269</v>
      </c>
      <c r="F1257" s="18">
        <v>2014</v>
      </c>
      <c r="G1257" s="2">
        <f ca="1">IF(YEAR(E1257)=Inputs!$A$4,1,0)</f>
        <v>0</v>
      </c>
      <c r="H1257" s="21">
        <f ca="1">IF(G1257=1,HLOOKUP(MONTH(E1257),Inputs!$B$11:$M$15,5),IF(YEAR($E1257)&gt;$F1257,0,IF(YEAR($E1257)=$F1257,HLOOKUP(MONTH(E1257),Inputs!$B$11:$M$15,4),1)))</f>
        <v>1</v>
      </c>
      <c r="I1257" s="2">
        <f>SUMIFS('raw data'!$E:$E,'raw data'!$A:$A,"="&amp;SystemAnalysis!$A1257,'raw data'!$G:$G,"="&amp;SystemAnalysis!$F1257)</f>
        <v>6</v>
      </c>
      <c r="J1257" s="24">
        <f ca="1">$D1257*H1257*Inputs!$A$2</f>
        <v>5.5</v>
      </c>
      <c r="K1257" s="11">
        <f ca="1">IFERROR(I1257/J1257,"")</f>
        <v>1.0909090909090908</v>
      </c>
    </row>
    <row r="1258" spans="1:11" x14ac:dyDescent="0.25">
      <c r="A1258" s="35">
        <v>775</v>
      </c>
      <c r="B1258" s="2" t="s">
        <v>5</v>
      </c>
      <c r="C1258" s="2">
        <v>8</v>
      </c>
      <c r="D1258" s="2">
        <v>4.8</v>
      </c>
      <c r="E1258" s="12">
        <v>40299</v>
      </c>
      <c r="F1258" s="18">
        <v>2014</v>
      </c>
      <c r="G1258" s="2">
        <f ca="1">IF(YEAR(E1258)=Inputs!$A$4,1,0)</f>
        <v>0</v>
      </c>
      <c r="H1258" s="21">
        <f ca="1">IF(G1258=1,HLOOKUP(MONTH(E1258),Inputs!$B$11:$M$15,5),IF(YEAR($E1258)&gt;$F1258,0,IF(YEAR($E1258)=$F1258,HLOOKUP(MONTH(E1258),Inputs!$B$11:$M$15,4),1)))</f>
        <v>1</v>
      </c>
      <c r="I1258" s="2">
        <f>SUMIFS('raw data'!$E:$E,'raw data'!$A:$A,"="&amp;SystemAnalysis!$A1258,'raw data'!$G:$G,"="&amp;SystemAnalysis!$F1258)</f>
        <v>6</v>
      </c>
      <c r="J1258" s="24">
        <f ca="1">$D1258*H1258*Inputs!$A$2</f>
        <v>5.28</v>
      </c>
      <c r="K1258" s="11">
        <f ca="1">IFERROR(I1258/J1258,"")</f>
        <v>1.1363636363636362</v>
      </c>
    </row>
    <row r="1259" spans="1:11" x14ac:dyDescent="0.25">
      <c r="A1259" s="35">
        <v>825</v>
      </c>
      <c r="B1259" s="2" t="s">
        <v>5</v>
      </c>
      <c r="C1259" s="2">
        <v>3</v>
      </c>
      <c r="D1259" s="2">
        <v>27.6</v>
      </c>
      <c r="E1259" s="12">
        <v>40238</v>
      </c>
      <c r="F1259" s="18">
        <v>2014</v>
      </c>
      <c r="G1259" s="2">
        <f ca="1">IF(YEAR(E1259)=Inputs!$A$4,1,0)</f>
        <v>0</v>
      </c>
      <c r="H1259" s="21">
        <f ca="1">IF(G1259=1,HLOOKUP(MONTH(E1259),Inputs!$B$11:$M$15,5),IF(YEAR($E1259)&gt;$F1259,0,IF(YEAR($E1259)=$F1259,HLOOKUP(MONTH(E1259),Inputs!$B$11:$M$15,4),1)))</f>
        <v>1</v>
      </c>
      <c r="I1259" s="2">
        <f>SUMIFS('raw data'!$E:$E,'raw data'!$A:$A,"="&amp;SystemAnalysis!$A1259,'raw data'!$G:$G,"="&amp;SystemAnalysis!$F1259)</f>
        <v>31</v>
      </c>
      <c r="J1259" s="24">
        <f ca="1">$D1259*H1259*Inputs!$A$2</f>
        <v>30.360000000000003</v>
      </c>
      <c r="K1259" s="11">
        <f ca="1">IFERROR(I1259/J1259,"")</f>
        <v>1.0210803689064558</v>
      </c>
    </row>
    <row r="1260" spans="1:11" x14ac:dyDescent="0.25">
      <c r="A1260" s="35">
        <v>847</v>
      </c>
      <c r="B1260" s="2" t="s">
        <v>5</v>
      </c>
      <c r="C1260" s="2">
        <v>6</v>
      </c>
      <c r="D1260" s="2">
        <v>3.96</v>
      </c>
      <c r="E1260" s="12">
        <v>40330</v>
      </c>
      <c r="F1260" s="18">
        <v>2014</v>
      </c>
      <c r="G1260" s="2">
        <f ca="1">IF(YEAR(E1260)=Inputs!$A$4,1,0)</f>
        <v>0</v>
      </c>
      <c r="H1260" s="21">
        <f ca="1">IF(G1260=1,HLOOKUP(MONTH(E1260),Inputs!$B$11:$M$15,5),IF(YEAR($E1260)&gt;$F1260,0,IF(YEAR($E1260)=$F1260,HLOOKUP(MONTH(E1260),Inputs!$B$11:$M$15,4),1)))</f>
        <v>1</v>
      </c>
      <c r="I1260" s="2">
        <f>SUMIFS('raw data'!$E:$E,'raw data'!$A:$A,"="&amp;SystemAnalysis!$A1260,'raw data'!$G:$G,"="&amp;SystemAnalysis!$F1260)</f>
        <v>5</v>
      </c>
      <c r="J1260" s="24">
        <f ca="1">$D1260*H1260*Inputs!$A$2</f>
        <v>4.3559999999999999</v>
      </c>
      <c r="K1260" s="11">
        <f ca="1">IFERROR(I1260/J1260,"")</f>
        <v>1.1478420569329661</v>
      </c>
    </row>
    <row r="1261" spans="1:11" x14ac:dyDescent="0.25">
      <c r="A1261" s="35">
        <v>883</v>
      </c>
      <c r="B1261" s="2" t="s">
        <v>5</v>
      </c>
      <c r="C1261" s="2">
        <v>6</v>
      </c>
      <c r="D1261" s="2">
        <v>3.45</v>
      </c>
      <c r="E1261" s="12">
        <v>40299</v>
      </c>
      <c r="F1261" s="18">
        <v>2014</v>
      </c>
      <c r="G1261" s="2">
        <f ca="1">IF(YEAR(E1261)=Inputs!$A$4,1,0)</f>
        <v>0</v>
      </c>
      <c r="H1261" s="21">
        <f ca="1">IF(G1261=1,HLOOKUP(MONTH(E1261),Inputs!$B$11:$M$15,5),IF(YEAR($E1261)&gt;$F1261,0,IF(YEAR($E1261)=$F1261,HLOOKUP(MONTH(E1261),Inputs!$B$11:$M$15,4),1)))</f>
        <v>1</v>
      </c>
      <c r="I1261" s="2">
        <f>SUMIFS('raw data'!$E:$E,'raw data'!$A:$A,"="&amp;SystemAnalysis!$A1261,'raw data'!$G:$G,"="&amp;SystemAnalysis!$F1261)</f>
        <v>5</v>
      </c>
      <c r="J1261" s="24">
        <f ca="1">$D1261*H1261*Inputs!$A$2</f>
        <v>3.7950000000000004</v>
      </c>
      <c r="K1261" s="11">
        <f ca="1">IFERROR(I1261/J1261,"")</f>
        <v>1.3175230566534912</v>
      </c>
    </row>
    <row r="1262" spans="1:11" x14ac:dyDescent="0.25">
      <c r="A1262" s="35">
        <v>884</v>
      </c>
      <c r="B1262" s="2" t="s">
        <v>5</v>
      </c>
      <c r="C1262" s="2">
        <v>6</v>
      </c>
      <c r="D1262" s="2">
        <v>3.45</v>
      </c>
      <c r="E1262" s="12">
        <v>40299</v>
      </c>
      <c r="F1262" s="18">
        <v>2014</v>
      </c>
      <c r="G1262" s="2">
        <f ca="1">IF(YEAR(E1262)=Inputs!$A$4,1,0)</f>
        <v>0</v>
      </c>
      <c r="H1262" s="21">
        <f ca="1">IF(G1262=1,HLOOKUP(MONTH(E1262),Inputs!$B$11:$M$15,5),IF(YEAR($E1262)&gt;$F1262,0,IF(YEAR($E1262)=$F1262,HLOOKUP(MONTH(E1262),Inputs!$B$11:$M$15,4),1)))</f>
        <v>1</v>
      </c>
      <c r="I1262" s="2">
        <f>SUMIFS('raw data'!$E:$E,'raw data'!$A:$A,"="&amp;SystemAnalysis!$A1262,'raw data'!$G:$G,"="&amp;SystemAnalysis!$F1262)</f>
        <v>4</v>
      </c>
      <c r="J1262" s="24">
        <f ca="1">$D1262*H1262*Inputs!$A$2</f>
        <v>3.7950000000000004</v>
      </c>
      <c r="K1262" s="11">
        <f ca="1">IFERROR(I1262/J1262,"")</f>
        <v>1.054018445322793</v>
      </c>
    </row>
    <row r="1263" spans="1:11" x14ac:dyDescent="0.25">
      <c r="A1263" s="35">
        <v>911</v>
      </c>
      <c r="B1263" s="2" t="s">
        <v>5</v>
      </c>
      <c r="C1263" s="2">
        <v>2</v>
      </c>
      <c r="D1263" s="2">
        <v>4.7</v>
      </c>
      <c r="E1263" s="12">
        <v>40330</v>
      </c>
      <c r="F1263" s="18">
        <v>2014</v>
      </c>
      <c r="G1263" s="2">
        <f ca="1">IF(YEAR(E1263)=Inputs!$A$4,1,0)</f>
        <v>0</v>
      </c>
      <c r="H1263" s="21">
        <f ca="1">IF(G1263=1,HLOOKUP(MONTH(E1263),Inputs!$B$11:$M$15,5),IF(YEAR($E1263)&gt;$F1263,0,IF(YEAR($E1263)=$F1263,HLOOKUP(MONTH(E1263),Inputs!$B$11:$M$15,4),1)))</f>
        <v>1</v>
      </c>
      <c r="I1263" s="2">
        <f>SUMIFS('raw data'!$E:$E,'raw data'!$A:$A,"="&amp;SystemAnalysis!$A1263,'raw data'!$G:$G,"="&amp;SystemAnalysis!$F1263)</f>
        <v>6</v>
      </c>
      <c r="J1263" s="24">
        <f ca="1">$D1263*H1263*Inputs!$A$2</f>
        <v>5.1700000000000008</v>
      </c>
      <c r="K1263" s="11">
        <f ca="1">IFERROR(I1263/J1263,"")</f>
        <v>1.1605415860735009</v>
      </c>
    </row>
    <row r="1264" spans="1:11" x14ac:dyDescent="0.25">
      <c r="A1264" s="35">
        <v>937</v>
      </c>
      <c r="B1264" s="2" t="s">
        <v>5</v>
      </c>
      <c r="C1264" s="2">
        <v>2</v>
      </c>
      <c r="D1264" s="2">
        <v>5.04</v>
      </c>
      <c r="E1264" s="12">
        <v>40299</v>
      </c>
      <c r="F1264" s="18">
        <v>2014</v>
      </c>
      <c r="G1264" s="2">
        <f ca="1">IF(YEAR(E1264)=Inputs!$A$4,1,0)</f>
        <v>0</v>
      </c>
      <c r="H1264" s="21">
        <f ca="1">IF(G1264=1,HLOOKUP(MONTH(E1264),Inputs!$B$11:$M$15,5),IF(YEAR($E1264)&gt;$F1264,0,IF(YEAR($E1264)=$F1264,HLOOKUP(MONTH(E1264),Inputs!$B$11:$M$15,4),1)))</f>
        <v>1</v>
      </c>
      <c r="I1264" s="2">
        <f>SUMIFS('raw data'!$E:$E,'raw data'!$A:$A,"="&amp;SystemAnalysis!$A1264,'raw data'!$G:$G,"="&amp;SystemAnalysis!$F1264)</f>
        <v>7</v>
      </c>
      <c r="J1264" s="24">
        <f ca="1">$D1264*H1264*Inputs!$A$2</f>
        <v>5.5440000000000005</v>
      </c>
      <c r="K1264" s="11">
        <f ca="1">IFERROR(I1264/J1264,"")</f>
        <v>1.2626262626262625</v>
      </c>
    </row>
    <row r="1265" spans="1:11" x14ac:dyDescent="0.25">
      <c r="A1265" s="35">
        <v>970</v>
      </c>
      <c r="B1265" s="2" t="s">
        <v>5</v>
      </c>
      <c r="C1265" s="2">
        <v>8</v>
      </c>
      <c r="D1265" s="2">
        <v>5.0599999999999996</v>
      </c>
      <c r="E1265" s="12">
        <v>40360</v>
      </c>
      <c r="F1265" s="18">
        <v>2014</v>
      </c>
      <c r="G1265" s="2">
        <f ca="1">IF(YEAR(E1265)=Inputs!$A$4,1,0)</f>
        <v>0</v>
      </c>
      <c r="H1265" s="21">
        <f ca="1">IF(G1265=1,HLOOKUP(MONTH(E1265),Inputs!$B$11:$M$15,5),IF(YEAR($E1265)&gt;$F1265,0,IF(YEAR($E1265)=$F1265,HLOOKUP(MONTH(E1265),Inputs!$B$11:$M$15,4),1)))</f>
        <v>1</v>
      </c>
      <c r="I1265" s="2">
        <f>SUMIFS('raw data'!$E:$E,'raw data'!$A:$A,"="&amp;SystemAnalysis!$A1265,'raw data'!$G:$G,"="&amp;SystemAnalysis!$F1265)</f>
        <v>7</v>
      </c>
      <c r="J1265" s="24">
        <f ca="1">$D1265*H1265*Inputs!$A$2</f>
        <v>5.5659999999999998</v>
      </c>
      <c r="K1265" s="11">
        <f ca="1">IFERROR(I1265/J1265,"")</f>
        <v>1.2576356449874238</v>
      </c>
    </row>
    <row r="1266" spans="1:11" x14ac:dyDescent="0.25">
      <c r="A1266" s="35">
        <v>971</v>
      </c>
      <c r="B1266" s="2" t="s">
        <v>5</v>
      </c>
      <c r="C1266" s="2">
        <v>8</v>
      </c>
      <c r="D1266" s="2">
        <v>2.6</v>
      </c>
      <c r="E1266" s="12">
        <v>40422</v>
      </c>
      <c r="F1266" s="18">
        <v>2014</v>
      </c>
      <c r="G1266" s="2">
        <f ca="1">IF(YEAR(E1266)=Inputs!$A$4,1,0)</f>
        <v>0</v>
      </c>
      <c r="H1266" s="21">
        <f ca="1">IF(G1266=1,HLOOKUP(MONTH(E1266),Inputs!$B$11:$M$15,5),IF(YEAR($E1266)&gt;$F1266,0,IF(YEAR($E1266)=$F1266,HLOOKUP(MONTH(E1266),Inputs!$B$11:$M$15,4),1)))</f>
        <v>1</v>
      </c>
      <c r="I1266" s="2">
        <f>SUMIFS('raw data'!$E:$E,'raw data'!$A:$A,"="&amp;SystemAnalysis!$A1266,'raw data'!$G:$G,"="&amp;SystemAnalysis!$F1266)</f>
        <v>4</v>
      </c>
      <c r="J1266" s="24">
        <f ca="1">$D1266*H1266*Inputs!$A$2</f>
        <v>2.8600000000000003</v>
      </c>
      <c r="K1266" s="11">
        <f ca="1">IFERROR(I1266/J1266,"")</f>
        <v>1.3986013986013985</v>
      </c>
    </row>
    <row r="1267" spans="1:11" x14ac:dyDescent="0.25">
      <c r="A1267" s="35">
        <v>972</v>
      </c>
      <c r="B1267" s="2" t="s">
        <v>5</v>
      </c>
      <c r="C1267" s="2">
        <v>8</v>
      </c>
      <c r="D1267" s="2">
        <v>3.6</v>
      </c>
      <c r="E1267" s="12">
        <v>40391</v>
      </c>
      <c r="F1267" s="18">
        <v>2014</v>
      </c>
      <c r="G1267" s="2">
        <f ca="1">IF(YEAR(E1267)=Inputs!$A$4,1,0)</f>
        <v>0</v>
      </c>
      <c r="H1267" s="21">
        <f ca="1">IF(G1267=1,HLOOKUP(MONTH(E1267),Inputs!$B$11:$M$15,5),IF(YEAR($E1267)&gt;$F1267,0,IF(YEAR($E1267)=$F1267,HLOOKUP(MONTH(E1267),Inputs!$B$11:$M$15,4),1)))</f>
        <v>1</v>
      </c>
      <c r="I1267" s="2">
        <f>SUMIFS('raw data'!$E:$E,'raw data'!$A:$A,"="&amp;SystemAnalysis!$A1267,'raw data'!$G:$G,"="&amp;SystemAnalysis!$F1267)</f>
        <v>4</v>
      </c>
      <c r="J1267" s="24">
        <f ca="1">$D1267*H1267*Inputs!$A$2</f>
        <v>3.9600000000000004</v>
      </c>
      <c r="K1267" s="11">
        <f ca="1">IFERROR(I1267/J1267,"")</f>
        <v>1.0101010101010099</v>
      </c>
    </row>
    <row r="1268" spans="1:11" x14ac:dyDescent="0.25">
      <c r="A1268" s="35">
        <v>989</v>
      </c>
      <c r="B1268" s="2" t="s">
        <v>5</v>
      </c>
      <c r="C1268" s="2">
        <v>9</v>
      </c>
      <c r="D1268" s="2">
        <v>3.2</v>
      </c>
      <c r="E1268" s="12">
        <v>40360</v>
      </c>
      <c r="F1268" s="18">
        <v>2014</v>
      </c>
      <c r="G1268" s="2">
        <f ca="1">IF(YEAR(E1268)=Inputs!$A$4,1,0)</f>
        <v>0</v>
      </c>
      <c r="H1268" s="21">
        <f ca="1">IF(G1268=1,HLOOKUP(MONTH(E1268),Inputs!$B$11:$M$15,5),IF(YEAR($E1268)&gt;$F1268,0,IF(YEAR($E1268)=$F1268,HLOOKUP(MONTH(E1268),Inputs!$B$11:$M$15,4),1)))</f>
        <v>1</v>
      </c>
      <c r="I1268" s="2">
        <f>SUMIFS('raw data'!$E:$E,'raw data'!$A:$A,"="&amp;SystemAnalysis!$A1268,'raw data'!$G:$G,"="&amp;SystemAnalysis!$F1268)</f>
        <v>4</v>
      </c>
      <c r="J1268" s="24">
        <f ca="1">$D1268*H1268*Inputs!$A$2</f>
        <v>3.5200000000000005</v>
      </c>
      <c r="K1268" s="11">
        <f ca="1">IFERROR(I1268/J1268,"")</f>
        <v>1.1363636363636362</v>
      </c>
    </row>
    <row r="1269" spans="1:11" x14ac:dyDescent="0.25">
      <c r="A1269" s="35">
        <v>999</v>
      </c>
      <c r="B1269" s="2" t="s">
        <v>5</v>
      </c>
      <c r="C1269" s="2">
        <v>2</v>
      </c>
      <c r="D1269" s="2">
        <v>2.4849999999999999</v>
      </c>
      <c r="E1269" s="12">
        <v>40391</v>
      </c>
      <c r="F1269" s="18">
        <v>2014</v>
      </c>
      <c r="G1269" s="2">
        <f ca="1">IF(YEAR(E1269)=Inputs!$A$4,1,0)</f>
        <v>0</v>
      </c>
      <c r="H1269" s="21">
        <f ca="1">IF(G1269=1,HLOOKUP(MONTH(E1269),Inputs!$B$11:$M$15,5),IF(YEAR($E1269)&gt;$F1269,0,IF(YEAR($E1269)=$F1269,HLOOKUP(MONTH(E1269),Inputs!$B$11:$M$15,4),1)))</f>
        <v>1</v>
      </c>
      <c r="I1269" s="2">
        <f>SUMIFS('raw data'!$E:$E,'raw data'!$A:$A,"="&amp;SystemAnalysis!$A1269,'raw data'!$G:$G,"="&amp;SystemAnalysis!$F1269)</f>
        <v>3</v>
      </c>
      <c r="J1269" s="24">
        <f ca="1">$D1269*H1269*Inputs!$A$2</f>
        <v>2.7335000000000003</v>
      </c>
      <c r="K1269" s="11">
        <f ca="1">IFERROR(I1269/J1269,"")</f>
        <v>1.0974940552405341</v>
      </c>
    </row>
    <row r="1270" spans="1:11" x14ac:dyDescent="0.25">
      <c r="A1270" s="35">
        <v>1060</v>
      </c>
      <c r="B1270" s="2" t="s">
        <v>5</v>
      </c>
      <c r="C1270" s="2">
        <v>9</v>
      </c>
      <c r="D1270" s="2">
        <v>2.82</v>
      </c>
      <c r="E1270" s="12">
        <v>40452</v>
      </c>
      <c r="F1270" s="18">
        <v>2014</v>
      </c>
      <c r="G1270" s="2">
        <f ca="1">IF(YEAR(E1270)=Inputs!$A$4,1,0)</f>
        <v>0</v>
      </c>
      <c r="H1270" s="21">
        <f ca="1">IF(G1270=1,HLOOKUP(MONTH(E1270),Inputs!$B$11:$M$15,5),IF(YEAR($E1270)&gt;$F1270,0,IF(YEAR($E1270)=$F1270,HLOOKUP(MONTH(E1270),Inputs!$B$11:$M$15,4),1)))</f>
        <v>1</v>
      </c>
      <c r="I1270" s="2">
        <f>SUMIFS('raw data'!$E:$E,'raw data'!$A:$A,"="&amp;SystemAnalysis!$A1270,'raw data'!$G:$G,"="&amp;SystemAnalysis!$F1270)</f>
        <v>3</v>
      </c>
      <c r="J1270" s="24">
        <f ca="1">$D1270*H1270*Inputs!$A$2</f>
        <v>3.1019999999999999</v>
      </c>
      <c r="K1270" s="11">
        <f ca="1">IFERROR(I1270/J1270,"")</f>
        <v>0.96711798839458418</v>
      </c>
    </row>
    <row r="1271" spans="1:11" x14ac:dyDescent="0.25">
      <c r="A1271" s="35">
        <v>1064</v>
      </c>
      <c r="B1271" s="2" t="s">
        <v>5</v>
      </c>
      <c r="C1271" s="2">
        <v>9</v>
      </c>
      <c r="D1271" s="2">
        <v>3.76</v>
      </c>
      <c r="E1271" s="12">
        <v>40422</v>
      </c>
      <c r="F1271" s="18">
        <v>2014</v>
      </c>
      <c r="G1271" s="2">
        <f ca="1">IF(YEAR(E1271)=Inputs!$A$4,1,0)</f>
        <v>0</v>
      </c>
      <c r="H1271" s="21">
        <f ca="1">IF(G1271=1,HLOOKUP(MONTH(E1271),Inputs!$B$11:$M$15,5),IF(YEAR($E1271)&gt;$F1271,0,IF(YEAR($E1271)=$F1271,HLOOKUP(MONTH(E1271),Inputs!$B$11:$M$15,4),1)))</f>
        <v>1</v>
      </c>
      <c r="I1271" s="2">
        <f>SUMIFS('raw data'!$E:$E,'raw data'!$A:$A,"="&amp;SystemAnalysis!$A1271,'raw data'!$G:$G,"="&amp;SystemAnalysis!$F1271)</f>
        <v>5</v>
      </c>
      <c r="J1271" s="24">
        <f ca="1">$D1271*H1271*Inputs!$A$2</f>
        <v>4.1360000000000001</v>
      </c>
      <c r="K1271" s="11">
        <f ca="1">IFERROR(I1271/J1271,"")</f>
        <v>1.2088974854932302</v>
      </c>
    </row>
    <row r="1272" spans="1:11" x14ac:dyDescent="0.25">
      <c r="A1272" s="35">
        <v>1083</v>
      </c>
      <c r="B1272" s="2" t="s">
        <v>5</v>
      </c>
      <c r="C1272" s="2">
        <v>9</v>
      </c>
      <c r="D1272" s="2">
        <v>3.51</v>
      </c>
      <c r="E1272" s="12">
        <v>40360</v>
      </c>
      <c r="F1272" s="18">
        <v>2014</v>
      </c>
      <c r="G1272" s="2">
        <f ca="1">IF(YEAR(E1272)=Inputs!$A$4,1,0)</f>
        <v>0</v>
      </c>
      <c r="H1272" s="21">
        <f ca="1">IF(G1272=1,HLOOKUP(MONTH(E1272),Inputs!$B$11:$M$15,5),IF(YEAR($E1272)&gt;$F1272,0,IF(YEAR($E1272)=$F1272,HLOOKUP(MONTH(E1272),Inputs!$B$11:$M$15,4),1)))</f>
        <v>1</v>
      </c>
      <c r="I1272" s="2">
        <f>SUMIFS('raw data'!$E:$E,'raw data'!$A:$A,"="&amp;SystemAnalysis!$A1272,'raw data'!$G:$G,"="&amp;SystemAnalysis!$F1272)</f>
        <v>4</v>
      </c>
      <c r="J1272" s="24">
        <f ca="1">$D1272*H1272*Inputs!$A$2</f>
        <v>3.8610000000000002</v>
      </c>
      <c r="K1272" s="11">
        <f ca="1">IFERROR(I1272/J1272,"")</f>
        <v>1.0360010360010359</v>
      </c>
    </row>
    <row r="1273" spans="1:11" x14ac:dyDescent="0.25">
      <c r="A1273" s="35">
        <v>1134</v>
      </c>
      <c r="B1273" s="2" t="s">
        <v>5</v>
      </c>
      <c r="C1273" s="2">
        <v>2</v>
      </c>
      <c r="D1273" s="2">
        <v>3.6</v>
      </c>
      <c r="E1273" s="12">
        <v>40391</v>
      </c>
      <c r="F1273" s="18">
        <v>2014</v>
      </c>
      <c r="G1273" s="2">
        <f ca="1">IF(YEAR(E1273)=Inputs!$A$4,1,0)</f>
        <v>0</v>
      </c>
      <c r="H1273" s="21">
        <f ca="1">IF(G1273=1,HLOOKUP(MONTH(E1273),Inputs!$B$11:$M$15,5),IF(YEAR($E1273)&gt;$F1273,0,IF(YEAR($E1273)=$F1273,HLOOKUP(MONTH(E1273),Inputs!$B$11:$M$15,4),1)))</f>
        <v>1</v>
      </c>
      <c r="I1273" s="2">
        <f>SUMIFS('raw data'!$E:$E,'raw data'!$A:$A,"="&amp;SystemAnalysis!$A1273,'raw data'!$G:$G,"="&amp;SystemAnalysis!$F1273)</f>
        <v>5</v>
      </c>
      <c r="J1273" s="24">
        <f ca="1">$D1273*H1273*Inputs!$A$2</f>
        <v>3.9600000000000004</v>
      </c>
      <c r="K1273" s="11">
        <f ca="1">IFERROR(I1273/J1273,"")</f>
        <v>1.2626262626262625</v>
      </c>
    </row>
    <row r="1274" spans="1:11" x14ac:dyDescent="0.25">
      <c r="A1274" s="35">
        <v>1153</v>
      </c>
      <c r="B1274" s="2" t="s">
        <v>5</v>
      </c>
      <c r="C1274" s="2">
        <v>2</v>
      </c>
      <c r="D1274" s="2">
        <v>4.7300000000000004</v>
      </c>
      <c r="E1274" s="12">
        <v>40360</v>
      </c>
      <c r="F1274" s="18">
        <v>2014</v>
      </c>
      <c r="G1274" s="2">
        <f ca="1">IF(YEAR(E1274)=Inputs!$A$4,1,0)</f>
        <v>0</v>
      </c>
      <c r="H1274" s="21">
        <f ca="1">IF(G1274=1,HLOOKUP(MONTH(E1274),Inputs!$B$11:$M$15,5),IF(YEAR($E1274)&gt;$F1274,0,IF(YEAR($E1274)=$F1274,HLOOKUP(MONTH(E1274),Inputs!$B$11:$M$15,4),1)))</f>
        <v>1</v>
      </c>
      <c r="I1274" s="2">
        <f>SUMIFS('raw data'!$E:$E,'raw data'!$A:$A,"="&amp;SystemAnalysis!$A1274,'raw data'!$G:$G,"="&amp;SystemAnalysis!$F1274)</f>
        <v>6</v>
      </c>
      <c r="J1274" s="24">
        <f ca="1">$D1274*H1274*Inputs!$A$2</f>
        <v>5.2030000000000012</v>
      </c>
      <c r="K1274" s="11">
        <f ca="1">IFERROR(I1274/J1274,"")</f>
        <v>1.1531808571977702</v>
      </c>
    </row>
    <row r="1275" spans="1:11" x14ac:dyDescent="0.25">
      <c r="A1275" s="35">
        <v>1195</v>
      </c>
      <c r="B1275" s="2" t="s">
        <v>5</v>
      </c>
      <c r="C1275" s="2">
        <v>2</v>
      </c>
      <c r="D1275" s="2">
        <v>5.64</v>
      </c>
      <c r="E1275" s="12">
        <v>40360</v>
      </c>
      <c r="F1275" s="18">
        <v>2014</v>
      </c>
      <c r="G1275" s="2">
        <f ca="1">IF(YEAR(E1275)=Inputs!$A$4,1,0)</f>
        <v>0</v>
      </c>
      <c r="H1275" s="21">
        <f ca="1">IF(G1275=1,HLOOKUP(MONTH(E1275),Inputs!$B$11:$M$15,5),IF(YEAR($E1275)&gt;$F1275,0,IF(YEAR($E1275)=$F1275,HLOOKUP(MONTH(E1275),Inputs!$B$11:$M$15,4),1)))</f>
        <v>1</v>
      </c>
      <c r="I1275" s="2">
        <f>SUMIFS('raw data'!$E:$E,'raw data'!$A:$A,"="&amp;SystemAnalysis!$A1275,'raw data'!$G:$G,"="&amp;SystemAnalysis!$F1275)</f>
        <v>7</v>
      </c>
      <c r="J1275" s="24">
        <f ca="1">$D1275*H1275*Inputs!$A$2</f>
        <v>6.2039999999999997</v>
      </c>
      <c r="K1275" s="11">
        <f ca="1">IFERROR(I1275/J1275,"")</f>
        <v>1.1283043197936815</v>
      </c>
    </row>
    <row r="1276" spans="1:11" x14ac:dyDescent="0.25">
      <c r="A1276" s="35">
        <v>1239</v>
      </c>
      <c r="B1276" s="2" t="s">
        <v>5</v>
      </c>
      <c r="C1276" s="2">
        <v>5</v>
      </c>
      <c r="D1276" s="2">
        <v>3.1680000000000001</v>
      </c>
      <c r="E1276" s="12">
        <v>40422</v>
      </c>
      <c r="F1276" s="18">
        <v>2014</v>
      </c>
      <c r="G1276" s="2">
        <f ca="1">IF(YEAR(E1276)=Inputs!$A$4,1,0)</f>
        <v>0</v>
      </c>
      <c r="H1276" s="21">
        <f ca="1">IF(G1276=1,HLOOKUP(MONTH(E1276),Inputs!$B$11:$M$15,5),IF(YEAR($E1276)&gt;$F1276,0,IF(YEAR($E1276)=$F1276,HLOOKUP(MONTH(E1276),Inputs!$B$11:$M$15,4),1)))</f>
        <v>1</v>
      </c>
      <c r="I1276" s="2">
        <f>SUMIFS('raw data'!$E:$E,'raw data'!$A:$A,"="&amp;SystemAnalysis!$A1276,'raw data'!$G:$G,"="&amp;SystemAnalysis!$F1276)</f>
        <v>4</v>
      </c>
      <c r="J1276" s="24">
        <f ca="1">$D1276*H1276*Inputs!$A$2</f>
        <v>3.4848000000000003</v>
      </c>
      <c r="K1276" s="11">
        <f ca="1">IFERROR(I1276/J1276,"")</f>
        <v>1.1478420569329659</v>
      </c>
    </row>
    <row r="1277" spans="1:11" x14ac:dyDescent="0.25">
      <c r="A1277" s="35">
        <v>1272</v>
      </c>
      <c r="B1277" s="2" t="s">
        <v>5</v>
      </c>
      <c r="C1277" s="2">
        <v>8</v>
      </c>
      <c r="D1277" s="2">
        <v>2.4</v>
      </c>
      <c r="E1277" s="12">
        <v>40422</v>
      </c>
      <c r="F1277" s="18">
        <v>2014</v>
      </c>
      <c r="G1277" s="2">
        <f ca="1">IF(YEAR(E1277)=Inputs!$A$4,1,0)</f>
        <v>0</v>
      </c>
      <c r="H1277" s="21">
        <f ca="1">IF(G1277=1,HLOOKUP(MONTH(E1277),Inputs!$B$11:$M$15,5),IF(YEAR($E1277)&gt;$F1277,0,IF(YEAR($E1277)=$F1277,HLOOKUP(MONTH(E1277),Inputs!$B$11:$M$15,4),1)))</f>
        <v>1</v>
      </c>
      <c r="I1277" s="2">
        <f>SUMIFS('raw data'!$E:$E,'raw data'!$A:$A,"="&amp;SystemAnalysis!$A1277,'raw data'!$G:$G,"="&amp;SystemAnalysis!$F1277)</f>
        <v>3</v>
      </c>
      <c r="J1277" s="24">
        <f ca="1">$D1277*H1277*Inputs!$A$2</f>
        <v>2.64</v>
      </c>
      <c r="K1277" s="11">
        <f ca="1">IFERROR(I1277/J1277,"")</f>
        <v>1.1363636363636362</v>
      </c>
    </row>
    <row r="1278" spans="1:11" x14ac:dyDescent="0.25">
      <c r="A1278" s="35">
        <v>1278</v>
      </c>
      <c r="B1278" s="2" t="s">
        <v>5</v>
      </c>
      <c r="C1278" s="2">
        <v>2</v>
      </c>
      <c r="D1278" s="2">
        <v>7.2</v>
      </c>
      <c r="E1278" s="12">
        <v>40238</v>
      </c>
      <c r="F1278" s="18">
        <v>2014</v>
      </c>
      <c r="G1278" s="2">
        <f ca="1">IF(YEAR(E1278)=Inputs!$A$4,1,0)</f>
        <v>0</v>
      </c>
      <c r="H1278" s="21">
        <f ca="1">IF(G1278=1,HLOOKUP(MONTH(E1278),Inputs!$B$11:$M$15,5),IF(YEAR($E1278)&gt;$F1278,0,IF(YEAR($E1278)=$F1278,HLOOKUP(MONTH(E1278),Inputs!$B$11:$M$15,4),1)))</f>
        <v>1</v>
      </c>
      <c r="I1278" s="2">
        <f>SUMIFS('raw data'!$E:$E,'raw data'!$A:$A,"="&amp;SystemAnalysis!$A1278,'raw data'!$G:$G,"="&amp;SystemAnalysis!$F1278)</f>
        <v>8</v>
      </c>
      <c r="J1278" s="24">
        <f ca="1">$D1278*H1278*Inputs!$A$2</f>
        <v>7.9200000000000008</v>
      </c>
      <c r="K1278" s="11">
        <f ca="1">IFERROR(I1278/J1278,"")</f>
        <v>1.0101010101010099</v>
      </c>
    </row>
    <row r="1279" spans="1:11" x14ac:dyDescent="0.25">
      <c r="A1279" s="35">
        <v>1280</v>
      </c>
      <c r="B1279" s="2" t="s">
        <v>5</v>
      </c>
      <c r="C1279" s="2">
        <v>2</v>
      </c>
      <c r="D1279" s="2">
        <v>7.2149999999999999</v>
      </c>
      <c r="E1279" s="12">
        <v>40391</v>
      </c>
      <c r="F1279" s="18">
        <v>2014</v>
      </c>
      <c r="G1279" s="2">
        <f ca="1">IF(YEAR(E1279)=Inputs!$A$4,1,0)</f>
        <v>0</v>
      </c>
      <c r="H1279" s="21">
        <f ca="1">IF(G1279=1,HLOOKUP(MONTH(E1279),Inputs!$B$11:$M$15,5),IF(YEAR($E1279)&gt;$F1279,0,IF(YEAR($E1279)=$F1279,HLOOKUP(MONTH(E1279),Inputs!$B$11:$M$15,4),1)))</f>
        <v>1</v>
      </c>
      <c r="I1279" s="2">
        <f>SUMIFS('raw data'!$E:$E,'raw data'!$A:$A,"="&amp;SystemAnalysis!$A1279,'raw data'!$G:$G,"="&amp;SystemAnalysis!$F1279)</f>
        <v>8</v>
      </c>
      <c r="J1279" s="24">
        <f ca="1">$D1279*H1279*Inputs!$A$2</f>
        <v>7.9365000000000006</v>
      </c>
      <c r="K1279" s="11">
        <f ca="1">IFERROR(I1279/J1279,"")</f>
        <v>1.008001008001008</v>
      </c>
    </row>
    <row r="1280" spans="1:11" x14ac:dyDescent="0.25">
      <c r="A1280" s="35">
        <v>1287</v>
      </c>
      <c r="B1280" s="2" t="s">
        <v>5</v>
      </c>
      <c r="C1280" s="2">
        <v>3</v>
      </c>
      <c r="D1280" s="2">
        <v>34.520000000000003</v>
      </c>
      <c r="E1280" s="12">
        <v>40026</v>
      </c>
      <c r="F1280" s="18">
        <v>2014</v>
      </c>
      <c r="G1280" s="2">
        <f ca="1">IF(YEAR(E1280)=Inputs!$A$4,1,0)</f>
        <v>0</v>
      </c>
      <c r="H1280" s="21">
        <f ca="1">IF(G1280=1,HLOOKUP(MONTH(E1280),Inputs!$B$11:$M$15,5),IF(YEAR($E1280)&gt;$F1280,0,IF(YEAR($E1280)=$F1280,HLOOKUP(MONTH(E1280),Inputs!$B$11:$M$15,4),1)))</f>
        <v>1</v>
      </c>
      <c r="I1280" s="2">
        <f>SUMIFS('raw data'!$E:$E,'raw data'!$A:$A,"="&amp;SystemAnalysis!$A1280,'raw data'!$G:$G,"="&amp;SystemAnalysis!$F1280)</f>
        <v>23</v>
      </c>
      <c r="J1280" s="24">
        <f ca="1">$D1280*H1280*Inputs!$A$2</f>
        <v>37.972000000000008</v>
      </c>
      <c r="K1280" s="11">
        <f ca="1">IFERROR(I1280/J1280,"")</f>
        <v>0.60570947013588949</v>
      </c>
    </row>
    <row r="1281" spans="1:11" x14ac:dyDescent="0.25">
      <c r="A1281" s="35">
        <v>1292</v>
      </c>
      <c r="B1281" s="2" t="s">
        <v>5</v>
      </c>
      <c r="C1281" s="2">
        <v>2</v>
      </c>
      <c r="D1281" s="2">
        <v>5.85</v>
      </c>
      <c r="E1281" s="12">
        <v>40391</v>
      </c>
      <c r="F1281" s="18">
        <v>2014</v>
      </c>
      <c r="G1281" s="2">
        <f ca="1">IF(YEAR(E1281)=Inputs!$A$4,1,0)</f>
        <v>0</v>
      </c>
      <c r="H1281" s="21">
        <f ca="1">IF(G1281=1,HLOOKUP(MONTH(E1281),Inputs!$B$11:$M$15,5),IF(YEAR($E1281)&gt;$F1281,0,IF(YEAR($E1281)=$F1281,HLOOKUP(MONTH(E1281),Inputs!$B$11:$M$15,4),1)))</f>
        <v>1</v>
      </c>
      <c r="I1281" s="2">
        <f>SUMIFS('raw data'!$E:$E,'raw data'!$A:$A,"="&amp;SystemAnalysis!$A1281,'raw data'!$G:$G,"="&amp;SystemAnalysis!$F1281)</f>
        <v>6</v>
      </c>
      <c r="J1281" s="24">
        <f ca="1">$D1281*H1281*Inputs!$A$2</f>
        <v>6.4350000000000005</v>
      </c>
      <c r="K1281" s="11">
        <f ca="1">IFERROR(I1281/J1281,"")</f>
        <v>0.93240093240093236</v>
      </c>
    </row>
    <row r="1282" spans="1:11" x14ac:dyDescent="0.25">
      <c r="A1282" s="35">
        <v>1307</v>
      </c>
      <c r="B1282" s="2" t="s">
        <v>5</v>
      </c>
      <c r="C1282" s="2">
        <v>2</v>
      </c>
      <c r="D1282" s="2">
        <v>5.85</v>
      </c>
      <c r="E1282" s="12">
        <v>40330</v>
      </c>
      <c r="F1282" s="18">
        <v>2014</v>
      </c>
      <c r="G1282" s="2">
        <f ca="1">IF(YEAR(E1282)=Inputs!$A$4,1,0)</f>
        <v>0</v>
      </c>
      <c r="H1282" s="21">
        <f ca="1">IF(G1282=1,HLOOKUP(MONTH(E1282),Inputs!$B$11:$M$15,5),IF(YEAR($E1282)&gt;$F1282,0,IF(YEAR($E1282)=$F1282,HLOOKUP(MONTH(E1282),Inputs!$B$11:$M$15,4),1)))</f>
        <v>1</v>
      </c>
      <c r="I1282" s="2">
        <f>SUMIFS('raw data'!$E:$E,'raw data'!$A:$A,"="&amp;SystemAnalysis!$A1282,'raw data'!$G:$G,"="&amp;SystemAnalysis!$F1282)</f>
        <v>7</v>
      </c>
      <c r="J1282" s="24">
        <f ca="1">$D1282*H1282*Inputs!$A$2</f>
        <v>6.4350000000000005</v>
      </c>
      <c r="K1282" s="11">
        <f ca="1">IFERROR(I1282/J1282,"")</f>
        <v>1.0878010878010878</v>
      </c>
    </row>
    <row r="1283" spans="1:11" x14ac:dyDescent="0.25">
      <c r="A1283" s="35">
        <v>1319</v>
      </c>
      <c r="B1283" s="2" t="s">
        <v>5</v>
      </c>
      <c r="C1283" s="2">
        <v>8</v>
      </c>
      <c r="D1283" s="2">
        <v>2.99</v>
      </c>
      <c r="E1283" s="12">
        <v>40513</v>
      </c>
      <c r="F1283" s="18">
        <v>2014</v>
      </c>
      <c r="G1283" s="2">
        <f ca="1">IF(YEAR(E1283)=Inputs!$A$4,1,0)</f>
        <v>0</v>
      </c>
      <c r="H1283" s="21">
        <f ca="1">IF(G1283=1,HLOOKUP(MONTH(E1283),Inputs!$B$11:$M$15,5),IF(YEAR($E1283)&gt;$F1283,0,IF(YEAR($E1283)=$F1283,HLOOKUP(MONTH(E1283),Inputs!$B$11:$M$15,4),1)))</f>
        <v>1</v>
      </c>
      <c r="I1283" s="2">
        <f>SUMIFS('raw data'!$E:$E,'raw data'!$A:$A,"="&amp;SystemAnalysis!$A1283,'raw data'!$G:$G,"="&amp;SystemAnalysis!$F1283)</f>
        <v>4</v>
      </c>
      <c r="J1283" s="24">
        <f ca="1">$D1283*H1283*Inputs!$A$2</f>
        <v>3.2890000000000006</v>
      </c>
      <c r="K1283" s="11">
        <f ca="1">IFERROR(I1283/J1283,"")</f>
        <v>1.2161751292186072</v>
      </c>
    </row>
    <row r="1284" spans="1:11" x14ac:dyDescent="0.25">
      <c r="A1284" s="35">
        <v>1434</v>
      </c>
      <c r="B1284" s="2" t="s">
        <v>5</v>
      </c>
      <c r="C1284" s="2">
        <v>2</v>
      </c>
      <c r="D1284" s="2">
        <v>3.78</v>
      </c>
      <c r="E1284" s="12">
        <v>40391</v>
      </c>
      <c r="F1284" s="18">
        <v>2014</v>
      </c>
      <c r="G1284" s="2">
        <f ca="1">IF(YEAR(E1284)=Inputs!$A$4,1,0)</f>
        <v>0</v>
      </c>
      <c r="H1284" s="21">
        <f ca="1">IF(G1284=1,HLOOKUP(MONTH(E1284),Inputs!$B$11:$M$15,5),IF(YEAR($E1284)&gt;$F1284,0,IF(YEAR($E1284)=$F1284,HLOOKUP(MONTH(E1284),Inputs!$B$11:$M$15,4),1)))</f>
        <v>1</v>
      </c>
      <c r="I1284" s="2">
        <f>SUMIFS('raw data'!$E:$E,'raw data'!$A:$A,"="&amp;SystemAnalysis!$A1284,'raw data'!$G:$G,"="&amp;SystemAnalysis!$F1284)</f>
        <v>4</v>
      </c>
      <c r="J1284" s="24">
        <f ca="1">$D1284*H1284*Inputs!$A$2</f>
        <v>4.1580000000000004</v>
      </c>
      <c r="K1284" s="11">
        <f ca="1">IFERROR(I1284/J1284,"")</f>
        <v>0.96200096200096197</v>
      </c>
    </row>
    <row r="1285" spans="1:11" x14ac:dyDescent="0.25">
      <c r="A1285" s="35">
        <v>1436</v>
      </c>
      <c r="B1285" s="2" t="s">
        <v>5</v>
      </c>
      <c r="C1285" s="2">
        <v>8</v>
      </c>
      <c r="D1285" s="2">
        <v>3.24</v>
      </c>
      <c r="E1285" s="12">
        <v>40452</v>
      </c>
      <c r="F1285" s="18">
        <v>2014</v>
      </c>
      <c r="G1285" s="2">
        <f ca="1">IF(YEAR(E1285)=Inputs!$A$4,1,0)</f>
        <v>0</v>
      </c>
      <c r="H1285" s="21">
        <f ca="1">IF(G1285=1,HLOOKUP(MONTH(E1285),Inputs!$B$11:$M$15,5),IF(YEAR($E1285)&gt;$F1285,0,IF(YEAR($E1285)=$F1285,HLOOKUP(MONTH(E1285),Inputs!$B$11:$M$15,4),1)))</f>
        <v>1</v>
      </c>
      <c r="I1285" s="2">
        <f>SUMIFS('raw data'!$E:$E,'raw data'!$A:$A,"="&amp;SystemAnalysis!$A1285,'raw data'!$G:$G,"="&amp;SystemAnalysis!$F1285)</f>
        <v>4</v>
      </c>
      <c r="J1285" s="24">
        <f ca="1">$D1285*H1285*Inputs!$A$2</f>
        <v>3.5640000000000005</v>
      </c>
      <c r="K1285" s="11">
        <f ca="1">IFERROR(I1285/J1285,"")</f>
        <v>1.1223344556677888</v>
      </c>
    </row>
    <row r="1286" spans="1:11" x14ac:dyDescent="0.25">
      <c r="A1286" s="35">
        <v>1458</v>
      </c>
      <c r="B1286" s="2" t="s">
        <v>5</v>
      </c>
      <c r="C1286" s="2">
        <v>8</v>
      </c>
      <c r="D1286" s="2">
        <v>2.99</v>
      </c>
      <c r="E1286" s="12">
        <v>40513</v>
      </c>
      <c r="F1286" s="18">
        <v>2014</v>
      </c>
      <c r="G1286" s="2">
        <f ca="1">IF(YEAR(E1286)=Inputs!$A$4,1,0)</f>
        <v>0</v>
      </c>
      <c r="H1286" s="21">
        <f ca="1">IF(G1286=1,HLOOKUP(MONTH(E1286),Inputs!$B$11:$M$15,5),IF(YEAR($E1286)&gt;$F1286,0,IF(YEAR($E1286)=$F1286,HLOOKUP(MONTH(E1286),Inputs!$B$11:$M$15,4),1)))</f>
        <v>1</v>
      </c>
      <c r="I1286" s="2">
        <f>SUMIFS('raw data'!$E:$E,'raw data'!$A:$A,"="&amp;SystemAnalysis!$A1286,'raw data'!$G:$G,"="&amp;SystemAnalysis!$F1286)</f>
        <v>3</v>
      </c>
      <c r="J1286" s="24">
        <f ca="1">$D1286*H1286*Inputs!$A$2</f>
        <v>3.2890000000000006</v>
      </c>
      <c r="K1286" s="11">
        <f ca="1">IFERROR(I1286/J1286,"")</f>
        <v>0.91213134691395548</v>
      </c>
    </row>
    <row r="1287" spans="1:11" x14ac:dyDescent="0.25">
      <c r="A1287" s="35">
        <v>1464</v>
      </c>
      <c r="B1287" s="2" t="s">
        <v>5</v>
      </c>
      <c r="C1287" s="2">
        <v>2</v>
      </c>
      <c r="D1287" s="2">
        <v>6.72</v>
      </c>
      <c r="E1287" s="12">
        <v>40452</v>
      </c>
      <c r="F1287" s="18">
        <v>2014</v>
      </c>
      <c r="G1287" s="2">
        <f ca="1">IF(YEAR(E1287)=Inputs!$A$4,1,0)</f>
        <v>0</v>
      </c>
      <c r="H1287" s="21">
        <f ca="1">IF(G1287=1,HLOOKUP(MONTH(E1287),Inputs!$B$11:$M$15,5),IF(YEAR($E1287)&gt;$F1287,0,IF(YEAR($E1287)=$F1287,HLOOKUP(MONTH(E1287),Inputs!$B$11:$M$15,4),1)))</f>
        <v>1</v>
      </c>
      <c r="I1287" s="2">
        <f>SUMIFS('raw data'!$E:$E,'raw data'!$A:$A,"="&amp;SystemAnalysis!$A1287,'raw data'!$G:$G,"="&amp;SystemAnalysis!$F1287)</f>
        <v>8</v>
      </c>
      <c r="J1287" s="24">
        <f ca="1">$D1287*H1287*Inputs!$A$2</f>
        <v>7.3920000000000003</v>
      </c>
      <c r="K1287" s="11">
        <f ca="1">IFERROR(I1287/J1287,"")</f>
        <v>1.0822510822510822</v>
      </c>
    </row>
    <row r="1288" spans="1:11" x14ac:dyDescent="0.25">
      <c r="A1288" s="35">
        <v>1468</v>
      </c>
      <c r="B1288" s="2" t="s">
        <v>5</v>
      </c>
      <c r="C1288" s="2">
        <v>10</v>
      </c>
      <c r="D1288" s="2">
        <v>3.15</v>
      </c>
      <c r="E1288" s="12">
        <v>40452</v>
      </c>
      <c r="F1288" s="18">
        <v>2014</v>
      </c>
      <c r="G1288" s="2">
        <f ca="1">IF(YEAR(E1288)=Inputs!$A$4,1,0)</f>
        <v>0</v>
      </c>
      <c r="H1288" s="21">
        <f ca="1">IF(G1288=1,HLOOKUP(MONTH(E1288),Inputs!$B$11:$M$15,5),IF(YEAR($E1288)&gt;$F1288,0,IF(YEAR($E1288)=$F1288,HLOOKUP(MONTH(E1288),Inputs!$B$11:$M$15,4),1)))</f>
        <v>1</v>
      </c>
      <c r="I1288" s="2">
        <f>SUMIFS('raw data'!$E:$E,'raw data'!$A:$A,"="&amp;SystemAnalysis!$A1288,'raw data'!$G:$G,"="&amp;SystemAnalysis!$F1288)</f>
        <v>3</v>
      </c>
      <c r="J1288" s="24">
        <f ca="1">$D1288*H1288*Inputs!$A$2</f>
        <v>3.4650000000000003</v>
      </c>
      <c r="K1288" s="11">
        <f ca="1">IFERROR(I1288/J1288,"")</f>
        <v>0.86580086580086568</v>
      </c>
    </row>
    <row r="1289" spans="1:11" x14ac:dyDescent="0.25">
      <c r="A1289" s="35">
        <v>1488</v>
      </c>
      <c r="B1289" s="2" t="s">
        <v>5</v>
      </c>
      <c r="C1289" s="2">
        <v>6</v>
      </c>
      <c r="D1289" s="2">
        <v>5.52</v>
      </c>
      <c r="E1289" s="12">
        <v>40269</v>
      </c>
      <c r="F1289" s="18">
        <v>2014</v>
      </c>
      <c r="G1289" s="2">
        <f ca="1">IF(YEAR(E1289)=Inputs!$A$4,1,0)</f>
        <v>0</v>
      </c>
      <c r="H1289" s="21">
        <f ca="1">IF(G1289=1,HLOOKUP(MONTH(E1289),Inputs!$B$11:$M$15,5),IF(YEAR($E1289)&gt;$F1289,0,IF(YEAR($E1289)=$F1289,HLOOKUP(MONTH(E1289),Inputs!$B$11:$M$15,4),1)))</f>
        <v>1</v>
      </c>
      <c r="I1289" s="2">
        <f>SUMIFS('raw data'!$E:$E,'raw data'!$A:$A,"="&amp;SystemAnalysis!$A1289,'raw data'!$G:$G,"="&amp;SystemAnalysis!$F1289)</f>
        <v>7</v>
      </c>
      <c r="J1289" s="24">
        <f ca="1">$D1289*H1289*Inputs!$A$2</f>
        <v>6.0720000000000001</v>
      </c>
      <c r="K1289" s="11">
        <f ca="1">IFERROR(I1289/J1289,"")</f>
        <v>1.1528326745718049</v>
      </c>
    </row>
    <row r="1290" spans="1:11" x14ac:dyDescent="0.25">
      <c r="A1290" s="35">
        <v>1531</v>
      </c>
      <c r="B1290" s="2" t="s">
        <v>5</v>
      </c>
      <c r="C1290" s="2">
        <v>8</v>
      </c>
      <c r="D1290" s="2">
        <v>1.3440000000000001</v>
      </c>
      <c r="E1290" s="12">
        <v>40695</v>
      </c>
      <c r="F1290" s="18">
        <v>2014</v>
      </c>
      <c r="G1290" s="2">
        <f ca="1">IF(YEAR(E1290)=Inputs!$A$4,1,0)</f>
        <v>0</v>
      </c>
      <c r="H1290" s="21">
        <f ca="1">IF(G1290=1,HLOOKUP(MONTH(E1290),Inputs!$B$11:$M$15,5),IF(YEAR($E1290)&gt;$F1290,0,IF(YEAR($E1290)=$F1290,HLOOKUP(MONTH(E1290),Inputs!$B$11:$M$15,4),1)))</f>
        <v>1</v>
      </c>
      <c r="I1290" s="2">
        <f>SUMIFS('raw data'!$E:$E,'raw data'!$A:$A,"="&amp;SystemAnalysis!$A1290,'raw data'!$G:$G,"="&amp;SystemAnalysis!$F1290)</f>
        <v>2</v>
      </c>
      <c r="J1290" s="24">
        <f ca="1">$D1290*H1290*Inputs!$A$2</f>
        <v>1.4784000000000002</v>
      </c>
      <c r="K1290" s="11">
        <f ca="1">IFERROR(I1290/J1290,"")</f>
        <v>1.3528138528138527</v>
      </c>
    </row>
    <row r="1291" spans="1:11" x14ac:dyDescent="0.25">
      <c r="A1291" s="35">
        <v>1532</v>
      </c>
      <c r="B1291" s="2" t="s">
        <v>5</v>
      </c>
      <c r="C1291" s="2">
        <v>8</v>
      </c>
      <c r="D1291" s="2">
        <v>1.3440000000000001</v>
      </c>
      <c r="E1291" s="12">
        <v>40695</v>
      </c>
      <c r="F1291" s="18">
        <v>2014</v>
      </c>
      <c r="G1291" s="2">
        <f ca="1">IF(YEAR(E1291)=Inputs!$A$4,1,0)</f>
        <v>0</v>
      </c>
      <c r="H1291" s="21">
        <f ca="1">IF(G1291=1,HLOOKUP(MONTH(E1291),Inputs!$B$11:$M$15,5),IF(YEAR($E1291)&gt;$F1291,0,IF(YEAR($E1291)=$F1291,HLOOKUP(MONTH(E1291),Inputs!$B$11:$M$15,4),1)))</f>
        <v>1</v>
      </c>
      <c r="I1291" s="2">
        <f>SUMIFS('raw data'!$E:$E,'raw data'!$A:$A,"="&amp;SystemAnalysis!$A1291,'raw data'!$G:$G,"="&amp;SystemAnalysis!$F1291)</f>
        <v>2</v>
      </c>
      <c r="J1291" s="24">
        <f ca="1">$D1291*H1291*Inputs!$A$2</f>
        <v>1.4784000000000002</v>
      </c>
      <c r="K1291" s="11">
        <f ca="1">IFERROR(I1291/J1291,"")</f>
        <v>1.3528138528138527</v>
      </c>
    </row>
    <row r="1292" spans="1:11" x14ac:dyDescent="0.25">
      <c r="A1292" s="35">
        <v>1533</v>
      </c>
      <c r="B1292" s="2" t="s">
        <v>5</v>
      </c>
      <c r="C1292" s="2">
        <v>8</v>
      </c>
      <c r="D1292" s="2">
        <v>1.3440000000000001</v>
      </c>
      <c r="E1292" s="12">
        <v>40695</v>
      </c>
      <c r="F1292" s="18">
        <v>2014</v>
      </c>
      <c r="G1292" s="2">
        <f ca="1">IF(YEAR(E1292)=Inputs!$A$4,1,0)</f>
        <v>0</v>
      </c>
      <c r="H1292" s="21">
        <f ca="1">IF(G1292=1,HLOOKUP(MONTH(E1292),Inputs!$B$11:$M$15,5),IF(YEAR($E1292)&gt;$F1292,0,IF(YEAR($E1292)=$F1292,HLOOKUP(MONTH(E1292),Inputs!$B$11:$M$15,4),1)))</f>
        <v>1</v>
      </c>
      <c r="I1292" s="2">
        <f>SUMIFS('raw data'!$E:$E,'raw data'!$A:$A,"="&amp;SystemAnalysis!$A1292,'raw data'!$G:$G,"="&amp;SystemAnalysis!$F1292)</f>
        <v>2</v>
      </c>
      <c r="J1292" s="24">
        <f ca="1">$D1292*H1292*Inputs!$A$2</f>
        <v>1.4784000000000002</v>
      </c>
      <c r="K1292" s="11">
        <f ca="1">IFERROR(I1292/J1292,"")</f>
        <v>1.3528138528138527</v>
      </c>
    </row>
    <row r="1293" spans="1:11" x14ac:dyDescent="0.25">
      <c r="A1293" s="35">
        <v>1568</v>
      </c>
      <c r="B1293" s="2" t="s">
        <v>5</v>
      </c>
      <c r="C1293" s="2">
        <v>2</v>
      </c>
      <c r="D1293" s="2">
        <v>2.7</v>
      </c>
      <c r="E1293" s="12">
        <v>40452</v>
      </c>
      <c r="F1293" s="18">
        <v>2014</v>
      </c>
      <c r="G1293" s="2">
        <f ca="1">IF(YEAR(E1293)=Inputs!$A$4,1,0)</f>
        <v>0</v>
      </c>
      <c r="H1293" s="21">
        <f ca="1">IF(G1293=1,HLOOKUP(MONTH(E1293),Inputs!$B$11:$M$15,5),IF(YEAR($E1293)&gt;$F1293,0,IF(YEAR($E1293)=$F1293,HLOOKUP(MONTH(E1293),Inputs!$B$11:$M$15,4),1)))</f>
        <v>1</v>
      </c>
      <c r="I1293" s="2">
        <f>SUMIFS('raw data'!$E:$E,'raw data'!$A:$A,"="&amp;SystemAnalysis!$A1293,'raw data'!$G:$G,"="&amp;SystemAnalysis!$F1293)</f>
        <v>4</v>
      </c>
      <c r="J1293" s="24">
        <f ca="1">$D1293*H1293*Inputs!$A$2</f>
        <v>2.9700000000000006</v>
      </c>
      <c r="K1293" s="11">
        <f ca="1">IFERROR(I1293/J1293,"")</f>
        <v>1.3468013468013464</v>
      </c>
    </row>
    <row r="1294" spans="1:11" x14ac:dyDescent="0.25">
      <c r="A1294" s="35">
        <v>1571</v>
      </c>
      <c r="B1294" s="2" t="s">
        <v>5</v>
      </c>
      <c r="C1294" s="2">
        <v>2</v>
      </c>
      <c r="D1294" s="2">
        <v>8.74</v>
      </c>
      <c r="E1294" s="12">
        <v>40360</v>
      </c>
      <c r="F1294" s="18">
        <v>2014</v>
      </c>
      <c r="G1294" s="2">
        <f ca="1">IF(YEAR(E1294)=Inputs!$A$4,1,0)</f>
        <v>0</v>
      </c>
      <c r="H1294" s="21">
        <f ca="1">IF(G1294=1,HLOOKUP(MONTH(E1294),Inputs!$B$11:$M$15,5),IF(YEAR($E1294)&gt;$F1294,0,IF(YEAR($E1294)=$F1294,HLOOKUP(MONTH(E1294),Inputs!$B$11:$M$15,4),1)))</f>
        <v>1</v>
      </c>
      <c r="I1294" s="2">
        <f>SUMIFS('raw data'!$E:$E,'raw data'!$A:$A,"="&amp;SystemAnalysis!$A1294,'raw data'!$G:$G,"="&amp;SystemAnalysis!$F1294)</f>
        <v>10</v>
      </c>
      <c r="J1294" s="24">
        <f ca="1">$D1294*H1294*Inputs!$A$2</f>
        <v>9.6140000000000008</v>
      </c>
      <c r="K1294" s="11">
        <f ca="1">IFERROR(I1294/J1294,"")</f>
        <v>1.0401497815685459</v>
      </c>
    </row>
    <row r="1295" spans="1:11" x14ac:dyDescent="0.25">
      <c r="A1295" s="35">
        <v>1614</v>
      </c>
      <c r="B1295" s="2" t="s">
        <v>5</v>
      </c>
      <c r="C1295" s="2">
        <v>2</v>
      </c>
      <c r="D1295" s="2">
        <v>3.18</v>
      </c>
      <c r="E1295" s="12">
        <v>40422</v>
      </c>
      <c r="F1295" s="18">
        <v>2014</v>
      </c>
      <c r="G1295" s="2">
        <f ca="1">IF(YEAR(E1295)=Inputs!$A$4,1,0)</f>
        <v>0</v>
      </c>
      <c r="H1295" s="21">
        <f ca="1">IF(G1295=1,HLOOKUP(MONTH(E1295),Inputs!$B$11:$M$15,5),IF(YEAR($E1295)&gt;$F1295,0,IF(YEAR($E1295)=$F1295,HLOOKUP(MONTH(E1295),Inputs!$B$11:$M$15,4),1)))</f>
        <v>1</v>
      </c>
      <c r="I1295" s="2">
        <f>SUMIFS('raw data'!$E:$E,'raw data'!$A:$A,"="&amp;SystemAnalysis!$A1295,'raw data'!$G:$G,"="&amp;SystemAnalysis!$F1295)</f>
        <v>4</v>
      </c>
      <c r="J1295" s="24">
        <f ca="1">$D1295*H1295*Inputs!$A$2</f>
        <v>3.4980000000000007</v>
      </c>
      <c r="K1295" s="11">
        <f ca="1">IFERROR(I1295/J1295,"")</f>
        <v>1.1435105774728413</v>
      </c>
    </row>
    <row r="1296" spans="1:11" x14ac:dyDescent="0.25">
      <c r="A1296" s="35">
        <v>1646</v>
      </c>
      <c r="B1296" s="2" t="s">
        <v>5</v>
      </c>
      <c r="C1296" s="2">
        <v>2</v>
      </c>
      <c r="D1296" s="2">
        <v>6</v>
      </c>
      <c r="E1296" s="12">
        <v>40330</v>
      </c>
      <c r="F1296" s="18">
        <v>2014</v>
      </c>
      <c r="G1296" s="2">
        <f ca="1">IF(YEAR(E1296)=Inputs!$A$4,1,0)</f>
        <v>0</v>
      </c>
      <c r="H1296" s="21">
        <f ca="1">IF(G1296=1,HLOOKUP(MONTH(E1296),Inputs!$B$11:$M$15,5),IF(YEAR($E1296)&gt;$F1296,0,IF(YEAR($E1296)=$F1296,HLOOKUP(MONTH(E1296),Inputs!$B$11:$M$15,4),1)))</f>
        <v>1</v>
      </c>
      <c r="I1296" s="2">
        <f>SUMIFS('raw data'!$E:$E,'raw data'!$A:$A,"="&amp;SystemAnalysis!$A1296,'raw data'!$G:$G,"="&amp;SystemAnalysis!$F1296)</f>
        <v>8</v>
      </c>
      <c r="J1296" s="24">
        <f ca="1">$D1296*H1296*Inputs!$A$2</f>
        <v>6.6000000000000005</v>
      </c>
      <c r="K1296" s="11">
        <f ca="1">IFERROR(I1296/J1296,"")</f>
        <v>1.2121212121212119</v>
      </c>
    </row>
    <row r="1297" spans="1:11" x14ac:dyDescent="0.25">
      <c r="A1297" s="35">
        <v>1664</v>
      </c>
      <c r="B1297" s="2" t="s">
        <v>5</v>
      </c>
      <c r="C1297" s="2">
        <v>5</v>
      </c>
      <c r="D1297" s="2">
        <v>9.1999999999999993</v>
      </c>
      <c r="E1297" s="12">
        <v>40360</v>
      </c>
      <c r="F1297" s="18">
        <v>2014</v>
      </c>
      <c r="G1297" s="2">
        <f ca="1">IF(YEAR(E1297)=Inputs!$A$4,1,0)</f>
        <v>0</v>
      </c>
      <c r="H1297" s="21">
        <f ca="1">IF(G1297=1,HLOOKUP(MONTH(E1297),Inputs!$B$11:$M$15,5),IF(YEAR($E1297)&gt;$F1297,0,IF(YEAR($E1297)=$F1297,HLOOKUP(MONTH(E1297),Inputs!$B$11:$M$15,4),1)))</f>
        <v>1</v>
      </c>
      <c r="I1297" s="2">
        <f>SUMIFS('raw data'!$E:$E,'raw data'!$A:$A,"="&amp;SystemAnalysis!$A1297,'raw data'!$G:$G,"="&amp;SystemAnalysis!$F1297)</f>
        <v>11</v>
      </c>
      <c r="J1297" s="24">
        <f ca="1">$D1297*H1297*Inputs!$A$2</f>
        <v>10.119999999999999</v>
      </c>
      <c r="K1297" s="11">
        <f ca="1">IFERROR(I1297/J1297,"")</f>
        <v>1.0869565217391306</v>
      </c>
    </row>
    <row r="1298" spans="1:11" x14ac:dyDescent="0.25">
      <c r="A1298" s="35">
        <v>1717</v>
      </c>
      <c r="B1298" s="2" t="s">
        <v>5</v>
      </c>
      <c r="C1298" s="2">
        <v>2</v>
      </c>
      <c r="D1298" s="2">
        <v>7</v>
      </c>
      <c r="E1298" s="12">
        <v>40422</v>
      </c>
      <c r="F1298" s="18">
        <v>2014</v>
      </c>
      <c r="G1298" s="2">
        <f ca="1">IF(YEAR(E1298)=Inputs!$A$4,1,0)</f>
        <v>0</v>
      </c>
      <c r="H1298" s="21">
        <f ca="1">IF(G1298=1,HLOOKUP(MONTH(E1298),Inputs!$B$11:$M$15,5),IF(YEAR($E1298)&gt;$F1298,0,IF(YEAR($E1298)=$F1298,HLOOKUP(MONTH(E1298),Inputs!$B$11:$M$15,4),1)))</f>
        <v>1</v>
      </c>
      <c r="I1298" s="2">
        <f>SUMIFS('raw data'!$E:$E,'raw data'!$A:$A,"="&amp;SystemAnalysis!$A1298,'raw data'!$G:$G,"="&amp;SystemAnalysis!$F1298)</f>
        <v>7</v>
      </c>
      <c r="J1298" s="24">
        <f ca="1">$D1298*H1298*Inputs!$A$2</f>
        <v>7.7000000000000011</v>
      </c>
      <c r="K1298" s="11">
        <f ca="1">IFERROR(I1298/J1298,"")</f>
        <v>0.90909090909090895</v>
      </c>
    </row>
    <row r="1299" spans="1:11" x14ac:dyDescent="0.25">
      <c r="A1299" s="35">
        <v>1723</v>
      </c>
      <c r="B1299" s="2" t="s">
        <v>5</v>
      </c>
      <c r="C1299" s="2">
        <v>5</v>
      </c>
      <c r="D1299" s="2">
        <v>7.52</v>
      </c>
      <c r="E1299" s="12">
        <v>40452</v>
      </c>
      <c r="F1299" s="18">
        <v>2014</v>
      </c>
      <c r="G1299" s="2">
        <f ca="1">IF(YEAR(E1299)=Inputs!$A$4,1,0)</f>
        <v>0</v>
      </c>
      <c r="H1299" s="21">
        <f ca="1">IF(G1299=1,HLOOKUP(MONTH(E1299),Inputs!$B$11:$M$15,5),IF(YEAR($E1299)&gt;$F1299,0,IF(YEAR($E1299)=$F1299,HLOOKUP(MONTH(E1299),Inputs!$B$11:$M$15,4),1)))</f>
        <v>1</v>
      </c>
      <c r="I1299" s="2">
        <f>SUMIFS('raw data'!$E:$E,'raw data'!$A:$A,"="&amp;SystemAnalysis!$A1299,'raw data'!$G:$G,"="&amp;SystemAnalysis!$F1299)</f>
        <v>9</v>
      </c>
      <c r="J1299" s="24">
        <f ca="1">$D1299*H1299*Inputs!$A$2</f>
        <v>8.2720000000000002</v>
      </c>
      <c r="K1299" s="11">
        <f ca="1">IFERROR(I1299/J1299,"")</f>
        <v>1.0880077369439072</v>
      </c>
    </row>
    <row r="1300" spans="1:11" x14ac:dyDescent="0.25">
      <c r="A1300" s="35">
        <v>1724</v>
      </c>
      <c r="B1300" s="2" t="s">
        <v>5</v>
      </c>
      <c r="C1300" s="2">
        <v>6</v>
      </c>
      <c r="D1300" s="2">
        <v>4.05</v>
      </c>
      <c r="E1300" s="12">
        <v>40238</v>
      </c>
      <c r="F1300" s="18">
        <v>2014</v>
      </c>
      <c r="G1300" s="2">
        <f ca="1">IF(YEAR(E1300)=Inputs!$A$4,1,0)</f>
        <v>0</v>
      </c>
      <c r="H1300" s="21">
        <f ca="1">IF(G1300=1,HLOOKUP(MONTH(E1300),Inputs!$B$11:$M$15,5),IF(YEAR($E1300)&gt;$F1300,0,IF(YEAR($E1300)=$F1300,HLOOKUP(MONTH(E1300),Inputs!$B$11:$M$15,4),1)))</f>
        <v>1</v>
      </c>
      <c r="I1300" s="2">
        <f>SUMIFS('raw data'!$E:$E,'raw data'!$A:$A,"="&amp;SystemAnalysis!$A1300,'raw data'!$G:$G,"="&amp;SystemAnalysis!$F1300)</f>
        <v>5</v>
      </c>
      <c r="J1300" s="24">
        <f ca="1">$D1300*H1300*Inputs!$A$2</f>
        <v>4.4550000000000001</v>
      </c>
      <c r="K1300" s="11">
        <f ca="1">IFERROR(I1300/J1300,"")</f>
        <v>1.122334455667789</v>
      </c>
    </row>
    <row r="1301" spans="1:11" x14ac:dyDescent="0.25">
      <c r="A1301" s="35">
        <v>1758</v>
      </c>
      <c r="B1301" s="2" t="s">
        <v>5</v>
      </c>
      <c r="C1301" s="2">
        <v>2</v>
      </c>
      <c r="D1301" s="2">
        <v>4.05</v>
      </c>
      <c r="E1301" s="12">
        <v>40544</v>
      </c>
      <c r="F1301" s="18">
        <v>2014</v>
      </c>
      <c r="G1301" s="2">
        <f ca="1">IF(YEAR(E1301)=Inputs!$A$4,1,0)</f>
        <v>0</v>
      </c>
      <c r="H1301" s="21">
        <f ca="1">IF(G1301=1,HLOOKUP(MONTH(E1301),Inputs!$B$11:$M$15,5),IF(YEAR($E1301)&gt;$F1301,0,IF(YEAR($E1301)=$F1301,HLOOKUP(MONTH(E1301),Inputs!$B$11:$M$15,4),1)))</f>
        <v>1</v>
      </c>
      <c r="I1301" s="2">
        <f>SUMIFS('raw data'!$E:$E,'raw data'!$A:$A,"="&amp;SystemAnalysis!$A1301,'raw data'!$G:$G,"="&amp;SystemAnalysis!$F1301)</f>
        <v>5</v>
      </c>
      <c r="J1301" s="24">
        <f ca="1">$D1301*H1301*Inputs!$A$2</f>
        <v>4.4550000000000001</v>
      </c>
      <c r="K1301" s="11">
        <f ca="1">IFERROR(I1301/J1301,"")</f>
        <v>1.122334455667789</v>
      </c>
    </row>
    <row r="1302" spans="1:11" x14ac:dyDescent="0.25">
      <c r="A1302" s="35">
        <v>1780</v>
      </c>
      <c r="B1302" s="2" t="s">
        <v>5</v>
      </c>
      <c r="C1302" s="2">
        <v>2</v>
      </c>
      <c r="D1302" s="2">
        <v>6.3</v>
      </c>
      <c r="E1302" s="12">
        <v>40575</v>
      </c>
      <c r="F1302" s="18">
        <v>2014</v>
      </c>
      <c r="G1302" s="2">
        <f ca="1">IF(YEAR(E1302)=Inputs!$A$4,1,0)</f>
        <v>0</v>
      </c>
      <c r="H1302" s="21">
        <f ca="1">IF(G1302=1,HLOOKUP(MONTH(E1302),Inputs!$B$11:$M$15,5),IF(YEAR($E1302)&gt;$F1302,0,IF(YEAR($E1302)=$F1302,HLOOKUP(MONTH(E1302),Inputs!$B$11:$M$15,4),1)))</f>
        <v>1</v>
      </c>
      <c r="I1302" s="2">
        <f>SUMIFS('raw data'!$E:$E,'raw data'!$A:$A,"="&amp;SystemAnalysis!$A1302,'raw data'!$G:$G,"="&amp;SystemAnalysis!$F1302)</f>
        <v>8</v>
      </c>
      <c r="J1302" s="24">
        <f ca="1">$D1302*H1302*Inputs!$A$2</f>
        <v>6.9300000000000006</v>
      </c>
      <c r="K1302" s="11">
        <f ca="1">IFERROR(I1302/J1302,"")</f>
        <v>1.1544011544011543</v>
      </c>
    </row>
    <row r="1303" spans="1:11" x14ac:dyDescent="0.25">
      <c r="A1303" s="35">
        <v>1797</v>
      </c>
      <c r="B1303" s="2" t="s">
        <v>5</v>
      </c>
      <c r="C1303" s="2">
        <v>2</v>
      </c>
      <c r="D1303" s="2">
        <v>5.64</v>
      </c>
      <c r="E1303" s="12">
        <v>40575</v>
      </c>
      <c r="F1303" s="18">
        <v>2014</v>
      </c>
      <c r="G1303" s="2">
        <f ca="1">IF(YEAR(E1303)=Inputs!$A$4,1,0)</f>
        <v>0</v>
      </c>
      <c r="H1303" s="21">
        <f ca="1">IF(G1303=1,HLOOKUP(MONTH(E1303),Inputs!$B$11:$M$15,5),IF(YEAR($E1303)&gt;$F1303,0,IF(YEAR($E1303)=$F1303,HLOOKUP(MONTH(E1303),Inputs!$B$11:$M$15,4),1)))</f>
        <v>1</v>
      </c>
      <c r="I1303" s="2">
        <f>SUMIFS('raw data'!$E:$E,'raw data'!$A:$A,"="&amp;SystemAnalysis!$A1303,'raw data'!$G:$G,"="&amp;SystemAnalysis!$F1303)</f>
        <v>6</v>
      </c>
      <c r="J1303" s="24">
        <f ca="1">$D1303*H1303*Inputs!$A$2</f>
        <v>6.2039999999999997</v>
      </c>
      <c r="K1303" s="11">
        <f ca="1">IFERROR(I1303/J1303,"")</f>
        <v>0.96711798839458418</v>
      </c>
    </row>
    <row r="1304" spans="1:11" x14ac:dyDescent="0.25">
      <c r="A1304" s="35">
        <v>1822</v>
      </c>
      <c r="B1304" s="2" t="s">
        <v>5</v>
      </c>
      <c r="C1304" s="2">
        <v>2</v>
      </c>
      <c r="D1304" s="2">
        <v>9.89</v>
      </c>
      <c r="E1304" s="12">
        <v>40269</v>
      </c>
      <c r="F1304" s="18">
        <v>2014</v>
      </c>
      <c r="G1304" s="2">
        <f ca="1">IF(YEAR(E1304)=Inputs!$A$4,1,0)</f>
        <v>0</v>
      </c>
      <c r="H1304" s="21">
        <f ca="1">IF(G1304=1,HLOOKUP(MONTH(E1304),Inputs!$B$11:$M$15,5),IF(YEAR($E1304)&gt;$F1304,0,IF(YEAR($E1304)=$F1304,HLOOKUP(MONTH(E1304),Inputs!$B$11:$M$15,4),1)))</f>
        <v>1</v>
      </c>
      <c r="I1304" s="2">
        <f>SUMIFS('raw data'!$E:$E,'raw data'!$A:$A,"="&amp;SystemAnalysis!$A1304,'raw data'!$G:$G,"="&amp;SystemAnalysis!$F1304)</f>
        <v>12</v>
      </c>
      <c r="J1304" s="24">
        <f ca="1">$D1304*H1304*Inputs!$A$2</f>
        <v>10.879000000000001</v>
      </c>
      <c r="K1304" s="11">
        <f ca="1">IFERROR(I1304/J1304,"")</f>
        <v>1.1030425590587369</v>
      </c>
    </row>
    <row r="1305" spans="1:11" x14ac:dyDescent="0.25">
      <c r="A1305" s="35">
        <v>2029</v>
      </c>
      <c r="B1305" s="2" t="s">
        <v>5</v>
      </c>
      <c r="C1305" s="2">
        <v>6</v>
      </c>
      <c r="D1305" s="2">
        <v>7.2</v>
      </c>
      <c r="E1305" s="12">
        <v>40452</v>
      </c>
      <c r="F1305" s="18">
        <v>2014</v>
      </c>
      <c r="G1305" s="2">
        <f ca="1">IF(YEAR(E1305)=Inputs!$A$4,1,0)</f>
        <v>0</v>
      </c>
      <c r="H1305" s="21">
        <f ca="1">IF(G1305=1,HLOOKUP(MONTH(E1305),Inputs!$B$11:$M$15,5),IF(YEAR($E1305)&gt;$F1305,0,IF(YEAR($E1305)=$F1305,HLOOKUP(MONTH(E1305),Inputs!$B$11:$M$15,4),1)))</f>
        <v>1</v>
      </c>
      <c r="I1305" s="2">
        <f>SUMIFS('raw data'!$E:$E,'raw data'!$A:$A,"="&amp;SystemAnalysis!$A1305,'raw data'!$G:$G,"="&amp;SystemAnalysis!$F1305)</f>
        <v>8</v>
      </c>
      <c r="J1305" s="24">
        <f ca="1">$D1305*H1305*Inputs!$A$2</f>
        <v>7.9200000000000008</v>
      </c>
      <c r="K1305" s="11">
        <f ca="1">IFERROR(I1305/J1305,"")</f>
        <v>1.0101010101010099</v>
      </c>
    </row>
    <row r="1306" spans="1:11" x14ac:dyDescent="0.25">
      <c r="A1306" s="35">
        <v>2051</v>
      </c>
      <c r="B1306" s="2" t="s">
        <v>5</v>
      </c>
      <c r="C1306" s="2">
        <v>8</v>
      </c>
      <c r="D1306" s="2">
        <v>1.85</v>
      </c>
      <c r="E1306" s="12">
        <v>40695</v>
      </c>
      <c r="F1306" s="18">
        <v>2014</v>
      </c>
      <c r="G1306" s="2">
        <f ca="1">IF(YEAR(E1306)=Inputs!$A$4,1,0)</f>
        <v>0</v>
      </c>
      <c r="H1306" s="21">
        <f ca="1">IF(G1306=1,HLOOKUP(MONTH(E1306),Inputs!$B$11:$M$15,5),IF(YEAR($E1306)&gt;$F1306,0,IF(YEAR($E1306)=$F1306,HLOOKUP(MONTH(E1306),Inputs!$B$11:$M$15,4),1)))</f>
        <v>1</v>
      </c>
      <c r="I1306" s="2">
        <f>SUMIFS('raw data'!$E:$E,'raw data'!$A:$A,"="&amp;SystemAnalysis!$A1306,'raw data'!$G:$G,"="&amp;SystemAnalysis!$F1306)</f>
        <v>2</v>
      </c>
      <c r="J1306" s="24">
        <f ca="1">$D1306*H1306*Inputs!$A$2</f>
        <v>2.0350000000000001</v>
      </c>
      <c r="K1306" s="11">
        <f ca="1">IFERROR(I1306/J1306,"")</f>
        <v>0.98280098280098271</v>
      </c>
    </row>
    <row r="1307" spans="1:11" x14ac:dyDescent="0.25">
      <c r="A1307" s="35">
        <v>2103</v>
      </c>
      <c r="B1307" s="2" t="s">
        <v>5</v>
      </c>
      <c r="C1307" s="2">
        <v>8</v>
      </c>
      <c r="D1307" s="2">
        <v>3.68</v>
      </c>
      <c r="E1307" s="12">
        <v>40603</v>
      </c>
      <c r="F1307" s="18">
        <v>2014</v>
      </c>
      <c r="G1307" s="2">
        <f ca="1">IF(YEAR(E1307)=Inputs!$A$4,1,0)</f>
        <v>0</v>
      </c>
      <c r="H1307" s="21">
        <f ca="1">IF(G1307=1,HLOOKUP(MONTH(E1307),Inputs!$B$11:$M$15,5),IF(YEAR($E1307)&gt;$F1307,0,IF(YEAR($E1307)=$F1307,HLOOKUP(MONTH(E1307),Inputs!$B$11:$M$15,4),1)))</f>
        <v>1</v>
      </c>
      <c r="I1307" s="2">
        <f>SUMIFS('raw data'!$E:$E,'raw data'!$A:$A,"="&amp;SystemAnalysis!$A1307,'raw data'!$G:$G,"="&amp;SystemAnalysis!$F1307)</f>
        <v>5</v>
      </c>
      <c r="J1307" s="24">
        <f ca="1">$D1307*H1307*Inputs!$A$2</f>
        <v>4.0480000000000009</v>
      </c>
      <c r="K1307" s="11">
        <f ca="1">IFERROR(I1307/J1307,"")</f>
        <v>1.235177865612648</v>
      </c>
    </row>
    <row r="1308" spans="1:11" x14ac:dyDescent="0.25">
      <c r="A1308" s="35">
        <v>2104</v>
      </c>
      <c r="B1308" s="2" t="s">
        <v>5</v>
      </c>
      <c r="C1308" s="2">
        <v>8</v>
      </c>
      <c r="D1308" s="2">
        <v>5.75</v>
      </c>
      <c r="E1308" s="12">
        <v>40575</v>
      </c>
      <c r="F1308" s="18">
        <v>2014</v>
      </c>
      <c r="G1308" s="2">
        <f ca="1">IF(YEAR(E1308)=Inputs!$A$4,1,0)</f>
        <v>0</v>
      </c>
      <c r="H1308" s="21">
        <f ca="1">IF(G1308=1,HLOOKUP(MONTH(E1308),Inputs!$B$11:$M$15,5),IF(YEAR($E1308)&gt;$F1308,0,IF(YEAR($E1308)=$F1308,HLOOKUP(MONTH(E1308),Inputs!$B$11:$M$15,4),1)))</f>
        <v>1</v>
      </c>
      <c r="I1308" s="2">
        <f>SUMIFS('raw data'!$E:$E,'raw data'!$A:$A,"="&amp;SystemAnalysis!$A1308,'raw data'!$G:$G,"="&amp;SystemAnalysis!$F1308)</f>
        <v>7</v>
      </c>
      <c r="J1308" s="24">
        <f ca="1">$D1308*H1308*Inputs!$A$2</f>
        <v>6.3250000000000002</v>
      </c>
      <c r="K1308" s="11">
        <f ca="1">IFERROR(I1308/J1308,"")</f>
        <v>1.1067193675889329</v>
      </c>
    </row>
    <row r="1309" spans="1:11" x14ac:dyDescent="0.25">
      <c r="A1309" s="35">
        <v>2134</v>
      </c>
      <c r="B1309" s="2" t="s">
        <v>5</v>
      </c>
      <c r="C1309" s="2">
        <v>8</v>
      </c>
      <c r="D1309" s="2">
        <v>8.2249999999999996</v>
      </c>
      <c r="E1309" s="12">
        <v>40603</v>
      </c>
      <c r="F1309" s="18">
        <v>2014</v>
      </c>
      <c r="G1309" s="2">
        <f ca="1">IF(YEAR(E1309)=Inputs!$A$4,1,0)</f>
        <v>0</v>
      </c>
      <c r="H1309" s="21">
        <f ca="1">IF(G1309=1,HLOOKUP(MONTH(E1309),Inputs!$B$11:$M$15,5),IF(YEAR($E1309)&gt;$F1309,0,IF(YEAR($E1309)=$F1309,HLOOKUP(MONTH(E1309),Inputs!$B$11:$M$15,4),1)))</f>
        <v>1</v>
      </c>
      <c r="I1309" s="2">
        <f>SUMIFS('raw data'!$E:$E,'raw data'!$A:$A,"="&amp;SystemAnalysis!$A1309,'raw data'!$G:$G,"="&amp;SystemAnalysis!$F1309)</f>
        <v>9</v>
      </c>
      <c r="J1309" s="24">
        <f ca="1">$D1309*H1309*Inputs!$A$2</f>
        <v>9.0475000000000012</v>
      </c>
      <c r="K1309" s="11">
        <f ca="1">IFERROR(I1309/J1309,"")</f>
        <v>0.99474993092014352</v>
      </c>
    </row>
    <row r="1310" spans="1:11" x14ac:dyDescent="0.25">
      <c r="A1310" s="35">
        <v>2159</v>
      </c>
      <c r="B1310" s="2" t="s">
        <v>5</v>
      </c>
      <c r="C1310" s="2">
        <v>8</v>
      </c>
      <c r="D1310" s="2">
        <v>8.5500000000000007</v>
      </c>
      <c r="E1310" s="12">
        <v>40634</v>
      </c>
      <c r="F1310" s="18">
        <v>2014</v>
      </c>
      <c r="G1310" s="2">
        <f ca="1">IF(YEAR(E1310)=Inputs!$A$4,1,0)</f>
        <v>0</v>
      </c>
      <c r="H1310" s="21">
        <f ca="1">IF(G1310=1,HLOOKUP(MONTH(E1310),Inputs!$B$11:$M$15,5),IF(YEAR($E1310)&gt;$F1310,0,IF(YEAR($E1310)=$F1310,HLOOKUP(MONTH(E1310),Inputs!$B$11:$M$15,4),1)))</f>
        <v>1</v>
      </c>
      <c r="I1310" s="2">
        <f>SUMIFS('raw data'!$E:$E,'raw data'!$A:$A,"="&amp;SystemAnalysis!$A1310,'raw data'!$G:$G,"="&amp;SystemAnalysis!$F1310)</f>
        <v>10</v>
      </c>
      <c r="J1310" s="24">
        <f ca="1">$D1310*H1310*Inputs!$A$2</f>
        <v>9.4050000000000011</v>
      </c>
      <c r="K1310" s="11">
        <f ca="1">IFERROR(I1310/J1310,"")</f>
        <v>1.0632642211589578</v>
      </c>
    </row>
    <row r="1311" spans="1:11" x14ac:dyDescent="0.25">
      <c r="A1311" s="35">
        <v>2167</v>
      </c>
      <c r="B1311" s="2" t="s">
        <v>5</v>
      </c>
      <c r="C1311" s="2">
        <v>8</v>
      </c>
      <c r="D1311" s="2">
        <v>4.1399999999999997</v>
      </c>
      <c r="E1311" s="12">
        <v>40634</v>
      </c>
      <c r="F1311" s="18">
        <v>2014</v>
      </c>
      <c r="G1311" s="2">
        <f ca="1">IF(YEAR(E1311)=Inputs!$A$4,1,0)</f>
        <v>0</v>
      </c>
      <c r="H1311" s="21">
        <f ca="1">IF(G1311=1,HLOOKUP(MONTH(E1311),Inputs!$B$11:$M$15,5),IF(YEAR($E1311)&gt;$F1311,0,IF(YEAR($E1311)=$F1311,HLOOKUP(MONTH(E1311),Inputs!$B$11:$M$15,4),1)))</f>
        <v>1</v>
      </c>
      <c r="I1311" s="2">
        <f>SUMIFS('raw data'!$E:$E,'raw data'!$A:$A,"="&amp;SystemAnalysis!$A1311,'raw data'!$G:$G,"="&amp;SystemAnalysis!$F1311)</f>
        <v>6</v>
      </c>
      <c r="J1311" s="24">
        <f ca="1">$D1311*H1311*Inputs!$A$2</f>
        <v>4.5540000000000003</v>
      </c>
      <c r="K1311" s="11">
        <f ca="1">IFERROR(I1311/J1311,"")</f>
        <v>1.3175230566534915</v>
      </c>
    </row>
    <row r="1312" spans="1:11" x14ac:dyDescent="0.25">
      <c r="A1312" s="35">
        <v>2172</v>
      </c>
      <c r="B1312" s="2" t="s">
        <v>5</v>
      </c>
      <c r="C1312" s="2">
        <v>5</v>
      </c>
      <c r="D1312" s="2">
        <v>5.55</v>
      </c>
      <c r="E1312" s="12">
        <v>40603</v>
      </c>
      <c r="F1312" s="18">
        <v>2014</v>
      </c>
      <c r="G1312" s="2">
        <f ca="1">IF(YEAR(E1312)=Inputs!$A$4,1,0)</f>
        <v>0</v>
      </c>
      <c r="H1312" s="21">
        <f ca="1">IF(G1312=1,HLOOKUP(MONTH(E1312),Inputs!$B$11:$M$15,5),IF(YEAR($E1312)&gt;$F1312,0,IF(YEAR($E1312)=$F1312,HLOOKUP(MONTH(E1312),Inputs!$B$11:$M$15,4),1)))</f>
        <v>1</v>
      </c>
      <c r="I1312" s="2">
        <f>SUMIFS('raw data'!$E:$E,'raw data'!$A:$A,"="&amp;SystemAnalysis!$A1312,'raw data'!$G:$G,"="&amp;SystemAnalysis!$F1312)</f>
        <v>6</v>
      </c>
      <c r="J1312" s="24">
        <f ca="1">$D1312*H1312*Inputs!$A$2</f>
        <v>6.1050000000000004</v>
      </c>
      <c r="K1312" s="11">
        <f ca="1">IFERROR(I1312/J1312,"")</f>
        <v>0.98280098280098271</v>
      </c>
    </row>
    <row r="1313" spans="1:11" x14ac:dyDescent="0.25">
      <c r="A1313" s="35">
        <v>2174</v>
      </c>
      <c r="B1313" s="2" t="s">
        <v>5</v>
      </c>
      <c r="C1313" s="2">
        <v>8</v>
      </c>
      <c r="D1313" s="2">
        <v>3.91</v>
      </c>
      <c r="E1313" s="12">
        <v>40664</v>
      </c>
      <c r="F1313" s="18">
        <v>2014</v>
      </c>
      <c r="G1313" s="2">
        <f ca="1">IF(YEAR(E1313)=Inputs!$A$4,1,0)</f>
        <v>0</v>
      </c>
      <c r="H1313" s="21">
        <f ca="1">IF(G1313=1,HLOOKUP(MONTH(E1313),Inputs!$B$11:$M$15,5),IF(YEAR($E1313)&gt;$F1313,0,IF(YEAR($E1313)=$F1313,HLOOKUP(MONTH(E1313),Inputs!$B$11:$M$15,4),1)))</f>
        <v>1</v>
      </c>
      <c r="I1313" s="2">
        <f>SUMIFS('raw data'!$E:$E,'raw data'!$A:$A,"="&amp;SystemAnalysis!$A1313,'raw data'!$G:$G,"="&amp;SystemAnalysis!$F1313)</f>
        <v>5</v>
      </c>
      <c r="J1313" s="24">
        <f ca="1">$D1313*H1313*Inputs!$A$2</f>
        <v>4.3010000000000002</v>
      </c>
      <c r="K1313" s="11">
        <f ca="1">IFERROR(I1313/J1313,"")</f>
        <v>1.1625203441060219</v>
      </c>
    </row>
    <row r="1314" spans="1:11" x14ac:dyDescent="0.25">
      <c r="A1314" s="35">
        <v>2209</v>
      </c>
      <c r="B1314" s="2" t="s">
        <v>5</v>
      </c>
      <c r="C1314" s="2">
        <v>2</v>
      </c>
      <c r="D1314" s="2">
        <v>4.2</v>
      </c>
      <c r="E1314" s="12">
        <v>40544</v>
      </c>
      <c r="F1314" s="18">
        <v>2014</v>
      </c>
      <c r="G1314" s="2">
        <f ca="1">IF(YEAR(E1314)=Inputs!$A$4,1,0)</f>
        <v>0</v>
      </c>
      <c r="H1314" s="21">
        <f ca="1">IF(G1314=1,HLOOKUP(MONTH(E1314),Inputs!$B$11:$M$15,5),IF(YEAR($E1314)&gt;$F1314,0,IF(YEAR($E1314)=$F1314,HLOOKUP(MONTH(E1314),Inputs!$B$11:$M$15,4),1)))</f>
        <v>1</v>
      </c>
      <c r="I1314" s="2">
        <f>SUMIFS('raw data'!$E:$E,'raw data'!$A:$A,"="&amp;SystemAnalysis!$A1314,'raw data'!$G:$G,"="&amp;SystemAnalysis!$F1314)</f>
        <v>5</v>
      </c>
      <c r="J1314" s="24">
        <f ca="1">$D1314*H1314*Inputs!$A$2</f>
        <v>4.620000000000001</v>
      </c>
      <c r="K1314" s="11">
        <f ca="1">IFERROR(I1314/J1314,"")</f>
        <v>1.082251082251082</v>
      </c>
    </row>
    <row r="1315" spans="1:11" x14ac:dyDescent="0.25">
      <c r="A1315" s="35">
        <v>2218</v>
      </c>
      <c r="B1315" s="2" t="s">
        <v>5</v>
      </c>
      <c r="C1315" s="2">
        <v>8</v>
      </c>
      <c r="D1315" s="2">
        <v>5.52</v>
      </c>
      <c r="E1315" s="12">
        <v>40603</v>
      </c>
      <c r="F1315" s="18">
        <v>2014</v>
      </c>
      <c r="G1315" s="2">
        <f ca="1">IF(YEAR(E1315)=Inputs!$A$4,1,0)</f>
        <v>0</v>
      </c>
      <c r="H1315" s="21">
        <f ca="1">IF(G1315=1,HLOOKUP(MONTH(E1315),Inputs!$B$11:$M$15,5),IF(YEAR($E1315)&gt;$F1315,0,IF(YEAR($E1315)=$F1315,HLOOKUP(MONTH(E1315),Inputs!$B$11:$M$15,4),1)))</f>
        <v>1</v>
      </c>
      <c r="I1315" s="2">
        <f>SUMIFS('raw data'!$E:$E,'raw data'!$A:$A,"="&amp;SystemAnalysis!$A1315,'raw data'!$G:$G,"="&amp;SystemAnalysis!$F1315)</f>
        <v>7</v>
      </c>
      <c r="J1315" s="24">
        <f ca="1">$D1315*H1315*Inputs!$A$2</f>
        <v>6.0720000000000001</v>
      </c>
      <c r="K1315" s="11">
        <f ca="1">IFERROR(I1315/J1315,"")</f>
        <v>1.1528326745718049</v>
      </c>
    </row>
    <row r="1316" spans="1:11" x14ac:dyDescent="0.25">
      <c r="A1316" s="35">
        <v>2237</v>
      </c>
      <c r="B1316" s="2" t="s">
        <v>5</v>
      </c>
      <c r="C1316" s="2">
        <v>2</v>
      </c>
      <c r="D1316" s="2">
        <v>5.25</v>
      </c>
      <c r="E1316" s="12">
        <v>40544</v>
      </c>
      <c r="F1316" s="18">
        <v>2014</v>
      </c>
      <c r="G1316" s="2">
        <f ca="1">IF(YEAR(E1316)=Inputs!$A$4,1,0)</f>
        <v>0</v>
      </c>
      <c r="H1316" s="21">
        <f ca="1">IF(G1316=1,HLOOKUP(MONTH(E1316),Inputs!$B$11:$M$15,5),IF(YEAR($E1316)&gt;$F1316,0,IF(YEAR($E1316)=$F1316,HLOOKUP(MONTH(E1316),Inputs!$B$11:$M$15,4),1)))</f>
        <v>1</v>
      </c>
      <c r="I1316" s="2">
        <f>SUMIFS('raw data'!$E:$E,'raw data'!$A:$A,"="&amp;SystemAnalysis!$A1316,'raw data'!$G:$G,"="&amp;SystemAnalysis!$F1316)</f>
        <v>7</v>
      </c>
      <c r="J1316" s="24">
        <f ca="1">$D1316*H1316*Inputs!$A$2</f>
        <v>5.7750000000000004</v>
      </c>
      <c r="K1316" s="11">
        <f ca="1">IFERROR(I1316/J1316,"")</f>
        <v>1.2121212121212122</v>
      </c>
    </row>
    <row r="1317" spans="1:11" x14ac:dyDescent="0.25">
      <c r="A1317" s="35">
        <v>2247</v>
      </c>
      <c r="B1317" s="2" t="s">
        <v>5</v>
      </c>
      <c r="C1317" s="2">
        <v>2</v>
      </c>
      <c r="D1317" s="2">
        <v>4.0250000000000004</v>
      </c>
      <c r="E1317" s="12">
        <v>40603</v>
      </c>
      <c r="F1317" s="18">
        <v>2014</v>
      </c>
      <c r="G1317" s="2">
        <f ca="1">IF(YEAR(E1317)=Inputs!$A$4,1,0)</f>
        <v>0</v>
      </c>
      <c r="H1317" s="21">
        <f ca="1">IF(G1317=1,HLOOKUP(MONTH(E1317),Inputs!$B$11:$M$15,5),IF(YEAR($E1317)&gt;$F1317,0,IF(YEAR($E1317)=$F1317,HLOOKUP(MONTH(E1317),Inputs!$B$11:$M$15,4),1)))</f>
        <v>1</v>
      </c>
      <c r="I1317" s="2">
        <f>SUMIFS('raw data'!$E:$E,'raw data'!$A:$A,"="&amp;SystemAnalysis!$A1317,'raw data'!$G:$G,"="&amp;SystemAnalysis!$F1317)</f>
        <v>4</v>
      </c>
      <c r="J1317" s="24">
        <f ca="1">$D1317*H1317*Inputs!$A$2</f>
        <v>4.4275000000000011</v>
      </c>
      <c r="K1317" s="11">
        <f ca="1">IFERROR(I1317/J1317,"")</f>
        <v>0.9034443817052511</v>
      </c>
    </row>
    <row r="1318" spans="1:11" x14ac:dyDescent="0.25">
      <c r="A1318" s="35">
        <v>2255</v>
      </c>
      <c r="B1318" s="2" t="s">
        <v>5</v>
      </c>
      <c r="C1318" s="2">
        <v>8</v>
      </c>
      <c r="D1318" s="2">
        <v>8.74</v>
      </c>
      <c r="E1318" s="12">
        <v>40575</v>
      </c>
      <c r="F1318" s="18">
        <v>2014</v>
      </c>
      <c r="G1318" s="2">
        <f ca="1">IF(YEAR(E1318)=Inputs!$A$4,1,0)</f>
        <v>0</v>
      </c>
      <c r="H1318" s="21">
        <f ca="1">IF(G1318=1,HLOOKUP(MONTH(E1318),Inputs!$B$11:$M$15,5),IF(YEAR($E1318)&gt;$F1318,0,IF(YEAR($E1318)=$F1318,HLOOKUP(MONTH(E1318),Inputs!$B$11:$M$15,4),1)))</f>
        <v>1</v>
      </c>
      <c r="I1318" s="2">
        <f>SUMIFS('raw data'!$E:$E,'raw data'!$A:$A,"="&amp;SystemAnalysis!$A1318,'raw data'!$G:$G,"="&amp;SystemAnalysis!$F1318)</f>
        <v>11</v>
      </c>
      <c r="J1318" s="24">
        <f ca="1">$D1318*H1318*Inputs!$A$2</f>
        <v>9.6140000000000008</v>
      </c>
      <c r="K1318" s="11">
        <f ca="1">IFERROR(I1318/J1318,"")</f>
        <v>1.1441647597254003</v>
      </c>
    </row>
    <row r="1319" spans="1:11" x14ac:dyDescent="0.25">
      <c r="A1319" s="35">
        <v>2268</v>
      </c>
      <c r="B1319" s="2" t="s">
        <v>5</v>
      </c>
      <c r="C1319" s="2">
        <v>8</v>
      </c>
      <c r="D1319" s="2">
        <v>3.22</v>
      </c>
      <c r="E1319" s="12">
        <v>40634</v>
      </c>
      <c r="F1319" s="18">
        <v>2014</v>
      </c>
      <c r="G1319" s="2">
        <f ca="1">IF(YEAR(E1319)=Inputs!$A$4,1,0)</f>
        <v>0</v>
      </c>
      <c r="H1319" s="21">
        <f ca="1">IF(G1319=1,HLOOKUP(MONTH(E1319),Inputs!$B$11:$M$15,5),IF(YEAR($E1319)&gt;$F1319,0,IF(YEAR($E1319)=$F1319,HLOOKUP(MONTH(E1319),Inputs!$B$11:$M$15,4),1)))</f>
        <v>1</v>
      </c>
      <c r="I1319" s="2">
        <f>SUMIFS('raw data'!$E:$E,'raw data'!$A:$A,"="&amp;SystemAnalysis!$A1319,'raw data'!$G:$G,"="&amp;SystemAnalysis!$F1319)</f>
        <v>4</v>
      </c>
      <c r="J1319" s="24">
        <f ca="1">$D1319*H1319*Inputs!$A$2</f>
        <v>3.5420000000000007</v>
      </c>
      <c r="K1319" s="11">
        <f ca="1">IFERROR(I1319/J1319,"")</f>
        <v>1.1293054771315638</v>
      </c>
    </row>
    <row r="1320" spans="1:11" x14ac:dyDescent="0.25">
      <c r="A1320" s="35">
        <v>2270</v>
      </c>
      <c r="B1320" s="2" t="s">
        <v>5</v>
      </c>
      <c r="C1320" s="2">
        <v>8</v>
      </c>
      <c r="D1320" s="2">
        <v>4.5999999999999996</v>
      </c>
      <c r="E1320" s="12">
        <v>40603</v>
      </c>
      <c r="F1320" s="18">
        <v>2014</v>
      </c>
      <c r="G1320" s="2">
        <f ca="1">IF(YEAR(E1320)=Inputs!$A$4,1,0)</f>
        <v>0</v>
      </c>
      <c r="H1320" s="21">
        <f ca="1">IF(G1320=1,HLOOKUP(MONTH(E1320),Inputs!$B$11:$M$15,5),IF(YEAR($E1320)&gt;$F1320,0,IF(YEAR($E1320)=$F1320,HLOOKUP(MONTH(E1320),Inputs!$B$11:$M$15,4),1)))</f>
        <v>1</v>
      </c>
      <c r="I1320" s="2">
        <f>SUMIFS('raw data'!$E:$E,'raw data'!$A:$A,"="&amp;SystemAnalysis!$A1320,'raw data'!$G:$G,"="&amp;SystemAnalysis!$F1320)</f>
        <v>6</v>
      </c>
      <c r="J1320" s="24">
        <f ca="1">$D1320*H1320*Inputs!$A$2</f>
        <v>5.0599999999999996</v>
      </c>
      <c r="K1320" s="11">
        <f ca="1">IFERROR(I1320/J1320,"")</f>
        <v>1.1857707509881423</v>
      </c>
    </row>
    <row r="1321" spans="1:11" x14ac:dyDescent="0.25">
      <c r="A1321" s="35">
        <v>2297</v>
      </c>
      <c r="B1321" s="2" t="s">
        <v>5</v>
      </c>
      <c r="C1321" s="2">
        <v>8</v>
      </c>
      <c r="D1321" s="2">
        <v>5.29</v>
      </c>
      <c r="E1321" s="12">
        <v>40603</v>
      </c>
      <c r="F1321" s="18">
        <v>2014</v>
      </c>
      <c r="G1321" s="2">
        <f ca="1">IF(YEAR(E1321)=Inputs!$A$4,1,0)</f>
        <v>0</v>
      </c>
      <c r="H1321" s="21">
        <f ca="1">IF(G1321=1,HLOOKUP(MONTH(E1321),Inputs!$B$11:$M$15,5),IF(YEAR($E1321)&gt;$F1321,0,IF(YEAR($E1321)=$F1321,HLOOKUP(MONTH(E1321),Inputs!$B$11:$M$15,4),1)))</f>
        <v>1</v>
      </c>
      <c r="I1321" s="2">
        <f>SUMIFS('raw data'!$E:$E,'raw data'!$A:$A,"="&amp;SystemAnalysis!$A1321,'raw data'!$G:$G,"="&amp;SystemAnalysis!$F1321)</f>
        <v>7</v>
      </c>
      <c r="J1321" s="24">
        <f ca="1">$D1321*H1321*Inputs!$A$2</f>
        <v>5.8190000000000008</v>
      </c>
      <c r="K1321" s="11">
        <f ca="1">IFERROR(I1321/J1321,"")</f>
        <v>1.2029558343357964</v>
      </c>
    </row>
    <row r="1322" spans="1:11" x14ac:dyDescent="0.25">
      <c r="A1322" s="35">
        <v>2299</v>
      </c>
      <c r="B1322" s="2" t="s">
        <v>5</v>
      </c>
      <c r="C1322" s="2">
        <v>7</v>
      </c>
      <c r="D1322" s="2">
        <v>9.6</v>
      </c>
      <c r="E1322" s="12">
        <v>40330</v>
      </c>
      <c r="F1322" s="18">
        <v>2014</v>
      </c>
      <c r="G1322" s="2">
        <f ca="1">IF(YEAR(E1322)=Inputs!$A$4,1,0)</f>
        <v>0</v>
      </c>
      <c r="H1322" s="21">
        <f ca="1">IF(G1322=1,HLOOKUP(MONTH(E1322),Inputs!$B$11:$M$15,5),IF(YEAR($E1322)&gt;$F1322,0,IF(YEAR($E1322)=$F1322,HLOOKUP(MONTH(E1322),Inputs!$B$11:$M$15,4),1)))</f>
        <v>1</v>
      </c>
      <c r="I1322" s="2">
        <f>SUMIFS('raw data'!$E:$E,'raw data'!$A:$A,"="&amp;SystemAnalysis!$A1322,'raw data'!$G:$G,"="&amp;SystemAnalysis!$F1322)</f>
        <v>6</v>
      </c>
      <c r="J1322" s="24">
        <f ca="1">$D1322*H1322*Inputs!$A$2</f>
        <v>10.56</v>
      </c>
      <c r="K1322" s="11">
        <f ca="1">IFERROR(I1322/J1322,"")</f>
        <v>0.56818181818181812</v>
      </c>
    </row>
    <row r="1323" spans="1:11" x14ac:dyDescent="0.25">
      <c r="A1323" s="35">
        <v>2346</v>
      </c>
      <c r="B1323" s="2" t="s">
        <v>5</v>
      </c>
      <c r="C1323" s="2">
        <v>8</v>
      </c>
      <c r="D1323" s="2">
        <v>3.45</v>
      </c>
      <c r="E1323" s="12">
        <v>40634</v>
      </c>
      <c r="F1323" s="18">
        <v>2014</v>
      </c>
      <c r="G1323" s="2">
        <f ca="1">IF(YEAR(E1323)=Inputs!$A$4,1,0)</f>
        <v>0</v>
      </c>
      <c r="H1323" s="21">
        <f ca="1">IF(G1323=1,HLOOKUP(MONTH(E1323),Inputs!$B$11:$M$15,5),IF(YEAR($E1323)&gt;$F1323,0,IF(YEAR($E1323)=$F1323,HLOOKUP(MONTH(E1323),Inputs!$B$11:$M$15,4),1)))</f>
        <v>1</v>
      </c>
      <c r="I1323" s="2">
        <f>SUMIFS('raw data'!$E:$E,'raw data'!$A:$A,"="&amp;SystemAnalysis!$A1323,'raw data'!$G:$G,"="&amp;SystemAnalysis!$F1323)</f>
        <v>5</v>
      </c>
      <c r="J1323" s="24">
        <f ca="1">$D1323*H1323*Inputs!$A$2</f>
        <v>3.7950000000000004</v>
      </c>
      <c r="K1323" s="11">
        <f ca="1">IFERROR(I1323/J1323,"")</f>
        <v>1.3175230566534912</v>
      </c>
    </row>
    <row r="1324" spans="1:11" x14ac:dyDescent="0.25">
      <c r="A1324" s="35">
        <v>2356</v>
      </c>
      <c r="B1324" s="2" t="s">
        <v>5</v>
      </c>
      <c r="C1324" s="2">
        <v>8</v>
      </c>
      <c r="D1324" s="2">
        <v>1.9139999999999999</v>
      </c>
      <c r="E1324" s="12">
        <v>40756</v>
      </c>
      <c r="F1324" s="18">
        <v>2014</v>
      </c>
      <c r="G1324" s="2">
        <f ca="1">IF(YEAR(E1324)=Inputs!$A$4,1,0)</f>
        <v>0</v>
      </c>
      <c r="H1324" s="21">
        <f ca="1">IF(G1324=1,HLOOKUP(MONTH(E1324),Inputs!$B$11:$M$15,5),IF(YEAR($E1324)&gt;$F1324,0,IF(YEAR($E1324)=$F1324,HLOOKUP(MONTH(E1324),Inputs!$B$11:$M$15,4),1)))</f>
        <v>1</v>
      </c>
      <c r="I1324" s="2">
        <f>SUMIFS('raw data'!$E:$E,'raw data'!$A:$A,"="&amp;SystemAnalysis!$A1324,'raw data'!$G:$G,"="&amp;SystemAnalysis!$F1324)</f>
        <v>3</v>
      </c>
      <c r="J1324" s="24">
        <f ca="1">$D1324*H1324*Inputs!$A$2</f>
        <v>2.1053999999999999</v>
      </c>
      <c r="K1324" s="11">
        <f ca="1">IFERROR(I1324/J1324,"")</f>
        <v>1.4249073810202337</v>
      </c>
    </row>
    <row r="1325" spans="1:11" x14ac:dyDescent="0.25">
      <c r="A1325" s="35">
        <v>2361</v>
      </c>
      <c r="B1325" s="2" t="s">
        <v>5</v>
      </c>
      <c r="C1325" s="2">
        <v>8</v>
      </c>
      <c r="D1325" s="2">
        <v>4.9950000000000001</v>
      </c>
      <c r="E1325" s="12">
        <v>40603</v>
      </c>
      <c r="F1325" s="18">
        <v>2014</v>
      </c>
      <c r="G1325" s="2">
        <f ca="1">IF(YEAR(E1325)=Inputs!$A$4,1,0)</f>
        <v>0</v>
      </c>
      <c r="H1325" s="21">
        <f ca="1">IF(G1325=1,HLOOKUP(MONTH(E1325),Inputs!$B$11:$M$15,5),IF(YEAR($E1325)&gt;$F1325,0,IF(YEAR($E1325)=$F1325,HLOOKUP(MONTH(E1325),Inputs!$B$11:$M$15,4),1)))</f>
        <v>1</v>
      </c>
      <c r="I1325" s="2">
        <f>SUMIFS('raw data'!$E:$E,'raw data'!$A:$A,"="&amp;SystemAnalysis!$A1325,'raw data'!$G:$G,"="&amp;SystemAnalysis!$F1325)</f>
        <v>5</v>
      </c>
      <c r="J1325" s="24">
        <f ca="1">$D1325*H1325*Inputs!$A$2</f>
        <v>5.4945000000000004</v>
      </c>
      <c r="K1325" s="11">
        <f ca="1">IFERROR(I1325/J1325,"")</f>
        <v>0.91000091000090999</v>
      </c>
    </row>
    <row r="1326" spans="1:11" x14ac:dyDescent="0.25">
      <c r="A1326" s="35">
        <v>2367</v>
      </c>
      <c r="B1326" s="2" t="s">
        <v>5</v>
      </c>
      <c r="C1326" s="2">
        <v>2</v>
      </c>
      <c r="D1326" s="2">
        <v>11.1</v>
      </c>
      <c r="E1326" s="12">
        <v>40848</v>
      </c>
      <c r="F1326" s="18">
        <v>2014</v>
      </c>
      <c r="G1326" s="2">
        <f ca="1">IF(YEAR(E1326)=Inputs!$A$4,1,0)</f>
        <v>0</v>
      </c>
      <c r="H1326" s="21">
        <f ca="1">IF(G1326=1,HLOOKUP(MONTH(E1326),Inputs!$B$11:$M$15,5),IF(YEAR($E1326)&gt;$F1326,0,IF(YEAR($E1326)=$F1326,HLOOKUP(MONTH(E1326),Inputs!$B$11:$M$15,4),1)))</f>
        <v>1</v>
      </c>
      <c r="I1326" s="2">
        <f>SUMIFS('raw data'!$E:$E,'raw data'!$A:$A,"="&amp;SystemAnalysis!$A1326,'raw data'!$G:$G,"="&amp;SystemAnalysis!$F1326)</f>
        <v>3</v>
      </c>
      <c r="J1326" s="24">
        <f ca="1">$D1326*H1326*Inputs!$A$2</f>
        <v>12.21</v>
      </c>
      <c r="K1326" s="11">
        <f ca="1">IFERROR(I1326/J1326,"")</f>
        <v>0.24570024570024568</v>
      </c>
    </row>
    <row r="1327" spans="1:11" x14ac:dyDescent="0.25">
      <c r="A1327" s="35">
        <v>2369</v>
      </c>
      <c r="B1327" s="2" t="s">
        <v>5</v>
      </c>
      <c r="C1327" s="2">
        <v>8</v>
      </c>
      <c r="D1327" s="2">
        <v>4.83</v>
      </c>
      <c r="E1327" s="12">
        <v>40634</v>
      </c>
      <c r="F1327" s="18">
        <v>2014</v>
      </c>
      <c r="G1327" s="2">
        <f ca="1">IF(YEAR(E1327)=Inputs!$A$4,1,0)</f>
        <v>0</v>
      </c>
      <c r="H1327" s="21">
        <f ca="1">IF(G1327=1,HLOOKUP(MONTH(E1327),Inputs!$B$11:$M$15,5),IF(YEAR($E1327)&gt;$F1327,0,IF(YEAR($E1327)=$F1327,HLOOKUP(MONTH(E1327),Inputs!$B$11:$M$15,4),1)))</f>
        <v>1</v>
      </c>
      <c r="I1327" s="2">
        <f>SUMIFS('raw data'!$E:$E,'raw data'!$A:$A,"="&amp;SystemAnalysis!$A1327,'raw data'!$G:$G,"="&amp;SystemAnalysis!$F1327)</f>
        <v>6</v>
      </c>
      <c r="J1327" s="24">
        <f ca="1">$D1327*H1327*Inputs!$A$2</f>
        <v>5.3130000000000006</v>
      </c>
      <c r="K1327" s="11">
        <f ca="1">IFERROR(I1327/J1327,"")</f>
        <v>1.129305477131564</v>
      </c>
    </row>
    <row r="1328" spans="1:11" x14ac:dyDescent="0.25">
      <c r="A1328" s="35">
        <v>2399</v>
      </c>
      <c r="B1328" s="2" t="s">
        <v>5</v>
      </c>
      <c r="C1328" s="2">
        <v>6</v>
      </c>
      <c r="D1328" s="2">
        <v>8.9700000000000006</v>
      </c>
      <c r="E1328" s="12">
        <v>40575</v>
      </c>
      <c r="F1328" s="18">
        <v>2014</v>
      </c>
      <c r="G1328" s="2">
        <f ca="1">IF(YEAR(E1328)=Inputs!$A$4,1,0)</f>
        <v>0</v>
      </c>
      <c r="H1328" s="21">
        <f ca="1">IF(G1328=1,HLOOKUP(MONTH(E1328),Inputs!$B$11:$M$15,5),IF(YEAR($E1328)&gt;$F1328,0,IF(YEAR($E1328)=$F1328,HLOOKUP(MONTH(E1328),Inputs!$B$11:$M$15,4),1)))</f>
        <v>1</v>
      </c>
      <c r="I1328" s="2">
        <f>SUMIFS('raw data'!$E:$E,'raw data'!$A:$A,"="&amp;SystemAnalysis!$A1328,'raw data'!$G:$G,"="&amp;SystemAnalysis!$F1328)</f>
        <v>11</v>
      </c>
      <c r="J1328" s="24">
        <f ca="1">$D1328*H1328*Inputs!$A$2</f>
        <v>9.8670000000000009</v>
      </c>
      <c r="K1328" s="11">
        <f ca="1">IFERROR(I1328/J1328,"")</f>
        <v>1.1148272017837235</v>
      </c>
    </row>
    <row r="1329" spans="1:11" x14ac:dyDescent="0.25">
      <c r="A1329" s="35">
        <v>2400</v>
      </c>
      <c r="B1329" s="2" t="s">
        <v>5</v>
      </c>
      <c r="C1329" s="2">
        <v>8</v>
      </c>
      <c r="D1329" s="2">
        <v>4.05</v>
      </c>
      <c r="E1329" s="12">
        <v>40634</v>
      </c>
      <c r="F1329" s="18">
        <v>2014</v>
      </c>
      <c r="G1329" s="2">
        <f ca="1">IF(YEAR(E1329)=Inputs!$A$4,1,0)</f>
        <v>0</v>
      </c>
      <c r="H1329" s="21">
        <f ca="1">IF(G1329=1,HLOOKUP(MONTH(E1329),Inputs!$B$11:$M$15,5),IF(YEAR($E1329)&gt;$F1329,0,IF(YEAR($E1329)=$F1329,HLOOKUP(MONTH(E1329),Inputs!$B$11:$M$15,4),1)))</f>
        <v>1</v>
      </c>
      <c r="I1329" s="2">
        <f>SUMIFS('raw data'!$E:$E,'raw data'!$A:$A,"="&amp;SystemAnalysis!$A1329,'raw data'!$G:$G,"="&amp;SystemAnalysis!$F1329)</f>
        <v>5</v>
      </c>
      <c r="J1329" s="24">
        <f ca="1">$D1329*H1329*Inputs!$A$2</f>
        <v>4.4550000000000001</v>
      </c>
      <c r="K1329" s="11">
        <f ca="1">IFERROR(I1329/J1329,"")</f>
        <v>1.122334455667789</v>
      </c>
    </row>
    <row r="1330" spans="1:11" x14ac:dyDescent="0.25">
      <c r="A1330" s="35">
        <v>2427</v>
      </c>
      <c r="B1330" s="2" t="s">
        <v>5</v>
      </c>
      <c r="C1330" s="2">
        <v>8</v>
      </c>
      <c r="D1330" s="2">
        <v>4.83</v>
      </c>
      <c r="E1330" s="12">
        <v>40603</v>
      </c>
      <c r="F1330" s="18">
        <v>2014</v>
      </c>
      <c r="G1330" s="2">
        <f ca="1">IF(YEAR(E1330)=Inputs!$A$4,1,0)</f>
        <v>0</v>
      </c>
      <c r="H1330" s="21">
        <f ca="1">IF(G1330=1,HLOOKUP(MONTH(E1330),Inputs!$B$11:$M$15,5),IF(YEAR($E1330)&gt;$F1330,0,IF(YEAR($E1330)=$F1330,HLOOKUP(MONTH(E1330),Inputs!$B$11:$M$15,4),1)))</f>
        <v>1</v>
      </c>
      <c r="I1330" s="2">
        <f>SUMIFS('raw data'!$E:$E,'raw data'!$A:$A,"="&amp;SystemAnalysis!$A1330,'raw data'!$G:$G,"="&amp;SystemAnalysis!$F1330)</f>
        <v>6</v>
      </c>
      <c r="J1330" s="24">
        <f ca="1">$D1330*H1330*Inputs!$A$2</f>
        <v>5.3130000000000006</v>
      </c>
      <c r="K1330" s="11">
        <f ca="1">IFERROR(I1330/J1330,"")</f>
        <v>1.129305477131564</v>
      </c>
    </row>
    <row r="1331" spans="1:11" x14ac:dyDescent="0.25">
      <c r="A1331" s="35">
        <v>2433</v>
      </c>
      <c r="B1331" s="2" t="s">
        <v>5</v>
      </c>
      <c r="C1331" s="2">
        <v>6</v>
      </c>
      <c r="D1331" s="2">
        <v>8.14</v>
      </c>
      <c r="E1331" s="12">
        <v>40603</v>
      </c>
      <c r="F1331" s="18">
        <v>2014</v>
      </c>
      <c r="G1331" s="2">
        <f ca="1">IF(YEAR(E1331)=Inputs!$A$4,1,0)</f>
        <v>0</v>
      </c>
      <c r="H1331" s="21">
        <f ca="1">IF(G1331=1,HLOOKUP(MONTH(E1331),Inputs!$B$11:$M$15,5),IF(YEAR($E1331)&gt;$F1331,0,IF(YEAR($E1331)=$F1331,HLOOKUP(MONTH(E1331),Inputs!$B$11:$M$15,4),1)))</f>
        <v>1</v>
      </c>
      <c r="I1331" s="2">
        <f>SUMIFS('raw data'!$E:$E,'raw data'!$A:$A,"="&amp;SystemAnalysis!$A1331,'raw data'!$G:$G,"="&amp;SystemAnalysis!$F1331)</f>
        <v>8</v>
      </c>
      <c r="J1331" s="24">
        <f ca="1">$D1331*H1331*Inputs!$A$2</f>
        <v>8.9540000000000006</v>
      </c>
      <c r="K1331" s="11">
        <f ca="1">IFERROR(I1331/J1331,"")</f>
        <v>0.89345543890998436</v>
      </c>
    </row>
    <row r="1332" spans="1:11" x14ac:dyDescent="0.25">
      <c r="A1332" s="35">
        <v>2450</v>
      </c>
      <c r="B1332" s="2" t="s">
        <v>5</v>
      </c>
      <c r="C1332" s="2">
        <v>3</v>
      </c>
      <c r="D1332" s="2">
        <v>44.8</v>
      </c>
      <c r="E1332" s="12">
        <v>40575</v>
      </c>
      <c r="F1332" s="18">
        <v>2014</v>
      </c>
      <c r="G1332" s="2">
        <f ca="1">IF(YEAR(E1332)=Inputs!$A$4,1,0)</f>
        <v>0</v>
      </c>
      <c r="H1332" s="21">
        <f ca="1">IF(G1332=1,HLOOKUP(MONTH(E1332),Inputs!$B$11:$M$15,5),IF(YEAR($E1332)&gt;$F1332,0,IF(YEAR($E1332)=$F1332,HLOOKUP(MONTH(E1332),Inputs!$B$11:$M$15,4),1)))</f>
        <v>1</v>
      </c>
      <c r="I1332" s="2">
        <f>SUMIFS('raw data'!$E:$E,'raw data'!$A:$A,"="&amp;SystemAnalysis!$A1332,'raw data'!$G:$G,"="&amp;SystemAnalysis!$F1332)</f>
        <v>47</v>
      </c>
      <c r="J1332" s="24">
        <f ca="1">$D1332*H1332*Inputs!$A$2</f>
        <v>49.28</v>
      </c>
      <c r="K1332" s="11">
        <f ca="1">IFERROR(I1332/J1332,"")</f>
        <v>0.95373376623376627</v>
      </c>
    </row>
    <row r="1333" spans="1:11" x14ac:dyDescent="0.25">
      <c r="A1333" s="35">
        <v>2463</v>
      </c>
      <c r="B1333" s="2" t="s">
        <v>5</v>
      </c>
      <c r="C1333" s="2">
        <v>3</v>
      </c>
      <c r="D1333" s="2">
        <v>51.03</v>
      </c>
      <c r="E1333" s="12">
        <v>40575</v>
      </c>
      <c r="F1333" s="18">
        <v>2014</v>
      </c>
      <c r="G1333" s="2">
        <f ca="1">IF(YEAR(E1333)=Inputs!$A$4,1,0)</f>
        <v>0</v>
      </c>
      <c r="H1333" s="21">
        <f ca="1">IF(G1333=1,HLOOKUP(MONTH(E1333),Inputs!$B$11:$M$15,5),IF(YEAR($E1333)&gt;$F1333,0,IF(YEAR($E1333)=$F1333,HLOOKUP(MONTH(E1333),Inputs!$B$11:$M$15,4),1)))</f>
        <v>1</v>
      </c>
      <c r="I1333" s="2">
        <f>SUMIFS('raw data'!$E:$E,'raw data'!$A:$A,"="&amp;SystemAnalysis!$A1333,'raw data'!$G:$G,"="&amp;SystemAnalysis!$F1333)</f>
        <v>55</v>
      </c>
      <c r="J1333" s="24">
        <f ca="1">$D1333*H1333*Inputs!$A$2</f>
        <v>56.133000000000003</v>
      </c>
      <c r="K1333" s="11">
        <f ca="1">IFERROR(I1333/J1333,"")</f>
        <v>0.97981579463060942</v>
      </c>
    </row>
    <row r="1334" spans="1:11" x14ac:dyDescent="0.25">
      <c r="A1334" s="35">
        <v>2474</v>
      </c>
      <c r="B1334" s="2" t="s">
        <v>5</v>
      </c>
      <c r="C1334" s="2">
        <v>9</v>
      </c>
      <c r="D1334" s="2">
        <v>5.17</v>
      </c>
      <c r="E1334" s="12">
        <v>40634</v>
      </c>
      <c r="F1334" s="18">
        <v>2014</v>
      </c>
      <c r="G1334" s="2">
        <f ca="1">IF(YEAR(E1334)=Inputs!$A$4,1,0)</f>
        <v>0</v>
      </c>
      <c r="H1334" s="21">
        <f ca="1">IF(G1334=1,HLOOKUP(MONTH(E1334),Inputs!$B$11:$M$15,5),IF(YEAR($E1334)&gt;$F1334,0,IF(YEAR($E1334)=$F1334,HLOOKUP(MONTH(E1334),Inputs!$B$11:$M$15,4),1)))</f>
        <v>1</v>
      </c>
      <c r="I1334" s="2">
        <f>SUMIFS('raw data'!$E:$E,'raw data'!$A:$A,"="&amp;SystemAnalysis!$A1334,'raw data'!$G:$G,"="&amp;SystemAnalysis!$F1334)</f>
        <v>6</v>
      </c>
      <c r="J1334" s="24">
        <f ca="1">$D1334*H1334*Inputs!$A$2</f>
        <v>5.6870000000000003</v>
      </c>
      <c r="K1334" s="11">
        <f ca="1">IFERROR(I1334/J1334,"")</f>
        <v>1.0550378055213645</v>
      </c>
    </row>
    <row r="1335" spans="1:11" x14ac:dyDescent="0.25">
      <c r="A1335" s="35">
        <v>2512</v>
      </c>
      <c r="B1335" s="2" t="s">
        <v>5</v>
      </c>
      <c r="C1335" s="2">
        <v>8</v>
      </c>
      <c r="D1335" s="2">
        <v>8.0500000000000007</v>
      </c>
      <c r="E1335" s="12">
        <v>40575</v>
      </c>
      <c r="F1335" s="18">
        <v>2014</v>
      </c>
      <c r="G1335" s="2">
        <f ca="1">IF(YEAR(E1335)=Inputs!$A$4,1,0)</f>
        <v>0</v>
      </c>
      <c r="H1335" s="21">
        <f ca="1">IF(G1335=1,HLOOKUP(MONTH(E1335),Inputs!$B$11:$M$15,5),IF(YEAR($E1335)&gt;$F1335,0,IF(YEAR($E1335)=$F1335,HLOOKUP(MONTH(E1335),Inputs!$B$11:$M$15,4),1)))</f>
        <v>1</v>
      </c>
      <c r="I1335" s="2">
        <f>SUMIFS('raw data'!$E:$E,'raw data'!$A:$A,"="&amp;SystemAnalysis!$A1335,'raw data'!$G:$G,"="&amp;SystemAnalysis!$F1335)</f>
        <v>10</v>
      </c>
      <c r="J1335" s="24">
        <f ca="1">$D1335*H1335*Inputs!$A$2</f>
        <v>8.8550000000000022</v>
      </c>
      <c r="K1335" s="11">
        <f ca="1">IFERROR(I1335/J1335,"")</f>
        <v>1.1293054771315638</v>
      </c>
    </row>
    <row r="1336" spans="1:11" x14ac:dyDescent="0.25">
      <c r="A1336" s="35">
        <v>2619</v>
      </c>
      <c r="B1336" s="2" t="s">
        <v>5</v>
      </c>
      <c r="C1336" s="2">
        <v>8</v>
      </c>
      <c r="D1336" s="2">
        <v>2.448</v>
      </c>
      <c r="E1336" s="12">
        <v>40695</v>
      </c>
      <c r="F1336" s="18">
        <v>2014</v>
      </c>
      <c r="G1336" s="2">
        <f ca="1">IF(YEAR(E1336)=Inputs!$A$4,1,0)</f>
        <v>0</v>
      </c>
      <c r="H1336" s="21">
        <f ca="1">IF(G1336=1,HLOOKUP(MONTH(E1336),Inputs!$B$11:$M$15,5),IF(YEAR($E1336)&gt;$F1336,0,IF(YEAR($E1336)=$F1336,HLOOKUP(MONTH(E1336),Inputs!$B$11:$M$15,4),1)))</f>
        <v>1</v>
      </c>
      <c r="I1336" s="2">
        <f>SUMIFS('raw data'!$E:$E,'raw data'!$A:$A,"="&amp;SystemAnalysis!$A1336,'raw data'!$G:$G,"="&amp;SystemAnalysis!$F1336)</f>
        <v>3</v>
      </c>
      <c r="J1336" s="24">
        <f ca="1">$D1336*H1336*Inputs!$A$2</f>
        <v>2.6928000000000001</v>
      </c>
      <c r="K1336" s="11">
        <f ca="1">IFERROR(I1336/J1336,"")</f>
        <v>1.1140819964349375</v>
      </c>
    </row>
    <row r="1337" spans="1:11" x14ac:dyDescent="0.25">
      <c r="A1337" s="35">
        <v>2638</v>
      </c>
      <c r="B1337" s="2" t="s">
        <v>5</v>
      </c>
      <c r="C1337" s="2">
        <v>6</v>
      </c>
      <c r="D1337" s="2">
        <v>1.175</v>
      </c>
      <c r="E1337" s="12">
        <v>40787</v>
      </c>
      <c r="F1337" s="18">
        <v>2014</v>
      </c>
      <c r="G1337" s="2">
        <f ca="1">IF(YEAR(E1337)=Inputs!$A$4,1,0)</f>
        <v>0</v>
      </c>
      <c r="H1337" s="21">
        <f ca="1">IF(G1337=1,HLOOKUP(MONTH(E1337),Inputs!$B$11:$M$15,5),IF(YEAR($E1337)&gt;$F1337,0,IF(YEAR($E1337)=$F1337,HLOOKUP(MONTH(E1337),Inputs!$B$11:$M$15,4),1)))</f>
        <v>1</v>
      </c>
      <c r="I1337" s="2">
        <f>SUMIFS('raw data'!$E:$E,'raw data'!$A:$A,"="&amp;SystemAnalysis!$A1337,'raw data'!$G:$G,"="&amp;SystemAnalysis!$F1337)</f>
        <v>1</v>
      </c>
      <c r="J1337" s="24">
        <f ca="1">$D1337*H1337*Inputs!$A$2</f>
        <v>1.2925000000000002</v>
      </c>
      <c r="K1337" s="11">
        <f ca="1">IFERROR(I1337/J1337,"")</f>
        <v>0.77369439071566715</v>
      </c>
    </row>
    <row r="1338" spans="1:11" x14ac:dyDescent="0.25">
      <c r="A1338" s="35">
        <v>2746</v>
      </c>
      <c r="B1338" s="2" t="s">
        <v>5</v>
      </c>
      <c r="C1338" s="2">
        <v>6</v>
      </c>
      <c r="D1338" s="2">
        <v>4.2300000000000004</v>
      </c>
      <c r="E1338" s="12">
        <v>40756</v>
      </c>
      <c r="F1338" s="18">
        <v>2014</v>
      </c>
      <c r="G1338" s="2">
        <f ca="1">IF(YEAR(E1338)=Inputs!$A$4,1,0)</f>
        <v>0</v>
      </c>
      <c r="H1338" s="21">
        <f ca="1">IF(G1338=1,HLOOKUP(MONTH(E1338),Inputs!$B$11:$M$15,5),IF(YEAR($E1338)&gt;$F1338,0,IF(YEAR($E1338)=$F1338,HLOOKUP(MONTH(E1338),Inputs!$B$11:$M$15,4),1)))</f>
        <v>1</v>
      </c>
      <c r="I1338" s="2">
        <f>SUMIFS('raw data'!$E:$E,'raw data'!$A:$A,"="&amp;SystemAnalysis!$A1338,'raw data'!$G:$G,"="&amp;SystemAnalysis!$F1338)</f>
        <v>6</v>
      </c>
      <c r="J1338" s="24">
        <f ca="1">$D1338*H1338*Inputs!$A$2</f>
        <v>4.6530000000000005</v>
      </c>
      <c r="K1338" s="11">
        <f ca="1">IFERROR(I1338/J1338,"")</f>
        <v>1.2894906511927786</v>
      </c>
    </row>
    <row r="1339" spans="1:11" x14ac:dyDescent="0.25">
      <c r="A1339" s="35">
        <v>2764</v>
      </c>
      <c r="B1339" s="2" t="s">
        <v>5</v>
      </c>
      <c r="C1339" s="2">
        <v>8</v>
      </c>
      <c r="D1339" s="2">
        <v>3.22</v>
      </c>
      <c r="E1339" s="12">
        <v>41365</v>
      </c>
      <c r="F1339" s="18">
        <v>2014</v>
      </c>
      <c r="G1339" s="2">
        <f ca="1">IF(YEAR(E1339)=Inputs!$A$4,1,0)</f>
        <v>0</v>
      </c>
      <c r="H1339" s="21">
        <f ca="1">IF(G1339=1,HLOOKUP(MONTH(E1339),Inputs!$B$11:$M$15,5),IF(YEAR($E1339)&gt;$F1339,0,IF(YEAR($E1339)=$F1339,HLOOKUP(MONTH(E1339),Inputs!$B$11:$M$15,4),1)))</f>
        <v>1</v>
      </c>
      <c r="I1339" s="2">
        <f>SUMIFS('raw data'!$E:$E,'raw data'!$A:$A,"="&amp;SystemAnalysis!$A1339,'raw data'!$G:$G,"="&amp;SystemAnalysis!$F1339)</f>
        <v>8</v>
      </c>
      <c r="J1339" s="24">
        <f ca="1">$D1339*H1339*Inputs!$A$2</f>
        <v>3.5420000000000007</v>
      </c>
      <c r="K1339" s="11">
        <f ca="1">IFERROR(I1339/J1339,"")</f>
        <v>2.2586109542631276</v>
      </c>
    </row>
    <row r="1340" spans="1:11" x14ac:dyDescent="0.25">
      <c r="A1340" s="35">
        <v>2774</v>
      </c>
      <c r="B1340" s="2" t="s">
        <v>5</v>
      </c>
      <c r="C1340" s="2">
        <v>6</v>
      </c>
      <c r="D1340" s="2">
        <v>2.8</v>
      </c>
      <c r="E1340" s="12">
        <v>40725</v>
      </c>
      <c r="F1340" s="18">
        <v>2014</v>
      </c>
      <c r="G1340" s="2">
        <f ca="1">IF(YEAR(E1340)=Inputs!$A$4,1,0)</f>
        <v>0</v>
      </c>
      <c r="H1340" s="21">
        <f ca="1">IF(G1340=1,HLOOKUP(MONTH(E1340),Inputs!$B$11:$M$15,5),IF(YEAR($E1340)&gt;$F1340,0,IF(YEAR($E1340)=$F1340,HLOOKUP(MONTH(E1340),Inputs!$B$11:$M$15,4),1)))</f>
        <v>1</v>
      </c>
      <c r="I1340" s="2">
        <f>SUMIFS('raw data'!$E:$E,'raw data'!$A:$A,"="&amp;SystemAnalysis!$A1340,'raw data'!$G:$G,"="&amp;SystemAnalysis!$F1340)</f>
        <v>4</v>
      </c>
      <c r="J1340" s="24">
        <f ca="1">$D1340*H1340*Inputs!$A$2</f>
        <v>3.08</v>
      </c>
      <c r="K1340" s="11">
        <f ca="1">IFERROR(I1340/J1340,"")</f>
        <v>1.2987012987012987</v>
      </c>
    </row>
    <row r="1341" spans="1:11" x14ac:dyDescent="0.25">
      <c r="A1341" s="35">
        <v>2824</v>
      </c>
      <c r="B1341" s="2" t="s">
        <v>5</v>
      </c>
      <c r="C1341" s="2">
        <v>8</v>
      </c>
      <c r="D1341" s="2">
        <v>2.1760000000000002</v>
      </c>
      <c r="E1341" s="12">
        <v>40695</v>
      </c>
      <c r="F1341" s="18">
        <v>2014</v>
      </c>
      <c r="G1341" s="2">
        <f ca="1">IF(YEAR(E1341)=Inputs!$A$4,1,0)</f>
        <v>0</v>
      </c>
      <c r="H1341" s="21">
        <f ca="1">IF(G1341=1,HLOOKUP(MONTH(E1341),Inputs!$B$11:$M$15,5),IF(YEAR($E1341)&gt;$F1341,0,IF(YEAR($E1341)=$F1341,HLOOKUP(MONTH(E1341),Inputs!$B$11:$M$15,4),1)))</f>
        <v>1</v>
      </c>
      <c r="I1341" s="2">
        <f>SUMIFS('raw data'!$E:$E,'raw data'!$A:$A,"="&amp;SystemAnalysis!$A1341,'raw data'!$G:$G,"="&amp;SystemAnalysis!$F1341)</f>
        <v>3</v>
      </c>
      <c r="J1341" s="24">
        <f ca="1">$D1341*H1341*Inputs!$A$2</f>
        <v>2.3936000000000002</v>
      </c>
      <c r="K1341" s="11">
        <f ca="1">IFERROR(I1341/J1341,"")</f>
        <v>1.2533422459893047</v>
      </c>
    </row>
    <row r="1342" spans="1:11" x14ac:dyDescent="0.25">
      <c r="A1342" s="35">
        <v>2929</v>
      </c>
      <c r="B1342" s="2" t="s">
        <v>5</v>
      </c>
      <c r="C1342" s="2">
        <v>6</v>
      </c>
      <c r="D1342" s="2">
        <v>6.44</v>
      </c>
      <c r="E1342" s="12">
        <v>40664</v>
      </c>
      <c r="F1342" s="18">
        <v>2014</v>
      </c>
      <c r="G1342" s="2">
        <f ca="1">IF(YEAR(E1342)=Inputs!$A$4,1,0)</f>
        <v>0</v>
      </c>
      <c r="H1342" s="21">
        <f ca="1">IF(G1342=1,HLOOKUP(MONTH(E1342),Inputs!$B$11:$M$15,5),IF(YEAR($E1342)&gt;$F1342,0,IF(YEAR($E1342)=$F1342,HLOOKUP(MONTH(E1342),Inputs!$B$11:$M$15,4),1)))</f>
        <v>1</v>
      </c>
      <c r="I1342" s="2">
        <f>SUMIFS('raw data'!$E:$E,'raw data'!$A:$A,"="&amp;SystemAnalysis!$A1342,'raw data'!$G:$G,"="&amp;SystemAnalysis!$F1342)</f>
        <v>7</v>
      </c>
      <c r="J1342" s="24">
        <f ca="1">$D1342*H1342*Inputs!$A$2</f>
        <v>7.0840000000000014</v>
      </c>
      <c r="K1342" s="11">
        <f ca="1">IFERROR(I1342/J1342,"")</f>
        <v>0.98814229249011842</v>
      </c>
    </row>
    <row r="1343" spans="1:11" x14ac:dyDescent="0.25">
      <c r="A1343" s="35">
        <v>3030</v>
      </c>
      <c r="B1343" s="2" t="s">
        <v>5</v>
      </c>
      <c r="C1343" s="2">
        <v>6</v>
      </c>
      <c r="D1343" s="2">
        <v>7.8540000000000001</v>
      </c>
      <c r="E1343" s="12">
        <v>40725</v>
      </c>
      <c r="F1343" s="18">
        <v>2014</v>
      </c>
      <c r="G1343" s="2">
        <f ca="1">IF(YEAR(E1343)=Inputs!$A$4,1,0)</f>
        <v>0</v>
      </c>
      <c r="H1343" s="21">
        <f ca="1">IF(G1343=1,HLOOKUP(MONTH(E1343),Inputs!$B$11:$M$15,5),IF(YEAR($E1343)&gt;$F1343,0,IF(YEAR($E1343)=$F1343,HLOOKUP(MONTH(E1343),Inputs!$B$11:$M$15,4),1)))</f>
        <v>1</v>
      </c>
      <c r="I1343" s="2">
        <f>SUMIFS('raw data'!$E:$E,'raw data'!$A:$A,"="&amp;SystemAnalysis!$A1343,'raw data'!$G:$G,"="&amp;SystemAnalysis!$F1343)</f>
        <v>10</v>
      </c>
      <c r="J1343" s="24">
        <f ca="1">$D1343*H1343*Inputs!$A$2</f>
        <v>8.6394000000000002</v>
      </c>
      <c r="K1343" s="11">
        <f ca="1">IFERROR(I1343/J1343,"")</f>
        <v>1.1574877885038313</v>
      </c>
    </row>
    <row r="1344" spans="1:11" x14ac:dyDescent="0.25">
      <c r="A1344" s="35">
        <v>3075</v>
      </c>
      <c r="B1344" s="2" t="s">
        <v>5</v>
      </c>
      <c r="C1344" s="2">
        <v>5</v>
      </c>
      <c r="D1344" s="2">
        <v>2.08</v>
      </c>
      <c r="E1344" s="12">
        <v>41122</v>
      </c>
      <c r="F1344" s="18">
        <v>2014</v>
      </c>
      <c r="G1344" s="2">
        <f ca="1">IF(YEAR(E1344)=Inputs!$A$4,1,0)</f>
        <v>0</v>
      </c>
      <c r="H1344" s="21">
        <f ca="1">IF(G1344=1,HLOOKUP(MONTH(E1344),Inputs!$B$11:$M$15,5),IF(YEAR($E1344)&gt;$F1344,0,IF(YEAR($E1344)=$F1344,HLOOKUP(MONTH(E1344),Inputs!$B$11:$M$15,4),1)))</f>
        <v>1</v>
      </c>
      <c r="I1344" s="2">
        <f>SUMIFS('raw data'!$E:$E,'raw data'!$A:$A,"="&amp;SystemAnalysis!$A1344,'raw data'!$G:$G,"="&amp;SystemAnalysis!$F1344)</f>
        <v>2</v>
      </c>
      <c r="J1344" s="24">
        <f ca="1">$D1344*H1344*Inputs!$A$2</f>
        <v>2.2880000000000003</v>
      </c>
      <c r="K1344" s="11">
        <f ca="1">IFERROR(I1344/J1344,"")</f>
        <v>0.87412587412587406</v>
      </c>
    </row>
    <row r="1345" spans="1:11" x14ac:dyDescent="0.25">
      <c r="A1345" s="35">
        <v>3153</v>
      </c>
      <c r="B1345" s="2" t="s">
        <v>5</v>
      </c>
      <c r="C1345" s="2">
        <v>5</v>
      </c>
      <c r="D1345" s="2">
        <v>5.94</v>
      </c>
      <c r="E1345" s="12">
        <v>40695</v>
      </c>
      <c r="F1345" s="18">
        <v>2014</v>
      </c>
      <c r="G1345" s="2">
        <f ca="1">IF(YEAR(E1345)=Inputs!$A$4,1,0)</f>
        <v>0</v>
      </c>
      <c r="H1345" s="21">
        <f ca="1">IF(G1345=1,HLOOKUP(MONTH(E1345),Inputs!$B$11:$M$15,5),IF(YEAR($E1345)&gt;$F1345,0,IF(YEAR($E1345)=$F1345,HLOOKUP(MONTH(E1345),Inputs!$B$11:$M$15,4),1)))</f>
        <v>1</v>
      </c>
      <c r="I1345" s="2">
        <f>SUMIFS('raw data'!$E:$E,'raw data'!$A:$A,"="&amp;SystemAnalysis!$A1345,'raw data'!$G:$G,"="&amp;SystemAnalysis!$F1345)</f>
        <v>6</v>
      </c>
      <c r="J1345" s="24">
        <f ca="1">$D1345*H1345*Inputs!$A$2</f>
        <v>6.5340000000000007</v>
      </c>
      <c r="K1345" s="11">
        <f ca="1">IFERROR(I1345/J1345,"")</f>
        <v>0.9182736455463727</v>
      </c>
    </row>
    <row r="1346" spans="1:11" x14ac:dyDescent="0.25">
      <c r="A1346" s="35">
        <v>3195</v>
      </c>
      <c r="B1346" s="2" t="s">
        <v>5</v>
      </c>
      <c r="C1346" s="2">
        <v>5</v>
      </c>
      <c r="D1346" s="2">
        <v>5.59</v>
      </c>
      <c r="E1346" s="12">
        <v>40817</v>
      </c>
      <c r="F1346" s="18">
        <v>2014</v>
      </c>
      <c r="G1346" s="2">
        <f ca="1">IF(YEAR(E1346)=Inputs!$A$4,1,0)</f>
        <v>0</v>
      </c>
      <c r="H1346" s="21">
        <f ca="1">IF(G1346=1,HLOOKUP(MONTH(E1346),Inputs!$B$11:$M$15,5),IF(YEAR($E1346)&gt;$F1346,0,IF(YEAR($E1346)=$F1346,HLOOKUP(MONTH(E1346),Inputs!$B$11:$M$15,4),1)))</f>
        <v>1</v>
      </c>
      <c r="I1346" s="2">
        <f>SUMIFS('raw data'!$E:$E,'raw data'!$A:$A,"="&amp;SystemAnalysis!$A1346,'raw data'!$G:$G,"="&amp;SystemAnalysis!$F1346)</f>
        <v>6</v>
      </c>
      <c r="J1346" s="24">
        <f ca="1">$D1346*H1346*Inputs!$A$2</f>
        <v>6.149</v>
      </c>
      <c r="K1346" s="11">
        <f ca="1">IFERROR(I1346/J1346,"")</f>
        <v>0.97576841762888278</v>
      </c>
    </row>
    <row r="1347" spans="1:11" x14ac:dyDescent="0.25">
      <c r="A1347" s="35">
        <v>3300</v>
      </c>
      <c r="B1347" s="2" t="s">
        <v>5</v>
      </c>
      <c r="C1347" s="2">
        <v>5</v>
      </c>
      <c r="D1347" s="2">
        <v>9.99</v>
      </c>
      <c r="E1347" s="12">
        <v>40664</v>
      </c>
      <c r="F1347" s="18">
        <v>2014</v>
      </c>
      <c r="G1347" s="2">
        <f ca="1">IF(YEAR(E1347)=Inputs!$A$4,1,0)</f>
        <v>0</v>
      </c>
      <c r="H1347" s="21">
        <f ca="1">IF(G1347=1,HLOOKUP(MONTH(E1347),Inputs!$B$11:$M$15,5),IF(YEAR($E1347)&gt;$F1347,0,IF(YEAR($E1347)=$F1347,HLOOKUP(MONTH(E1347),Inputs!$B$11:$M$15,4),1)))</f>
        <v>1</v>
      </c>
      <c r="I1347" s="2">
        <f>SUMIFS('raw data'!$E:$E,'raw data'!$A:$A,"="&amp;SystemAnalysis!$A1347,'raw data'!$G:$G,"="&amp;SystemAnalysis!$F1347)</f>
        <v>4</v>
      </c>
      <c r="J1347" s="24">
        <f ca="1">$D1347*H1347*Inputs!$A$2</f>
        <v>10.989000000000001</v>
      </c>
      <c r="K1347" s="11">
        <f ca="1">IFERROR(I1347/J1347,"")</f>
        <v>0.36400036400036395</v>
      </c>
    </row>
    <row r="1348" spans="1:11" x14ac:dyDescent="0.25">
      <c r="A1348" s="35">
        <v>3306</v>
      </c>
      <c r="B1348" s="2" t="s">
        <v>5</v>
      </c>
      <c r="C1348" s="2">
        <v>8</v>
      </c>
      <c r="D1348" s="2">
        <v>1.9039999999999999</v>
      </c>
      <c r="E1348" s="12">
        <v>40756</v>
      </c>
      <c r="F1348" s="18">
        <v>2014</v>
      </c>
      <c r="G1348" s="2">
        <f ca="1">IF(YEAR(E1348)=Inputs!$A$4,1,0)</f>
        <v>0</v>
      </c>
      <c r="H1348" s="21">
        <f ca="1">IF(G1348=1,HLOOKUP(MONTH(E1348),Inputs!$B$11:$M$15,5),IF(YEAR($E1348)&gt;$F1348,0,IF(YEAR($E1348)=$F1348,HLOOKUP(MONTH(E1348),Inputs!$B$11:$M$15,4),1)))</f>
        <v>1</v>
      </c>
      <c r="I1348" s="2">
        <f>SUMIFS('raw data'!$E:$E,'raw data'!$A:$A,"="&amp;SystemAnalysis!$A1348,'raw data'!$G:$G,"="&amp;SystemAnalysis!$F1348)</f>
        <v>2</v>
      </c>
      <c r="J1348" s="24">
        <f ca="1">$D1348*H1348*Inputs!$A$2</f>
        <v>2.0944000000000003</v>
      </c>
      <c r="K1348" s="11">
        <f ca="1">IFERROR(I1348/J1348,"")</f>
        <v>0.95492742551566068</v>
      </c>
    </row>
    <row r="1349" spans="1:11" x14ac:dyDescent="0.25">
      <c r="A1349" s="35">
        <v>3425</v>
      </c>
      <c r="B1349" s="2" t="s">
        <v>5</v>
      </c>
      <c r="C1349" s="2">
        <v>8</v>
      </c>
      <c r="D1349" s="2">
        <v>53.76</v>
      </c>
      <c r="E1349" s="12">
        <v>40848</v>
      </c>
      <c r="F1349" s="18">
        <v>2014</v>
      </c>
      <c r="G1349" s="2">
        <f ca="1">IF(YEAR(E1349)=Inputs!$A$4,1,0)</f>
        <v>0</v>
      </c>
      <c r="H1349" s="21">
        <f ca="1">IF(G1349=1,HLOOKUP(MONTH(E1349),Inputs!$B$11:$M$15,5),IF(YEAR($E1349)&gt;$F1349,0,IF(YEAR($E1349)=$F1349,HLOOKUP(MONTH(E1349),Inputs!$B$11:$M$15,4),1)))</f>
        <v>1</v>
      </c>
      <c r="I1349" s="2">
        <f>SUMIFS('raw data'!$E:$E,'raw data'!$A:$A,"="&amp;SystemAnalysis!$A1349,'raw data'!$G:$G,"="&amp;SystemAnalysis!$F1349)</f>
        <v>69</v>
      </c>
      <c r="J1349" s="24">
        <f ca="1">$D1349*H1349*Inputs!$A$2</f>
        <v>59.136000000000003</v>
      </c>
      <c r="K1349" s="11">
        <f ca="1">IFERROR(I1349/J1349,"")</f>
        <v>1.166801948051948</v>
      </c>
    </row>
    <row r="1350" spans="1:11" x14ac:dyDescent="0.25">
      <c r="A1350" s="35">
        <v>3439</v>
      </c>
      <c r="B1350" s="2" t="s">
        <v>5</v>
      </c>
      <c r="C1350" s="2">
        <v>6</v>
      </c>
      <c r="D1350" s="2">
        <v>7.56</v>
      </c>
      <c r="E1350" s="12">
        <v>40940</v>
      </c>
      <c r="F1350" s="18">
        <v>2014</v>
      </c>
      <c r="G1350" s="2">
        <f ca="1">IF(YEAR(E1350)=Inputs!$A$4,1,0)</f>
        <v>0</v>
      </c>
      <c r="H1350" s="21">
        <f ca="1">IF(G1350=1,HLOOKUP(MONTH(E1350),Inputs!$B$11:$M$15,5),IF(YEAR($E1350)&gt;$F1350,0,IF(YEAR($E1350)=$F1350,HLOOKUP(MONTH(E1350),Inputs!$B$11:$M$15,4),1)))</f>
        <v>1</v>
      </c>
      <c r="I1350" s="2">
        <f>SUMIFS('raw data'!$E:$E,'raw data'!$A:$A,"="&amp;SystemAnalysis!$A1350,'raw data'!$G:$G,"="&amp;SystemAnalysis!$F1350)</f>
        <v>8</v>
      </c>
      <c r="J1350" s="24">
        <f ca="1">$D1350*H1350*Inputs!$A$2</f>
        <v>8.3160000000000007</v>
      </c>
      <c r="K1350" s="11">
        <f ca="1">IFERROR(I1350/J1350,"")</f>
        <v>0.96200096200096197</v>
      </c>
    </row>
    <row r="1351" spans="1:11" x14ac:dyDescent="0.25">
      <c r="A1351" s="35">
        <v>3613</v>
      </c>
      <c r="B1351" s="2" t="s">
        <v>5</v>
      </c>
      <c r="C1351" s="2">
        <v>6</v>
      </c>
      <c r="D1351" s="2">
        <v>1.84</v>
      </c>
      <c r="E1351" s="12">
        <v>41122</v>
      </c>
      <c r="F1351" s="18">
        <v>2014</v>
      </c>
      <c r="G1351" s="2">
        <f ca="1">IF(YEAR(E1351)=Inputs!$A$4,1,0)</f>
        <v>0</v>
      </c>
      <c r="H1351" s="21">
        <f ca="1">IF(G1351=1,HLOOKUP(MONTH(E1351),Inputs!$B$11:$M$15,5),IF(YEAR($E1351)&gt;$F1351,0,IF(YEAR($E1351)=$F1351,HLOOKUP(MONTH(E1351),Inputs!$B$11:$M$15,4),1)))</f>
        <v>1</v>
      </c>
      <c r="I1351" s="2">
        <f>SUMIFS('raw data'!$E:$E,'raw data'!$A:$A,"="&amp;SystemAnalysis!$A1351,'raw data'!$G:$G,"="&amp;SystemAnalysis!$F1351)</f>
        <v>2</v>
      </c>
      <c r="J1351" s="24">
        <f ca="1">$D1351*H1351*Inputs!$A$2</f>
        <v>2.0240000000000005</v>
      </c>
      <c r="K1351" s="11">
        <f ca="1">IFERROR(I1351/J1351,"")</f>
        <v>0.98814229249011831</v>
      </c>
    </row>
    <row r="1352" spans="1:11" x14ac:dyDescent="0.25">
      <c r="A1352" s="35">
        <v>3735</v>
      </c>
      <c r="B1352" s="2" t="s">
        <v>5</v>
      </c>
      <c r="C1352" s="2">
        <v>8</v>
      </c>
      <c r="D1352" s="2">
        <v>2.585</v>
      </c>
      <c r="E1352" s="12">
        <v>41000</v>
      </c>
      <c r="F1352" s="18">
        <v>2014</v>
      </c>
      <c r="G1352" s="2">
        <f ca="1">IF(YEAR(E1352)=Inputs!$A$4,1,0)</f>
        <v>0</v>
      </c>
      <c r="H1352" s="21">
        <f ca="1">IF(G1352=1,HLOOKUP(MONTH(E1352),Inputs!$B$11:$M$15,5),IF(YEAR($E1352)&gt;$F1352,0,IF(YEAR($E1352)=$F1352,HLOOKUP(MONTH(E1352),Inputs!$B$11:$M$15,4),1)))</f>
        <v>1</v>
      </c>
      <c r="I1352" s="2">
        <f>SUMIFS('raw data'!$E:$E,'raw data'!$A:$A,"="&amp;SystemAnalysis!$A1352,'raw data'!$G:$G,"="&amp;SystemAnalysis!$F1352)</f>
        <v>3</v>
      </c>
      <c r="J1352" s="24">
        <f ca="1">$D1352*H1352*Inputs!$A$2</f>
        <v>2.8435000000000001</v>
      </c>
      <c r="K1352" s="11">
        <f ca="1">IFERROR(I1352/J1352,"")</f>
        <v>1.0550378055213645</v>
      </c>
    </row>
    <row r="1353" spans="1:11" x14ac:dyDescent="0.25">
      <c r="A1353" s="35">
        <v>3753</v>
      </c>
      <c r="B1353" s="2" t="s">
        <v>5</v>
      </c>
      <c r="C1353" s="2">
        <v>6</v>
      </c>
      <c r="D1353" s="2">
        <v>5.7350000000000003</v>
      </c>
      <c r="E1353" s="12">
        <v>40634</v>
      </c>
      <c r="F1353" s="18">
        <v>2014</v>
      </c>
      <c r="G1353" s="2">
        <f ca="1">IF(YEAR(E1353)=Inputs!$A$4,1,0)</f>
        <v>0</v>
      </c>
      <c r="H1353" s="21">
        <f ca="1">IF(G1353=1,HLOOKUP(MONTH(E1353),Inputs!$B$11:$M$15,5),IF(YEAR($E1353)&gt;$F1353,0,IF(YEAR($E1353)=$F1353,HLOOKUP(MONTH(E1353),Inputs!$B$11:$M$15,4),1)))</f>
        <v>1</v>
      </c>
      <c r="I1353" s="2">
        <f>SUMIFS('raw data'!$E:$E,'raw data'!$A:$A,"="&amp;SystemAnalysis!$A1353,'raw data'!$G:$G,"="&amp;SystemAnalysis!$F1353)</f>
        <v>7</v>
      </c>
      <c r="J1353" s="24">
        <f ca="1">$D1353*H1353*Inputs!$A$2</f>
        <v>6.3085000000000004</v>
      </c>
      <c r="K1353" s="11">
        <f ca="1">IFERROR(I1353/J1353,"")</f>
        <v>1.1096140128398193</v>
      </c>
    </row>
    <row r="1354" spans="1:11" x14ac:dyDescent="0.25">
      <c r="A1354" s="35">
        <v>4933</v>
      </c>
      <c r="B1354" s="2" t="s">
        <v>5</v>
      </c>
      <c r="C1354" s="2">
        <v>13</v>
      </c>
      <c r="D1354" s="2">
        <v>18</v>
      </c>
      <c r="E1354" s="12">
        <v>40969</v>
      </c>
      <c r="F1354" s="18">
        <v>2014</v>
      </c>
      <c r="G1354" s="2">
        <f ca="1">IF(YEAR(E1354)=Inputs!$A$4,1,0)</f>
        <v>0</v>
      </c>
      <c r="H1354" s="21">
        <f ca="1">IF(G1354=1,HLOOKUP(MONTH(E1354),Inputs!$B$11:$M$15,5),IF(YEAR($E1354)&gt;$F1354,0,IF(YEAR($E1354)=$F1354,HLOOKUP(MONTH(E1354),Inputs!$B$11:$M$15,4),1)))</f>
        <v>1</v>
      </c>
      <c r="I1354" s="2">
        <f>SUMIFS('raw data'!$E:$E,'raw data'!$A:$A,"="&amp;SystemAnalysis!$A1354,'raw data'!$G:$G,"="&amp;SystemAnalysis!$F1354)</f>
        <v>21</v>
      </c>
      <c r="J1354" s="24">
        <f ca="1">$D1354*H1354*Inputs!$A$2</f>
        <v>19.8</v>
      </c>
      <c r="K1354" s="11">
        <f ca="1">IFERROR(I1354/J1354,"")</f>
        <v>1.0606060606060606</v>
      </c>
    </row>
    <row r="1355" spans="1:11" x14ac:dyDescent="0.25">
      <c r="A1355" s="35">
        <v>5221</v>
      </c>
      <c r="B1355" s="2" t="s">
        <v>5</v>
      </c>
      <c r="C1355" s="2">
        <v>6</v>
      </c>
      <c r="D1355" s="2">
        <v>1.76</v>
      </c>
      <c r="E1355" s="12">
        <v>41183</v>
      </c>
      <c r="F1355" s="18">
        <v>2014</v>
      </c>
      <c r="G1355" s="2">
        <f ca="1">IF(YEAR(E1355)=Inputs!$A$4,1,0)</f>
        <v>0</v>
      </c>
      <c r="H1355" s="21">
        <f ca="1">IF(G1355=1,HLOOKUP(MONTH(E1355),Inputs!$B$11:$M$15,5),IF(YEAR($E1355)&gt;$F1355,0,IF(YEAR($E1355)=$F1355,HLOOKUP(MONTH(E1355),Inputs!$B$11:$M$15,4),1)))</f>
        <v>1</v>
      </c>
      <c r="I1355" s="2">
        <f>SUMIFS('raw data'!$E:$E,'raw data'!$A:$A,"="&amp;SystemAnalysis!$A1355,'raw data'!$G:$G,"="&amp;SystemAnalysis!$F1355)</f>
        <v>1</v>
      </c>
      <c r="J1355" s="24">
        <f ca="1">$D1355*H1355*Inputs!$A$2</f>
        <v>1.9360000000000002</v>
      </c>
      <c r="K1355" s="11">
        <f ca="1">IFERROR(I1355/J1355,"")</f>
        <v>0.51652892561983466</v>
      </c>
    </row>
    <row r="1356" spans="1:11" x14ac:dyDescent="0.25">
      <c r="A1356" s="35">
        <v>5880</v>
      </c>
      <c r="B1356" s="2" t="s">
        <v>5</v>
      </c>
      <c r="C1356" s="2">
        <v>6</v>
      </c>
      <c r="D1356" s="2">
        <v>2.88</v>
      </c>
      <c r="E1356" s="12">
        <v>41091</v>
      </c>
      <c r="F1356" s="18">
        <v>2014</v>
      </c>
      <c r="G1356" s="2">
        <f ca="1">IF(YEAR(E1356)=Inputs!$A$4,1,0)</f>
        <v>0</v>
      </c>
      <c r="H1356" s="21">
        <f ca="1">IF(G1356=1,HLOOKUP(MONTH(E1356),Inputs!$B$11:$M$15,5),IF(YEAR($E1356)&gt;$F1356,0,IF(YEAR($E1356)=$F1356,HLOOKUP(MONTH(E1356),Inputs!$B$11:$M$15,4),1)))</f>
        <v>1</v>
      </c>
      <c r="I1356" s="2">
        <f>SUMIFS('raw data'!$E:$E,'raw data'!$A:$A,"="&amp;SystemAnalysis!$A1356,'raw data'!$G:$G,"="&amp;SystemAnalysis!$F1356)</f>
        <v>3</v>
      </c>
      <c r="J1356" s="24">
        <f ca="1">$D1356*H1356*Inputs!$A$2</f>
        <v>3.1680000000000001</v>
      </c>
      <c r="K1356" s="11">
        <f ca="1">IFERROR(I1356/J1356,"")</f>
        <v>0.94696969696969691</v>
      </c>
    </row>
    <row r="1357" spans="1:11" x14ac:dyDescent="0.25">
      <c r="A1357" s="35">
        <v>8228</v>
      </c>
      <c r="B1357" s="2" t="s">
        <v>5</v>
      </c>
      <c r="C1357" s="2">
        <v>6</v>
      </c>
      <c r="D1357" s="2">
        <v>3.43</v>
      </c>
      <c r="E1357" s="12">
        <v>41306</v>
      </c>
      <c r="F1357" s="18">
        <v>2014</v>
      </c>
      <c r="G1357" s="2">
        <f ca="1">IF(YEAR(E1357)=Inputs!$A$4,1,0)</f>
        <v>0</v>
      </c>
      <c r="H1357" s="21">
        <f ca="1">IF(G1357=1,HLOOKUP(MONTH(E1357),Inputs!$B$11:$M$15,5),IF(YEAR($E1357)&gt;$F1357,0,IF(YEAR($E1357)=$F1357,HLOOKUP(MONTH(E1357),Inputs!$B$11:$M$15,4),1)))</f>
        <v>1</v>
      </c>
      <c r="I1357" s="2">
        <f>SUMIFS('raw data'!$E:$E,'raw data'!$A:$A,"="&amp;SystemAnalysis!$A1357,'raw data'!$G:$G,"="&amp;SystemAnalysis!$F1357)</f>
        <v>4</v>
      </c>
      <c r="J1357" s="24">
        <f ca="1">$D1357*H1357*Inputs!$A$2</f>
        <v>3.7730000000000006</v>
      </c>
      <c r="K1357" s="11">
        <f ca="1">IFERROR(I1357/J1357,"")</f>
        <v>1.0601643254704478</v>
      </c>
    </row>
    <row r="1358" spans="1:11" x14ac:dyDescent="0.25">
      <c r="A1358" s="35">
        <v>8329</v>
      </c>
      <c r="B1358" s="2" t="s">
        <v>5</v>
      </c>
      <c r="C1358" s="2">
        <v>8</v>
      </c>
      <c r="D1358" s="2">
        <v>2.99</v>
      </c>
      <c r="E1358" s="12">
        <v>41122</v>
      </c>
      <c r="F1358" s="18">
        <v>2014</v>
      </c>
      <c r="G1358" s="2">
        <f ca="1">IF(YEAR(E1358)=Inputs!$A$4,1,0)</f>
        <v>0</v>
      </c>
      <c r="H1358" s="21">
        <f ca="1">IF(G1358=1,HLOOKUP(MONTH(E1358),Inputs!$B$11:$M$15,5),IF(YEAR($E1358)&gt;$F1358,0,IF(YEAR($E1358)=$F1358,HLOOKUP(MONTH(E1358),Inputs!$B$11:$M$15,4),1)))</f>
        <v>1</v>
      </c>
      <c r="I1358" s="2">
        <f>SUMIFS('raw data'!$E:$E,'raw data'!$A:$A,"="&amp;SystemAnalysis!$A1358,'raw data'!$G:$G,"="&amp;SystemAnalysis!$F1358)</f>
        <v>4</v>
      </c>
      <c r="J1358" s="24">
        <f ca="1">$D1358*H1358*Inputs!$A$2</f>
        <v>3.2890000000000006</v>
      </c>
      <c r="K1358" s="11">
        <f ca="1">IFERROR(I1358/J1358,"")</f>
        <v>1.2161751292186072</v>
      </c>
    </row>
    <row r="1359" spans="1:11" x14ac:dyDescent="0.25">
      <c r="A1359" s="35">
        <v>8330</v>
      </c>
      <c r="B1359" s="2" t="s">
        <v>5</v>
      </c>
      <c r="C1359" s="2">
        <v>8</v>
      </c>
      <c r="D1359" s="2">
        <v>2.76</v>
      </c>
      <c r="E1359" s="12">
        <v>41153</v>
      </c>
      <c r="F1359" s="18">
        <v>2014</v>
      </c>
      <c r="G1359" s="2">
        <f ca="1">IF(YEAR(E1359)=Inputs!$A$4,1,0)</f>
        <v>0</v>
      </c>
      <c r="H1359" s="21">
        <f ca="1">IF(G1359=1,HLOOKUP(MONTH(E1359),Inputs!$B$11:$M$15,5),IF(YEAR($E1359)&gt;$F1359,0,IF(YEAR($E1359)=$F1359,HLOOKUP(MONTH(E1359),Inputs!$B$11:$M$15,4),1)))</f>
        <v>1</v>
      </c>
      <c r="I1359" s="2">
        <f>SUMIFS('raw data'!$E:$E,'raw data'!$A:$A,"="&amp;SystemAnalysis!$A1359,'raw data'!$G:$G,"="&amp;SystemAnalysis!$F1359)</f>
        <v>4</v>
      </c>
      <c r="J1359" s="24">
        <f ca="1">$D1359*H1359*Inputs!$A$2</f>
        <v>3.036</v>
      </c>
      <c r="K1359" s="11">
        <f ca="1">IFERROR(I1359/J1359,"")</f>
        <v>1.3175230566534915</v>
      </c>
    </row>
    <row r="1360" spans="1:11" x14ac:dyDescent="0.25">
      <c r="A1360" s="35">
        <v>8331</v>
      </c>
      <c r="B1360" s="2" t="s">
        <v>5</v>
      </c>
      <c r="C1360" s="2">
        <v>8</v>
      </c>
      <c r="D1360" s="2">
        <v>7.13</v>
      </c>
      <c r="E1360" s="12">
        <v>41122</v>
      </c>
      <c r="F1360" s="18">
        <v>2014</v>
      </c>
      <c r="G1360" s="2">
        <f ca="1">IF(YEAR(E1360)=Inputs!$A$4,1,0)</f>
        <v>0</v>
      </c>
      <c r="H1360" s="21">
        <f ca="1">IF(G1360=1,HLOOKUP(MONTH(E1360),Inputs!$B$11:$M$15,5),IF(YEAR($E1360)&gt;$F1360,0,IF(YEAR($E1360)=$F1360,HLOOKUP(MONTH(E1360),Inputs!$B$11:$M$15,4),1)))</f>
        <v>1</v>
      </c>
      <c r="I1360" s="2">
        <f>SUMIFS('raw data'!$E:$E,'raw data'!$A:$A,"="&amp;SystemAnalysis!$A1360,'raw data'!$G:$G,"="&amp;SystemAnalysis!$F1360)</f>
        <v>7</v>
      </c>
      <c r="J1360" s="24">
        <f ca="1">$D1360*H1360*Inputs!$A$2</f>
        <v>7.8430000000000009</v>
      </c>
      <c r="K1360" s="11">
        <f ca="1">IFERROR(I1360/J1360,"")</f>
        <v>0.89251561902333276</v>
      </c>
    </row>
    <row r="1361" spans="1:11" x14ac:dyDescent="0.25">
      <c r="A1361" s="35">
        <v>8332</v>
      </c>
      <c r="B1361" s="2" t="s">
        <v>5</v>
      </c>
      <c r="C1361" s="2">
        <v>8</v>
      </c>
      <c r="D1361" s="2">
        <v>5.59</v>
      </c>
      <c r="E1361" s="12">
        <v>41091</v>
      </c>
      <c r="F1361" s="18">
        <v>2014</v>
      </c>
      <c r="G1361" s="2">
        <f ca="1">IF(YEAR(E1361)=Inputs!$A$4,1,0)</f>
        <v>0</v>
      </c>
      <c r="H1361" s="21">
        <f ca="1">IF(G1361=1,HLOOKUP(MONTH(E1361),Inputs!$B$11:$M$15,5),IF(YEAR($E1361)&gt;$F1361,0,IF(YEAR($E1361)=$F1361,HLOOKUP(MONTH(E1361),Inputs!$B$11:$M$15,4),1)))</f>
        <v>1</v>
      </c>
      <c r="I1361" s="2">
        <f>SUMIFS('raw data'!$E:$E,'raw data'!$A:$A,"="&amp;SystemAnalysis!$A1361,'raw data'!$G:$G,"="&amp;SystemAnalysis!$F1361)</f>
        <v>6</v>
      </c>
      <c r="J1361" s="24">
        <f ca="1">$D1361*H1361*Inputs!$A$2</f>
        <v>6.149</v>
      </c>
      <c r="K1361" s="11">
        <f ca="1">IFERROR(I1361/J1361,"")</f>
        <v>0.97576841762888278</v>
      </c>
    </row>
    <row r="1362" spans="1:11" x14ac:dyDescent="0.25">
      <c r="A1362" s="35">
        <v>8333</v>
      </c>
      <c r="B1362" s="2" t="s">
        <v>5</v>
      </c>
      <c r="C1362" s="2">
        <v>8</v>
      </c>
      <c r="D1362" s="2">
        <v>4.2300000000000004</v>
      </c>
      <c r="E1362" s="12">
        <v>41214</v>
      </c>
      <c r="F1362" s="18">
        <v>2014</v>
      </c>
      <c r="G1362" s="2">
        <f ca="1">IF(YEAR(E1362)=Inputs!$A$4,1,0)</f>
        <v>0</v>
      </c>
      <c r="H1362" s="21">
        <f ca="1">IF(G1362=1,HLOOKUP(MONTH(E1362),Inputs!$B$11:$M$15,5),IF(YEAR($E1362)&gt;$F1362,0,IF(YEAR($E1362)=$F1362,HLOOKUP(MONTH(E1362),Inputs!$B$11:$M$15,4),1)))</f>
        <v>1</v>
      </c>
      <c r="I1362" s="2">
        <f>SUMIFS('raw data'!$E:$E,'raw data'!$A:$A,"="&amp;SystemAnalysis!$A1362,'raw data'!$G:$G,"="&amp;SystemAnalysis!$F1362)</f>
        <v>5</v>
      </c>
      <c r="J1362" s="24">
        <f ca="1">$D1362*H1362*Inputs!$A$2</f>
        <v>4.6530000000000005</v>
      </c>
      <c r="K1362" s="11">
        <f ca="1">IFERROR(I1362/J1362,"")</f>
        <v>1.0745755426606489</v>
      </c>
    </row>
    <row r="1363" spans="1:11" x14ac:dyDescent="0.25">
      <c r="A1363" s="35">
        <v>8334</v>
      </c>
      <c r="B1363" s="2" t="s">
        <v>5</v>
      </c>
      <c r="C1363" s="2">
        <v>8</v>
      </c>
      <c r="D1363" s="2">
        <v>5.8049999999999997</v>
      </c>
      <c r="E1363" s="12">
        <v>41153</v>
      </c>
      <c r="F1363" s="18">
        <v>2014</v>
      </c>
      <c r="G1363" s="2">
        <f ca="1">IF(YEAR(E1363)=Inputs!$A$4,1,0)</f>
        <v>0</v>
      </c>
      <c r="H1363" s="21">
        <f ca="1">IF(G1363=1,HLOOKUP(MONTH(E1363),Inputs!$B$11:$M$15,5),IF(YEAR($E1363)&gt;$F1363,0,IF(YEAR($E1363)=$F1363,HLOOKUP(MONTH(E1363),Inputs!$B$11:$M$15,4),1)))</f>
        <v>1</v>
      </c>
      <c r="I1363" s="2">
        <f>SUMIFS('raw data'!$E:$E,'raw data'!$A:$A,"="&amp;SystemAnalysis!$A1363,'raw data'!$G:$G,"="&amp;SystemAnalysis!$F1363)</f>
        <v>7</v>
      </c>
      <c r="J1363" s="24">
        <f ca="1">$D1363*H1363*Inputs!$A$2</f>
        <v>6.3855000000000004</v>
      </c>
      <c r="K1363" s="11">
        <f ca="1">IFERROR(I1363/J1363,"")</f>
        <v>1.0962336543731892</v>
      </c>
    </row>
    <row r="1364" spans="1:11" x14ac:dyDescent="0.25">
      <c r="A1364" s="35">
        <v>8335</v>
      </c>
      <c r="B1364" s="2" t="s">
        <v>5</v>
      </c>
      <c r="C1364" s="2">
        <v>8</v>
      </c>
      <c r="D1364" s="2">
        <v>5.64</v>
      </c>
      <c r="E1364" s="12">
        <v>41214</v>
      </c>
      <c r="F1364" s="18">
        <v>2014</v>
      </c>
      <c r="G1364" s="2">
        <f ca="1">IF(YEAR(E1364)=Inputs!$A$4,1,0)</f>
        <v>0</v>
      </c>
      <c r="H1364" s="21">
        <f ca="1">IF(G1364=1,HLOOKUP(MONTH(E1364),Inputs!$B$11:$M$15,5),IF(YEAR($E1364)&gt;$F1364,0,IF(YEAR($E1364)=$F1364,HLOOKUP(MONTH(E1364),Inputs!$B$11:$M$15,4),1)))</f>
        <v>1</v>
      </c>
      <c r="I1364" s="2">
        <f>SUMIFS('raw data'!$E:$E,'raw data'!$A:$A,"="&amp;SystemAnalysis!$A1364,'raw data'!$G:$G,"="&amp;SystemAnalysis!$F1364)</f>
        <v>5</v>
      </c>
      <c r="J1364" s="24">
        <f ca="1">$D1364*H1364*Inputs!$A$2</f>
        <v>6.2039999999999997</v>
      </c>
      <c r="K1364" s="11">
        <f ca="1">IFERROR(I1364/J1364,"")</f>
        <v>0.80593165699548686</v>
      </c>
    </row>
    <row r="1365" spans="1:11" x14ac:dyDescent="0.25">
      <c r="A1365" s="35">
        <v>8336</v>
      </c>
      <c r="B1365" s="2" t="s">
        <v>5</v>
      </c>
      <c r="C1365" s="2">
        <v>8</v>
      </c>
      <c r="D1365" s="2">
        <v>3.44</v>
      </c>
      <c r="E1365" s="12">
        <v>41153</v>
      </c>
      <c r="F1365" s="18">
        <v>2014</v>
      </c>
      <c r="G1365" s="2">
        <f ca="1">IF(YEAR(E1365)=Inputs!$A$4,1,0)</f>
        <v>0</v>
      </c>
      <c r="H1365" s="21">
        <f ca="1">IF(G1365=1,HLOOKUP(MONTH(E1365),Inputs!$B$11:$M$15,5),IF(YEAR($E1365)&gt;$F1365,0,IF(YEAR($E1365)=$F1365,HLOOKUP(MONTH(E1365),Inputs!$B$11:$M$15,4),1)))</f>
        <v>1</v>
      </c>
      <c r="I1365" s="2">
        <f>SUMIFS('raw data'!$E:$E,'raw data'!$A:$A,"="&amp;SystemAnalysis!$A1365,'raw data'!$G:$G,"="&amp;SystemAnalysis!$F1365)</f>
        <v>2</v>
      </c>
      <c r="J1365" s="24">
        <f ca="1">$D1365*H1365*Inputs!$A$2</f>
        <v>3.7840000000000003</v>
      </c>
      <c r="K1365" s="11">
        <f ca="1">IFERROR(I1365/J1365,"")</f>
        <v>0.52854122621564481</v>
      </c>
    </row>
    <row r="1366" spans="1:11" x14ac:dyDescent="0.25">
      <c r="A1366" s="35">
        <v>8337</v>
      </c>
      <c r="B1366" s="2" t="s">
        <v>5</v>
      </c>
      <c r="C1366" s="2">
        <v>8</v>
      </c>
      <c r="D1366" s="2">
        <v>1.88</v>
      </c>
      <c r="E1366" s="12">
        <v>41183</v>
      </c>
      <c r="F1366" s="18">
        <v>2014</v>
      </c>
      <c r="G1366" s="2">
        <f ca="1">IF(YEAR(E1366)=Inputs!$A$4,1,0)</f>
        <v>0</v>
      </c>
      <c r="H1366" s="21">
        <f ca="1">IF(G1366=1,HLOOKUP(MONTH(E1366),Inputs!$B$11:$M$15,5),IF(YEAR($E1366)&gt;$F1366,0,IF(YEAR($E1366)=$F1366,HLOOKUP(MONTH(E1366),Inputs!$B$11:$M$15,4),1)))</f>
        <v>1</v>
      </c>
      <c r="I1366" s="2">
        <f>SUMIFS('raw data'!$E:$E,'raw data'!$A:$A,"="&amp;SystemAnalysis!$A1366,'raw data'!$G:$G,"="&amp;SystemAnalysis!$F1366)</f>
        <v>2</v>
      </c>
      <c r="J1366" s="24">
        <f ca="1">$D1366*H1366*Inputs!$A$2</f>
        <v>2.0680000000000001</v>
      </c>
      <c r="K1366" s="11">
        <f ca="1">IFERROR(I1366/J1366,"")</f>
        <v>0.96711798839458407</v>
      </c>
    </row>
    <row r="1367" spans="1:11" x14ac:dyDescent="0.25">
      <c r="A1367" s="35">
        <v>8338</v>
      </c>
      <c r="B1367" s="2" t="s">
        <v>5</v>
      </c>
      <c r="C1367" s="2">
        <v>8</v>
      </c>
      <c r="D1367" s="2">
        <v>6.45</v>
      </c>
      <c r="E1367" s="12">
        <v>41153</v>
      </c>
      <c r="F1367" s="18">
        <v>2014</v>
      </c>
      <c r="G1367" s="2">
        <f ca="1">IF(YEAR(E1367)=Inputs!$A$4,1,0)</f>
        <v>0</v>
      </c>
      <c r="H1367" s="21">
        <f ca="1">IF(G1367=1,HLOOKUP(MONTH(E1367),Inputs!$B$11:$M$15,5),IF(YEAR($E1367)&gt;$F1367,0,IF(YEAR($E1367)=$F1367,HLOOKUP(MONTH(E1367),Inputs!$B$11:$M$15,4),1)))</f>
        <v>1</v>
      </c>
      <c r="I1367" s="2">
        <f>SUMIFS('raw data'!$E:$E,'raw data'!$A:$A,"="&amp;SystemAnalysis!$A1367,'raw data'!$G:$G,"="&amp;SystemAnalysis!$F1367)</f>
        <v>6</v>
      </c>
      <c r="J1367" s="24">
        <f ca="1">$D1367*H1367*Inputs!$A$2</f>
        <v>7.0950000000000006</v>
      </c>
      <c r="K1367" s="11">
        <f ca="1">IFERROR(I1367/J1367,"")</f>
        <v>0.84566596194503163</v>
      </c>
    </row>
    <row r="1368" spans="1:11" x14ac:dyDescent="0.25">
      <c r="A1368" s="35">
        <v>8339</v>
      </c>
      <c r="B1368" s="2" t="s">
        <v>5</v>
      </c>
      <c r="C1368" s="2">
        <v>8</v>
      </c>
      <c r="D1368" s="2">
        <v>6.58</v>
      </c>
      <c r="E1368" s="12">
        <v>41153</v>
      </c>
      <c r="F1368" s="18">
        <v>2014</v>
      </c>
      <c r="G1368" s="2">
        <f ca="1">IF(YEAR(E1368)=Inputs!$A$4,1,0)</f>
        <v>0</v>
      </c>
      <c r="H1368" s="21">
        <f ca="1">IF(G1368=1,HLOOKUP(MONTH(E1368),Inputs!$B$11:$M$15,5),IF(YEAR($E1368)&gt;$F1368,0,IF(YEAR($E1368)=$F1368,HLOOKUP(MONTH(E1368),Inputs!$B$11:$M$15,4),1)))</f>
        <v>1</v>
      </c>
      <c r="I1368" s="2">
        <f>SUMIFS('raw data'!$E:$E,'raw data'!$A:$A,"="&amp;SystemAnalysis!$A1368,'raw data'!$G:$G,"="&amp;SystemAnalysis!$F1368)</f>
        <v>9</v>
      </c>
      <c r="J1368" s="24">
        <f ca="1">$D1368*H1368*Inputs!$A$2</f>
        <v>7.2380000000000004</v>
      </c>
      <c r="K1368" s="11">
        <f ca="1">IFERROR(I1368/J1368,"")</f>
        <v>1.2434374136501796</v>
      </c>
    </row>
    <row r="1369" spans="1:11" x14ac:dyDescent="0.25">
      <c r="A1369" s="35">
        <v>8340</v>
      </c>
      <c r="B1369" s="2" t="s">
        <v>5</v>
      </c>
      <c r="C1369" s="2">
        <v>8</v>
      </c>
      <c r="D1369" s="2">
        <v>5.8049999999999997</v>
      </c>
      <c r="E1369" s="12">
        <v>41153</v>
      </c>
      <c r="F1369" s="18">
        <v>2014</v>
      </c>
      <c r="G1369" s="2">
        <f ca="1">IF(YEAR(E1369)=Inputs!$A$4,1,0)</f>
        <v>0</v>
      </c>
      <c r="H1369" s="21">
        <f ca="1">IF(G1369=1,HLOOKUP(MONTH(E1369),Inputs!$B$11:$M$15,5),IF(YEAR($E1369)&gt;$F1369,0,IF(YEAR($E1369)=$F1369,HLOOKUP(MONTH(E1369),Inputs!$B$11:$M$15,4),1)))</f>
        <v>1</v>
      </c>
      <c r="I1369" s="2">
        <f>SUMIFS('raw data'!$E:$E,'raw data'!$A:$A,"="&amp;SystemAnalysis!$A1369,'raw data'!$G:$G,"="&amp;SystemAnalysis!$F1369)</f>
        <v>5</v>
      </c>
      <c r="J1369" s="24">
        <f ca="1">$D1369*H1369*Inputs!$A$2</f>
        <v>6.3855000000000004</v>
      </c>
      <c r="K1369" s="11">
        <f ca="1">IFERROR(I1369/J1369,"")</f>
        <v>0.78302403883799232</v>
      </c>
    </row>
    <row r="1370" spans="1:11" x14ac:dyDescent="0.25">
      <c r="A1370" s="35">
        <v>8341</v>
      </c>
      <c r="B1370" s="2" t="s">
        <v>5</v>
      </c>
      <c r="C1370" s="2">
        <v>8</v>
      </c>
      <c r="D1370" s="2">
        <v>3.6549999999999998</v>
      </c>
      <c r="E1370" s="12">
        <v>41153</v>
      </c>
      <c r="F1370" s="18">
        <v>2014</v>
      </c>
      <c r="G1370" s="2">
        <f ca="1">IF(YEAR(E1370)=Inputs!$A$4,1,0)</f>
        <v>0</v>
      </c>
      <c r="H1370" s="21">
        <f ca="1">IF(G1370=1,HLOOKUP(MONTH(E1370),Inputs!$B$11:$M$15,5),IF(YEAR($E1370)&gt;$F1370,0,IF(YEAR($E1370)=$F1370,HLOOKUP(MONTH(E1370),Inputs!$B$11:$M$15,4),1)))</f>
        <v>1</v>
      </c>
      <c r="I1370" s="2">
        <f>SUMIFS('raw data'!$E:$E,'raw data'!$A:$A,"="&amp;SystemAnalysis!$A1370,'raw data'!$G:$G,"="&amp;SystemAnalysis!$F1370)</f>
        <v>5</v>
      </c>
      <c r="J1370" s="24">
        <f ca="1">$D1370*H1370*Inputs!$A$2</f>
        <v>4.0205000000000002</v>
      </c>
      <c r="K1370" s="11">
        <f ca="1">IFERROR(I1370/J1370,"")</f>
        <v>1.2436264146250466</v>
      </c>
    </row>
    <row r="1371" spans="1:11" x14ac:dyDescent="0.25">
      <c r="A1371" s="35">
        <v>8342</v>
      </c>
      <c r="B1371" s="2" t="s">
        <v>5</v>
      </c>
      <c r="C1371" s="2">
        <v>8</v>
      </c>
      <c r="D1371" s="2">
        <v>2.35</v>
      </c>
      <c r="E1371" s="12">
        <v>41365</v>
      </c>
      <c r="F1371" s="18">
        <v>2014</v>
      </c>
      <c r="G1371" s="2">
        <f ca="1">IF(YEAR(E1371)=Inputs!$A$4,1,0)</f>
        <v>0</v>
      </c>
      <c r="H1371" s="21">
        <f ca="1">IF(G1371=1,HLOOKUP(MONTH(E1371),Inputs!$B$11:$M$15,5),IF(YEAR($E1371)&gt;$F1371,0,IF(YEAR($E1371)=$F1371,HLOOKUP(MONTH(E1371),Inputs!$B$11:$M$15,4),1)))</f>
        <v>1</v>
      </c>
      <c r="I1371" s="2">
        <f>SUMIFS('raw data'!$E:$E,'raw data'!$A:$A,"="&amp;SystemAnalysis!$A1371,'raw data'!$G:$G,"="&amp;SystemAnalysis!$F1371)</f>
        <v>2</v>
      </c>
      <c r="J1371" s="24">
        <f ca="1">$D1371*H1371*Inputs!$A$2</f>
        <v>2.5850000000000004</v>
      </c>
      <c r="K1371" s="11">
        <f ca="1">IFERROR(I1371/J1371,"")</f>
        <v>0.77369439071566715</v>
      </c>
    </row>
    <row r="1372" spans="1:11" x14ac:dyDescent="0.25">
      <c r="A1372" s="35">
        <v>8343</v>
      </c>
      <c r="B1372" s="2" t="s">
        <v>5</v>
      </c>
      <c r="C1372" s="2">
        <v>13</v>
      </c>
      <c r="D1372" s="2">
        <v>4.1399999999999997</v>
      </c>
      <c r="E1372" s="12">
        <v>41153</v>
      </c>
      <c r="F1372" s="18">
        <v>2014</v>
      </c>
      <c r="G1372" s="2">
        <f ca="1">IF(YEAR(E1372)=Inputs!$A$4,1,0)</f>
        <v>0</v>
      </c>
      <c r="H1372" s="21">
        <f ca="1">IF(G1372=1,HLOOKUP(MONTH(E1372),Inputs!$B$11:$M$15,5),IF(YEAR($E1372)&gt;$F1372,0,IF(YEAR($E1372)=$F1372,HLOOKUP(MONTH(E1372),Inputs!$B$11:$M$15,4),1)))</f>
        <v>1</v>
      </c>
      <c r="I1372" s="2">
        <f>SUMIFS('raw data'!$E:$E,'raw data'!$A:$A,"="&amp;SystemAnalysis!$A1372,'raw data'!$G:$G,"="&amp;SystemAnalysis!$F1372)</f>
        <v>4</v>
      </c>
      <c r="J1372" s="24">
        <f ca="1">$D1372*H1372*Inputs!$A$2</f>
        <v>4.5540000000000003</v>
      </c>
      <c r="K1372" s="11">
        <f ca="1">IFERROR(I1372/J1372,"")</f>
        <v>0.87834870443566093</v>
      </c>
    </row>
    <row r="1373" spans="1:11" x14ac:dyDescent="0.25">
      <c r="A1373" s="35">
        <v>8344</v>
      </c>
      <c r="B1373" s="2" t="s">
        <v>5</v>
      </c>
      <c r="C1373" s="2">
        <v>13</v>
      </c>
      <c r="D1373" s="2">
        <v>4.5999999999999996</v>
      </c>
      <c r="E1373" s="12">
        <v>41122</v>
      </c>
      <c r="F1373" s="18">
        <v>2014</v>
      </c>
      <c r="G1373" s="2">
        <f ca="1">IF(YEAR(E1373)=Inputs!$A$4,1,0)</f>
        <v>0</v>
      </c>
      <c r="H1373" s="21">
        <f ca="1">IF(G1373=1,HLOOKUP(MONTH(E1373),Inputs!$B$11:$M$15,5),IF(YEAR($E1373)&gt;$F1373,0,IF(YEAR($E1373)=$F1373,HLOOKUP(MONTH(E1373),Inputs!$B$11:$M$15,4),1)))</f>
        <v>1</v>
      </c>
      <c r="I1373" s="2">
        <f>SUMIFS('raw data'!$E:$E,'raw data'!$A:$A,"="&amp;SystemAnalysis!$A1373,'raw data'!$G:$G,"="&amp;SystemAnalysis!$F1373)</f>
        <v>6</v>
      </c>
      <c r="J1373" s="24">
        <f ca="1">$D1373*H1373*Inputs!$A$2</f>
        <v>5.0599999999999996</v>
      </c>
      <c r="K1373" s="11">
        <f ca="1">IFERROR(I1373/J1373,"")</f>
        <v>1.1857707509881423</v>
      </c>
    </row>
    <row r="1374" spans="1:11" x14ac:dyDescent="0.25">
      <c r="A1374" s="35">
        <v>8345</v>
      </c>
      <c r="B1374" s="2" t="s">
        <v>5</v>
      </c>
      <c r="C1374" s="2">
        <v>13</v>
      </c>
      <c r="D1374" s="2">
        <v>4.3</v>
      </c>
      <c r="E1374" s="12">
        <v>41122</v>
      </c>
      <c r="F1374" s="18">
        <v>2014</v>
      </c>
      <c r="G1374" s="2">
        <f ca="1">IF(YEAR(E1374)=Inputs!$A$4,1,0)</f>
        <v>0</v>
      </c>
      <c r="H1374" s="21">
        <f ca="1">IF(G1374=1,HLOOKUP(MONTH(E1374),Inputs!$B$11:$M$15,5),IF(YEAR($E1374)&gt;$F1374,0,IF(YEAR($E1374)=$F1374,HLOOKUP(MONTH(E1374),Inputs!$B$11:$M$15,4),1)))</f>
        <v>1</v>
      </c>
      <c r="I1374" s="2">
        <f>SUMIFS('raw data'!$E:$E,'raw data'!$A:$A,"="&amp;SystemAnalysis!$A1374,'raw data'!$G:$G,"="&amp;SystemAnalysis!$F1374)</f>
        <v>5</v>
      </c>
      <c r="J1374" s="24">
        <f ca="1">$D1374*H1374*Inputs!$A$2</f>
        <v>4.7300000000000004</v>
      </c>
      <c r="K1374" s="11">
        <f ca="1">IFERROR(I1374/J1374,"")</f>
        <v>1.0570824524312896</v>
      </c>
    </row>
    <row r="1375" spans="1:11" x14ac:dyDescent="0.25">
      <c r="A1375" s="35">
        <v>8346</v>
      </c>
      <c r="B1375" s="2" t="s">
        <v>5</v>
      </c>
      <c r="C1375" s="2">
        <v>13</v>
      </c>
      <c r="D1375" s="2">
        <v>3.22</v>
      </c>
      <c r="E1375" s="12">
        <v>41153</v>
      </c>
      <c r="F1375" s="18">
        <v>2014</v>
      </c>
      <c r="G1375" s="2">
        <f ca="1">IF(YEAR(E1375)=Inputs!$A$4,1,0)</f>
        <v>0</v>
      </c>
      <c r="H1375" s="21">
        <f ca="1">IF(G1375=1,HLOOKUP(MONTH(E1375),Inputs!$B$11:$M$15,5),IF(YEAR($E1375)&gt;$F1375,0,IF(YEAR($E1375)=$F1375,HLOOKUP(MONTH(E1375),Inputs!$B$11:$M$15,4),1)))</f>
        <v>1</v>
      </c>
      <c r="I1375" s="2">
        <f>SUMIFS('raw data'!$E:$E,'raw data'!$A:$A,"="&amp;SystemAnalysis!$A1375,'raw data'!$G:$G,"="&amp;SystemAnalysis!$F1375)</f>
        <v>3</v>
      </c>
      <c r="J1375" s="24">
        <f ca="1">$D1375*H1375*Inputs!$A$2</f>
        <v>3.5420000000000007</v>
      </c>
      <c r="K1375" s="11">
        <f ca="1">IFERROR(I1375/J1375,"")</f>
        <v>0.84697910784867292</v>
      </c>
    </row>
    <row r="1376" spans="1:11" x14ac:dyDescent="0.25">
      <c r="A1376" s="35">
        <v>8347</v>
      </c>
      <c r="B1376" s="2" t="s">
        <v>5</v>
      </c>
      <c r="C1376" s="2">
        <v>13</v>
      </c>
      <c r="D1376" s="2">
        <v>6.9</v>
      </c>
      <c r="E1376" s="12">
        <v>41122</v>
      </c>
      <c r="F1376" s="18">
        <v>2014</v>
      </c>
      <c r="G1376" s="2">
        <f ca="1">IF(YEAR(E1376)=Inputs!$A$4,1,0)</f>
        <v>0</v>
      </c>
      <c r="H1376" s="21">
        <f ca="1">IF(G1376=1,HLOOKUP(MONTH(E1376),Inputs!$B$11:$M$15,5),IF(YEAR($E1376)&gt;$F1376,0,IF(YEAR($E1376)=$F1376,HLOOKUP(MONTH(E1376),Inputs!$B$11:$M$15,4),1)))</f>
        <v>1</v>
      </c>
      <c r="I1376" s="2">
        <f>SUMIFS('raw data'!$E:$E,'raw data'!$A:$A,"="&amp;SystemAnalysis!$A1376,'raw data'!$G:$G,"="&amp;SystemAnalysis!$F1376)</f>
        <v>8</v>
      </c>
      <c r="J1376" s="24">
        <f ca="1">$D1376*H1376*Inputs!$A$2</f>
        <v>7.5900000000000007</v>
      </c>
      <c r="K1376" s="11">
        <f ca="1">IFERROR(I1376/J1376,"")</f>
        <v>1.054018445322793</v>
      </c>
    </row>
    <row r="1377" spans="1:11" x14ac:dyDescent="0.25">
      <c r="A1377" s="35">
        <v>8348</v>
      </c>
      <c r="B1377" s="2" t="s">
        <v>5</v>
      </c>
      <c r="C1377" s="2">
        <v>13</v>
      </c>
      <c r="D1377" s="2">
        <v>4.5999999999999996</v>
      </c>
      <c r="E1377" s="12">
        <v>41122</v>
      </c>
      <c r="F1377" s="18">
        <v>2014</v>
      </c>
      <c r="G1377" s="2">
        <f ca="1">IF(YEAR(E1377)=Inputs!$A$4,1,0)</f>
        <v>0</v>
      </c>
      <c r="H1377" s="21">
        <f ca="1">IF(G1377=1,HLOOKUP(MONTH(E1377),Inputs!$B$11:$M$15,5),IF(YEAR($E1377)&gt;$F1377,0,IF(YEAR($E1377)=$F1377,HLOOKUP(MONTH(E1377),Inputs!$B$11:$M$15,4),1)))</f>
        <v>1</v>
      </c>
      <c r="I1377" s="2">
        <f>SUMIFS('raw data'!$E:$E,'raw data'!$A:$A,"="&amp;SystemAnalysis!$A1377,'raw data'!$G:$G,"="&amp;SystemAnalysis!$F1377)</f>
        <v>5</v>
      </c>
      <c r="J1377" s="24">
        <f ca="1">$D1377*H1377*Inputs!$A$2</f>
        <v>5.0599999999999996</v>
      </c>
      <c r="K1377" s="11">
        <f ca="1">IFERROR(I1377/J1377,"")</f>
        <v>0.98814229249011865</v>
      </c>
    </row>
    <row r="1378" spans="1:11" x14ac:dyDescent="0.25">
      <c r="A1378" s="35">
        <v>8349</v>
      </c>
      <c r="B1378" s="2" t="s">
        <v>5</v>
      </c>
      <c r="C1378" s="2">
        <v>13</v>
      </c>
      <c r="D1378" s="2">
        <v>3.22</v>
      </c>
      <c r="E1378" s="12">
        <v>41153</v>
      </c>
      <c r="F1378" s="18">
        <v>2014</v>
      </c>
      <c r="G1378" s="2">
        <f ca="1">IF(YEAR(E1378)=Inputs!$A$4,1,0)</f>
        <v>0</v>
      </c>
      <c r="H1378" s="21">
        <f ca="1">IF(G1378=1,HLOOKUP(MONTH(E1378),Inputs!$B$11:$M$15,5),IF(YEAR($E1378)&gt;$F1378,0,IF(YEAR($E1378)=$F1378,HLOOKUP(MONTH(E1378),Inputs!$B$11:$M$15,4),1)))</f>
        <v>1</v>
      </c>
      <c r="I1378" s="2">
        <f>SUMIFS('raw data'!$E:$E,'raw data'!$A:$A,"="&amp;SystemAnalysis!$A1378,'raw data'!$G:$G,"="&amp;SystemAnalysis!$F1378)</f>
        <v>4</v>
      </c>
      <c r="J1378" s="24">
        <f ca="1">$D1378*H1378*Inputs!$A$2</f>
        <v>3.5420000000000007</v>
      </c>
      <c r="K1378" s="11">
        <f ca="1">IFERROR(I1378/J1378,"")</f>
        <v>1.1293054771315638</v>
      </c>
    </row>
    <row r="1379" spans="1:11" x14ac:dyDescent="0.25">
      <c r="A1379" s="35">
        <v>8350</v>
      </c>
      <c r="B1379" s="2" t="s">
        <v>5</v>
      </c>
      <c r="C1379" s="2">
        <v>13</v>
      </c>
      <c r="D1379" s="2">
        <v>7.31</v>
      </c>
      <c r="E1379" s="12">
        <v>41122</v>
      </c>
      <c r="F1379" s="18">
        <v>2014</v>
      </c>
      <c r="G1379" s="2">
        <f ca="1">IF(YEAR(E1379)=Inputs!$A$4,1,0)</f>
        <v>0</v>
      </c>
      <c r="H1379" s="21">
        <f ca="1">IF(G1379=1,HLOOKUP(MONTH(E1379),Inputs!$B$11:$M$15,5),IF(YEAR($E1379)&gt;$F1379,0,IF(YEAR($E1379)=$F1379,HLOOKUP(MONTH(E1379),Inputs!$B$11:$M$15,4),1)))</f>
        <v>1</v>
      </c>
      <c r="I1379" s="2">
        <f>SUMIFS('raw data'!$E:$E,'raw data'!$A:$A,"="&amp;SystemAnalysis!$A1379,'raw data'!$G:$G,"="&amp;SystemAnalysis!$F1379)</f>
        <v>9</v>
      </c>
      <c r="J1379" s="24">
        <f ca="1">$D1379*H1379*Inputs!$A$2</f>
        <v>8.0410000000000004</v>
      </c>
      <c r="K1379" s="11">
        <f ca="1">IFERROR(I1379/J1379,"")</f>
        <v>1.1192637731625419</v>
      </c>
    </row>
    <row r="1380" spans="1:11" x14ac:dyDescent="0.25">
      <c r="A1380" s="35">
        <v>8351</v>
      </c>
      <c r="B1380" s="2" t="s">
        <v>5</v>
      </c>
      <c r="C1380" s="2">
        <v>13</v>
      </c>
      <c r="D1380" s="2">
        <v>2.99</v>
      </c>
      <c r="E1380" s="12">
        <v>41153</v>
      </c>
      <c r="F1380" s="18">
        <v>2014</v>
      </c>
      <c r="G1380" s="2">
        <f ca="1">IF(YEAR(E1380)=Inputs!$A$4,1,0)</f>
        <v>0</v>
      </c>
      <c r="H1380" s="21">
        <f ca="1">IF(G1380=1,HLOOKUP(MONTH(E1380),Inputs!$B$11:$M$15,5),IF(YEAR($E1380)&gt;$F1380,0,IF(YEAR($E1380)=$F1380,HLOOKUP(MONTH(E1380),Inputs!$B$11:$M$15,4),1)))</f>
        <v>1</v>
      </c>
      <c r="I1380" s="2">
        <f>SUMIFS('raw data'!$E:$E,'raw data'!$A:$A,"="&amp;SystemAnalysis!$A1380,'raw data'!$G:$G,"="&amp;SystemAnalysis!$F1380)</f>
        <v>3</v>
      </c>
      <c r="J1380" s="24">
        <f ca="1">$D1380*H1380*Inputs!$A$2</f>
        <v>3.2890000000000006</v>
      </c>
      <c r="K1380" s="11">
        <f ca="1">IFERROR(I1380/J1380,"")</f>
        <v>0.91213134691395548</v>
      </c>
    </row>
    <row r="1381" spans="1:11" x14ac:dyDescent="0.25">
      <c r="A1381" s="35">
        <v>8352</v>
      </c>
      <c r="B1381" s="2" t="s">
        <v>5</v>
      </c>
      <c r="C1381" s="2">
        <v>13</v>
      </c>
      <c r="D1381" s="2">
        <v>3.68</v>
      </c>
      <c r="E1381" s="12">
        <v>41153</v>
      </c>
      <c r="F1381" s="18">
        <v>2014</v>
      </c>
      <c r="G1381" s="2">
        <f ca="1">IF(YEAR(E1381)=Inputs!$A$4,1,0)</f>
        <v>0</v>
      </c>
      <c r="H1381" s="21">
        <f ca="1">IF(G1381=1,HLOOKUP(MONTH(E1381),Inputs!$B$11:$M$15,5),IF(YEAR($E1381)&gt;$F1381,0,IF(YEAR($E1381)=$F1381,HLOOKUP(MONTH(E1381),Inputs!$B$11:$M$15,4),1)))</f>
        <v>1</v>
      </c>
      <c r="I1381" s="2">
        <f>SUMIFS('raw data'!$E:$E,'raw data'!$A:$A,"="&amp;SystemAnalysis!$A1381,'raw data'!$G:$G,"="&amp;SystemAnalysis!$F1381)</f>
        <v>4</v>
      </c>
      <c r="J1381" s="24">
        <f ca="1">$D1381*H1381*Inputs!$A$2</f>
        <v>4.0480000000000009</v>
      </c>
      <c r="K1381" s="11">
        <f ca="1">IFERROR(I1381/J1381,"")</f>
        <v>0.98814229249011831</v>
      </c>
    </row>
    <row r="1382" spans="1:11" x14ac:dyDescent="0.25">
      <c r="A1382" s="35">
        <v>8353</v>
      </c>
      <c r="B1382" s="2" t="s">
        <v>5</v>
      </c>
      <c r="C1382" s="2">
        <v>13</v>
      </c>
      <c r="D1382" s="2">
        <v>8.9700000000000006</v>
      </c>
      <c r="E1382" s="12">
        <v>41091</v>
      </c>
      <c r="F1382" s="18">
        <v>2014</v>
      </c>
      <c r="G1382" s="2">
        <f ca="1">IF(YEAR(E1382)=Inputs!$A$4,1,0)</f>
        <v>0</v>
      </c>
      <c r="H1382" s="21">
        <f ca="1">IF(G1382=1,HLOOKUP(MONTH(E1382),Inputs!$B$11:$M$15,5),IF(YEAR($E1382)&gt;$F1382,0,IF(YEAR($E1382)=$F1382,HLOOKUP(MONTH(E1382),Inputs!$B$11:$M$15,4),1)))</f>
        <v>1</v>
      </c>
      <c r="I1382" s="2">
        <f>SUMIFS('raw data'!$E:$E,'raw data'!$A:$A,"="&amp;SystemAnalysis!$A1382,'raw data'!$G:$G,"="&amp;SystemAnalysis!$F1382)</f>
        <v>11</v>
      </c>
      <c r="J1382" s="24">
        <f ca="1">$D1382*H1382*Inputs!$A$2</f>
        <v>9.8670000000000009</v>
      </c>
      <c r="K1382" s="11">
        <f ca="1">IFERROR(I1382/J1382,"")</f>
        <v>1.1148272017837235</v>
      </c>
    </row>
    <row r="1383" spans="1:11" x14ac:dyDescent="0.25">
      <c r="A1383" s="35">
        <v>8354</v>
      </c>
      <c r="B1383" s="2" t="s">
        <v>5</v>
      </c>
      <c r="C1383" s="2">
        <v>13</v>
      </c>
      <c r="D1383" s="2">
        <v>5.8049999999999997</v>
      </c>
      <c r="E1383" s="12">
        <v>41122</v>
      </c>
      <c r="F1383" s="18">
        <v>2014</v>
      </c>
      <c r="G1383" s="2">
        <f ca="1">IF(YEAR(E1383)=Inputs!$A$4,1,0)</f>
        <v>0</v>
      </c>
      <c r="H1383" s="21">
        <f ca="1">IF(G1383=1,HLOOKUP(MONTH(E1383),Inputs!$B$11:$M$15,5),IF(YEAR($E1383)&gt;$F1383,0,IF(YEAR($E1383)=$F1383,HLOOKUP(MONTH(E1383),Inputs!$B$11:$M$15,4),1)))</f>
        <v>1</v>
      </c>
      <c r="I1383" s="2">
        <f>SUMIFS('raw data'!$E:$E,'raw data'!$A:$A,"="&amp;SystemAnalysis!$A1383,'raw data'!$G:$G,"="&amp;SystemAnalysis!$F1383)</f>
        <v>6</v>
      </c>
      <c r="J1383" s="24">
        <f ca="1">$D1383*H1383*Inputs!$A$2</f>
        <v>6.3855000000000004</v>
      </c>
      <c r="K1383" s="11">
        <f ca="1">IFERROR(I1383/J1383,"")</f>
        <v>0.93962884660559076</v>
      </c>
    </row>
    <row r="1384" spans="1:11" x14ac:dyDescent="0.25">
      <c r="A1384" s="35">
        <v>8355</v>
      </c>
      <c r="B1384" s="2" t="s">
        <v>5</v>
      </c>
      <c r="C1384" s="2">
        <v>13</v>
      </c>
      <c r="D1384" s="2">
        <v>2.58</v>
      </c>
      <c r="E1384" s="12">
        <v>41183</v>
      </c>
      <c r="F1384" s="18">
        <v>2014</v>
      </c>
      <c r="G1384" s="2">
        <f ca="1">IF(YEAR(E1384)=Inputs!$A$4,1,0)</f>
        <v>0</v>
      </c>
      <c r="H1384" s="21">
        <f ca="1">IF(G1384=1,HLOOKUP(MONTH(E1384),Inputs!$B$11:$M$15,5),IF(YEAR($E1384)&gt;$F1384,0,IF(YEAR($E1384)=$F1384,HLOOKUP(MONTH(E1384),Inputs!$B$11:$M$15,4),1)))</f>
        <v>1</v>
      </c>
      <c r="I1384" s="2">
        <f>SUMIFS('raw data'!$E:$E,'raw data'!$A:$A,"="&amp;SystemAnalysis!$A1384,'raw data'!$G:$G,"="&amp;SystemAnalysis!$F1384)</f>
        <v>3</v>
      </c>
      <c r="J1384" s="24">
        <f ca="1">$D1384*H1384*Inputs!$A$2</f>
        <v>2.8380000000000005</v>
      </c>
      <c r="K1384" s="11">
        <f ca="1">IFERROR(I1384/J1384,"")</f>
        <v>1.0570824524312894</v>
      </c>
    </row>
    <row r="1385" spans="1:11" x14ac:dyDescent="0.25">
      <c r="A1385" s="35">
        <v>8356</v>
      </c>
      <c r="B1385" s="2" t="s">
        <v>5</v>
      </c>
      <c r="C1385" s="2">
        <v>13</v>
      </c>
      <c r="D1385" s="2">
        <v>7.59</v>
      </c>
      <c r="E1385" s="12">
        <v>41000</v>
      </c>
      <c r="F1385" s="18">
        <v>2014</v>
      </c>
      <c r="G1385" s="2">
        <f ca="1">IF(YEAR(E1385)=Inputs!$A$4,1,0)</f>
        <v>0</v>
      </c>
      <c r="H1385" s="21">
        <f ca="1">IF(G1385=1,HLOOKUP(MONTH(E1385),Inputs!$B$11:$M$15,5),IF(YEAR($E1385)&gt;$F1385,0,IF(YEAR($E1385)=$F1385,HLOOKUP(MONTH(E1385),Inputs!$B$11:$M$15,4),1)))</f>
        <v>1</v>
      </c>
      <c r="I1385" s="2">
        <f>SUMIFS('raw data'!$E:$E,'raw data'!$A:$A,"="&amp;SystemAnalysis!$A1385,'raw data'!$G:$G,"="&amp;SystemAnalysis!$F1385)</f>
        <v>8</v>
      </c>
      <c r="J1385" s="24">
        <f ca="1">$D1385*H1385*Inputs!$A$2</f>
        <v>8.3490000000000002</v>
      </c>
      <c r="K1385" s="11">
        <f ca="1">IFERROR(I1385/J1385,"")</f>
        <v>0.95819858665708468</v>
      </c>
    </row>
    <row r="1386" spans="1:11" x14ac:dyDescent="0.25">
      <c r="A1386" s="35">
        <v>8357</v>
      </c>
      <c r="B1386" s="2" t="s">
        <v>5</v>
      </c>
      <c r="C1386" s="2">
        <v>13</v>
      </c>
      <c r="D1386" s="2">
        <v>6.2549999999999999</v>
      </c>
      <c r="E1386" s="12">
        <v>41122</v>
      </c>
      <c r="F1386" s="18">
        <v>2014</v>
      </c>
      <c r="G1386" s="2">
        <f ca="1">IF(YEAR(E1386)=Inputs!$A$4,1,0)</f>
        <v>0</v>
      </c>
      <c r="H1386" s="21">
        <f ca="1">IF(G1386=1,HLOOKUP(MONTH(E1386),Inputs!$B$11:$M$15,5),IF(YEAR($E1386)&gt;$F1386,0,IF(YEAR($E1386)=$F1386,HLOOKUP(MONTH(E1386),Inputs!$B$11:$M$15,4),1)))</f>
        <v>1</v>
      </c>
      <c r="I1386" s="2">
        <f>SUMIFS('raw data'!$E:$E,'raw data'!$A:$A,"="&amp;SystemAnalysis!$A1386,'raw data'!$G:$G,"="&amp;SystemAnalysis!$F1386)</f>
        <v>7</v>
      </c>
      <c r="J1386" s="24">
        <f ca="1">$D1386*H1386*Inputs!$A$2</f>
        <v>6.8805000000000005</v>
      </c>
      <c r="K1386" s="11">
        <f ca="1">IFERROR(I1386/J1386,"")</f>
        <v>1.017367923842744</v>
      </c>
    </row>
    <row r="1387" spans="1:11" x14ac:dyDescent="0.25">
      <c r="A1387" s="35">
        <v>8358</v>
      </c>
      <c r="B1387" s="2" t="s">
        <v>5</v>
      </c>
      <c r="C1387" s="2">
        <v>13</v>
      </c>
      <c r="D1387" s="2">
        <v>4.1399999999999997</v>
      </c>
      <c r="E1387" s="12">
        <v>41122</v>
      </c>
      <c r="F1387" s="18">
        <v>2014</v>
      </c>
      <c r="G1387" s="2">
        <f ca="1">IF(YEAR(E1387)=Inputs!$A$4,1,0)</f>
        <v>0</v>
      </c>
      <c r="H1387" s="21">
        <f ca="1">IF(G1387=1,HLOOKUP(MONTH(E1387),Inputs!$B$11:$M$15,5),IF(YEAR($E1387)&gt;$F1387,0,IF(YEAR($E1387)=$F1387,HLOOKUP(MONTH(E1387),Inputs!$B$11:$M$15,4),1)))</f>
        <v>1</v>
      </c>
      <c r="I1387" s="2">
        <f>SUMIFS('raw data'!$E:$E,'raw data'!$A:$A,"="&amp;SystemAnalysis!$A1387,'raw data'!$G:$G,"="&amp;SystemAnalysis!$F1387)</f>
        <v>4</v>
      </c>
      <c r="J1387" s="24">
        <f ca="1">$D1387*H1387*Inputs!$A$2</f>
        <v>4.5540000000000003</v>
      </c>
      <c r="K1387" s="11">
        <f ca="1">IFERROR(I1387/J1387,"")</f>
        <v>0.87834870443566093</v>
      </c>
    </row>
    <row r="1388" spans="1:11" x14ac:dyDescent="0.25">
      <c r="A1388" s="35">
        <v>8359</v>
      </c>
      <c r="B1388" s="2" t="s">
        <v>5</v>
      </c>
      <c r="C1388" s="2">
        <v>13</v>
      </c>
      <c r="D1388" s="2">
        <v>4.37</v>
      </c>
      <c r="E1388" s="12">
        <v>41122</v>
      </c>
      <c r="F1388" s="18">
        <v>2014</v>
      </c>
      <c r="G1388" s="2">
        <f ca="1">IF(YEAR(E1388)=Inputs!$A$4,1,0)</f>
        <v>0</v>
      </c>
      <c r="H1388" s="21">
        <f ca="1">IF(G1388=1,HLOOKUP(MONTH(E1388),Inputs!$B$11:$M$15,5),IF(YEAR($E1388)&gt;$F1388,0,IF(YEAR($E1388)=$F1388,HLOOKUP(MONTH(E1388),Inputs!$B$11:$M$15,4),1)))</f>
        <v>1</v>
      </c>
      <c r="I1388" s="2">
        <f>SUMIFS('raw data'!$E:$E,'raw data'!$A:$A,"="&amp;SystemAnalysis!$A1388,'raw data'!$G:$G,"="&amp;SystemAnalysis!$F1388)</f>
        <v>4</v>
      </c>
      <c r="J1388" s="24">
        <f ca="1">$D1388*H1388*Inputs!$A$2</f>
        <v>4.8070000000000004</v>
      </c>
      <c r="K1388" s="11">
        <f ca="1">IFERROR(I1388/J1388,"")</f>
        <v>0.83211982525483663</v>
      </c>
    </row>
    <row r="1389" spans="1:11" x14ac:dyDescent="0.25">
      <c r="A1389" s="35">
        <v>8360</v>
      </c>
      <c r="B1389" s="2" t="s">
        <v>5</v>
      </c>
      <c r="C1389" s="2">
        <v>13</v>
      </c>
      <c r="D1389" s="2">
        <v>3.68</v>
      </c>
      <c r="E1389" s="12">
        <v>41153</v>
      </c>
      <c r="F1389" s="18">
        <v>2014</v>
      </c>
      <c r="G1389" s="2">
        <f ca="1">IF(YEAR(E1389)=Inputs!$A$4,1,0)</f>
        <v>0</v>
      </c>
      <c r="H1389" s="21">
        <f ca="1">IF(G1389=1,HLOOKUP(MONTH(E1389),Inputs!$B$11:$M$15,5),IF(YEAR($E1389)&gt;$F1389,0,IF(YEAR($E1389)=$F1389,HLOOKUP(MONTH(E1389),Inputs!$B$11:$M$15,4),1)))</f>
        <v>1</v>
      </c>
      <c r="I1389" s="2">
        <f>SUMIFS('raw data'!$E:$E,'raw data'!$A:$A,"="&amp;SystemAnalysis!$A1389,'raw data'!$G:$G,"="&amp;SystemAnalysis!$F1389)</f>
        <v>4</v>
      </c>
      <c r="J1389" s="24">
        <f ca="1">$D1389*H1389*Inputs!$A$2</f>
        <v>4.0480000000000009</v>
      </c>
      <c r="K1389" s="11">
        <f ca="1">IFERROR(I1389/J1389,"")</f>
        <v>0.98814229249011831</v>
      </c>
    </row>
    <row r="1390" spans="1:11" x14ac:dyDescent="0.25">
      <c r="A1390" s="35">
        <v>8361</v>
      </c>
      <c r="B1390" s="2" t="s">
        <v>5</v>
      </c>
      <c r="C1390" s="2">
        <v>13</v>
      </c>
      <c r="D1390" s="2">
        <v>3.22</v>
      </c>
      <c r="E1390" s="12">
        <v>41153</v>
      </c>
      <c r="F1390" s="18">
        <v>2014</v>
      </c>
      <c r="G1390" s="2">
        <f ca="1">IF(YEAR(E1390)=Inputs!$A$4,1,0)</f>
        <v>0</v>
      </c>
      <c r="H1390" s="21">
        <f ca="1">IF(G1390=1,HLOOKUP(MONTH(E1390),Inputs!$B$11:$M$15,5),IF(YEAR($E1390)&gt;$F1390,0,IF(YEAR($E1390)=$F1390,HLOOKUP(MONTH(E1390),Inputs!$B$11:$M$15,4),1)))</f>
        <v>1</v>
      </c>
      <c r="I1390" s="2">
        <f>SUMIFS('raw data'!$E:$E,'raw data'!$A:$A,"="&amp;SystemAnalysis!$A1390,'raw data'!$G:$G,"="&amp;SystemAnalysis!$F1390)</f>
        <v>3</v>
      </c>
      <c r="J1390" s="24">
        <f ca="1">$D1390*H1390*Inputs!$A$2</f>
        <v>3.5420000000000007</v>
      </c>
      <c r="K1390" s="11">
        <f ca="1">IFERROR(I1390/J1390,"")</f>
        <v>0.84697910784867292</v>
      </c>
    </row>
    <row r="1391" spans="1:11" x14ac:dyDescent="0.25">
      <c r="A1391" s="35">
        <v>8362</v>
      </c>
      <c r="B1391" s="2" t="s">
        <v>5</v>
      </c>
      <c r="C1391" s="2">
        <v>13</v>
      </c>
      <c r="D1391" s="2">
        <v>7.9550000000000001</v>
      </c>
      <c r="E1391" s="12">
        <v>41122</v>
      </c>
      <c r="F1391" s="18">
        <v>2014</v>
      </c>
      <c r="G1391" s="2">
        <f ca="1">IF(YEAR(E1391)=Inputs!$A$4,1,0)</f>
        <v>0</v>
      </c>
      <c r="H1391" s="21">
        <f ca="1">IF(G1391=1,HLOOKUP(MONTH(E1391),Inputs!$B$11:$M$15,5),IF(YEAR($E1391)&gt;$F1391,0,IF(YEAR($E1391)=$F1391,HLOOKUP(MONTH(E1391),Inputs!$B$11:$M$15,4),1)))</f>
        <v>1</v>
      </c>
      <c r="I1391" s="2">
        <f>SUMIFS('raw data'!$E:$E,'raw data'!$A:$A,"="&amp;SystemAnalysis!$A1391,'raw data'!$G:$G,"="&amp;SystemAnalysis!$F1391)</f>
        <v>9</v>
      </c>
      <c r="J1391" s="24">
        <f ca="1">$D1391*H1391*Inputs!$A$2</f>
        <v>8.7505000000000006</v>
      </c>
      <c r="K1391" s="11">
        <f ca="1">IFERROR(I1391/J1391,"")</f>
        <v>1.0285126564196332</v>
      </c>
    </row>
    <row r="1392" spans="1:11" x14ac:dyDescent="0.25">
      <c r="A1392" s="35">
        <v>8363</v>
      </c>
      <c r="B1392" s="2" t="s">
        <v>5</v>
      </c>
      <c r="C1392" s="2">
        <v>13</v>
      </c>
      <c r="D1392" s="2">
        <v>3.87</v>
      </c>
      <c r="E1392" s="12">
        <v>41153</v>
      </c>
      <c r="F1392" s="18">
        <v>2014</v>
      </c>
      <c r="G1392" s="2">
        <f ca="1">IF(YEAR(E1392)=Inputs!$A$4,1,0)</f>
        <v>0</v>
      </c>
      <c r="H1392" s="21">
        <f ca="1">IF(G1392=1,HLOOKUP(MONTH(E1392),Inputs!$B$11:$M$15,5),IF(YEAR($E1392)&gt;$F1392,0,IF(YEAR($E1392)=$F1392,HLOOKUP(MONTH(E1392),Inputs!$B$11:$M$15,4),1)))</f>
        <v>1</v>
      </c>
      <c r="I1392" s="2">
        <f>SUMIFS('raw data'!$E:$E,'raw data'!$A:$A,"="&amp;SystemAnalysis!$A1392,'raw data'!$G:$G,"="&amp;SystemAnalysis!$F1392)</f>
        <v>5</v>
      </c>
      <c r="J1392" s="24">
        <f ca="1">$D1392*H1392*Inputs!$A$2</f>
        <v>4.2570000000000006</v>
      </c>
      <c r="K1392" s="11">
        <f ca="1">IFERROR(I1392/J1392,"")</f>
        <v>1.1745360582569884</v>
      </c>
    </row>
    <row r="1393" spans="1:11" x14ac:dyDescent="0.25">
      <c r="A1393" s="35">
        <v>8364</v>
      </c>
      <c r="B1393" s="2" t="s">
        <v>5</v>
      </c>
      <c r="C1393" s="2">
        <v>13</v>
      </c>
      <c r="D1393" s="2">
        <v>6.9</v>
      </c>
      <c r="E1393" s="12">
        <v>41122</v>
      </c>
      <c r="F1393" s="18">
        <v>2014</v>
      </c>
      <c r="G1393" s="2">
        <f ca="1">IF(YEAR(E1393)=Inputs!$A$4,1,0)</f>
        <v>0</v>
      </c>
      <c r="H1393" s="21">
        <f ca="1">IF(G1393=1,HLOOKUP(MONTH(E1393),Inputs!$B$11:$M$15,5),IF(YEAR($E1393)&gt;$F1393,0,IF(YEAR($E1393)=$F1393,HLOOKUP(MONTH(E1393),Inputs!$B$11:$M$15,4),1)))</f>
        <v>1</v>
      </c>
      <c r="I1393" s="2">
        <f>SUMIFS('raw data'!$E:$E,'raw data'!$A:$A,"="&amp;SystemAnalysis!$A1393,'raw data'!$G:$G,"="&amp;SystemAnalysis!$F1393)</f>
        <v>8</v>
      </c>
      <c r="J1393" s="24">
        <f ca="1">$D1393*H1393*Inputs!$A$2</f>
        <v>7.5900000000000007</v>
      </c>
      <c r="K1393" s="11">
        <f ca="1">IFERROR(I1393/J1393,"")</f>
        <v>1.054018445322793</v>
      </c>
    </row>
    <row r="1394" spans="1:11" x14ac:dyDescent="0.25">
      <c r="A1394" s="35">
        <v>8365</v>
      </c>
      <c r="B1394" s="2" t="s">
        <v>5</v>
      </c>
      <c r="C1394" s="2">
        <v>13</v>
      </c>
      <c r="D1394" s="2">
        <v>6.45</v>
      </c>
      <c r="E1394" s="12">
        <v>41122</v>
      </c>
      <c r="F1394" s="18">
        <v>2014</v>
      </c>
      <c r="G1394" s="2">
        <f ca="1">IF(YEAR(E1394)=Inputs!$A$4,1,0)</f>
        <v>0</v>
      </c>
      <c r="H1394" s="21">
        <f ca="1">IF(G1394=1,HLOOKUP(MONTH(E1394),Inputs!$B$11:$M$15,5),IF(YEAR($E1394)&gt;$F1394,0,IF(YEAR($E1394)=$F1394,HLOOKUP(MONTH(E1394),Inputs!$B$11:$M$15,4),1)))</f>
        <v>1</v>
      </c>
      <c r="I1394" s="2">
        <f>SUMIFS('raw data'!$E:$E,'raw data'!$A:$A,"="&amp;SystemAnalysis!$A1394,'raw data'!$G:$G,"="&amp;SystemAnalysis!$F1394)</f>
        <v>7</v>
      </c>
      <c r="J1394" s="24">
        <f ca="1">$D1394*H1394*Inputs!$A$2</f>
        <v>7.0950000000000006</v>
      </c>
      <c r="K1394" s="11">
        <f ca="1">IFERROR(I1394/J1394,"")</f>
        <v>0.98661028893587022</v>
      </c>
    </row>
    <row r="1395" spans="1:11" x14ac:dyDescent="0.25">
      <c r="A1395" s="35">
        <v>8366</v>
      </c>
      <c r="B1395" s="2" t="s">
        <v>5</v>
      </c>
      <c r="C1395" s="2">
        <v>13</v>
      </c>
      <c r="D1395" s="2">
        <v>4.5999999999999996</v>
      </c>
      <c r="E1395" s="12">
        <v>41122</v>
      </c>
      <c r="F1395" s="18">
        <v>2014</v>
      </c>
      <c r="G1395" s="2">
        <f ca="1">IF(YEAR(E1395)=Inputs!$A$4,1,0)</f>
        <v>0</v>
      </c>
      <c r="H1395" s="21">
        <f ca="1">IF(G1395=1,HLOOKUP(MONTH(E1395),Inputs!$B$11:$M$15,5),IF(YEAR($E1395)&gt;$F1395,0,IF(YEAR($E1395)=$F1395,HLOOKUP(MONTH(E1395),Inputs!$B$11:$M$15,4),1)))</f>
        <v>1</v>
      </c>
      <c r="I1395" s="2">
        <f>SUMIFS('raw data'!$E:$E,'raw data'!$A:$A,"="&amp;SystemAnalysis!$A1395,'raw data'!$G:$G,"="&amp;SystemAnalysis!$F1395)</f>
        <v>6</v>
      </c>
      <c r="J1395" s="24">
        <f ca="1">$D1395*H1395*Inputs!$A$2</f>
        <v>5.0599999999999996</v>
      </c>
      <c r="K1395" s="11">
        <f ca="1">IFERROR(I1395/J1395,"")</f>
        <v>1.1857707509881423</v>
      </c>
    </row>
    <row r="1396" spans="1:11" x14ac:dyDescent="0.25">
      <c r="A1396" s="35">
        <v>8367</v>
      </c>
      <c r="B1396" s="2" t="s">
        <v>5</v>
      </c>
      <c r="C1396" s="2">
        <v>13</v>
      </c>
      <c r="D1396" s="2">
        <v>4.4649999999999999</v>
      </c>
      <c r="E1396" s="12">
        <v>41122</v>
      </c>
      <c r="F1396" s="18">
        <v>2014</v>
      </c>
      <c r="G1396" s="2">
        <f ca="1">IF(YEAR(E1396)=Inputs!$A$4,1,0)</f>
        <v>0</v>
      </c>
      <c r="H1396" s="21">
        <f ca="1">IF(G1396=1,HLOOKUP(MONTH(E1396),Inputs!$B$11:$M$15,5),IF(YEAR($E1396)&gt;$F1396,0,IF(YEAR($E1396)=$F1396,HLOOKUP(MONTH(E1396),Inputs!$B$11:$M$15,4),1)))</f>
        <v>1</v>
      </c>
      <c r="I1396" s="2">
        <f>SUMIFS('raw data'!$E:$E,'raw data'!$A:$A,"="&amp;SystemAnalysis!$A1396,'raw data'!$G:$G,"="&amp;SystemAnalysis!$F1396)</f>
        <v>4</v>
      </c>
      <c r="J1396" s="24">
        <f ca="1">$D1396*H1396*Inputs!$A$2</f>
        <v>4.9115000000000002</v>
      </c>
      <c r="K1396" s="11">
        <f ca="1">IFERROR(I1396/J1396,"")</f>
        <v>0.81441514812175508</v>
      </c>
    </row>
    <row r="1397" spans="1:11" x14ac:dyDescent="0.25">
      <c r="A1397" s="35">
        <v>8368</v>
      </c>
      <c r="B1397" s="2" t="s">
        <v>5</v>
      </c>
      <c r="C1397" s="2">
        <v>13</v>
      </c>
      <c r="D1397" s="2">
        <v>3.22</v>
      </c>
      <c r="E1397" s="12">
        <v>41153</v>
      </c>
      <c r="F1397" s="18">
        <v>2014</v>
      </c>
      <c r="G1397" s="2">
        <f ca="1">IF(YEAR(E1397)=Inputs!$A$4,1,0)</f>
        <v>0</v>
      </c>
      <c r="H1397" s="21">
        <f ca="1">IF(G1397=1,HLOOKUP(MONTH(E1397),Inputs!$B$11:$M$15,5),IF(YEAR($E1397)&gt;$F1397,0,IF(YEAR($E1397)=$F1397,HLOOKUP(MONTH(E1397),Inputs!$B$11:$M$15,4),1)))</f>
        <v>1</v>
      </c>
      <c r="I1397" s="2">
        <f>SUMIFS('raw data'!$E:$E,'raw data'!$A:$A,"="&amp;SystemAnalysis!$A1397,'raw data'!$G:$G,"="&amp;SystemAnalysis!$F1397)</f>
        <v>3</v>
      </c>
      <c r="J1397" s="24">
        <f ca="1">$D1397*H1397*Inputs!$A$2</f>
        <v>3.5420000000000007</v>
      </c>
      <c r="K1397" s="11">
        <f ca="1">IFERROR(I1397/J1397,"")</f>
        <v>0.84697910784867292</v>
      </c>
    </row>
    <row r="1398" spans="1:11" x14ac:dyDescent="0.25">
      <c r="A1398" s="35">
        <v>8369</v>
      </c>
      <c r="B1398" s="2" t="s">
        <v>5</v>
      </c>
      <c r="C1398" s="2">
        <v>13</v>
      </c>
      <c r="D1398" s="2">
        <v>9.2449999999999992</v>
      </c>
      <c r="E1398" s="12">
        <v>41091</v>
      </c>
      <c r="F1398" s="18">
        <v>2014</v>
      </c>
      <c r="G1398" s="2">
        <f ca="1">IF(YEAR(E1398)=Inputs!$A$4,1,0)</f>
        <v>0</v>
      </c>
      <c r="H1398" s="21">
        <f ca="1">IF(G1398=1,HLOOKUP(MONTH(E1398),Inputs!$B$11:$M$15,5),IF(YEAR($E1398)&gt;$F1398,0,IF(YEAR($E1398)=$F1398,HLOOKUP(MONTH(E1398),Inputs!$B$11:$M$15,4),1)))</f>
        <v>1</v>
      </c>
      <c r="I1398" s="2">
        <f>SUMIFS('raw data'!$E:$E,'raw data'!$A:$A,"="&amp;SystemAnalysis!$A1398,'raw data'!$G:$G,"="&amp;SystemAnalysis!$F1398)</f>
        <v>11</v>
      </c>
      <c r="J1398" s="24">
        <f ca="1">$D1398*H1398*Inputs!$A$2</f>
        <v>10.169499999999999</v>
      </c>
      <c r="K1398" s="11">
        <f ca="1">IFERROR(I1398/J1398,"")</f>
        <v>1.0816657652785291</v>
      </c>
    </row>
    <row r="1399" spans="1:11" x14ac:dyDescent="0.25">
      <c r="A1399" s="35">
        <v>8370</v>
      </c>
      <c r="B1399" s="2" t="s">
        <v>5</v>
      </c>
      <c r="C1399" s="2">
        <v>13</v>
      </c>
      <c r="D1399" s="2">
        <v>5.64</v>
      </c>
      <c r="E1399" s="12">
        <v>41122</v>
      </c>
      <c r="F1399" s="18">
        <v>2014</v>
      </c>
      <c r="G1399" s="2">
        <f ca="1">IF(YEAR(E1399)=Inputs!$A$4,1,0)</f>
        <v>0</v>
      </c>
      <c r="H1399" s="21">
        <f ca="1">IF(G1399=1,HLOOKUP(MONTH(E1399),Inputs!$B$11:$M$15,5),IF(YEAR($E1399)&gt;$F1399,0,IF(YEAR($E1399)=$F1399,HLOOKUP(MONTH(E1399),Inputs!$B$11:$M$15,4),1)))</f>
        <v>1</v>
      </c>
      <c r="I1399" s="2">
        <f>SUMIFS('raw data'!$E:$E,'raw data'!$A:$A,"="&amp;SystemAnalysis!$A1399,'raw data'!$G:$G,"="&amp;SystemAnalysis!$F1399)</f>
        <v>6</v>
      </c>
      <c r="J1399" s="24">
        <f ca="1">$D1399*H1399*Inputs!$A$2</f>
        <v>6.2039999999999997</v>
      </c>
      <c r="K1399" s="11">
        <f ca="1">IFERROR(I1399/J1399,"")</f>
        <v>0.96711798839458418</v>
      </c>
    </row>
    <row r="1400" spans="1:11" x14ac:dyDescent="0.25">
      <c r="A1400" s="35">
        <v>8371</v>
      </c>
      <c r="B1400" s="2" t="s">
        <v>5</v>
      </c>
      <c r="C1400" s="2">
        <v>13</v>
      </c>
      <c r="D1400" s="2">
        <v>8.4600000000000009</v>
      </c>
      <c r="E1400" s="12">
        <v>41091</v>
      </c>
      <c r="F1400" s="18">
        <v>2014</v>
      </c>
      <c r="G1400" s="2">
        <f ca="1">IF(YEAR(E1400)=Inputs!$A$4,1,0)</f>
        <v>0</v>
      </c>
      <c r="H1400" s="21">
        <f ca="1">IF(G1400=1,HLOOKUP(MONTH(E1400),Inputs!$B$11:$M$15,5),IF(YEAR($E1400)&gt;$F1400,0,IF(YEAR($E1400)=$F1400,HLOOKUP(MONTH(E1400),Inputs!$B$11:$M$15,4),1)))</f>
        <v>1</v>
      </c>
      <c r="I1400" s="2">
        <f>SUMIFS('raw data'!$E:$E,'raw data'!$A:$A,"="&amp;SystemAnalysis!$A1400,'raw data'!$G:$G,"="&amp;SystemAnalysis!$F1400)</f>
        <v>10</v>
      </c>
      <c r="J1400" s="24">
        <f ca="1">$D1400*H1400*Inputs!$A$2</f>
        <v>9.3060000000000009</v>
      </c>
      <c r="K1400" s="11">
        <f ca="1">IFERROR(I1400/J1400,"")</f>
        <v>1.0745755426606489</v>
      </c>
    </row>
    <row r="1401" spans="1:11" x14ac:dyDescent="0.25">
      <c r="A1401" s="35">
        <v>8372</v>
      </c>
      <c r="B1401" s="2" t="s">
        <v>5</v>
      </c>
      <c r="C1401" s="2">
        <v>13</v>
      </c>
      <c r="D1401" s="2">
        <v>4.7</v>
      </c>
      <c r="E1401" s="12">
        <v>41122</v>
      </c>
      <c r="F1401" s="18">
        <v>2014</v>
      </c>
      <c r="G1401" s="2">
        <f ca="1">IF(YEAR(E1401)=Inputs!$A$4,1,0)</f>
        <v>0</v>
      </c>
      <c r="H1401" s="21">
        <f ca="1">IF(G1401=1,HLOOKUP(MONTH(E1401),Inputs!$B$11:$M$15,5),IF(YEAR($E1401)&gt;$F1401,0,IF(YEAR($E1401)=$F1401,HLOOKUP(MONTH(E1401),Inputs!$B$11:$M$15,4),1)))</f>
        <v>1</v>
      </c>
      <c r="I1401" s="2">
        <f>SUMIFS('raw data'!$E:$E,'raw data'!$A:$A,"="&amp;SystemAnalysis!$A1401,'raw data'!$G:$G,"="&amp;SystemAnalysis!$F1401)</f>
        <v>5</v>
      </c>
      <c r="J1401" s="24">
        <f ca="1">$D1401*H1401*Inputs!$A$2</f>
        <v>5.1700000000000008</v>
      </c>
      <c r="K1401" s="11">
        <f ca="1">IFERROR(I1401/J1401,"")</f>
        <v>0.96711798839458396</v>
      </c>
    </row>
    <row r="1402" spans="1:11" x14ac:dyDescent="0.25">
      <c r="A1402" s="35">
        <v>8373</v>
      </c>
      <c r="B1402" s="2" t="s">
        <v>5</v>
      </c>
      <c r="C1402" s="2">
        <v>13</v>
      </c>
      <c r="D1402" s="2">
        <v>3.87</v>
      </c>
      <c r="E1402" s="12">
        <v>41153</v>
      </c>
      <c r="F1402" s="18">
        <v>2014</v>
      </c>
      <c r="G1402" s="2">
        <f ca="1">IF(YEAR(E1402)=Inputs!$A$4,1,0)</f>
        <v>0</v>
      </c>
      <c r="H1402" s="21">
        <f ca="1">IF(G1402=1,HLOOKUP(MONTH(E1402),Inputs!$B$11:$M$15,5),IF(YEAR($E1402)&gt;$F1402,0,IF(YEAR($E1402)=$F1402,HLOOKUP(MONTH(E1402),Inputs!$B$11:$M$15,4),1)))</f>
        <v>1</v>
      </c>
      <c r="I1402" s="2">
        <f>SUMIFS('raw data'!$E:$E,'raw data'!$A:$A,"="&amp;SystemAnalysis!$A1402,'raw data'!$G:$G,"="&amp;SystemAnalysis!$F1402)</f>
        <v>5</v>
      </c>
      <c r="J1402" s="24">
        <f ca="1">$D1402*H1402*Inputs!$A$2</f>
        <v>4.2570000000000006</v>
      </c>
      <c r="K1402" s="11">
        <f ca="1">IFERROR(I1402/J1402,"")</f>
        <v>1.1745360582569884</v>
      </c>
    </row>
    <row r="1403" spans="1:11" x14ac:dyDescent="0.25">
      <c r="A1403" s="35">
        <v>8374</v>
      </c>
      <c r="B1403" s="2" t="s">
        <v>5</v>
      </c>
      <c r="C1403" s="2">
        <v>13</v>
      </c>
      <c r="D1403" s="2">
        <v>5.52</v>
      </c>
      <c r="E1403" s="12">
        <v>41122</v>
      </c>
      <c r="F1403" s="18">
        <v>2014</v>
      </c>
      <c r="G1403" s="2">
        <f ca="1">IF(YEAR(E1403)=Inputs!$A$4,1,0)</f>
        <v>0</v>
      </c>
      <c r="H1403" s="21">
        <f ca="1">IF(G1403=1,HLOOKUP(MONTH(E1403),Inputs!$B$11:$M$15,5),IF(YEAR($E1403)&gt;$F1403,0,IF(YEAR($E1403)=$F1403,HLOOKUP(MONTH(E1403),Inputs!$B$11:$M$15,4),1)))</f>
        <v>1</v>
      </c>
      <c r="I1403" s="2">
        <f>SUMIFS('raw data'!$E:$E,'raw data'!$A:$A,"="&amp;SystemAnalysis!$A1403,'raw data'!$G:$G,"="&amp;SystemAnalysis!$F1403)</f>
        <v>6</v>
      </c>
      <c r="J1403" s="24">
        <f ca="1">$D1403*H1403*Inputs!$A$2</f>
        <v>6.0720000000000001</v>
      </c>
      <c r="K1403" s="11">
        <f ca="1">IFERROR(I1403/J1403,"")</f>
        <v>0.98814229249011853</v>
      </c>
    </row>
    <row r="1404" spans="1:11" x14ac:dyDescent="0.25">
      <c r="A1404" s="35">
        <v>8375</v>
      </c>
      <c r="B1404" s="2" t="s">
        <v>5</v>
      </c>
      <c r="C1404" s="2">
        <v>13</v>
      </c>
      <c r="D1404" s="2">
        <v>4.1399999999999997</v>
      </c>
      <c r="E1404" s="12">
        <v>41153</v>
      </c>
      <c r="F1404" s="18">
        <v>2014</v>
      </c>
      <c r="G1404" s="2">
        <f ca="1">IF(YEAR(E1404)=Inputs!$A$4,1,0)</f>
        <v>0</v>
      </c>
      <c r="H1404" s="21">
        <f ca="1">IF(G1404=1,HLOOKUP(MONTH(E1404),Inputs!$B$11:$M$15,5),IF(YEAR($E1404)&gt;$F1404,0,IF(YEAR($E1404)=$F1404,HLOOKUP(MONTH(E1404),Inputs!$B$11:$M$15,4),1)))</f>
        <v>1</v>
      </c>
      <c r="I1404" s="2">
        <f>SUMIFS('raw data'!$E:$E,'raw data'!$A:$A,"="&amp;SystemAnalysis!$A1404,'raw data'!$G:$G,"="&amp;SystemAnalysis!$F1404)</f>
        <v>4</v>
      </c>
      <c r="J1404" s="24">
        <f ca="1">$D1404*H1404*Inputs!$A$2</f>
        <v>4.5540000000000003</v>
      </c>
      <c r="K1404" s="11">
        <f ca="1">IFERROR(I1404/J1404,"")</f>
        <v>0.87834870443566093</v>
      </c>
    </row>
    <row r="1405" spans="1:11" x14ac:dyDescent="0.25">
      <c r="A1405" s="35">
        <v>8376</v>
      </c>
      <c r="B1405" s="2" t="s">
        <v>5</v>
      </c>
      <c r="C1405" s="2">
        <v>13</v>
      </c>
      <c r="D1405" s="2">
        <v>3.01</v>
      </c>
      <c r="E1405" s="12">
        <v>41153</v>
      </c>
      <c r="F1405" s="18">
        <v>2014</v>
      </c>
      <c r="G1405" s="2">
        <f ca="1">IF(YEAR(E1405)=Inputs!$A$4,1,0)</f>
        <v>0</v>
      </c>
      <c r="H1405" s="21">
        <f ca="1">IF(G1405=1,HLOOKUP(MONTH(E1405),Inputs!$B$11:$M$15,5),IF(YEAR($E1405)&gt;$F1405,0,IF(YEAR($E1405)=$F1405,HLOOKUP(MONTH(E1405),Inputs!$B$11:$M$15,4),1)))</f>
        <v>1</v>
      </c>
      <c r="I1405" s="2">
        <f>SUMIFS('raw data'!$E:$E,'raw data'!$A:$A,"="&amp;SystemAnalysis!$A1405,'raw data'!$G:$G,"="&amp;SystemAnalysis!$F1405)</f>
        <v>4</v>
      </c>
      <c r="J1405" s="24">
        <f ca="1">$D1405*H1405*Inputs!$A$2</f>
        <v>3.3109999999999999</v>
      </c>
      <c r="K1405" s="11">
        <f ca="1">IFERROR(I1405/J1405,"")</f>
        <v>1.2080942313500453</v>
      </c>
    </row>
    <row r="1406" spans="1:11" x14ac:dyDescent="0.25">
      <c r="A1406" s="35">
        <v>8377</v>
      </c>
      <c r="B1406" s="2" t="s">
        <v>5</v>
      </c>
      <c r="C1406" s="2">
        <v>13</v>
      </c>
      <c r="D1406" s="2">
        <v>5.52</v>
      </c>
      <c r="E1406" s="12">
        <v>41122</v>
      </c>
      <c r="F1406" s="18">
        <v>2014</v>
      </c>
      <c r="G1406" s="2">
        <f ca="1">IF(YEAR(E1406)=Inputs!$A$4,1,0)</f>
        <v>0</v>
      </c>
      <c r="H1406" s="21">
        <f ca="1">IF(G1406=1,HLOOKUP(MONTH(E1406),Inputs!$B$11:$M$15,5),IF(YEAR($E1406)&gt;$F1406,0,IF(YEAR($E1406)=$F1406,HLOOKUP(MONTH(E1406),Inputs!$B$11:$M$15,4),1)))</f>
        <v>1</v>
      </c>
      <c r="I1406" s="2">
        <f>SUMIFS('raw data'!$E:$E,'raw data'!$A:$A,"="&amp;SystemAnalysis!$A1406,'raw data'!$G:$G,"="&amp;SystemAnalysis!$F1406)</f>
        <v>6</v>
      </c>
      <c r="J1406" s="24">
        <f ca="1">$D1406*H1406*Inputs!$A$2</f>
        <v>6.0720000000000001</v>
      </c>
      <c r="K1406" s="11">
        <f ca="1">IFERROR(I1406/J1406,"")</f>
        <v>0.98814229249011853</v>
      </c>
    </row>
    <row r="1407" spans="1:11" x14ac:dyDescent="0.25">
      <c r="A1407" s="35">
        <v>8378</v>
      </c>
      <c r="B1407" s="2" t="s">
        <v>5</v>
      </c>
      <c r="C1407" s="2">
        <v>13</v>
      </c>
      <c r="D1407" s="2">
        <v>4.7</v>
      </c>
      <c r="E1407" s="12">
        <v>41122</v>
      </c>
      <c r="F1407" s="18">
        <v>2014</v>
      </c>
      <c r="G1407" s="2">
        <f ca="1">IF(YEAR(E1407)=Inputs!$A$4,1,0)</f>
        <v>0</v>
      </c>
      <c r="H1407" s="21">
        <f ca="1">IF(G1407=1,HLOOKUP(MONTH(E1407),Inputs!$B$11:$M$15,5),IF(YEAR($E1407)&gt;$F1407,0,IF(YEAR($E1407)=$F1407,HLOOKUP(MONTH(E1407),Inputs!$B$11:$M$15,4),1)))</f>
        <v>1</v>
      </c>
      <c r="I1407" s="2">
        <f>SUMIFS('raw data'!$E:$E,'raw data'!$A:$A,"="&amp;SystemAnalysis!$A1407,'raw data'!$G:$G,"="&amp;SystemAnalysis!$F1407)</f>
        <v>5</v>
      </c>
      <c r="J1407" s="24">
        <f ca="1">$D1407*H1407*Inputs!$A$2</f>
        <v>5.1700000000000008</v>
      </c>
      <c r="K1407" s="11">
        <f ca="1">IFERROR(I1407/J1407,"")</f>
        <v>0.96711798839458396</v>
      </c>
    </row>
    <row r="1408" spans="1:11" x14ac:dyDescent="0.25">
      <c r="A1408" s="35">
        <v>8379</v>
      </c>
      <c r="B1408" s="2" t="s">
        <v>5</v>
      </c>
      <c r="C1408" s="2">
        <v>13</v>
      </c>
      <c r="D1408" s="2">
        <v>4.4649999999999999</v>
      </c>
      <c r="E1408" s="12">
        <v>41122</v>
      </c>
      <c r="F1408" s="18">
        <v>2014</v>
      </c>
      <c r="G1408" s="2">
        <f ca="1">IF(YEAR(E1408)=Inputs!$A$4,1,0)</f>
        <v>0</v>
      </c>
      <c r="H1408" s="21">
        <f ca="1">IF(G1408=1,HLOOKUP(MONTH(E1408),Inputs!$B$11:$M$15,5),IF(YEAR($E1408)&gt;$F1408,0,IF(YEAR($E1408)=$F1408,HLOOKUP(MONTH(E1408),Inputs!$B$11:$M$15,4),1)))</f>
        <v>1</v>
      </c>
      <c r="I1408" s="2">
        <f>SUMIFS('raw data'!$E:$E,'raw data'!$A:$A,"="&amp;SystemAnalysis!$A1408,'raw data'!$G:$G,"="&amp;SystemAnalysis!$F1408)</f>
        <v>5</v>
      </c>
      <c r="J1408" s="24">
        <f ca="1">$D1408*H1408*Inputs!$A$2</f>
        <v>4.9115000000000002</v>
      </c>
      <c r="K1408" s="11">
        <f ca="1">IFERROR(I1408/J1408,"")</f>
        <v>1.0180189351521938</v>
      </c>
    </row>
    <row r="1409" spans="1:11" x14ac:dyDescent="0.25">
      <c r="A1409" s="35">
        <v>8380</v>
      </c>
      <c r="B1409" s="2" t="s">
        <v>5</v>
      </c>
      <c r="C1409" s="2">
        <v>13</v>
      </c>
      <c r="D1409" s="2">
        <v>5.17</v>
      </c>
      <c r="E1409" s="12">
        <v>41122</v>
      </c>
      <c r="F1409" s="18">
        <v>2014</v>
      </c>
      <c r="G1409" s="2">
        <f ca="1">IF(YEAR(E1409)=Inputs!$A$4,1,0)</f>
        <v>0</v>
      </c>
      <c r="H1409" s="21">
        <f ca="1">IF(G1409=1,HLOOKUP(MONTH(E1409),Inputs!$B$11:$M$15,5),IF(YEAR($E1409)&gt;$F1409,0,IF(YEAR($E1409)=$F1409,HLOOKUP(MONTH(E1409),Inputs!$B$11:$M$15,4),1)))</f>
        <v>1</v>
      </c>
      <c r="I1409" s="2">
        <f>SUMIFS('raw data'!$E:$E,'raw data'!$A:$A,"="&amp;SystemAnalysis!$A1409,'raw data'!$G:$G,"="&amp;SystemAnalysis!$F1409)</f>
        <v>7</v>
      </c>
      <c r="J1409" s="24">
        <f ca="1">$D1409*H1409*Inputs!$A$2</f>
        <v>5.6870000000000003</v>
      </c>
      <c r="K1409" s="11">
        <f ca="1">IFERROR(I1409/J1409,"")</f>
        <v>1.2308774397749251</v>
      </c>
    </row>
    <row r="1410" spans="1:11" x14ac:dyDescent="0.25">
      <c r="A1410" s="35">
        <v>8381</v>
      </c>
      <c r="B1410" s="2" t="s">
        <v>5</v>
      </c>
      <c r="C1410" s="2">
        <v>13</v>
      </c>
      <c r="D1410" s="2">
        <v>4.7</v>
      </c>
      <c r="E1410" s="12">
        <v>41122</v>
      </c>
      <c r="F1410" s="18">
        <v>2014</v>
      </c>
      <c r="G1410" s="2">
        <f ca="1">IF(YEAR(E1410)=Inputs!$A$4,1,0)</f>
        <v>0</v>
      </c>
      <c r="H1410" s="21">
        <f ca="1">IF(G1410=1,HLOOKUP(MONTH(E1410),Inputs!$B$11:$M$15,5),IF(YEAR($E1410)&gt;$F1410,0,IF(YEAR($E1410)=$F1410,HLOOKUP(MONTH(E1410),Inputs!$B$11:$M$15,4),1)))</f>
        <v>1</v>
      </c>
      <c r="I1410" s="2">
        <f>SUMIFS('raw data'!$E:$E,'raw data'!$A:$A,"="&amp;SystemAnalysis!$A1410,'raw data'!$G:$G,"="&amp;SystemAnalysis!$F1410)</f>
        <v>5</v>
      </c>
      <c r="J1410" s="24">
        <f ca="1">$D1410*H1410*Inputs!$A$2</f>
        <v>5.1700000000000008</v>
      </c>
      <c r="K1410" s="11">
        <f ca="1">IFERROR(I1410/J1410,"")</f>
        <v>0.96711798839458396</v>
      </c>
    </row>
    <row r="1411" spans="1:11" x14ac:dyDescent="0.25">
      <c r="A1411" s="35">
        <v>8382</v>
      </c>
      <c r="B1411" s="2" t="s">
        <v>5</v>
      </c>
      <c r="C1411" s="2">
        <v>13</v>
      </c>
      <c r="D1411" s="2">
        <v>4.7</v>
      </c>
      <c r="E1411" s="12">
        <v>41122</v>
      </c>
      <c r="F1411" s="18">
        <v>2014</v>
      </c>
      <c r="G1411" s="2">
        <f ca="1">IF(YEAR(E1411)=Inputs!$A$4,1,0)</f>
        <v>0</v>
      </c>
      <c r="H1411" s="21">
        <f ca="1">IF(G1411=1,HLOOKUP(MONTH(E1411),Inputs!$B$11:$M$15,5),IF(YEAR($E1411)&gt;$F1411,0,IF(YEAR($E1411)=$F1411,HLOOKUP(MONTH(E1411),Inputs!$B$11:$M$15,4),1)))</f>
        <v>1</v>
      </c>
      <c r="I1411" s="2">
        <f>SUMIFS('raw data'!$E:$E,'raw data'!$A:$A,"="&amp;SystemAnalysis!$A1411,'raw data'!$G:$G,"="&amp;SystemAnalysis!$F1411)</f>
        <v>5</v>
      </c>
      <c r="J1411" s="24">
        <f ca="1">$D1411*H1411*Inputs!$A$2</f>
        <v>5.1700000000000008</v>
      </c>
      <c r="K1411" s="11">
        <f ca="1">IFERROR(I1411/J1411,"")</f>
        <v>0.96711798839458396</v>
      </c>
    </row>
    <row r="1412" spans="1:11" x14ac:dyDescent="0.25">
      <c r="A1412" s="35">
        <v>8383</v>
      </c>
      <c r="B1412" s="2" t="s">
        <v>5</v>
      </c>
      <c r="C1412" s="2">
        <v>13</v>
      </c>
      <c r="D1412" s="2">
        <v>5.0599999999999996</v>
      </c>
      <c r="E1412" s="12">
        <v>41122</v>
      </c>
      <c r="F1412" s="18">
        <v>2014</v>
      </c>
      <c r="G1412" s="2">
        <f ca="1">IF(YEAR(E1412)=Inputs!$A$4,1,0)</f>
        <v>0</v>
      </c>
      <c r="H1412" s="21">
        <f ca="1">IF(G1412=1,HLOOKUP(MONTH(E1412),Inputs!$B$11:$M$15,5),IF(YEAR($E1412)&gt;$F1412,0,IF(YEAR($E1412)=$F1412,HLOOKUP(MONTH(E1412),Inputs!$B$11:$M$15,4),1)))</f>
        <v>1</v>
      </c>
      <c r="I1412" s="2">
        <f>SUMIFS('raw data'!$E:$E,'raw data'!$A:$A,"="&amp;SystemAnalysis!$A1412,'raw data'!$G:$G,"="&amp;SystemAnalysis!$F1412)</f>
        <v>6</v>
      </c>
      <c r="J1412" s="24">
        <f ca="1">$D1412*H1412*Inputs!$A$2</f>
        <v>5.5659999999999998</v>
      </c>
      <c r="K1412" s="11">
        <f ca="1">IFERROR(I1412/J1412,"")</f>
        <v>1.0779734099892202</v>
      </c>
    </row>
    <row r="1413" spans="1:11" x14ac:dyDescent="0.25">
      <c r="A1413" s="35">
        <v>8384</v>
      </c>
      <c r="B1413" s="2" t="s">
        <v>5</v>
      </c>
      <c r="C1413" s="2">
        <v>13</v>
      </c>
      <c r="D1413" s="2">
        <v>6.11</v>
      </c>
      <c r="E1413" s="12">
        <v>41122</v>
      </c>
      <c r="F1413" s="18">
        <v>2014</v>
      </c>
      <c r="G1413" s="2">
        <f ca="1">IF(YEAR(E1413)=Inputs!$A$4,1,0)</f>
        <v>0</v>
      </c>
      <c r="H1413" s="21">
        <f ca="1">IF(G1413=1,HLOOKUP(MONTH(E1413),Inputs!$B$11:$M$15,5),IF(YEAR($E1413)&gt;$F1413,0,IF(YEAR($E1413)=$F1413,HLOOKUP(MONTH(E1413),Inputs!$B$11:$M$15,4),1)))</f>
        <v>1</v>
      </c>
      <c r="I1413" s="2">
        <f>SUMIFS('raw data'!$E:$E,'raw data'!$A:$A,"="&amp;SystemAnalysis!$A1413,'raw data'!$G:$G,"="&amp;SystemAnalysis!$F1413)</f>
        <v>7</v>
      </c>
      <c r="J1413" s="24">
        <f ca="1">$D1413*H1413*Inputs!$A$2</f>
        <v>6.721000000000001</v>
      </c>
      <c r="K1413" s="11">
        <f ca="1">IFERROR(I1413/J1413,"")</f>
        <v>1.0415116798095521</v>
      </c>
    </row>
    <row r="1414" spans="1:11" x14ac:dyDescent="0.25">
      <c r="A1414" s="35">
        <v>8385</v>
      </c>
      <c r="B1414" s="2" t="s">
        <v>5</v>
      </c>
      <c r="C1414" s="2">
        <v>13</v>
      </c>
      <c r="D1414" s="2">
        <v>4.7</v>
      </c>
      <c r="E1414" s="12">
        <v>41122</v>
      </c>
      <c r="F1414" s="18">
        <v>2014</v>
      </c>
      <c r="G1414" s="2">
        <f ca="1">IF(YEAR(E1414)=Inputs!$A$4,1,0)</f>
        <v>0</v>
      </c>
      <c r="H1414" s="21">
        <f ca="1">IF(G1414=1,HLOOKUP(MONTH(E1414),Inputs!$B$11:$M$15,5),IF(YEAR($E1414)&gt;$F1414,0,IF(YEAR($E1414)=$F1414,HLOOKUP(MONTH(E1414),Inputs!$B$11:$M$15,4),1)))</f>
        <v>1</v>
      </c>
      <c r="I1414" s="2">
        <f>SUMIFS('raw data'!$E:$E,'raw data'!$A:$A,"="&amp;SystemAnalysis!$A1414,'raw data'!$G:$G,"="&amp;SystemAnalysis!$F1414)</f>
        <v>6</v>
      </c>
      <c r="J1414" s="24">
        <f ca="1">$D1414*H1414*Inputs!$A$2</f>
        <v>5.1700000000000008</v>
      </c>
      <c r="K1414" s="11">
        <f ca="1">IFERROR(I1414/J1414,"")</f>
        <v>1.1605415860735009</v>
      </c>
    </row>
    <row r="1415" spans="1:11" x14ac:dyDescent="0.25">
      <c r="A1415" s="35">
        <v>8386</v>
      </c>
      <c r="B1415" s="2" t="s">
        <v>5</v>
      </c>
      <c r="C1415" s="2">
        <v>13</v>
      </c>
      <c r="D1415" s="2">
        <v>2.82</v>
      </c>
      <c r="E1415" s="12">
        <v>41183</v>
      </c>
      <c r="F1415" s="18">
        <v>2014</v>
      </c>
      <c r="G1415" s="2">
        <f ca="1">IF(YEAR(E1415)=Inputs!$A$4,1,0)</f>
        <v>0</v>
      </c>
      <c r="H1415" s="21">
        <f ca="1">IF(G1415=1,HLOOKUP(MONTH(E1415),Inputs!$B$11:$M$15,5),IF(YEAR($E1415)&gt;$F1415,0,IF(YEAR($E1415)=$F1415,HLOOKUP(MONTH(E1415),Inputs!$B$11:$M$15,4),1)))</f>
        <v>1</v>
      </c>
      <c r="I1415" s="2">
        <f>SUMIFS('raw data'!$E:$E,'raw data'!$A:$A,"="&amp;SystemAnalysis!$A1415,'raw data'!$G:$G,"="&amp;SystemAnalysis!$F1415)</f>
        <v>3</v>
      </c>
      <c r="J1415" s="24">
        <f ca="1">$D1415*H1415*Inputs!$A$2</f>
        <v>3.1019999999999999</v>
      </c>
      <c r="K1415" s="11">
        <f ca="1">IFERROR(I1415/J1415,"")</f>
        <v>0.96711798839458418</v>
      </c>
    </row>
    <row r="1416" spans="1:11" x14ac:dyDescent="0.25">
      <c r="A1416" s="35">
        <v>8387</v>
      </c>
      <c r="B1416" s="2" t="s">
        <v>5</v>
      </c>
      <c r="C1416" s="2">
        <v>13</v>
      </c>
      <c r="D1416" s="2">
        <v>7.05</v>
      </c>
      <c r="E1416" s="12">
        <v>41122</v>
      </c>
      <c r="F1416" s="18">
        <v>2014</v>
      </c>
      <c r="G1416" s="2">
        <f ca="1">IF(YEAR(E1416)=Inputs!$A$4,1,0)</f>
        <v>0</v>
      </c>
      <c r="H1416" s="21">
        <f ca="1">IF(G1416=1,HLOOKUP(MONTH(E1416),Inputs!$B$11:$M$15,5),IF(YEAR($E1416)&gt;$F1416,0,IF(YEAR($E1416)=$F1416,HLOOKUP(MONTH(E1416),Inputs!$B$11:$M$15,4),1)))</f>
        <v>1</v>
      </c>
      <c r="I1416" s="2">
        <f>SUMIFS('raw data'!$E:$E,'raw data'!$A:$A,"="&amp;SystemAnalysis!$A1416,'raw data'!$G:$G,"="&amp;SystemAnalysis!$F1416)</f>
        <v>9</v>
      </c>
      <c r="J1416" s="24">
        <f ca="1">$D1416*H1416*Inputs!$A$2</f>
        <v>7.7550000000000008</v>
      </c>
      <c r="K1416" s="11">
        <f ca="1">IFERROR(I1416/J1416,"")</f>
        <v>1.1605415860735009</v>
      </c>
    </row>
    <row r="1417" spans="1:11" x14ac:dyDescent="0.25">
      <c r="A1417" s="35">
        <v>8388</v>
      </c>
      <c r="B1417" s="2" t="s">
        <v>5</v>
      </c>
      <c r="C1417" s="2">
        <v>6</v>
      </c>
      <c r="D1417" s="2">
        <v>11.96</v>
      </c>
      <c r="E1417" s="12">
        <v>41153</v>
      </c>
      <c r="F1417" s="18">
        <v>2014</v>
      </c>
      <c r="G1417" s="2">
        <f ca="1">IF(YEAR(E1417)=Inputs!$A$4,1,0)</f>
        <v>0</v>
      </c>
      <c r="H1417" s="21">
        <f ca="1">IF(G1417=1,HLOOKUP(MONTH(E1417),Inputs!$B$11:$M$15,5),IF(YEAR($E1417)&gt;$F1417,0,IF(YEAR($E1417)=$F1417,HLOOKUP(MONTH(E1417),Inputs!$B$11:$M$15,4),1)))</f>
        <v>1</v>
      </c>
      <c r="I1417" s="2">
        <f>SUMIFS('raw data'!$E:$E,'raw data'!$A:$A,"="&amp;SystemAnalysis!$A1417,'raw data'!$G:$G,"="&amp;SystemAnalysis!$F1417)</f>
        <v>15</v>
      </c>
      <c r="J1417" s="24">
        <f ca="1">$D1417*H1417*Inputs!$A$2</f>
        <v>13.156000000000002</v>
      </c>
      <c r="K1417" s="11">
        <f ca="1">IFERROR(I1417/J1417,"")</f>
        <v>1.1401641836424443</v>
      </c>
    </row>
    <row r="1418" spans="1:11" x14ac:dyDescent="0.25">
      <c r="A1418" s="35">
        <v>8389</v>
      </c>
      <c r="B1418" s="2" t="s">
        <v>5</v>
      </c>
      <c r="C1418" s="2">
        <v>6</v>
      </c>
      <c r="D1418" s="2">
        <v>5.0599999999999996</v>
      </c>
      <c r="E1418" s="12">
        <v>41153</v>
      </c>
      <c r="F1418" s="18">
        <v>2014</v>
      </c>
      <c r="G1418" s="2">
        <f ca="1">IF(YEAR(E1418)=Inputs!$A$4,1,0)</f>
        <v>0</v>
      </c>
      <c r="H1418" s="21">
        <f ca="1">IF(G1418=1,HLOOKUP(MONTH(E1418),Inputs!$B$11:$M$15,5),IF(YEAR($E1418)&gt;$F1418,0,IF(YEAR($E1418)=$F1418,HLOOKUP(MONTH(E1418),Inputs!$B$11:$M$15,4),1)))</f>
        <v>1</v>
      </c>
      <c r="I1418" s="2">
        <f>SUMIFS('raw data'!$E:$E,'raw data'!$A:$A,"="&amp;SystemAnalysis!$A1418,'raw data'!$G:$G,"="&amp;SystemAnalysis!$F1418)</f>
        <v>7</v>
      </c>
      <c r="J1418" s="24">
        <f ca="1">$D1418*H1418*Inputs!$A$2</f>
        <v>5.5659999999999998</v>
      </c>
      <c r="K1418" s="11">
        <f ca="1">IFERROR(I1418/J1418,"")</f>
        <v>1.2576356449874238</v>
      </c>
    </row>
    <row r="1419" spans="1:11" x14ac:dyDescent="0.25">
      <c r="A1419" s="35">
        <v>8390</v>
      </c>
      <c r="B1419" s="2" t="s">
        <v>5</v>
      </c>
      <c r="C1419" s="2">
        <v>6</v>
      </c>
      <c r="D1419" s="2">
        <v>6.665</v>
      </c>
      <c r="E1419" s="12">
        <v>41183</v>
      </c>
      <c r="F1419" s="18">
        <v>2014</v>
      </c>
      <c r="G1419" s="2">
        <f ca="1">IF(YEAR(E1419)=Inputs!$A$4,1,0)</f>
        <v>0</v>
      </c>
      <c r="H1419" s="21">
        <f ca="1">IF(G1419=1,HLOOKUP(MONTH(E1419),Inputs!$B$11:$M$15,5),IF(YEAR($E1419)&gt;$F1419,0,IF(YEAR($E1419)=$F1419,HLOOKUP(MONTH(E1419),Inputs!$B$11:$M$15,4),1)))</f>
        <v>1</v>
      </c>
      <c r="I1419" s="2">
        <f>SUMIFS('raw data'!$E:$E,'raw data'!$A:$A,"="&amp;SystemAnalysis!$A1419,'raw data'!$G:$G,"="&amp;SystemAnalysis!$F1419)</f>
        <v>8</v>
      </c>
      <c r="J1419" s="24">
        <f ca="1">$D1419*H1419*Inputs!$A$2</f>
        <v>7.331500000000001</v>
      </c>
      <c r="K1419" s="11">
        <f ca="1">IFERROR(I1419/J1419,"")</f>
        <v>1.0911818863806859</v>
      </c>
    </row>
    <row r="1420" spans="1:11" x14ac:dyDescent="0.25">
      <c r="A1420" s="35">
        <v>8391</v>
      </c>
      <c r="B1420" s="2" t="s">
        <v>5</v>
      </c>
      <c r="C1420" s="2">
        <v>6</v>
      </c>
      <c r="D1420" s="2">
        <v>3.91</v>
      </c>
      <c r="E1420" s="12">
        <v>41183</v>
      </c>
      <c r="F1420" s="18">
        <v>2014</v>
      </c>
      <c r="G1420" s="2">
        <f ca="1">IF(YEAR(E1420)=Inputs!$A$4,1,0)</f>
        <v>0</v>
      </c>
      <c r="H1420" s="21">
        <f ca="1">IF(G1420=1,HLOOKUP(MONTH(E1420),Inputs!$B$11:$M$15,5),IF(YEAR($E1420)&gt;$F1420,0,IF(YEAR($E1420)=$F1420,HLOOKUP(MONTH(E1420),Inputs!$B$11:$M$15,4),1)))</f>
        <v>1</v>
      </c>
      <c r="I1420" s="2">
        <f>SUMIFS('raw data'!$E:$E,'raw data'!$A:$A,"="&amp;SystemAnalysis!$A1420,'raw data'!$G:$G,"="&amp;SystemAnalysis!$F1420)</f>
        <v>4</v>
      </c>
      <c r="J1420" s="24">
        <f ca="1">$D1420*H1420*Inputs!$A$2</f>
        <v>4.3010000000000002</v>
      </c>
      <c r="K1420" s="11">
        <f ca="1">IFERROR(I1420/J1420,"")</f>
        <v>0.93001627528481745</v>
      </c>
    </row>
    <row r="1421" spans="1:11" x14ac:dyDescent="0.25">
      <c r="A1421" s="35">
        <v>8392</v>
      </c>
      <c r="B1421" s="2" t="s">
        <v>5</v>
      </c>
      <c r="C1421" s="2">
        <v>6</v>
      </c>
      <c r="D1421" s="2">
        <v>5.52</v>
      </c>
      <c r="E1421" s="12">
        <v>41183</v>
      </c>
      <c r="F1421" s="18">
        <v>2014</v>
      </c>
      <c r="G1421" s="2">
        <f ca="1">IF(YEAR(E1421)=Inputs!$A$4,1,0)</f>
        <v>0</v>
      </c>
      <c r="H1421" s="21">
        <f ca="1">IF(G1421=1,HLOOKUP(MONTH(E1421),Inputs!$B$11:$M$15,5),IF(YEAR($E1421)&gt;$F1421,0,IF(YEAR($E1421)=$F1421,HLOOKUP(MONTH(E1421),Inputs!$B$11:$M$15,4),1)))</f>
        <v>1</v>
      </c>
      <c r="I1421" s="2">
        <f>SUMIFS('raw data'!$E:$E,'raw data'!$A:$A,"="&amp;SystemAnalysis!$A1421,'raw data'!$G:$G,"="&amp;SystemAnalysis!$F1421)</f>
        <v>7</v>
      </c>
      <c r="J1421" s="24">
        <f ca="1">$D1421*H1421*Inputs!$A$2</f>
        <v>6.0720000000000001</v>
      </c>
      <c r="K1421" s="11">
        <f ca="1">IFERROR(I1421/J1421,"")</f>
        <v>1.1528326745718049</v>
      </c>
    </row>
    <row r="1422" spans="1:11" x14ac:dyDescent="0.25">
      <c r="A1422" s="35">
        <v>8393</v>
      </c>
      <c r="B1422" s="2" t="s">
        <v>5</v>
      </c>
      <c r="C1422" s="2">
        <v>6</v>
      </c>
      <c r="D1422" s="2">
        <v>6.02</v>
      </c>
      <c r="E1422" s="12">
        <v>41153</v>
      </c>
      <c r="F1422" s="18">
        <v>2014</v>
      </c>
      <c r="G1422" s="2">
        <f ca="1">IF(YEAR(E1422)=Inputs!$A$4,1,0)</f>
        <v>0</v>
      </c>
      <c r="H1422" s="21">
        <f ca="1">IF(G1422=1,HLOOKUP(MONTH(E1422),Inputs!$B$11:$M$15,5),IF(YEAR($E1422)&gt;$F1422,0,IF(YEAR($E1422)=$F1422,HLOOKUP(MONTH(E1422),Inputs!$B$11:$M$15,4),1)))</f>
        <v>1</v>
      </c>
      <c r="I1422" s="2">
        <f>SUMIFS('raw data'!$E:$E,'raw data'!$A:$A,"="&amp;SystemAnalysis!$A1422,'raw data'!$G:$G,"="&amp;SystemAnalysis!$F1422)</f>
        <v>8</v>
      </c>
      <c r="J1422" s="24">
        <f ca="1">$D1422*H1422*Inputs!$A$2</f>
        <v>6.6219999999999999</v>
      </c>
      <c r="K1422" s="11">
        <f ca="1">IFERROR(I1422/J1422,"")</f>
        <v>1.2080942313500453</v>
      </c>
    </row>
    <row r="1423" spans="1:11" x14ac:dyDescent="0.25">
      <c r="A1423" s="35">
        <v>8394</v>
      </c>
      <c r="B1423" s="2" t="s">
        <v>5</v>
      </c>
      <c r="C1423" s="2">
        <v>6</v>
      </c>
      <c r="D1423" s="2">
        <v>4.5999999999999996</v>
      </c>
      <c r="E1423" s="12">
        <v>41183</v>
      </c>
      <c r="F1423" s="18">
        <v>2014</v>
      </c>
      <c r="G1423" s="2">
        <f ca="1">IF(YEAR(E1423)=Inputs!$A$4,1,0)</f>
        <v>0</v>
      </c>
      <c r="H1423" s="21">
        <f ca="1">IF(G1423=1,HLOOKUP(MONTH(E1423),Inputs!$B$11:$M$15,5),IF(YEAR($E1423)&gt;$F1423,0,IF(YEAR($E1423)=$F1423,HLOOKUP(MONTH(E1423),Inputs!$B$11:$M$15,4),1)))</f>
        <v>1</v>
      </c>
      <c r="I1423" s="2">
        <f>SUMIFS('raw data'!$E:$E,'raw data'!$A:$A,"="&amp;SystemAnalysis!$A1423,'raw data'!$G:$G,"="&amp;SystemAnalysis!$F1423)</f>
        <v>6</v>
      </c>
      <c r="J1423" s="24">
        <f ca="1">$D1423*H1423*Inputs!$A$2</f>
        <v>5.0599999999999996</v>
      </c>
      <c r="K1423" s="11">
        <f ca="1">IFERROR(I1423/J1423,"")</f>
        <v>1.1857707509881423</v>
      </c>
    </row>
    <row r="1424" spans="1:11" x14ac:dyDescent="0.25">
      <c r="A1424" s="35">
        <v>8395</v>
      </c>
      <c r="B1424" s="2" t="s">
        <v>5</v>
      </c>
      <c r="C1424" s="2">
        <v>6</v>
      </c>
      <c r="D1424" s="2">
        <v>5.0599999999999996</v>
      </c>
      <c r="E1424" s="12">
        <v>41153</v>
      </c>
      <c r="F1424" s="18">
        <v>2014</v>
      </c>
      <c r="G1424" s="2">
        <f ca="1">IF(YEAR(E1424)=Inputs!$A$4,1,0)</f>
        <v>0</v>
      </c>
      <c r="H1424" s="21">
        <f ca="1">IF(G1424=1,HLOOKUP(MONTH(E1424),Inputs!$B$11:$M$15,5),IF(YEAR($E1424)&gt;$F1424,0,IF(YEAR($E1424)=$F1424,HLOOKUP(MONTH(E1424),Inputs!$B$11:$M$15,4),1)))</f>
        <v>1</v>
      </c>
      <c r="I1424" s="2">
        <f>SUMIFS('raw data'!$E:$E,'raw data'!$A:$A,"="&amp;SystemAnalysis!$A1424,'raw data'!$G:$G,"="&amp;SystemAnalysis!$F1424)</f>
        <v>6</v>
      </c>
      <c r="J1424" s="24">
        <f ca="1">$D1424*H1424*Inputs!$A$2</f>
        <v>5.5659999999999998</v>
      </c>
      <c r="K1424" s="11">
        <f ca="1">IFERROR(I1424/J1424,"")</f>
        <v>1.0779734099892202</v>
      </c>
    </row>
    <row r="1425" spans="1:11" x14ac:dyDescent="0.25">
      <c r="A1425" s="35">
        <v>8396</v>
      </c>
      <c r="B1425" s="2" t="s">
        <v>5</v>
      </c>
      <c r="C1425" s="2">
        <v>6</v>
      </c>
      <c r="D1425" s="2">
        <v>5.59</v>
      </c>
      <c r="E1425" s="12">
        <v>41153</v>
      </c>
      <c r="F1425" s="18">
        <v>2014</v>
      </c>
      <c r="G1425" s="2">
        <f ca="1">IF(YEAR(E1425)=Inputs!$A$4,1,0)</f>
        <v>0</v>
      </c>
      <c r="H1425" s="21">
        <f ca="1">IF(G1425=1,HLOOKUP(MONTH(E1425),Inputs!$B$11:$M$15,5),IF(YEAR($E1425)&gt;$F1425,0,IF(YEAR($E1425)=$F1425,HLOOKUP(MONTH(E1425),Inputs!$B$11:$M$15,4),1)))</f>
        <v>1</v>
      </c>
      <c r="I1425" s="2">
        <f>SUMIFS('raw data'!$E:$E,'raw data'!$A:$A,"="&amp;SystemAnalysis!$A1425,'raw data'!$G:$G,"="&amp;SystemAnalysis!$F1425)</f>
        <v>6</v>
      </c>
      <c r="J1425" s="24">
        <f ca="1">$D1425*H1425*Inputs!$A$2</f>
        <v>6.149</v>
      </c>
      <c r="K1425" s="11">
        <f ca="1">IFERROR(I1425/J1425,"")</f>
        <v>0.97576841762888278</v>
      </c>
    </row>
    <row r="1426" spans="1:11" x14ac:dyDescent="0.25">
      <c r="A1426" s="35">
        <v>8397</v>
      </c>
      <c r="B1426" s="2" t="s">
        <v>5</v>
      </c>
      <c r="C1426" s="2">
        <v>6</v>
      </c>
      <c r="D1426" s="2">
        <v>6.02</v>
      </c>
      <c r="E1426" s="12">
        <v>41153</v>
      </c>
      <c r="F1426" s="18">
        <v>2014</v>
      </c>
      <c r="G1426" s="2">
        <f ca="1">IF(YEAR(E1426)=Inputs!$A$4,1,0)</f>
        <v>0</v>
      </c>
      <c r="H1426" s="21">
        <f ca="1">IF(G1426=1,HLOOKUP(MONTH(E1426),Inputs!$B$11:$M$15,5),IF(YEAR($E1426)&gt;$F1426,0,IF(YEAR($E1426)=$F1426,HLOOKUP(MONTH(E1426),Inputs!$B$11:$M$15,4),1)))</f>
        <v>1</v>
      </c>
      <c r="I1426" s="2">
        <f>SUMIFS('raw data'!$E:$E,'raw data'!$A:$A,"="&amp;SystemAnalysis!$A1426,'raw data'!$G:$G,"="&amp;SystemAnalysis!$F1426)</f>
        <v>8</v>
      </c>
      <c r="J1426" s="24">
        <f ca="1">$D1426*H1426*Inputs!$A$2</f>
        <v>6.6219999999999999</v>
      </c>
      <c r="K1426" s="11">
        <f ca="1">IFERROR(I1426/J1426,"")</f>
        <v>1.2080942313500453</v>
      </c>
    </row>
    <row r="1427" spans="1:11" x14ac:dyDescent="0.25">
      <c r="A1427" s="35">
        <v>8398</v>
      </c>
      <c r="B1427" s="2" t="s">
        <v>5</v>
      </c>
      <c r="C1427" s="2">
        <v>6</v>
      </c>
      <c r="D1427" s="2">
        <v>10.32</v>
      </c>
      <c r="E1427" s="12">
        <v>41153</v>
      </c>
      <c r="F1427" s="18">
        <v>2014</v>
      </c>
      <c r="G1427" s="2">
        <f ca="1">IF(YEAR(E1427)=Inputs!$A$4,1,0)</f>
        <v>0</v>
      </c>
      <c r="H1427" s="21">
        <f ca="1">IF(G1427=1,HLOOKUP(MONTH(E1427),Inputs!$B$11:$M$15,5),IF(YEAR($E1427)&gt;$F1427,0,IF(YEAR($E1427)=$F1427,HLOOKUP(MONTH(E1427),Inputs!$B$11:$M$15,4),1)))</f>
        <v>1</v>
      </c>
      <c r="I1427" s="2">
        <f>SUMIFS('raw data'!$E:$E,'raw data'!$A:$A,"="&amp;SystemAnalysis!$A1427,'raw data'!$G:$G,"="&amp;SystemAnalysis!$F1427)</f>
        <v>11</v>
      </c>
      <c r="J1427" s="24">
        <f ca="1">$D1427*H1427*Inputs!$A$2</f>
        <v>11.352000000000002</v>
      </c>
      <c r="K1427" s="11">
        <f ca="1">IFERROR(I1427/J1427,"")</f>
        <v>0.96899224806201534</v>
      </c>
    </row>
    <row r="1428" spans="1:11" x14ac:dyDescent="0.25">
      <c r="A1428" s="35">
        <v>8399</v>
      </c>
      <c r="B1428" s="2" t="s">
        <v>5</v>
      </c>
      <c r="C1428" s="2">
        <v>6</v>
      </c>
      <c r="D1428" s="2">
        <v>4.5999999999999996</v>
      </c>
      <c r="E1428" s="12">
        <v>41183</v>
      </c>
      <c r="F1428" s="18">
        <v>2014</v>
      </c>
      <c r="G1428" s="2">
        <f ca="1">IF(YEAR(E1428)=Inputs!$A$4,1,0)</f>
        <v>0</v>
      </c>
      <c r="H1428" s="21">
        <f ca="1">IF(G1428=1,HLOOKUP(MONTH(E1428),Inputs!$B$11:$M$15,5),IF(YEAR($E1428)&gt;$F1428,0,IF(YEAR($E1428)=$F1428,HLOOKUP(MONTH(E1428),Inputs!$B$11:$M$15,4),1)))</f>
        <v>1</v>
      </c>
      <c r="I1428" s="2">
        <f>SUMIFS('raw data'!$E:$E,'raw data'!$A:$A,"="&amp;SystemAnalysis!$A1428,'raw data'!$G:$G,"="&amp;SystemAnalysis!$F1428)</f>
        <v>6</v>
      </c>
      <c r="J1428" s="24">
        <f ca="1">$D1428*H1428*Inputs!$A$2</f>
        <v>5.0599999999999996</v>
      </c>
      <c r="K1428" s="11">
        <f ca="1">IFERROR(I1428/J1428,"")</f>
        <v>1.1857707509881423</v>
      </c>
    </row>
    <row r="1429" spans="1:11" x14ac:dyDescent="0.25">
      <c r="A1429" s="35">
        <v>8400</v>
      </c>
      <c r="B1429" s="2" t="s">
        <v>5</v>
      </c>
      <c r="C1429" s="2">
        <v>6</v>
      </c>
      <c r="D1429" s="2">
        <v>8.9700000000000006</v>
      </c>
      <c r="E1429" s="12">
        <v>41153</v>
      </c>
      <c r="F1429" s="18">
        <v>2014</v>
      </c>
      <c r="G1429" s="2">
        <f ca="1">IF(YEAR(E1429)=Inputs!$A$4,1,0)</f>
        <v>0</v>
      </c>
      <c r="H1429" s="21">
        <f ca="1">IF(G1429=1,HLOOKUP(MONTH(E1429),Inputs!$B$11:$M$15,5),IF(YEAR($E1429)&gt;$F1429,0,IF(YEAR($E1429)=$F1429,HLOOKUP(MONTH(E1429),Inputs!$B$11:$M$15,4),1)))</f>
        <v>1</v>
      </c>
      <c r="I1429" s="2">
        <f>SUMIFS('raw data'!$E:$E,'raw data'!$A:$A,"="&amp;SystemAnalysis!$A1429,'raw data'!$G:$G,"="&amp;SystemAnalysis!$F1429)</f>
        <v>13</v>
      </c>
      <c r="J1429" s="24">
        <f ca="1">$D1429*H1429*Inputs!$A$2</f>
        <v>9.8670000000000009</v>
      </c>
      <c r="K1429" s="11">
        <f ca="1">IFERROR(I1429/J1429,"")</f>
        <v>1.3175230566534912</v>
      </c>
    </row>
    <row r="1430" spans="1:11" x14ac:dyDescent="0.25">
      <c r="A1430" s="35">
        <v>8401</v>
      </c>
      <c r="B1430" s="2" t="s">
        <v>5</v>
      </c>
      <c r="C1430" s="2">
        <v>6</v>
      </c>
      <c r="D1430" s="2">
        <v>4.8099999999999996</v>
      </c>
      <c r="E1430" s="12">
        <v>41183</v>
      </c>
      <c r="F1430" s="18">
        <v>2014</v>
      </c>
      <c r="G1430" s="2">
        <f ca="1">IF(YEAR(E1430)=Inputs!$A$4,1,0)</f>
        <v>0</v>
      </c>
      <c r="H1430" s="21">
        <f ca="1">IF(G1430=1,HLOOKUP(MONTH(E1430),Inputs!$B$11:$M$15,5),IF(YEAR($E1430)&gt;$F1430,0,IF(YEAR($E1430)=$F1430,HLOOKUP(MONTH(E1430),Inputs!$B$11:$M$15,4),1)))</f>
        <v>1</v>
      </c>
      <c r="I1430" s="2">
        <f>SUMIFS('raw data'!$E:$E,'raw data'!$A:$A,"="&amp;SystemAnalysis!$A1430,'raw data'!$G:$G,"="&amp;SystemAnalysis!$F1430)</f>
        <v>6</v>
      </c>
      <c r="J1430" s="24">
        <f ca="1">$D1430*H1430*Inputs!$A$2</f>
        <v>5.2910000000000004</v>
      </c>
      <c r="K1430" s="11">
        <f ca="1">IFERROR(I1430/J1430,"")</f>
        <v>1.134001134001134</v>
      </c>
    </row>
    <row r="1431" spans="1:11" x14ac:dyDescent="0.25">
      <c r="A1431" s="35">
        <v>8402</v>
      </c>
      <c r="B1431" s="2" t="s">
        <v>5</v>
      </c>
      <c r="C1431" s="2">
        <v>6</v>
      </c>
      <c r="D1431" s="2">
        <v>8.3849999999999998</v>
      </c>
      <c r="E1431" s="12">
        <v>41153</v>
      </c>
      <c r="F1431" s="18">
        <v>2014</v>
      </c>
      <c r="G1431" s="2">
        <f ca="1">IF(YEAR(E1431)=Inputs!$A$4,1,0)</f>
        <v>0</v>
      </c>
      <c r="H1431" s="21">
        <f ca="1">IF(G1431=1,HLOOKUP(MONTH(E1431),Inputs!$B$11:$M$15,5),IF(YEAR($E1431)&gt;$F1431,0,IF(YEAR($E1431)=$F1431,HLOOKUP(MONTH(E1431),Inputs!$B$11:$M$15,4),1)))</f>
        <v>1</v>
      </c>
      <c r="I1431" s="2">
        <f>SUMIFS('raw data'!$E:$E,'raw data'!$A:$A,"="&amp;SystemAnalysis!$A1431,'raw data'!$G:$G,"="&amp;SystemAnalysis!$F1431)</f>
        <v>9</v>
      </c>
      <c r="J1431" s="24">
        <f ca="1">$D1431*H1431*Inputs!$A$2</f>
        <v>9.2235000000000014</v>
      </c>
      <c r="K1431" s="11">
        <f ca="1">IFERROR(I1431/J1431,"")</f>
        <v>0.97576841762888256</v>
      </c>
    </row>
    <row r="1432" spans="1:11" x14ac:dyDescent="0.25">
      <c r="A1432" s="35">
        <v>8403</v>
      </c>
      <c r="B1432" s="2" t="s">
        <v>5</v>
      </c>
      <c r="C1432" s="2">
        <v>6</v>
      </c>
      <c r="D1432" s="2">
        <v>3.68</v>
      </c>
      <c r="E1432" s="12">
        <v>41214</v>
      </c>
      <c r="F1432" s="18">
        <v>2014</v>
      </c>
      <c r="G1432" s="2">
        <f ca="1">IF(YEAR(E1432)=Inputs!$A$4,1,0)</f>
        <v>0</v>
      </c>
      <c r="H1432" s="21">
        <f ca="1">IF(G1432=1,HLOOKUP(MONTH(E1432),Inputs!$B$11:$M$15,5),IF(YEAR($E1432)&gt;$F1432,0,IF(YEAR($E1432)=$F1432,HLOOKUP(MONTH(E1432),Inputs!$B$11:$M$15,4),1)))</f>
        <v>1</v>
      </c>
      <c r="I1432" s="2">
        <f>SUMIFS('raw data'!$E:$E,'raw data'!$A:$A,"="&amp;SystemAnalysis!$A1432,'raw data'!$G:$G,"="&amp;SystemAnalysis!$F1432)</f>
        <v>5</v>
      </c>
      <c r="J1432" s="24">
        <f ca="1">$D1432*H1432*Inputs!$A$2</f>
        <v>4.0480000000000009</v>
      </c>
      <c r="K1432" s="11">
        <f ca="1">IFERROR(I1432/J1432,"")</f>
        <v>1.235177865612648</v>
      </c>
    </row>
    <row r="1433" spans="1:11" x14ac:dyDescent="0.25">
      <c r="A1433" s="35">
        <v>8404</v>
      </c>
      <c r="B1433" s="2" t="s">
        <v>5</v>
      </c>
      <c r="C1433" s="2">
        <v>6</v>
      </c>
      <c r="D1433" s="2">
        <v>4.1399999999999997</v>
      </c>
      <c r="E1433" s="12">
        <v>41153</v>
      </c>
      <c r="F1433" s="18">
        <v>2014</v>
      </c>
      <c r="G1433" s="2">
        <f ca="1">IF(YEAR(E1433)=Inputs!$A$4,1,0)</f>
        <v>0</v>
      </c>
      <c r="H1433" s="21">
        <f ca="1">IF(G1433=1,HLOOKUP(MONTH(E1433),Inputs!$B$11:$M$15,5),IF(YEAR($E1433)&gt;$F1433,0,IF(YEAR($E1433)=$F1433,HLOOKUP(MONTH(E1433),Inputs!$B$11:$M$15,4),1)))</f>
        <v>1</v>
      </c>
      <c r="I1433" s="2">
        <f>SUMIFS('raw data'!$E:$E,'raw data'!$A:$A,"="&amp;SystemAnalysis!$A1433,'raw data'!$G:$G,"="&amp;SystemAnalysis!$F1433)</f>
        <v>4</v>
      </c>
      <c r="J1433" s="24">
        <f ca="1">$D1433*H1433*Inputs!$A$2</f>
        <v>4.5540000000000003</v>
      </c>
      <c r="K1433" s="11">
        <f ca="1">IFERROR(I1433/J1433,"")</f>
        <v>0.87834870443566093</v>
      </c>
    </row>
    <row r="1434" spans="1:11" x14ac:dyDescent="0.25">
      <c r="A1434" s="35">
        <v>8405</v>
      </c>
      <c r="B1434" s="2" t="s">
        <v>5</v>
      </c>
      <c r="C1434" s="2">
        <v>6</v>
      </c>
      <c r="D1434" s="2">
        <v>5.16</v>
      </c>
      <c r="E1434" s="12">
        <v>41153</v>
      </c>
      <c r="F1434" s="18">
        <v>2014</v>
      </c>
      <c r="G1434" s="2">
        <f ca="1">IF(YEAR(E1434)=Inputs!$A$4,1,0)</f>
        <v>0</v>
      </c>
      <c r="H1434" s="21">
        <f ca="1">IF(G1434=1,HLOOKUP(MONTH(E1434),Inputs!$B$11:$M$15,5),IF(YEAR($E1434)&gt;$F1434,0,IF(YEAR($E1434)=$F1434,HLOOKUP(MONTH(E1434),Inputs!$B$11:$M$15,4),1)))</f>
        <v>1</v>
      </c>
      <c r="I1434" s="2">
        <f>SUMIFS('raw data'!$E:$E,'raw data'!$A:$A,"="&amp;SystemAnalysis!$A1434,'raw data'!$G:$G,"="&amp;SystemAnalysis!$F1434)</f>
        <v>7</v>
      </c>
      <c r="J1434" s="24">
        <f ca="1">$D1434*H1434*Inputs!$A$2</f>
        <v>5.676000000000001</v>
      </c>
      <c r="K1434" s="11">
        <f ca="1">IFERROR(I1434/J1434,"")</f>
        <v>1.2332628611698377</v>
      </c>
    </row>
    <row r="1435" spans="1:11" x14ac:dyDescent="0.25">
      <c r="A1435" s="35">
        <v>8406</v>
      </c>
      <c r="B1435" s="2" t="s">
        <v>5</v>
      </c>
      <c r="C1435" s="2">
        <v>6</v>
      </c>
      <c r="D1435" s="2">
        <v>5.59</v>
      </c>
      <c r="E1435" s="12">
        <v>41153</v>
      </c>
      <c r="F1435" s="18">
        <v>2014</v>
      </c>
      <c r="G1435" s="2">
        <f ca="1">IF(YEAR(E1435)=Inputs!$A$4,1,0)</f>
        <v>0</v>
      </c>
      <c r="H1435" s="21">
        <f ca="1">IF(G1435=1,HLOOKUP(MONTH(E1435),Inputs!$B$11:$M$15,5),IF(YEAR($E1435)&gt;$F1435,0,IF(YEAR($E1435)=$F1435,HLOOKUP(MONTH(E1435),Inputs!$B$11:$M$15,4),1)))</f>
        <v>1</v>
      </c>
      <c r="I1435" s="2">
        <f>SUMIFS('raw data'!$E:$E,'raw data'!$A:$A,"="&amp;SystemAnalysis!$A1435,'raw data'!$G:$G,"="&amp;SystemAnalysis!$F1435)</f>
        <v>5</v>
      </c>
      <c r="J1435" s="24">
        <f ca="1">$D1435*H1435*Inputs!$A$2</f>
        <v>6.149</v>
      </c>
      <c r="K1435" s="11">
        <f ca="1">IFERROR(I1435/J1435,"")</f>
        <v>0.81314034802406898</v>
      </c>
    </row>
    <row r="1436" spans="1:11" x14ac:dyDescent="0.25">
      <c r="A1436" s="35">
        <v>8407</v>
      </c>
      <c r="B1436" s="2" t="s">
        <v>5</v>
      </c>
      <c r="C1436" s="2">
        <v>6</v>
      </c>
      <c r="D1436" s="2">
        <v>7.36</v>
      </c>
      <c r="E1436" s="12">
        <v>41153</v>
      </c>
      <c r="F1436" s="18">
        <v>2014</v>
      </c>
      <c r="G1436" s="2">
        <f ca="1">IF(YEAR(E1436)=Inputs!$A$4,1,0)</f>
        <v>0</v>
      </c>
      <c r="H1436" s="21">
        <f ca="1">IF(G1436=1,HLOOKUP(MONTH(E1436),Inputs!$B$11:$M$15,5),IF(YEAR($E1436)&gt;$F1436,0,IF(YEAR($E1436)=$F1436,HLOOKUP(MONTH(E1436),Inputs!$B$11:$M$15,4),1)))</f>
        <v>1</v>
      </c>
      <c r="I1436" s="2">
        <f>SUMIFS('raw data'!$E:$E,'raw data'!$A:$A,"="&amp;SystemAnalysis!$A1436,'raw data'!$G:$G,"="&amp;SystemAnalysis!$F1436)</f>
        <v>9</v>
      </c>
      <c r="J1436" s="24">
        <f ca="1">$D1436*H1436*Inputs!$A$2</f>
        <v>8.0960000000000019</v>
      </c>
      <c r="K1436" s="11">
        <f ca="1">IFERROR(I1436/J1436,"")</f>
        <v>1.1116600790513831</v>
      </c>
    </row>
    <row r="1437" spans="1:11" x14ac:dyDescent="0.25">
      <c r="A1437" s="35">
        <v>8408</v>
      </c>
      <c r="B1437" s="2" t="s">
        <v>5</v>
      </c>
      <c r="C1437" s="2">
        <v>6</v>
      </c>
      <c r="D1437" s="2">
        <v>5.8049999999999997</v>
      </c>
      <c r="E1437" s="12">
        <v>41153</v>
      </c>
      <c r="F1437" s="18">
        <v>2014</v>
      </c>
      <c r="G1437" s="2">
        <f ca="1">IF(YEAR(E1437)=Inputs!$A$4,1,0)</f>
        <v>0</v>
      </c>
      <c r="H1437" s="21">
        <f ca="1">IF(G1437=1,HLOOKUP(MONTH(E1437),Inputs!$B$11:$M$15,5),IF(YEAR($E1437)&gt;$F1437,0,IF(YEAR($E1437)=$F1437,HLOOKUP(MONTH(E1437),Inputs!$B$11:$M$15,4),1)))</f>
        <v>1</v>
      </c>
      <c r="I1437" s="2">
        <f>SUMIFS('raw data'!$E:$E,'raw data'!$A:$A,"="&amp;SystemAnalysis!$A1437,'raw data'!$G:$G,"="&amp;SystemAnalysis!$F1437)</f>
        <v>9</v>
      </c>
      <c r="J1437" s="24">
        <f ca="1">$D1437*H1437*Inputs!$A$2</f>
        <v>6.3855000000000004</v>
      </c>
      <c r="K1437" s="11">
        <f ca="1">IFERROR(I1437/J1437,"")</f>
        <v>1.4094432699083861</v>
      </c>
    </row>
    <row r="1438" spans="1:11" x14ac:dyDescent="0.25">
      <c r="A1438" s="35">
        <v>8409</v>
      </c>
      <c r="B1438" s="2" t="s">
        <v>5</v>
      </c>
      <c r="C1438" s="2">
        <v>6</v>
      </c>
      <c r="D1438" s="2">
        <v>5.67</v>
      </c>
      <c r="E1438" s="12">
        <v>41153</v>
      </c>
      <c r="F1438" s="18">
        <v>2014</v>
      </c>
      <c r="G1438" s="2">
        <f ca="1">IF(YEAR(E1438)=Inputs!$A$4,1,0)</f>
        <v>0</v>
      </c>
      <c r="H1438" s="21">
        <f ca="1">IF(G1438=1,HLOOKUP(MONTH(E1438),Inputs!$B$11:$M$15,5),IF(YEAR($E1438)&gt;$F1438,0,IF(YEAR($E1438)=$F1438,HLOOKUP(MONTH(E1438),Inputs!$B$11:$M$15,4),1)))</f>
        <v>1</v>
      </c>
      <c r="I1438" s="2">
        <f>SUMIFS('raw data'!$E:$E,'raw data'!$A:$A,"="&amp;SystemAnalysis!$A1438,'raw data'!$G:$G,"="&amp;SystemAnalysis!$F1438)</f>
        <v>6</v>
      </c>
      <c r="J1438" s="24">
        <f ca="1">$D1438*H1438*Inputs!$A$2</f>
        <v>6.2370000000000001</v>
      </c>
      <c r="K1438" s="11">
        <f ca="1">IFERROR(I1438/J1438,"")</f>
        <v>0.96200096200096197</v>
      </c>
    </row>
    <row r="1439" spans="1:11" x14ac:dyDescent="0.25">
      <c r="A1439" s="35">
        <v>8410</v>
      </c>
      <c r="B1439" s="2" t="s">
        <v>5</v>
      </c>
      <c r="C1439" s="2">
        <v>6</v>
      </c>
      <c r="D1439" s="2">
        <v>2.2999999999999998</v>
      </c>
      <c r="E1439" s="12">
        <v>41153</v>
      </c>
      <c r="F1439" s="18">
        <v>2014</v>
      </c>
      <c r="G1439" s="2">
        <f ca="1">IF(YEAR(E1439)=Inputs!$A$4,1,0)</f>
        <v>0</v>
      </c>
      <c r="H1439" s="21">
        <f ca="1">IF(G1439=1,HLOOKUP(MONTH(E1439),Inputs!$B$11:$M$15,5),IF(YEAR($E1439)&gt;$F1439,0,IF(YEAR($E1439)=$F1439,HLOOKUP(MONTH(E1439),Inputs!$B$11:$M$15,4),1)))</f>
        <v>1</v>
      </c>
      <c r="I1439" s="2">
        <f>SUMIFS('raw data'!$E:$E,'raw data'!$A:$A,"="&amp;SystemAnalysis!$A1439,'raw data'!$G:$G,"="&amp;SystemAnalysis!$F1439)</f>
        <v>3</v>
      </c>
      <c r="J1439" s="24">
        <f ca="1">$D1439*H1439*Inputs!$A$2</f>
        <v>2.5299999999999998</v>
      </c>
      <c r="K1439" s="11">
        <f ca="1">IFERROR(I1439/J1439,"")</f>
        <v>1.1857707509881423</v>
      </c>
    </row>
    <row r="1440" spans="1:11" x14ac:dyDescent="0.25">
      <c r="A1440" s="35">
        <v>8411</v>
      </c>
      <c r="B1440" s="2" t="s">
        <v>5</v>
      </c>
      <c r="C1440" s="2">
        <v>6</v>
      </c>
      <c r="D1440" s="2">
        <v>14.404999999999999</v>
      </c>
      <c r="E1440" s="12">
        <v>41153</v>
      </c>
      <c r="F1440" s="18">
        <v>2014</v>
      </c>
      <c r="G1440" s="2">
        <f ca="1">IF(YEAR(E1440)=Inputs!$A$4,1,0)</f>
        <v>0</v>
      </c>
      <c r="H1440" s="21">
        <f ca="1">IF(G1440=1,HLOOKUP(MONTH(E1440),Inputs!$B$11:$M$15,5),IF(YEAR($E1440)&gt;$F1440,0,IF(YEAR($E1440)=$F1440,HLOOKUP(MONTH(E1440),Inputs!$B$11:$M$15,4),1)))</f>
        <v>1</v>
      </c>
      <c r="I1440" s="2">
        <f>SUMIFS('raw data'!$E:$E,'raw data'!$A:$A,"="&amp;SystemAnalysis!$A1440,'raw data'!$G:$G,"="&amp;SystemAnalysis!$F1440)</f>
        <v>11</v>
      </c>
      <c r="J1440" s="24">
        <f ca="1">$D1440*H1440*Inputs!$A$2</f>
        <v>15.845500000000001</v>
      </c>
      <c r="K1440" s="11">
        <f ca="1">IFERROR(I1440/J1440,"")</f>
        <v>0.69420340159666782</v>
      </c>
    </row>
    <row r="1441" spans="1:11" x14ac:dyDescent="0.25">
      <c r="A1441" s="35">
        <v>8412</v>
      </c>
      <c r="B1441" s="2" t="s">
        <v>5</v>
      </c>
      <c r="C1441" s="2">
        <v>6</v>
      </c>
      <c r="D1441" s="2">
        <v>5.52</v>
      </c>
      <c r="E1441" s="12">
        <v>41153</v>
      </c>
      <c r="F1441" s="18">
        <v>2014</v>
      </c>
      <c r="G1441" s="2">
        <f ca="1">IF(YEAR(E1441)=Inputs!$A$4,1,0)</f>
        <v>0</v>
      </c>
      <c r="H1441" s="21">
        <f ca="1">IF(G1441=1,HLOOKUP(MONTH(E1441),Inputs!$B$11:$M$15,5),IF(YEAR($E1441)&gt;$F1441,0,IF(YEAR($E1441)=$F1441,HLOOKUP(MONTH(E1441),Inputs!$B$11:$M$15,4),1)))</f>
        <v>1</v>
      </c>
      <c r="I1441" s="2">
        <f>SUMIFS('raw data'!$E:$E,'raw data'!$A:$A,"="&amp;SystemAnalysis!$A1441,'raw data'!$G:$G,"="&amp;SystemAnalysis!$F1441)</f>
        <v>7</v>
      </c>
      <c r="J1441" s="24">
        <f ca="1">$D1441*H1441*Inputs!$A$2</f>
        <v>6.0720000000000001</v>
      </c>
      <c r="K1441" s="11">
        <f ca="1">IFERROR(I1441/J1441,"")</f>
        <v>1.1528326745718049</v>
      </c>
    </row>
    <row r="1442" spans="1:11" x14ac:dyDescent="0.25">
      <c r="A1442" s="35">
        <v>8413</v>
      </c>
      <c r="B1442" s="2" t="s">
        <v>5</v>
      </c>
      <c r="C1442" s="2">
        <v>6</v>
      </c>
      <c r="D1442" s="2">
        <v>8.9700000000000006</v>
      </c>
      <c r="E1442" s="12">
        <v>41153</v>
      </c>
      <c r="F1442" s="18">
        <v>2014</v>
      </c>
      <c r="G1442" s="2">
        <f ca="1">IF(YEAR(E1442)=Inputs!$A$4,1,0)</f>
        <v>0</v>
      </c>
      <c r="H1442" s="21">
        <f ca="1">IF(G1442=1,HLOOKUP(MONTH(E1442),Inputs!$B$11:$M$15,5),IF(YEAR($E1442)&gt;$F1442,0,IF(YEAR($E1442)=$F1442,HLOOKUP(MONTH(E1442),Inputs!$B$11:$M$15,4),1)))</f>
        <v>1</v>
      </c>
      <c r="I1442" s="2">
        <f>SUMIFS('raw data'!$E:$E,'raw data'!$A:$A,"="&amp;SystemAnalysis!$A1442,'raw data'!$G:$G,"="&amp;SystemAnalysis!$F1442)</f>
        <v>12</v>
      </c>
      <c r="J1442" s="24">
        <f ca="1">$D1442*H1442*Inputs!$A$2</f>
        <v>9.8670000000000009</v>
      </c>
      <c r="K1442" s="11">
        <f ca="1">IFERROR(I1442/J1442,"")</f>
        <v>1.2161751292186074</v>
      </c>
    </row>
    <row r="1443" spans="1:11" x14ac:dyDescent="0.25">
      <c r="A1443" s="35">
        <v>8414</v>
      </c>
      <c r="B1443" s="2" t="s">
        <v>5</v>
      </c>
      <c r="C1443" s="2">
        <v>6</v>
      </c>
      <c r="D1443" s="2">
        <v>5.8049999999999997</v>
      </c>
      <c r="E1443" s="12">
        <v>41183</v>
      </c>
      <c r="F1443" s="18">
        <v>2014</v>
      </c>
      <c r="G1443" s="2">
        <f ca="1">IF(YEAR(E1443)=Inputs!$A$4,1,0)</f>
        <v>0</v>
      </c>
      <c r="H1443" s="21">
        <f ca="1">IF(G1443=1,HLOOKUP(MONTH(E1443),Inputs!$B$11:$M$15,5),IF(YEAR($E1443)&gt;$F1443,0,IF(YEAR($E1443)=$F1443,HLOOKUP(MONTH(E1443),Inputs!$B$11:$M$15,4),1)))</f>
        <v>1</v>
      </c>
      <c r="I1443" s="2">
        <f>SUMIFS('raw data'!$E:$E,'raw data'!$A:$A,"="&amp;SystemAnalysis!$A1443,'raw data'!$G:$G,"="&amp;SystemAnalysis!$F1443)</f>
        <v>7</v>
      </c>
      <c r="J1443" s="24">
        <f ca="1">$D1443*H1443*Inputs!$A$2</f>
        <v>6.3855000000000004</v>
      </c>
      <c r="K1443" s="11">
        <f ca="1">IFERROR(I1443/J1443,"")</f>
        <v>1.0962336543731892</v>
      </c>
    </row>
    <row r="1444" spans="1:11" x14ac:dyDescent="0.25">
      <c r="A1444" s="35">
        <v>8415</v>
      </c>
      <c r="B1444" s="2" t="s">
        <v>5</v>
      </c>
      <c r="C1444" s="2">
        <v>6</v>
      </c>
      <c r="D1444" s="2">
        <v>11.5</v>
      </c>
      <c r="E1444" s="12">
        <v>41153</v>
      </c>
      <c r="F1444" s="18">
        <v>2014</v>
      </c>
      <c r="G1444" s="2">
        <f ca="1">IF(YEAR(E1444)=Inputs!$A$4,1,0)</f>
        <v>0</v>
      </c>
      <c r="H1444" s="21">
        <f ca="1">IF(G1444=1,HLOOKUP(MONTH(E1444),Inputs!$B$11:$M$15,5),IF(YEAR($E1444)&gt;$F1444,0,IF(YEAR($E1444)=$F1444,HLOOKUP(MONTH(E1444),Inputs!$B$11:$M$15,4),1)))</f>
        <v>1</v>
      </c>
      <c r="I1444" s="2">
        <f>SUMIFS('raw data'!$E:$E,'raw data'!$A:$A,"="&amp;SystemAnalysis!$A1444,'raw data'!$G:$G,"="&amp;SystemAnalysis!$F1444)</f>
        <v>15</v>
      </c>
      <c r="J1444" s="24">
        <f ca="1">$D1444*H1444*Inputs!$A$2</f>
        <v>12.65</v>
      </c>
      <c r="K1444" s="11">
        <f ca="1">IFERROR(I1444/J1444,"")</f>
        <v>1.1857707509881423</v>
      </c>
    </row>
    <row r="1445" spans="1:11" x14ac:dyDescent="0.25">
      <c r="A1445" s="35">
        <v>8416</v>
      </c>
      <c r="B1445" s="2" t="s">
        <v>5</v>
      </c>
      <c r="C1445" s="2">
        <v>6</v>
      </c>
      <c r="D1445" s="2">
        <v>4.7300000000000004</v>
      </c>
      <c r="E1445" s="12">
        <v>41214</v>
      </c>
      <c r="F1445" s="18">
        <v>2014</v>
      </c>
      <c r="G1445" s="2">
        <f ca="1">IF(YEAR(E1445)=Inputs!$A$4,1,0)</f>
        <v>0</v>
      </c>
      <c r="H1445" s="21">
        <f ca="1">IF(G1445=1,HLOOKUP(MONTH(E1445),Inputs!$B$11:$M$15,5),IF(YEAR($E1445)&gt;$F1445,0,IF(YEAR($E1445)=$F1445,HLOOKUP(MONTH(E1445),Inputs!$B$11:$M$15,4),1)))</f>
        <v>1</v>
      </c>
      <c r="I1445" s="2">
        <f>SUMIFS('raw data'!$E:$E,'raw data'!$A:$A,"="&amp;SystemAnalysis!$A1445,'raw data'!$G:$G,"="&amp;SystemAnalysis!$F1445)</f>
        <v>6</v>
      </c>
      <c r="J1445" s="24">
        <f ca="1">$D1445*H1445*Inputs!$A$2</f>
        <v>5.2030000000000012</v>
      </c>
      <c r="K1445" s="11">
        <f ca="1">IFERROR(I1445/J1445,"")</f>
        <v>1.1531808571977702</v>
      </c>
    </row>
    <row r="1446" spans="1:11" x14ac:dyDescent="0.25">
      <c r="A1446" s="35">
        <v>8417</v>
      </c>
      <c r="B1446" s="2" t="s">
        <v>5</v>
      </c>
      <c r="C1446" s="2">
        <v>6</v>
      </c>
      <c r="D1446" s="2">
        <v>3.22</v>
      </c>
      <c r="E1446" s="12">
        <v>41244</v>
      </c>
      <c r="F1446" s="18">
        <v>2014</v>
      </c>
      <c r="G1446" s="2">
        <f ca="1">IF(YEAR(E1446)=Inputs!$A$4,1,0)</f>
        <v>0</v>
      </c>
      <c r="H1446" s="21">
        <f ca="1">IF(G1446=1,HLOOKUP(MONTH(E1446),Inputs!$B$11:$M$15,5),IF(YEAR($E1446)&gt;$F1446,0,IF(YEAR($E1446)=$F1446,HLOOKUP(MONTH(E1446),Inputs!$B$11:$M$15,4),1)))</f>
        <v>1</v>
      </c>
      <c r="I1446" s="2">
        <f>SUMIFS('raw data'!$E:$E,'raw data'!$A:$A,"="&amp;SystemAnalysis!$A1446,'raw data'!$G:$G,"="&amp;SystemAnalysis!$F1446)</f>
        <v>4</v>
      </c>
      <c r="J1446" s="24">
        <f ca="1">$D1446*H1446*Inputs!$A$2</f>
        <v>3.5420000000000007</v>
      </c>
      <c r="K1446" s="11">
        <f ca="1">IFERROR(I1446/J1446,"")</f>
        <v>1.1293054771315638</v>
      </c>
    </row>
    <row r="1447" spans="1:11" x14ac:dyDescent="0.25">
      <c r="A1447" s="35">
        <v>8418</v>
      </c>
      <c r="B1447" s="2" t="s">
        <v>5</v>
      </c>
      <c r="C1447" s="2">
        <v>6</v>
      </c>
      <c r="D1447" s="2">
        <v>5.8049999999999997</v>
      </c>
      <c r="E1447" s="12">
        <v>41183</v>
      </c>
      <c r="F1447" s="18">
        <v>2014</v>
      </c>
      <c r="G1447" s="2">
        <f ca="1">IF(YEAR(E1447)=Inputs!$A$4,1,0)</f>
        <v>0</v>
      </c>
      <c r="H1447" s="21">
        <f ca="1">IF(G1447=1,HLOOKUP(MONTH(E1447),Inputs!$B$11:$M$15,5),IF(YEAR($E1447)&gt;$F1447,0,IF(YEAR($E1447)=$F1447,HLOOKUP(MONTH(E1447),Inputs!$B$11:$M$15,4),1)))</f>
        <v>1</v>
      </c>
      <c r="I1447" s="2">
        <f>SUMIFS('raw data'!$E:$E,'raw data'!$A:$A,"="&amp;SystemAnalysis!$A1447,'raw data'!$G:$G,"="&amp;SystemAnalysis!$F1447)</f>
        <v>7</v>
      </c>
      <c r="J1447" s="24">
        <f ca="1">$D1447*H1447*Inputs!$A$2</f>
        <v>6.3855000000000004</v>
      </c>
      <c r="K1447" s="11">
        <f ca="1">IFERROR(I1447/J1447,"")</f>
        <v>1.0962336543731892</v>
      </c>
    </row>
    <row r="1448" spans="1:11" x14ac:dyDescent="0.25">
      <c r="A1448" s="35">
        <v>8419</v>
      </c>
      <c r="B1448" s="2" t="s">
        <v>5</v>
      </c>
      <c r="C1448" s="2">
        <v>6</v>
      </c>
      <c r="D1448" s="2">
        <v>8.0500000000000007</v>
      </c>
      <c r="E1448" s="12">
        <v>41153</v>
      </c>
      <c r="F1448" s="18">
        <v>2014</v>
      </c>
      <c r="G1448" s="2">
        <f ca="1">IF(YEAR(E1448)=Inputs!$A$4,1,0)</f>
        <v>0</v>
      </c>
      <c r="H1448" s="21">
        <f ca="1">IF(G1448=1,HLOOKUP(MONTH(E1448),Inputs!$B$11:$M$15,5),IF(YEAR($E1448)&gt;$F1448,0,IF(YEAR($E1448)=$F1448,HLOOKUP(MONTH(E1448),Inputs!$B$11:$M$15,4),1)))</f>
        <v>1</v>
      </c>
      <c r="I1448" s="2">
        <f>SUMIFS('raw data'!$E:$E,'raw data'!$A:$A,"="&amp;SystemAnalysis!$A1448,'raw data'!$G:$G,"="&amp;SystemAnalysis!$F1448)</f>
        <v>10</v>
      </c>
      <c r="J1448" s="24">
        <f ca="1">$D1448*H1448*Inputs!$A$2</f>
        <v>8.8550000000000022</v>
      </c>
      <c r="K1448" s="11">
        <f ca="1">IFERROR(I1448/J1448,"")</f>
        <v>1.1293054771315638</v>
      </c>
    </row>
    <row r="1449" spans="1:11" x14ac:dyDescent="0.25">
      <c r="A1449" s="35">
        <v>8420</v>
      </c>
      <c r="B1449" s="2" t="s">
        <v>5</v>
      </c>
      <c r="C1449" s="2">
        <v>6</v>
      </c>
      <c r="D1449" s="2">
        <v>9.89</v>
      </c>
      <c r="E1449" s="12">
        <v>41153</v>
      </c>
      <c r="F1449" s="18">
        <v>2014</v>
      </c>
      <c r="G1449" s="2">
        <f ca="1">IF(YEAR(E1449)=Inputs!$A$4,1,0)</f>
        <v>0</v>
      </c>
      <c r="H1449" s="21">
        <f ca="1">IF(G1449=1,HLOOKUP(MONTH(E1449),Inputs!$B$11:$M$15,5),IF(YEAR($E1449)&gt;$F1449,0,IF(YEAR($E1449)=$F1449,HLOOKUP(MONTH(E1449),Inputs!$B$11:$M$15,4),1)))</f>
        <v>1</v>
      </c>
      <c r="I1449" s="2">
        <f>SUMIFS('raw data'!$E:$E,'raw data'!$A:$A,"="&amp;SystemAnalysis!$A1449,'raw data'!$G:$G,"="&amp;SystemAnalysis!$F1449)</f>
        <v>13</v>
      </c>
      <c r="J1449" s="24">
        <f ca="1">$D1449*H1449*Inputs!$A$2</f>
        <v>10.879000000000001</v>
      </c>
      <c r="K1449" s="11">
        <f ca="1">IFERROR(I1449/J1449,"")</f>
        <v>1.1949627723136316</v>
      </c>
    </row>
    <row r="1450" spans="1:11" x14ac:dyDescent="0.25">
      <c r="A1450" s="35">
        <v>8421</v>
      </c>
      <c r="B1450" s="2" t="s">
        <v>5</v>
      </c>
      <c r="C1450" s="2">
        <v>6</v>
      </c>
      <c r="D1450" s="2">
        <v>4.2</v>
      </c>
      <c r="E1450" s="12">
        <v>41153</v>
      </c>
      <c r="F1450" s="18">
        <v>2014</v>
      </c>
      <c r="G1450" s="2">
        <f ca="1">IF(YEAR(E1450)=Inputs!$A$4,1,0)</f>
        <v>0</v>
      </c>
      <c r="H1450" s="21">
        <f ca="1">IF(G1450=1,HLOOKUP(MONTH(E1450),Inputs!$B$11:$M$15,5),IF(YEAR($E1450)&gt;$F1450,0,IF(YEAR($E1450)=$F1450,HLOOKUP(MONTH(E1450),Inputs!$B$11:$M$15,4),1)))</f>
        <v>1</v>
      </c>
      <c r="I1450" s="2">
        <f>SUMIFS('raw data'!$E:$E,'raw data'!$A:$A,"="&amp;SystemAnalysis!$A1450,'raw data'!$G:$G,"="&amp;SystemAnalysis!$F1450)</f>
        <v>5</v>
      </c>
      <c r="J1450" s="24">
        <f ca="1">$D1450*H1450*Inputs!$A$2</f>
        <v>4.620000000000001</v>
      </c>
      <c r="K1450" s="11">
        <f ca="1">IFERROR(I1450/J1450,"")</f>
        <v>1.082251082251082</v>
      </c>
    </row>
    <row r="1451" spans="1:11" x14ac:dyDescent="0.25">
      <c r="A1451" s="35">
        <v>8422</v>
      </c>
      <c r="B1451" s="2" t="s">
        <v>5</v>
      </c>
      <c r="C1451" s="2">
        <v>6</v>
      </c>
      <c r="D1451" s="2">
        <v>2.99</v>
      </c>
      <c r="E1451" s="12">
        <v>41244</v>
      </c>
      <c r="F1451" s="18">
        <v>2014</v>
      </c>
      <c r="G1451" s="2">
        <f ca="1">IF(YEAR(E1451)=Inputs!$A$4,1,0)</f>
        <v>0</v>
      </c>
      <c r="H1451" s="21">
        <f ca="1">IF(G1451=1,HLOOKUP(MONTH(E1451),Inputs!$B$11:$M$15,5),IF(YEAR($E1451)&gt;$F1451,0,IF(YEAR($E1451)=$F1451,HLOOKUP(MONTH(E1451),Inputs!$B$11:$M$15,4),1)))</f>
        <v>1</v>
      </c>
      <c r="I1451" s="2">
        <f>SUMIFS('raw data'!$E:$E,'raw data'!$A:$A,"="&amp;SystemAnalysis!$A1451,'raw data'!$G:$G,"="&amp;SystemAnalysis!$F1451)</f>
        <v>3</v>
      </c>
      <c r="J1451" s="24">
        <f ca="1">$D1451*H1451*Inputs!$A$2</f>
        <v>3.2890000000000006</v>
      </c>
      <c r="K1451" s="11">
        <f ca="1">IFERROR(I1451/J1451,"")</f>
        <v>0.91213134691395548</v>
      </c>
    </row>
    <row r="1452" spans="1:11" x14ac:dyDescent="0.25">
      <c r="A1452" s="35">
        <v>8423</v>
      </c>
      <c r="B1452" s="2" t="s">
        <v>5</v>
      </c>
      <c r="C1452" s="2">
        <v>6</v>
      </c>
      <c r="D1452" s="2">
        <v>6.02</v>
      </c>
      <c r="E1452" s="12">
        <v>41183</v>
      </c>
      <c r="F1452" s="18">
        <v>2014</v>
      </c>
      <c r="G1452" s="2">
        <f ca="1">IF(YEAR(E1452)=Inputs!$A$4,1,0)</f>
        <v>0</v>
      </c>
      <c r="H1452" s="21">
        <f ca="1">IF(G1452=1,HLOOKUP(MONTH(E1452),Inputs!$B$11:$M$15,5),IF(YEAR($E1452)&gt;$F1452,0,IF(YEAR($E1452)=$F1452,HLOOKUP(MONTH(E1452),Inputs!$B$11:$M$15,4),1)))</f>
        <v>1</v>
      </c>
      <c r="I1452" s="2">
        <f>SUMIFS('raw data'!$E:$E,'raw data'!$A:$A,"="&amp;SystemAnalysis!$A1452,'raw data'!$G:$G,"="&amp;SystemAnalysis!$F1452)</f>
        <v>7</v>
      </c>
      <c r="J1452" s="24">
        <f ca="1">$D1452*H1452*Inputs!$A$2</f>
        <v>6.6219999999999999</v>
      </c>
      <c r="K1452" s="11">
        <f ca="1">IFERROR(I1452/J1452,"")</f>
        <v>1.0570824524312896</v>
      </c>
    </row>
    <row r="1453" spans="1:11" x14ac:dyDescent="0.25">
      <c r="A1453" s="35">
        <v>8424</v>
      </c>
      <c r="B1453" s="2" t="s">
        <v>5</v>
      </c>
      <c r="C1453" s="2">
        <v>6</v>
      </c>
      <c r="D1453" s="2">
        <v>9.0299999999999994</v>
      </c>
      <c r="E1453" s="12">
        <v>41153</v>
      </c>
      <c r="F1453" s="18">
        <v>2014</v>
      </c>
      <c r="G1453" s="2">
        <f ca="1">IF(YEAR(E1453)=Inputs!$A$4,1,0)</f>
        <v>0</v>
      </c>
      <c r="H1453" s="21">
        <f ca="1">IF(G1453=1,HLOOKUP(MONTH(E1453),Inputs!$B$11:$M$15,5),IF(YEAR($E1453)&gt;$F1453,0,IF(YEAR($E1453)=$F1453,HLOOKUP(MONTH(E1453),Inputs!$B$11:$M$15,4),1)))</f>
        <v>1</v>
      </c>
      <c r="I1453" s="2">
        <f>SUMIFS('raw data'!$E:$E,'raw data'!$A:$A,"="&amp;SystemAnalysis!$A1453,'raw data'!$G:$G,"="&amp;SystemAnalysis!$F1453)</f>
        <v>8</v>
      </c>
      <c r="J1453" s="24">
        <f ca="1">$D1453*H1453*Inputs!$A$2</f>
        <v>9.9329999999999998</v>
      </c>
      <c r="K1453" s="11">
        <f ca="1">IFERROR(I1453/J1453,"")</f>
        <v>0.80539615423336353</v>
      </c>
    </row>
    <row r="1454" spans="1:11" x14ac:dyDescent="0.25">
      <c r="A1454" s="35">
        <v>8969</v>
      </c>
      <c r="B1454" s="2" t="s">
        <v>5</v>
      </c>
      <c r="C1454" s="2">
        <v>8</v>
      </c>
      <c r="D1454" s="2">
        <v>8.84</v>
      </c>
      <c r="E1454" s="12">
        <v>41456</v>
      </c>
      <c r="F1454" s="18">
        <v>2014</v>
      </c>
      <c r="G1454" s="2">
        <f ca="1">IF(YEAR(E1454)=Inputs!$A$4,1,0)</f>
        <v>0</v>
      </c>
      <c r="H1454" s="21">
        <f ca="1">IF(G1454=1,HLOOKUP(MONTH(E1454),Inputs!$B$11:$M$15,5),IF(YEAR($E1454)&gt;$F1454,0,IF(YEAR($E1454)=$F1454,HLOOKUP(MONTH(E1454),Inputs!$B$11:$M$15,4),1)))</f>
        <v>1</v>
      </c>
      <c r="I1454" s="2">
        <f>SUMIFS('raw data'!$E:$E,'raw data'!$A:$A,"="&amp;SystemAnalysis!$A1454,'raw data'!$G:$G,"="&amp;SystemAnalysis!$F1454)</f>
        <v>12</v>
      </c>
      <c r="J1454" s="24">
        <f ca="1">$D1454*H1454*Inputs!$A$2</f>
        <v>9.7240000000000002</v>
      </c>
      <c r="K1454" s="11">
        <f ca="1">IFERROR(I1454/J1454,"")</f>
        <v>1.2340600575894694</v>
      </c>
    </row>
    <row r="1455" spans="1:11" hidden="1" x14ac:dyDescent="0.25">
      <c r="A1455" s="35">
        <v>9115</v>
      </c>
      <c r="B1455" s="2" t="s">
        <v>5</v>
      </c>
      <c r="C1455" s="2">
        <v>8</v>
      </c>
      <c r="D1455" s="2">
        <v>3</v>
      </c>
      <c r="E1455" s="12">
        <v>41730</v>
      </c>
      <c r="F1455" s="18">
        <v>2014</v>
      </c>
      <c r="G1455" s="2">
        <f ca="1">IF(YEAR(E1455)=Inputs!$A$4,1,0)</f>
        <v>0</v>
      </c>
      <c r="H1455" s="21">
        <f ca="1">IF(G1455=1,HLOOKUP(MONTH(E1455),Inputs!$B$11:$M$15,5),IF(YEAR($E1455)&gt;$F1455,0,IF(YEAR($E1455)=$F1455,HLOOKUP(MONTH(E1455),Inputs!$B$11:$M$15,4),1)))</f>
        <v>0.8436380997851517</v>
      </c>
      <c r="I1455" s="2">
        <f>SUMIFS('raw data'!$E:$E,'raw data'!$A:$A,"="&amp;SystemAnalysis!$A1455,'raw data'!$G:$G,"="&amp;SystemAnalysis!$F1455)</f>
        <v>3</v>
      </c>
      <c r="J1455" s="24">
        <f ca="1">$D1455*H1455*Inputs!$A$2</f>
        <v>2.784005729291001</v>
      </c>
      <c r="K1455" s="11">
        <f ca="1">IFERROR(I1455/J1455,"")</f>
        <v>1.0775839892987598</v>
      </c>
    </row>
    <row r="1456" spans="1:11" x14ac:dyDescent="0.25">
      <c r="A1456" s="35">
        <v>9136</v>
      </c>
      <c r="B1456" s="2" t="s">
        <v>5</v>
      </c>
      <c r="C1456" s="2">
        <v>6</v>
      </c>
      <c r="D1456" s="2">
        <v>10.6</v>
      </c>
      <c r="E1456" s="12">
        <v>41487</v>
      </c>
      <c r="F1456" s="18">
        <v>2014</v>
      </c>
      <c r="G1456" s="2">
        <f ca="1">IF(YEAR(E1456)=Inputs!$A$4,1,0)</f>
        <v>0</v>
      </c>
      <c r="H1456" s="21">
        <f ca="1">IF(G1456=1,HLOOKUP(MONTH(E1456),Inputs!$B$11:$M$15,5),IF(YEAR($E1456)&gt;$F1456,0,IF(YEAR($E1456)=$F1456,HLOOKUP(MONTH(E1456),Inputs!$B$11:$M$15,4),1)))</f>
        <v>1</v>
      </c>
      <c r="I1456" s="2">
        <f>SUMIFS('raw data'!$E:$E,'raw data'!$A:$A,"="&amp;SystemAnalysis!$A1456,'raw data'!$G:$G,"="&amp;SystemAnalysis!$F1456)</f>
        <v>12</v>
      </c>
      <c r="J1456" s="24">
        <f ca="1">$D1456*H1456*Inputs!$A$2</f>
        <v>11.66</v>
      </c>
      <c r="K1456" s="11">
        <f ca="1">IFERROR(I1456/J1456,"")</f>
        <v>1.0291595197255574</v>
      </c>
    </row>
    <row r="1457" spans="1:11" hidden="1" x14ac:dyDescent="0.25">
      <c r="A1457" s="35">
        <v>9173</v>
      </c>
      <c r="B1457" s="2" t="s">
        <v>5</v>
      </c>
      <c r="C1457" s="2">
        <v>8</v>
      </c>
      <c r="D1457" s="2">
        <v>3</v>
      </c>
      <c r="E1457" s="12">
        <v>41730</v>
      </c>
      <c r="F1457" s="18">
        <v>2014</v>
      </c>
      <c r="G1457" s="2">
        <f ca="1">IF(YEAR(E1457)=Inputs!$A$4,1,0)</f>
        <v>0</v>
      </c>
      <c r="H1457" s="21">
        <f ca="1">IF(G1457=1,HLOOKUP(MONTH(E1457),Inputs!$B$11:$M$15,5),IF(YEAR($E1457)&gt;$F1457,0,IF(YEAR($E1457)=$F1457,HLOOKUP(MONTH(E1457),Inputs!$B$11:$M$15,4),1)))</f>
        <v>0.8436380997851517</v>
      </c>
      <c r="I1457" s="2">
        <f>SUMIFS('raw data'!$E:$E,'raw data'!$A:$A,"="&amp;SystemAnalysis!$A1457,'raw data'!$G:$G,"="&amp;SystemAnalysis!$F1457)</f>
        <v>3</v>
      </c>
      <c r="J1457" s="24">
        <f ca="1">$D1457*H1457*Inputs!$A$2</f>
        <v>2.784005729291001</v>
      </c>
      <c r="K1457" s="11">
        <f ca="1">IFERROR(I1457/J1457,"")</f>
        <v>1.0775839892987598</v>
      </c>
    </row>
    <row r="1458" spans="1:11" hidden="1" x14ac:dyDescent="0.25">
      <c r="A1458" s="35">
        <v>9174</v>
      </c>
      <c r="B1458" s="2" t="s">
        <v>5</v>
      </c>
      <c r="C1458" s="2">
        <v>8</v>
      </c>
      <c r="D1458" s="2">
        <v>3</v>
      </c>
      <c r="E1458" s="12">
        <v>41699</v>
      </c>
      <c r="F1458" s="18">
        <v>2014</v>
      </c>
      <c r="G1458" s="2">
        <f ca="1">IF(YEAR(E1458)=Inputs!$A$4,1,0)</f>
        <v>0</v>
      </c>
      <c r="H1458" s="21">
        <f ca="1">IF(G1458=1,HLOOKUP(MONTH(E1458),Inputs!$B$11:$M$15,5),IF(YEAR($E1458)&gt;$F1458,0,IF(YEAR($E1458)=$F1458,HLOOKUP(MONTH(E1458),Inputs!$B$11:$M$15,4),1)))</f>
        <v>0.92074480783003099</v>
      </c>
      <c r="I1458" s="2">
        <f>SUMIFS('raw data'!$E:$E,'raw data'!$A:$A,"="&amp;SystemAnalysis!$A1458,'raw data'!$G:$G,"="&amp;SystemAnalysis!$F1458)</f>
        <v>3</v>
      </c>
      <c r="J1458" s="24">
        <f ca="1">$D1458*H1458*Inputs!$A$2</f>
        <v>3.0384578658391028</v>
      </c>
      <c r="K1458" s="11">
        <f ca="1">IFERROR(I1458/J1458,"")</f>
        <v>0.98734296556438106</v>
      </c>
    </row>
    <row r="1459" spans="1:11" hidden="1" x14ac:dyDescent="0.25">
      <c r="A1459" s="35">
        <v>9175</v>
      </c>
      <c r="B1459" s="2" t="s">
        <v>5</v>
      </c>
      <c r="C1459" s="2">
        <v>8</v>
      </c>
      <c r="D1459" s="2">
        <v>3</v>
      </c>
      <c r="E1459" s="12">
        <v>41699</v>
      </c>
      <c r="F1459" s="18">
        <v>2014</v>
      </c>
      <c r="G1459" s="2">
        <f ca="1">IF(YEAR(E1459)=Inputs!$A$4,1,0)</f>
        <v>0</v>
      </c>
      <c r="H1459" s="21">
        <f ca="1">IF(G1459=1,HLOOKUP(MONTH(E1459),Inputs!$B$11:$M$15,5),IF(YEAR($E1459)&gt;$F1459,0,IF(YEAR($E1459)=$F1459,HLOOKUP(MONTH(E1459),Inputs!$B$11:$M$15,4),1)))</f>
        <v>0.92074480783003099</v>
      </c>
      <c r="I1459" s="2">
        <f>SUMIFS('raw data'!$E:$E,'raw data'!$A:$A,"="&amp;SystemAnalysis!$A1459,'raw data'!$G:$G,"="&amp;SystemAnalysis!$F1459)</f>
        <v>4</v>
      </c>
      <c r="J1459" s="24">
        <f ca="1">$D1459*H1459*Inputs!$A$2</f>
        <v>3.0384578658391028</v>
      </c>
      <c r="K1459" s="11">
        <f ca="1">IFERROR(I1459/J1459,"")</f>
        <v>1.3164572874191747</v>
      </c>
    </row>
    <row r="1460" spans="1:11" hidden="1" x14ac:dyDescent="0.25">
      <c r="A1460" s="35">
        <v>9176</v>
      </c>
      <c r="B1460" s="2" t="s">
        <v>5</v>
      </c>
      <c r="C1460" s="2">
        <v>8</v>
      </c>
      <c r="D1460" s="2">
        <v>3</v>
      </c>
      <c r="E1460" s="12">
        <v>41699</v>
      </c>
      <c r="F1460" s="18">
        <v>2014</v>
      </c>
      <c r="G1460" s="2">
        <f ca="1">IF(YEAR(E1460)=Inputs!$A$4,1,0)</f>
        <v>0</v>
      </c>
      <c r="H1460" s="21">
        <f ca="1">IF(G1460=1,HLOOKUP(MONTH(E1460),Inputs!$B$11:$M$15,5),IF(YEAR($E1460)&gt;$F1460,0,IF(YEAR($E1460)=$F1460,HLOOKUP(MONTH(E1460),Inputs!$B$11:$M$15,4),1)))</f>
        <v>0.92074480783003099</v>
      </c>
      <c r="I1460" s="2">
        <f>SUMIFS('raw data'!$E:$E,'raw data'!$A:$A,"="&amp;SystemAnalysis!$A1460,'raw data'!$G:$G,"="&amp;SystemAnalysis!$F1460)</f>
        <v>3</v>
      </c>
      <c r="J1460" s="24">
        <f ca="1">$D1460*H1460*Inputs!$A$2</f>
        <v>3.0384578658391028</v>
      </c>
      <c r="K1460" s="11">
        <f ca="1">IFERROR(I1460/J1460,"")</f>
        <v>0.98734296556438106</v>
      </c>
    </row>
    <row r="1461" spans="1:11" hidden="1" x14ac:dyDescent="0.25">
      <c r="A1461" s="35">
        <v>9178</v>
      </c>
      <c r="B1461" s="2" t="s">
        <v>5</v>
      </c>
      <c r="C1461" s="2">
        <v>8</v>
      </c>
      <c r="D1461" s="2">
        <v>3</v>
      </c>
      <c r="E1461" s="12">
        <v>41760</v>
      </c>
      <c r="F1461" s="18">
        <v>2014</v>
      </c>
      <c r="G1461" s="2">
        <f ca="1">IF(YEAR(E1461)=Inputs!$A$4,1,0)</f>
        <v>0</v>
      </c>
      <c r="H1461" s="21">
        <f ca="1">IF(G1461=1,HLOOKUP(MONTH(E1461),Inputs!$B$11:$M$15,5),IF(YEAR($E1461)&gt;$F1461,0,IF(YEAR($E1461)=$F1461,HLOOKUP(MONTH(E1461),Inputs!$B$11:$M$15,4),1)))</f>
        <v>0.73239436619718312</v>
      </c>
      <c r="I1461" s="2">
        <f>SUMIFS('raw data'!$E:$E,'raw data'!$A:$A,"="&amp;SystemAnalysis!$A1461,'raw data'!$G:$G,"="&amp;SystemAnalysis!$F1461)</f>
        <v>3</v>
      </c>
      <c r="J1461" s="24">
        <f ca="1">$D1461*H1461*Inputs!$A$2</f>
        <v>2.4169014084507046</v>
      </c>
      <c r="K1461" s="11">
        <f ca="1">IFERROR(I1461/J1461,"")</f>
        <v>1.241258741258741</v>
      </c>
    </row>
    <row r="1462" spans="1:11" hidden="1" x14ac:dyDescent="0.25">
      <c r="A1462" s="35">
        <v>9281</v>
      </c>
      <c r="B1462" s="2" t="s">
        <v>5</v>
      </c>
      <c r="C1462" s="2">
        <v>8</v>
      </c>
      <c r="D1462" s="2">
        <v>3</v>
      </c>
      <c r="E1462" s="12">
        <v>41699</v>
      </c>
      <c r="F1462" s="18">
        <v>2014</v>
      </c>
      <c r="G1462" s="2">
        <f ca="1">IF(YEAR(E1462)=Inputs!$A$4,1,0)</f>
        <v>0</v>
      </c>
      <c r="H1462" s="21">
        <f ca="1">IF(G1462=1,HLOOKUP(MONTH(E1462),Inputs!$B$11:$M$15,5),IF(YEAR($E1462)&gt;$F1462,0,IF(YEAR($E1462)=$F1462,HLOOKUP(MONTH(E1462),Inputs!$B$11:$M$15,4),1)))</f>
        <v>0.92074480783003099</v>
      </c>
      <c r="I1462" s="2">
        <f>SUMIFS('raw data'!$E:$E,'raw data'!$A:$A,"="&amp;SystemAnalysis!$A1462,'raw data'!$G:$G,"="&amp;SystemAnalysis!$F1462)</f>
        <v>4</v>
      </c>
      <c r="J1462" s="24">
        <f ca="1">$D1462*H1462*Inputs!$A$2</f>
        <v>3.0384578658391028</v>
      </c>
      <c r="K1462" s="11">
        <f ca="1">IFERROR(I1462/J1462,"")</f>
        <v>1.3164572874191747</v>
      </c>
    </row>
    <row r="1463" spans="1:11" hidden="1" x14ac:dyDescent="0.25">
      <c r="A1463" s="35">
        <v>9303</v>
      </c>
      <c r="B1463" s="2" t="s">
        <v>5</v>
      </c>
      <c r="C1463" s="2">
        <v>6</v>
      </c>
      <c r="D1463" s="2">
        <v>2.2050000000000001</v>
      </c>
      <c r="E1463" s="12">
        <v>41699</v>
      </c>
      <c r="F1463" s="18">
        <v>2014</v>
      </c>
      <c r="G1463" s="2">
        <f ca="1">IF(YEAR(E1463)=Inputs!$A$4,1,0)</f>
        <v>0</v>
      </c>
      <c r="H1463" s="21">
        <f ca="1">IF(G1463=1,HLOOKUP(MONTH(E1463),Inputs!$B$11:$M$15,5),IF(YEAR($E1463)&gt;$F1463,0,IF(YEAR($E1463)=$F1463,HLOOKUP(MONTH(E1463),Inputs!$B$11:$M$15,4),1)))</f>
        <v>0.92074480783003099</v>
      </c>
      <c r="I1463" s="2">
        <f>SUMIFS('raw data'!$E:$E,'raw data'!$A:$A,"="&amp;SystemAnalysis!$A1463,'raw data'!$G:$G,"="&amp;SystemAnalysis!$F1463)</f>
        <v>3</v>
      </c>
      <c r="J1463" s="24">
        <f ca="1">$D1463*H1463*Inputs!$A$2</f>
        <v>2.2332665313917404</v>
      </c>
      <c r="K1463" s="11">
        <f ca="1">IFERROR(I1463/J1463,"")</f>
        <v>1.3433237626726273</v>
      </c>
    </row>
    <row r="1464" spans="1:11" x14ac:dyDescent="0.25">
      <c r="A1464" s="35">
        <v>9624</v>
      </c>
      <c r="B1464" s="2" t="s">
        <v>5</v>
      </c>
      <c r="C1464" s="2">
        <v>13</v>
      </c>
      <c r="D1464" s="2">
        <v>65.52</v>
      </c>
      <c r="E1464" s="12">
        <v>41548</v>
      </c>
      <c r="F1464" s="18">
        <v>2014</v>
      </c>
      <c r="G1464" s="2">
        <f ca="1">IF(YEAR(E1464)=Inputs!$A$4,1,0)</f>
        <v>0</v>
      </c>
      <c r="H1464" s="21">
        <f ca="1">IF(G1464=1,HLOOKUP(MONTH(E1464),Inputs!$B$11:$M$15,5),IF(YEAR($E1464)&gt;$F1464,0,IF(YEAR($E1464)=$F1464,HLOOKUP(MONTH(E1464),Inputs!$B$11:$M$15,4),1)))</f>
        <v>1</v>
      </c>
      <c r="I1464" s="2">
        <f>SUMIFS('raw data'!$E:$E,'raw data'!$A:$A,"="&amp;SystemAnalysis!$A1464,'raw data'!$G:$G,"="&amp;SystemAnalysis!$F1464)</f>
        <v>83</v>
      </c>
      <c r="J1464" s="24">
        <f ca="1">$D1464*H1464*Inputs!$A$2</f>
        <v>72.072000000000003</v>
      </c>
      <c r="K1464" s="11">
        <f ca="1">IFERROR(I1464/J1464,"")</f>
        <v>1.1516261516261517</v>
      </c>
    </row>
    <row r="1465" spans="1:11" hidden="1" x14ac:dyDescent="0.25">
      <c r="A1465" s="35">
        <v>9676</v>
      </c>
      <c r="B1465" s="2" t="s">
        <v>5</v>
      </c>
      <c r="C1465" s="2">
        <v>8</v>
      </c>
      <c r="D1465" s="2">
        <v>3.75</v>
      </c>
      <c r="E1465" s="12">
        <v>41791</v>
      </c>
      <c r="F1465" s="18">
        <v>2014</v>
      </c>
      <c r="G1465" s="2">
        <f ca="1">IF(YEAR(E1465)=Inputs!$A$4,1,0)</f>
        <v>0</v>
      </c>
      <c r="H1465" s="21">
        <f ca="1">IF(G1465=1,HLOOKUP(MONTH(E1465),Inputs!$B$11:$M$15,5),IF(YEAR($E1465)&gt;$F1465,0,IF(YEAR($E1465)=$F1465,HLOOKUP(MONTH(E1465),Inputs!$B$11:$M$15,4),1)))</f>
        <v>0.59489138219145377</v>
      </c>
      <c r="I1465" s="2">
        <f>SUMIFS('raw data'!$E:$E,'raw data'!$A:$A,"="&amp;SystemAnalysis!$A1465,'raw data'!$G:$G,"="&amp;SystemAnalysis!$F1465)</f>
        <v>3</v>
      </c>
      <c r="J1465" s="24">
        <f ca="1">$D1465*H1465*Inputs!$A$2</f>
        <v>2.453926951539747</v>
      </c>
      <c r="K1465" s="11">
        <f ca="1">IFERROR(I1465/J1465,"")</f>
        <v>1.222530278710054</v>
      </c>
    </row>
    <row r="1466" spans="1:11" hidden="1" x14ac:dyDescent="0.25">
      <c r="A1466" s="35">
        <v>9909</v>
      </c>
      <c r="B1466" s="2" t="s">
        <v>5</v>
      </c>
      <c r="C1466" s="2">
        <v>8</v>
      </c>
      <c r="D1466" s="2">
        <v>3</v>
      </c>
      <c r="E1466" s="12">
        <v>42036</v>
      </c>
      <c r="F1466" s="18">
        <v>2014</v>
      </c>
      <c r="G1466" s="2">
        <f ca="1">IF(YEAR(E1466)=Inputs!$A$4,1,0)</f>
        <v>1</v>
      </c>
      <c r="H1466" s="21">
        <f ca="1">IF(G1466=1,HLOOKUP(MONTH(E1466),Inputs!$B$11:$M$15,5),IF(YEAR($E1466)&gt;$F1466,0,IF(YEAR($E1466)=$F1466,HLOOKUP(MONTH(E1466),Inputs!$B$11:$M$15,4),1)))</f>
        <v>0.85366435903556925</v>
      </c>
      <c r="I1466" s="2">
        <f>SUMIFS('raw data'!$E:$E,'raw data'!$A:$A,"="&amp;SystemAnalysis!$A1466,'raw data'!$G:$G,"="&amp;SystemAnalysis!$F1466)</f>
        <v>0</v>
      </c>
      <c r="J1466" s="24">
        <f ca="1">$D1466*H1466*Inputs!$A$2</f>
        <v>2.8170923848173786</v>
      </c>
      <c r="K1466" s="11">
        <f ca="1">IFERROR(I1466/J1466,"")</f>
        <v>0</v>
      </c>
    </row>
    <row r="1467" spans="1:11" hidden="1" x14ac:dyDescent="0.25">
      <c r="A1467" s="35">
        <v>9910</v>
      </c>
      <c r="B1467" s="2" t="s">
        <v>5</v>
      </c>
      <c r="C1467" s="2">
        <v>8</v>
      </c>
      <c r="D1467" s="2">
        <v>3</v>
      </c>
      <c r="E1467" s="12">
        <v>41974</v>
      </c>
      <c r="F1467" s="18">
        <v>2014</v>
      </c>
      <c r="G1467" s="2">
        <f ca="1">IF(YEAR(E1467)=Inputs!$A$4,1,0)</f>
        <v>0</v>
      </c>
      <c r="H1467" s="21">
        <f ca="1">IF(G1467=1,HLOOKUP(MONTH(E1467),Inputs!$B$11:$M$15,5),IF(YEAR($E1467)&gt;$F1467,0,IF(YEAR($E1467)=$F1467,HLOOKUP(MONTH(E1467),Inputs!$B$11:$M$15,4),1)))</f>
        <v>2.4826927667701122E-2</v>
      </c>
      <c r="I1467" s="2">
        <f>SUMIFS('raw data'!$E:$E,'raw data'!$A:$A,"="&amp;SystemAnalysis!$A1467,'raw data'!$G:$G,"="&amp;SystemAnalysis!$F1467)</f>
        <v>1</v>
      </c>
      <c r="J1467" s="24">
        <f ca="1">$D1467*H1467*Inputs!$A$2</f>
        <v>8.1928861303413716E-2</v>
      </c>
      <c r="K1467" s="11">
        <f ca="1">IFERROR(I1467/J1467,"")</f>
        <v>12.205710955710954</v>
      </c>
    </row>
    <row r="1468" spans="1:11" hidden="1" x14ac:dyDescent="0.25">
      <c r="A1468" s="35">
        <v>9911</v>
      </c>
      <c r="B1468" s="2" t="s">
        <v>5</v>
      </c>
      <c r="C1468" s="2">
        <v>8</v>
      </c>
      <c r="D1468" s="2">
        <v>1.92</v>
      </c>
      <c r="E1468" s="12">
        <v>42064</v>
      </c>
      <c r="F1468" s="18">
        <v>2014</v>
      </c>
      <c r="G1468" s="2">
        <f ca="1">IF(YEAR(E1468)=Inputs!$A$4,1,0)</f>
        <v>1</v>
      </c>
      <c r="H1468" s="21">
        <f ca="1">IF(G1468=1,HLOOKUP(MONTH(E1468),Inputs!$B$11:$M$15,5),IF(YEAR($E1468)&gt;$F1468,0,IF(YEAR($E1468)=$F1468,HLOOKUP(MONTH(E1468),Inputs!$B$11:$M$15,4),1)))</f>
        <v>0.8021007400334208</v>
      </c>
      <c r="I1468" s="2">
        <f>SUMIFS('raw data'!$E:$E,'raw data'!$A:$A,"="&amp;SystemAnalysis!$A1468,'raw data'!$G:$G,"="&amp;SystemAnalysis!$F1468)</f>
        <v>0</v>
      </c>
      <c r="J1468" s="24">
        <f ca="1">$D1468*H1468*Inputs!$A$2</f>
        <v>1.6940367629505848</v>
      </c>
      <c r="K1468" s="11">
        <f ca="1">IFERROR(I1468/J1468,"")</f>
        <v>0</v>
      </c>
    </row>
    <row r="1469" spans="1:11" hidden="1" x14ac:dyDescent="0.25">
      <c r="A1469" s="35">
        <v>10003</v>
      </c>
      <c r="B1469" s="2" t="s">
        <v>5</v>
      </c>
      <c r="C1469" s="2">
        <v>8</v>
      </c>
      <c r="D1469" s="2">
        <v>3</v>
      </c>
      <c r="E1469" s="12">
        <v>42064</v>
      </c>
      <c r="F1469" s="18">
        <v>2014</v>
      </c>
      <c r="G1469" s="2">
        <f ca="1">IF(YEAR(E1469)=Inputs!$A$4,1,0)</f>
        <v>1</v>
      </c>
      <c r="H1469" s="21">
        <f ca="1">IF(G1469=1,HLOOKUP(MONTH(E1469),Inputs!$B$11:$M$15,5),IF(YEAR($E1469)&gt;$F1469,0,IF(YEAR($E1469)=$F1469,HLOOKUP(MONTH(E1469),Inputs!$B$11:$M$15,4),1)))</f>
        <v>0.8021007400334208</v>
      </c>
      <c r="I1469" s="2">
        <f>SUMIFS('raw data'!$E:$E,'raw data'!$A:$A,"="&amp;SystemAnalysis!$A1469,'raw data'!$G:$G,"="&amp;SystemAnalysis!$F1469)</f>
        <v>0</v>
      </c>
      <c r="J1469" s="24">
        <f ca="1">$D1469*H1469*Inputs!$A$2</f>
        <v>2.6469324421102889</v>
      </c>
      <c r="K1469" s="11">
        <f ca="1">IFERROR(I1469/J1469,"")</f>
        <v>0</v>
      </c>
    </row>
    <row r="1470" spans="1:11" hidden="1" x14ac:dyDescent="0.25">
      <c r="A1470" s="35">
        <v>10025</v>
      </c>
      <c r="B1470" s="2" t="s">
        <v>5</v>
      </c>
      <c r="C1470" s="2">
        <v>8</v>
      </c>
      <c r="D1470" s="2">
        <v>3</v>
      </c>
      <c r="E1470" s="12">
        <v>42064</v>
      </c>
      <c r="F1470" s="18">
        <v>2014</v>
      </c>
      <c r="G1470" s="2">
        <f ca="1">IF(YEAR(E1470)=Inputs!$A$4,1,0)</f>
        <v>1</v>
      </c>
      <c r="H1470" s="21">
        <f ca="1">IF(G1470=1,HLOOKUP(MONTH(E1470),Inputs!$B$11:$M$15,5),IF(YEAR($E1470)&gt;$F1470,0,IF(YEAR($E1470)=$F1470,HLOOKUP(MONTH(E1470),Inputs!$B$11:$M$15,4),1)))</f>
        <v>0.8021007400334208</v>
      </c>
      <c r="I1470" s="2">
        <f>SUMIFS('raw data'!$E:$E,'raw data'!$A:$A,"="&amp;SystemAnalysis!$A1470,'raw data'!$G:$G,"="&amp;SystemAnalysis!$F1470)</f>
        <v>0</v>
      </c>
      <c r="J1470" s="24">
        <f ca="1">$D1470*H1470*Inputs!$A$2</f>
        <v>2.6469324421102889</v>
      </c>
      <c r="K1470" s="11">
        <f ca="1">IFERROR(I1470/J1470,"")</f>
        <v>0</v>
      </c>
    </row>
    <row r="1471" spans="1:11" hidden="1" x14ac:dyDescent="0.25">
      <c r="A1471" s="35">
        <v>10026</v>
      </c>
      <c r="B1471" s="2" t="s">
        <v>5</v>
      </c>
      <c r="C1471" s="2">
        <v>8</v>
      </c>
      <c r="D1471" s="2">
        <v>2.5</v>
      </c>
      <c r="E1471" s="12">
        <v>41821</v>
      </c>
      <c r="F1471" s="18">
        <v>2014</v>
      </c>
      <c r="G1471" s="2">
        <f ca="1">IF(YEAR(E1471)=Inputs!$A$4,1,0)</f>
        <v>0</v>
      </c>
      <c r="H1471" s="21">
        <f ca="1">IF(G1471=1,HLOOKUP(MONTH(E1471),Inputs!$B$11:$M$15,5),IF(YEAR($E1471)&gt;$F1471,0,IF(YEAR($E1471)=$F1471,HLOOKUP(MONTH(E1471),Inputs!$B$11:$M$15,4),1)))</f>
        <v>0.46622105514442586</v>
      </c>
      <c r="I1471" s="2">
        <f>SUMIFS('raw data'!$E:$E,'raw data'!$A:$A,"="&amp;SystemAnalysis!$A1471,'raw data'!$G:$G,"="&amp;SystemAnalysis!$F1471)</f>
        <v>2</v>
      </c>
      <c r="J1471" s="24">
        <f ca="1">$D1471*H1471*Inputs!$A$2</f>
        <v>1.282107901647171</v>
      </c>
      <c r="K1471" s="11">
        <f ca="1">IFERROR(I1471/J1471,"")</f>
        <v>1.5599311083182053</v>
      </c>
    </row>
    <row r="1472" spans="1:11" hidden="1" x14ac:dyDescent="0.25">
      <c r="A1472" s="35">
        <v>10029</v>
      </c>
      <c r="B1472" s="2" t="s">
        <v>5</v>
      </c>
      <c r="C1472" s="2">
        <v>8</v>
      </c>
      <c r="D1472" s="2">
        <v>3</v>
      </c>
      <c r="E1472" s="12">
        <v>41974</v>
      </c>
      <c r="F1472" s="18">
        <v>2014</v>
      </c>
      <c r="G1472" s="2">
        <f ca="1">IF(YEAR(E1472)=Inputs!$A$4,1,0)</f>
        <v>0</v>
      </c>
      <c r="H1472" s="21">
        <f ca="1">IF(G1472=1,HLOOKUP(MONTH(E1472),Inputs!$B$11:$M$15,5),IF(YEAR($E1472)&gt;$F1472,0,IF(YEAR($E1472)=$F1472,HLOOKUP(MONTH(E1472),Inputs!$B$11:$M$15,4),1)))</f>
        <v>2.4826927667701122E-2</v>
      </c>
      <c r="I1472" s="2">
        <f>SUMIFS('raw data'!$E:$E,'raw data'!$A:$A,"="&amp;SystemAnalysis!$A1472,'raw data'!$G:$G,"="&amp;SystemAnalysis!$F1472)</f>
        <v>1</v>
      </c>
      <c r="J1472" s="24">
        <f ca="1">$D1472*H1472*Inputs!$A$2</f>
        <v>8.1928861303413716E-2</v>
      </c>
      <c r="K1472" s="11">
        <f ca="1">IFERROR(I1472/J1472,"")</f>
        <v>12.205710955710954</v>
      </c>
    </row>
    <row r="1473" spans="1:11" hidden="1" x14ac:dyDescent="0.25">
      <c r="A1473" s="35">
        <v>10460</v>
      </c>
      <c r="B1473" s="2" t="s">
        <v>5</v>
      </c>
      <c r="C1473" s="2">
        <v>3</v>
      </c>
      <c r="D1473" s="2">
        <v>4.05</v>
      </c>
      <c r="E1473" s="12">
        <v>42064</v>
      </c>
      <c r="F1473" s="18">
        <v>2014</v>
      </c>
      <c r="G1473" s="2">
        <f ca="1">IF(YEAR(E1473)=Inputs!$A$4,1,0)</f>
        <v>1</v>
      </c>
      <c r="H1473" s="21">
        <f ca="1">IF(G1473=1,HLOOKUP(MONTH(E1473),Inputs!$B$11:$M$15,5),IF(YEAR($E1473)&gt;$F1473,0,IF(YEAR($E1473)=$F1473,HLOOKUP(MONTH(E1473),Inputs!$B$11:$M$15,4),1)))</f>
        <v>0.8021007400334208</v>
      </c>
      <c r="I1473" s="2">
        <f>SUMIFS('raw data'!$E:$E,'raw data'!$A:$A,"="&amp;SystemAnalysis!$A1473,'raw data'!$G:$G,"="&amp;SystemAnalysis!$F1473)</f>
        <v>0</v>
      </c>
      <c r="J1473" s="24">
        <f ca="1">$D1473*H1473*Inputs!$A$2</f>
        <v>3.5733587968488902</v>
      </c>
      <c r="K1473" s="11">
        <f ca="1">IFERROR(I1473/J1473,"")</f>
        <v>0</v>
      </c>
    </row>
    <row r="1474" spans="1:11" hidden="1" x14ac:dyDescent="0.25">
      <c r="A1474" s="35">
        <v>10566</v>
      </c>
      <c r="B1474" s="2" t="s">
        <v>5</v>
      </c>
      <c r="C1474" s="2">
        <v>8</v>
      </c>
      <c r="D1474" s="2">
        <v>48.96</v>
      </c>
      <c r="E1474" s="12">
        <v>42036</v>
      </c>
      <c r="F1474" s="18">
        <v>2014</v>
      </c>
      <c r="G1474" s="2">
        <f ca="1">IF(YEAR(E1474)=Inputs!$A$4,1,0)</f>
        <v>1</v>
      </c>
      <c r="H1474" s="21">
        <f ca="1">IF(G1474=1,HLOOKUP(MONTH(E1474),Inputs!$B$11:$M$15,5),IF(YEAR($E1474)&gt;$F1474,0,IF(YEAR($E1474)=$F1474,HLOOKUP(MONTH(E1474),Inputs!$B$11:$M$15,4),1)))</f>
        <v>0.85366435903556925</v>
      </c>
      <c r="I1474" s="2">
        <f>SUMIFS('raw data'!$E:$E,'raw data'!$A:$A,"="&amp;SystemAnalysis!$A1474,'raw data'!$G:$G,"="&amp;SystemAnalysis!$F1474)</f>
        <v>0</v>
      </c>
      <c r="J1474" s="24">
        <f ca="1">$D1474*H1474*Inputs!$A$2</f>
        <v>45.974947720219618</v>
      </c>
      <c r="K1474" s="11">
        <f ca="1">IFERROR(I1474/J1474,"")</f>
        <v>0</v>
      </c>
    </row>
    <row r="1475" spans="1:11" hidden="1" x14ac:dyDescent="0.25">
      <c r="A1475" s="35">
        <v>10750</v>
      </c>
      <c r="B1475" s="2" t="s">
        <v>5</v>
      </c>
      <c r="C1475" s="2">
        <v>8</v>
      </c>
      <c r="D1475" s="2">
        <v>5.89</v>
      </c>
      <c r="E1475" s="12">
        <v>42036</v>
      </c>
      <c r="F1475" s="18">
        <v>2014</v>
      </c>
      <c r="G1475" s="2">
        <f ca="1">IF(YEAR(E1475)=Inputs!$A$4,1,0)</f>
        <v>1</v>
      </c>
      <c r="H1475" s="21">
        <f ca="1">IF(G1475=1,HLOOKUP(MONTH(E1475),Inputs!$B$11:$M$15,5),IF(YEAR($E1475)&gt;$F1475,0,IF(YEAR($E1475)=$F1475,HLOOKUP(MONTH(E1475),Inputs!$B$11:$M$15,4),1)))</f>
        <v>0.85366435903556925</v>
      </c>
      <c r="I1475" s="2">
        <f>SUMIFS('raw data'!$E:$E,'raw data'!$A:$A,"="&amp;SystemAnalysis!$A1475,'raw data'!$G:$G,"="&amp;SystemAnalysis!$F1475)</f>
        <v>0</v>
      </c>
      <c r="J1475" s="24">
        <f ca="1">$D1475*H1475*Inputs!$A$2</f>
        <v>5.5308913821914532</v>
      </c>
      <c r="K1475" s="11">
        <f ca="1">IFERROR(I1475/J1475,"")</f>
        <v>0</v>
      </c>
    </row>
    <row r="1476" spans="1:11" hidden="1" x14ac:dyDescent="0.25">
      <c r="A1476" s="35">
        <v>10862</v>
      </c>
      <c r="B1476" s="2" t="s">
        <v>5</v>
      </c>
      <c r="C1476" s="2">
        <v>8</v>
      </c>
      <c r="D1476" s="2">
        <v>7.5</v>
      </c>
      <c r="E1476" s="12">
        <v>42036</v>
      </c>
      <c r="F1476" s="18">
        <v>2014</v>
      </c>
      <c r="G1476" s="2">
        <f ca="1">IF(YEAR(E1476)=Inputs!$A$4,1,0)</f>
        <v>1</v>
      </c>
      <c r="H1476" s="21">
        <f ca="1">IF(G1476=1,HLOOKUP(MONTH(E1476),Inputs!$B$11:$M$15,5),IF(YEAR($E1476)&gt;$F1476,0,IF(YEAR($E1476)=$F1476,HLOOKUP(MONTH(E1476),Inputs!$B$11:$M$15,4),1)))</f>
        <v>0.85366435903556925</v>
      </c>
      <c r="I1476" s="2">
        <f>SUMIFS('raw data'!$E:$E,'raw data'!$A:$A,"="&amp;SystemAnalysis!$A1476,'raw data'!$G:$G,"="&amp;SystemAnalysis!$F1476)</f>
        <v>0</v>
      </c>
      <c r="J1476" s="24">
        <f ca="1">$D1476*H1476*Inputs!$A$2</f>
        <v>7.0427309620434464</v>
      </c>
      <c r="K1476" s="11">
        <f ca="1">IFERROR(I1476/J1476,"")</f>
        <v>0</v>
      </c>
    </row>
    <row r="1477" spans="1:11" hidden="1" x14ac:dyDescent="0.25">
      <c r="A1477" s="35">
        <v>10898</v>
      </c>
      <c r="B1477" s="2" t="s">
        <v>5</v>
      </c>
      <c r="C1477" s="2">
        <v>8</v>
      </c>
      <c r="D1477" s="2">
        <v>2.64</v>
      </c>
      <c r="E1477" s="12">
        <v>42095</v>
      </c>
      <c r="F1477" s="18">
        <v>2014</v>
      </c>
      <c r="G1477" s="2">
        <f ca="1">IF(YEAR(E1477)=Inputs!$A$4,1,0)</f>
        <v>1</v>
      </c>
      <c r="H1477" s="21">
        <f ca="1">IF(G1477=1,HLOOKUP(MONTH(E1477),Inputs!$B$11:$M$15,5),IF(YEAR($E1477)&gt;$F1477,0,IF(YEAR($E1477)=$F1477,HLOOKUP(MONTH(E1477),Inputs!$B$11:$M$15,4),1)))</f>
        <v>0.72499403198854151</v>
      </c>
      <c r="I1477" s="2">
        <f>SUMIFS('raw data'!$E:$E,'raw data'!$A:$A,"="&amp;SystemAnalysis!$A1477,'raw data'!$G:$G,"="&amp;SystemAnalysis!$F1477)</f>
        <v>0</v>
      </c>
      <c r="J1477" s="24">
        <f ca="1">$D1477*H1477*Inputs!$A$2</f>
        <v>2.105382668894725</v>
      </c>
      <c r="K1477" s="11">
        <f ca="1">IFERROR(I1477/J1477,"")</f>
        <v>0</v>
      </c>
    </row>
    <row r="1478" spans="1:11" hidden="1" x14ac:dyDescent="0.25">
      <c r="A1478" s="35">
        <v>10958</v>
      </c>
      <c r="B1478" s="2" t="s">
        <v>5</v>
      </c>
      <c r="C1478" s="2">
        <v>8</v>
      </c>
      <c r="D1478" s="2">
        <v>2.64</v>
      </c>
      <c r="E1478" s="12">
        <v>42095</v>
      </c>
      <c r="F1478" s="18">
        <v>2014</v>
      </c>
      <c r="G1478" s="2">
        <f ca="1">IF(YEAR(E1478)=Inputs!$A$4,1,0)</f>
        <v>1</v>
      </c>
      <c r="H1478" s="21">
        <f ca="1">IF(G1478=1,HLOOKUP(MONTH(E1478),Inputs!$B$11:$M$15,5),IF(YEAR($E1478)&gt;$F1478,0,IF(YEAR($E1478)=$F1478,HLOOKUP(MONTH(E1478),Inputs!$B$11:$M$15,4),1)))</f>
        <v>0.72499403198854151</v>
      </c>
      <c r="I1478" s="2">
        <f>SUMIFS('raw data'!$E:$E,'raw data'!$A:$A,"="&amp;SystemAnalysis!$A1478,'raw data'!$G:$G,"="&amp;SystemAnalysis!$F1478)</f>
        <v>0</v>
      </c>
      <c r="J1478" s="24">
        <f ca="1">$D1478*H1478*Inputs!$A$2</f>
        <v>2.105382668894725</v>
      </c>
      <c r="K1478" s="11">
        <f ca="1">IFERROR(I1478/J1478,"")</f>
        <v>0</v>
      </c>
    </row>
    <row r="1479" spans="1:11" x14ac:dyDescent="0.25">
      <c r="A1479" s="35">
        <v>161</v>
      </c>
      <c r="B1479" s="2" t="s">
        <v>5</v>
      </c>
      <c r="C1479" s="2">
        <v>2</v>
      </c>
      <c r="D1479" s="2">
        <v>22.12</v>
      </c>
      <c r="E1479" s="12">
        <v>40057</v>
      </c>
      <c r="F1479" s="18">
        <v>2015</v>
      </c>
      <c r="G1479" s="2">
        <f ca="1">IF(YEAR(E1479)=Inputs!$A$4,1,0)</f>
        <v>0</v>
      </c>
      <c r="H1479" s="23">
        <v>0.88100000000000001</v>
      </c>
      <c r="I1479" s="2">
        <f>SUMIFS('raw data'!$E:$E,'raw data'!$A:$A,"="&amp;SystemAnalysis!$A1479,'raw data'!$G:$G,"="&amp;SystemAnalysis!$F1479)</f>
        <v>2</v>
      </c>
      <c r="J1479" s="24">
        <f>$D1479*H1479*Inputs!$A$2</f>
        <v>21.436492000000001</v>
      </c>
      <c r="K1479" s="11">
        <f>IFERROR(I1479/J1479,"")</f>
        <v>9.3298847591294323E-2</v>
      </c>
    </row>
    <row r="1480" spans="1:11" x14ac:dyDescent="0.25">
      <c r="A1480" s="35">
        <v>164</v>
      </c>
      <c r="B1480" s="2" t="s">
        <v>5</v>
      </c>
      <c r="C1480" s="2">
        <v>2</v>
      </c>
      <c r="D1480" s="2">
        <v>2.8</v>
      </c>
      <c r="E1480" s="12">
        <v>40087</v>
      </c>
      <c r="F1480" s="18">
        <v>2015</v>
      </c>
      <c r="G1480" s="2">
        <f ca="1">IF(YEAR(E1480)=Inputs!$A$4,1,0)</f>
        <v>0</v>
      </c>
      <c r="H1480" s="23">
        <v>0.88100000000000001</v>
      </c>
      <c r="I1480" s="2">
        <f>SUMIFS('raw data'!$E:$E,'raw data'!$A:$A,"="&amp;SystemAnalysis!$A1480,'raw data'!$G:$G,"="&amp;SystemAnalysis!$F1480)</f>
        <v>2</v>
      </c>
      <c r="J1480" s="24">
        <f>$D1480*H1480*Inputs!$A$2</f>
        <v>2.7134799999999997</v>
      </c>
      <c r="K1480" s="11">
        <f>IFERROR(I1480/J1480,"")</f>
        <v>0.73706089597122526</v>
      </c>
    </row>
    <row r="1481" spans="1:11" x14ac:dyDescent="0.25">
      <c r="A1481" s="35">
        <v>170</v>
      </c>
      <c r="B1481" s="2" t="s">
        <v>5</v>
      </c>
      <c r="C1481" s="2">
        <v>2</v>
      </c>
      <c r="D1481" s="2">
        <v>3.024</v>
      </c>
      <c r="E1481" s="12">
        <v>40087</v>
      </c>
      <c r="F1481" s="18">
        <v>2015</v>
      </c>
      <c r="G1481" s="2">
        <f ca="1">IF(YEAR(E1481)=Inputs!$A$4,1,0)</f>
        <v>0</v>
      </c>
      <c r="H1481" s="23">
        <v>0.88100000000000001</v>
      </c>
      <c r="I1481" s="2">
        <f>SUMIFS('raw data'!$E:$E,'raw data'!$A:$A,"="&amp;SystemAnalysis!$A1481,'raw data'!$G:$G,"="&amp;SystemAnalysis!$F1481)</f>
        <v>2</v>
      </c>
      <c r="J1481" s="24">
        <f>$D1481*H1481*Inputs!$A$2</f>
        <v>2.9305584000000002</v>
      </c>
      <c r="K1481" s="11">
        <f>IFERROR(I1481/J1481,"")</f>
        <v>0.68246379256594913</v>
      </c>
    </row>
    <row r="1482" spans="1:11" x14ac:dyDescent="0.25">
      <c r="A1482" s="35">
        <v>176</v>
      </c>
      <c r="B1482" s="2" t="s">
        <v>5</v>
      </c>
      <c r="C1482" s="2">
        <v>2</v>
      </c>
      <c r="D1482" s="2">
        <v>3</v>
      </c>
      <c r="E1482" s="12">
        <v>40087</v>
      </c>
      <c r="F1482" s="18">
        <v>2015</v>
      </c>
      <c r="G1482" s="2">
        <f ca="1">IF(YEAR(E1482)=Inputs!$A$4,1,0)</f>
        <v>0</v>
      </c>
      <c r="H1482" s="23">
        <v>0.88100000000000001</v>
      </c>
      <c r="I1482" s="2">
        <f>SUMIFS('raw data'!$E:$E,'raw data'!$A:$A,"="&amp;SystemAnalysis!$A1482,'raw data'!$G:$G,"="&amp;SystemAnalysis!$F1482)</f>
        <v>2</v>
      </c>
      <c r="J1482" s="24">
        <f>$D1482*H1482*Inputs!$A$2</f>
        <v>2.9073000000000002</v>
      </c>
      <c r="K1482" s="11">
        <f>IFERROR(I1482/J1482,"")</f>
        <v>0.68792350290647675</v>
      </c>
    </row>
    <row r="1483" spans="1:11" x14ac:dyDescent="0.25">
      <c r="A1483" s="35">
        <v>181</v>
      </c>
      <c r="B1483" s="2" t="s">
        <v>5</v>
      </c>
      <c r="C1483" s="2">
        <v>2</v>
      </c>
      <c r="D1483" s="2">
        <v>3.44</v>
      </c>
      <c r="E1483" s="12">
        <v>40148</v>
      </c>
      <c r="F1483" s="18">
        <v>2015</v>
      </c>
      <c r="G1483" s="2">
        <f ca="1">IF(YEAR(E1483)=Inputs!$A$4,1,0)</f>
        <v>0</v>
      </c>
      <c r="H1483" s="23">
        <v>0.88100000000000001</v>
      </c>
      <c r="I1483" s="2">
        <f>SUMIFS('raw data'!$E:$E,'raw data'!$A:$A,"="&amp;SystemAnalysis!$A1483,'raw data'!$G:$G,"="&amp;SystemAnalysis!$F1483)</f>
        <v>2</v>
      </c>
      <c r="J1483" s="24">
        <f>$D1483*H1483*Inputs!$A$2</f>
        <v>3.3337040000000004</v>
      </c>
      <c r="K1483" s="11">
        <f>IFERROR(I1483/J1483,"")</f>
        <v>0.59993328741843899</v>
      </c>
    </row>
    <row r="1484" spans="1:11" x14ac:dyDescent="0.25">
      <c r="A1484" s="35">
        <v>182</v>
      </c>
      <c r="B1484" s="2" t="s">
        <v>5</v>
      </c>
      <c r="C1484" s="2">
        <v>2</v>
      </c>
      <c r="D1484" s="2">
        <v>4</v>
      </c>
      <c r="E1484" s="12">
        <v>40057</v>
      </c>
      <c r="F1484" s="18">
        <v>2015</v>
      </c>
      <c r="G1484" s="2">
        <f ca="1">IF(YEAR(E1484)=Inputs!$A$4,1,0)</f>
        <v>0</v>
      </c>
      <c r="H1484" s="23">
        <v>0.88100000000000001</v>
      </c>
      <c r="I1484" s="2">
        <f>SUMIFS('raw data'!$E:$E,'raw data'!$A:$A,"="&amp;SystemAnalysis!$A1484,'raw data'!$G:$G,"="&amp;SystemAnalysis!$F1484)</f>
        <v>3</v>
      </c>
      <c r="J1484" s="24">
        <f>$D1484*H1484*Inputs!$A$2</f>
        <v>3.8764000000000003</v>
      </c>
      <c r="K1484" s="11">
        <f>IFERROR(I1484/J1484,"")</f>
        <v>0.77391394076978637</v>
      </c>
    </row>
    <row r="1485" spans="1:11" x14ac:dyDescent="0.25">
      <c r="A1485" s="35">
        <v>197</v>
      </c>
      <c r="B1485" s="2" t="s">
        <v>5</v>
      </c>
      <c r="C1485" s="2">
        <v>2</v>
      </c>
      <c r="D1485" s="2">
        <v>2.36</v>
      </c>
      <c r="E1485" s="12">
        <v>40087</v>
      </c>
      <c r="F1485" s="18">
        <v>2015</v>
      </c>
      <c r="G1485" s="2">
        <f ca="1">IF(YEAR(E1485)=Inputs!$A$4,1,0)</f>
        <v>0</v>
      </c>
      <c r="H1485" s="23">
        <v>0.88100000000000001</v>
      </c>
      <c r="I1485" s="2">
        <f>SUMIFS('raw data'!$E:$E,'raw data'!$A:$A,"="&amp;SystemAnalysis!$A1485,'raw data'!$G:$G,"="&amp;SystemAnalysis!$F1485)</f>
        <v>2</v>
      </c>
      <c r="J1485" s="24">
        <f>$D1485*H1485*Inputs!$A$2</f>
        <v>2.2870759999999999</v>
      </c>
      <c r="K1485" s="11">
        <f>IFERROR(I1485/J1485,"")</f>
        <v>0.87447902911840281</v>
      </c>
    </row>
    <row r="1486" spans="1:11" x14ac:dyDescent="0.25">
      <c r="A1486" s="35">
        <v>226</v>
      </c>
      <c r="B1486" s="2" t="s">
        <v>5</v>
      </c>
      <c r="C1486" s="2">
        <v>2</v>
      </c>
      <c r="D1486" s="2">
        <v>4.5</v>
      </c>
      <c r="E1486" s="12">
        <v>40087</v>
      </c>
      <c r="F1486" s="18">
        <v>2015</v>
      </c>
      <c r="G1486" s="2">
        <f ca="1">IF(YEAR(E1486)=Inputs!$A$4,1,0)</f>
        <v>0</v>
      </c>
      <c r="H1486" s="23">
        <v>0.88100000000000001</v>
      </c>
      <c r="I1486" s="2">
        <f>SUMIFS('raw data'!$E:$E,'raw data'!$A:$A,"="&amp;SystemAnalysis!$A1486,'raw data'!$G:$G,"="&amp;SystemAnalysis!$F1486)</f>
        <v>3</v>
      </c>
      <c r="J1486" s="24">
        <f>$D1486*H1486*Inputs!$A$2</f>
        <v>4.3609500000000008</v>
      </c>
      <c r="K1486" s="11">
        <f>IFERROR(I1486/J1486,"")</f>
        <v>0.68792350290647664</v>
      </c>
    </row>
    <row r="1487" spans="1:11" x14ac:dyDescent="0.25">
      <c r="A1487" s="35">
        <v>243</v>
      </c>
      <c r="B1487" s="2" t="s">
        <v>5</v>
      </c>
      <c r="C1487" s="2">
        <v>2</v>
      </c>
      <c r="D1487" s="2">
        <v>2.2000000000000002</v>
      </c>
      <c r="E1487" s="12">
        <v>40179</v>
      </c>
      <c r="F1487" s="18">
        <v>2015</v>
      </c>
      <c r="G1487" s="2">
        <f ca="1">IF(YEAR(E1487)=Inputs!$A$4,1,0)</f>
        <v>0</v>
      </c>
      <c r="H1487" s="23">
        <v>0.88100000000000001</v>
      </c>
      <c r="I1487" s="2">
        <f>SUMIFS('raw data'!$E:$E,'raw data'!$A:$A,"="&amp;SystemAnalysis!$A1487,'raw data'!$G:$G,"="&amp;SystemAnalysis!$F1487)</f>
        <v>1</v>
      </c>
      <c r="J1487" s="24">
        <f>$D1487*H1487*Inputs!$A$2</f>
        <v>2.1320200000000002</v>
      </c>
      <c r="K1487" s="11">
        <f>IFERROR(I1487/J1487,"")</f>
        <v>0.46903875198168865</v>
      </c>
    </row>
    <row r="1488" spans="1:11" x14ac:dyDescent="0.25">
      <c r="A1488" s="35">
        <v>266</v>
      </c>
      <c r="B1488" s="2" t="s">
        <v>5</v>
      </c>
      <c r="C1488" s="2">
        <v>2</v>
      </c>
      <c r="D1488" s="2">
        <v>1.08</v>
      </c>
      <c r="E1488" s="12">
        <v>40057</v>
      </c>
      <c r="F1488" s="18">
        <v>2015</v>
      </c>
      <c r="G1488" s="2">
        <f ca="1">IF(YEAR(E1488)=Inputs!$A$4,1,0)</f>
        <v>0</v>
      </c>
      <c r="H1488" s="23">
        <v>0.88100000000000001</v>
      </c>
      <c r="I1488" s="2">
        <f>SUMIFS('raw data'!$E:$E,'raw data'!$A:$A,"="&amp;SystemAnalysis!$A1488,'raw data'!$G:$G,"="&amp;SystemAnalysis!$F1488)</f>
        <v>1</v>
      </c>
      <c r="J1488" s="24">
        <f>$D1488*H1488*Inputs!$A$2</f>
        <v>1.0466280000000001</v>
      </c>
      <c r="K1488" s="11">
        <f>IFERROR(I1488/J1488,"")</f>
        <v>0.95544930959232877</v>
      </c>
    </row>
    <row r="1489" spans="1:11" x14ac:dyDescent="0.25">
      <c r="A1489" s="35">
        <v>277</v>
      </c>
      <c r="B1489" s="2" t="s">
        <v>5</v>
      </c>
      <c r="C1489" s="2">
        <v>3</v>
      </c>
      <c r="D1489" s="2">
        <v>6.3959999999999999</v>
      </c>
      <c r="E1489" s="12">
        <v>39934</v>
      </c>
      <c r="F1489" s="18">
        <v>2015</v>
      </c>
      <c r="G1489" s="2">
        <f ca="1">IF(YEAR(E1489)=Inputs!$A$4,1,0)</f>
        <v>0</v>
      </c>
      <c r="H1489" s="23">
        <v>0.88100000000000001</v>
      </c>
      <c r="I1489" s="2">
        <f>SUMIFS('raw data'!$E:$E,'raw data'!$A:$A,"="&amp;SystemAnalysis!$A1489,'raw data'!$G:$G,"="&amp;SystemAnalysis!$F1489)</f>
        <v>4</v>
      </c>
      <c r="J1489" s="24">
        <f>$D1489*H1489*Inputs!$A$2</f>
        <v>6.1983636000000004</v>
      </c>
      <c r="K1489" s="11">
        <f>IFERROR(I1489/J1489,"")</f>
        <v>0.64533161623496882</v>
      </c>
    </row>
    <row r="1490" spans="1:11" x14ac:dyDescent="0.25">
      <c r="A1490" s="35">
        <v>305</v>
      </c>
      <c r="B1490" s="2" t="s">
        <v>5</v>
      </c>
      <c r="C1490" s="2">
        <v>9</v>
      </c>
      <c r="D1490" s="2">
        <v>4.05</v>
      </c>
      <c r="E1490" s="12">
        <v>40087</v>
      </c>
      <c r="F1490" s="18">
        <v>2015</v>
      </c>
      <c r="G1490" s="2">
        <f ca="1">IF(YEAR(E1490)=Inputs!$A$4,1,0)</f>
        <v>0</v>
      </c>
      <c r="H1490" s="23">
        <v>0.88100000000000001</v>
      </c>
      <c r="I1490" s="2">
        <f>SUMIFS('raw data'!$E:$E,'raw data'!$A:$A,"="&amp;SystemAnalysis!$A1490,'raw data'!$G:$G,"="&amp;SystemAnalysis!$F1490)</f>
        <v>3</v>
      </c>
      <c r="J1490" s="24">
        <f>$D1490*H1490*Inputs!$A$2</f>
        <v>3.9248550000000004</v>
      </c>
      <c r="K1490" s="11">
        <f>IFERROR(I1490/J1490,"")</f>
        <v>0.76435944767386299</v>
      </c>
    </row>
    <row r="1491" spans="1:11" x14ac:dyDescent="0.25">
      <c r="A1491" s="35">
        <v>330</v>
      </c>
      <c r="B1491" s="2" t="s">
        <v>5</v>
      </c>
      <c r="C1491" s="2">
        <v>9</v>
      </c>
      <c r="D1491" s="2">
        <v>9.8800000000000008</v>
      </c>
      <c r="E1491" s="12">
        <v>40148</v>
      </c>
      <c r="F1491" s="18">
        <v>2015</v>
      </c>
      <c r="G1491" s="2">
        <f ca="1">IF(YEAR(E1491)=Inputs!$A$4,1,0)</f>
        <v>0</v>
      </c>
      <c r="H1491" s="23">
        <v>0.88100000000000001</v>
      </c>
      <c r="I1491" s="2">
        <f>SUMIFS('raw data'!$E:$E,'raw data'!$A:$A,"="&amp;SystemAnalysis!$A1491,'raw data'!$G:$G,"="&amp;SystemAnalysis!$F1491)</f>
        <v>6</v>
      </c>
      <c r="J1491" s="24">
        <f>$D1491*H1491*Inputs!$A$2</f>
        <v>9.5747080000000011</v>
      </c>
      <c r="K1491" s="11">
        <f>IFERROR(I1491/J1491,"")</f>
        <v>0.62665096418606181</v>
      </c>
    </row>
    <row r="1492" spans="1:11" x14ac:dyDescent="0.25">
      <c r="A1492" s="35">
        <v>334</v>
      </c>
      <c r="B1492" s="2" t="s">
        <v>5</v>
      </c>
      <c r="C1492" s="2">
        <v>2</v>
      </c>
      <c r="D1492" s="2">
        <v>4.7300000000000004</v>
      </c>
      <c r="E1492" s="12">
        <v>40026</v>
      </c>
      <c r="F1492" s="18">
        <v>2015</v>
      </c>
      <c r="G1492" s="2">
        <f ca="1">IF(YEAR(E1492)=Inputs!$A$4,1,0)</f>
        <v>0</v>
      </c>
      <c r="H1492" s="23">
        <v>0.88100000000000001</v>
      </c>
      <c r="I1492" s="2">
        <f>SUMIFS('raw data'!$E:$E,'raw data'!$A:$A,"="&amp;SystemAnalysis!$A1492,'raw data'!$G:$G,"="&amp;SystemAnalysis!$F1492)</f>
        <v>3</v>
      </c>
      <c r="J1492" s="24">
        <f>$D1492*H1492*Inputs!$A$2</f>
        <v>4.5838430000000008</v>
      </c>
      <c r="K1492" s="11">
        <f>IFERROR(I1492/J1492,"")</f>
        <v>0.65447267718375157</v>
      </c>
    </row>
    <row r="1493" spans="1:11" x14ac:dyDescent="0.25">
      <c r="A1493" s="35">
        <v>407</v>
      </c>
      <c r="B1493" s="2" t="s">
        <v>5</v>
      </c>
      <c r="C1493" s="2">
        <v>2</v>
      </c>
      <c r="D1493" s="2">
        <v>5.6</v>
      </c>
      <c r="E1493" s="12">
        <v>40210</v>
      </c>
      <c r="F1493" s="18">
        <v>2015</v>
      </c>
      <c r="G1493" s="2">
        <f ca="1">IF(YEAR(E1493)=Inputs!$A$4,1,0)</f>
        <v>0</v>
      </c>
      <c r="H1493" s="23">
        <v>0.88100000000000001</v>
      </c>
      <c r="I1493" s="2">
        <f>SUMIFS('raw data'!$E:$E,'raw data'!$A:$A,"="&amp;SystemAnalysis!$A1493,'raw data'!$G:$G,"="&amp;SystemAnalysis!$F1493)</f>
        <v>4</v>
      </c>
      <c r="J1493" s="24">
        <f>$D1493*H1493*Inputs!$A$2</f>
        <v>5.4269599999999993</v>
      </c>
      <c r="K1493" s="11">
        <f>IFERROR(I1493/J1493,"")</f>
        <v>0.73706089597122526</v>
      </c>
    </row>
    <row r="1494" spans="1:11" x14ac:dyDescent="0.25">
      <c r="A1494" s="35">
        <v>411</v>
      </c>
      <c r="B1494" s="2" t="s">
        <v>5</v>
      </c>
      <c r="C1494" s="2">
        <v>6</v>
      </c>
      <c r="D1494" s="2">
        <v>4.032</v>
      </c>
      <c r="E1494" s="12">
        <v>40210</v>
      </c>
      <c r="F1494" s="18">
        <v>2015</v>
      </c>
      <c r="G1494" s="2">
        <f ca="1">IF(YEAR(E1494)=Inputs!$A$4,1,0)</f>
        <v>0</v>
      </c>
      <c r="H1494" s="23">
        <v>0.88100000000000001</v>
      </c>
      <c r="I1494" s="2">
        <f>SUMIFS('raw data'!$E:$E,'raw data'!$A:$A,"="&amp;SystemAnalysis!$A1494,'raw data'!$G:$G,"="&amp;SystemAnalysis!$F1494)</f>
        <v>2</v>
      </c>
      <c r="J1494" s="24">
        <f>$D1494*H1494*Inputs!$A$2</f>
        <v>3.9074112000000008</v>
      </c>
      <c r="K1494" s="11">
        <f>IFERROR(I1494/J1494,"")</f>
        <v>0.51184784442446185</v>
      </c>
    </row>
    <row r="1495" spans="1:11" x14ac:dyDescent="0.25">
      <c r="A1495" s="35">
        <v>438</v>
      </c>
      <c r="B1495" s="2" t="s">
        <v>5</v>
      </c>
      <c r="C1495" s="2">
        <v>3</v>
      </c>
      <c r="D1495" s="2">
        <v>2.5920000000000001</v>
      </c>
      <c r="E1495" s="12">
        <v>39934</v>
      </c>
      <c r="F1495" s="18">
        <v>2015</v>
      </c>
      <c r="G1495" s="2">
        <f ca="1">IF(YEAR(E1495)=Inputs!$A$4,1,0)</f>
        <v>0</v>
      </c>
      <c r="H1495" s="23">
        <v>0.88100000000000001</v>
      </c>
      <c r="I1495" s="2">
        <f>SUMIFS('raw data'!$E:$E,'raw data'!$A:$A,"="&amp;SystemAnalysis!$A1495,'raw data'!$G:$G,"="&amp;SystemAnalysis!$F1495)</f>
        <v>1</v>
      </c>
      <c r="J1495" s="24">
        <f>$D1495*H1495*Inputs!$A$2</f>
        <v>2.5119072000000005</v>
      </c>
      <c r="K1495" s="11">
        <f>IFERROR(I1495/J1495,"")</f>
        <v>0.39810387899680361</v>
      </c>
    </row>
    <row r="1496" spans="1:11" x14ac:dyDescent="0.25">
      <c r="A1496" s="35">
        <v>458</v>
      </c>
      <c r="B1496" s="2" t="s">
        <v>5</v>
      </c>
      <c r="C1496" s="2">
        <v>6</v>
      </c>
      <c r="D1496" s="2">
        <v>4.032</v>
      </c>
      <c r="E1496" s="12">
        <v>40210</v>
      </c>
      <c r="F1496" s="18">
        <v>2015</v>
      </c>
      <c r="G1496" s="2">
        <f ca="1">IF(YEAR(E1496)=Inputs!$A$4,1,0)</f>
        <v>0</v>
      </c>
      <c r="H1496" s="23">
        <v>0.88100000000000001</v>
      </c>
      <c r="I1496" s="2">
        <f>SUMIFS('raw data'!$E:$E,'raw data'!$A:$A,"="&amp;SystemAnalysis!$A1496,'raw data'!$G:$G,"="&amp;SystemAnalysis!$F1496)</f>
        <v>3</v>
      </c>
      <c r="J1496" s="24">
        <f>$D1496*H1496*Inputs!$A$2</f>
        <v>3.9074112000000008</v>
      </c>
      <c r="K1496" s="11">
        <f>IFERROR(I1496/J1496,"")</f>
        <v>0.76777176663669267</v>
      </c>
    </row>
    <row r="1497" spans="1:11" x14ac:dyDescent="0.25">
      <c r="A1497" s="35">
        <v>464</v>
      </c>
      <c r="B1497" s="2" t="s">
        <v>5</v>
      </c>
      <c r="C1497" s="2">
        <v>9</v>
      </c>
      <c r="D1497" s="2">
        <v>3.87</v>
      </c>
      <c r="E1497" s="12">
        <v>40210</v>
      </c>
      <c r="F1497" s="18">
        <v>2015</v>
      </c>
      <c r="G1497" s="2">
        <f ca="1">IF(YEAR(E1497)=Inputs!$A$4,1,0)</f>
        <v>0</v>
      </c>
      <c r="H1497" s="23">
        <v>0.88100000000000001</v>
      </c>
      <c r="I1497" s="2">
        <f>SUMIFS('raw data'!$E:$E,'raw data'!$A:$A,"="&amp;SystemAnalysis!$A1497,'raw data'!$G:$G,"="&amp;SystemAnalysis!$F1497)</f>
        <v>3</v>
      </c>
      <c r="J1497" s="24">
        <f>$D1497*H1497*Inputs!$A$2</f>
        <v>3.7504170000000006</v>
      </c>
      <c r="K1497" s="11">
        <f>IFERROR(I1497/J1497,"")</f>
        <v>0.79991104989125195</v>
      </c>
    </row>
    <row r="1498" spans="1:11" x14ac:dyDescent="0.25">
      <c r="A1498" s="35">
        <v>502</v>
      </c>
      <c r="B1498" s="2" t="s">
        <v>5</v>
      </c>
      <c r="C1498" s="2">
        <v>2</v>
      </c>
      <c r="D1498" s="2">
        <v>5.4</v>
      </c>
      <c r="E1498" s="12">
        <v>40148</v>
      </c>
      <c r="F1498" s="18">
        <v>2015</v>
      </c>
      <c r="G1498" s="2">
        <f ca="1">IF(YEAR(E1498)=Inputs!$A$4,1,0)</f>
        <v>0</v>
      </c>
      <c r="H1498" s="23">
        <v>0.88100000000000001</v>
      </c>
      <c r="I1498" s="2">
        <f>SUMIFS('raw data'!$E:$E,'raw data'!$A:$A,"="&amp;SystemAnalysis!$A1498,'raw data'!$G:$G,"="&amp;SystemAnalysis!$F1498)</f>
        <v>3</v>
      </c>
      <c r="J1498" s="24">
        <f>$D1498*H1498*Inputs!$A$2</f>
        <v>5.2331400000000006</v>
      </c>
      <c r="K1498" s="11">
        <f>IFERROR(I1498/J1498,"")</f>
        <v>0.57326958575539733</v>
      </c>
    </row>
    <row r="1499" spans="1:11" x14ac:dyDescent="0.25">
      <c r="A1499" s="35">
        <v>612</v>
      </c>
      <c r="B1499" s="2" t="s">
        <v>5</v>
      </c>
      <c r="C1499" s="2">
        <v>8</v>
      </c>
      <c r="D1499" s="2">
        <v>4.5999999999999996</v>
      </c>
      <c r="E1499" s="12">
        <v>40269</v>
      </c>
      <c r="F1499" s="18">
        <v>2015</v>
      </c>
      <c r="G1499" s="2">
        <f ca="1">IF(YEAR(E1499)=Inputs!$A$4,1,0)</f>
        <v>0</v>
      </c>
      <c r="H1499" s="23">
        <v>0.88100000000000001</v>
      </c>
      <c r="I1499" s="2">
        <f>SUMIFS('raw data'!$E:$E,'raw data'!$A:$A,"="&amp;SystemAnalysis!$A1499,'raw data'!$G:$G,"="&amp;SystemAnalysis!$F1499)</f>
        <v>3</v>
      </c>
      <c r="J1499" s="24">
        <f>$D1499*H1499*Inputs!$A$2</f>
        <v>4.4578600000000002</v>
      </c>
      <c r="K1499" s="11">
        <f>IFERROR(I1499/J1499,"")</f>
        <v>0.67296864414764035</v>
      </c>
    </row>
    <row r="1500" spans="1:11" x14ac:dyDescent="0.25">
      <c r="A1500" s="35">
        <v>685</v>
      </c>
      <c r="B1500" s="2" t="s">
        <v>5</v>
      </c>
      <c r="C1500" s="2">
        <v>4</v>
      </c>
      <c r="D1500" s="2">
        <v>4.4400000000000004</v>
      </c>
      <c r="E1500" s="12">
        <v>40238</v>
      </c>
      <c r="F1500" s="18">
        <v>2015</v>
      </c>
      <c r="G1500" s="2">
        <f ca="1">IF(YEAR(E1500)=Inputs!$A$4,1,0)</f>
        <v>0</v>
      </c>
      <c r="H1500" s="23">
        <v>0.88100000000000001</v>
      </c>
      <c r="I1500" s="2">
        <f>SUMIFS('raw data'!$E:$E,'raw data'!$A:$A,"="&amp;SystemAnalysis!$A1500,'raw data'!$G:$G,"="&amp;SystemAnalysis!$F1500)</f>
        <v>3</v>
      </c>
      <c r="J1500" s="24">
        <f>$D1500*H1500*Inputs!$A$2</f>
        <v>4.302804000000001</v>
      </c>
      <c r="K1500" s="11">
        <f>IFERROR(I1500/J1500,"")</f>
        <v>0.69721976645926687</v>
      </c>
    </row>
    <row r="1501" spans="1:11" x14ac:dyDescent="0.25">
      <c r="A1501" s="35">
        <v>721</v>
      </c>
      <c r="B1501" s="2" t="s">
        <v>5</v>
      </c>
      <c r="C1501" s="2">
        <v>6</v>
      </c>
      <c r="D1501" s="2">
        <v>3.4</v>
      </c>
      <c r="E1501" s="12">
        <v>40299</v>
      </c>
      <c r="F1501" s="18">
        <v>2015</v>
      </c>
      <c r="G1501" s="2">
        <f ca="1">IF(YEAR(E1501)=Inputs!$A$4,1,0)</f>
        <v>0</v>
      </c>
      <c r="H1501" s="23">
        <v>0.88100000000000001</v>
      </c>
      <c r="I1501" s="2">
        <f>SUMIFS('raw data'!$E:$E,'raw data'!$A:$A,"="&amp;SystemAnalysis!$A1501,'raw data'!$G:$G,"="&amp;SystemAnalysis!$F1501)</f>
        <v>2</v>
      </c>
      <c r="J1501" s="24">
        <f>$D1501*H1501*Inputs!$A$2</f>
        <v>3.2949400000000004</v>
      </c>
      <c r="K1501" s="11">
        <f>IFERROR(I1501/J1501,"")</f>
        <v>0.60699132609395001</v>
      </c>
    </row>
    <row r="1502" spans="1:11" x14ac:dyDescent="0.25">
      <c r="A1502" s="35">
        <v>760</v>
      </c>
      <c r="B1502" s="2" t="s">
        <v>5</v>
      </c>
      <c r="C1502" s="2">
        <v>4</v>
      </c>
      <c r="D1502" s="2">
        <v>8.75</v>
      </c>
      <c r="E1502" s="12">
        <v>40269</v>
      </c>
      <c r="F1502" s="18">
        <v>2015</v>
      </c>
      <c r="G1502" s="2">
        <f ca="1">IF(YEAR(E1502)=Inputs!$A$4,1,0)</f>
        <v>0</v>
      </c>
      <c r="H1502" s="23">
        <v>0.88100000000000001</v>
      </c>
      <c r="I1502" s="2">
        <f>SUMIFS('raw data'!$E:$E,'raw data'!$A:$A,"="&amp;SystemAnalysis!$A1502,'raw data'!$G:$G,"="&amp;SystemAnalysis!$F1502)</f>
        <v>5</v>
      </c>
      <c r="J1502" s="24">
        <f>$D1502*H1502*Inputs!$A$2</f>
        <v>8.4796250000000004</v>
      </c>
      <c r="K1502" s="11">
        <f>IFERROR(I1502/J1502,"")</f>
        <v>0.58964871677698005</v>
      </c>
    </row>
    <row r="1503" spans="1:11" x14ac:dyDescent="0.25">
      <c r="A1503" s="35">
        <v>774</v>
      </c>
      <c r="B1503" s="2" t="s">
        <v>5</v>
      </c>
      <c r="C1503" s="2">
        <v>2</v>
      </c>
      <c r="D1503" s="2">
        <v>5</v>
      </c>
      <c r="E1503" s="12">
        <v>40269</v>
      </c>
      <c r="F1503" s="18">
        <v>2015</v>
      </c>
      <c r="G1503" s="2">
        <f ca="1">IF(YEAR(E1503)=Inputs!$A$4,1,0)</f>
        <v>0</v>
      </c>
      <c r="H1503" s="23">
        <v>0.88100000000000001</v>
      </c>
      <c r="I1503" s="2">
        <f>SUMIFS('raw data'!$E:$E,'raw data'!$A:$A,"="&amp;SystemAnalysis!$A1503,'raw data'!$G:$G,"="&amp;SystemAnalysis!$F1503)</f>
        <v>3</v>
      </c>
      <c r="J1503" s="24">
        <f>$D1503*H1503*Inputs!$A$2</f>
        <v>4.8455000000000004</v>
      </c>
      <c r="K1503" s="11">
        <f>IFERROR(I1503/J1503,"")</f>
        <v>0.61913115261582907</v>
      </c>
    </row>
    <row r="1504" spans="1:11" x14ac:dyDescent="0.25">
      <c r="A1504" s="35">
        <v>775</v>
      </c>
      <c r="B1504" s="2" t="s">
        <v>5</v>
      </c>
      <c r="C1504" s="2">
        <v>8</v>
      </c>
      <c r="D1504" s="2">
        <v>4.8</v>
      </c>
      <c r="E1504" s="12">
        <v>40299</v>
      </c>
      <c r="F1504" s="18">
        <v>2015</v>
      </c>
      <c r="G1504" s="2">
        <f ca="1">IF(YEAR(E1504)=Inputs!$A$4,1,0)</f>
        <v>0</v>
      </c>
      <c r="H1504" s="23">
        <v>0.88100000000000001</v>
      </c>
      <c r="I1504" s="2">
        <f>SUMIFS('raw data'!$E:$E,'raw data'!$A:$A,"="&amp;SystemAnalysis!$A1504,'raw data'!$G:$G,"="&amp;SystemAnalysis!$F1504)</f>
        <v>4</v>
      </c>
      <c r="J1504" s="24">
        <f>$D1504*H1504*Inputs!$A$2</f>
        <v>4.6516799999999998</v>
      </c>
      <c r="K1504" s="11">
        <f>IFERROR(I1504/J1504,"")</f>
        <v>0.85990437863309599</v>
      </c>
    </row>
    <row r="1505" spans="1:11" x14ac:dyDescent="0.25">
      <c r="A1505" s="35">
        <v>825</v>
      </c>
      <c r="B1505" s="2" t="s">
        <v>5</v>
      </c>
      <c r="C1505" s="2">
        <v>3</v>
      </c>
      <c r="D1505" s="2">
        <v>27.6</v>
      </c>
      <c r="E1505" s="12">
        <v>40238</v>
      </c>
      <c r="F1505" s="18">
        <v>2015</v>
      </c>
      <c r="G1505" s="2">
        <f ca="1">IF(YEAR(E1505)=Inputs!$A$4,1,0)</f>
        <v>0</v>
      </c>
      <c r="H1505" s="23">
        <v>0.88100000000000001</v>
      </c>
      <c r="I1505" s="2">
        <f>SUMIFS('raw data'!$E:$E,'raw data'!$A:$A,"="&amp;SystemAnalysis!$A1505,'raw data'!$G:$G,"="&amp;SystemAnalysis!$F1505)</f>
        <v>11</v>
      </c>
      <c r="J1505" s="24">
        <f>$D1505*H1505*Inputs!$A$2</f>
        <v>26.747160000000001</v>
      </c>
      <c r="K1505" s="11">
        <f>IFERROR(I1505/J1505,"")</f>
        <v>0.41125861586800244</v>
      </c>
    </row>
    <row r="1506" spans="1:11" x14ac:dyDescent="0.25">
      <c r="A1506" s="35">
        <v>847</v>
      </c>
      <c r="B1506" s="2" t="s">
        <v>5</v>
      </c>
      <c r="C1506" s="2">
        <v>6</v>
      </c>
      <c r="D1506" s="2">
        <v>3.96</v>
      </c>
      <c r="E1506" s="12">
        <v>40330</v>
      </c>
      <c r="F1506" s="18">
        <v>2015</v>
      </c>
      <c r="G1506" s="2">
        <f ca="1">IF(YEAR(E1506)=Inputs!$A$4,1,0)</f>
        <v>0</v>
      </c>
      <c r="H1506" s="23">
        <v>0.88100000000000001</v>
      </c>
      <c r="I1506" s="2">
        <f>SUMIFS('raw data'!$E:$E,'raw data'!$A:$A,"="&amp;SystemAnalysis!$A1506,'raw data'!$G:$G,"="&amp;SystemAnalysis!$F1506)</f>
        <v>3</v>
      </c>
      <c r="J1506" s="24">
        <f>$D1506*H1506*Inputs!$A$2</f>
        <v>3.8376360000000003</v>
      </c>
      <c r="K1506" s="11">
        <f>IFERROR(I1506/J1506,"")</f>
        <v>0.78173125330281445</v>
      </c>
    </row>
    <row r="1507" spans="1:11" x14ac:dyDescent="0.25">
      <c r="A1507" s="35">
        <v>883</v>
      </c>
      <c r="B1507" s="2" t="s">
        <v>5</v>
      </c>
      <c r="C1507" s="2">
        <v>6</v>
      </c>
      <c r="D1507" s="2">
        <v>3.45</v>
      </c>
      <c r="E1507" s="12">
        <v>40299</v>
      </c>
      <c r="F1507" s="18">
        <v>2015</v>
      </c>
      <c r="G1507" s="2">
        <f ca="1">IF(YEAR(E1507)=Inputs!$A$4,1,0)</f>
        <v>0</v>
      </c>
      <c r="H1507" s="23">
        <v>0.88100000000000001</v>
      </c>
      <c r="I1507" s="2">
        <f>SUMIFS('raw data'!$E:$E,'raw data'!$A:$A,"="&amp;SystemAnalysis!$A1507,'raw data'!$G:$G,"="&amp;SystemAnalysis!$F1507)</f>
        <v>2</v>
      </c>
      <c r="J1507" s="24">
        <f>$D1507*H1507*Inputs!$A$2</f>
        <v>3.3433950000000001</v>
      </c>
      <c r="K1507" s="11">
        <f>IFERROR(I1507/J1507,"")</f>
        <v>0.59819435035345803</v>
      </c>
    </row>
    <row r="1508" spans="1:11" x14ac:dyDescent="0.25">
      <c r="A1508" s="35">
        <v>884</v>
      </c>
      <c r="B1508" s="2" t="s">
        <v>5</v>
      </c>
      <c r="C1508" s="2">
        <v>6</v>
      </c>
      <c r="D1508" s="2">
        <v>3.45</v>
      </c>
      <c r="E1508" s="12">
        <v>40299</v>
      </c>
      <c r="F1508" s="18">
        <v>2015</v>
      </c>
      <c r="G1508" s="2">
        <f ca="1">IF(YEAR(E1508)=Inputs!$A$4,1,0)</f>
        <v>0</v>
      </c>
      <c r="H1508" s="23">
        <v>0.88100000000000001</v>
      </c>
      <c r="I1508" s="2">
        <f>SUMIFS('raw data'!$E:$E,'raw data'!$A:$A,"="&amp;SystemAnalysis!$A1508,'raw data'!$G:$G,"="&amp;SystemAnalysis!$F1508)</f>
        <v>2</v>
      </c>
      <c r="J1508" s="24">
        <f>$D1508*H1508*Inputs!$A$2</f>
        <v>3.3433950000000001</v>
      </c>
      <c r="K1508" s="11">
        <f>IFERROR(I1508/J1508,"")</f>
        <v>0.59819435035345803</v>
      </c>
    </row>
    <row r="1509" spans="1:11" x14ac:dyDescent="0.25">
      <c r="A1509" s="35">
        <v>911</v>
      </c>
      <c r="B1509" s="2" t="s">
        <v>5</v>
      </c>
      <c r="C1509" s="2">
        <v>2</v>
      </c>
      <c r="D1509" s="2">
        <v>4.7</v>
      </c>
      <c r="E1509" s="12">
        <v>40330</v>
      </c>
      <c r="F1509" s="18">
        <v>2015</v>
      </c>
      <c r="G1509" s="2">
        <f ca="1">IF(YEAR(E1509)=Inputs!$A$4,1,0)</f>
        <v>0</v>
      </c>
      <c r="H1509" s="23">
        <v>0.88100000000000001</v>
      </c>
      <c r="I1509" s="2">
        <f>SUMIFS('raw data'!$E:$E,'raw data'!$A:$A,"="&amp;SystemAnalysis!$A1509,'raw data'!$G:$G,"="&amp;SystemAnalysis!$F1509)</f>
        <v>3</v>
      </c>
      <c r="J1509" s="24">
        <f>$D1509*H1509*Inputs!$A$2</f>
        <v>4.5547700000000004</v>
      </c>
      <c r="K1509" s="11">
        <f>IFERROR(I1509/J1509,"")</f>
        <v>0.65865016235726492</v>
      </c>
    </row>
    <row r="1510" spans="1:11" x14ac:dyDescent="0.25">
      <c r="A1510" s="35">
        <v>937</v>
      </c>
      <c r="B1510" s="2" t="s">
        <v>5</v>
      </c>
      <c r="C1510" s="2">
        <v>2</v>
      </c>
      <c r="D1510" s="2">
        <v>5.04</v>
      </c>
      <c r="E1510" s="12">
        <v>40299</v>
      </c>
      <c r="F1510" s="18">
        <v>2015</v>
      </c>
      <c r="G1510" s="2">
        <f ca="1">IF(YEAR(E1510)=Inputs!$A$4,1,0)</f>
        <v>0</v>
      </c>
      <c r="H1510" s="23">
        <v>0.88100000000000001</v>
      </c>
      <c r="I1510" s="2">
        <f>SUMIFS('raw data'!$E:$E,'raw data'!$A:$A,"="&amp;SystemAnalysis!$A1510,'raw data'!$G:$G,"="&amp;SystemAnalysis!$F1510)</f>
        <v>4</v>
      </c>
      <c r="J1510" s="24">
        <f>$D1510*H1510*Inputs!$A$2</f>
        <v>4.8842640000000008</v>
      </c>
      <c r="K1510" s="11">
        <f>IFERROR(I1510/J1510,"")</f>
        <v>0.81895655107913889</v>
      </c>
    </row>
    <row r="1511" spans="1:11" x14ac:dyDescent="0.25">
      <c r="A1511" s="35">
        <v>970</v>
      </c>
      <c r="B1511" s="2" t="s">
        <v>5</v>
      </c>
      <c r="C1511" s="2">
        <v>8</v>
      </c>
      <c r="D1511" s="2">
        <v>5.0599999999999996</v>
      </c>
      <c r="E1511" s="12">
        <v>40360</v>
      </c>
      <c r="F1511" s="18">
        <v>2015</v>
      </c>
      <c r="G1511" s="2">
        <f ca="1">IF(YEAR(E1511)=Inputs!$A$4,1,0)</f>
        <v>0</v>
      </c>
      <c r="H1511" s="23">
        <v>0.88100000000000001</v>
      </c>
      <c r="I1511" s="2">
        <f>SUMIFS('raw data'!$E:$E,'raw data'!$A:$A,"="&amp;SystemAnalysis!$A1511,'raw data'!$G:$G,"="&amp;SystemAnalysis!$F1511)</f>
        <v>3</v>
      </c>
      <c r="J1511" s="24">
        <f>$D1511*H1511*Inputs!$A$2</f>
        <v>4.9036459999999993</v>
      </c>
      <c r="K1511" s="11">
        <f>IFERROR(I1511/J1511,"")</f>
        <v>0.61178967649785498</v>
      </c>
    </row>
    <row r="1512" spans="1:11" x14ac:dyDescent="0.25">
      <c r="A1512" s="35">
        <v>971</v>
      </c>
      <c r="B1512" s="2" t="s">
        <v>5</v>
      </c>
      <c r="C1512" s="2">
        <v>8</v>
      </c>
      <c r="D1512" s="2">
        <v>2.6</v>
      </c>
      <c r="E1512" s="12">
        <v>40422</v>
      </c>
      <c r="F1512" s="18">
        <v>2015</v>
      </c>
      <c r="G1512" s="2">
        <f ca="1">IF(YEAR(E1512)=Inputs!$A$4,1,0)</f>
        <v>0</v>
      </c>
      <c r="H1512" s="23">
        <v>0.88100000000000001</v>
      </c>
      <c r="I1512" s="2">
        <f>SUMIFS('raw data'!$E:$E,'raw data'!$A:$A,"="&amp;SystemAnalysis!$A1512,'raw data'!$G:$G,"="&amp;SystemAnalysis!$F1512)</f>
        <v>2</v>
      </c>
      <c r="J1512" s="24">
        <f>$D1512*H1512*Inputs!$A$2</f>
        <v>2.51966</v>
      </c>
      <c r="K1512" s="11">
        <f>IFERROR(I1512/J1512,"")</f>
        <v>0.7937578879690117</v>
      </c>
    </row>
    <row r="1513" spans="1:11" x14ac:dyDescent="0.25">
      <c r="A1513" s="35">
        <v>972</v>
      </c>
      <c r="B1513" s="2" t="s">
        <v>5</v>
      </c>
      <c r="C1513" s="2">
        <v>8</v>
      </c>
      <c r="D1513" s="2">
        <v>3.6</v>
      </c>
      <c r="E1513" s="12">
        <v>40391</v>
      </c>
      <c r="F1513" s="18">
        <v>2015</v>
      </c>
      <c r="G1513" s="2">
        <f ca="1">IF(YEAR(E1513)=Inputs!$A$4,1,0)</f>
        <v>0</v>
      </c>
      <c r="H1513" s="23">
        <v>0.88100000000000001</v>
      </c>
      <c r="I1513" s="2">
        <f>SUMIFS('raw data'!$E:$E,'raw data'!$A:$A,"="&amp;SystemAnalysis!$A1513,'raw data'!$G:$G,"="&amp;SystemAnalysis!$F1513)</f>
        <v>3</v>
      </c>
      <c r="J1513" s="24">
        <f>$D1513*H1513*Inputs!$A$2</f>
        <v>3.4887600000000005</v>
      </c>
      <c r="K1513" s="11">
        <f>IFERROR(I1513/J1513,"")</f>
        <v>0.85990437863309588</v>
      </c>
    </row>
    <row r="1514" spans="1:11" x14ac:dyDescent="0.25">
      <c r="A1514" s="35">
        <v>989</v>
      </c>
      <c r="B1514" s="2" t="s">
        <v>5</v>
      </c>
      <c r="C1514" s="2">
        <v>9</v>
      </c>
      <c r="D1514" s="2">
        <v>3.2</v>
      </c>
      <c r="E1514" s="12">
        <v>40360</v>
      </c>
      <c r="F1514" s="18">
        <v>2015</v>
      </c>
      <c r="G1514" s="2">
        <f ca="1">IF(YEAR(E1514)=Inputs!$A$4,1,0)</f>
        <v>0</v>
      </c>
      <c r="H1514" s="23">
        <v>0.88100000000000001</v>
      </c>
      <c r="I1514" s="2">
        <f>SUMIFS('raw data'!$E:$E,'raw data'!$A:$A,"="&amp;SystemAnalysis!$A1514,'raw data'!$G:$G,"="&amp;SystemAnalysis!$F1514)</f>
        <v>2</v>
      </c>
      <c r="J1514" s="24">
        <f>$D1514*H1514*Inputs!$A$2</f>
        <v>3.1011200000000008</v>
      </c>
      <c r="K1514" s="11">
        <f>IFERROR(I1514/J1514,"")</f>
        <v>0.64492828397482183</v>
      </c>
    </row>
    <row r="1515" spans="1:11" x14ac:dyDescent="0.25">
      <c r="A1515" s="35">
        <v>999</v>
      </c>
      <c r="B1515" s="2" t="s">
        <v>5</v>
      </c>
      <c r="C1515" s="2">
        <v>2</v>
      </c>
      <c r="D1515" s="2">
        <v>2.4849999999999999</v>
      </c>
      <c r="E1515" s="12">
        <v>40391</v>
      </c>
      <c r="F1515" s="18">
        <v>2015</v>
      </c>
      <c r="G1515" s="2">
        <f ca="1">IF(YEAR(E1515)=Inputs!$A$4,1,0)</f>
        <v>0</v>
      </c>
      <c r="H1515" s="23">
        <v>0.88100000000000001</v>
      </c>
      <c r="I1515" s="2">
        <f>SUMIFS('raw data'!$E:$E,'raw data'!$A:$A,"="&amp;SystemAnalysis!$A1515,'raw data'!$G:$G,"="&amp;SystemAnalysis!$F1515)</f>
        <v>2</v>
      </c>
      <c r="J1515" s="24">
        <f>$D1515*H1515*Inputs!$A$2</f>
        <v>2.4082135</v>
      </c>
      <c r="K1515" s="11">
        <f>IFERROR(I1515/J1515,"")</f>
        <v>0.83049115039011279</v>
      </c>
    </row>
    <row r="1516" spans="1:11" x14ac:dyDescent="0.25">
      <c r="A1516" s="35">
        <v>1060</v>
      </c>
      <c r="B1516" s="2" t="s">
        <v>5</v>
      </c>
      <c r="C1516" s="2">
        <v>9</v>
      </c>
      <c r="D1516" s="2">
        <v>2.82</v>
      </c>
      <c r="E1516" s="12">
        <v>40452</v>
      </c>
      <c r="F1516" s="18">
        <v>2015</v>
      </c>
      <c r="G1516" s="2">
        <f ca="1">IF(YEAR(E1516)=Inputs!$A$4,1,0)</f>
        <v>0</v>
      </c>
      <c r="H1516" s="23">
        <v>0.88100000000000001</v>
      </c>
      <c r="I1516" s="2">
        <f>SUMIFS('raw data'!$E:$E,'raw data'!$A:$A,"="&amp;SystemAnalysis!$A1516,'raw data'!$G:$G,"="&amp;SystemAnalysis!$F1516)</f>
        <v>2</v>
      </c>
      <c r="J1516" s="24">
        <f>$D1516*H1516*Inputs!$A$2</f>
        <v>2.7328620000000003</v>
      </c>
      <c r="K1516" s="11">
        <f>IFERROR(I1516/J1516,"")</f>
        <v>0.73183351373029437</v>
      </c>
    </row>
    <row r="1517" spans="1:11" x14ac:dyDescent="0.25">
      <c r="A1517" s="35">
        <v>1064</v>
      </c>
      <c r="B1517" s="2" t="s">
        <v>5</v>
      </c>
      <c r="C1517" s="2">
        <v>9</v>
      </c>
      <c r="D1517" s="2">
        <v>3.76</v>
      </c>
      <c r="E1517" s="12">
        <v>40422</v>
      </c>
      <c r="F1517" s="18">
        <v>2015</v>
      </c>
      <c r="G1517" s="2">
        <f ca="1">IF(YEAR(E1517)=Inputs!$A$4,1,0)</f>
        <v>0</v>
      </c>
      <c r="H1517" s="23">
        <v>0.88100000000000001</v>
      </c>
      <c r="I1517" s="2">
        <f>SUMIFS('raw data'!$E:$E,'raw data'!$A:$A,"="&amp;SystemAnalysis!$A1517,'raw data'!$G:$G,"="&amp;SystemAnalysis!$F1517)</f>
        <v>3</v>
      </c>
      <c r="J1517" s="24">
        <f>$D1517*H1517*Inputs!$A$2</f>
        <v>3.6438160000000002</v>
      </c>
      <c r="K1517" s="11">
        <f>IFERROR(I1517/J1517,"")</f>
        <v>0.82331270294658121</v>
      </c>
    </row>
    <row r="1518" spans="1:11" x14ac:dyDescent="0.25">
      <c r="A1518" s="35">
        <v>1083</v>
      </c>
      <c r="B1518" s="2" t="s">
        <v>5</v>
      </c>
      <c r="C1518" s="2">
        <v>9</v>
      </c>
      <c r="D1518" s="2">
        <v>3.51</v>
      </c>
      <c r="E1518" s="12">
        <v>40360</v>
      </c>
      <c r="F1518" s="18">
        <v>2015</v>
      </c>
      <c r="G1518" s="2">
        <f ca="1">IF(YEAR(E1518)=Inputs!$A$4,1,0)</f>
        <v>0</v>
      </c>
      <c r="H1518" s="23">
        <v>0.88100000000000001</v>
      </c>
      <c r="I1518" s="2">
        <f>SUMIFS('raw data'!$E:$E,'raw data'!$A:$A,"="&amp;SystemAnalysis!$A1518,'raw data'!$G:$G,"="&amp;SystemAnalysis!$F1518)</f>
        <v>2</v>
      </c>
      <c r="J1518" s="24">
        <f>$D1518*H1518*Inputs!$A$2</f>
        <v>3.4015410000000004</v>
      </c>
      <c r="K1518" s="11">
        <f>IFERROR(I1518/J1518,"")</f>
        <v>0.58796880590297151</v>
      </c>
    </row>
    <row r="1519" spans="1:11" x14ac:dyDescent="0.25">
      <c r="A1519" s="35">
        <v>1134</v>
      </c>
      <c r="B1519" s="2" t="s">
        <v>5</v>
      </c>
      <c r="C1519" s="2">
        <v>2</v>
      </c>
      <c r="D1519" s="2">
        <v>3.6</v>
      </c>
      <c r="E1519" s="12">
        <v>40391</v>
      </c>
      <c r="F1519" s="18">
        <v>2015</v>
      </c>
      <c r="G1519" s="2">
        <f ca="1">IF(YEAR(E1519)=Inputs!$A$4,1,0)</f>
        <v>0</v>
      </c>
      <c r="H1519" s="23">
        <v>0.88100000000000001</v>
      </c>
      <c r="I1519" s="2">
        <f>SUMIFS('raw data'!$E:$E,'raw data'!$A:$A,"="&amp;SystemAnalysis!$A1519,'raw data'!$G:$G,"="&amp;SystemAnalysis!$F1519)</f>
        <v>3</v>
      </c>
      <c r="J1519" s="24">
        <f>$D1519*H1519*Inputs!$A$2</f>
        <v>3.4887600000000005</v>
      </c>
      <c r="K1519" s="11">
        <f>IFERROR(I1519/J1519,"")</f>
        <v>0.85990437863309588</v>
      </c>
    </row>
    <row r="1520" spans="1:11" x14ac:dyDescent="0.25">
      <c r="A1520" s="35">
        <v>1153</v>
      </c>
      <c r="B1520" s="2" t="s">
        <v>5</v>
      </c>
      <c r="C1520" s="2">
        <v>2</v>
      </c>
      <c r="D1520" s="2">
        <v>4.7300000000000004</v>
      </c>
      <c r="E1520" s="12">
        <v>40360</v>
      </c>
      <c r="F1520" s="18">
        <v>2015</v>
      </c>
      <c r="G1520" s="2">
        <f ca="1">IF(YEAR(E1520)=Inputs!$A$4,1,0)</f>
        <v>0</v>
      </c>
      <c r="H1520" s="23">
        <v>0.88100000000000001</v>
      </c>
      <c r="I1520" s="2">
        <f>SUMIFS('raw data'!$E:$E,'raw data'!$A:$A,"="&amp;SystemAnalysis!$A1520,'raw data'!$G:$G,"="&amp;SystemAnalysis!$F1520)</f>
        <v>3</v>
      </c>
      <c r="J1520" s="24">
        <f>$D1520*H1520*Inputs!$A$2</f>
        <v>4.5838430000000008</v>
      </c>
      <c r="K1520" s="11">
        <f>IFERROR(I1520/J1520,"")</f>
        <v>0.65447267718375157</v>
      </c>
    </row>
    <row r="1521" spans="1:11" x14ac:dyDescent="0.25">
      <c r="A1521" s="35">
        <v>1195</v>
      </c>
      <c r="B1521" s="2" t="s">
        <v>5</v>
      </c>
      <c r="C1521" s="2">
        <v>2</v>
      </c>
      <c r="D1521" s="2">
        <v>5.64</v>
      </c>
      <c r="E1521" s="12">
        <v>40360</v>
      </c>
      <c r="F1521" s="18">
        <v>2015</v>
      </c>
      <c r="G1521" s="2">
        <f ca="1">IF(YEAR(E1521)=Inputs!$A$4,1,0)</f>
        <v>0</v>
      </c>
      <c r="H1521" s="23">
        <v>0.88100000000000001</v>
      </c>
      <c r="I1521" s="2">
        <f>SUMIFS('raw data'!$E:$E,'raw data'!$A:$A,"="&amp;SystemAnalysis!$A1521,'raw data'!$G:$G,"="&amp;SystemAnalysis!$F1521)</f>
        <v>4</v>
      </c>
      <c r="J1521" s="24">
        <f>$D1521*H1521*Inputs!$A$2</f>
        <v>5.4657240000000007</v>
      </c>
      <c r="K1521" s="11">
        <f>IFERROR(I1521/J1521,"")</f>
        <v>0.73183351373029437</v>
      </c>
    </row>
    <row r="1522" spans="1:11" x14ac:dyDescent="0.25">
      <c r="A1522" s="35">
        <v>1239</v>
      </c>
      <c r="B1522" s="2" t="s">
        <v>5</v>
      </c>
      <c r="C1522" s="2">
        <v>5</v>
      </c>
      <c r="D1522" s="2">
        <v>3.1680000000000001</v>
      </c>
      <c r="E1522" s="12">
        <v>40422</v>
      </c>
      <c r="F1522" s="18">
        <v>2015</v>
      </c>
      <c r="G1522" s="2">
        <f ca="1">IF(YEAR(E1522)=Inputs!$A$4,1,0)</f>
        <v>0</v>
      </c>
      <c r="H1522" s="23">
        <v>0.88100000000000001</v>
      </c>
      <c r="I1522" s="2">
        <f>SUMIFS('raw data'!$E:$E,'raw data'!$A:$A,"="&amp;SystemAnalysis!$A1522,'raw data'!$G:$G,"="&amp;SystemAnalysis!$F1522)</f>
        <v>1</v>
      </c>
      <c r="J1522" s="24">
        <f>$D1522*H1522*Inputs!$A$2</f>
        <v>3.0701088000000003</v>
      </c>
      <c r="K1522" s="11">
        <f>IFERROR(I1522/J1522,"")</f>
        <v>0.32572135554283937</v>
      </c>
    </row>
    <row r="1523" spans="1:11" x14ac:dyDescent="0.25">
      <c r="A1523" s="35">
        <v>1272</v>
      </c>
      <c r="B1523" s="2" t="s">
        <v>5</v>
      </c>
      <c r="C1523" s="2">
        <v>8</v>
      </c>
      <c r="D1523" s="2">
        <v>2.4</v>
      </c>
      <c r="E1523" s="12">
        <v>40422</v>
      </c>
      <c r="F1523" s="18">
        <v>2015</v>
      </c>
      <c r="G1523" s="2">
        <f ca="1">IF(YEAR(E1523)=Inputs!$A$4,1,0)</f>
        <v>0</v>
      </c>
      <c r="H1523" s="23">
        <v>0.88100000000000001</v>
      </c>
      <c r="I1523" s="2">
        <f>SUMIFS('raw data'!$E:$E,'raw data'!$A:$A,"="&amp;SystemAnalysis!$A1523,'raw data'!$G:$G,"="&amp;SystemAnalysis!$F1523)</f>
        <v>1</v>
      </c>
      <c r="J1523" s="24">
        <f>$D1523*H1523*Inputs!$A$2</f>
        <v>2.3258399999999999</v>
      </c>
      <c r="K1523" s="11">
        <f>IFERROR(I1523/J1523,"")</f>
        <v>0.42995218931654799</v>
      </c>
    </row>
    <row r="1524" spans="1:11" x14ac:dyDescent="0.25">
      <c r="A1524" s="35">
        <v>1278</v>
      </c>
      <c r="B1524" s="2" t="s">
        <v>5</v>
      </c>
      <c r="C1524" s="2">
        <v>2</v>
      </c>
      <c r="D1524" s="2">
        <v>7.2</v>
      </c>
      <c r="E1524" s="12">
        <v>40238</v>
      </c>
      <c r="F1524" s="18">
        <v>2015</v>
      </c>
      <c r="G1524" s="2">
        <f ca="1">IF(YEAR(E1524)=Inputs!$A$4,1,0)</f>
        <v>0</v>
      </c>
      <c r="H1524" s="23">
        <v>0.88100000000000001</v>
      </c>
      <c r="I1524" s="2">
        <f>SUMIFS('raw data'!$E:$E,'raw data'!$A:$A,"="&amp;SystemAnalysis!$A1524,'raw data'!$G:$G,"="&amp;SystemAnalysis!$F1524)</f>
        <v>5</v>
      </c>
      <c r="J1524" s="24">
        <f>$D1524*H1524*Inputs!$A$2</f>
        <v>6.9775200000000011</v>
      </c>
      <c r="K1524" s="11">
        <f>IFERROR(I1524/J1524,"")</f>
        <v>0.71658698219424655</v>
      </c>
    </row>
    <row r="1525" spans="1:11" x14ac:dyDescent="0.25">
      <c r="A1525" s="35">
        <v>1280</v>
      </c>
      <c r="B1525" s="2" t="s">
        <v>5</v>
      </c>
      <c r="C1525" s="2">
        <v>2</v>
      </c>
      <c r="D1525" s="2">
        <v>7.2149999999999999</v>
      </c>
      <c r="E1525" s="12">
        <v>40391</v>
      </c>
      <c r="F1525" s="18">
        <v>2015</v>
      </c>
      <c r="G1525" s="2">
        <f ca="1">IF(YEAR(E1525)=Inputs!$A$4,1,0)</f>
        <v>0</v>
      </c>
      <c r="H1525" s="23">
        <v>0.88100000000000001</v>
      </c>
      <c r="I1525" s="2">
        <f>SUMIFS('raw data'!$E:$E,'raw data'!$A:$A,"="&amp;SystemAnalysis!$A1525,'raw data'!$G:$G,"="&amp;SystemAnalysis!$F1525)</f>
        <v>5</v>
      </c>
      <c r="J1525" s="24">
        <f>$D1525*H1525*Inputs!$A$2</f>
        <v>6.9920565000000003</v>
      </c>
      <c r="K1525" s="11">
        <f>IFERROR(I1525/J1525,"")</f>
        <v>0.71509719636847902</v>
      </c>
    </row>
    <row r="1526" spans="1:11" x14ac:dyDescent="0.25">
      <c r="A1526" s="35">
        <v>1287</v>
      </c>
      <c r="B1526" s="2" t="s">
        <v>5</v>
      </c>
      <c r="C1526" s="2">
        <v>3</v>
      </c>
      <c r="D1526" s="2">
        <v>34.520000000000003</v>
      </c>
      <c r="E1526" s="12">
        <v>40026</v>
      </c>
      <c r="F1526" s="18">
        <v>2015</v>
      </c>
      <c r="G1526" s="2">
        <f ca="1">IF(YEAR(E1526)=Inputs!$A$4,1,0)</f>
        <v>0</v>
      </c>
      <c r="H1526" s="23">
        <v>0.88100000000000001</v>
      </c>
      <c r="I1526" s="2">
        <f>SUMIFS('raw data'!$E:$E,'raw data'!$A:$A,"="&amp;SystemAnalysis!$A1526,'raw data'!$G:$G,"="&amp;SystemAnalysis!$F1526)</f>
        <v>12</v>
      </c>
      <c r="J1526" s="24">
        <f>$D1526*H1526*Inputs!$A$2</f>
        <v>33.453332000000003</v>
      </c>
      <c r="K1526" s="11">
        <f>IFERROR(I1526/J1526,"")</f>
        <v>0.358708663160967</v>
      </c>
    </row>
    <row r="1527" spans="1:11" x14ac:dyDescent="0.25">
      <c r="A1527" s="35">
        <v>1292</v>
      </c>
      <c r="B1527" s="2" t="s">
        <v>5</v>
      </c>
      <c r="C1527" s="2">
        <v>2</v>
      </c>
      <c r="D1527" s="2">
        <v>5.85</v>
      </c>
      <c r="E1527" s="12">
        <v>40391</v>
      </c>
      <c r="F1527" s="18">
        <v>2015</v>
      </c>
      <c r="G1527" s="2">
        <f ca="1">IF(YEAR(E1527)=Inputs!$A$4,1,0)</f>
        <v>0</v>
      </c>
      <c r="H1527" s="23">
        <v>0.88100000000000001</v>
      </c>
      <c r="I1527" s="2">
        <f>SUMIFS('raw data'!$E:$E,'raw data'!$A:$A,"="&amp;SystemAnalysis!$A1527,'raw data'!$G:$G,"="&amp;SystemAnalysis!$F1527)</f>
        <v>4</v>
      </c>
      <c r="J1527" s="24">
        <f>$D1527*H1527*Inputs!$A$2</f>
        <v>5.6692349999999996</v>
      </c>
      <c r="K1527" s="11">
        <f>IFERROR(I1527/J1527,"")</f>
        <v>0.70556256708356602</v>
      </c>
    </row>
    <row r="1528" spans="1:11" x14ac:dyDescent="0.25">
      <c r="A1528" s="35">
        <v>1307</v>
      </c>
      <c r="B1528" s="2" t="s">
        <v>5</v>
      </c>
      <c r="C1528" s="2">
        <v>2</v>
      </c>
      <c r="D1528" s="2">
        <v>5.85</v>
      </c>
      <c r="E1528" s="12">
        <v>40330</v>
      </c>
      <c r="F1528" s="18">
        <v>2015</v>
      </c>
      <c r="G1528" s="2">
        <f ca="1">IF(YEAR(E1528)=Inputs!$A$4,1,0)</f>
        <v>0</v>
      </c>
      <c r="H1528" s="23">
        <v>0.88100000000000001</v>
      </c>
      <c r="I1528" s="2">
        <f>SUMIFS('raw data'!$E:$E,'raw data'!$A:$A,"="&amp;SystemAnalysis!$A1528,'raw data'!$G:$G,"="&amp;SystemAnalysis!$F1528)</f>
        <v>4</v>
      </c>
      <c r="J1528" s="24">
        <f>$D1528*H1528*Inputs!$A$2</f>
        <v>5.6692349999999996</v>
      </c>
      <c r="K1528" s="11">
        <f>IFERROR(I1528/J1528,"")</f>
        <v>0.70556256708356602</v>
      </c>
    </row>
    <row r="1529" spans="1:11" x14ac:dyDescent="0.25">
      <c r="A1529" s="35">
        <v>1319</v>
      </c>
      <c r="B1529" s="2" t="s">
        <v>5</v>
      </c>
      <c r="C1529" s="2">
        <v>8</v>
      </c>
      <c r="D1529" s="2">
        <v>2.99</v>
      </c>
      <c r="E1529" s="12">
        <v>40513</v>
      </c>
      <c r="F1529" s="18">
        <v>2015</v>
      </c>
      <c r="G1529" s="2">
        <f ca="1">IF(YEAR(E1529)=Inputs!$A$4,1,0)</f>
        <v>0</v>
      </c>
      <c r="H1529" s="23">
        <v>0.88100000000000001</v>
      </c>
      <c r="I1529" s="2">
        <f>SUMIFS('raw data'!$E:$E,'raw data'!$A:$A,"="&amp;SystemAnalysis!$A1529,'raw data'!$G:$G,"="&amp;SystemAnalysis!$F1529)</f>
        <v>2</v>
      </c>
      <c r="J1529" s="24">
        <f>$D1529*H1529*Inputs!$A$2</f>
        <v>2.8976090000000005</v>
      </c>
      <c r="K1529" s="11">
        <f>IFERROR(I1529/J1529,"")</f>
        <v>0.69022425040783608</v>
      </c>
    </row>
    <row r="1530" spans="1:11" x14ac:dyDescent="0.25">
      <c r="A1530" s="35">
        <v>1434</v>
      </c>
      <c r="B1530" s="2" t="s">
        <v>5</v>
      </c>
      <c r="C1530" s="2">
        <v>2</v>
      </c>
      <c r="D1530" s="2">
        <v>3.78</v>
      </c>
      <c r="E1530" s="12">
        <v>40391</v>
      </c>
      <c r="F1530" s="18">
        <v>2015</v>
      </c>
      <c r="G1530" s="2">
        <f ca="1">IF(YEAR(E1530)=Inputs!$A$4,1,0)</f>
        <v>0</v>
      </c>
      <c r="H1530" s="23">
        <v>0.88100000000000001</v>
      </c>
      <c r="I1530" s="2">
        <f>SUMIFS('raw data'!$E:$E,'raw data'!$A:$A,"="&amp;SystemAnalysis!$A1530,'raw data'!$G:$G,"="&amp;SystemAnalysis!$F1530)</f>
        <v>3</v>
      </c>
      <c r="J1530" s="24">
        <f>$D1530*H1530*Inputs!$A$2</f>
        <v>3.6631980000000004</v>
      </c>
      <c r="K1530" s="11">
        <f>IFERROR(I1530/J1530,"")</f>
        <v>0.81895655107913901</v>
      </c>
    </row>
    <row r="1531" spans="1:11" x14ac:dyDescent="0.25">
      <c r="A1531" s="35">
        <v>1436</v>
      </c>
      <c r="B1531" s="2" t="s">
        <v>5</v>
      </c>
      <c r="C1531" s="2">
        <v>8</v>
      </c>
      <c r="D1531" s="2">
        <v>3.24</v>
      </c>
      <c r="E1531" s="12">
        <v>40452</v>
      </c>
      <c r="F1531" s="18">
        <v>2015</v>
      </c>
      <c r="G1531" s="2">
        <f ca="1">IF(YEAR(E1531)=Inputs!$A$4,1,0)</f>
        <v>0</v>
      </c>
      <c r="H1531" s="23">
        <v>0.88100000000000001</v>
      </c>
      <c r="I1531" s="2">
        <f>SUMIFS('raw data'!$E:$E,'raw data'!$A:$A,"="&amp;SystemAnalysis!$A1531,'raw data'!$G:$G,"="&amp;SystemAnalysis!$F1531)</f>
        <v>1</v>
      </c>
      <c r="J1531" s="24">
        <f>$D1531*H1531*Inputs!$A$2</f>
        <v>3.1398840000000008</v>
      </c>
      <c r="K1531" s="11">
        <f>IFERROR(I1531/J1531,"")</f>
        <v>0.31848310319744288</v>
      </c>
    </row>
    <row r="1532" spans="1:11" x14ac:dyDescent="0.25">
      <c r="A1532" s="35">
        <v>1458</v>
      </c>
      <c r="B1532" s="2" t="s">
        <v>5</v>
      </c>
      <c r="C1532" s="2">
        <v>8</v>
      </c>
      <c r="D1532" s="2">
        <v>2.99</v>
      </c>
      <c r="E1532" s="12">
        <v>40513</v>
      </c>
      <c r="F1532" s="18">
        <v>2015</v>
      </c>
      <c r="G1532" s="2">
        <f ca="1">IF(YEAR(E1532)=Inputs!$A$4,1,0)</f>
        <v>0</v>
      </c>
      <c r="H1532" s="23">
        <v>0.88100000000000001</v>
      </c>
      <c r="I1532" s="2">
        <f>SUMIFS('raw data'!$E:$E,'raw data'!$A:$A,"="&amp;SystemAnalysis!$A1532,'raw data'!$G:$G,"="&amp;SystemAnalysis!$F1532)</f>
        <v>2</v>
      </c>
      <c r="J1532" s="24">
        <f>$D1532*H1532*Inputs!$A$2</f>
        <v>2.8976090000000005</v>
      </c>
      <c r="K1532" s="11">
        <f>IFERROR(I1532/J1532,"")</f>
        <v>0.69022425040783608</v>
      </c>
    </row>
    <row r="1533" spans="1:11" x14ac:dyDescent="0.25">
      <c r="A1533" s="35">
        <v>1464</v>
      </c>
      <c r="B1533" s="2" t="s">
        <v>5</v>
      </c>
      <c r="C1533" s="2">
        <v>2</v>
      </c>
      <c r="D1533" s="2">
        <v>6.72</v>
      </c>
      <c r="E1533" s="12">
        <v>40452</v>
      </c>
      <c r="F1533" s="18">
        <v>2015</v>
      </c>
      <c r="G1533" s="2">
        <f ca="1">IF(YEAR(E1533)=Inputs!$A$4,1,0)</f>
        <v>0</v>
      </c>
      <c r="H1533" s="23">
        <v>0.88100000000000001</v>
      </c>
      <c r="I1533" s="2">
        <f>SUMIFS('raw data'!$E:$E,'raw data'!$A:$A,"="&amp;SystemAnalysis!$A1533,'raw data'!$G:$G,"="&amp;SystemAnalysis!$F1533)</f>
        <v>5</v>
      </c>
      <c r="J1533" s="24">
        <f>$D1533*H1533*Inputs!$A$2</f>
        <v>6.5123520000000008</v>
      </c>
      <c r="K1533" s="11">
        <f>IFERROR(I1533/J1533,"")</f>
        <v>0.76777176663669278</v>
      </c>
    </row>
    <row r="1534" spans="1:11" x14ac:dyDescent="0.25">
      <c r="A1534" s="35">
        <v>1468</v>
      </c>
      <c r="B1534" s="2" t="s">
        <v>5</v>
      </c>
      <c r="C1534" s="2">
        <v>10</v>
      </c>
      <c r="D1534" s="2">
        <v>3.15</v>
      </c>
      <c r="E1534" s="12">
        <v>40452</v>
      </c>
      <c r="F1534" s="18">
        <v>2015</v>
      </c>
      <c r="G1534" s="2">
        <f ca="1">IF(YEAR(E1534)=Inputs!$A$4,1,0)</f>
        <v>0</v>
      </c>
      <c r="H1534" s="23">
        <v>0.88100000000000001</v>
      </c>
      <c r="I1534" s="2">
        <f>SUMIFS('raw data'!$E:$E,'raw data'!$A:$A,"="&amp;SystemAnalysis!$A1534,'raw data'!$G:$G,"="&amp;SystemAnalysis!$F1534)</f>
        <v>2</v>
      </c>
      <c r="J1534" s="24">
        <f>$D1534*H1534*Inputs!$A$2</f>
        <v>3.0526650000000002</v>
      </c>
      <c r="K1534" s="11">
        <f>IFERROR(I1534/J1534,"")</f>
        <v>0.65516524086331118</v>
      </c>
    </row>
    <row r="1535" spans="1:11" x14ac:dyDescent="0.25">
      <c r="A1535" s="35">
        <v>1488</v>
      </c>
      <c r="B1535" s="2" t="s">
        <v>5</v>
      </c>
      <c r="C1535" s="2">
        <v>6</v>
      </c>
      <c r="D1535" s="2">
        <v>5.52</v>
      </c>
      <c r="E1535" s="12">
        <v>40269</v>
      </c>
      <c r="F1535" s="18">
        <v>2015</v>
      </c>
      <c r="G1535" s="2">
        <f ca="1">IF(YEAR(E1535)=Inputs!$A$4,1,0)</f>
        <v>0</v>
      </c>
      <c r="H1535" s="23">
        <v>0.88100000000000001</v>
      </c>
      <c r="I1535" s="2">
        <f>SUMIFS('raw data'!$E:$E,'raw data'!$A:$A,"="&amp;SystemAnalysis!$A1535,'raw data'!$G:$G,"="&amp;SystemAnalysis!$F1535)</f>
        <v>4</v>
      </c>
      <c r="J1535" s="24">
        <f>$D1535*H1535*Inputs!$A$2</f>
        <v>5.3494320000000002</v>
      </c>
      <c r="K1535" s="11">
        <f>IFERROR(I1535/J1535,"")</f>
        <v>0.74774293794182256</v>
      </c>
    </row>
    <row r="1536" spans="1:11" x14ac:dyDescent="0.25">
      <c r="A1536" s="35">
        <v>1531</v>
      </c>
      <c r="B1536" s="2" t="s">
        <v>5</v>
      </c>
      <c r="C1536" s="2">
        <v>8</v>
      </c>
      <c r="D1536" s="2">
        <v>1.3440000000000001</v>
      </c>
      <c r="E1536" s="12">
        <v>40695</v>
      </c>
      <c r="F1536" s="18">
        <v>2015</v>
      </c>
      <c r="G1536" s="2">
        <f ca="1">IF(YEAR(E1536)=Inputs!$A$4,1,0)</f>
        <v>0</v>
      </c>
      <c r="H1536" s="23">
        <v>0.88100000000000001</v>
      </c>
      <c r="I1536" s="2">
        <f>SUMIFS('raw data'!$E:$E,'raw data'!$A:$A,"="&amp;SystemAnalysis!$A1536,'raw data'!$G:$G,"="&amp;SystemAnalysis!$F1536)</f>
        <v>0</v>
      </c>
      <c r="J1536" s="24">
        <f>$D1536*H1536*Inputs!$A$2</f>
        <v>1.3024704</v>
      </c>
      <c r="K1536" s="11">
        <f>IFERROR(I1536/J1536,"")</f>
        <v>0</v>
      </c>
    </row>
    <row r="1537" spans="1:11" x14ac:dyDescent="0.25">
      <c r="A1537" s="35">
        <v>1532</v>
      </c>
      <c r="B1537" s="2" t="s">
        <v>5</v>
      </c>
      <c r="C1537" s="2">
        <v>8</v>
      </c>
      <c r="D1537" s="2">
        <v>1.3440000000000001</v>
      </c>
      <c r="E1537" s="12">
        <v>40695</v>
      </c>
      <c r="F1537" s="18">
        <v>2015</v>
      </c>
      <c r="G1537" s="2">
        <f ca="1">IF(YEAR(E1537)=Inputs!$A$4,1,0)</f>
        <v>0</v>
      </c>
      <c r="H1537" s="23">
        <v>0.88100000000000001</v>
      </c>
      <c r="I1537" s="2">
        <f>SUMIFS('raw data'!$E:$E,'raw data'!$A:$A,"="&amp;SystemAnalysis!$A1537,'raw data'!$G:$G,"="&amp;SystemAnalysis!$F1537)</f>
        <v>0</v>
      </c>
      <c r="J1537" s="24">
        <f>$D1537*H1537*Inputs!$A$2</f>
        <v>1.3024704</v>
      </c>
      <c r="K1537" s="11">
        <f>IFERROR(I1537/J1537,"")</f>
        <v>0</v>
      </c>
    </row>
    <row r="1538" spans="1:11" x14ac:dyDescent="0.25">
      <c r="A1538" s="35">
        <v>1533</v>
      </c>
      <c r="B1538" s="2" t="s">
        <v>5</v>
      </c>
      <c r="C1538" s="2">
        <v>8</v>
      </c>
      <c r="D1538" s="2">
        <v>1.3440000000000001</v>
      </c>
      <c r="E1538" s="12">
        <v>40695</v>
      </c>
      <c r="F1538" s="18">
        <v>2015</v>
      </c>
      <c r="G1538" s="2">
        <f ca="1">IF(YEAR(E1538)=Inputs!$A$4,1,0)</f>
        <v>0</v>
      </c>
      <c r="H1538" s="23">
        <v>0.88100000000000001</v>
      </c>
      <c r="I1538" s="2">
        <f>SUMIFS('raw data'!$E:$E,'raw data'!$A:$A,"="&amp;SystemAnalysis!$A1538,'raw data'!$G:$G,"="&amp;SystemAnalysis!$F1538)</f>
        <v>0</v>
      </c>
      <c r="J1538" s="24">
        <f>$D1538*H1538*Inputs!$A$2</f>
        <v>1.3024704</v>
      </c>
      <c r="K1538" s="11">
        <f>IFERROR(I1538/J1538,"")</f>
        <v>0</v>
      </c>
    </row>
    <row r="1539" spans="1:11" x14ac:dyDescent="0.25">
      <c r="A1539" s="35">
        <v>1568</v>
      </c>
      <c r="B1539" s="2" t="s">
        <v>5</v>
      </c>
      <c r="C1539" s="2">
        <v>2</v>
      </c>
      <c r="D1539" s="2">
        <v>2.7</v>
      </c>
      <c r="E1539" s="12">
        <v>40452</v>
      </c>
      <c r="F1539" s="18">
        <v>2015</v>
      </c>
      <c r="G1539" s="2">
        <f ca="1">IF(YEAR(E1539)=Inputs!$A$4,1,0)</f>
        <v>0</v>
      </c>
      <c r="H1539" s="23">
        <v>0.88100000000000001</v>
      </c>
      <c r="I1539" s="2">
        <f>SUMIFS('raw data'!$E:$E,'raw data'!$A:$A,"="&amp;SystemAnalysis!$A1539,'raw data'!$G:$G,"="&amp;SystemAnalysis!$F1539)</f>
        <v>1</v>
      </c>
      <c r="J1539" s="24">
        <f>$D1539*H1539*Inputs!$A$2</f>
        <v>2.6165700000000003</v>
      </c>
      <c r="K1539" s="11">
        <f>IFERROR(I1539/J1539,"")</f>
        <v>0.3821797238369315</v>
      </c>
    </row>
    <row r="1540" spans="1:11" x14ac:dyDescent="0.25">
      <c r="A1540" s="35">
        <v>1571</v>
      </c>
      <c r="B1540" s="2" t="s">
        <v>5</v>
      </c>
      <c r="C1540" s="2">
        <v>2</v>
      </c>
      <c r="D1540" s="2">
        <v>8.74</v>
      </c>
      <c r="E1540" s="12">
        <v>40360</v>
      </c>
      <c r="F1540" s="18">
        <v>2015</v>
      </c>
      <c r="G1540" s="2">
        <f ca="1">IF(YEAR(E1540)=Inputs!$A$4,1,0)</f>
        <v>0</v>
      </c>
      <c r="H1540" s="23">
        <v>0.88100000000000001</v>
      </c>
      <c r="I1540" s="2">
        <f>SUMIFS('raw data'!$E:$E,'raw data'!$A:$A,"="&amp;SystemAnalysis!$A1540,'raw data'!$G:$G,"="&amp;SystemAnalysis!$F1540)</f>
        <v>6</v>
      </c>
      <c r="J1540" s="24">
        <f>$D1540*H1540*Inputs!$A$2</f>
        <v>8.4699340000000021</v>
      </c>
      <c r="K1540" s="11">
        <f>IFERROR(I1540/J1540,"")</f>
        <v>0.70838804647120024</v>
      </c>
    </row>
    <row r="1541" spans="1:11" x14ac:dyDescent="0.25">
      <c r="A1541" s="35">
        <v>1614</v>
      </c>
      <c r="B1541" s="2" t="s">
        <v>5</v>
      </c>
      <c r="C1541" s="2">
        <v>2</v>
      </c>
      <c r="D1541" s="2">
        <v>3.18</v>
      </c>
      <c r="E1541" s="12">
        <v>40422</v>
      </c>
      <c r="F1541" s="18">
        <v>2015</v>
      </c>
      <c r="G1541" s="2">
        <f ca="1">IF(YEAR(E1541)=Inputs!$A$4,1,0)</f>
        <v>0</v>
      </c>
      <c r="H1541" s="23">
        <v>0.88100000000000001</v>
      </c>
      <c r="I1541" s="2">
        <f>SUMIFS('raw data'!$E:$E,'raw data'!$A:$A,"="&amp;SystemAnalysis!$A1541,'raw data'!$G:$G,"="&amp;SystemAnalysis!$F1541)</f>
        <v>3</v>
      </c>
      <c r="J1541" s="24">
        <f>$D1541*H1541*Inputs!$A$2</f>
        <v>3.0817380000000001</v>
      </c>
      <c r="K1541" s="11">
        <f>IFERROR(I1541/J1541,"")</f>
        <v>0.97347665505633507</v>
      </c>
    </row>
    <row r="1542" spans="1:11" x14ac:dyDescent="0.25">
      <c r="A1542" s="35">
        <v>1646</v>
      </c>
      <c r="B1542" s="2" t="s">
        <v>5</v>
      </c>
      <c r="C1542" s="2">
        <v>2</v>
      </c>
      <c r="D1542" s="2">
        <v>6</v>
      </c>
      <c r="E1542" s="12">
        <v>40330</v>
      </c>
      <c r="F1542" s="18">
        <v>2015</v>
      </c>
      <c r="G1542" s="2">
        <f ca="1">IF(YEAR(E1542)=Inputs!$A$4,1,0)</f>
        <v>0</v>
      </c>
      <c r="H1542" s="23">
        <v>0.88100000000000001</v>
      </c>
      <c r="I1542" s="2">
        <f>SUMIFS('raw data'!$E:$E,'raw data'!$A:$A,"="&amp;SystemAnalysis!$A1542,'raw data'!$G:$G,"="&amp;SystemAnalysis!$F1542)</f>
        <v>4</v>
      </c>
      <c r="J1542" s="24">
        <f>$D1542*H1542*Inputs!$A$2</f>
        <v>5.8146000000000004</v>
      </c>
      <c r="K1542" s="11">
        <f>IFERROR(I1542/J1542,"")</f>
        <v>0.68792350290647675</v>
      </c>
    </row>
    <row r="1543" spans="1:11" x14ac:dyDescent="0.25">
      <c r="A1543" s="35">
        <v>1664</v>
      </c>
      <c r="B1543" s="2" t="s">
        <v>5</v>
      </c>
      <c r="C1543" s="2">
        <v>5</v>
      </c>
      <c r="D1543" s="2">
        <v>9.1999999999999993</v>
      </c>
      <c r="E1543" s="12">
        <v>40360</v>
      </c>
      <c r="F1543" s="18">
        <v>2015</v>
      </c>
      <c r="G1543" s="2">
        <f ca="1">IF(YEAR(E1543)=Inputs!$A$4,1,0)</f>
        <v>0</v>
      </c>
      <c r="H1543" s="23">
        <v>0.88100000000000001</v>
      </c>
      <c r="I1543" s="2">
        <f>SUMIFS('raw data'!$E:$E,'raw data'!$A:$A,"="&amp;SystemAnalysis!$A1543,'raw data'!$G:$G,"="&amp;SystemAnalysis!$F1543)</f>
        <v>5</v>
      </c>
      <c r="J1543" s="24">
        <f>$D1543*H1543*Inputs!$A$2</f>
        <v>8.9157200000000003</v>
      </c>
      <c r="K1543" s="11">
        <f>IFERROR(I1543/J1543,"")</f>
        <v>0.56080720345636692</v>
      </c>
    </row>
    <row r="1544" spans="1:11" x14ac:dyDescent="0.25">
      <c r="A1544" s="35">
        <v>1717</v>
      </c>
      <c r="B1544" s="2" t="s">
        <v>5</v>
      </c>
      <c r="C1544" s="2">
        <v>2</v>
      </c>
      <c r="D1544" s="2">
        <v>7</v>
      </c>
      <c r="E1544" s="12">
        <v>40422</v>
      </c>
      <c r="F1544" s="18">
        <v>2015</v>
      </c>
      <c r="G1544" s="2">
        <f ca="1">IF(YEAR(E1544)=Inputs!$A$4,1,0)</f>
        <v>0</v>
      </c>
      <c r="H1544" s="23">
        <v>0.88100000000000001</v>
      </c>
      <c r="I1544" s="2">
        <f>SUMIFS('raw data'!$E:$E,'raw data'!$A:$A,"="&amp;SystemAnalysis!$A1544,'raw data'!$G:$G,"="&amp;SystemAnalysis!$F1544)</f>
        <v>4</v>
      </c>
      <c r="J1544" s="24">
        <f>$D1544*H1544*Inputs!$A$2</f>
        <v>6.7837000000000005</v>
      </c>
      <c r="K1544" s="11">
        <f>IFERROR(I1544/J1544,"")</f>
        <v>0.58964871677698005</v>
      </c>
    </row>
    <row r="1545" spans="1:11" x14ac:dyDescent="0.25">
      <c r="A1545" s="35">
        <v>1723</v>
      </c>
      <c r="B1545" s="2" t="s">
        <v>5</v>
      </c>
      <c r="C1545" s="2">
        <v>5</v>
      </c>
      <c r="D1545" s="2">
        <v>7.52</v>
      </c>
      <c r="E1545" s="12">
        <v>40452</v>
      </c>
      <c r="F1545" s="18">
        <v>2015</v>
      </c>
      <c r="G1545" s="2">
        <f ca="1">IF(YEAR(E1545)=Inputs!$A$4,1,0)</f>
        <v>0</v>
      </c>
      <c r="H1545" s="23">
        <v>0.88100000000000001</v>
      </c>
      <c r="I1545" s="2">
        <f>SUMIFS('raw data'!$E:$E,'raw data'!$A:$A,"="&amp;SystemAnalysis!$A1545,'raw data'!$G:$G,"="&amp;SystemAnalysis!$F1545)</f>
        <v>5</v>
      </c>
      <c r="J1545" s="24">
        <f>$D1545*H1545*Inputs!$A$2</f>
        <v>7.2876320000000003</v>
      </c>
      <c r="K1545" s="11">
        <f>IFERROR(I1545/J1545,"")</f>
        <v>0.68609391912215101</v>
      </c>
    </row>
    <row r="1546" spans="1:11" x14ac:dyDescent="0.25">
      <c r="A1546" s="35">
        <v>1724</v>
      </c>
      <c r="B1546" s="2" t="s">
        <v>5</v>
      </c>
      <c r="C1546" s="2">
        <v>6</v>
      </c>
      <c r="D1546" s="2">
        <v>4.05</v>
      </c>
      <c r="E1546" s="12">
        <v>40238</v>
      </c>
      <c r="F1546" s="18">
        <v>2015</v>
      </c>
      <c r="G1546" s="2">
        <f ca="1">IF(YEAR(E1546)=Inputs!$A$4,1,0)</f>
        <v>0</v>
      </c>
      <c r="H1546" s="23">
        <v>0.88100000000000001</v>
      </c>
      <c r="I1546" s="2">
        <f>SUMIFS('raw data'!$E:$E,'raw data'!$A:$A,"="&amp;SystemAnalysis!$A1546,'raw data'!$G:$G,"="&amp;SystemAnalysis!$F1546)</f>
        <v>3</v>
      </c>
      <c r="J1546" s="24">
        <f>$D1546*H1546*Inputs!$A$2</f>
        <v>3.9248550000000004</v>
      </c>
      <c r="K1546" s="11">
        <f>IFERROR(I1546/J1546,"")</f>
        <v>0.76435944767386299</v>
      </c>
    </row>
    <row r="1547" spans="1:11" x14ac:dyDescent="0.25">
      <c r="A1547" s="35">
        <v>1758</v>
      </c>
      <c r="B1547" s="2" t="s">
        <v>5</v>
      </c>
      <c r="C1547" s="2">
        <v>2</v>
      </c>
      <c r="D1547" s="2">
        <v>4.05</v>
      </c>
      <c r="E1547" s="12">
        <v>40544</v>
      </c>
      <c r="F1547" s="18">
        <v>2015</v>
      </c>
      <c r="G1547" s="2">
        <f ca="1">IF(YEAR(E1547)=Inputs!$A$4,1,0)</f>
        <v>0</v>
      </c>
      <c r="H1547" s="23">
        <v>0.88100000000000001</v>
      </c>
      <c r="I1547" s="2">
        <f>SUMIFS('raw data'!$E:$E,'raw data'!$A:$A,"="&amp;SystemAnalysis!$A1547,'raw data'!$G:$G,"="&amp;SystemAnalysis!$F1547)</f>
        <v>3</v>
      </c>
      <c r="J1547" s="24">
        <f>$D1547*H1547*Inputs!$A$2</f>
        <v>3.9248550000000004</v>
      </c>
      <c r="K1547" s="11">
        <f>IFERROR(I1547/J1547,"")</f>
        <v>0.76435944767386299</v>
      </c>
    </row>
    <row r="1548" spans="1:11" x14ac:dyDescent="0.25">
      <c r="A1548" s="35">
        <v>1780</v>
      </c>
      <c r="B1548" s="2" t="s">
        <v>5</v>
      </c>
      <c r="C1548" s="2">
        <v>2</v>
      </c>
      <c r="D1548" s="2">
        <v>6.3</v>
      </c>
      <c r="E1548" s="12">
        <v>40575</v>
      </c>
      <c r="F1548" s="18">
        <v>2015</v>
      </c>
      <c r="G1548" s="2">
        <f ca="1">IF(YEAR(E1548)=Inputs!$A$4,1,0)</f>
        <v>0</v>
      </c>
      <c r="H1548" s="23">
        <v>0.88100000000000001</v>
      </c>
      <c r="I1548" s="2">
        <f>SUMIFS('raw data'!$E:$E,'raw data'!$A:$A,"="&amp;SystemAnalysis!$A1548,'raw data'!$G:$G,"="&amp;SystemAnalysis!$F1548)</f>
        <v>4</v>
      </c>
      <c r="J1548" s="24">
        <f>$D1548*H1548*Inputs!$A$2</f>
        <v>6.1053300000000004</v>
      </c>
      <c r="K1548" s="11">
        <f>IFERROR(I1548/J1548,"")</f>
        <v>0.65516524086331118</v>
      </c>
    </row>
    <row r="1549" spans="1:11" x14ac:dyDescent="0.25">
      <c r="A1549" s="35">
        <v>1797</v>
      </c>
      <c r="B1549" s="2" t="s">
        <v>5</v>
      </c>
      <c r="C1549" s="2">
        <v>2</v>
      </c>
      <c r="D1549" s="2">
        <v>5.64</v>
      </c>
      <c r="E1549" s="12">
        <v>40575</v>
      </c>
      <c r="F1549" s="18">
        <v>2015</v>
      </c>
      <c r="G1549" s="2">
        <f ca="1">IF(YEAR(E1549)=Inputs!$A$4,1,0)</f>
        <v>0</v>
      </c>
      <c r="H1549" s="23">
        <v>0.88100000000000001</v>
      </c>
      <c r="I1549" s="2">
        <f>SUMIFS('raw data'!$E:$E,'raw data'!$A:$A,"="&amp;SystemAnalysis!$A1549,'raw data'!$G:$G,"="&amp;SystemAnalysis!$F1549)</f>
        <v>4</v>
      </c>
      <c r="J1549" s="24">
        <f>$D1549*H1549*Inputs!$A$2</f>
        <v>5.4657240000000007</v>
      </c>
      <c r="K1549" s="11">
        <f>IFERROR(I1549/J1549,"")</f>
        <v>0.73183351373029437</v>
      </c>
    </row>
    <row r="1550" spans="1:11" x14ac:dyDescent="0.25">
      <c r="A1550" s="35">
        <v>1822</v>
      </c>
      <c r="B1550" s="2" t="s">
        <v>5</v>
      </c>
      <c r="C1550" s="2">
        <v>2</v>
      </c>
      <c r="D1550" s="2">
        <v>9.89</v>
      </c>
      <c r="E1550" s="12">
        <v>40269</v>
      </c>
      <c r="F1550" s="18">
        <v>2015</v>
      </c>
      <c r="G1550" s="2">
        <f ca="1">IF(YEAR(E1550)=Inputs!$A$4,1,0)</f>
        <v>0</v>
      </c>
      <c r="H1550" s="23">
        <v>0.88100000000000001</v>
      </c>
      <c r="I1550" s="2">
        <f>SUMIFS('raw data'!$E:$E,'raw data'!$A:$A,"="&amp;SystemAnalysis!$A1550,'raw data'!$G:$G,"="&amp;SystemAnalysis!$F1550)</f>
        <v>7</v>
      </c>
      <c r="J1550" s="24">
        <f>$D1550*H1550*Inputs!$A$2</f>
        <v>9.5843990000000012</v>
      </c>
      <c r="K1550" s="11">
        <f>IFERROR(I1550/J1550,"")</f>
        <v>0.73035356729201273</v>
      </c>
    </row>
    <row r="1551" spans="1:11" x14ac:dyDescent="0.25">
      <c r="A1551" s="35">
        <v>2029</v>
      </c>
      <c r="B1551" s="2" t="s">
        <v>5</v>
      </c>
      <c r="C1551" s="2">
        <v>6</v>
      </c>
      <c r="D1551" s="2">
        <v>7.2</v>
      </c>
      <c r="E1551" s="12">
        <v>40452</v>
      </c>
      <c r="F1551" s="18">
        <v>2015</v>
      </c>
      <c r="G1551" s="2">
        <f ca="1">IF(YEAR(E1551)=Inputs!$A$4,1,0)</f>
        <v>0</v>
      </c>
      <c r="H1551" s="23">
        <v>0.88100000000000001</v>
      </c>
      <c r="I1551" s="2">
        <f>SUMIFS('raw data'!$E:$E,'raw data'!$A:$A,"="&amp;SystemAnalysis!$A1551,'raw data'!$G:$G,"="&amp;SystemAnalysis!$F1551)</f>
        <v>3</v>
      </c>
      <c r="J1551" s="24">
        <f>$D1551*H1551*Inputs!$A$2</f>
        <v>6.9775200000000011</v>
      </c>
      <c r="K1551" s="11">
        <f>IFERROR(I1551/J1551,"")</f>
        <v>0.42995218931654794</v>
      </c>
    </row>
    <row r="1552" spans="1:11" x14ac:dyDescent="0.25">
      <c r="A1552" s="35">
        <v>2051</v>
      </c>
      <c r="B1552" s="2" t="s">
        <v>5</v>
      </c>
      <c r="C1552" s="2">
        <v>8</v>
      </c>
      <c r="D1552" s="2">
        <v>1.85</v>
      </c>
      <c r="E1552" s="12">
        <v>40695</v>
      </c>
      <c r="F1552" s="18">
        <v>2015</v>
      </c>
      <c r="G1552" s="2">
        <f ca="1">IF(YEAR(E1552)=Inputs!$A$4,1,0)</f>
        <v>0</v>
      </c>
      <c r="H1552" s="23">
        <v>0.88100000000000001</v>
      </c>
      <c r="I1552" s="2">
        <f>SUMIFS('raw data'!$E:$E,'raw data'!$A:$A,"="&amp;SystemAnalysis!$A1552,'raw data'!$G:$G,"="&amp;SystemAnalysis!$F1552)</f>
        <v>1</v>
      </c>
      <c r="J1552" s="24">
        <f>$D1552*H1552*Inputs!$A$2</f>
        <v>1.7928350000000002</v>
      </c>
      <c r="K1552" s="11">
        <f>IFERROR(I1552/J1552,"")</f>
        <v>0.55777581316741354</v>
      </c>
    </row>
    <row r="1553" spans="1:11" x14ac:dyDescent="0.25">
      <c r="A1553" s="35">
        <v>2103</v>
      </c>
      <c r="B1553" s="2" t="s">
        <v>5</v>
      </c>
      <c r="C1553" s="2">
        <v>8</v>
      </c>
      <c r="D1553" s="2">
        <v>3.68</v>
      </c>
      <c r="E1553" s="12">
        <v>40603</v>
      </c>
      <c r="F1553" s="18">
        <v>2015</v>
      </c>
      <c r="G1553" s="2">
        <f ca="1">IF(YEAR(E1553)=Inputs!$A$4,1,0)</f>
        <v>0</v>
      </c>
      <c r="H1553" s="23">
        <v>0.88100000000000001</v>
      </c>
      <c r="I1553" s="2">
        <f>SUMIFS('raw data'!$E:$E,'raw data'!$A:$A,"="&amp;SystemAnalysis!$A1553,'raw data'!$G:$G,"="&amp;SystemAnalysis!$F1553)</f>
        <v>2</v>
      </c>
      <c r="J1553" s="24">
        <f>$D1553*H1553*Inputs!$A$2</f>
        <v>3.5662880000000006</v>
      </c>
      <c r="K1553" s="11">
        <f>IFERROR(I1553/J1553,"")</f>
        <v>0.56080720345636692</v>
      </c>
    </row>
    <row r="1554" spans="1:11" x14ac:dyDescent="0.25">
      <c r="A1554" s="35">
        <v>2104</v>
      </c>
      <c r="B1554" s="2" t="s">
        <v>5</v>
      </c>
      <c r="C1554" s="2">
        <v>8</v>
      </c>
      <c r="D1554" s="2">
        <v>5.75</v>
      </c>
      <c r="E1554" s="12">
        <v>40575</v>
      </c>
      <c r="F1554" s="18">
        <v>2015</v>
      </c>
      <c r="G1554" s="2">
        <f ca="1">IF(YEAR(E1554)=Inputs!$A$4,1,0)</f>
        <v>0</v>
      </c>
      <c r="H1554" s="23">
        <v>0.88100000000000001</v>
      </c>
      <c r="I1554" s="2">
        <f>SUMIFS('raw data'!$E:$E,'raw data'!$A:$A,"="&amp;SystemAnalysis!$A1554,'raw data'!$G:$G,"="&amp;SystemAnalysis!$F1554)</f>
        <v>4</v>
      </c>
      <c r="J1554" s="24">
        <f>$D1554*H1554*Inputs!$A$2</f>
        <v>5.5723250000000011</v>
      </c>
      <c r="K1554" s="11">
        <f>IFERROR(I1554/J1554,"")</f>
        <v>0.71783322042414954</v>
      </c>
    </row>
    <row r="1555" spans="1:11" x14ac:dyDescent="0.25">
      <c r="A1555" s="35">
        <v>2134</v>
      </c>
      <c r="B1555" s="2" t="s">
        <v>5</v>
      </c>
      <c r="C1555" s="2">
        <v>8</v>
      </c>
      <c r="D1555" s="2">
        <v>8.2249999999999996</v>
      </c>
      <c r="E1555" s="12">
        <v>40603</v>
      </c>
      <c r="F1555" s="18">
        <v>2015</v>
      </c>
      <c r="G1555" s="2">
        <f ca="1">IF(YEAR(E1555)=Inputs!$A$4,1,0)</f>
        <v>0</v>
      </c>
      <c r="H1555" s="23">
        <v>0.88100000000000001</v>
      </c>
      <c r="I1555" s="2">
        <f>SUMIFS('raw data'!$E:$E,'raw data'!$A:$A,"="&amp;SystemAnalysis!$A1555,'raw data'!$G:$G,"="&amp;SystemAnalysis!$F1555)</f>
        <v>5</v>
      </c>
      <c r="J1555" s="24">
        <f>$D1555*H1555*Inputs!$A$2</f>
        <v>7.9708475000000005</v>
      </c>
      <c r="K1555" s="11">
        <f>IFERROR(I1555/J1555,"")</f>
        <v>0.62728586891168092</v>
      </c>
    </row>
    <row r="1556" spans="1:11" x14ac:dyDescent="0.25">
      <c r="A1556" s="35">
        <v>2159</v>
      </c>
      <c r="B1556" s="2" t="s">
        <v>5</v>
      </c>
      <c r="C1556" s="2">
        <v>8</v>
      </c>
      <c r="D1556" s="2">
        <v>8.5500000000000007</v>
      </c>
      <c r="E1556" s="12">
        <v>40634</v>
      </c>
      <c r="F1556" s="18">
        <v>2015</v>
      </c>
      <c r="G1556" s="2">
        <f ca="1">IF(YEAR(E1556)=Inputs!$A$4,1,0)</f>
        <v>0</v>
      </c>
      <c r="H1556" s="23">
        <v>0.88100000000000001</v>
      </c>
      <c r="I1556" s="2">
        <f>SUMIFS('raw data'!$E:$E,'raw data'!$A:$A,"="&amp;SystemAnalysis!$A1556,'raw data'!$G:$G,"="&amp;SystemAnalysis!$F1556)</f>
        <v>6</v>
      </c>
      <c r="J1556" s="24">
        <f>$D1556*H1556*Inputs!$A$2</f>
        <v>8.2858050000000016</v>
      </c>
      <c r="K1556" s="11">
        <f>IFERROR(I1556/J1556,"")</f>
        <v>0.72413000305944908</v>
      </c>
    </row>
    <row r="1557" spans="1:11" x14ac:dyDescent="0.25">
      <c r="A1557" s="35">
        <v>2167</v>
      </c>
      <c r="B1557" s="2" t="s">
        <v>5</v>
      </c>
      <c r="C1557" s="2">
        <v>8</v>
      </c>
      <c r="D1557" s="2">
        <v>4.1399999999999997</v>
      </c>
      <c r="E1557" s="12">
        <v>40634</v>
      </c>
      <c r="F1557" s="18">
        <v>2015</v>
      </c>
      <c r="G1557" s="2">
        <f ca="1">IF(YEAR(E1557)=Inputs!$A$4,1,0)</f>
        <v>0</v>
      </c>
      <c r="H1557" s="23">
        <v>0.88100000000000001</v>
      </c>
      <c r="I1557" s="2">
        <f>SUMIFS('raw data'!$E:$E,'raw data'!$A:$A,"="&amp;SystemAnalysis!$A1557,'raw data'!$G:$G,"="&amp;SystemAnalysis!$F1557)</f>
        <v>2</v>
      </c>
      <c r="J1557" s="24">
        <f>$D1557*H1557*Inputs!$A$2</f>
        <v>4.0120740000000001</v>
      </c>
      <c r="K1557" s="11">
        <f>IFERROR(I1557/J1557,"")</f>
        <v>0.49849529196121506</v>
      </c>
    </row>
    <row r="1558" spans="1:11" x14ac:dyDescent="0.25">
      <c r="A1558" s="35">
        <v>2172</v>
      </c>
      <c r="B1558" s="2" t="s">
        <v>5</v>
      </c>
      <c r="C1558" s="2">
        <v>5</v>
      </c>
      <c r="D1558" s="2">
        <v>5.55</v>
      </c>
      <c r="E1558" s="12">
        <v>40603</v>
      </c>
      <c r="F1558" s="18">
        <v>2015</v>
      </c>
      <c r="G1558" s="2">
        <f ca="1">IF(YEAR(E1558)=Inputs!$A$4,1,0)</f>
        <v>0</v>
      </c>
      <c r="H1558" s="23">
        <v>0.88100000000000001</v>
      </c>
      <c r="I1558" s="2">
        <f>SUMIFS('raw data'!$E:$E,'raw data'!$A:$A,"="&amp;SystemAnalysis!$A1558,'raw data'!$G:$G,"="&amp;SystemAnalysis!$F1558)</f>
        <v>2</v>
      </c>
      <c r="J1558" s="24">
        <f>$D1558*H1558*Inputs!$A$2</f>
        <v>5.3785050000000005</v>
      </c>
      <c r="K1558" s="11">
        <f>IFERROR(I1558/J1558,"")</f>
        <v>0.37185054211160906</v>
      </c>
    </row>
    <row r="1559" spans="1:11" x14ac:dyDescent="0.25">
      <c r="A1559" s="35">
        <v>2174</v>
      </c>
      <c r="B1559" s="2" t="s">
        <v>5</v>
      </c>
      <c r="C1559" s="2">
        <v>8</v>
      </c>
      <c r="D1559" s="2">
        <v>3.91</v>
      </c>
      <c r="E1559" s="12">
        <v>40664</v>
      </c>
      <c r="F1559" s="18">
        <v>2015</v>
      </c>
      <c r="G1559" s="2">
        <f ca="1">IF(YEAR(E1559)=Inputs!$A$4,1,0)</f>
        <v>0</v>
      </c>
      <c r="H1559" s="23">
        <v>0.88100000000000001</v>
      </c>
      <c r="I1559" s="2">
        <f>SUMIFS('raw data'!$E:$E,'raw data'!$A:$A,"="&amp;SystemAnalysis!$A1559,'raw data'!$G:$G,"="&amp;SystemAnalysis!$F1559)</f>
        <v>2</v>
      </c>
      <c r="J1559" s="24">
        <f>$D1559*H1559*Inputs!$A$2</f>
        <v>3.7891810000000006</v>
      </c>
      <c r="K1559" s="11">
        <f>IFERROR(I1559/J1559,"")</f>
        <v>0.52781854442952181</v>
      </c>
    </row>
    <row r="1560" spans="1:11" x14ac:dyDescent="0.25">
      <c r="A1560" s="35">
        <v>2209</v>
      </c>
      <c r="B1560" s="2" t="s">
        <v>5</v>
      </c>
      <c r="C1560" s="2">
        <v>2</v>
      </c>
      <c r="D1560" s="2">
        <v>4.2</v>
      </c>
      <c r="E1560" s="12">
        <v>40544</v>
      </c>
      <c r="F1560" s="18">
        <v>2015</v>
      </c>
      <c r="G1560" s="2">
        <f ca="1">IF(YEAR(E1560)=Inputs!$A$4,1,0)</f>
        <v>0</v>
      </c>
      <c r="H1560" s="23">
        <v>0.88100000000000001</v>
      </c>
      <c r="I1560" s="2">
        <f>SUMIFS('raw data'!$E:$E,'raw data'!$A:$A,"="&amp;SystemAnalysis!$A1560,'raw data'!$G:$G,"="&amp;SystemAnalysis!$F1560)</f>
        <v>3</v>
      </c>
      <c r="J1560" s="24">
        <f>$D1560*H1560*Inputs!$A$2</f>
        <v>4.0702200000000008</v>
      </c>
      <c r="K1560" s="11">
        <f>IFERROR(I1560/J1560,"")</f>
        <v>0.73706089597122504</v>
      </c>
    </row>
    <row r="1561" spans="1:11" x14ac:dyDescent="0.25">
      <c r="A1561" s="35">
        <v>2218</v>
      </c>
      <c r="B1561" s="2" t="s">
        <v>5</v>
      </c>
      <c r="C1561" s="2">
        <v>8</v>
      </c>
      <c r="D1561" s="2">
        <v>5.52</v>
      </c>
      <c r="E1561" s="12">
        <v>40603</v>
      </c>
      <c r="F1561" s="18">
        <v>2015</v>
      </c>
      <c r="G1561" s="2">
        <f ca="1">IF(YEAR(E1561)=Inputs!$A$4,1,0)</f>
        <v>0</v>
      </c>
      <c r="H1561" s="23">
        <v>0.88100000000000001</v>
      </c>
      <c r="I1561" s="2">
        <f>SUMIFS('raw data'!$E:$E,'raw data'!$A:$A,"="&amp;SystemAnalysis!$A1561,'raw data'!$G:$G,"="&amp;SystemAnalysis!$F1561)</f>
        <v>3</v>
      </c>
      <c r="J1561" s="24">
        <f>$D1561*H1561*Inputs!$A$2</f>
        <v>5.3494320000000002</v>
      </c>
      <c r="K1561" s="11">
        <f>IFERROR(I1561/J1561,"")</f>
        <v>0.56080720345636692</v>
      </c>
    </row>
    <row r="1562" spans="1:11" x14ac:dyDescent="0.25">
      <c r="A1562" s="35">
        <v>2237</v>
      </c>
      <c r="B1562" s="2" t="s">
        <v>5</v>
      </c>
      <c r="C1562" s="2">
        <v>2</v>
      </c>
      <c r="D1562" s="2">
        <v>5.25</v>
      </c>
      <c r="E1562" s="12">
        <v>40544</v>
      </c>
      <c r="F1562" s="18">
        <v>2015</v>
      </c>
      <c r="G1562" s="2">
        <f ca="1">IF(YEAR(E1562)=Inputs!$A$4,1,0)</f>
        <v>0</v>
      </c>
      <c r="H1562" s="23">
        <v>0.88100000000000001</v>
      </c>
      <c r="I1562" s="2">
        <f>SUMIFS('raw data'!$E:$E,'raw data'!$A:$A,"="&amp;SystemAnalysis!$A1562,'raw data'!$G:$G,"="&amp;SystemAnalysis!$F1562)</f>
        <v>3</v>
      </c>
      <c r="J1562" s="24">
        <f>$D1562*H1562*Inputs!$A$2</f>
        <v>5.0877750000000006</v>
      </c>
      <c r="K1562" s="11">
        <f>IFERROR(I1562/J1562,"")</f>
        <v>0.58964871677698005</v>
      </c>
    </row>
    <row r="1563" spans="1:11" x14ac:dyDescent="0.25">
      <c r="A1563" s="35">
        <v>2247</v>
      </c>
      <c r="B1563" s="2" t="s">
        <v>5</v>
      </c>
      <c r="C1563" s="2">
        <v>2</v>
      </c>
      <c r="D1563" s="2">
        <v>4.0250000000000004</v>
      </c>
      <c r="E1563" s="12">
        <v>40603</v>
      </c>
      <c r="F1563" s="18">
        <v>2015</v>
      </c>
      <c r="G1563" s="2">
        <f ca="1">IF(YEAR(E1563)=Inputs!$A$4,1,0)</f>
        <v>0</v>
      </c>
      <c r="H1563" s="23">
        <v>0.88100000000000001</v>
      </c>
      <c r="I1563" s="2">
        <f>SUMIFS('raw data'!$E:$E,'raw data'!$A:$A,"="&amp;SystemAnalysis!$A1563,'raw data'!$G:$G,"="&amp;SystemAnalysis!$F1563)</f>
        <v>2</v>
      </c>
      <c r="J1563" s="24">
        <f>$D1563*H1563*Inputs!$A$2</f>
        <v>3.9006275000000006</v>
      </c>
      <c r="K1563" s="11">
        <f>IFERROR(I1563/J1563,"")</f>
        <v>0.51273801458867829</v>
      </c>
    </row>
    <row r="1564" spans="1:11" x14ac:dyDescent="0.25">
      <c r="A1564" s="35">
        <v>2255</v>
      </c>
      <c r="B1564" s="2" t="s">
        <v>5</v>
      </c>
      <c r="C1564" s="2">
        <v>8</v>
      </c>
      <c r="D1564" s="2">
        <v>8.74</v>
      </c>
      <c r="E1564" s="12">
        <v>40575</v>
      </c>
      <c r="F1564" s="18">
        <v>2015</v>
      </c>
      <c r="G1564" s="2">
        <f ca="1">IF(YEAR(E1564)=Inputs!$A$4,1,0)</f>
        <v>0</v>
      </c>
      <c r="H1564" s="23">
        <v>0.88100000000000001</v>
      </c>
      <c r="I1564" s="2">
        <f>SUMIFS('raw data'!$E:$E,'raw data'!$A:$A,"="&amp;SystemAnalysis!$A1564,'raw data'!$G:$G,"="&amp;SystemAnalysis!$F1564)</f>
        <v>5</v>
      </c>
      <c r="J1564" s="24">
        <f>$D1564*H1564*Inputs!$A$2</f>
        <v>8.4699340000000021</v>
      </c>
      <c r="K1564" s="11">
        <f>IFERROR(I1564/J1564,"")</f>
        <v>0.5903233720593335</v>
      </c>
    </row>
    <row r="1565" spans="1:11" x14ac:dyDescent="0.25">
      <c r="A1565" s="35">
        <v>2268</v>
      </c>
      <c r="B1565" s="2" t="s">
        <v>5</v>
      </c>
      <c r="C1565" s="2">
        <v>8</v>
      </c>
      <c r="D1565" s="2">
        <v>3.22</v>
      </c>
      <c r="E1565" s="12">
        <v>40634</v>
      </c>
      <c r="F1565" s="18">
        <v>2015</v>
      </c>
      <c r="G1565" s="2">
        <f ca="1">IF(YEAR(E1565)=Inputs!$A$4,1,0)</f>
        <v>0</v>
      </c>
      <c r="H1565" s="23">
        <v>0.88100000000000001</v>
      </c>
      <c r="I1565" s="2">
        <f>SUMIFS('raw data'!$E:$E,'raw data'!$A:$A,"="&amp;SystemAnalysis!$A1565,'raw data'!$G:$G,"="&amp;SystemAnalysis!$F1565)</f>
        <v>2</v>
      </c>
      <c r="J1565" s="24">
        <f>$D1565*H1565*Inputs!$A$2</f>
        <v>3.1205020000000006</v>
      </c>
      <c r="K1565" s="11">
        <f>IFERROR(I1565/J1565,"")</f>
        <v>0.64092251823584778</v>
      </c>
    </row>
    <row r="1566" spans="1:11" x14ac:dyDescent="0.25">
      <c r="A1566" s="35">
        <v>2270</v>
      </c>
      <c r="B1566" s="2" t="s">
        <v>5</v>
      </c>
      <c r="C1566" s="2">
        <v>8</v>
      </c>
      <c r="D1566" s="2">
        <v>4.5999999999999996</v>
      </c>
      <c r="E1566" s="12">
        <v>40603</v>
      </c>
      <c r="F1566" s="18">
        <v>2015</v>
      </c>
      <c r="G1566" s="2">
        <f ca="1">IF(YEAR(E1566)=Inputs!$A$4,1,0)</f>
        <v>0</v>
      </c>
      <c r="H1566" s="23">
        <v>0.88100000000000001</v>
      </c>
      <c r="I1566" s="2">
        <f>SUMIFS('raw data'!$E:$E,'raw data'!$A:$A,"="&amp;SystemAnalysis!$A1566,'raw data'!$G:$G,"="&amp;SystemAnalysis!$F1566)</f>
        <v>3</v>
      </c>
      <c r="J1566" s="24">
        <f>$D1566*H1566*Inputs!$A$2</f>
        <v>4.4578600000000002</v>
      </c>
      <c r="K1566" s="11">
        <f>IFERROR(I1566/J1566,"")</f>
        <v>0.67296864414764035</v>
      </c>
    </row>
    <row r="1567" spans="1:11" x14ac:dyDescent="0.25">
      <c r="A1567" s="35">
        <v>2297</v>
      </c>
      <c r="B1567" s="2" t="s">
        <v>5</v>
      </c>
      <c r="C1567" s="2">
        <v>8</v>
      </c>
      <c r="D1567" s="2">
        <v>5.29</v>
      </c>
      <c r="E1567" s="12">
        <v>40603</v>
      </c>
      <c r="F1567" s="18">
        <v>2015</v>
      </c>
      <c r="G1567" s="2">
        <f ca="1">IF(YEAR(E1567)=Inputs!$A$4,1,0)</f>
        <v>0</v>
      </c>
      <c r="H1567" s="23">
        <v>0.88100000000000001</v>
      </c>
      <c r="I1567" s="2">
        <f>SUMIFS('raw data'!$E:$E,'raw data'!$A:$A,"="&amp;SystemAnalysis!$A1567,'raw data'!$G:$G,"="&amp;SystemAnalysis!$F1567)</f>
        <v>4</v>
      </c>
      <c r="J1567" s="24">
        <f>$D1567*H1567*Inputs!$A$2</f>
        <v>5.1265390000000011</v>
      </c>
      <c r="K1567" s="11">
        <f>IFERROR(I1567/J1567,"")</f>
        <v>0.78025350046103215</v>
      </c>
    </row>
    <row r="1568" spans="1:11" x14ac:dyDescent="0.25">
      <c r="A1568" s="35">
        <v>2299</v>
      </c>
      <c r="B1568" s="2" t="s">
        <v>5</v>
      </c>
      <c r="C1568" s="2">
        <v>7</v>
      </c>
      <c r="D1568" s="2">
        <v>9.6</v>
      </c>
      <c r="E1568" s="12">
        <v>40330</v>
      </c>
      <c r="F1568" s="18">
        <v>2015</v>
      </c>
      <c r="G1568" s="2">
        <f ca="1">IF(YEAR(E1568)=Inputs!$A$4,1,0)</f>
        <v>0</v>
      </c>
      <c r="H1568" s="23">
        <v>0.88100000000000001</v>
      </c>
      <c r="I1568" s="2">
        <f>SUMIFS('raw data'!$E:$E,'raw data'!$A:$A,"="&amp;SystemAnalysis!$A1568,'raw data'!$G:$G,"="&amp;SystemAnalysis!$F1568)</f>
        <v>2</v>
      </c>
      <c r="J1568" s="24">
        <f>$D1568*H1568*Inputs!$A$2</f>
        <v>9.3033599999999996</v>
      </c>
      <c r="K1568" s="11">
        <f>IFERROR(I1568/J1568,"")</f>
        <v>0.214976094658274</v>
      </c>
    </row>
    <row r="1569" spans="1:11" x14ac:dyDescent="0.25">
      <c r="A1569" s="35">
        <v>2346</v>
      </c>
      <c r="B1569" s="2" t="s">
        <v>5</v>
      </c>
      <c r="C1569" s="2">
        <v>8</v>
      </c>
      <c r="D1569" s="2">
        <v>3.45</v>
      </c>
      <c r="E1569" s="12">
        <v>40634</v>
      </c>
      <c r="F1569" s="18">
        <v>2015</v>
      </c>
      <c r="G1569" s="2">
        <f ca="1">IF(YEAR(E1569)=Inputs!$A$4,1,0)</f>
        <v>0</v>
      </c>
      <c r="H1569" s="23">
        <v>0.88100000000000001</v>
      </c>
      <c r="I1569" s="2">
        <f>SUMIFS('raw data'!$E:$E,'raw data'!$A:$A,"="&amp;SystemAnalysis!$A1569,'raw data'!$G:$G,"="&amp;SystemAnalysis!$F1569)</f>
        <v>2</v>
      </c>
      <c r="J1569" s="24">
        <f>$D1569*H1569*Inputs!$A$2</f>
        <v>3.3433950000000001</v>
      </c>
      <c r="K1569" s="11">
        <f>IFERROR(I1569/J1569,"")</f>
        <v>0.59819435035345803</v>
      </c>
    </row>
    <row r="1570" spans="1:11" x14ac:dyDescent="0.25">
      <c r="A1570" s="35">
        <v>2356</v>
      </c>
      <c r="B1570" s="2" t="s">
        <v>5</v>
      </c>
      <c r="C1570" s="2">
        <v>8</v>
      </c>
      <c r="D1570" s="2">
        <v>1.9139999999999999</v>
      </c>
      <c r="E1570" s="12">
        <v>40756</v>
      </c>
      <c r="F1570" s="18">
        <v>2015</v>
      </c>
      <c r="G1570" s="2">
        <f ca="1">IF(YEAR(E1570)=Inputs!$A$4,1,0)</f>
        <v>0</v>
      </c>
      <c r="H1570" s="23">
        <v>0.88100000000000001</v>
      </c>
      <c r="I1570" s="2">
        <f>SUMIFS('raw data'!$E:$E,'raw data'!$A:$A,"="&amp;SystemAnalysis!$A1570,'raw data'!$G:$G,"="&amp;SystemAnalysis!$F1570)</f>
        <v>1</v>
      </c>
      <c r="J1570" s="24">
        <f>$D1570*H1570*Inputs!$A$2</f>
        <v>1.8548574000000002</v>
      </c>
      <c r="K1570" s="11">
        <f>IFERROR(I1570/J1570,"")</f>
        <v>0.53912500227780302</v>
      </c>
    </row>
    <row r="1571" spans="1:11" x14ac:dyDescent="0.25">
      <c r="A1571" s="35">
        <v>2361</v>
      </c>
      <c r="B1571" s="2" t="s">
        <v>5</v>
      </c>
      <c r="C1571" s="2">
        <v>8</v>
      </c>
      <c r="D1571" s="2">
        <v>4.9950000000000001</v>
      </c>
      <c r="E1571" s="12">
        <v>40603</v>
      </c>
      <c r="F1571" s="18">
        <v>2015</v>
      </c>
      <c r="G1571" s="2">
        <f ca="1">IF(YEAR(E1571)=Inputs!$A$4,1,0)</f>
        <v>0</v>
      </c>
      <c r="H1571" s="23">
        <v>0.88100000000000001</v>
      </c>
      <c r="I1571" s="2">
        <f>SUMIFS('raw data'!$E:$E,'raw data'!$A:$A,"="&amp;SystemAnalysis!$A1571,'raw data'!$G:$G,"="&amp;SystemAnalysis!$F1571)</f>
        <v>3</v>
      </c>
      <c r="J1571" s="24">
        <f>$D1571*H1571*Inputs!$A$2</f>
        <v>4.8406545000000003</v>
      </c>
      <c r="K1571" s="11">
        <f>IFERROR(I1571/J1571,"")</f>
        <v>0.61975090351934847</v>
      </c>
    </row>
    <row r="1572" spans="1:11" x14ac:dyDescent="0.25">
      <c r="A1572" s="35">
        <v>2367</v>
      </c>
      <c r="B1572" s="2" t="s">
        <v>5</v>
      </c>
      <c r="C1572" s="2">
        <v>2</v>
      </c>
      <c r="D1572" s="2">
        <v>11.1</v>
      </c>
      <c r="E1572" s="12">
        <v>40848</v>
      </c>
      <c r="F1572" s="18">
        <v>2015</v>
      </c>
      <c r="G1572" s="2">
        <f ca="1">IF(YEAR(E1572)=Inputs!$A$4,1,0)</f>
        <v>0</v>
      </c>
      <c r="H1572" s="23">
        <v>0.88100000000000001</v>
      </c>
      <c r="I1572" s="2">
        <f>SUMIFS('raw data'!$E:$E,'raw data'!$A:$A,"="&amp;SystemAnalysis!$A1572,'raw data'!$G:$G,"="&amp;SystemAnalysis!$F1572)</f>
        <v>2</v>
      </c>
      <c r="J1572" s="24">
        <f>$D1572*H1572*Inputs!$A$2</f>
        <v>10.757010000000001</v>
      </c>
      <c r="K1572" s="11">
        <f>IFERROR(I1572/J1572,"")</f>
        <v>0.18592527105580453</v>
      </c>
    </row>
    <row r="1573" spans="1:11" x14ac:dyDescent="0.25">
      <c r="A1573" s="35">
        <v>2369</v>
      </c>
      <c r="B1573" s="2" t="s">
        <v>5</v>
      </c>
      <c r="C1573" s="2">
        <v>8</v>
      </c>
      <c r="D1573" s="2">
        <v>4.83</v>
      </c>
      <c r="E1573" s="12">
        <v>40634</v>
      </c>
      <c r="F1573" s="18">
        <v>2015</v>
      </c>
      <c r="G1573" s="2">
        <f ca="1">IF(YEAR(E1573)=Inputs!$A$4,1,0)</f>
        <v>0</v>
      </c>
      <c r="H1573" s="23">
        <v>0.88100000000000001</v>
      </c>
      <c r="I1573" s="2">
        <f>SUMIFS('raw data'!$E:$E,'raw data'!$A:$A,"="&amp;SystemAnalysis!$A1573,'raw data'!$G:$G,"="&amp;SystemAnalysis!$F1573)</f>
        <v>3</v>
      </c>
      <c r="J1573" s="24">
        <f>$D1573*H1573*Inputs!$A$2</f>
        <v>4.6807530000000002</v>
      </c>
      <c r="K1573" s="11">
        <f>IFERROR(I1573/J1573,"")</f>
        <v>0.64092251823584789</v>
      </c>
    </row>
    <row r="1574" spans="1:11" x14ac:dyDescent="0.25">
      <c r="A1574" s="35">
        <v>2399</v>
      </c>
      <c r="B1574" s="2" t="s">
        <v>5</v>
      </c>
      <c r="C1574" s="2">
        <v>6</v>
      </c>
      <c r="D1574" s="2">
        <v>8.9700000000000006</v>
      </c>
      <c r="E1574" s="12">
        <v>40575</v>
      </c>
      <c r="F1574" s="18">
        <v>2015</v>
      </c>
      <c r="G1574" s="2">
        <f ca="1">IF(YEAR(E1574)=Inputs!$A$4,1,0)</f>
        <v>0</v>
      </c>
      <c r="H1574" s="23">
        <v>0.88100000000000001</v>
      </c>
      <c r="I1574" s="2">
        <f>SUMIFS('raw data'!$E:$E,'raw data'!$A:$A,"="&amp;SystemAnalysis!$A1574,'raw data'!$G:$G,"="&amp;SystemAnalysis!$F1574)</f>
        <v>6</v>
      </c>
      <c r="J1574" s="24">
        <f>$D1574*H1574*Inputs!$A$2</f>
        <v>8.6928270000000012</v>
      </c>
      <c r="K1574" s="11">
        <f>IFERROR(I1574/J1574,"")</f>
        <v>0.69022425040783619</v>
      </c>
    </row>
    <row r="1575" spans="1:11" x14ac:dyDescent="0.25">
      <c r="A1575" s="35">
        <v>2400</v>
      </c>
      <c r="B1575" s="2" t="s">
        <v>5</v>
      </c>
      <c r="C1575" s="2">
        <v>8</v>
      </c>
      <c r="D1575" s="2">
        <v>4.05</v>
      </c>
      <c r="E1575" s="12">
        <v>40634</v>
      </c>
      <c r="F1575" s="18">
        <v>2015</v>
      </c>
      <c r="G1575" s="2">
        <f ca="1">IF(YEAR(E1575)=Inputs!$A$4,1,0)</f>
        <v>0</v>
      </c>
      <c r="H1575" s="23">
        <v>0.88100000000000001</v>
      </c>
      <c r="I1575" s="2">
        <f>SUMIFS('raw data'!$E:$E,'raw data'!$A:$A,"="&amp;SystemAnalysis!$A1575,'raw data'!$G:$G,"="&amp;SystemAnalysis!$F1575)</f>
        <v>2</v>
      </c>
      <c r="J1575" s="24">
        <f>$D1575*H1575*Inputs!$A$2</f>
        <v>3.9248550000000004</v>
      </c>
      <c r="K1575" s="11">
        <f>IFERROR(I1575/J1575,"")</f>
        <v>0.50957296511590866</v>
      </c>
    </row>
    <row r="1576" spans="1:11" x14ac:dyDescent="0.25">
      <c r="A1576" s="35">
        <v>2427</v>
      </c>
      <c r="B1576" s="2" t="s">
        <v>5</v>
      </c>
      <c r="C1576" s="2">
        <v>8</v>
      </c>
      <c r="D1576" s="2">
        <v>4.83</v>
      </c>
      <c r="E1576" s="12">
        <v>40603</v>
      </c>
      <c r="F1576" s="18">
        <v>2015</v>
      </c>
      <c r="G1576" s="2">
        <f ca="1">IF(YEAR(E1576)=Inputs!$A$4,1,0)</f>
        <v>0</v>
      </c>
      <c r="H1576" s="23">
        <v>0.88100000000000001</v>
      </c>
      <c r="I1576" s="2">
        <f>SUMIFS('raw data'!$E:$E,'raw data'!$A:$A,"="&amp;SystemAnalysis!$A1576,'raw data'!$G:$G,"="&amp;SystemAnalysis!$F1576)</f>
        <v>3</v>
      </c>
      <c r="J1576" s="24">
        <f>$D1576*H1576*Inputs!$A$2</f>
        <v>4.6807530000000002</v>
      </c>
      <c r="K1576" s="11">
        <f>IFERROR(I1576/J1576,"")</f>
        <v>0.64092251823584789</v>
      </c>
    </row>
    <row r="1577" spans="1:11" x14ac:dyDescent="0.25">
      <c r="A1577" s="35">
        <v>2433</v>
      </c>
      <c r="B1577" s="2" t="s">
        <v>5</v>
      </c>
      <c r="C1577" s="2">
        <v>6</v>
      </c>
      <c r="D1577" s="2">
        <v>8.14</v>
      </c>
      <c r="E1577" s="12">
        <v>40603</v>
      </c>
      <c r="F1577" s="18">
        <v>2015</v>
      </c>
      <c r="G1577" s="2">
        <f ca="1">IF(YEAR(E1577)=Inputs!$A$4,1,0)</f>
        <v>0</v>
      </c>
      <c r="H1577" s="23">
        <v>0.88100000000000001</v>
      </c>
      <c r="I1577" s="2">
        <f>SUMIFS('raw data'!$E:$E,'raw data'!$A:$A,"="&amp;SystemAnalysis!$A1577,'raw data'!$G:$G,"="&amp;SystemAnalysis!$F1577)</f>
        <v>4</v>
      </c>
      <c r="J1577" s="24">
        <f>$D1577*H1577*Inputs!$A$2</f>
        <v>7.8884740000000013</v>
      </c>
      <c r="K1577" s="11">
        <f>IFERROR(I1577/J1577,"")</f>
        <v>0.50706892106128498</v>
      </c>
    </row>
    <row r="1578" spans="1:11" x14ac:dyDescent="0.25">
      <c r="A1578" s="35">
        <v>2450</v>
      </c>
      <c r="B1578" s="2" t="s">
        <v>5</v>
      </c>
      <c r="C1578" s="2">
        <v>3</v>
      </c>
      <c r="D1578" s="2">
        <v>44.8</v>
      </c>
      <c r="E1578" s="12">
        <v>40575</v>
      </c>
      <c r="F1578" s="18">
        <v>2015</v>
      </c>
      <c r="G1578" s="2">
        <f ca="1">IF(YEAR(E1578)=Inputs!$A$4,1,0)</f>
        <v>0</v>
      </c>
      <c r="H1578" s="23">
        <v>0.88100000000000001</v>
      </c>
      <c r="I1578" s="2">
        <f>SUMIFS('raw data'!$E:$E,'raw data'!$A:$A,"="&amp;SystemAnalysis!$A1578,'raw data'!$G:$G,"="&amp;SystemAnalysis!$F1578)</f>
        <v>22</v>
      </c>
      <c r="J1578" s="24">
        <f>$D1578*H1578*Inputs!$A$2</f>
        <v>43.415679999999995</v>
      </c>
      <c r="K1578" s="11">
        <f>IFERROR(I1578/J1578,"")</f>
        <v>0.50672936598021734</v>
      </c>
    </row>
    <row r="1579" spans="1:11" x14ac:dyDescent="0.25">
      <c r="A1579" s="35">
        <v>2463</v>
      </c>
      <c r="B1579" s="2" t="s">
        <v>5</v>
      </c>
      <c r="C1579" s="2">
        <v>3</v>
      </c>
      <c r="D1579" s="2">
        <v>51.03</v>
      </c>
      <c r="E1579" s="12">
        <v>40575</v>
      </c>
      <c r="F1579" s="18">
        <v>2015</v>
      </c>
      <c r="G1579" s="2">
        <f ca="1">IF(YEAR(E1579)=Inputs!$A$4,1,0)</f>
        <v>0</v>
      </c>
      <c r="H1579" s="23">
        <v>0.88100000000000001</v>
      </c>
      <c r="I1579" s="2">
        <f>SUMIFS('raw data'!$E:$E,'raw data'!$A:$A,"="&amp;SystemAnalysis!$A1579,'raw data'!$G:$G,"="&amp;SystemAnalysis!$F1579)</f>
        <v>25</v>
      </c>
      <c r="J1579" s="24">
        <f>$D1579*H1579*Inputs!$A$2</f>
        <v>49.453173000000007</v>
      </c>
      <c r="K1579" s="11">
        <f>IFERROR(I1579/J1579,"")</f>
        <v>0.50552873523403641</v>
      </c>
    </row>
    <row r="1580" spans="1:11" x14ac:dyDescent="0.25">
      <c r="A1580" s="35">
        <v>2474</v>
      </c>
      <c r="B1580" s="2" t="s">
        <v>5</v>
      </c>
      <c r="C1580" s="2">
        <v>9</v>
      </c>
      <c r="D1580" s="2">
        <v>5.17</v>
      </c>
      <c r="E1580" s="12">
        <v>40634</v>
      </c>
      <c r="F1580" s="18">
        <v>2015</v>
      </c>
      <c r="G1580" s="2">
        <f ca="1">IF(YEAR(E1580)=Inputs!$A$4,1,0)</f>
        <v>0</v>
      </c>
      <c r="H1580" s="23">
        <v>0.88100000000000001</v>
      </c>
      <c r="I1580" s="2">
        <f>SUMIFS('raw data'!$E:$E,'raw data'!$A:$A,"="&amp;SystemAnalysis!$A1580,'raw data'!$G:$G,"="&amp;SystemAnalysis!$F1580)</f>
        <v>4</v>
      </c>
      <c r="J1580" s="24">
        <f>$D1580*H1580*Inputs!$A$2</f>
        <v>5.0102469999999997</v>
      </c>
      <c r="K1580" s="11">
        <f>IFERROR(I1580/J1580,"")</f>
        <v>0.79836383316032133</v>
      </c>
    </row>
    <row r="1581" spans="1:11" x14ac:dyDescent="0.25">
      <c r="A1581" s="35">
        <v>2512</v>
      </c>
      <c r="B1581" s="2" t="s">
        <v>5</v>
      </c>
      <c r="C1581" s="2">
        <v>8</v>
      </c>
      <c r="D1581" s="2">
        <v>8.0500000000000007</v>
      </c>
      <c r="E1581" s="12">
        <v>40575</v>
      </c>
      <c r="F1581" s="18">
        <v>2015</v>
      </c>
      <c r="G1581" s="2">
        <f ca="1">IF(YEAR(E1581)=Inputs!$A$4,1,0)</f>
        <v>0</v>
      </c>
      <c r="H1581" s="23">
        <v>0.88100000000000001</v>
      </c>
      <c r="I1581" s="2">
        <f>SUMIFS('raw data'!$E:$E,'raw data'!$A:$A,"="&amp;SystemAnalysis!$A1581,'raw data'!$G:$G,"="&amp;SystemAnalysis!$F1581)</f>
        <v>5</v>
      </c>
      <c r="J1581" s="24">
        <f>$D1581*H1581*Inputs!$A$2</f>
        <v>7.8012550000000012</v>
      </c>
      <c r="K1581" s="11">
        <f>IFERROR(I1581/J1581,"")</f>
        <v>0.64092251823584789</v>
      </c>
    </row>
    <row r="1582" spans="1:11" x14ac:dyDescent="0.25">
      <c r="A1582" s="35">
        <v>2619</v>
      </c>
      <c r="B1582" s="2" t="s">
        <v>5</v>
      </c>
      <c r="C1582" s="2">
        <v>8</v>
      </c>
      <c r="D1582" s="2">
        <v>2.448</v>
      </c>
      <c r="E1582" s="12">
        <v>40695</v>
      </c>
      <c r="F1582" s="18">
        <v>2015</v>
      </c>
      <c r="G1582" s="2">
        <f ca="1">IF(YEAR(E1582)=Inputs!$A$4,1,0)</f>
        <v>0</v>
      </c>
      <c r="H1582" s="23">
        <v>0.88100000000000001</v>
      </c>
      <c r="I1582" s="2">
        <f>SUMIFS('raw data'!$E:$E,'raw data'!$A:$A,"="&amp;SystemAnalysis!$A1582,'raw data'!$G:$G,"="&amp;SystemAnalysis!$F1582)</f>
        <v>2</v>
      </c>
      <c r="J1582" s="24">
        <f>$D1582*H1582*Inputs!$A$2</f>
        <v>2.3723567999999999</v>
      </c>
      <c r="K1582" s="11">
        <f>IFERROR(I1582/J1582,"")</f>
        <v>0.84304350846381959</v>
      </c>
    </row>
    <row r="1583" spans="1:11" x14ac:dyDescent="0.25">
      <c r="A1583" s="35">
        <v>2638</v>
      </c>
      <c r="B1583" s="2" t="s">
        <v>5</v>
      </c>
      <c r="C1583" s="2">
        <v>6</v>
      </c>
      <c r="D1583" s="2">
        <v>1.175</v>
      </c>
      <c r="E1583" s="12">
        <v>40787</v>
      </c>
      <c r="F1583" s="18">
        <v>2015</v>
      </c>
      <c r="G1583" s="2">
        <f ca="1">IF(YEAR(E1583)=Inputs!$A$4,1,0)</f>
        <v>0</v>
      </c>
      <c r="H1583" s="23">
        <v>0.88100000000000001</v>
      </c>
      <c r="I1583" s="2">
        <f>SUMIFS('raw data'!$E:$E,'raw data'!$A:$A,"="&amp;SystemAnalysis!$A1583,'raw data'!$G:$G,"="&amp;SystemAnalysis!$F1583)</f>
        <v>1</v>
      </c>
      <c r="J1583" s="24">
        <f>$D1583*H1583*Inputs!$A$2</f>
        <v>1.1386925000000001</v>
      </c>
      <c r="K1583" s="11">
        <f>IFERROR(I1583/J1583,"")</f>
        <v>0.87820021647635327</v>
      </c>
    </row>
    <row r="1584" spans="1:11" x14ac:dyDescent="0.25">
      <c r="A1584" s="35">
        <v>2746</v>
      </c>
      <c r="B1584" s="2" t="s">
        <v>5</v>
      </c>
      <c r="C1584" s="2">
        <v>6</v>
      </c>
      <c r="D1584" s="2">
        <v>4.2300000000000004</v>
      </c>
      <c r="E1584" s="12">
        <v>40756</v>
      </c>
      <c r="F1584" s="18">
        <v>2015</v>
      </c>
      <c r="G1584" s="2">
        <f ca="1">IF(YEAR(E1584)=Inputs!$A$4,1,0)</f>
        <v>0</v>
      </c>
      <c r="H1584" s="23">
        <v>0.88100000000000001</v>
      </c>
      <c r="I1584" s="2">
        <f>SUMIFS('raw data'!$E:$E,'raw data'!$A:$A,"="&amp;SystemAnalysis!$A1584,'raw data'!$G:$G,"="&amp;SystemAnalysis!$F1584)</f>
        <v>3</v>
      </c>
      <c r="J1584" s="24">
        <f>$D1584*H1584*Inputs!$A$2</f>
        <v>4.0992930000000012</v>
      </c>
      <c r="K1584" s="11">
        <f>IFERROR(I1584/J1584,"")</f>
        <v>0.73183351373029426</v>
      </c>
    </row>
    <row r="1585" spans="1:11" x14ac:dyDescent="0.25">
      <c r="A1585" s="35">
        <v>2764</v>
      </c>
      <c r="B1585" s="2" t="s">
        <v>5</v>
      </c>
      <c r="C1585" s="2">
        <v>8</v>
      </c>
      <c r="D1585" s="2">
        <v>3.22</v>
      </c>
      <c r="E1585" s="12">
        <v>41365</v>
      </c>
      <c r="F1585" s="18">
        <v>2015</v>
      </c>
      <c r="G1585" s="2">
        <f ca="1">IF(YEAR(E1585)=Inputs!$A$4,1,0)</f>
        <v>0</v>
      </c>
      <c r="H1585" s="23">
        <v>0.88100000000000001</v>
      </c>
      <c r="I1585" s="2">
        <f>SUMIFS('raw data'!$E:$E,'raw data'!$A:$A,"="&amp;SystemAnalysis!$A1585,'raw data'!$G:$G,"="&amp;SystemAnalysis!$F1585)</f>
        <v>4</v>
      </c>
      <c r="J1585" s="24">
        <f>$D1585*H1585*Inputs!$A$2</f>
        <v>3.1205020000000006</v>
      </c>
      <c r="K1585" s="11">
        <f>IFERROR(I1585/J1585,"")</f>
        <v>1.2818450364716956</v>
      </c>
    </row>
    <row r="1586" spans="1:11" x14ac:dyDescent="0.25">
      <c r="A1586" s="35">
        <v>2774</v>
      </c>
      <c r="B1586" s="2" t="s">
        <v>5</v>
      </c>
      <c r="C1586" s="2">
        <v>6</v>
      </c>
      <c r="D1586" s="2">
        <v>2.8</v>
      </c>
      <c r="E1586" s="12">
        <v>40725</v>
      </c>
      <c r="F1586" s="18">
        <v>2015</v>
      </c>
      <c r="G1586" s="2">
        <f ca="1">IF(YEAR(E1586)=Inputs!$A$4,1,0)</f>
        <v>0</v>
      </c>
      <c r="H1586" s="23">
        <v>0.88100000000000001</v>
      </c>
      <c r="I1586" s="2">
        <f>SUMIFS('raw data'!$E:$E,'raw data'!$A:$A,"="&amp;SystemAnalysis!$A1586,'raw data'!$G:$G,"="&amp;SystemAnalysis!$F1586)</f>
        <v>2</v>
      </c>
      <c r="J1586" s="24">
        <f>$D1586*H1586*Inputs!$A$2</f>
        <v>2.7134799999999997</v>
      </c>
      <c r="K1586" s="11">
        <f>IFERROR(I1586/J1586,"")</f>
        <v>0.73706089597122526</v>
      </c>
    </row>
    <row r="1587" spans="1:11" x14ac:dyDescent="0.25">
      <c r="A1587" s="35">
        <v>2824</v>
      </c>
      <c r="B1587" s="2" t="s">
        <v>5</v>
      </c>
      <c r="C1587" s="2">
        <v>8</v>
      </c>
      <c r="D1587" s="2">
        <v>2.1760000000000002</v>
      </c>
      <c r="E1587" s="12">
        <v>40695</v>
      </c>
      <c r="F1587" s="18">
        <v>2015</v>
      </c>
      <c r="G1587" s="2">
        <f ca="1">IF(YEAR(E1587)=Inputs!$A$4,1,0)</f>
        <v>0</v>
      </c>
      <c r="H1587" s="23">
        <v>0.88100000000000001</v>
      </c>
      <c r="I1587" s="2">
        <f>SUMIFS('raw data'!$E:$E,'raw data'!$A:$A,"="&amp;SystemAnalysis!$A1587,'raw data'!$G:$G,"="&amp;SystemAnalysis!$F1587)</f>
        <v>1</v>
      </c>
      <c r="J1587" s="24">
        <f>$D1587*H1587*Inputs!$A$2</f>
        <v>2.1087616000000002</v>
      </c>
      <c r="K1587" s="11">
        <f>IFERROR(I1587/J1587,"")</f>
        <v>0.4742119735108985</v>
      </c>
    </row>
    <row r="1588" spans="1:11" x14ac:dyDescent="0.25">
      <c r="A1588" s="35">
        <v>2929</v>
      </c>
      <c r="B1588" s="2" t="s">
        <v>5</v>
      </c>
      <c r="C1588" s="2">
        <v>6</v>
      </c>
      <c r="D1588" s="2">
        <v>6.44</v>
      </c>
      <c r="E1588" s="12">
        <v>40664</v>
      </c>
      <c r="F1588" s="18">
        <v>2015</v>
      </c>
      <c r="G1588" s="2">
        <f ca="1">IF(YEAR(E1588)=Inputs!$A$4,1,0)</f>
        <v>0</v>
      </c>
      <c r="H1588" s="23">
        <v>0.88100000000000001</v>
      </c>
      <c r="I1588" s="2">
        <f>SUMIFS('raw data'!$E:$E,'raw data'!$A:$A,"="&amp;SystemAnalysis!$A1588,'raw data'!$G:$G,"="&amp;SystemAnalysis!$F1588)</f>
        <v>5</v>
      </c>
      <c r="J1588" s="24">
        <f>$D1588*H1588*Inputs!$A$2</f>
        <v>6.2410040000000011</v>
      </c>
      <c r="K1588" s="11">
        <f>IFERROR(I1588/J1588,"")</f>
        <v>0.80115314779480984</v>
      </c>
    </row>
    <row r="1589" spans="1:11" x14ac:dyDescent="0.25">
      <c r="A1589" s="35">
        <v>3030</v>
      </c>
      <c r="B1589" s="2" t="s">
        <v>5</v>
      </c>
      <c r="C1589" s="2">
        <v>6</v>
      </c>
      <c r="D1589" s="2">
        <v>7.8540000000000001</v>
      </c>
      <c r="E1589" s="12">
        <v>40725</v>
      </c>
      <c r="F1589" s="18">
        <v>2015</v>
      </c>
      <c r="G1589" s="2">
        <f ca="1">IF(YEAR(E1589)=Inputs!$A$4,1,0)</f>
        <v>0</v>
      </c>
      <c r="H1589" s="23">
        <v>0.88100000000000001</v>
      </c>
      <c r="I1589" s="2">
        <f>SUMIFS('raw data'!$E:$E,'raw data'!$A:$A,"="&amp;SystemAnalysis!$A1589,'raw data'!$G:$G,"="&amp;SystemAnalysis!$F1589)</f>
        <v>5</v>
      </c>
      <c r="J1589" s="24">
        <f>$D1589*H1589*Inputs!$A$2</f>
        <v>7.6113114000000008</v>
      </c>
      <c r="K1589" s="11">
        <f>IFERROR(I1589/J1589,"")</f>
        <v>0.65691701958219706</v>
      </c>
    </row>
    <row r="1590" spans="1:11" x14ac:dyDescent="0.25">
      <c r="A1590" s="35">
        <v>3075</v>
      </c>
      <c r="B1590" s="2" t="s">
        <v>5</v>
      </c>
      <c r="C1590" s="2">
        <v>5</v>
      </c>
      <c r="D1590" s="2">
        <v>2.08</v>
      </c>
      <c r="E1590" s="12">
        <v>41122</v>
      </c>
      <c r="F1590" s="18">
        <v>2015</v>
      </c>
      <c r="G1590" s="2">
        <f ca="1">IF(YEAR(E1590)=Inputs!$A$4,1,0)</f>
        <v>0</v>
      </c>
      <c r="H1590" s="23">
        <v>0.88100000000000001</v>
      </c>
      <c r="I1590" s="2">
        <f>SUMIFS('raw data'!$E:$E,'raw data'!$A:$A,"="&amp;SystemAnalysis!$A1590,'raw data'!$G:$G,"="&amp;SystemAnalysis!$F1590)</f>
        <v>1</v>
      </c>
      <c r="J1590" s="24">
        <f>$D1590*H1590*Inputs!$A$2</f>
        <v>2.0157280000000002</v>
      </c>
      <c r="K1590" s="11">
        <f>IFERROR(I1590/J1590,"")</f>
        <v>0.49609867998063228</v>
      </c>
    </row>
    <row r="1591" spans="1:11" x14ac:dyDescent="0.25">
      <c r="A1591" s="35">
        <v>3153</v>
      </c>
      <c r="B1591" s="2" t="s">
        <v>5</v>
      </c>
      <c r="C1591" s="2">
        <v>5</v>
      </c>
      <c r="D1591" s="2">
        <v>5.94</v>
      </c>
      <c r="E1591" s="12">
        <v>40695</v>
      </c>
      <c r="F1591" s="18">
        <v>2015</v>
      </c>
      <c r="G1591" s="2">
        <f ca="1">IF(YEAR(E1591)=Inputs!$A$4,1,0)</f>
        <v>0</v>
      </c>
      <c r="H1591" s="23">
        <v>0.88100000000000001</v>
      </c>
      <c r="I1591" s="2">
        <f>SUMIFS('raw data'!$E:$E,'raw data'!$A:$A,"="&amp;SystemAnalysis!$A1591,'raw data'!$G:$G,"="&amp;SystemAnalysis!$F1591)</f>
        <v>3</v>
      </c>
      <c r="J1591" s="24">
        <f>$D1591*H1591*Inputs!$A$2</f>
        <v>5.7564540000000015</v>
      </c>
      <c r="K1591" s="11">
        <f>IFERROR(I1591/J1591,"")</f>
        <v>0.52115416886854293</v>
      </c>
    </row>
    <row r="1592" spans="1:11" x14ac:dyDescent="0.25">
      <c r="A1592" s="35">
        <v>3195</v>
      </c>
      <c r="B1592" s="2" t="s">
        <v>5</v>
      </c>
      <c r="C1592" s="2">
        <v>5</v>
      </c>
      <c r="D1592" s="2">
        <v>5.59</v>
      </c>
      <c r="E1592" s="12">
        <v>40817</v>
      </c>
      <c r="F1592" s="18">
        <v>2015</v>
      </c>
      <c r="G1592" s="2">
        <f ca="1">IF(YEAR(E1592)=Inputs!$A$4,1,0)</f>
        <v>0</v>
      </c>
      <c r="H1592" s="23">
        <v>0.88100000000000001</v>
      </c>
      <c r="I1592" s="2">
        <f>SUMIFS('raw data'!$E:$E,'raw data'!$A:$A,"="&amp;SystemAnalysis!$A1592,'raw data'!$G:$G,"="&amp;SystemAnalysis!$F1592)</f>
        <v>3</v>
      </c>
      <c r="J1592" s="24">
        <f>$D1592*H1592*Inputs!$A$2</f>
        <v>5.4172690000000001</v>
      </c>
      <c r="K1592" s="11">
        <f>IFERROR(I1592/J1592,"")</f>
        <v>0.55378457300163608</v>
      </c>
    </row>
    <row r="1593" spans="1:11" x14ac:dyDescent="0.25">
      <c r="A1593" s="35">
        <v>3300</v>
      </c>
      <c r="B1593" s="2" t="s">
        <v>5</v>
      </c>
      <c r="C1593" s="2">
        <v>5</v>
      </c>
      <c r="D1593" s="2">
        <v>9.99</v>
      </c>
      <c r="E1593" s="12">
        <v>40664</v>
      </c>
      <c r="F1593" s="18">
        <v>2015</v>
      </c>
      <c r="G1593" s="2">
        <f ca="1">IF(YEAR(E1593)=Inputs!$A$4,1,0)</f>
        <v>0</v>
      </c>
      <c r="H1593" s="23">
        <v>0.88100000000000001</v>
      </c>
      <c r="I1593" s="2">
        <f>SUMIFS('raw data'!$E:$E,'raw data'!$A:$A,"="&amp;SystemAnalysis!$A1593,'raw data'!$G:$G,"="&amp;SystemAnalysis!$F1593)</f>
        <v>0</v>
      </c>
      <c r="J1593" s="24">
        <f>$D1593*H1593*Inputs!$A$2</f>
        <v>9.6813090000000006</v>
      </c>
      <c r="K1593" s="11">
        <f>IFERROR(I1593/J1593,"")</f>
        <v>0</v>
      </c>
    </row>
    <row r="1594" spans="1:11" x14ac:dyDescent="0.25">
      <c r="A1594" s="35">
        <v>3306</v>
      </c>
      <c r="B1594" s="2" t="s">
        <v>5</v>
      </c>
      <c r="C1594" s="2">
        <v>8</v>
      </c>
      <c r="D1594" s="2">
        <v>1.9039999999999999</v>
      </c>
      <c r="E1594" s="12">
        <v>40756</v>
      </c>
      <c r="F1594" s="18">
        <v>2015</v>
      </c>
      <c r="G1594" s="2">
        <f ca="1">IF(YEAR(E1594)=Inputs!$A$4,1,0)</f>
        <v>0</v>
      </c>
      <c r="H1594" s="23">
        <v>0.88100000000000001</v>
      </c>
      <c r="I1594" s="2">
        <f>SUMIFS('raw data'!$E:$E,'raw data'!$A:$A,"="&amp;SystemAnalysis!$A1594,'raw data'!$G:$G,"="&amp;SystemAnalysis!$F1594)</f>
        <v>1</v>
      </c>
      <c r="J1594" s="24">
        <f>$D1594*H1594*Inputs!$A$2</f>
        <v>1.8451664000000001</v>
      </c>
      <c r="K1594" s="11">
        <f>IFERROR(I1594/J1594,"")</f>
        <v>0.54195654115531255</v>
      </c>
    </row>
    <row r="1595" spans="1:11" x14ac:dyDescent="0.25">
      <c r="A1595" s="35">
        <v>3425</v>
      </c>
      <c r="B1595" s="2" t="s">
        <v>5</v>
      </c>
      <c r="C1595" s="2">
        <v>8</v>
      </c>
      <c r="D1595" s="2">
        <v>53.76</v>
      </c>
      <c r="E1595" s="12">
        <v>40848</v>
      </c>
      <c r="F1595" s="18">
        <v>2015</v>
      </c>
      <c r="G1595" s="2">
        <f ca="1">IF(YEAR(E1595)=Inputs!$A$4,1,0)</f>
        <v>0</v>
      </c>
      <c r="H1595" s="23">
        <v>0.88100000000000001</v>
      </c>
      <c r="I1595" s="2">
        <f>SUMIFS('raw data'!$E:$E,'raw data'!$A:$A,"="&amp;SystemAnalysis!$A1595,'raw data'!$G:$G,"="&amp;SystemAnalysis!$F1595)</f>
        <v>35</v>
      </c>
      <c r="J1595" s="24">
        <f>$D1595*H1595*Inputs!$A$2</f>
        <v>52.098816000000006</v>
      </c>
      <c r="K1595" s="11">
        <f>IFERROR(I1595/J1595,"")</f>
        <v>0.67180029580710621</v>
      </c>
    </row>
    <row r="1596" spans="1:11" x14ac:dyDescent="0.25">
      <c r="A1596" s="35">
        <v>3439</v>
      </c>
      <c r="B1596" s="2" t="s">
        <v>5</v>
      </c>
      <c r="C1596" s="2">
        <v>6</v>
      </c>
      <c r="D1596" s="2">
        <v>7.56</v>
      </c>
      <c r="E1596" s="12">
        <v>40940</v>
      </c>
      <c r="F1596" s="18">
        <v>2015</v>
      </c>
      <c r="G1596" s="2">
        <f ca="1">IF(YEAR(E1596)=Inputs!$A$4,1,0)</f>
        <v>0</v>
      </c>
      <c r="H1596" s="23">
        <v>0.88100000000000001</v>
      </c>
      <c r="I1596" s="2">
        <f>SUMIFS('raw data'!$E:$E,'raw data'!$A:$A,"="&amp;SystemAnalysis!$A1596,'raw data'!$G:$G,"="&amp;SystemAnalysis!$F1596)</f>
        <v>4</v>
      </c>
      <c r="J1596" s="24">
        <f>$D1596*H1596*Inputs!$A$2</f>
        <v>7.3263960000000008</v>
      </c>
      <c r="K1596" s="11">
        <f>IFERROR(I1596/J1596,"")</f>
        <v>0.54597103405275926</v>
      </c>
    </row>
    <row r="1597" spans="1:11" x14ac:dyDescent="0.25">
      <c r="A1597" s="35">
        <v>3613</v>
      </c>
      <c r="B1597" s="2" t="s">
        <v>5</v>
      </c>
      <c r="C1597" s="2">
        <v>6</v>
      </c>
      <c r="D1597" s="2">
        <v>1.84</v>
      </c>
      <c r="E1597" s="12">
        <v>41122</v>
      </c>
      <c r="F1597" s="18">
        <v>2015</v>
      </c>
      <c r="G1597" s="2">
        <f ca="1">IF(YEAR(E1597)=Inputs!$A$4,1,0)</f>
        <v>0</v>
      </c>
      <c r="H1597" s="23">
        <v>0.88100000000000001</v>
      </c>
      <c r="I1597" s="2">
        <f>SUMIFS('raw data'!$E:$E,'raw data'!$A:$A,"="&amp;SystemAnalysis!$A1597,'raw data'!$G:$G,"="&amp;SystemAnalysis!$F1597)</f>
        <v>1</v>
      </c>
      <c r="J1597" s="24">
        <f>$D1597*H1597*Inputs!$A$2</f>
        <v>1.7831440000000003</v>
      </c>
      <c r="K1597" s="11">
        <f>IFERROR(I1597/J1597,"")</f>
        <v>0.56080720345636692</v>
      </c>
    </row>
    <row r="1598" spans="1:11" x14ac:dyDescent="0.25">
      <c r="A1598" s="35">
        <v>3735</v>
      </c>
      <c r="B1598" s="2" t="s">
        <v>5</v>
      </c>
      <c r="C1598" s="2">
        <v>8</v>
      </c>
      <c r="D1598" s="2">
        <v>2.585</v>
      </c>
      <c r="E1598" s="12">
        <v>41000</v>
      </c>
      <c r="F1598" s="18">
        <v>2015</v>
      </c>
      <c r="G1598" s="2">
        <f ca="1">IF(YEAR(E1598)=Inputs!$A$4,1,0)</f>
        <v>0</v>
      </c>
      <c r="H1598" s="23">
        <v>0.88100000000000001</v>
      </c>
      <c r="I1598" s="2">
        <f>SUMIFS('raw data'!$E:$E,'raw data'!$A:$A,"="&amp;SystemAnalysis!$A1598,'raw data'!$G:$G,"="&amp;SystemAnalysis!$F1598)</f>
        <v>2</v>
      </c>
      <c r="J1598" s="24">
        <f>$D1598*H1598*Inputs!$A$2</f>
        <v>2.5051234999999998</v>
      </c>
      <c r="K1598" s="11">
        <f>IFERROR(I1598/J1598,"")</f>
        <v>0.79836383316032133</v>
      </c>
    </row>
    <row r="1599" spans="1:11" x14ac:dyDescent="0.25">
      <c r="A1599" s="35">
        <v>3753</v>
      </c>
      <c r="B1599" s="2" t="s">
        <v>5</v>
      </c>
      <c r="C1599" s="2">
        <v>6</v>
      </c>
      <c r="D1599" s="2">
        <v>5.7350000000000003</v>
      </c>
      <c r="E1599" s="12">
        <v>40634</v>
      </c>
      <c r="F1599" s="18">
        <v>2015</v>
      </c>
      <c r="G1599" s="2">
        <f ca="1">IF(YEAR(E1599)=Inputs!$A$4,1,0)</f>
        <v>0</v>
      </c>
      <c r="H1599" s="23">
        <v>0.88100000000000001</v>
      </c>
      <c r="I1599" s="2">
        <f>SUMIFS('raw data'!$E:$E,'raw data'!$A:$A,"="&amp;SystemAnalysis!$A1599,'raw data'!$G:$G,"="&amp;SystemAnalysis!$F1599)</f>
        <v>4</v>
      </c>
      <c r="J1599" s="24">
        <f>$D1599*H1599*Inputs!$A$2</f>
        <v>5.5577885000000009</v>
      </c>
      <c r="K1599" s="11">
        <f>IFERROR(I1599/J1599,"")</f>
        <v>0.71971072666763036</v>
      </c>
    </row>
    <row r="1600" spans="1:11" x14ac:dyDescent="0.25">
      <c r="A1600" s="35">
        <v>4933</v>
      </c>
      <c r="B1600" s="2" t="s">
        <v>5</v>
      </c>
      <c r="C1600" s="2">
        <v>13</v>
      </c>
      <c r="D1600" s="2">
        <v>18</v>
      </c>
      <c r="E1600" s="12">
        <v>40969</v>
      </c>
      <c r="F1600" s="18">
        <v>2015</v>
      </c>
      <c r="G1600" s="2">
        <f ca="1">IF(YEAR(E1600)=Inputs!$A$4,1,0)</f>
        <v>0</v>
      </c>
      <c r="H1600" s="23">
        <v>0.88100000000000001</v>
      </c>
      <c r="I1600" s="2">
        <f>SUMIFS('raw data'!$E:$E,'raw data'!$A:$A,"="&amp;SystemAnalysis!$A1600,'raw data'!$G:$G,"="&amp;SystemAnalysis!$F1600)</f>
        <v>0</v>
      </c>
      <c r="J1600" s="24">
        <f>$D1600*H1600*Inputs!$A$2</f>
        <v>17.443800000000003</v>
      </c>
      <c r="K1600" s="11">
        <f>IFERROR(I1600/J1600,"")</f>
        <v>0</v>
      </c>
    </row>
    <row r="1601" spans="1:11" x14ac:dyDescent="0.25">
      <c r="A1601" s="35">
        <v>5221</v>
      </c>
      <c r="B1601" s="2" t="s">
        <v>5</v>
      </c>
      <c r="C1601" s="2">
        <v>6</v>
      </c>
      <c r="D1601" s="2">
        <v>1.76</v>
      </c>
      <c r="E1601" s="12">
        <v>41183</v>
      </c>
      <c r="F1601" s="18">
        <v>2015</v>
      </c>
      <c r="G1601" s="2">
        <f ca="1">IF(YEAR(E1601)=Inputs!$A$4,1,0)</f>
        <v>0</v>
      </c>
      <c r="H1601" s="23">
        <v>0.88100000000000001</v>
      </c>
      <c r="I1601" s="2">
        <f>SUMIFS('raw data'!$E:$E,'raw data'!$A:$A,"="&amp;SystemAnalysis!$A1601,'raw data'!$G:$G,"="&amp;SystemAnalysis!$F1601)</f>
        <v>1</v>
      </c>
      <c r="J1601" s="24">
        <f>$D1601*H1601*Inputs!$A$2</f>
        <v>1.705616</v>
      </c>
      <c r="K1601" s="11">
        <f>IFERROR(I1601/J1601,"")</f>
        <v>0.58629843997711095</v>
      </c>
    </row>
    <row r="1602" spans="1:11" x14ac:dyDescent="0.25">
      <c r="A1602" s="35">
        <v>5880</v>
      </c>
      <c r="B1602" s="2" t="s">
        <v>5</v>
      </c>
      <c r="C1602" s="2">
        <v>6</v>
      </c>
      <c r="D1602" s="2">
        <v>2.88</v>
      </c>
      <c r="E1602" s="12">
        <v>41091</v>
      </c>
      <c r="F1602" s="18">
        <v>2015</v>
      </c>
      <c r="G1602" s="2">
        <f ca="1">IF(YEAR(E1602)=Inputs!$A$4,1,0)</f>
        <v>0</v>
      </c>
      <c r="H1602" s="23">
        <v>0.88100000000000001</v>
      </c>
      <c r="I1602" s="2">
        <f>SUMIFS('raw data'!$E:$E,'raw data'!$A:$A,"="&amp;SystemAnalysis!$A1602,'raw data'!$G:$G,"="&amp;SystemAnalysis!$F1602)</f>
        <v>2</v>
      </c>
      <c r="J1602" s="24">
        <f>$D1602*H1602*Inputs!$A$2</f>
        <v>2.7910080000000002</v>
      </c>
      <c r="K1602" s="11">
        <f>IFERROR(I1602/J1602,"")</f>
        <v>0.71658698219424666</v>
      </c>
    </row>
    <row r="1603" spans="1:11" x14ac:dyDescent="0.25">
      <c r="A1603" s="35">
        <v>8228</v>
      </c>
      <c r="B1603" s="2" t="s">
        <v>5</v>
      </c>
      <c r="C1603" s="2">
        <v>6</v>
      </c>
      <c r="D1603" s="2">
        <v>3.43</v>
      </c>
      <c r="E1603" s="12">
        <v>41306</v>
      </c>
      <c r="F1603" s="18">
        <v>2015</v>
      </c>
      <c r="G1603" s="2">
        <f ca="1">IF(YEAR(E1603)=Inputs!$A$4,1,0)</f>
        <v>0</v>
      </c>
      <c r="H1603" s="23">
        <v>0.88100000000000001</v>
      </c>
      <c r="I1603" s="2">
        <f>SUMIFS('raw data'!$E:$E,'raw data'!$A:$A,"="&amp;SystemAnalysis!$A1603,'raw data'!$G:$G,"="&amp;SystemAnalysis!$F1603)</f>
        <v>2</v>
      </c>
      <c r="J1603" s="24">
        <f>$D1603*H1603*Inputs!$A$2</f>
        <v>3.3240130000000003</v>
      </c>
      <c r="K1603" s="11">
        <f>IFERROR(I1603/J1603,"")</f>
        <v>0.6016823640581429</v>
      </c>
    </row>
    <row r="1604" spans="1:11" x14ac:dyDescent="0.25">
      <c r="A1604" s="35">
        <v>8329</v>
      </c>
      <c r="B1604" s="2" t="s">
        <v>5</v>
      </c>
      <c r="C1604" s="2">
        <v>8</v>
      </c>
      <c r="D1604" s="2">
        <v>2.99</v>
      </c>
      <c r="E1604" s="12">
        <v>41122</v>
      </c>
      <c r="F1604" s="18">
        <v>2015</v>
      </c>
      <c r="G1604" s="2">
        <f ca="1">IF(YEAR(E1604)=Inputs!$A$4,1,0)</f>
        <v>0</v>
      </c>
      <c r="H1604" s="23">
        <v>0.88100000000000001</v>
      </c>
      <c r="I1604" s="2">
        <f>SUMIFS('raw data'!$E:$E,'raw data'!$A:$A,"="&amp;SystemAnalysis!$A1604,'raw data'!$G:$G,"="&amp;SystemAnalysis!$F1604)</f>
        <v>2</v>
      </c>
      <c r="J1604" s="24">
        <f>$D1604*H1604*Inputs!$A$2</f>
        <v>2.8976090000000005</v>
      </c>
      <c r="K1604" s="11">
        <f>IFERROR(I1604/J1604,"")</f>
        <v>0.69022425040783608</v>
      </c>
    </row>
    <row r="1605" spans="1:11" x14ac:dyDescent="0.25">
      <c r="A1605" s="35">
        <v>8330</v>
      </c>
      <c r="B1605" s="2" t="s">
        <v>5</v>
      </c>
      <c r="C1605" s="2">
        <v>8</v>
      </c>
      <c r="D1605" s="2">
        <v>2.76</v>
      </c>
      <c r="E1605" s="12">
        <v>41153</v>
      </c>
      <c r="F1605" s="18">
        <v>2015</v>
      </c>
      <c r="G1605" s="2">
        <f ca="1">IF(YEAR(E1605)=Inputs!$A$4,1,0)</f>
        <v>0</v>
      </c>
      <c r="H1605" s="23">
        <v>0.88100000000000001</v>
      </c>
      <c r="I1605" s="2">
        <f>SUMIFS('raw data'!$E:$E,'raw data'!$A:$A,"="&amp;SystemAnalysis!$A1605,'raw data'!$G:$G,"="&amp;SystemAnalysis!$F1605)</f>
        <v>1</v>
      </c>
      <c r="J1605" s="24">
        <f>$D1605*H1605*Inputs!$A$2</f>
        <v>2.6747160000000001</v>
      </c>
      <c r="K1605" s="11">
        <f>IFERROR(I1605/J1605,"")</f>
        <v>0.37387146897091128</v>
      </c>
    </row>
    <row r="1606" spans="1:11" x14ac:dyDescent="0.25">
      <c r="A1606" s="35">
        <v>8331</v>
      </c>
      <c r="B1606" s="2" t="s">
        <v>5</v>
      </c>
      <c r="C1606" s="2">
        <v>8</v>
      </c>
      <c r="D1606" s="2">
        <v>7.13</v>
      </c>
      <c r="E1606" s="12">
        <v>41122</v>
      </c>
      <c r="F1606" s="18">
        <v>2015</v>
      </c>
      <c r="G1606" s="2">
        <f ca="1">IF(YEAR(E1606)=Inputs!$A$4,1,0)</f>
        <v>0</v>
      </c>
      <c r="H1606" s="23">
        <v>0.88100000000000001</v>
      </c>
      <c r="I1606" s="2">
        <f>SUMIFS('raw data'!$E:$E,'raw data'!$A:$A,"="&amp;SystemAnalysis!$A1606,'raw data'!$G:$G,"="&amp;SystemAnalysis!$F1606)</f>
        <v>4</v>
      </c>
      <c r="J1606" s="24">
        <f>$D1606*H1606*Inputs!$A$2</f>
        <v>6.9096830000000002</v>
      </c>
      <c r="K1606" s="11">
        <f>IFERROR(I1606/J1606,"")</f>
        <v>0.57889775840657232</v>
      </c>
    </row>
    <row r="1607" spans="1:11" x14ac:dyDescent="0.25">
      <c r="A1607" s="35">
        <v>8332</v>
      </c>
      <c r="B1607" s="2" t="s">
        <v>5</v>
      </c>
      <c r="C1607" s="2">
        <v>8</v>
      </c>
      <c r="D1607" s="2">
        <v>5.59</v>
      </c>
      <c r="E1607" s="12">
        <v>41091</v>
      </c>
      <c r="F1607" s="18">
        <v>2015</v>
      </c>
      <c r="G1607" s="2">
        <f ca="1">IF(YEAR(E1607)=Inputs!$A$4,1,0)</f>
        <v>0</v>
      </c>
      <c r="H1607" s="23">
        <v>0.88100000000000001</v>
      </c>
      <c r="I1607" s="2">
        <f>SUMIFS('raw data'!$E:$E,'raw data'!$A:$A,"="&amp;SystemAnalysis!$A1607,'raw data'!$G:$G,"="&amp;SystemAnalysis!$F1607)</f>
        <v>4</v>
      </c>
      <c r="J1607" s="24">
        <f>$D1607*H1607*Inputs!$A$2</f>
        <v>5.4172690000000001</v>
      </c>
      <c r="K1607" s="11">
        <f>IFERROR(I1607/J1607,"")</f>
        <v>0.73837943066884804</v>
      </c>
    </row>
    <row r="1608" spans="1:11" x14ac:dyDescent="0.25">
      <c r="A1608" s="35">
        <v>8333</v>
      </c>
      <c r="B1608" s="2" t="s">
        <v>5</v>
      </c>
      <c r="C1608" s="2">
        <v>8</v>
      </c>
      <c r="D1608" s="2">
        <v>4.2300000000000004</v>
      </c>
      <c r="E1608" s="12">
        <v>41214</v>
      </c>
      <c r="F1608" s="18">
        <v>2015</v>
      </c>
      <c r="G1608" s="2">
        <f ca="1">IF(YEAR(E1608)=Inputs!$A$4,1,0)</f>
        <v>0</v>
      </c>
      <c r="H1608" s="23">
        <v>0.88100000000000001</v>
      </c>
      <c r="I1608" s="2">
        <f>SUMIFS('raw data'!$E:$E,'raw data'!$A:$A,"="&amp;SystemAnalysis!$A1608,'raw data'!$G:$G,"="&amp;SystemAnalysis!$F1608)</f>
        <v>2</v>
      </c>
      <c r="J1608" s="24">
        <f>$D1608*H1608*Inputs!$A$2</f>
        <v>4.0992930000000012</v>
      </c>
      <c r="K1608" s="11">
        <f>IFERROR(I1608/J1608,"")</f>
        <v>0.48788900915352951</v>
      </c>
    </row>
    <row r="1609" spans="1:11" x14ac:dyDescent="0.25">
      <c r="A1609" s="35">
        <v>8334</v>
      </c>
      <c r="B1609" s="2" t="s">
        <v>5</v>
      </c>
      <c r="C1609" s="2">
        <v>8</v>
      </c>
      <c r="D1609" s="2">
        <v>5.8049999999999997</v>
      </c>
      <c r="E1609" s="12">
        <v>41153</v>
      </c>
      <c r="F1609" s="18">
        <v>2015</v>
      </c>
      <c r="G1609" s="2">
        <f ca="1">IF(YEAR(E1609)=Inputs!$A$4,1,0)</f>
        <v>0</v>
      </c>
      <c r="H1609" s="23">
        <v>0.88100000000000001</v>
      </c>
      <c r="I1609" s="2">
        <f>SUMIFS('raw data'!$E:$E,'raw data'!$A:$A,"="&amp;SystemAnalysis!$A1609,'raw data'!$G:$G,"="&amp;SystemAnalysis!$F1609)</f>
        <v>4</v>
      </c>
      <c r="J1609" s="24">
        <f>$D1609*H1609*Inputs!$A$2</f>
        <v>5.6256255000000008</v>
      </c>
      <c r="K1609" s="11">
        <f>IFERROR(I1609/J1609,"")</f>
        <v>0.71103204434777956</v>
      </c>
    </row>
    <row r="1610" spans="1:11" x14ac:dyDescent="0.25">
      <c r="A1610" s="35">
        <v>8335</v>
      </c>
      <c r="B1610" s="2" t="s">
        <v>5</v>
      </c>
      <c r="C1610" s="2">
        <v>8</v>
      </c>
      <c r="D1610" s="2">
        <v>5.64</v>
      </c>
      <c r="E1610" s="12">
        <v>41214</v>
      </c>
      <c r="F1610" s="18">
        <v>2015</v>
      </c>
      <c r="G1610" s="2">
        <f ca="1">IF(YEAR(E1610)=Inputs!$A$4,1,0)</f>
        <v>0</v>
      </c>
      <c r="H1610" s="23">
        <v>0.88100000000000001</v>
      </c>
      <c r="I1610" s="2">
        <f>SUMIFS('raw data'!$E:$E,'raw data'!$A:$A,"="&amp;SystemAnalysis!$A1610,'raw data'!$G:$G,"="&amp;SystemAnalysis!$F1610)</f>
        <v>3</v>
      </c>
      <c r="J1610" s="24">
        <f>$D1610*H1610*Inputs!$A$2</f>
        <v>5.4657240000000007</v>
      </c>
      <c r="K1610" s="11">
        <f>IFERROR(I1610/J1610,"")</f>
        <v>0.54887513529772081</v>
      </c>
    </row>
    <row r="1611" spans="1:11" x14ac:dyDescent="0.25">
      <c r="A1611" s="35">
        <v>8336</v>
      </c>
      <c r="B1611" s="2" t="s">
        <v>5</v>
      </c>
      <c r="C1611" s="2">
        <v>8</v>
      </c>
      <c r="D1611" s="2">
        <v>3.44</v>
      </c>
      <c r="E1611" s="12">
        <v>41153</v>
      </c>
      <c r="F1611" s="18">
        <v>2015</v>
      </c>
      <c r="G1611" s="2">
        <f ca="1">IF(YEAR(E1611)=Inputs!$A$4,1,0)</f>
        <v>0</v>
      </c>
      <c r="H1611" s="23">
        <v>0.88100000000000001</v>
      </c>
      <c r="I1611" s="2">
        <f>SUMIFS('raw data'!$E:$E,'raw data'!$A:$A,"="&amp;SystemAnalysis!$A1611,'raw data'!$G:$G,"="&amp;SystemAnalysis!$F1611)</f>
        <v>2</v>
      </c>
      <c r="J1611" s="24">
        <f>$D1611*H1611*Inputs!$A$2</f>
        <v>3.3337040000000004</v>
      </c>
      <c r="K1611" s="11">
        <f>IFERROR(I1611/J1611,"")</f>
        <v>0.59993328741843899</v>
      </c>
    </row>
    <row r="1612" spans="1:11" x14ac:dyDescent="0.25">
      <c r="A1612" s="35">
        <v>8337</v>
      </c>
      <c r="B1612" s="2" t="s">
        <v>5</v>
      </c>
      <c r="C1612" s="2">
        <v>8</v>
      </c>
      <c r="D1612" s="2">
        <v>1.88</v>
      </c>
      <c r="E1612" s="12">
        <v>41183</v>
      </c>
      <c r="F1612" s="18">
        <v>2015</v>
      </c>
      <c r="G1612" s="2">
        <f ca="1">IF(YEAR(E1612)=Inputs!$A$4,1,0)</f>
        <v>0</v>
      </c>
      <c r="H1612" s="23">
        <v>0.88100000000000001</v>
      </c>
      <c r="I1612" s="2">
        <f>SUMIFS('raw data'!$E:$E,'raw data'!$A:$A,"="&amp;SystemAnalysis!$A1612,'raw data'!$G:$G,"="&amp;SystemAnalysis!$F1612)</f>
        <v>1</v>
      </c>
      <c r="J1612" s="24">
        <f>$D1612*H1612*Inputs!$A$2</f>
        <v>1.8219080000000001</v>
      </c>
      <c r="K1612" s="11">
        <f>IFERROR(I1612/J1612,"")</f>
        <v>0.54887513529772081</v>
      </c>
    </row>
    <row r="1613" spans="1:11" x14ac:dyDescent="0.25">
      <c r="A1613" s="35">
        <v>8338</v>
      </c>
      <c r="B1613" s="2" t="s">
        <v>5</v>
      </c>
      <c r="C1613" s="2">
        <v>8</v>
      </c>
      <c r="D1613" s="2">
        <v>6.45</v>
      </c>
      <c r="E1613" s="12">
        <v>41153</v>
      </c>
      <c r="F1613" s="18">
        <v>2015</v>
      </c>
      <c r="G1613" s="2">
        <f ca="1">IF(YEAR(E1613)=Inputs!$A$4,1,0)</f>
        <v>0</v>
      </c>
      <c r="H1613" s="23">
        <v>0.88100000000000001</v>
      </c>
      <c r="I1613" s="2">
        <f>SUMIFS('raw data'!$E:$E,'raw data'!$A:$A,"="&amp;SystemAnalysis!$A1613,'raw data'!$G:$G,"="&amp;SystemAnalysis!$F1613)</f>
        <v>3</v>
      </c>
      <c r="J1613" s="24">
        <f>$D1613*H1613*Inputs!$A$2</f>
        <v>6.2506950000000003</v>
      </c>
      <c r="K1613" s="11">
        <f>IFERROR(I1613/J1613,"")</f>
        <v>0.47994662993475123</v>
      </c>
    </row>
    <row r="1614" spans="1:11" x14ac:dyDescent="0.25">
      <c r="A1614" s="35">
        <v>8339</v>
      </c>
      <c r="B1614" s="2" t="s">
        <v>5</v>
      </c>
      <c r="C1614" s="2">
        <v>8</v>
      </c>
      <c r="D1614" s="2">
        <v>6.58</v>
      </c>
      <c r="E1614" s="12">
        <v>41153</v>
      </c>
      <c r="F1614" s="18">
        <v>2015</v>
      </c>
      <c r="G1614" s="2">
        <f ca="1">IF(YEAR(E1614)=Inputs!$A$4,1,0)</f>
        <v>0</v>
      </c>
      <c r="H1614" s="23">
        <v>0.88100000000000001</v>
      </c>
      <c r="I1614" s="2">
        <f>SUMIFS('raw data'!$E:$E,'raw data'!$A:$A,"="&amp;SystemAnalysis!$A1614,'raw data'!$G:$G,"="&amp;SystemAnalysis!$F1614)</f>
        <v>4</v>
      </c>
      <c r="J1614" s="24">
        <f>$D1614*H1614*Inputs!$A$2</f>
        <v>6.376678000000001</v>
      </c>
      <c r="K1614" s="11">
        <f>IFERROR(I1614/J1614,"")</f>
        <v>0.62728586891168092</v>
      </c>
    </row>
    <row r="1615" spans="1:11" x14ac:dyDescent="0.25">
      <c r="A1615" s="35">
        <v>8340</v>
      </c>
      <c r="B1615" s="2" t="s">
        <v>5</v>
      </c>
      <c r="C1615" s="2">
        <v>8</v>
      </c>
      <c r="D1615" s="2">
        <v>5.8049999999999997</v>
      </c>
      <c r="E1615" s="12">
        <v>41153</v>
      </c>
      <c r="F1615" s="18">
        <v>2015</v>
      </c>
      <c r="G1615" s="2">
        <f ca="1">IF(YEAR(E1615)=Inputs!$A$4,1,0)</f>
        <v>0</v>
      </c>
      <c r="H1615" s="23">
        <v>0.88100000000000001</v>
      </c>
      <c r="I1615" s="2">
        <f>SUMIFS('raw data'!$E:$E,'raw data'!$A:$A,"="&amp;SystemAnalysis!$A1615,'raw data'!$G:$G,"="&amp;SystemAnalysis!$F1615)</f>
        <v>3</v>
      </c>
      <c r="J1615" s="24">
        <f>$D1615*H1615*Inputs!$A$2</f>
        <v>5.6256255000000008</v>
      </c>
      <c r="K1615" s="11">
        <f>IFERROR(I1615/J1615,"")</f>
        <v>0.53327403326083467</v>
      </c>
    </row>
    <row r="1616" spans="1:11" x14ac:dyDescent="0.25">
      <c r="A1616" s="35">
        <v>8341</v>
      </c>
      <c r="B1616" s="2" t="s">
        <v>5</v>
      </c>
      <c r="C1616" s="2">
        <v>8</v>
      </c>
      <c r="D1616" s="2">
        <v>3.6549999999999998</v>
      </c>
      <c r="E1616" s="12">
        <v>41153</v>
      </c>
      <c r="F1616" s="18">
        <v>2015</v>
      </c>
      <c r="G1616" s="2">
        <f ca="1">IF(YEAR(E1616)=Inputs!$A$4,1,0)</f>
        <v>0</v>
      </c>
      <c r="H1616" s="23">
        <v>0.88100000000000001</v>
      </c>
      <c r="I1616" s="2">
        <f>SUMIFS('raw data'!$E:$E,'raw data'!$A:$A,"="&amp;SystemAnalysis!$A1616,'raw data'!$G:$G,"="&amp;SystemAnalysis!$F1616)</f>
        <v>2</v>
      </c>
      <c r="J1616" s="24">
        <f>$D1616*H1616*Inputs!$A$2</f>
        <v>3.5420605000000003</v>
      </c>
      <c r="K1616" s="11">
        <f>IFERROR(I1616/J1616,"")</f>
        <v>0.56464309404088375</v>
      </c>
    </row>
    <row r="1617" spans="1:11" x14ac:dyDescent="0.25">
      <c r="A1617" s="35">
        <v>8342</v>
      </c>
      <c r="B1617" s="2" t="s">
        <v>5</v>
      </c>
      <c r="C1617" s="2">
        <v>8</v>
      </c>
      <c r="D1617" s="2">
        <v>2.35</v>
      </c>
      <c r="E1617" s="12">
        <v>41365</v>
      </c>
      <c r="F1617" s="18">
        <v>2015</v>
      </c>
      <c r="G1617" s="2">
        <f ca="1">IF(YEAR(E1617)=Inputs!$A$4,1,0)</f>
        <v>0</v>
      </c>
      <c r="H1617" s="23">
        <v>0.88100000000000001</v>
      </c>
      <c r="I1617" s="2">
        <f>SUMIFS('raw data'!$E:$E,'raw data'!$A:$A,"="&amp;SystemAnalysis!$A1617,'raw data'!$G:$G,"="&amp;SystemAnalysis!$F1617)</f>
        <v>2</v>
      </c>
      <c r="J1617" s="24">
        <f>$D1617*H1617*Inputs!$A$2</f>
        <v>2.2773850000000002</v>
      </c>
      <c r="K1617" s="11">
        <f>IFERROR(I1617/J1617,"")</f>
        <v>0.87820021647635327</v>
      </c>
    </row>
    <row r="1618" spans="1:11" x14ac:dyDescent="0.25">
      <c r="A1618" s="35">
        <v>8343</v>
      </c>
      <c r="B1618" s="2" t="s">
        <v>5</v>
      </c>
      <c r="C1618" s="2">
        <v>13</v>
      </c>
      <c r="D1618" s="2">
        <v>4.1399999999999997</v>
      </c>
      <c r="E1618" s="12">
        <v>41153</v>
      </c>
      <c r="F1618" s="18">
        <v>2015</v>
      </c>
      <c r="G1618" s="2">
        <f ca="1">IF(YEAR(E1618)=Inputs!$A$4,1,0)</f>
        <v>0</v>
      </c>
      <c r="H1618" s="23">
        <v>0.88100000000000001</v>
      </c>
      <c r="I1618" s="2">
        <f>SUMIFS('raw data'!$E:$E,'raw data'!$A:$A,"="&amp;SystemAnalysis!$A1618,'raw data'!$G:$G,"="&amp;SystemAnalysis!$F1618)</f>
        <v>1</v>
      </c>
      <c r="J1618" s="24">
        <f>$D1618*H1618*Inputs!$A$2</f>
        <v>4.0120740000000001</v>
      </c>
      <c r="K1618" s="11">
        <f>IFERROR(I1618/J1618,"")</f>
        <v>0.24924764598060753</v>
      </c>
    </row>
    <row r="1619" spans="1:11" x14ac:dyDescent="0.25">
      <c r="A1619" s="35">
        <v>8344</v>
      </c>
      <c r="B1619" s="2" t="s">
        <v>5</v>
      </c>
      <c r="C1619" s="2">
        <v>13</v>
      </c>
      <c r="D1619" s="2">
        <v>4.5999999999999996</v>
      </c>
      <c r="E1619" s="12">
        <v>41122</v>
      </c>
      <c r="F1619" s="18">
        <v>2015</v>
      </c>
      <c r="G1619" s="2">
        <f ca="1">IF(YEAR(E1619)=Inputs!$A$4,1,0)</f>
        <v>0</v>
      </c>
      <c r="H1619" s="23">
        <v>0.88100000000000001</v>
      </c>
      <c r="I1619" s="2">
        <f>SUMIFS('raw data'!$E:$E,'raw data'!$A:$A,"="&amp;SystemAnalysis!$A1619,'raw data'!$G:$G,"="&amp;SystemAnalysis!$F1619)</f>
        <v>1</v>
      </c>
      <c r="J1619" s="24">
        <f>$D1619*H1619*Inputs!$A$2</f>
        <v>4.4578600000000002</v>
      </c>
      <c r="K1619" s="11">
        <f>IFERROR(I1619/J1619,"")</f>
        <v>0.22432288138254677</v>
      </c>
    </row>
    <row r="1620" spans="1:11" x14ac:dyDescent="0.25">
      <c r="A1620" s="35">
        <v>8345</v>
      </c>
      <c r="B1620" s="2" t="s">
        <v>5</v>
      </c>
      <c r="C1620" s="2">
        <v>13</v>
      </c>
      <c r="D1620" s="2">
        <v>4.3</v>
      </c>
      <c r="E1620" s="12">
        <v>41122</v>
      </c>
      <c r="F1620" s="18">
        <v>2015</v>
      </c>
      <c r="G1620" s="2">
        <f ca="1">IF(YEAR(E1620)=Inputs!$A$4,1,0)</f>
        <v>0</v>
      </c>
      <c r="H1620" s="23">
        <v>0.88100000000000001</v>
      </c>
      <c r="I1620" s="2">
        <f>SUMIFS('raw data'!$E:$E,'raw data'!$A:$A,"="&amp;SystemAnalysis!$A1620,'raw data'!$G:$G,"="&amp;SystemAnalysis!$F1620)</f>
        <v>1</v>
      </c>
      <c r="J1620" s="24">
        <f>$D1620*H1620*Inputs!$A$2</f>
        <v>4.1671300000000002</v>
      </c>
      <c r="K1620" s="11">
        <f>IFERROR(I1620/J1620,"")</f>
        <v>0.23997331496737562</v>
      </c>
    </row>
    <row r="1621" spans="1:11" x14ac:dyDescent="0.25">
      <c r="A1621" s="35">
        <v>8346</v>
      </c>
      <c r="B1621" s="2" t="s">
        <v>5</v>
      </c>
      <c r="C1621" s="2">
        <v>13</v>
      </c>
      <c r="D1621" s="2">
        <v>3.22</v>
      </c>
      <c r="E1621" s="12">
        <v>41153</v>
      </c>
      <c r="F1621" s="18">
        <v>2015</v>
      </c>
      <c r="G1621" s="2">
        <f ca="1">IF(YEAR(E1621)=Inputs!$A$4,1,0)</f>
        <v>0</v>
      </c>
      <c r="H1621" s="23">
        <v>0.88100000000000001</v>
      </c>
      <c r="I1621" s="2">
        <f>SUMIFS('raw data'!$E:$E,'raw data'!$A:$A,"="&amp;SystemAnalysis!$A1621,'raw data'!$G:$G,"="&amp;SystemAnalysis!$F1621)</f>
        <v>1</v>
      </c>
      <c r="J1621" s="24">
        <f>$D1621*H1621*Inputs!$A$2</f>
        <v>3.1205020000000006</v>
      </c>
      <c r="K1621" s="11">
        <f>IFERROR(I1621/J1621,"")</f>
        <v>0.32046125911792389</v>
      </c>
    </row>
    <row r="1622" spans="1:11" x14ac:dyDescent="0.25">
      <c r="A1622" s="35">
        <v>8347</v>
      </c>
      <c r="B1622" s="2" t="s">
        <v>5</v>
      </c>
      <c r="C1622" s="2">
        <v>13</v>
      </c>
      <c r="D1622" s="2">
        <v>6.9</v>
      </c>
      <c r="E1622" s="12">
        <v>41122</v>
      </c>
      <c r="F1622" s="18">
        <v>2015</v>
      </c>
      <c r="G1622" s="2">
        <f ca="1">IF(YEAR(E1622)=Inputs!$A$4,1,0)</f>
        <v>0</v>
      </c>
      <c r="H1622" s="23">
        <v>0.88100000000000001</v>
      </c>
      <c r="I1622" s="2">
        <f>SUMIFS('raw data'!$E:$E,'raw data'!$A:$A,"="&amp;SystemAnalysis!$A1622,'raw data'!$G:$G,"="&amp;SystemAnalysis!$F1622)</f>
        <v>2</v>
      </c>
      <c r="J1622" s="24">
        <f>$D1622*H1622*Inputs!$A$2</f>
        <v>6.6867900000000002</v>
      </c>
      <c r="K1622" s="11">
        <f>IFERROR(I1622/J1622,"")</f>
        <v>0.29909717517672901</v>
      </c>
    </row>
    <row r="1623" spans="1:11" x14ac:dyDescent="0.25">
      <c r="A1623" s="35">
        <v>8348</v>
      </c>
      <c r="B1623" s="2" t="s">
        <v>5</v>
      </c>
      <c r="C1623" s="2">
        <v>13</v>
      </c>
      <c r="D1623" s="2">
        <v>4.5999999999999996</v>
      </c>
      <c r="E1623" s="12">
        <v>41122</v>
      </c>
      <c r="F1623" s="18">
        <v>2015</v>
      </c>
      <c r="G1623" s="2">
        <f ca="1">IF(YEAR(E1623)=Inputs!$A$4,1,0)</f>
        <v>0</v>
      </c>
      <c r="H1623" s="23">
        <v>0.88100000000000001</v>
      </c>
      <c r="I1623" s="2">
        <f>SUMIFS('raw data'!$E:$E,'raw data'!$A:$A,"="&amp;SystemAnalysis!$A1623,'raw data'!$G:$G,"="&amp;SystemAnalysis!$F1623)</f>
        <v>1</v>
      </c>
      <c r="J1623" s="24">
        <f>$D1623*H1623*Inputs!$A$2</f>
        <v>4.4578600000000002</v>
      </c>
      <c r="K1623" s="11">
        <f>IFERROR(I1623/J1623,"")</f>
        <v>0.22432288138254677</v>
      </c>
    </row>
    <row r="1624" spans="1:11" x14ac:dyDescent="0.25">
      <c r="A1624" s="35">
        <v>8349</v>
      </c>
      <c r="B1624" s="2" t="s">
        <v>5</v>
      </c>
      <c r="C1624" s="2">
        <v>13</v>
      </c>
      <c r="D1624" s="2">
        <v>3.22</v>
      </c>
      <c r="E1624" s="12">
        <v>41153</v>
      </c>
      <c r="F1624" s="18">
        <v>2015</v>
      </c>
      <c r="G1624" s="2">
        <f ca="1">IF(YEAR(E1624)=Inputs!$A$4,1,0)</f>
        <v>0</v>
      </c>
      <c r="H1624" s="23">
        <v>0.88100000000000001</v>
      </c>
      <c r="I1624" s="2">
        <f>SUMIFS('raw data'!$E:$E,'raw data'!$A:$A,"="&amp;SystemAnalysis!$A1624,'raw data'!$G:$G,"="&amp;SystemAnalysis!$F1624)</f>
        <v>0</v>
      </c>
      <c r="J1624" s="24">
        <f>$D1624*H1624*Inputs!$A$2</f>
        <v>3.1205020000000006</v>
      </c>
      <c r="K1624" s="11">
        <f>IFERROR(I1624/J1624,"")</f>
        <v>0</v>
      </c>
    </row>
    <row r="1625" spans="1:11" x14ac:dyDescent="0.25">
      <c r="A1625" s="35">
        <v>8350</v>
      </c>
      <c r="B1625" s="2" t="s">
        <v>5</v>
      </c>
      <c r="C1625" s="2">
        <v>13</v>
      </c>
      <c r="D1625" s="2">
        <v>7.31</v>
      </c>
      <c r="E1625" s="12">
        <v>41122</v>
      </c>
      <c r="F1625" s="18">
        <v>2015</v>
      </c>
      <c r="G1625" s="2">
        <f ca="1">IF(YEAR(E1625)=Inputs!$A$4,1,0)</f>
        <v>0</v>
      </c>
      <c r="H1625" s="23">
        <v>0.88100000000000001</v>
      </c>
      <c r="I1625" s="2">
        <f>SUMIFS('raw data'!$E:$E,'raw data'!$A:$A,"="&amp;SystemAnalysis!$A1625,'raw data'!$G:$G,"="&amp;SystemAnalysis!$F1625)</f>
        <v>1</v>
      </c>
      <c r="J1625" s="24">
        <f>$D1625*H1625*Inputs!$A$2</f>
        <v>7.0841210000000006</v>
      </c>
      <c r="K1625" s="11">
        <f>IFERROR(I1625/J1625,"")</f>
        <v>0.14116077351022094</v>
      </c>
    </row>
    <row r="1626" spans="1:11" x14ac:dyDescent="0.25">
      <c r="A1626" s="35">
        <v>8351</v>
      </c>
      <c r="B1626" s="2" t="s">
        <v>5</v>
      </c>
      <c r="C1626" s="2">
        <v>13</v>
      </c>
      <c r="D1626" s="2">
        <v>2.99</v>
      </c>
      <c r="E1626" s="12">
        <v>41153</v>
      </c>
      <c r="F1626" s="18">
        <v>2015</v>
      </c>
      <c r="G1626" s="2">
        <f ca="1">IF(YEAR(E1626)=Inputs!$A$4,1,0)</f>
        <v>0</v>
      </c>
      <c r="H1626" s="23">
        <v>0.88100000000000001</v>
      </c>
      <c r="I1626" s="2">
        <f>SUMIFS('raw data'!$E:$E,'raw data'!$A:$A,"="&amp;SystemAnalysis!$A1626,'raw data'!$G:$G,"="&amp;SystemAnalysis!$F1626)</f>
        <v>0</v>
      </c>
      <c r="J1626" s="24">
        <f>$D1626*H1626*Inputs!$A$2</f>
        <v>2.8976090000000005</v>
      </c>
      <c r="K1626" s="11">
        <f>IFERROR(I1626/J1626,"")</f>
        <v>0</v>
      </c>
    </row>
    <row r="1627" spans="1:11" x14ac:dyDescent="0.25">
      <c r="A1627" s="35">
        <v>8352</v>
      </c>
      <c r="B1627" s="2" t="s">
        <v>5</v>
      </c>
      <c r="C1627" s="2">
        <v>13</v>
      </c>
      <c r="D1627" s="2">
        <v>3.68</v>
      </c>
      <c r="E1627" s="12">
        <v>41153</v>
      </c>
      <c r="F1627" s="18">
        <v>2015</v>
      </c>
      <c r="G1627" s="2">
        <f ca="1">IF(YEAR(E1627)=Inputs!$A$4,1,0)</f>
        <v>0</v>
      </c>
      <c r="H1627" s="23">
        <v>0.88100000000000001</v>
      </c>
      <c r="I1627" s="2">
        <f>SUMIFS('raw data'!$E:$E,'raw data'!$A:$A,"="&amp;SystemAnalysis!$A1627,'raw data'!$G:$G,"="&amp;SystemAnalysis!$F1627)</f>
        <v>1</v>
      </c>
      <c r="J1627" s="24">
        <f>$D1627*H1627*Inputs!$A$2</f>
        <v>3.5662880000000006</v>
      </c>
      <c r="K1627" s="11">
        <f>IFERROR(I1627/J1627,"")</f>
        <v>0.28040360172818346</v>
      </c>
    </row>
    <row r="1628" spans="1:11" x14ac:dyDescent="0.25">
      <c r="A1628" s="35">
        <v>8353</v>
      </c>
      <c r="B1628" s="2" t="s">
        <v>5</v>
      </c>
      <c r="C1628" s="2">
        <v>13</v>
      </c>
      <c r="D1628" s="2">
        <v>8.9700000000000006</v>
      </c>
      <c r="E1628" s="12">
        <v>41091</v>
      </c>
      <c r="F1628" s="18">
        <v>2015</v>
      </c>
      <c r="G1628" s="2">
        <f ca="1">IF(YEAR(E1628)=Inputs!$A$4,1,0)</f>
        <v>0</v>
      </c>
      <c r="H1628" s="23">
        <v>0.88100000000000001</v>
      </c>
      <c r="I1628" s="2">
        <f>SUMIFS('raw data'!$E:$E,'raw data'!$A:$A,"="&amp;SystemAnalysis!$A1628,'raw data'!$G:$G,"="&amp;SystemAnalysis!$F1628)</f>
        <v>2</v>
      </c>
      <c r="J1628" s="24">
        <f>$D1628*H1628*Inputs!$A$2</f>
        <v>8.6928270000000012</v>
      </c>
      <c r="K1628" s="11">
        <f>IFERROR(I1628/J1628,"")</f>
        <v>0.23007475013594539</v>
      </c>
    </row>
    <row r="1629" spans="1:11" x14ac:dyDescent="0.25">
      <c r="A1629" s="35">
        <v>8354</v>
      </c>
      <c r="B1629" s="2" t="s">
        <v>5</v>
      </c>
      <c r="C1629" s="2">
        <v>13</v>
      </c>
      <c r="D1629" s="2">
        <v>5.8049999999999997</v>
      </c>
      <c r="E1629" s="12">
        <v>41122</v>
      </c>
      <c r="F1629" s="18">
        <v>2015</v>
      </c>
      <c r="G1629" s="2">
        <f ca="1">IF(YEAR(E1629)=Inputs!$A$4,1,0)</f>
        <v>0</v>
      </c>
      <c r="H1629" s="23">
        <v>0.88100000000000001</v>
      </c>
      <c r="I1629" s="2">
        <f>SUMIFS('raw data'!$E:$E,'raw data'!$A:$A,"="&amp;SystemAnalysis!$A1629,'raw data'!$G:$G,"="&amp;SystemAnalysis!$F1629)</f>
        <v>1</v>
      </c>
      <c r="J1629" s="24">
        <f>$D1629*H1629*Inputs!$A$2</f>
        <v>5.6256255000000008</v>
      </c>
      <c r="K1629" s="11">
        <f>IFERROR(I1629/J1629,"")</f>
        <v>0.17775801108694489</v>
      </c>
    </row>
    <row r="1630" spans="1:11" x14ac:dyDescent="0.25">
      <c r="A1630" s="35">
        <v>8355</v>
      </c>
      <c r="B1630" s="2" t="s">
        <v>5</v>
      </c>
      <c r="C1630" s="2">
        <v>13</v>
      </c>
      <c r="D1630" s="2">
        <v>2.58</v>
      </c>
      <c r="E1630" s="12">
        <v>41183</v>
      </c>
      <c r="F1630" s="18">
        <v>2015</v>
      </c>
      <c r="G1630" s="2">
        <f ca="1">IF(YEAR(E1630)=Inputs!$A$4,1,0)</f>
        <v>0</v>
      </c>
      <c r="H1630" s="23">
        <v>0.88100000000000001</v>
      </c>
      <c r="I1630" s="2">
        <f>SUMIFS('raw data'!$E:$E,'raw data'!$A:$A,"="&amp;SystemAnalysis!$A1630,'raw data'!$G:$G,"="&amp;SystemAnalysis!$F1630)</f>
        <v>1</v>
      </c>
      <c r="J1630" s="24">
        <f>$D1630*H1630*Inputs!$A$2</f>
        <v>2.5002780000000002</v>
      </c>
      <c r="K1630" s="11">
        <f>IFERROR(I1630/J1630,"")</f>
        <v>0.39995552494562603</v>
      </c>
    </row>
    <row r="1631" spans="1:11" x14ac:dyDescent="0.25">
      <c r="A1631" s="35">
        <v>8356</v>
      </c>
      <c r="B1631" s="2" t="s">
        <v>5</v>
      </c>
      <c r="C1631" s="2">
        <v>13</v>
      </c>
      <c r="D1631" s="2">
        <v>7.59</v>
      </c>
      <c r="E1631" s="12">
        <v>41000</v>
      </c>
      <c r="F1631" s="18">
        <v>2015</v>
      </c>
      <c r="G1631" s="2">
        <f ca="1">IF(YEAR(E1631)=Inputs!$A$4,1,0)</f>
        <v>0</v>
      </c>
      <c r="H1631" s="23">
        <v>0.88100000000000001</v>
      </c>
      <c r="I1631" s="2">
        <f>SUMIFS('raw data'!$E:$E,'raw data'!$A:$A,"="&amp;SystemAnalysis!$A1631,'raw data'!$G:$G,"="&amp;SystemAnalysis!$F1631)</f>
        <v>0</v>
      </c>
      <c r="J1631" s="24">
        <f>$D1631*H1631*Inputs!$A$2</f>
        <v>7.3554690000000011</v>
      </c>
      <c r="K1631" s="11">
        <f>IFERROR(I1631/J1631,"")</f>
        <v>0</v>
      </c>
    </row>
    <row r="1632" spans="1:11" x14ac:dyDescent="0.25">
      <c r="A1632" s="35">
        <v>8357</v>
      </c>
      <c r="B1632" s="2" t="s">
        <v>5</v>
      </c>
      <c r="C1632" s="2">
        <v>13</v>
      </c>
      <c r="D1632" s="2">
        <v>6.2549999999999999</v>
      </c>
      <c r="E1632" s="12">
        <v>41122</v>
      </c>
      <c r="F1632" s="18">
        <v>2015</v>
      </c>
      <c r="G1632" s="2">
        <f ca="1">IF(YEAR(E1632)=Inputs!$A$4,1,0)</f>
        <v>0</v>
      </c>
      <c r="H1632" s="23">
        <v>0.88100000000000001</v>
      </c>
      <c r="I1632" s="2">
        <f>SUMIFS('raw data'!$E:$E,'raw data'!$A:$A,"="&amp;SystemAnalysis!$A1632,'raw data'!$G:$G,"="&amp;SystemAnalysis!$F1632)</f>
        <v>1</v>
      </c>
      <c r="J1632" s="24">
        <f>$D1632*H1632*Inputs!$A$2</f>
        <v>6.0617205000000007</v>
      </c>
      <c r="K1632" s="11">
        <f>IFERROR(I1632/J1632,"")</f>
        <v>0.16496966496558194</v>
      </c>
    </row>
    <row r="1633" spans="1:11" x14ac:dyDescent="0.25">
      <c r="A1633" s="35">
        <v>8358</v>
      </c>
      <c r="B1633" s="2" t="s">
        <v>5</v>
      </c>
      <c r="C1633" s="2">
        <v>13</v>
      </c>
      <c r="D1633" s="2">
        <v>4.1399999999999997</v>
      </c>
      <c r="E1633" s="12">
        <v>41122</v>
      </c>
      <c r="F1633" s="18">
        <v>2015</v>
      </c>
      <c r="G1633" s="2">
        <f ca="1">IF(YEAR(E1633)=Inputs!$A$4,1,0)</f>
        <v>0</v>
      </c>
      <c r="H1633" s="23">
        <v>0.88100000000000001</v>
      </c>
      <c r="I1633" s="2">
        <f>SUMIFS('raw data'!$E:$E,'raw data'!$A:$A,"="&amp;SystemAnalysis!$A1633,'raw data'!$G:$G,"="&amp;SystemAnalysis!$F1633)</f>
        <v>1</v>
      </c>
      <c r="J1633" s="24">
        <f>$D1633*H1633*Inputs!$A$2</f>
        <v>4.0120740000000001</v>
      </c>
      <c r="K1633" s="11">
        <f>IFERROR(I1633/J1633,"")</f>
        <v>0.24924764598060753</v>
      </c>
    </row>
    <row r="1634" spans="1:11" x14ac:dyDescent="0.25">
      <c r="A1634" s="35">
        <v>8359</v>
      </c>
      <c r="B1634" s="2" t="s">
        <v>5</v>
      </c>
      <c r="C1634" s="2">
        <v>13</v>
      </c>
      <c r="D1634" s="2">
        <v>4.37</v>
      </c>
      <c r="E1634" s="12">
        <v>41122</v>
      </c>
      <c r="F1634" s="18">
        <v>2015</v>
      </c>
      <c r="G1634" s="2">
        <f ca="1">IF(YEAR(E1634)=Inputs!$A$4,1,0)</f>
        <v>0</v>
      </c>
      <c r="H1634" s="23">
        <v>0.88100000000000001</v>
      </c>
      <c r="I1634" s="2">
        <f>SUMIFS('raw data'!$E:$E,'raw data'!$A:$A,"="&amp;SystemAnalysis!$A1634,'raw data'!$G:$G,"="&amp;SystemAnalysis!$F1634)</f>
        <v>1</v>
      </c>
      <c r="J1634" s="24">
        <f>$D1634*H1634*Inputs!$A$2</f>
        <v>4.234967000000001</v>
      </c>
      <c r="K1634" s="11">
        <f>IFERROR(I1634/J1634,"")</f>
        <v>0.2361293488237334</v>
      </c>
    </row>
    <row r="1635" spans="1:11" x14ac:dyDescent="0.25">
      <c r="A1635" s="35">
        <v>8360</v>
      </c>
      <c r="B1635" s="2" t="s">
        <v>5</v>
      </c>
      <c r="C1635" s="2">
        <v>13</v>
      </c>
      <c r="D1635" s="2">
        <v>3.68</v>
      </c>
      <c r="E1635" s="12">
        <v>41153</v>
      </c>
      <c r="F1635" s="18">
        <v>2015</v>
      </c>
      <c r="G1635" s="2">
        <f ca="1">IF(YEAR(E1635)=Inputs!$A$4,1,0)</f>
        <v>0</v>
      </c>
      <c r="H1635" s="23">
        <v>0.88100000000000001</v>
      </c>
      <c r="I1635" s="2">
        <f>SUMIFS('raw data'!$E:$E,'raw data'!$A:$A,"="&amp;SystemAnalysis!$A1635,'raw data'!$G:$G,"="&amp;SystemAnalysis!$F1635)</f>
        <v>1</v>
      </c>
      <c r="J1635" s="24">
        <f>$D1635*H1635*Inputs!$A$2</f>
        <v>3.5662880000000006</v>
      </c>
      <c r="K1635" s="11">
        <f>IFERROR(I1635/J1635,"")</f>
        <v>0.28040360172818346</v>
      </c>
    </row>
    <row r="1636" spans="1:11" x14ac:dyDescent="0.25">
      <c r="A1636" s="35">
        <v>8361</v>
      </c>
      <c r="B1636" s="2" t="s">
        <v>5</v>
      </c>
      <c r="C1636" s="2">
        <v>13</v>
      </c>
      <c r="D1636" s="2">
        <v>3.22</v>
      </c>
      <c r="E1636" s="12">
        <v>41153</v>
      </c>
      <c r="F1636" s="18">
        <v>2015</v>
      </c>
      <c r="G1636" s="2">
        <f ca="1">IF(YEAR(E1636)=Inputs!$A$4,1,0)</f>
        <v>0</v>
      </c>
      <c r="H1636" s="23">
        <v>0.88100000000000001</v>
      </c>
      <c r="I1636" s="2">
        <f>SUMIFS('raw data'!$E:$E,'raw data'!$A:$A,"="&amp;SystemAnalysis!$A1636,'raw data'!$G:$G,"="&amp;SystemAnalysis!$F1636)</f>
        <v>1</v>
      </c>
      <c r="J1636" s="24">
        <f>$D1636*H1636*Inputs!$A$2</f>
        <v>3.1205020000000006</v>
      </c>
      <c r="K1636" s="11">
        <f>IFERROR(I1636/J1636,"")</f>
        <v>0.32046125911792389</v>
      </c>
    </row>
    <row r="1637" spans="1:11" x14ac:dyDescent="0.25">
      <c r="A1637" s="35">
        <v>8362</v>
      </c>
      <c r="B1637" s="2" t="s">
        <v>5</v>
      </c>
      <c r="C1637" s="2">
        <v>13</v>
      </c>
      <c r="D1637" s="2">
        <v>7.9550000000000001</v>
      </c>
      <c r="E1637" s="12">
        <v>41122</v>
      </c>
      <c r="F1637" s="18">
        <v>2015</v>
      </c>
      <c r="G1637" s="2">
        <f ca="1">IF(YEAR(E1637)=Inputs!$A$4,1,0)</f>
        <v>0</v>
      </c>
      <c r="H1637" s="23">
        <v>0.88100000000000001</v>
      </c>
      <c r="I1637" s="2">
        <f>SUMIFS('raw data'!$E:$E,'raw data'!$A:$A,"="&amp;SystemAnalysis!$A1637,'raw data'!$G:$G,"="&amp;SystemAnalysis!$F1637)</f>
        <v>1</v>
      </c>
      <c r="J1637" s="24">
        <f>$D1637*H1637*Inputs!$A$2</f>
        <v>7.7091905000000009</v>
      </c>
      <c r="K1637" s="11">
        <f>IFERROR(I1637/J1637,"")</f>
        <v>0.1297153053877706</v>
      </c>
    </row>
    <row r="1638" spans="1:11" x14ac:dyDescent="0.25">
      <c r="A1638" s="35">
        <v>8363</v>
      </c>
      <c r="B1638" s="2" t="s">
        <v>5</v>
      </c>
      <c r="C1638" s="2">
        <v>13</v>
      </c>
      <c r="D1638" s="2">
        <v>3.87</v>
      </c>
      <c r="E1638" s="12">
        <v>41153</v>
      </c>
      <c r="F1638" s="18">
        <v>2015</v>
      </c>
      <c r="G1638" s="2">
        <f ca="1">IF(YEAR(E1638)=Inputs!$A$4,1,0)</f>
        <v>0</v>
      </c>
      <c r="H1638" s="23">
        <v>0.88100000000000001</v>
      </c>
      <c r="I1638" s="2">
        <f>SUMIFS('raw data'!$E:$E,'raw data'!$A:$A,"="&amp;SystemAnalysis!$A1638,'raw data'!$G:$G,"="&amp;SystemAnalysis!$F1638)</f>
        <v>0</v>
      </c>
      <c r="J1638" s="24">
        <f>$D1638*H1638*Inputs!$A$2</f>
        <v>3.7504170000000006</v>
      </c>
      <c r="K1638" s="11">
        <f>IFERROR(I1638/J1638,"")</f>
        <v>0</v>
      </c>
    </row>
    <row r="1639" spans="1:11" x14ac:dyDescent="0.25">
      <c r="A1639" s="35">
        <v>8364</v>
      </c>
      <c r="B1639" s="2" t="s">
        <v>5</v>
      </c>
      <c r="C1639" s="2">
        <v>13</v>
      </c>
      <c r="D1639" s="2">
        <v>6.9</v>
      </c>
      <c r="E1639" s="12">
        <v>41122</v>
      </c>
      <c r="F1639" s="18">
        <v>2015</v>
      </c>
      <c r="G1639" s="2">
        <f ca="1">IF(YEAR(E1639)=Inputs!$A$4,1,0)</f>
        <v>0</v>
      </c>
      <c r="H1639" s="23">
        <v>0.88100000000000001</v>
      </c>
      <c r="I1639" s="2">
        <f>SUMIFS('raw data'!$E:$E,'raw data'!$A:$A,"="&amp;SystemAnalysis!$A1639,'raw data'!$G:$G,"="&amp;SystemAnalysis!$F1639)</f>
        <v>2</v>
      </c>
      <c r="J1639" s="24">
        <f>$D1639*H1639*Inputs!$A$2</f>
        <v>6.6867900000000002</v>
      </c>
      <c r="K1639" s="11">
        <f>IFERROR(I1639/J1639,"")</f>
        <v>0.29909717517672901</v>
      </c>
    </row>
    <row r="1640" spans="1:11" x14ac:dyDescent="0.25">
      <c r="A1640" s="35">
        <v>8365</v>
      </c>
      <c r="B1640" s="2" t="s">
        <v>5</v>
      </c>
      <c r="C1640" s="2">
        <v>13</v>
      </c>
      <c r="D1640" s="2">
        <v>6.45</v>
      </c>
      <c r="E1640" s="12">
        <v>41122</v>
      </c>
      <c r="F1640" s="18">
        <v>2015</v>
      </c>
      <c r="G1640" s="2">
        <f ca="1">IF(YEAR(E1640)=Inputs!$A$4,1,0)</f>
        <v>0</v>
      </c>
      <c r="H1640" s="23">
        <v>0.88100000000000001</v>
      </c>
      <c r="I1640" s="2">
        <f>SUMIFS('raw data'!$E:$E,'raw data'!$A:$A,"="&amp;SystemAnalysis!$A1640,'raw data'!$G:$G,"="&amp;SystemAnalysis!$F1640)</f>
        <v>1</v>
      </c>
      <c r="J1640" s="24">
        <f>$D1640*H1640*Inputs!$A$2</f>
        <v>6.2506950000000003</v>
      </c>
      <c r="K1640" s="11">
        <f>IFERROR(I1640/J1640,"")</f>
        <v>0.15998220997825041</v>
      </c>
    </row>
    <row r="1641" spans="1:11" x14ac:dyDescent="0.25">
      <c r="A1641" s="35">
        <v>8366</v>
      </c>
      <c r="B1641" s="2" t="s">
        <v>5</v>
      </c>
      <c r="C1641" s="2">
        <v>13</v>
      </c>
      <c r="D1641" s="2">
        <v>4.5999999999999996</v>
      </c>
      <c r="E1641" s="12">
        <v>41122</v>
      </c>
      <c r="F1641" s="18">
        <v>2015</v>
      </c>
      <c r="G1641" s="2">
        <f ca="1">IF(YEAR(E1641)=Inputs!$A$4,1,0)</f>
        <v>0</v>
      </c>
      <c r="H1641" s="23">
        <v>0.88100000000000001</v>
      </c>
      <c r="I1641" s="2">
        <f>SUMIFS('raw data'!$E:$E,'raw data'!$A:$A,"="&amp;SystemAnalysis!$A1641,'raw data'!$G:$G,"="&amp;SystemAnalysis!$F1641)</f>
        <v>1</v>
      </c>
      <c r="J1641" s="24">
        <f>$D1641*H1641*Inputs!$A$2</f>
        <v>4.4578600000000002</v>
      </c>
      <c r="K1641" s="11">
        <f>IFERROR(I1641/J1641,"")</f>
        <v>0.22432288138254677</v>
      </c>
    </row>
    <row r="1642" spans="1:11" x14ac:dyDescent="0.25">
      <c r="A1642" s="35">
        <v>8367</v>
      </c>
      <c r="B1642" s="2" t="s">
        <v>5</v>
      </c>
      <c r="C1642" s="2">
        <v>13</v>
      </c>
      <c r="D1642" s="2">
        <v>4.4649999999999999</v>
      </c>
      <c r="E1642" s="12">
        <v>41122</v>
      </c>
      <c r="F1642" s="18">
        <v>2015</v>
      </c>
      <c r="G1642" s="2">
        <f ca="1">IF(YEAR(E1642)=Inputs!$A$4,1,0)</f>
        <v>0</v>
      </c>
      <c r="H1642" s="23">
        <v>0.88100000000000001</v>
      </c>
      <c r="I1642" s="2">
        <f>SUMIFS('raw data'!$E:$E,'raw data'!$A:$A,"="&amp;SystemAnalysis!$A1642,'raw data'!$G:$G,"="&amp;SystemAnalysis!$F1642)</f>
        <v>1</v>
      </c>
      <c r="J1642" s="24">
        <f>$D1642*H1642*Inputs!$A$2</f>
        <v>4.3270315000000004</v>
      </c>
      <c r="K1642" s="11">
        <f>IFERROR(I1642/J1642,"")</f>
        <v>0.23110532012535612</v>
      </c>
    </row>
    <row r="1643" spans="1:11" x14ac:dyDescent="0.25">
      <c r="A1643" s="35">
        <v>8368</v>
      </c>
      <c r="B1643" s="2" t="s">
        <v>5</v>
      </c>
      <c r="C1643" s="2">
        <v>13</v>
      </c>
      <c r="D1643" s="2">
        <v>3.22</v>
      </c>
      <c r="E1643" s="12">
        <v>41153</v>
      </c>
      <c r="F1643" s="18">
        <v>2015</v>
      </c>
      <c r="G1643" s="2">
        <f ca="1">IF(YEAR(E1643)=Inputs!$A$4,1,0)</f>
        <v>0</v>
      </c>
      <c r="H1643" s="23">
        <v>0.88100000000000001</v>
      </c>
      <c r="I1643" s="2">
        <f>SUMIFS('raw data'!$E:$E,'raw data'!$A:$A,"="&amp;SystemAnalysis!$A1643,'raw data'!$G:$G,"="&amp;SystemAnalysis!$F1643)</f>
        <v>1</v>
      </c>
      <c r="J1643" s="24">
        <f>$D1643*H1643*Inputs!$A$2</f>
        <v>3.1205020000000006</v>
      </c>
      <c r="K1643" s="11">
        <f>IFERROR(I1643/J1643,"")</f>
        <v>0.32046125911792389</v>
      </c>
    </row>
    <row r="1644" spans="1:11" x14ac:dyDescent="0.25">
      <c r="A1644" s="35">
        <v>8369</v>
      </c>
      <c r="B1644" s="2" t="s">
        <v>5</v>
      </c>
      <c r="C1644" s="2">
        <v>13</v>
      </c>
      <c r="D1644" s="2">
        <v>9.2449999999999992</v>
      </c>
      <c r="E1644" s="12">
        <v>41091</v>
      </c>
      <c r="F1644" s="18">
        <v>2015</v>
      </c>
      <c r="G1644" s="2">
        <f ca="1">IF(YEAR(E1644)=Inputs!$A$4,1,0)</f>
        <v>0</v>
      </c>
      <c r="H1644" s="23">
        <v>0.88100000000000001</v>
      </c>
      <c r="I1644" s="2">
        <f>SUMIFS('raw data'!$E:$E,'raw data'!$A:$A,"="&amp;SystemAnalysis!$A1644,'raw data'!$G:$G,"="&amp;SystemAnalysis!$F1644)</f>
        <v>2</v>
      </c>
      <c r="J1644" s="24">
        <f>$D1644*H1644*Inputs!$A$2</f>
        <v>8.9593295000000008</v>
      </c>
      <c r="K1644" s="11">
        <f>IFERROR(I1644/J1644,"")</f>
        <v>0.22323099066732616</v>
      </c>
    </row>
    <row r="1645" spans="1:11" x14ac:dyDescent="0.25">
      <c r="A1645" s="35">
        <v>8370</v>
      </c>
      <c r="B1645" s="2" t="s">
        <v>5</v>
      </c>
      <c r="C1645" s="2">
        <v>13</v>
      </c>
      <c r="D1645" s="2">
        <v>5.64</v>
      </c>
      <c r="E1645" s="12">
        <v>41122</v>
      </c>
      <c r="F1645" s="18">
        <v>2015</v>
      </c>
      <c r="G1645" s="2">
        <f ca="1">IF(YEAR(E1645)=Inputs!$A$4,1,0)</f>
        <v>0</v>
      </c>
      <c r="H1645" s="23">
        <v>0.88100000000000001</v>
      </c>
      <c r="I1645" s="2">
        <f>SUMIFS('raw data'!$E:$E,'raw data'!$A:$A,"="&amp;SystemAnalysis!$A1645,'raw data'!$G:$G,"="&amp;SystemAnalysis!$F1645)</f>
        <v>1</v>
      </c>
      <c r="J1645" s="24">
        <f>$D1645*H1645*Inputs!$A$2</f>
        <v>5.4657240000000007</v>
      </c>
      <c r="K1645" s="11">
        <f>IFERROR(I1645/J1645,"")</f>
        <v>0.18295837843257359</v>
      </c>
    </row>
    <row r="1646" spans="1:11" x14ac:dyDescent="0.25">
      <c r="A1646" s="35">
        <v>8371</v>
      </c>
      <c r="B1646" s="2" t="s">
        <v>5</v>
      </c>
      <c r="C1646" s="2">
        <v>13</v>
      </c>
      <c r="D1646" s="2">
        <v>8.4600000000000009</v>
      </c>
      <c r="E1646" s="12">
        <v>41091</v>
      </c>
      <c r="F1646" s="18">
        <v>2015</v>
      </c>
      <c r="G1646" s="2">
        <f ca="1">IF(YEAR(E1646)=Inputs!$A$4,1,0)</f>
        <v>0</v>
      </c>
      <c r="H1646" s="23">
        <v>0.88100000000000001</v>
      </c>
      <c r="I1646" s="2">
        <f>SUMIFS('raw data'!$E:$E,'raw data'!$A:$A,"="&amp;SystemAnalysis!$A1646,'raw data'!$G:$G,"="&amp;SystemAnalysis!$F1646)</f>
        <v>1</v>
      </c>
      <c r="J1646" s="24">
        <f>$D1646*H1646*Inputs!$A$2</f>
        <v>8.1985860000000024</v>
      </c>
      <c r="K1646" s="11">
        <f>IFERROR(I1646/J1646,"")</f>
        <v>0.12197225228838238</v>
      </c>
    </row>
    <row r="1647" spans="1:11" x14ac:dyDescent="0.25">
      <c r="A1647" s="35">
        <v>8372</v>
      </c>
      <c r="B1647" s="2" t="s">
        <v>5</v>
      </c>
      <c r="C1647" s="2">
        <v>13</v>
      </c>
      <c r="D1647" s="2">
        <v>4.7</v>
      </c>
      <c r="E1647" s="12">
        <v>41122</v>
      </c>
      <c r="F1647" s="18">
        <v>2015</v>
      </c>
      <c r="G1647" s="2">
        <f ca="1">IF(YEAR(E1647)=Inputs!$A$4,1,0)</f>
        <v>0</v>
      </c>
      <c r="H1647" s="23">
        <v>0.88100000000000001</v>
      </c>
      <c r="I1647" s="2">
        <f>SUMIFS('raw data'!$E:$E,'raw data'!$A:$A,"="&amp;SystemAnalysis!$A1647,'raw data'!$G:$G,"="&amp;SystemAnalysis!$F1647)</f>
        <v>0</v>
      </c>
      <c r="J1647" s="24">
        <f>$D1647*H1647*Inputs!$A$2</f>
        <v>4.5547700000000004</v>
      </c>
      <c r="K1647" s="11">
        <f>IFERROR(I1647/J1647,"")</f>
        <v>0</v>
      </c>
    </row>
    <row r="1648" spans="1:11" x14ac:dyDescent="0.25">
      <c r="A1648" s="35">
        <v>8373</v>
      </c>
      <c r="B1648" s="2" t="s">
        <v>5</v>
      </c>
      <c r="C1648" s="2">
        <v>13</v>
      </c>
      <c r="D1648" s="2">
        <v>3.87</v>
      </c>
      <c r="E1648" s="12">
        <v>41153</v>
      </c>
      <c r="F1648" s="18">
        <v>2015</v>
      </c>
      <c r="G1648" s="2">
        <f ca="1">IF(YEAR(E1648)=Inputs!$A$4,1,0)</f>
        <v>0</v>
      </c>
      <c r="H1648" s="23">
        <v>0.88100000000000001</v>
      </c>
      <c r="I1648" s="2">
        <f>SUMIFS('raw data'!$E:$E,'raw data'!$A:$A,"="&amp;SystemAnalysis!$A1648,'raw data'!$G:$G,"="&amp;SystemAnalysis!$F1648)</f>
        <v>0</v>
      </c>
      <c r="J1648" s="24">
        <f>$D1648*H1648*Inputs!$A$2</f>
        <v>3.7504170000000006</v>
      </c>
      <c r="K1648" s="11">
        <f>IFERROR(I1648/J1648,"")</f>
        <v>0</v>
      </c>
    </row>
    <row r="1649" spans="1:11" x14ac:dyDescent="0.25">
      <c r="A1649" s="35">
        <v>8374</v>
      </c>
      <c r="B1649" s="2" t="s">
        <v>5</v>
      </c>
      <c r="C1649" s="2">
        <v>13</v>
      </c>
      <c r="D1649" s="2">
        <v>5.52</v>
      </c>
      <c r="E1649" s="12">
        <v>41122</v>
      </c>
      <c r="F1649" s="18">
        <v>2015</v>
      </c>
      <c r="G1649" s="2">
        <f ca="1">IF(YEAR(E1649)=Inputs!$A$4,1,0)</f>
        <v>0</v>
      </c>
      <c r="H1649" s="23">
        <v>0.88100000000000001</v>
      </c>
      <c r="I1649" s="2">
        <f>SUMIFS('raw data'!$E:$E,'raw data'!$A:$A,"="&amp;SystemAnalysis!$A1649,'raw data'!$G:$G,"="&amp;SystemAnalysis!$F1649)</f>
        <v>1</v>
      </c>
      <c r="J1649" s="24">
        <f>$D1649*H1649*Inputs!$A$2</f>
        <v>5.3494320000000002</v>
      </c>
      <c r="K1649" s="11">
        <f>IFERROR(I1649/J1649,"")</f>
        <v>0.18693573448545564</v>
      </c>
    </row>
    <row r="1650" spans="1:11" x14ac:dyDescent="0.25">
      <c r="A1650" s="35">
        <v>8375</v>
      </c>
      <c r="B1650" s="2" t="s">
        <v>5</v>
      </c>
      <c r="C1650" s="2">
        <v>13</v>
      </c>
      <c r="D1650" s="2">
        <v>4.1399999999999997</v>
      </c>
      <c r="E1650" s="12">
        <v>41153</v>
      </c>
      <c r="F1650" s="18">
        <v>2015</v>
      </c>
      <c r="G1650" s="2">
        <f ca="1">IF(YEAR(E1650)=Inputs!$A$4,1,0)</f>
        <v>0</v>
      </c>
      <c r="H1650" s="23">
        <v>0.88100000000000001</v>
      </c>
      <c r="I1650" s="2">
        <f>SUMIFS('raw data'!$E:$E,'raw data'!$A:$A,"="&amp;SystemAnalysis!$A1650,'raw data'!$G:$G,"="&amp;SystemAnalysis!$F1650)</f>
        <v>1</v>
      </c>
      <c r="J1650" s="24">
        <f>$D1650*H1650*Inputs!$A$2</f>
        <v>4.0120740000000001</v>
      </c>
      <c r="K1650" s="11">
        <f>IFERROR(I1650/J1650,"")</f>
        <v>0.24924764598060753</v>
      </c>
    </row>
    <row r="1651" spans="1:11" x14ac:dyDescent="0.25">
      <c r="A1651" s="35">
        <v>8376</v>
      </c>
      <c r="B1651" s="2" t="s">
        <v>5</v>
      </c>
      <c r="C1651" s="2">
        <v>13</v>
      </c>
      <c r="D1651" s="2">
        <v>3.01</v>
      </c>
      <c r="E1651" s="12">
        <v>41153</v>
      </c>
      <c r="F1651" s="18">
        <v>2015</v>
      </c>
      <c r="G1651" s="2">
        <f ca="1">IF(YEAR(E1651)=Inputs!$A$4,1,0)</f>
        <v>0</v>
      </c>
      <c r="H1651" s="23">
        <v>0.88100000000000001</v>
      </c>
      <c r="I1651" s="2">
        <f>SUMIFS('raw data'!$E:$E,'raw data'!$A:$A,"="&amp;SystemAnalysis!$A1651,'raw data'!$G:$G,"="&amp;SystemAnalysis!$F1651)</f>
        <v>0</v>
      </c>
      <c r="J1651" s="24">
        <f>$D1651*H1651*Inputs!$A$2</f>
        <v>2.9169909999999999</v>
      </c>
      <c r="K1651" s="11">
        <f>IFERROR(I1651/J1651,"")</f>
        <v>0</v>
      </c>
    </row>
    <row r="1652" spans="1:11" x14ac:dyDescent="0.25">
      <c r="A1652" s="35">
        <v>8377</v>
      </c>
      <c r="B1652" s="2" t="s">
        <v>5</v>
      </c>
      <c r="C1652" s="2">
        <v>13</v>
      </c>
      <c r="D1652" s="2">
        <v>5.52</v>
      </c>
      <c r="E1652" s="12">
        <v>41122</v>
      </c>
      <c r="F1652" s="18">
        <v>2015</v>
      </c>
      <c r="G1652" s="2">
        <f ca="1">IF(YEAR(E1652)=Inputs!$A$4,1,0)</f>
        <v>0</v>
      </c>
      <c r="H1652" s="23">
        <v>0.88100000000000001</v>
      </c>
      <c r="I1652" s="2">
        <f>SUMIFS('raw data'!$E:$E,'raw data'!$A:$A,"="&amp;SystemAnalysis!$A1652,'raw data'!$G:$G,"="&amp;SystemAnalysis!$F1652)</f>
        <v>1</v>
      </c>
      <c r="J1652" s="24">
        <f>$D1652*H1652*Inputs!$A$2</f>
        <v>5.3494320000000002</v>
      </c>
      <c r="K1652" s="11">
        <f>IFERROR(I1652/J1652,"")</f>
        <v>0.18693573448545564</v>
      </c>
    </row>
    <row r="1653" spans="1:11" x14ac:dyDescent="0.25">
      <c r="A1653" s="35">
        <v>8378</v>
      </c>
      <c r="B1653" s="2" t="s">
        <v>5</v>
      </c>
      <c r="C1653" s="2">
        <v>13</v>
      </c>
      <c r="D1653" s="2">
        <v>4.7</v>
      </c>
      <c r="E1653" s="12">
        <v>41122</v>
      </c>
      <c r="F1653" s="18">
        <v>2015</v>
      </c>
      <c r="G1653" s="2">
        <f ca="1">IF(YEAR(E1653)=Inputs!$A$4,1,0)</f>
        <v>0</v>
      </c>
      <c r="H1653" s="23">
        <v>0.88100000000000001</v>
      </c>
      <c r="I1653" s="2">
        <f>SUMIFS('raw data'!$E:$E,'raw data'!$A:$A,"="&amp;SystemAnalysis!$A1653,'raw data'!$G:$G,"="&amp;SystemAnalysis!$F1653)</f>
        <v>1</v>
      </c>
      <c r="J1653" s="24">
        <f>$D1653*H1653*Inputs!$A$2</f>
        <v>4.5547700000000004</v>
      </c>
      <c r="K1653" s="11">
        <f>IFERROR(I1653/J1653,"")</f>
        <v>0.21955005411908832</v>
      </c>
    </row>
    <row r="1654" spans="1:11" x14ac:dyDescent="0.25">
      <c r="A1654" s="35">
        <v>8379</v>
      </c>
      <c r="B1654" s="2" t="s">
        <v>5</v>
      </c>
      <c r="C1654" s="2">
        <v>13</v>
      </c>
      <c r="D1654" s="2">
        <v>4.4649999999999999</v>
      </c>
      <c r="E1654" s="12">
        <v>41122</v>
      </c>
      <c r="F1654" s="18">
        <v>2015</v>
      </c>
      <c r="G1654" s="2">
        <f ca="1">IF(YEAR(E1654)=Inputs!$A$4,1,0)</f>
        <v>0</v>
      </c>
      <c r="H1654" s="23">
        <v>0.88100000000000001</v>
      </c>
      <c r="I1654" s="2">
        <f>SUMIFS('raw data'!$E:$E,'raw data'!$A:$A,"="&amp;SystemAnalysis!$A1654,'raw data'!$G:$G,"="&amp;SystemAnalysis!$F1654)</f>
        <v>1</v>
      </c>
      <c r="J1654" s="24">
        <f>$D1654*H1654*Inputs!$A$2</f>
        <v>4.3270315000000004</v>
      </c>
      <c r="K1654" s="11">
        <f>IFERROR(I1654/J1654,"")</f>
        <v>0.23110532012535612</v>
      </c>
    </row>
    <row r="1655" spans="1:11" x14ac:dyDescent="0.25">
      <c r="A1655" s="35">
        <v>8380</v>
      </c>
      <c r="B1655" s="2" t="s">
        <v>5</v>
      </c>
      <c r="C1655" s="2">
        <v>13</v>
      </c>
      <c r="D1655" s="2">
        <v>5.17</v>
      </c>
      <c r="E1655" s="12">
        <v>41122</v>
      </c>
      <c r="F1655" s="18">
        <v>2015</v>
      </c>
      <c r="G1655" s="2">
        <f ca="1">IF(YEAR(E1655)=Inputs!$A$4,1,0)</f>
        <v>0</v>
      </c>
      <c r="H1655" s="23">
        <v>0.88100000000000001</v>
      </c>
      <c r="I1655" s="2">
        <f>SUMIFS('raw data'!$E:$E,'raw data'!$A:$A,"="&amp;SystemAnalysis!$A1655,'raw data'!$G:$G,"="&amp;SystemAnalysis!$F1655)</f>
        <v>0</v>
      </c>
      <c r="J1655" s="24">
        <f>$D1655*H1655*Inputs!$A$2</f>
        <v>5.0102469999999997</v>
      </c>
      <c r="K1655" s="11">
        <f>IFERROR(I1655/J1655,"")</f>
        <v>0</v>
      </c>
    </row>
    <row r="1656" spans="1:11" x14ac:dyDescent="0.25">
      <c r="A1656" s="35">
        <v>8381</v>
      </c>
      <c r="B1656" s="2" t="s">
        <v>5</v>
      </c>
      <c r="C1656" s="2">
        <v>13</v>
      </c>
      <c r="D1656" s="2">
        <v>4.7</v>
      </c>
      <c r="E1656" s="12">
        <v>41122</v>
      </c>
      <c r="F1656" s="18">
        <v>2015</v>
      </c>
      <c r="G1656" s="2">
        <f ca="1">IF(YEAR(E1656)=Inputs!$A$4,1,0)</f>
        <v>0</v>
      </c>
      <c r="H1656" s="23">
        <v>0.88100000000000001</v>
      </c>
      <c r="I1656" s="2">
        <f>SUMIFS('raw data'!$E:$E,'raw data'!$A:$A,"="&amp;SystemAnalysis!$A1656,'raw data'!$G:$G,"="&amp;SystemAnalysis!$F1656)</f>
        <v>1</v>
      </c>
      <c r="J1656" s="24">
        <f>$D1656*H1656*Inputs!$A$2</f>
        <v>4.5547700000000004</v>
      </c>
      <c r="K1656" s="11">
        <f>IFERROR(I1656/J1656,"")</f>
        <v>0.21955005411908832</v>
      </c>
    </row>
    <row r="1657" spans="1:11" x14ac:dyDescent="0.25">
      <c r="A1657" s="35">
        <v>8382</v>
      </c>
      <c r="B1657" s="2" t="s">
        <v>5</v>
      </c>
      <c r="C1657" s="2">
        <v>13</v>
      </c>
      <c r="D1657" s="2">
        <v>4.7</v>
      </c>
      <c r="E1657" s="12">
        <v>41122</v>
      </c>
      <c r="F1657" s="18">
        <v>2015</v>
      </c>
      <c r="G1657" s="2">
        <f ca="1">IF(YEAR(E1657)=Inputs!$A$4,1,0)</f>
        <v>0</v>
      </c>
      <c r="H1657" s="23">
        <v>0.88100000000000001</v>
      </c>
      <c r="I1657" s="2">
        <f>SUMIFS('raw data'!$E:$E,'raw data'!$A:$A,"="&amp;SystemAnalysis!$A1657,'raw data'!$G:$G,"="&amp;SystemAnalysis!$F1657)</f>
        <v>1</v>
      </c>
      <c r="J1657" s="24">
        <f>$D1657*H1657*Inputs!$A$2</f>
        <v>4.5547700000000004</v>
      </c>
      <c r="K1657" s="11">
        <f>IFERROR(I1657/J1657,"")</f>
        <v>0.21955005411908832</v>
      </c>
    </row>
    <row r="1658" spans="1:11" x14ac:dyDescent="0.25">
      <c r="A1658" s="35">
        <v>8383</v>
      </c>
      <c r="B1658" s="2" t="s">
        <v>5</v>
      </c>
      <c r="C1658" s="2">
        <v>13</v>
      </c>
      <c r="D1658" s="2">
        <v>5.0599999999999996</v>
      </c>
      <c r="E1658" s="12">
        <v>41122</v>
      </c>
      <c r="F1658" s="18">
        <v>2015</v>
      </c>
      <c r="G1658" s="2">
        <f ca="1">IF(YEAR(E1658)=Inputs!$A$4,1,0)</f>
        <v>0</v>
      </c>
      <c r="H1658" s="23">
        <v>0.88100000000000001</v>
      </c>
      <c r="I1658" s="2">
        <f>SUMIFS('raw data'!$E:$E,'raw data'!$A:$A,"="&amp;SystemAnalysis!$A1658,'raw data'!$G:$G,"="&amp;SystemAnalysis!$F1658)</f>
        <v>1</v>
      </c>
      <c r="J1658" s="24">
        <f>$D1658*H1658*Inputs!$A$2</f>
        <v>4.9036459999999993</v>
      </c>
      <c r="K1658" s="11">
        <f>IFERROR(I1658/J1658,"")</f>
        <v>0.20392989216595164</v>
      </c>
    </row>
    <row r="1659" spans="1:11" x14ac:dyDescent="0.25">
      <c r="A1659" s="35">
        <v>8384</v>
      </c>
      <c r="B1659" s="2" t="s">
        <v>5</v>
      </c>
      <c r="C1659" s="2">
        <v>13</v>
      </c>
      <c r="D1659" s="2">
        <v>6.11</v>
      </c>
      <c r="E1659" s="12">
        <v>41122</v>
      </c>
      <c r="F1659" s="18">
        <v>2015</v>
      </c>
      <c r="G1659" s="2">
        <f ca="1">IF(YEAR(E1659)=Inputs!$A$4,1,0)</f>
        <v>0</v>
      </c>
      <c r="H1659" s="23">
        <v>0.88100000000000001</v>
      </c>
      <c r="I1659" s="2">
        <f>SUMIFS('raw data'!$E:$E,'raw data'!$A:$A,"="&amp;SystemAnalysis!$A1659,'raw data'!$G:$G,"="&amp;SystemAnalysis!$F1659)</f>
        <v>2</v>
      </c>
      <c r="J1659" s="24">
        <f>$D1659*H1659*Inputs!$A$2</f>
        <v>5.9212010000000017</v>
      </c>
      <c r="K1659" s="11">
        <f>IFERROR(I1659/J1659,"")</f>
        <v>0.33776931402936661</v>
      </c>
    </row>
    <row r="1660" spans="1:11" x14ac:dyDescent="0.25">
      <c r="A1660" s="35">
        <v>8385</v>
      </c>
      <c r="B1660" s="2" t="s">
        <v>5</v>
      </c>
      <c r="C1660" s="2">
        <v>13</v>
      </c>
      <c r="D1660" s="2">
        <v>4.7</v>
      </c>
      <c r="E1660" s="12">
        <v>41122</v>
      </c>
      <c r="F1660" s="18">
        <v>2015</v>
      </c>
      <c r="G1660" s="2">
        <f ca="1">IF(YEAR(E1660)=Inputs!$A$4,1,0)</f>
        <v>0</v>
      </c>
      <c r="H1660" s="23">
        <v>0.88100000000000001</v>
      </c>
      <c r="I1660" s="2">
        <f>SUMIFS('raw data'!$E:$E,'raw data'!$A:$A,"="&amp;SystemAnalysis!$A1660,'raw data'!$G:$G,"="&amp;SystemAnalysis!$F1660)</f>
        <v>1</v>
      </c>
      <c r="J1660" s="24">
        <f>$D1660*H1660*Inputs!$A$2</f>
        <v>4.5547700000000004</v>
      </c>
      <c r="K1660" s="11">
        <f>IFERROR(I1660/J1660,"")</f>
        <v>0.21955005411908832</v>
      </c>
    </row>
    <row r="1661" spans="1:11" x14ac:dyDescent="0.25">
      <c r="A1661" s="35">
        <v>8386</v>
      </c>
      <c r="B1661" s="2" t="s">
        <v>5</v>
      </c>
      <c r="C1661" s="2">
        <v>13</v>
      </c>
      <c r="D1661" s="2">
        <v>2.82</v>
      </c>
      <c r="E1661" s="12">
        <v>41183</v>
      </c>
      <c r="F1661" s="18">
        <v>2015</v>
      </c>
      <c r="G1661" s="2">
        <f ca="1">IF(YEAR(E1661)=Inputs!$A$4,1,0)</f>
        <v>0</v>
      </c>
      <c r="H1661" s="23">
        <v>0.88100000000000001</v>
      </c>
      <c r="I1661" s="2">
        <f>SUMIFS('raw data'!$E:$E,'raw data'!$A:$A,"="&amp;SystemAnalysis!$A1661,'raw data'!$G:$G,"="&amp;SystemAnalysis!$F1661)</f>
        <v>0</v>
      </c>
      <c r="J1661" s="24">
        <f>$D1661*H1661*Inputs!$A$2</f>
        <v>2.7328620000000003</v>
      </c>
      <c r="K1661" s="11">
        <f>IFERROR(I1661/J1661,"")</f>
        <v>0</v>
      </c>
    </row>
    <row r="1662" spans="1:11" x14ac:dyDescent="0.25">
      <c r="A1662" s="35">
        <v>8387</v>
      </c>
      <c r="B1662" s="2" t="s">
        <v>5</v>
      </c>
      <c r="C1662" s="2">
        <v>13</v>
      </c>
      <c r="D1662" s="2">
        <v>7.05</v>
      </c>
      <c r="E1662" s="12">
        <v>41122</v>
      </c>
      <c r="F1662" s="18">
        <v>2015</v>
      </c>
      <c r="G1662" s="2">
        <f ca="1">IF(YEAR(E1662)=Inputs!$A$4,1,0)</f>
        <v>0</v>
      </c>
      <c r="H1662" s="23">
        <v>0.88100000000000001</v>
      </c>
      <c r="I1662" s="2">
        <f>SUMIFS('raw data'!$E:$E,'raw data'!$A:$A,"="&amp;SystemAnalysis!$A1662,'raw data'!$G:$G,"="&amp;SystemAnalysis!$F1662)</f>
        <v>2</v>
      </c>
      <c r="J1662" s="24">
        <f>$D1662*H1662*Inputs!$A$2</f>
        <v>6.8321550000000011</v>
      </c>
      <c r="K1662" s="11">
        <f>IFERROR(I1662/J1662,"")</f>
        <v>0.29273340549211774</v>
      </c>
    </row>
    <row r="1663" spans="1:11" x14ac:dyDescent="0.25">
      <c r="A1663" s="35">
        <v>8388</v>
      </c>
      <c r="B1663" s="2" t="s">
        <v>5</v>
      </c>
      <c r="C1663" s="2">
        <v>6</v>
      </c>
      <c r="D1663" s="2">
        <v>11.96</v>
      </c>
      <c r="E1663" s="12">
        <v>41153</v>
      </c>
      <c r="F1663" s="18">
        <v>2015</v>
      </c>
      <c r="G1663" s="2">
        <f ca="1">IF(YEAR(E1663)=Inputs!$A$4,1,0)</f>
        <v>0</v>
      </c>
      <c r="H1663" s="23">
        <v>0.88100000000000001</v>
      </c>
      <c r="I1663" s="2">
        <f>SUMIFS('raw data'!$E:$E,'raw data'!$A:$A,"="&amp;SystemAnalysis!$A1663,'raw data'!$G:$G,"="&amp;SystemAnalysis!$F1663)</f>
        <v>7</v>
      </c>
      <c r="J1663" s="24">
        <f>$D1663*H1663*Inputs!$A$2</f>
        <v>11.590436000000002</v>
      </c>
      <c r="K1663" s="11">
        <f>IFERROR(I1663/J1663,"")</f>
        <v>0.60394621910685664</v>
      </c>
    </row>
    <row r="1664" spans="1:11" x14ac:dyDescent="0.25">
      <c r="A1664" s="35">
        <v>8389</v>
      </c>
      <c r="B1664" s="2" t="s">
        <v>5</v>
      </c>
      <c r="C1664" s="2">
        <v>6</v>
      </c>
      <c r="D1664" s="2">
        <v>5.0599999999999996</v>
      </c>
      <c r="E1664" s="12">
        <v>41153</v>
      </c>
      <c r="F1664" s="18">
        <v>2015</v>
      </c>
      <c r="G1664" s="2">
        <f ca="1">IF(YEAR(E1664)=Inputs!$A$4,1,0)</f>
        <v>0</v>
      </c>
      <c r="H1664" s="23">
        <v>0.88100000000000001</v>
      </c>
      <c r="I1664" s="2">
        <f>SUMIFS('raw data'!$E:$E,'raw data'!$A:$A,"="&amp;SystemAnalysis!$A1664,'raw data'!$G:$G,"="&amp;SystemAnalysis!$F1664)</f>
        <v>3</v>
      </c>
      <c r="J1664" s="24">
        <f>$D1664*H1664*Inputs!$A$2</f>
        <v>4.9036459999999993</v>
      </c>
      <c r="K1664" s="11">
        <f>IFERROR(I1664/J1664,"")</f>
        <v>0.61178967649785498</v>
      </c>
    </row>
    <row r="1665" spans="1:11" x14ac:dyDescent="0.25">
      <c r="A1665" s="35">
        <v>8390</v>
      </c>
      <c r="B1665" s="2" t="s">
        <v>5</v>
      </c>
      <c r="C1665" s="2">
        <v>6</v>
      </c>
      <c r="D1665" s="2">
        <v>6.665</v>
      </c>
      <c r="E1665" s="12">
        <v>41183</v>
      </c>
      <c r="F1665" s="18">
        <v>2015</v>
      </c>
      <c r="G1665" s="2">
        <f ca="1">IF(YEAR(E1665)=Inputs!$A$4,1,0)</f>
        <v>0</v>
      </c>
      <c r="H1665" s="23">
        <v>0.88100000000000001</v>
      </c>
      <c r="I1665" s="2">
        <f>SUMIFS('raw data'!$E:$E,'raw data'!$A:$A,"="&amp;SystemAnalysis!$A1665,'raw data'!$G:$G,"="&amp;SystemAnalysis!$F1665)</f>
        <v>4</v>
      </c>
      <c r="J1665" s="24">
        <f>$D1665*H1665*Inputs!$A$2</f>
        <v>6.4590515000000002</v>
      </c>
      <c r="K1665" s="11">
        <f>IFERROR(I1665/J1665,"")</f>
        <v>0.61928597410935649</v>
      </c>
    </row>
    <row r="1666" spans="1:11" x14ac:dyDescent="0.25">
      <c r="A1666" s="35">
        <v>8391</v>
      </c>
      <c r="B1666" s="2" t="s">
        <v>5</v>
      </c>
      <c r="C1666" s="2">
        <v>6</v>
      </c>
      <c r="D1666" s="2">
        <v>3.91</v>
      </c>
      <c r="E1666" s="12">
        <v>41183</v>
      </c>
      <c r="F1666" s="18">
        <v>2015</v>
      </c>
      <c r="G1666" s="2">
        <f ca="1">IF(YEAR(E1666)=Inputs!$A$4,1,0)</f>
        <v>0</v>
      </c>
      <c r="H1666" s="23">
        <v>0.88100000000000001</v>
      </c>
      <c r="I1666" s="2">
        <f>SUMIFS('raw data'!$E:$E,'raw data'!$A:$A,"="&amp;SystemAnalysis!$A1666,'raw data'!$G:$G,"="&amp;SystemAnalysis!$F1666)</f>
        <v>3</v>
      </c>
      <c r="J1666" s="24">
        <f>$D1666*H1666*Inputs!$A$2</f>
        <v>3.7891810000000006</v>
      </c>
      <c r="K1666" s="11">
        <f>IFERROR(I1666/J1666,"")</f>
        <v>0.7917278166442826</v>
      </c>
    </row>
    <row r="1667" spans="1:11" x14ac:dyDescent="0.25">
      <c r="A1667" s="35">
        <v>8392</v>
      </c>
      <c r="B1667" s="2" t="s">
        <v>5</v>
      </c>
      <c r="C1667" s="2">
        <v>6</v>
      </c>
      <c r="D1667" s="2">
        <v>5.52</v>
      </c>
      <c r="E1667" s="12">
        <v>41183</v>
      </c>
      <c r="F1667" s="18">
        <v>2015</v>
      </c>
      <c r="G1667" s="2">
        <f ca="1">IF(YEAR(E1667)=Inputs!$A$4,1,0)</f>
        <v>0</v>
      </c>
      <c r="H1667" s="23">
        <v>0.88100000000000001</v>
      </c>
      <c r="I1667" s="2">
        <f>SUMIFS('raw data'!$E:$E,'raw data'!$A:$A,"="&amp;SystemAnalysis!$A1667,'raw data'!$G:$G,"="&amp;SystemAnalysis!$F1667)</f>
        <v>4</v>
      </c>
      <c r="J1667" s="24">
        <f>$D1667*H1667*Inputs!$A$2</f>
        <v>5.3494320000000002</v>
      </c>
      <c r="K1667" s="11">
        <f>IFERROR(I1667/J1667,"")</f>
        <v>0.74774293794182256</v>
      </c>
    </row>
    <row r="1668" spans="1:11" x14ac:dyDescent="0.25">
      <c r="A1668" s="35">
        <v>8393</v>
      </c>
      <c r="B1668" s="2" t="s">
        <v>5</v>
      </c>
      <c r="C1668" s="2">
        <v>6</v>
      </c>
      <c r="D1668" s="2">
        <v>6.02</v>
      </c>
      <c r="E1668" s="12">
        <v>41153</v>
      </c>
      <c r="F1668" s="18">
        <v>2015</v>
      </c>
      <c r="G1668" s="2">
        <f ca="1">IF(YEAR(E1668)=Inputs!$A$4,1,0)</f>
        <v>0</v>
      </c>
      <c r="H1668" s="23">
        <v>0.88100000000000001</v>
      </c>
      <c r="I1668" s="2">
        <f>SUMIFS('raw data'!$E:$E,'raw data'!$A:$A,"="&amp;SystemAnalysis!$A1668,'raw data'!$G:$G,"="&amp;SystemAnalysis!$F1668)</f>
        <v>4</v>
      </c>
      <c r="J1668" s="24">
        <f>$D1668*H1668*Inputs!$A$2</f>
        <v>5.8339819999999998</v>
      </c>
      <c r="K1668" s="11">
        <f>IFERROR(I1668/J1668,"")</f>
        <v>0.68563804276393037</v>
      </c>
    </row>
    <row r="1669" spans="1:11" x14ac:dyDescent="0.25">
      <c r="A1669" s="35">
        <v>8394</v>
      </c>
      <c r="B1669" s="2" t="s">
        <v>5</v>
      </c>
      <c r="C1669" s="2">
        <v>6</v>
      </c>
      <c r="D1669" s="2">
        <v>4.5999999999999996</v>
      </c>
      <c r="E1669" s="12">
        <v>41183</v>
      </c>
      <c r="F1669" s="18">
        <v>2015</v>
      </c>
      <c r="G1669" s="2">
        <f ca="1">IF(YEAR(E1669)=Inputs!$A$4,1,0)</f>
        <v>0</v>
      </c>
      <c r="H1669" s="23">
        <v>0.88100000000000001</v>
      </c>
      <c r="I1669" s="2">
        <f>SUMIFS('raw data'!$E:$E,'raw data'!$A:$A,"="&amp;SystemAnalysis!$A1669,'raw data'!$G:$G,"="&amp;SystemAnalysis!$F1669)</f>
        <v>3</v>
      </c>
      <c r="J1669" s="24">
        <f>$D1669*H1669*Inputs!$A$2</f>
        <v>4.4578600000000002</v>
      </c>
      <c r="K1669" s="11">
        <f>IFERROR(I1669/J1669,"")</f>
        <v>0.67296864414764035</v>
      </c>
    </row>
    <row r="1670" spans="1:11" x14ac:dyDescent="0.25">
      <c r="A1670" s="35">
        <v>8395</v>
      </c>
      <c r="B1670" s="2" t="s">
        <v>5</v>
      </c>
      <c r="C1670" s="2">
        <v>6</v>
      </c>
      <c r="D1670" s="2">
        <v>5.0599999999999996</v>
      </c>
      <c r="E1670" s="12">
        <v>41153</v>
      </c>
      <c r="F1670" s="18">
        <v>2015</v>
      </c>
      <c r="G1670" s="2">
        <f ca="1">IF(YEAR(E1670)=Inputs!$A$4,1,0)</f>
        <v>0</v>
      </c>
      <c r="H1670" s="23">
        <v>0.88100000000000001</v>
      </c>
      <c r="I1670" s="2">
        <f>SUMIFS('raw data'!$E:$E,'raw data'!$A:$A,"="&amp;SystemAnalysis!$A1670,'raw data'!$G:$G,"="&amp;SystemAnalysis!$F1670)</f>
        <v>3</v>
      </c>
      <c r="J1670" s="24">
        <f>$D1670*H1670*Inputs!$A$2</f>
        <v>4.9036459999999993</v>
      </c>
      <c r="K1670" s="11">
        <f>IFERROR(I1670/J1670,"")</f>
        <v>0.61178967649785498</v>
      </c>
    </row>
    <row r="1671" spans="1:11" x14ac:dyDescent="0.25">
      <c r="A1671" s="35">
        <v>8396</v>
      </c>
      <c r="B1671" s="2" t="s">
        <v>5</v>
      </c>
      <c r="C1671" s="2">
        <v>6</v>
      </c>
      <c r="D1671" s="2">
        <v>5.59</v>
      </c>
      <c r="E1671" s="12">
        <v>41153</v>
      </c>
      <c r="F1671" s="18">
        <v>2015</v>
      </c>
      <c r="G1671" s="2">
        <f ca="1">IF(YEAR(E1671)=Inputs!$A$4,1,0)</f>
        <v>0</v>
      </c>
      <c r="H1671" s="23">
        <v>0.88100000000000001</v>
      </c>
      <c r="I1671" s="2">
        <f>SUMIFS('raw data'!$E:$E,'raw data'!$A:$A,"="&amp;SystemAnalysis!$A1671,'raw data'!$G:$G,"="&amp;SystemAnalysis!$F1671)</f>
        <v>3</v>
      </c>
      <c r="J1671" s="24">
        <f>$D1671*H1671*Inputs!$A$2</f>
        <v>5.4172690000000001</v>
      </c>
      <c r="K1671" s="11">
        <f>IFERROR(I1671/J1671,"")</f>
        <v>0.55378457300163608</v>
      </c>
    </row>
    <row r="1672" spans="1:11" x14ac:dyDescent="0.25">
      <c r="A1672" s="35">
        <v>8397</v>
      </c>
      <c r="B1672" s="2" t="s">
        <v>5</v>
      </c>
      <c r="C1672" s="2">
        <v>6</v>
      </c>
      <c r="D1672" s="2">
        <v>6.02</v>
      </c>
      <c r="E1672" s="12">
        <v>41153</v>
      </c>
      <c r="F1672" s="18">
        <v>2015</v>
      </c>
      <c r="G1672" s="2">
        <f ca="1">IF(YEAR(E1672)=Inputs!$A$4,1,0)</f>
        <v>0</v>
      </c>
      <c r="H1672" s="23">
        <v>0.88100000000000001</v>
      </c>
      <c r="I1672" s="2">
        <f>SUMIFS('raw data'!$E:$E,'raw data'!$A:$A,"="&amp;SystemAnalysis!$A1672,'raw data'!$G:$G,"="&amp;SystemAnalysis!$F1672)</f>
        <v>4</v>
      </c>
      <c r="J1672" s="24">
        <f>$D1672*H1672*Inputs!$A$2</f>
        <v>5.8339819999999998</v>
      </c>
      <c r="K1672" s="11">
        <f>IFERROR(I1672/J1672,"")</f>
        <v>0.68563804276393037</v>
      </c>
    </row>
    <row r="1673" spans="1:11" x14ac:dyDescent="0.25">
      <c r="A1673" s="35">
        <v>8398</v>
      </c>
      <c r="B1673" s="2" t="s">
        <v>5</v>
      </c>
      <c r="C1673" s="2">
        <v>6</v>
      </c>
      <c r="D1673" s="2">
        <v>10.32</v>
      </c>
      <c r="E1673" s="12">
        <v>41153</v>
      </c>
      <c r="F1673" s="18">
        <v>2015</v>
      </c>
      <c r="G1673" s="2">
        <f ca="1">IF(YEAR(E1673)=Inputs!$A$4,1,0)</f>
        <v>0</v>
      </c>
      <c r="H1673" s="23">
        <v>0.88100000000000001</v>
      </c>
      <c r="I1673" s="2">
        <f>SUMIFS('raw data'!$E:$E,'raw data'!$A:$A,"="&amp;SystemAnalysis!$A1673,'raw data'!$G:$G,"="&amp;SystemAnalysis!$F1673)</f>
        <v>5</v>
      </c>
      <c r="J1673" s="24">
        <f>$D1673*H1673*Inputs!$A$2</f>
        <v>10.001112000000001</v>
      </c>
      <c r="K1673" s="11">
        <f>IFERROR(I1673/J1673,"")</f>
        <v>0.49994440618203251</v>
      </c>
    </row>
    <row r="1674" spans="1:11" x14ac:dyDescent="0.25">
      <c r="A1674" s="35">
        <v>8399</v>
      </c>
      <c r="B1674" s="2" t="s">
        <v>5</v>
      </c>
      <c r="C1674" s="2">
        <v>6</v>
      </c>
      <c r="D1674" s="2">
        <v>4.5999999999999996</v>
      </c>
      <c r="E1674" s="12">
        <v>41183</v>
      </c>
      <c r="F1674" s="18">
        <v>2015</v>
      </c>
      <c r="G1674" s="2">
        <f ca="1">IF(YEAR(E1674)=Inputs!$A$4,1,0)</f>
        <v>0</v>
      </c>
      <c r="H1674" s="23">
        <v>0.88100000000000001</v>
      </c>
      <c r="I1674" s="2">
        <f>SUMIFS('raw data'!$E:$E,'raw data'!$A:$A,"="&amp;SystemAnalysis!$A1674,'raw data'!$G:$G,"="&amp;SystemAnalysis!$F1674)</f>
        <v>3</v>
      </c>
      <c r="J1674" s="24">
        <f>$D1674*H1674*Inputs!$A$2</f>
        <v>4.4578600000000002</v>
      </c>
      <c r="K1674" s="11">
        <f>IFERROR(I1674/J1674,"")</f>
        <v>0.67296864414764035</v>
      </c>
    </row>
    <row r="1675" spans="1:11" x14ac:dyDescent="0.25">
      <c r="A1675" s="35">
        <v>8400</v>
      </c>
      <c r="B1675" s="2" t="s">
        <v>5</v>
      </c>
      <c r="C1675" s="2">
        <v>6</v>
      </c>
      <c r="D1675" s="2">
        <v>8.9700000000000006</v>
      </c>
      <c r="E1675" s="12">
        <v>41153</v>
      </c>
      <c r="F1675" s="18">
        <v>2015</v>
      </c>
      <c r="G1675" s="2">
        <f ca="1">IF(YEAR(E1675)=Inputs!$A$4,1,0)</f>
        <v>0</v>
      </c>
      <c r="H1675" s="23">
        <v>0.88100000000000001</v>
      </c>
      <c r="I1675" s="2">
        <f>SUMIFS('raw data'!$E:$E,'raw data'!$A:$A,"="&amp;SystemAnalysis!$A1675,'raw data'!$G:$G,"="&amp;SystemAnalysis!$F1675)</f>
        <v>6</v>
      </c>
      <c r="J1675" s="24">
        <f>$D1675*H1675*Inputs!$A$2</f>
        <v>8.6928270000000012</v>
      </c>
      <c r="K1675" s="11">
        <f>IFERROR(I1675/J1675,"")</f>
        <v>0.69022425040783619</v>
      </c>
    </row>
    <row r="1676" spans="1:11" x14ac:dyDescent="0.25">
      <c r="A1676" s="35">
        <v>8401</v>
      </c>
      <c r="B1676" s="2" t="s">
        <v>5</v>
      </c>
      <c r="C1676" s="2">
        <v>6</v>
      </c>
      <c r="D1676" s="2">
        <v>4.8099999999999996</v>
      </c>
      <c r="E1676" s="12">
        <v>41183</v>
      </c>
      <c r="F1676" s="18">
        <v>2015</v>
      </c>
      <c r="G1676" s="2">
        <f ca="1">IF(YEAR(E1676)=Inputs!$A$4,1,0)</f>
        <v>0</v>
      </c>
      <c r="H1676" s="23">
        <v>0.88100000000000001</v>
      </c>
      <c r="I1676" s="2">
        <f>SUMIFS('raw data'!$E:$E,'raw data'!$A:$A,"="&amp;SystemAnalysis!$A1676,'raw data'!$G:$G,"="&amp;SystemAnalysis!$F1676)</f>
        <v>3</v>
      </c>
      <c r="J1676" s="24">
        <f>$D1676*H1676*Inputs!$A$2</f>
        <v>4.6613710000000008</v>
      </c>
      <c r="K1676" s="11">
        <f>IFERROR(I1676/J1676,"")</f>
        <v>0.64358747673163097</v>
      </c>
    </row>
    <row r="1677" spans="1:11" x14ac:dyDescent="0.25">
      <c r="A1677" s="35">
        <v>8402</v>
      </c>
      <c r="B1677" s="2" t="s">
        <v>5</v>
      </c>
      <c r="C1677" s="2">
        <v>6</v>
      </c>
      <c r="D1677" s="2">
        <v>8.3849999999999998</v>
      </c>
      <c r="E1677" s="12">
        <v>41153</v>
      </c>
      <c r="F1677" s="18">
        <v>2015</v>
      </c>
      <c r="G1677" s="2">
        <f ca="1">IF(YEAR(E1677)=Inputs!$A$4,1,0)</f>
        <v>0</v>
      </c>
      <c r="H1677" s="23">
        <v>0.88100000000000001</v>
      </c>
      <c r="I1677" s="2">
        <f>SUMIFS('raw data'!$E:$E,'raw data'!$A:$A,"="&amp;SystemAnalysis!$A1677,'raw data'!$G:$G,"="&amp;SystemAnalysis!$F1677)</f>
        <v>5</v>
      </c>
      <c r="J1677" s="24">
        <f>$D1677*H1677*Inputs!$A$2</f>
        <v>8.1259034999999997</v>
      </c>
      <c r="K1677" s="11">
        <f>IFERROR(I1677/J1677,"")</f>
        <v>0.6153161922240401</v>
      </c>
    </row>
    <row r="1678" spans="1:11" x14ac:dyDescent="0.25">
      <c r="A1678" s="35">
        <v>8403</v>
      </c>
      <c r="B1678" s="2" t="s">
        <v>5</v>
      </c>
      <c r="C1678" s="2">
        <v>6</v>
      </c>
      <c r="D1678" s="2">
        <v>3.68</v>
      </c>
      <c r="E1678" s="12">
        <v>41214</v>
      </c>
      <c r="F1678" s="18">
        <v>2015</v>
      </c>
      <c r="G1678" s="2">
        <f ca="1">IF(YEAR(E1678)=Inputs!$A$4,1,0)</f>
        <v>0</v>
      </c>
      <c r="H1678" s="23">
        <v>0.88100000000000001</v>
      </c>
      <c r="I1678" s="2">
        <f>SUMIFS('raw data'!$E:$E,'raw data'!$A:$A,"="&amp;SystemAnalysis!$A1678,'raw data'!$G:$G,"="&amp;SystemAnalysis!$F1678)</f>
        <v>2</v>
      </c>
      <c r="J1678" s="24">
        <f>$D1678*H1678*Inputs!$A$2</f>
        <v>3.5662880000000006</v>
      </c>
      <c r="K1678" s="11">
        <f>IFERROR(I1678/J1678,"")</f>
        <v>0.56080720345636692</v>
      </c>
    </row>
    <row r="1679" spans="1:11" x14ac:dyDescent="0.25">
      <c r="A1679" s="35">
        <v>8404</v>
      </c>
      <c r="B1679" s="2" t="s">
        <v>5</v>
      </c>
      <c r="C1679" s="2">
        <v>6</v>
      </c>
      <c r="D1679" s="2">
        <v>4.1399999999999997</v>
      </c>
      <c r="E1679" s="12">
        <v>41153</v>
      </c>
      <c r="F1679" s="18">
        <v>2015</v>
      </c>
      <c r="G1679" s="2">
        <f ca="1">IF(YEAR(E1679)=Inputs!$A$4,1,0)</f>
        <v>0</v>
      </c>
      <c r="H1679" s="23">
        <v>0.88100000000000001</v>
      </c>
      <c r="I1679" s="2">
        <f>SUMIFS('raw data'!$E:$E,'raw data'!$A:$A,"="&amp;SystemAnalysis!$A1679,'raw data'!$G:$G,"="&amp;SystemAnalysis!$F1679)</f>
        <v>3</v>
      </c>
      <c r="J1679" s="24">
        <f>$D1679*H1679*Inputs!$A$2</f>
        <v>4.0120740000000001</v>
      </c>
      <c r="K1679" s="11">
        <f>IFERROR(I1679/J1679,"")</f>
        <v>0.74774293794182256</v>
      </c>
    </row>
    <row r="1680" spans="1:11" x14ac:dyDescent="0.25">
      <c r="A1680" s="35">
        <v>8405</v>
      </c>
      <c r="B1680" s="2" t="s">
        <v>5</v>
      </c>
      <c r="C1680" s="2">
        <v>6</v>
      </c>
      <c r="D1680" s="2">
        <v>5.16</v>
      </c>
      <c r="E1680" s="12">
        <v>41153</v>
      </c>
      <c r="F1680" s="18">
        <v>2015</v>
      </c>
      <c r="G1680" s="2">
        <f ca="1">IF(YEAR(E1680)=Inputs!$A$4,1,0)</f>
        <v>0</v>
      </c>
      <c r="H1680" s="23">
        <v>0.88100000000000001</v>
      </c>
      <c r="I1680" s="2">
        <f>SUMIFS('raw data'!$E:$E,'raw data'!$A:$A,"="&amp;SystemAnalysis!$A1680,'raw data'!$G:$G,"="&amp;SystemAnalysis!$F1680)</f>
        <v>4</v>
      </c>
      <c r="J1680" s="24">
        <f>$D1680*H1680*Inputs!$A$2</f>
        <v>5.0005560000000004</v>
      </c>
      <c r="K1680" s="11">
        <f>IFERROR(I1680/J1680,"")</f>
        <v>0.79991104989125206</v>
      </c>
    </row>
    <row r="1681" spans="1:11" x14ac:dyDescent="0.25">
      <c r="A1681" s="35">
        <v>8406</v>
      </c>
      <c r="B1681" s="2" t="s">
        <v>5</v>
      </c>
      <c r="C1681" s="2">
        <v>6</v>
      </c>
      <c r="D1681" s="2">
        <v>5.59</v>
      </c>
      <c r="E1681" s="12">
        <v>41153</v>
      </c>
      <c r="F1681" s="18">
        <v>2015</v>
      </c>
      <c r="G1681" s="2">
        <f ca="1">IF(YEAR(E1681)=Inputs!$A$4,1,0)</f>
        <v>0</v>
      </c>
      <c r="H1681" s="23">
        <v>0.88100000000000001</v>
      </c>
      <c r="I1681" s="2">
        <f>SUMIFS('raw data'!$E:$E,'raw data'!$A:$A,"="&amp;SystemAnalysis!$A1681,'raw data'!$G:$G,"="&amp;SystemAnalysis!$F1681)</f>
        <v>3</v>
      </c>
      <c r="J1681" s="24">
        <f>$D1681*H1681*Inputs!$A$2</f>
        <v>5.4172690000000001</v>
      </c>
      <c r="K1681" s="11">
        <f>IFERROR(I1681/J1681,"")</f>
        <v>0.55378457300163608</v>
      </c>
    </row>
    <row r="1682" spans="1:11" x14ac:dyDescent="0.25">
      <c r="A1682" s="35">
        <v>8407</v>
      </c>
      <c r="B1682" s="2" t="s">
        <v>5</v>
      </c>
      <c r="C1682" s="2">
        <v>6</v>
      </c>
      <c r="D1682" s="2">
        <v>7.36</v>
      </c>
      <c r="E1682" s="12">
        <v>41153</v>
      </c>
      <c r="F1682" s="18">
        <v>2015</v>
      </c>
      <c r="G1682" s="2">
        <f ca="1">IF(YEAR(E1682)=Inputs!$A$4,1,0)</f>
        <v>0</v>
      </c>
      <c r="H1682" s="23">
        <v>0.88100000000000001</v>
      </c>
      <c r="I1682" s="2">
        <f>SUMIFS('raw data'!$E:$E,'raw data'!$A:$A,"="&amp;SystemAnalysis!$A1682,'raw data'!$G:$G,"="&amp;SystemAnalysis!$F1682)</f>
        <v>5</v>
      </c>
      <c r="J1682" s="24">
        <f>$D1682*H1682*Inputs!$A$2</f>
        <v>7.1325760000000011</v>
      </c>
      <c r="K1682" s="11">
        <f>IFERROR(I1682/J1682,"")</f>
        <v>0.70100900432045854</v>
      </c>
    </row>
    <row r="1683" spans="1:11" x14ac:dyDescent="0.25">
      <c r="A1683" s="35">
        <v>8408</v>
      </c>
      <c r="B1683" s="2" t="s">
        <v>5</v>
      </c>
      <c r="C1683" s="2">
        <v>6</v>
      </c>
      <c r="D1683" s="2">
        <v>5.8049999999999997</v>
      </c>
      <c r="E1683" s="12">
        <v>41153</v>
      </c>
      <c r="F1683" s="18">
        <v>2015</v>
      </c>
      <c r="G1683" s="2">
        <f ca="1">IF(YEAR(E1683)=Inputs!$A$4,1,0)</f>
        <v>0</v>
      </c>
      <c r="H1683" s="23">
        <v>0.88100000000000001</v>
      </c>
      <c r="I1683" s="2">
        <f>SUMIFS('raw data'!$E:$E,'raw data'!$A:$A,"="&amp;SystemAnalysis!$A1683,'raw data'!$G:$G,"="&amp;SystemAnalysis!$F1683)</f>
        <v>5</v>
      </c>
      <c r="J1683" s="24">
        <f>$D1683*H1683*Inputs!$A$2</f>
        <v>5.6256255000000008</v>
      </c>
      <c r="K1683" s="11">
        <f>IFERROR(I1683/J1683,"")</f>
        <v>0.88879005543472445</v>
      </c>
    </row>
    <row r="1684" spans="1:11" x14ac:dyDescent="0.25">
      <c r="A1684" s="35">
        <v>8409</v>
      </c>
      <c r="B1684" s="2" t="s">
        <v>5</v>
      </c>
      <c r="C1684" s="2">
        <v>6</v>
      </c>
      <c r="D1684" s="2">
        <v>5.67</v>
      </c>
      <c r="E1684" s="12">
        <v>41153</v>
      </c>
      <c r="F1684" s="18">
        <v>2015</v>
      </c>
      <c r="G1684" s="2">
        <f ca="1">IF(YEAR(E1684)=Inputs!$A$4,1,0)</f>
        <v>0</v>
      </c>
      <c r="H1684" s="23">
        <v>0.88100000000000001</v>
      </c>
      <c r="I1684" s="2">
        <f>SUMIFS('raw data'!$E:$E,'raw data'!$A:$A,"="&amp;SystemAnalysis!$A1684,'raw data'!$G:$G,"="&amp;SystemAnalysis!$F1684)</f>
        <v>3</v>
      </c>
      <c r="J1684" s="24">
        <f>$D1684*H1684*Inputs!$A$2</f>
        <v>5.4947970000000002</v>
      </c>
      <c r="K1684" s="11">
        <f>IFERROR(I1684/J1684,"")</f>
        <v>0.54597103405275937</v>
      </c>
    </row>
    <row r="1685" spans="1:11" x14ac:dyDescent="0.25">
      <c r="A1685" s="35">
        <v>8410</v>
      </c>
      <c r="B1685" s="2" t="s">
        <v>5</v>
      </c>
      <c r="C1685" s="2">
        <v>6</v>
      </c>
      <c r="D1685" s="2">
        <v>2.2999999999999998</v>
      </c>
      <c r="E1685" s="12">
        <v>41153</v>
      </c>
      <c r="F1685" s="18">
        <v>2015</v>
      </c>
      <c r="G1685" s="2">
        <f ca="1">IF(YEAR(E1685)=Inputs!$A$4,1,0)</f>
        <v>0</v>
      </c>
      <c r="H1685" s="23">
        <v>0.88100000000000001</v>
      </c>
      <c r="I1685" s="2">
        <f>SUMIFS('raw data'!$E:$E,'raw data'!$A:$A,"="&amp;SystemAnalysis!$A1685,'raw data'!$G:$G,"="&amp;SystemAnalysis!$F1685)</f>
        <v>1</v>
      </c>
      <c r="J1685" s="24">
        <f>$D1685*H1685*Inputs!$A$2</f>
        <v>2.2289300000000001</v>
      </c>
      <c r="K1685" s="11">
        <f>IFERROR(I1685/J1685,"")</f>
        <v>0.44864576276509355</v>
      </c>
    </row>
    <row r="1686" spans="1:11" x14ac:dyDescent="0.25">
      <c r="A1686" s="35">
        <v>8411</v>
      </c>
      <c r="B1686" s="2" t="s">
        <v>5</v>
      </c>
      <c r="C1686" s="2">
        <v>6</v>
      </c>
      <c r="D1686" s="2">
        <v>14.404999999999999</v>
      </c>
      <c r="E1686" s="12">
        <v>41153</v>
      </c>
      <c r="F1686" s="18">
        <v>2015</v>
      </c>
      <c r="G1686" s="2">
        <f ca="1">IF(YEAR(E1686)=Inputs!$A$4,1,0)</f>
        <v>0</v>
      </c>
      <c r="H1686" s="23">
        <v>0.88100000000000001</v>
      </c>
      <c r="I1686" s="2">
        <f>SUMIFS('raw data'!$E:$E,'raw data'!$A:$A,"="&amp;SystemAnalysis!$A1686,'raw data'!$G:$G,"="&amp;SystemAnalysis!$F1686)</f>
        <v>9</v>
      </c>
      <c r="J1686" s="24">
        <f>$D1686*H1686*Inputs!$A$2</f>
        <v>13.9598855</v>
      </c>
      <c r="K1686" s="11">
        <f>IFERROR(I1686/J1686,"")</f>
        <v>0.6447044282705614</v>
      </c>
    </row>
    <row r="1687" spans="1:11" x14ac:dyDescent="0.25">
      <c r="A1687" s="35">
        <v>8412</v>
      </c>
      <c r="B1687" s="2" t="s">
        <v>5</v>
      </c>
      <c r="C1687" s="2">
        <v>6</v>
      </c>
      <c r="D1687" s="2">
        <v>5.52</v>
      </c>
      <c r="E1687" s="12">
        <v>41153</v>
      </c>
      <c r="F1687" s="18">
        <v>2015</v>
      </c>
      <c r="G1687" s="2">
        <f ca="1">IF(YEAR(E1687)=Inputs!$A$4,1,0)</f>
        <v>0</v>
      </c>
      <c r="H1687" s="23">
        <v>0.88100000000000001</v>
      </c>
      <c r="I1687" s="2">
        <f>SUMIFS('raw data'!$E:$E,'raw data'!$A:$A,"="&amp;SystemAnalysis!$A1687,'raw data'!$G:$G,"="&amp;SystemAnalysis!$F1687)</f>
        <v>3</v>
      </c>
      <c r="J1687" s="24">
        <f>$D1687*H1687*Inputs!$A$2</f>
        <v>5.3494320000000002</v>
      </c>
      <c r="K1687" s="11">
        <f>IFERROR(I1687/J1687,"")</f>
        <v>0.56080720345636692</v>
      </c>
    </row>
    <row r="1688" spans="1:11" x14ac:dyDescent="0.25">
      <c r="A1688" s="35">
        <v>8413</v>
      </c>
      <c r="B1688" s="2" t="s">
        <v>5</v>
      </c>
      <c r="C1688" s="2">
        <v>6</v>
      </c>
      <c r="D1688" s="2">
        <v>8.9700000000000006</v>
      </c>
      <c r="E1688" s="12">
        <v>41153</v>
      </c>
      <c r="F1688" s="18">
        <v>2015</v>
      </c>
      <c r="G1688" s="2">
        <f ca="1">IF(YEAR(E1688)=Inputs!$A$4,1,0)</f>
        <v>0</v>
      </c>
      <c r="H1688" s="23">
        <v>0.88100000000000001</v>
      </c>
      <c r="I1688" s="2">
        <f>SUMIFS('raw data'!$E:$E,'raw data'!$A:$A,"="&amp;SystemAnalysis!$A1688,'raw data'!$G:$G,"="&amp;SystemAnalysis!$F1688)</f>
        <v>6</v>
      </c>
      <c r="J1688" s="24">
        <f>$D1688*H1688*Inputs!$A$2</f>
        <v>8.6928270000000012</v>
      </c>
      <c r="K1688" s="11">
        <f>IFERROR(I1688/J1688,"")</f>
        <v>0.69022425040783619</v>
      </c>
    </row>
    <row r="1689" spans="1:11" x14ac:dyDescent="0.25">
      <c r="A1689" s="35">
        <v>8414</v>
      </c>
      <c r="B1689" s="2" t="s">
        <v>5</v>
      </c>
      <c r="C1689" s="2">
        <v>6</v>
      </c>
      <c r="D1689" s="2">
        <v>5.8049999999999997</v>
      </c>
      <c r="E1689" s="12">
        <v>41183</v>
      </c>
      <c r="F1689" s="18">
        <v>2015</v>
      </c>
      <c r="G1689" s="2">
        <f ca="1">IF(YEAR(E1689)=Inputs!$A$4,1,0)</f>
        <v>0</v>
      </c>
      <c r="H1689" s="23">
        <v>0.88100000000000001</v>
      </c>
      <c r="I1689" s="2">
        <f>SUMIFS('raw data'!$E:$E,'raw data'!$A:$A,"="&amp;SystemAnalysis!$A1689,'raw data'!$G:$G,"="&amp;SystemAnalysis!$F1689)</f>
        <v>3</v>
      </c>
      <c r="J1689" s="24">
        <f>$D1689*H1689*Inputs!$A$2</f>
        <v>5.6256255000000008</v>
      </c>
      <c r="K1689" s="11">
        <f>IFERROR(I1689/J1689,"")</f>
        <v>0.53327403326083467</v>
      </c>
    </row>
    <row r="1690" spans="1:11" x14ac:dyDescent="0.25">
      <c r="A1690" s="35">
        <v>8415</v>
      </c>
      <c r="B1690" s="2" t="s">
        <v>5</v>
      </c>
      <c r="C1690" s="2">
        <v>6</v>
      </c>
      <c r="D1690" s="2">
        <v>11.5</v>
      </c>
      <c r="E1690" s="12">
        <v>41153</v>
      </c>
      <c r="F1690" s="18">
        <v>2015</v>
      </c>
      <c r="G1690" s="2">
        <f ca="1">IF(YEAR(E1690)=Inputs!$A$4,1,0)</f>
        <v>0</v>
      </c>
      <c r="H1690" s="23">
        <v>0.88100000000000001</v>
      </c>
      <c r="I1690" s="2">
        <f>SUMIFS('raw data'!$E:$E,'raw data'!$A:$A,"="&amp;SystemAnalysis!$A1690,'raw data'!$G:$G,"="&amp;SystemAnalysis!$F1690)</f>
        <v>7</v>
      </c>
      <c r="J1690" s="24">
        <f>$D1690*H1690*Inputs!$A$2</f>
        <v>11.144650000000002</v>
      </c>
      <c r="K1690" s="11">
        <f>IFERROR(I1690/J1690,"")</f>
        <v>0.62810406787113082</v>
      </c>
    </row>
    <row r="1691" spans="1:11" x14ac:dyDescent="0.25">
      <c r="A1691" s="35">
        <v>8416</v>
      </c>
      <c r="B1691" s="2" t="s">
        <v>5</v>
      </c>
      <c r="C1691" s="2">
        <v>6</v>
      </c>
      <c r="D1691" s="2">
        <v>4.7300000000000004</v>
      </c>
      <c r="E1691" s="12">
        <v>41214</v>
      </c>
      <c r="F1691" s="18">
        <v>2015</v>
      </c>
      <c r="G1691" s="2">
        <f ca="1">IF(YEAR(E1691)=Inputs!$A$4,1,0)</f>
        <v>0</v>
      </c>
      <c r="H1691" s="23">
        <v>0.88100000000000001</v>
      </c>
      <c r="I1691" s="2">
        <f>SUMIFS('raw data'!$E:$E,'raw data'!$A:$A,"="&amp;SystemAnalysis!$A1691,'raw data'!$G:$G,"="&amp;SystemAnalysis!$F1691)</f>
        <v>3</v>
      </c>
      <c r="J1691" s="24">
        <f>$D1691*H1691*Inputs!$A$2</f>
        <v>4.5838430000000008</v>
      </c>
      <c r="K1691" s="11">
        <f>IFERROR(I1691/J1691,"")</f>
        <v>0.65447267718375157</v>
      </c>
    </row>
    <row r="1692" spans="1:11" x14ac:dyDescent="0.25">
      <c r="A1692" s="35">
        <v>8417</v>
      </c>
      <c r="B1692" s="2" t="s">
        <v>5</v>
      </c>
      <c r="C1692" s="2">
        <v>6</v>
      </c>
      <c r="D1692" s="2">
        <v>3.22</v>
      </c>
      <c r="E1692" s="12">
        <v>41244</v>
      </c>
      <c r="F1692" s="18">
        <v>2015</v>
      </c>
      <c r="G1692" s="2">
        <f ca="1">IF(YEAR(E1692)=Inputs!$A$4,1,0)</f>
        <v>0</v>
      </c>
      <c r="H1692" s="23">
        <v>0.88100000000000001</v>
      </c>
      <c r="I1692" s="2">
        <f>SUMIFS('raw data'!$E:$E,'raw data'!$A:$A,"="&amp;SystemAnalysis!$A1692,'raw data'!$G:$G,"="&amp;SystemAnalysis!$F1692)</f>
        <v>2</v>
      </c>
      <c r="J1692" s="24">
        <f>$D1692*H1692*Inputs!$A$2</f>
        <v>3.1205020000000006</v>
      </c>
      <c r="K1692" s="11">
        <f>IFERROR(I1692/J1692,"")</f>
        <v>0.64092251823584778</v>
      </c>
    </row>
    <row r="1693" spans="1:11" x14ac:dyDescent="0.25">
      <c r="A1693" s="35">
        <v>8418</v>
      </c>
      <c r="B1693" s="2" t="s">
        <v>5</v>
      </c>
      <c r="C1693" s="2">
        <v>6</v>
      </c>
      <c r="D1693" s="2">
        <v>5.8049999999999997</v>
      </c>
      <c r="E1693" s="12">
        <v>41183</v>
      </c>
      <c r="F1693" s="18">
        <v>2015</v>
      </c>
      <c r="G1693" s="2">
        <f ca="1">IF(YEAR(E1693)=Inputs!$A$4,1,0)</f>
        <v>0</v>
      </c>
      <c r="H1693" s="23">
        <v>0.88100000000000001</v>
      </c>
      <c r="I1693" s="2">
        <f>SUMIFS('raw data'!$E:$E,'raw data'!$A:$A,"="&amp;SystemAnalysis!$A1693,'raw data'!$G:$G,"="&amp;SystemAnalysis!$F1693)</f>
        <v>4</v>
      </c>
      <c r="J1693" s="24">
        <f>$D1693*H1693*Inputs!$A$2</f>
        <v>5.6256255000000008</v>
      </c>
      <c r="K1693" s="11">
        <f>IFERROR(I1693/J1693,"")</f>
        <v>0.71103204434777956</v>
      </c>
    </row>
    <row r="1694" spans="1:11" x14ac:dyDescent="0.25">
      <c r="A1694" s="35">
        <v>8419</v>
      </c>
      <c r="B1694" s="2" t="s">
        <v>5</v>
      </c>
      <c r="C1694" s="2">
        <v>6</v>
      </c>
      <c r="D1694" s="2">
        <v>8.0500000000000007</v>
      </c>
      <c r="E1694" s="12">
        <v>41153</v>
      </c>
      <c r="F1694" s="18">
        <v>2015</v>
      </c>
      <c r="G1694" s="2">
        <f ca="1">IF(YEAR(E1694)=Inputs!$A$4,1,0)</f>
        <v>0</v>
      </c>
      <c r="H1694" s="23">
        <v>0.88100000000000001</v>
      </c>
      <c r="I1694" s="2">
        <f>SUMIFS('raw data'!$E:$E,'raw data'!$A:$A,"="&amp;SystemAnalysis!$A1694,'raw data'!$G:$G,"="&amp;SystemAnalysis!$F1694)</f>
        <v>5</v>
      </c>
      <c r="J1694" s="24">
        <f>$D1694*H1694*Inputs!$A$2</f>
        <v>7.8012550000000012</v>
      </c>
      <c r="K1694" s="11">
        <f>IFERROR(I1694/J1694,"")</f>
        <v>0.64092251823584789</v>
      </c>
    </row>
    <row r="1695" spans="1:11" x14ac:dyDescent="0.25">
      <c r="A1695" s="35">
        <v>8420</v>
      </c>
      <c r="B1695" s="2" t="s">
        <v>5</v>
      </c>
      <c r="C1695" s="2">
        <v>6</v>
      </c>
      <c r="D1695" s="2">
        <v>9.89</v>
      </c>
      <c r="E1695" s="12">
        <v>41153</v>
      </c>
      <c r="F1695" s="18">
        <v>2015</v>
      </c>
      <c r="G1695" s="2">
        <f ca="1">IF(YEAR(E1695)=Inputs!$A$4,1,0)</f>
        <v>0</v>
      </c>
      <c r="H1695" s="23">
        <v>0.88100000000000001</v>
      </c>
      <c r="I1695" s="2">
        <f>SUMIFS('raw data'!$E:$E,'raw data'!$A:$A,"="&amp;SystemAnalysis!$A1695,'raw data'!$G:$G,"="&amp;SystemAnalysis!$F1695)</f>
        <v>6</v>
      </c>
      <c r="J1695" s="24">
        <f>$D1695*H1695*Inputs!$A$2</f>
        <v>9.5843990000000012</v>
      </c>
      <c r="K1695" s="11">
        <f>IFERROR(I1695/J1695,"")</f>
        <v>0.62601734339315374</v>
      </c>
    </row>
    <row r="1696" spans="1:11" x14ac:dyDescent="0.25">
      <c r="A1696" s="35">
        <v>8421</v>
      </c>
      <c r="B1696" s="2" t="s">
        <v>5</v>
      </c>
      <c r="C1696" s="2">
        <v>6</v>
      </c>
      <c r="D1696" s="2">
        <v>4.2</v>
      </c>
      <c r="E1696" s="12">
        <v>41153</v>
      </c>
      <c r="F1696" s="18">
        <v>2015</v>
      </c>
      <c r="G1696" s="2">
        <f ca="1">IF(YEAR(E1696)=Inputs!$A$4,1,0)</f>
        <v>0</v>
      </c>
      <c r="H1696" s="23">
        <v>0.88100000000000001</v>
      </c>
      <c r="I1696" s="2">
        <f>SUMIFS('raw data'!$E:$E,'raw data'!$A:$A,"="&amp;SystemAnalysis!$A1696,'raw data'!$G:$G,"="&amp;SystemAnalysis!$F1696)</f>
        <v>3</v>
      </c>
      <c r="J1696" s="24">
        <f>$D1696*H1696*Inputs!$A$2</f>
        <v>4.0702200000000008</v>
      </c>
      <c r="K1696" s="11">
        <f>IFERROR(I1696/J1696,"")</f>
        <v>0.73706089597122504</v>
      </c>
    </row>
    <row r="1697" spans="1:11" x14ac:dyDescent="0.25">
      <c r="A1697" s="35">
        <v>8422</v>
      </c>
      <c r="B1697" s="2" t="s">
        <v>5</v>
      </c>
      <c r="C1697" s="2">
        <v>6</v>
      </c>
      <c r="D1697" s="2">
        <v>2.99</v>
      </c>
      <c r="E1697" s="12">
        <v>41244</v>
      </c>
      <c r="F1697" s="18">
        <v>2015</v>
      </c>
      <c r="G1697" s="2">
        <f ca="1">IF(YEAR(E1697)=Inputs!$A$4,1,0)</f>
        <v>0</v>
      </c>
      <c r="H1697" s="23">
        <v>0.88100000000000001</v>
      </c>
      <c r="I1697" s="2">
        <f>SUMIFS('raw data'!$E:$E,'raw data'!$A:$A,"="&amp;SystemAnalysis!$A1697,'raw data'!$G:$G,"="&amp;SystemAnalysis!$F1697)</f>
        <v>1</v>
      </c>
      <c r="J1697" s="24">
        <f>$D1697*H1697*Inputs!$A$2</f>
        <v>2.8976090000000005</v>
      </c>
      <c r="K1697" s="11">
        <f>IFERROR(I1697/J1697,"")</f>
        <v>0.34511212520391804</v>
      </c>
    </row>
    <row r="1698" spans="1:11" x14ac:dyDescent="0.25">
      <c r="A1698" s="35">
        <v>8423</v>
      </c>
      <c r="B1698" s="2" t="s">
        <v>5</v>
      </c>
      <c r="C1698" s="2">
        <v>6</v>
      </c>
      <c r="D1698" s="2">
        <v>6.02</v>
      </c>
      <c r="E1698" s="12">
        <v>41183</v>
      </c>
      <c r="F1698" s="18">
        <v>2015</v>
      </c>
      <c r="G1698" s="2">
        <f ca="1">IF(YEAR(E1698)=Inputs!$A$4,1,0)</f>
        <v>0</v>
      </c>
      <c r="H1698" s="23">
        <v>0.88100000000000001</v>
      </c>
      <c r="I1698" s="2">
        <f>SUMIFS('raw data'!$E:$E,'raw data'!$A:$A,"="&amp;SystemAnalysis!$A1698,'raw data'!$G:$G,"="&amp;SystemAnalysis!$F1698)</f>
        <v>4</v>
      </c>
      <c r="J1698" s="24">
        <f>$D1698*H1698*Inputs!$A$2</f>
        <v>5.8339819999999998</v>
      </c>
      <c r="K1698" s="11">
        <f>IFERROR(I1698/J1698,"")</f>
        <v>0.68563804276393037</v>
      </c>
    </row>
    <row r="1699" spans="1:11" x14ac:dyDescent="0.25">
      <c r="A1699" s="35">
        <v>8424</v>
      </c>
      <c r="B1699" s="2" t="s">
        <v>5</v>
      </c>
      <c r="C1699" s="2">
        <v>6</v>
      </c>
      <c r="D1699" s="2">
        <v>9.0299999999999994</v>
      </c>
      <c r="E1699" s="12">
        <v>41153</v>
      </c>
      <c r="F1699" s="18">
        <v>2015</v>
      </c>
      <c r="G1699" s="2">
        <f ca="1">IF(YEAR(E1699)=Inputs!$A$4,1,0)</f>
        <v>0</v>
      </c>
      <c r="H1699" s="23">
        <v>0.88100000000000001</v>
      </c>
      <c r="I1699" s="2">
        <f>SUMIFS('raw data'!$E:$E,'raw data'!$A:$A,"="&amp;SystemAnalysis!$A1699,'raw data'!$G:$G,"="&amp;SystemAnalysis!$F1699)</f>
        <v>5</v>
      </c>
      <c r="J1699" s="24">
        <f>$D1699*H1699*Inputs!$A$2</f>
        <v>8.7509730000000001</v>
      </c>
      <c r="K1699" s="11">
        <f>IFERROR(I1699/J1699,"")</f>
        <v>0.57136503563660868</v>
      </c>
    </row>
    <row r="1700" spans="1:11" x14ac:dyDescent="0.25">
      <c r="A1700" s="35">
        <v>8969</v>
      </c>
      <c r="B1700" s="2" t="s">
        <v>5</v>
      </c>
      <c r="C1700" s="2">
        <v>8</v>
      </c>
      <c r="D1700" s="2">
        <v>8.84</v>
      </c>
      <c r="E1700" s="12">
        <v>41456</v>
      </c>
      <c r="F1700" s="18">
        <v>2015</v>
      </c>
      <c r="G1700" s="2">
        <f ca="1">IF(YEAR(E1700)=Inputs!$A$4,1,0)</f>
        <v>0</v>
      </c>
      <c r="H1700" s="23">
        <v>0.88100000000000001</v>
      </c>
      <c r="I1700" s="2">
        <f>SUMIFS('raw data'!$E:$E,'raw data'!$A:$A,"="&amp;SystemAnalysis!$A1700,'raw data'!$G:$G,"="&amp;SystemAnalysis!$F1700)</f>
        <v>6</v>
      </c>
      <c r="J1700" s="24">
        <f>$D1700*H1700*Inputs!$A$2</f>
        <v>8.5668439999999997</v>
      </c>
      <c r="K1700" s="11">
        <f>IFERROR(I1700/J1700,"")</f>
        <v>0.70037460703148091</v>
      </c>
    </row>
    <row r="1701" spans="1:11" x14ac:dyDescent="0.25">
      <c r="A1701" s="35">
        <v>9115</v>
      </c>
      <c r="B1701" s="2" t="s">
        <v>5</v>
      </c>
      <c r="C1701" s="2">
        <v>8</v>
      </c>
      <c r="D1701" s="2">
        <v>3</v>
      </c>
      <c r="E1701" s="12">
        <v>41730</v>
      </c>
      <c r="F1701" s="18">
        <v>2015</v>
      </c>
      <c r="G1701" s="2">
        <f ca="1">IF(YEAR(E1701)=Inputs!$A$4,1,0)</f>
        <v>0</v>
      </c>
      <c r="H1701" s="23">
        <v>0.88100000000000001</v>
      </c>
      <c r="I1701" s="2">
        <f>SUMIFS('raw data'!$E:$E,'raw data'!$A:$A,"="&amp;SystemAnalysis!$A1701,'raw data'!$G:$G,"="&amp;SystemAnalysis!$F1701)</f>
        <v>2</v>
      </c>
      <c r="J1701" s="24">
        <f>$D1701*H1701*Inputs!$A$2</f>
        <v>2.9073000000000002</v>
      </c>
      <c r="K1701" s="11">
        <f>IFERROR(I1701/J1701,"")</f>
        <v>0.68792350290647675</v>
      </c>
    </row>
    <row r="1702" spans="1:11" x14ac:dyDescent="0.25">
      <c r="A1702" s="35">
        <v>9136</v>
      </c>
      <c r="B1702" s="2" t="s">
        <v>5</v>
      </c>
      <c r="C1702" s="2">
        <v>6</v>
      </c>
      <c r="D1702" s="2">
        <v>10.6</v>
      </c>
      <c r="E1702" s="12">
        <v>41487</v>
      </c>
      <c r="F1702" s="18">
        <v>2015</v>
      </c>
      <c r="G1702" s="2">
        <f ca="1">IF(YEAR(E1702)=Inputs!$A$4,1,0)</f>
        <v>0</v>
      </c>
      <c r="H1702" s="23">
        <v>0.88100000000000001</v>
      </c>
      <c r="I1702" s="2">
        <f>SUMIFS('raw data'!$E:$E,'raw data'!$A:$A,"="&amp;SystemAnalysis!$A1702,'raw data'!$G:$G,"="&amp;SystemAnalysis!$F1702)</f>
        <v>7</v>
      </c>
      <c r="J1702" s="24">
        <f>$D1702*H1702*Inputs!$A$2</f>
        <v>10.272460000000001</v>
      </c>
      <c r="K1702" s="11">
        <f>IFERROR(I1702/J1702,"")</f>
        <v>0.68143365853943449</v>
      </c>
    </row>
    <row r="1703" spans="1:11" x14ac:dyDescent="0.25">
      <c r="A1703" s="35">
        <v>9173</v>
      </c>
      <c r="B1703" s="2" t="s">
        <v>5</v>
      </c>
      <c r="C1703" s="2">
        <v>8</v>
      </c>
      <c r="D1703" s="2">
        <v>3</v>
      </c>
      <c r="E1703" s="12">
        <v>41730</v>
      </c>
      <c r="F1703" s="18">
        <v>2015</v>
      </c>
      <c r="G1703" s="2">
        <f ca="1">IF(YEAR(E1703)=Inputs!$A$4,1,0)</f>
        <v>0</v>
      </c>
      <c r="H1703" s="23">
        <v>0.88100000000000001</v>
      </c>
      <c r="I1703" s="2">
        <f>SUMIFS('raw data'!$E:$E,'raw data'!$A:$A,"="&amp;SystemAnalysis!$A1703,'raw data'!$G:$G,"="&amp;SystemAnalysis!$F1703)</f>
        <v>2</v>
      </c>
      <c r="J1703" s="24">
        <f>$D1703*H1703*Inputs!$A$2</f>
        <v>2.9073000000000002</v>
      </c>
      <c r="K1703" s="11">
        <f>IFERROR(I1703/J1703,"")</f>
        <v>0.68792350290647675</v>
      </c>
    </row>
    <row r="1704" spans="1:11" x14ac:dyDescent="0.25">
      <c r="A1704" s="35">
        <v>9174</v>
      </c>
      <c r="B1704" s="2" t="s">
        <v>5</v>
      </c>
      <c r="C1704" s="2">
        <v>8</v>
      </c>
      <c r="D1704" s="2">
        <v>3</v>
      </c>
      <c r="E1704" s="12">
        <v>41699</v>
      </c>
      <c r="F1704" s="18">
        <v>2015</v>
      </c>
      <c r="G1704" s="2">
        <f ca="1">IF(YEAR(E1704)=Inputs!$A$4,1,0)</f>
        <v>0</v>
      </c>
      <c r="H1704" s="23">
        <v>0.88100000000000001</v>
      </c>
      <c r="I1704" s="2">
        <f>SUMIFS('raw data'!$E:$E,'raw data'!$A:$A,"="&amp;SystemAnalysis!$A1704,'raw data'!$G:$G,"="&amp;SystemAnalysis!$F1704)</f>
        <v>2</v>
      </c>
      <c r="J1704" s="24">
        <f>$D1704*H1704*Inputs!$A$2</f>
        <v>2.9073000000000002</v>
      </c>
      <c r="K1704" s="11">
        <f>IFERROR(I1704/J1704,"")</f>
        <v>0.68792350290647675</v>
      </c>
    </row>
    <row r="1705" spans="1:11" x14ac:dyDescent="0.25">
      <c r="A1705" s="35">
        <v>9175</v>
      </c>
      <c r="B1705" s="2" t="s">
        <v>5</v>
      </c>
      <c r="C1705" s="2">
        <v>8</v>
      </c>
      <c r="D1705" s="2">
        <v>3</v>
      </c>
      <c r="E1705" s="12">
        <v>41699</v>
      </c>
      <c r="F1705" s="18">
        <v>2015</v>
      </c>
      <c r="G1705" s="2">
        <f ca="1">IF(YEAR(E1705)=Inputs!$A$4,1,0)</f>
        <v>0</v>
      </c>
      <c r="H1705" s="23">
        <v>0.88100000000000001</v>
      </c>
      <c r="I1705" s="2">
        <f>SUMIFS('raw data'!$E:$E,'raw data'!$A:$A,"="&amp;SystemAnalysis!$A1705,'raw data'!$G:$G,"="&amp;SystemAnalysis!$F1705)</f>
        <v>2</v>
      </c>
      <c r="J1705" s="24">
        <f>$D1705*H1705*Inputs!$A$2</f>
        <v>2.9073000000000002</v>
      </c>
      <c r="K1705" s="11">
        <f>IFERROR(I1705/J1705,"")</f>
        <v>0.68792350290647675</v>
      </c>
    </row>
    <row r="1706" spans="1:11" x14ac:dyDescent="0.25">
      <c r="A1706" s="35">
        <v>9176</v>
      </c>
      <c r="B1706" s="2" t="s">
        <v>5</v>
      </c>
      <c r="C1706" s="2">
        <v>8</v>
      </c>
      <c r="D1706" s="2">
        <v>3</v>
      </c>
      <c r="E1706" s="12">
        <v>41699</v>
      </c>
      <c r="F1706" s="18">
        <v>2015</v>
      </c>
      <c r="G1706" s="2">
        <f ca="1">IF(YEAR(E1706)=Inputs!$A$4,1,0)</f>
        <v>0</v>
      </c>
      <c r="H1706" s="23">
        <v>0.88100000000000001</v>
      </c>
      <c r="I1706" s="2">
        <f>SUMIFS('raw data'!$E:$E,'raw data'!$A:$A,"="&amp;SystemAnalysis!$A1706,'raw data'!$G:$G,"="&amp;SystemAnalysis!$F1706)</f>
        <v>2</v>
      </c>
      <c r="J1706" s="24">
        <f>$D1706*H1706*Inputs!$A$2</f>
        <v>2.9073000000000002</v>
      </c>
      <c r="K1706" s="11">
        <f>IFERROR(I1706/J1706,"")</f>
        <v>0.68792350290647675</v>
      </c>
    </row>
    <row r="1707" spans="1:11" x14ac:dyDescent="0.25">
      <c r="A1707" s="35">
        <v>9178</v>
      </c>
      <c r="B1707" s="2" t="s">
        <v>5</v>
      </c>
      <c r="C1707" s="2">
        <v>8</v>
      </c>
      <c r="D1707" s="2">
        <v>3</v>
      </c>
      <c r="E1707" s="12">
        <v>41760</v>
      </c>
      <c r="F1707" s="18">
        <v>2015</v>
      </c>
      <c r="G1707" s="2">
        <f ca="1">IF(YEAR(E1707)=Inputs!$A$4,1,0)</f>
        <v>0</v>
      </c>
      <c r="H1707" s="23">
        <v>0.88100000000000001</v>
      </c>
      <c r="I1707" s="2">
        <f>SUMIFS('raw data'!$E:$E,'raw data'!$A:$A,"="&amp;SystemAnalysis!$A1707,'raw data'!$G:$G,"="&amp;SystemAnalysis!$F1707)</f>
        <v>1</v>
      </c>
      <c r="J1707" s="24">
        <f>$D1707*H1707*Inputs!$A$2</f>
        <v>2.9073000000000002</v>
      </c>
      <c r="K1707" s="11">
        <f>IFERROR(I1707/J1707,"")</f>
        <v>0.34396175145323837</v>
      </c>
    </row>
    <row r="1708" spans="1:11" x14ac:dyDescent="0.25">
      <c r="A1708" s="35">
        <v>9281</v>
      </c>
      <c r="B1708" s="2" t="s">
        <v>5</v>
      </c>
      <c r="C1708" s="2">
        <v>8</v>
      </c>
      <c r="D1708" s="2">
        <v>3</v>
      </c>
      <c r="E1708" s="12">
        <v>41699</v>
      </c>
      <c r="F1708" s="18">
        <v>2015</v>
      </c>
      <c r="G1708" s="2">
        <f ca="1">IF(YEAR(E1708)=Inputs!$A$4,1,0)</f>
        <v>0</v>
      </c>
      <c r="H1708" s="23">
        <v>0.88100000000000001</v>
      </c>
      <c r="I1708" s="2">
        <f>SUMIFS('raw data'!$E:$E,'raw data'!$A:$A,"="&amp;SystemAnalysis!$A1708,'raw data'!$G:$G,"="&amp;SystemAnalysis!$F1708)</f>
        <v>2</v>
      </c>
      <c r="J1708" s="24">
        <f>$D1708*H1708*Inputs!$A$2</f>
        <v>2.9073000000000002</v>
      </c>
      <c r="K1708" s="11">
        <f>IFERROR(I1708/J1708,"")</f>
        <v>0.68792350290647675</v>
      </c>
    </row>
    <row r="1709" spans="1:11" x14ac:dyDescent="0.25">
      <c r="A1709" s="35">
        <v>9303</v>
      </c>
      <c r="B1709" s="2" t="s">
        <v>5</v>
      </c>
      <c r="C1709" s="2">
        <v>6</v>
      </c>
      <c r="D1709" s="2">
        <v>2.2050000000000001</v>
      </c>
      <c r="E1709" s="12">
        <v>41699</v>
      </c>
      <c r="F1709" s="18">
        <v>2015</v>
      </c>
      <c r="G1709" s="2">
        <f ca="1">IF(YEAR(E1709)=Inputs!$A$4,1,0)</f>
        <v>0</v>
      </c>
      <c r="H1709" s="23">
        <v>0.88100000000000001</v>
      </c>
      <c r="I1709" s="2">
        <f>SUMIFS('raw data'!$E:$E,'raw data'!$A:$A,"="&amp;SystemAnalysis!$A1709,'raw data'!$G:$G,"="&amp;SystemAnalysis!$F1709)</f>
        <v>1</v>
      </c>
      <c r="J1709" s="24">
        <f>$D1709*H1709*Inputs!$A$2</f>
        <v>2.1368655000000003</v>
      </c>
      <c r="K1709" s="11">
        <f>IFERROR(I1709/J1709,"")</f>
        <v>0.46797517204522227</v>
      </c>
    </row>
    <row r="1710" spans="1:11" x14ac:dyDescent="0.25">
      <c r="A1710" s="35">
        <v>9624</v>
      </c>
      <c r="B1710" s="2" t="s">
        <v>5</v>
      </c>
      <c r="C1710" s="2">
        <v>13</v>
      </c>
      <c r="D1710" s="2">
        <v>65.52</v>
      </c>
      <c r="E1710" s="12">
        <v>41548</v>
      </c>
      <c r="F1710" s="18">
        <v>2015</v>
      </c>
      <c r="G1710" s="2">
        <f ca="1">IF(YEAR(E1710)=Inputs!$A$4,1,0)</f>
        <v>0</v>
      </c>
      <c r="H1710" s="23">
        <v>0.88100000000000001</v>
      </c>
      <c r="I1710" s="2">
        <f>SUMIFS('raw data'!$E:$E,'raw data'!$A:$A,"="&amp;SystemAnalysis!$A1710,'raw data'!$G:$G,"="&amp;SystemAnalysis!$F1710)</f>
        <v>14</v>
      </c>
      <c r="J1710" s="24">
        <f>$D1710*H1710*Inputs!$A$2</f>
        <v>63.495432000000001</v>
      </c>
      <c r="K1710" s="11">
        <f>IFERROR(I1710/J1710,"")</f>
        <v>0.22048830221361435</v>
      </c>
    </row>
    <row r="1711" spans="1:11" x14ac:dyDescent="0.25">
      <c r="A1711" s="35">
        <v>9676</v>
      </c>
      <c r="B1711" s="2" t="s">
        <v>5</v>
      </c>
      <c r="C1711" s="2">
        <v>8</v>
      </c>
      <c r="D1711" s="2">
        <v>3.75</v>
      </c>
      <c r="E1711" s="12">
        <v>41791</v>
      </c>
      <c r="F1711" s="18">
        <v>2015</v>
      </c>
      <c r="G1711" s="2">
        <f ca="1">IF(YEAR(E1711)=Inputs!$A$4,1,0)</f>
        <v>0</v>
      </c>
      <c r="H1711" s="23">
        <v>0.88100000000000001</v>
      </c>
      <c r="I1711" s="2">
        <f>SUMIFS('raw data'!$E:$E,'raw data'!$A:$A,"="&amp;SystemAnalysis!$A1711,'raw data'!$G:$G,"="&amp;SystemAnalysis!$F1711)</f>
        <v>2</v>
      </c>
      <c r="J1711" s="24">
        <f>$D1711*H1711*Inputs!$A$2</f>
        <v>3.634125</v>
      </c>
      <c r="K1711" s="11">
        <f>IFERROR(I1711/J1711,"")</f>
        <v>0.5503388023251814</v>
      </c>
    </row>
    <row r="1712" spans="1:11" hidden="1" x14ac:dyDescent="0.25">
      <c r="A1712" s="35">
        <v>9909</v>
      </c>
      <c r="B1712" s="2" t="s">
        <v>5</v>
      </c>
      <c r="C1712" s="2">
        <v>8</v>
      </c>
      <c r="D1712" s="2">
        <v>3</v>
      </c>
      <c r="E1712" s="12">
        <v>42036</v>
      </c>
      <c r="F1712" s="18">
        <v>2015</v>
      </c>
      <c r="G1712" s="2">
        <f ca="1">IF(YEAR(E1712)=Inputs!$A$4,1,0)</f>
        <v>1</v>
      </c>
      <c r="H1712" s="21">
        <f ca="1">IF(G1712=1,HLOOKUP(MONTH(E1712),Inputs!$B$11:$M$15,5),IF(YEAR($E1712)&gt;$F1712,0,IF(YEAR($E1712)=$F1712,HLOOKUP(MONTH(E1712),Inputs!$B$11:$M$15,4),1)))</f>
        <v>0.85366435903556925</v>
      </c>
      <c r="I1712" s="2">
        <f>SUMIFS('raw data'!$E:$E,'raw data'!$A:$A,"="&amp;SystemAnalysis!$A1712,'raw data'!$G:$G,"="&amp;SystemAnalysis!$F1712)</f>
        <v>2</v>
      </c>
      <c r="J1712" s="24">
        <f ca="1">$D1712*H1712*Inputs!$A$2</f>
        <v>2.8170923848173786</v>
      </c>
      <c r="K1712" s="11">
        <f ca="1">IFERROR(I1712/J1712,"")</f>
        <v>0.70995186766998852</v>
      </c>
    </row>
    <row r="1713" spans="1:11" x14ac:dyDescent="0.25">
      <c r="A1713" s="35">
        <v>9910</v>
      </c>
      <c r="B1713" s="2" t="s">
        <v>5</v>
      </c>
      <c r="C1713" s="2">
        <v>8</v>
      </c>
      <c r="D1713" s="2">
        <v>3</v>
      </c>
      <c r="E1713" s="12">
        <v>41974</v>
      </c>
      <c r="F1713" s="18">
        <v>2015</v>
      </c>
      <c r="G1713" s="2">
        <f ca="1">IF(YEAR(E1713)=Inputs!$A$4,1,0)</f>
        <v>0</v>
      </c>
      <c r="H1713" s="23">
        <v>0.88100000000000001</v>
      </c>
      <c r="I1713" s="2">
        <f>SUMIFS('raw data'!$E:$E,'raw data'!$A:$A,"="&amp;SystemAnalysis!$A1713,'raw data'!$G:$G,"="&amp;SystemAnalysis!$F1713)</f>
        <v>2</v>
      </c>
      <c r="J1713" s="24">
        <f>$D1713*H1713*Inputs!$A$2</f>
        <v>2.9073000000000002</v>
      </c>
      <c r="K1713" s="11">
        <f>IFERROR(I1713/J1713,"")</f>
        <v>0.68792350290647675</v>
      </c>
    </row>
    <row r="1714" spans="1:11" hidden="1" x14ac:dyDescent="0.25">
      <c r="A1714" s="35">
        <v>9911</v>
      </c>
      <c r="B1714" s="2" t="s">
        <v>5</v>
      </c>
      <c r="C1714" s="2">
        <v>8</v>
      </c>
      <c r="D1714" s="2">
        <v>1.92</v>
      </c>
      <c r="E1714" s="12">
        <v>42064</v>
      </c>
      <c r="F1714" s="18">
        <v>2015</v>
      </c>
      <c r="G1714" s="2">
        <f ca="1">IF(YEAR(E1714)=Inputs!$A$4,1,0)</f>
        <v>1</v>
      </c>
      <c r="H1714" s="21">
        <f ca="1">IF(G1714=1,HLOOKUP(MONTH(E1714),Inputs!$B$11:$M$15,5),IF(YEAR($E1714)&gt;$F1714,0,IF(YEAR($E1714)=$F1714,HLOOKUP(MONTH(E1714),Inputs!$B$11:$M$15,4),1)))</f>
        <v>0.8021007400334208</v>
      </c>
      <c r="I1714" s="2">
        <f>SUMIFS('raw data'!$E:$E,'raw data'!$A:$A,"="&amp;SystemAnalysis!$A1714,'raw data'!$G:$G,"="&amp;SystemAnalysis!$F1714)</f>
        <v>1</v>
      </c>
      <c r="J1714" s="24">
        <f ca="1">$D1714*H1714*Inputs!$A$2</f>
        <v>1.6940367629505848</v>
      </c>
      <c r="K1714" s="11">
        <f ca="1">IFERROR(I1714/J1714,"")</f>
        <v>0.59030596139971137</v>
      </c>
    </row>
    <row r="1715" spans="1:11" hidden="1" x14ac:dyDescent="0.25">
      <c r="A1715" s="35">
        <v>10003</v>
      </c>
      <c r="B1715" s="2" t="s">
        <v>5</v>
      </c>
      <c r="C1715" s="2">
        <v>8</v>
      </c>
      <c r="D1715" s="2">
        <v>3</v>
      </c>
      <c r="E1715" s="12">
        <v>42064</v>
      </c>
      <c r="F1715" s="18">
        <v>2015</v>
      </c>
      <c r="G1715" s="2">
        <f ca="1">IF(YEAR(E1715)=Inputs!$A$4,1,0)</f>
        <v>1</v>
      </c>
      <c r="H1715" s="21">
        <f ca="1">IF(G1715=1,HLOOKUP(MONTH(E1715),Inputs!$B$11:$M$15,5),IF(YEAR($E1715)&gt;$F1715,0,IF(YEAR($E1715)=$F1715,HLOOKUP(MONTH(E1715),Inputs!$B$11:$M$15,4),1)))</f>
        <v>0.8021007400334208</v>
      </c>
      <c r="I1715" s="2">
        <f>SUMIFS('raw data'!$E:$E,'raw data'!$A:$A,"="&amp;SystemAnalysis!$A1715,'raw data'!$G:$G,"="&amp;SystemAnalysis!$F1715)</f>
        <v>2</v>
      </c>
      <c r="J1715" s="24">
        <f ca="1">$D1715*H1715*Inputs!$A$2</f>
        <v>2.6469324421102889</v>
      </c>
      <c r="K1715" s="11">
        <f ca="1">IFERROR(I1715/J1715,"")</f>
        <v>0.75559163059163059</v>
      </c>
    </row>
    <row r="1716" spans="1:11" hidden="1" x14ac:dyDescent="0.25">
      <c r="A1716" s="35">
        <v>10025</v>
      </c>
      <c r="B1716" s="2" t="s">
        <v>5</v>
      </c>
      <c r="C1716" s="2">
        <v>8</v>
      </c>
      <c r="D1716" s="2">
        <v>3</v>
      </c>
      <c r="E1716" s="12">
        <v>42064</v>
      </c>
      <c r="F1716" s="18">
        <v>2015</v>
      </c>
      <c r="G1716" s="2">
        <f ca="1">IF(YEAR(E1716)=Inputs!$A$4,1,0)</f>
        <v>1</v>
      </c>
      <c r="H1716" s="21">
        <f ca="1">IF(G1716=1,HLOOKUP(MONTH(E1716),Inputs!$B$11:$M$15,5),IF(YEAR($E1716)&gt;$F1716,0,IF(YEAR($E1716)=$F1716,HLOOKUP(MONTH(E1716),Inputs!$B$11:$M$15,4),1)))</f>
        <v>0.8021007400334208</v>
      </c>
      <c r="I1716" s="2">
        <f>SUMIFS('raw data'!$E:$E,'raw data'!$A:$A,"="&amp;SystemAnalysis!$A1716,'raw data'!$G:$G,"="&amp;SystemAnalysis!$F1716)</f>
        <v>2</v>
      </c>
      <c r="J1716" s="24">
        <f ca="1">$D1716*H1716*Inputs!$A$2</f>
        <v>2.6469324421102889</v>
      </c>
      <c r="K1716" s="11">
        <f ca="1">IFERROR(I1716/J1716,"")</f>
        <v>0.75559163059163059</v>
      </c>
    </row>
    <row r="1717" spans="1:11" x14ac:dyDescent="0.25">
      <c r="A1717" s="35">
        <v>10026</v>
      </c>
      <c r="B1717" s="2" t="s">
        <v>5</v>
      </c>
      <c r="C1717" s="2">
        <v>8</v>
      </c>
      <c r="D1717" s="2">
        <v>2.5</v>
      </c>
      <c r="E1717" s="12">
        <v>41821</v>
      </c>
      <c r="F1717" s="18">
        <v>2015</v>
      </c>
      <c r="G1717" s="2">
        <f ca="1">IF(YEAR(E1717)=Inputs!$A$4,1,0)</f>
        <v>0</v>
      </c>
      <c r="H1717" s="23">
        <v>0.88100000000000001</v>
      </c>
      <c r="I1717" s="2">
        <f>SUMIFS('raw data'!$E:$E,'raw data'!$A:$A,"="&amp;SystemAnalysis!$A1717,'raw data'!$G:$G,"="&amp;SystemAnalysis!$F1717)</f>
        <v>2</v>
      </c>
      <c r="J1717" s="24">
        <f>$D1717*H1717*Inputs!$A$2</f>
        <v>2.4227500000000002</v>
      </c>
      <c r="K1717" s="11">
        <f>IFERROR(I1717/J1717,"")</f>
        <v>0.8255082034877721</v>
      </c>
    </row>
    <row r="1718" spans="1:11" x14ac:dyDescent="0.25">
      <c r="A1718" s="35">
        <v>10029</v>
      </c>
      <c r="B1718" s="2" t="s">
        <v>5</v>
      </c>
      <c r="C1718" s="2">
        <v>8</v>
      </c>
      <c r="D1718" s="2">
        <v>3</v>
      </c>
      <c r="E1718" s="12">
        <v>41974</v>
      </c>
      <c r="F1718" s="18">
        <v>2015</v>
      </c>
      <c r="G1718" s="2">
        <f ca="1">IF(YEAR(E1718)=Inputs!$A$4,1,0)</f>
        <v>0</v>
      </c>
      <c r="H1718" s="23">
        <v>0.88100000000000001</v>
      </c>
      <c r="I1718" s="2">
        <f>SUMIFS('raw data'!$E:$E,'raw data'!$A:$A,"="&amp;SystemAnalysis!$A1718,'raw data'!$G:$G,"="&amp;SystemAnalysis!$F1718)</f>
        <v>2</v>
      </c>
      <c r="J1718" s="24">
        <f>$D1718*H1718*Inputs!$A$2</f>
        <v>2.9073000000000002</v>
      </c>
      <c r="K1718" s="11">
        <f>IFERROR(I1718/J1718,"")</f>
        <v>0.68792350290647675</v>
      </c>
    </row>
    <row r="1719" spans="1:11" hidden="1" x14ac:dyDescent="0.25">
      <c r="A1719" s="35">
        <v>10460</v>
      </c>
      <c r="B1719" s="2" t="s">
        <v>5</v>
      </c>
      <c r="C1719" s="2">
        <v>3</v>
      </c>
      <c r="D1719" s="2">
        <v>4.05</v>
      </c>
      <c r="E1719" s="12">
        <v>42064</v>
      </c>
      <c r="F1719" s="18">
        <v>2015</v>
      </c>
      <c r="G1719" s="2">
        <f ca="1">IF(YEAR(E1719)=Inputs!$A$4,1,0)</f>
        <v>1</v>
      </c>
      <c r="H1719" s="21">
        <f ca="1">IF(G1719=1,HLOOKUP(MONTH(E1719),Inputs!$B$11:$M$15,5),IF(YEAR($E1719)&gt;$F1719,0,IF(YEAR($E1719)=$F1719,HLOOKUP(MONTH(E1719),Inputs!$B$11:$M$15,4),1)))</f>
        <v>0.8021007400334208</v>
      </c>
      <c r="I1719" s="2">
        <f>SUMIFS('raw data'!$E:$E,'raw data'!$A:$A,"="&amp;SystemAnalysis!$A1719,'raw data'!$G:$G,"="&amp;SystemAnalysis!$F1719)</f>
        <v>2</v>
      </c>
      <c r="J1719" s="24">
        <f ca="1">$D1719*H1719*Inputs!$A$2</f>
        <v>3.5733587968488902</v>
      </c>
      <c r="K1719" s="11">
        <f ca="1">IFERROR(I1719/J1719,"")</f>
        <v>0.55969750414194852</v>
      </c>
    </row>
    <row r="1720" spans="1:11" hidden="1" x14ac:dyDescent="0.25">
      <c r="A1720" s="35">
        <v>10566</v>
      </c>
      <c r="B1720" s="2" t="s">
        <v>5</v>
      </c>
      <c r="C1720" s="2">
        <v>8</v>
      </c>
      <c r="D1720" s="2">
        <v>48.96</v>
      </c>
      <c r="E1720" s="12">
        <v>42036</v>
      </c>
      <c r="F1720" s="18">
        <v>2015</v>
      </c>
      <c r="G1720" s="2">
        <f ca="1">IF(YEAR(E1720)=Inputs!$A$4,1,0)</f>
        <v>1</v>
      </c>
      <c r="H1720" s="21">
        <f ca="1">IF(G1720=1,HLOOKUP(MONTH(E1720),Inputs!$B$11:$M$15,5),IF(YEAR($E1720)&gt;$F1720,0,IF(YEAR($E1720)=$F1720,HLOOKUP(MONTH(E1720),Inputs!$B$11:$M$15,4),1)))</f>
        <v>0.85366435903556925</v>
      </c>
      <c r="I1720" s="2">
        <f>SUMIFS('raw data'!$E:$E,'raw data'!$A:$A,"="&amp;SystemAnalysis!$A1720,'raw data'!$G:$G,"="&amp;SystemAnalysis!$F1720)</f>
        <v>24</v>
      </c>
      <c r="J1720" s="24">
        <f ca="1">$D1720*H1720*Inputs!$A$2</f>
        <v>45.974947720219618</v>
      </c>
      <c r="K1720" s="11">
        <f ca="1">IFERROR(I1720/J1720,"")</f>
        <v>0.52202343211028568</v>
      </c>
    </row>
    <row r="1721" spans="1:11" hidden="1" x14ac:dyDescent="0.25">
      <c r="A1721" s="35">
        <v>10750</v>
      </c>
      <c r="B1721" s="2" t="s">
        <v>5</v>
      </c>
      <c r="C1721" s="2">
        <v>8</v>
      </c>
      <c r="D1721" s="2">
        <v>5.89</v>
      </c>
      <c r="E1721" s="12">
        <v>42036</v>
      </c>
      <c r="F1721" s="18">
        <v>2015</v>
      </c>
      <c r="G1721" s="2">
        <f ca="1">IF(YEAR(E1721)=Inputs!$A$4,1,0)</f>
        <v>1</v>
      </c>
      <c r="H1721" s="21">
        <f ca="1">IF(G1721=1,HLOOKUP(MONTH(E1721),Inputs!$B$11:$M$15,5),IF(YEAR($E1721)&gt;$F1721,0,IF(YEAR($E1721)=$F1721,HLOOKUP(MONTH(E1721),Inputs!$B$11:$M$15,4),1)))</f>
        <v>0.85366435903556925</v>
      </c>
      <c r="I1721" s="2">
        <f>SUMIFS('raw data'!$E:$E,'raw data'!$A:$A,"="&amp;SystemAnalysis!$A1721,'raw data'!$G:$G,"="&amp;SystemAnalysis!$F1721)</f>
        <v>4</v>
      </c>
      <c r="J1721" s="24">
        <f ca="1">$D1721*H1721*Inputs!$A$2</f>
        <v>5.5308913821914532</v>
      </c>
      <c r="K1721" s="11">
        <f ca="1">IFERROR(I1721/J1721,"")</f>
        <v>0.72321073107299338</v>
      </c>
    </row>
    <row r="1722" spans="1:11" hidden="1" x14ac:dyDescent="0.25">
      <c r="A1722" s="35">
        <v>10862</v>
      </c>
      <c r="B1722" s="2" t="s">
        <v>5</v>
      </c>
      <c r="C1722" s="2">
        <v>8</v>
      </c>
      <c r="D1722" s="2">
        <v>7.5</v>
      </c>
      <c r="E1722" s="12">
        <v>42036</v>
      </c>
      <c r="F1722" s="18">
        <v>2015</v>
      </c>
      <c r="G1722" s="2">
        <f ca="1">IF(YEAR(E1722)=Inputs!$A$4,1,0)</f>
        <v>1</v>
      </c>
      <c r="H1722" s="21">
        <f ca="1">IF(G1722=1,HLOOKUP(MONTH(E1722),Inputs!$B$11:$M$15,5),IF(YEAR($E1722)&gt;$F1722,0,IF(YEAR($E1722)=$F1722,HLOOKUP(MONTH(E1722),Inputs!$B$11:$M$15,4),1)))</f>
        <v>0.85366435903556925</v>
      </c>
      <c r="I1722" s="2">
        <f>SUMIFS('raw data'!$E:$E,'raw data'!$A:$A,"="&amp;SystemAnalysis!$A1722,'raw data'!$G:$G,"="&amp;SystemAnalysis!$F1722)</f>
        <v>4</v>
      </c>
      <c r="J1722" s="24">
        <f ca="1">$D1722*H1722*Inputs!$A$2</f>
        <v>7.0427309620434464</v>
      </c>
      <c r="K1722" s="11">
        <f ca="1">IFERROR(I1722/J1722,"")</f>
        <v>0.56796149413599084</v>
      </c>
    </row>
    <row r="1723" spans="1:11" hidden="1" x14ac:dyDescent="0.25">
      <c r="A1723" s="35">
        <v>10898</v>
      </c>
      <c r="B1723" s="2" t="s">
        <v>5</v>
      </c>
      <c r="C1723" s="2">
        <v>8</v>
      </c>
      <c r="D1723" s="2">
        <v>2.64</v>
      </c>
      <c r="E1723" s="12">
        <v>42095</v>
      </c>
      <c r="F1723" s="18">
        <v>2015</v>
      </c>
      <c r="G1723" s="2">
        <f ca="1">IF(YEAR(E1723)=Inputs!$A$4,1,0)</f>
        <v>1</v>
      </c>
      <c r="H1723" s="21">
        <f ca="1">IF(G1723=1,HLOOKUP(MONTH(E1723),Inputs!$B$11:$M$15,5),IF(YEAR($E1723)&gt;$F1723,0,IF(YEAR($E1723)=$F1723,HLOOKUP(MONTH(E1723),Inputs!$B$11:$M$15,4),1)))</f>
        <v>0.72499403198854151</v>
      </c>
      <c r="I1723" s="2">
        <f>SUMIFS('raw data'!$E:$E,'raw data'!$A:$A,"="&amp;SystemAnalysis!$A1723,'raw data'!$G:$G,"="&amp;SystemAnalysis!$F1723)</f>
        <v>1</v>
      </c>
      <c r="J1723" s="24">
        <f ca="1">$D1723*H1723*Inputs!$A$2</f>
        <v>2.105382668894725</v>
      </c>
      <c r="K1723" s="11">
        <f ca="1">IFERROR(I1723/J1723,"")</f>
        <v>0.47497303686126369</v>
      </c>
    </row>
    <row r="1724" spans="1:11" hidden="1" x14ac:dyDescent="0.25">
      <c r="A1724" s="35">
        <v>10958</v>
      </c>
      <c r="B1724" s="2" t="s">
        <v>5</v>
      </c>
      <c r="C1724" s="2">
        <v>8</v>
      </c>
      <c r="D1724" s="2">
        <v>2.64</v>
      </c>
      <c r="E1724" s="12">
        <v>42095</v>
      </c>
      <c r="F1724" s="18">
        <v>2015</v>
      </c>
      <c r="G1724" s="2">
        <f ca="1">IF(YEAR(E1724)=Inputs!$A$4,1,0)</f>
        <v>1</v>
      </c>
      <c r="H1724" s="21">
        <f ca="1">IF(G1724=1,HLOOKUP(MONTH(E1724),Inputs!$B$11:$M$15,5),IF(YEAR($E1724)&gt;$F1724,0,IF(YEAR($E1724)=$F1724,HLOOKUP(MONTH(E1724),Inputs!$B$11:$M$15,4),1)))</f>
        <v>0.72499403198854151</v>
      </c>
      <c r="I1724" s="2">
        <f>SUMIFS('raw data'!$E:$E,'raw data'!$A:$A,"="&amp;SystemAnalysis!$A1724,'raw data'!$G:$G,"="&amp;SystemAnalysis!$F1724)</f>
        <v>1</v>
      </c>
      <c r="J1724" s="24">
        <f ca="1">$D1724*H1724*Inputs!$A$2</f>
        <v>2.105382668894725</v>
      </c>
      <c r="K1724" s="11">
        <f ca="1">IFERROR(I1724/J1724,"")</f>
        <v>0.47497303686126369</v>
      </c>
    </row>
  </sheetData>
  <autoFilter ref="A2:K1724">
    <filterColumn colId="7">
      <filters>
        <filter val="88.1%"/>
        <filter val="100.0%"/>
      </filters>
    </filterColumn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>
      <selection activeCell="B23" sqref="B23"/>
    </sheetView>
  </sheetViews>
  <sheetFormatPr defaultRowHeight="15" x14ac:dyDescent="0.25"/>
  <cols>
    <col min="1" max="1" width="13.140625" customWidth="1"/>
    <col min="2" max="2" width="27.5703125" customWidth="1"/>
    <col min="3" max="3" width="5.5703125" bestFit="1" customWidth="1"/>
    <col min="4" max="11" width="5.5703125" customWidth="1"/>
    <col min="12" max="12" width="11.28515625" bestFit="1" customWidth="1"/>
  </cols>
  <sheetData>
    <row r="1" spans="1:15" x14ac:dyDescent="0.25">
      <c r="A1" s="16" t="s">
        <v>1</v>
      </c>
      <c r="B1" s="2" t="s">
        <v>84</v>
      </c>
    </row>
    <row r="3" spans="1:15" x14ac:dyDescent="0.25">
      <c r="A3" s="16" t="s">
        <v>85</v>
      </c>
      <c r="B3" t="s">
        <v>90</v>
      </c>
    </row>
    <row r="4" spans="1:15" x14ac:dyDescent="0.25">
      <c r="A4" s="17">
        <v>2009</v>
      </c>
      <c r="B4" s="14">
        <v>4.0588712355655554</v>
      </c>
    </row>
    <row r="5" spans="1:15" x14ac:dyDescent="0.25">
      <c r="A5" s="17">
        <v>2010</v>
      </c>
      <c r="B5" s="14">
        <v>1.8178206510337986</v>
      </c>
    </row>
    <row r="6" spans="1:15" x14ac:dyDescent="0.25">
      <c r="A6" s="17">
        <v>2011</v>
      </c>
      <c r="B6" s="14">
        <v>1.0305498340181765</v>
      </c>
    </row>
    <row r="7" spans="1:15" x14ac:dyDescent="0.25">
      <c r="A7" s="17">
        <v>2012</v>
      </c>
      <c r="B7" s="14">
        <v>1.3127066803249028</v>
      </c>
    </row>
    <row r="8" spans="1:15" x14ac:dyDescent="0.25">
      <c r="A8" s="17">
        <v>2013</v>
      </c>
      <c r="B8" s="14">
        <v>1.0259133681721193</v>
      </c>
    </row>
    <row r="9" spans="1:15" x14ac:dyDescent="0.25">
      <c r="A9" s="17">
        <v>2014</v>
      </c>
      <c r="B9" s="14">
        <v>1.1333229306740722</v>
      </c>
    </row>
    <row r="10" spans="1:15" x14ac:dyDescent="0.25">
      <c r="A10" s="17">
        <v>2015</v>
      </c>
      <c r="B10" s="14">
        <v>2.2843255338247808</v>
      </c>
      <c r="O10" t="s">
        <v>99</v>
      </c>
    </row>
    <row r="11" spans="1:15" x14ac:dyDescent="0.25">
      <c r="A11" s="17" t="s">
        <v>86</v>
      </c>
      <c r="B11" s="14">
        <v>1.430191965072404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44"/>
  <sheetViews>
    <sheetView workbookViewId="0">
      <selection activeCell="B2" sqref="B2"/>
    </sheetView>
  </sheetViews>
  <sheetFormatPr defaultRowHeight="15" x14ac:dyDescent="0.25"/>
  <cols>
    <col min="1" max="1" width="10" style="2" bestFit="1" customWidth="1"/>
    <col min="2" max="2" width="10" style="2" customWidth="1"/>
    <col min="3" max="3" width="17" style="2" bestFit="1" customWidth="1"/>
    <col min="4" max="4" width="17" style="2" customWidth="1"/>
    <col min="5" max="5" width="19.5703125" style="2" bestFit="1" customWidth="1"/>
    <col min="6" max="12" width="19.5703125" style="2" customWidth="1"/>
    <col min="13" max="13" width="13.7109375" style="2" customWidth="1"/>
    <col min="14" max="14" width="11.140625" style="2" customWidth="1"/>
    <col min="15" max="15" width="11" style="2" customWidth="1"/>
    <col min="16" max="16" width="9.140625" style="2"/>
    <col min="17" max="17" width="11.42578125" style="2" customWidth="1"/>
    <col min="18" max="18" width="12.5703125" style="2" customWidth="1"/>
    <col min="19" max="19" width="9.140625" style="2"/>
    <col min="20" max="20" width="10.5703125" style="2" customWidth="1"/>
    <col min="21" max="21" width="11.7109375" style="2" customWidth="1"/>
    <col min="22" max="16384" width="9.140625" style="2"/>
  </cols>
  <sheetData>
    <row r="1" spans="1:30" x14ac:dyDescent="0.25">
      <c r="F1" s="13"/>
      <c r="G1" s="19"/>
      <c r="H1" s="19"/>
      <c r="I1" s="19"/>
      <c r="J1" s="10"/>
      <c r="M1" s="10"/>
      <c r="AB1" s="19"/>
    </row>
    <row r="2" spans="1:30" ht="45" x14ac:dyDescent="0.25">
      <c r="A2" s="2" t="s">
        <v>79</v>
      </c>
      <c r="B2" s="2" t="s">
        <v>101</v>
      </c>
      <c r="C2" s="2" t="s">
        <v>0</v>
      </c>
      <c r="D2" s="2" t="s">
        <v>1</v>
      </c>
      <c r="E2" s="2" t="s">
        <v>2</v>
      </c>
      <c r="F2" s="2" t="s">
        <v>87</v>
      </c>
      <c r="G2" s="2" t="s">
        <v>83</v>
      </c>
      <c r="H2" s="2" t="s">
        <v>93</v>
      </c>
      <c r="I2" s="9" t="s">
        <v>91</v>
      </c>
      <c r="J2" s="9" t="s">
        <v>78</v>
      </c>
      <c r="K2" s="9" t="s">
        <v>88</v>
      </c>
      <c r="L2" s="31" t="s">
        <v>89</v>
      </c>
      <c r="M2" s="9" t="s">
        <v>100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</row>
    <row r="3" spans="1:30" x14ac:dyDescent="0.25">
      <c r="A3" s="2">
        <v>161</v>
      </c>
      <c r="C3" s="2" t="s">
        <v>5</v>
      </c>
      <c r="D3" s="2">
        <v>2</v>
      </c>
      <c r="E3" s="2">
        <v>22.12</v>
      </c>
      <c r="F3" s="12">
        <v>40057</v>
      </c>
      <c r="G3" s="18">
        <v>2010</v>
      </c>
      <c r="H3" s="2">
        <f ca="1">IF(G3=Inputs!$A$4,1,0)</f>
        <v>0</v>
      </c>
      <c r="I3" s="21">
        <f ca="1">IF(H3=1,HLOOKUP(MONTH(F3),Inputs!$B$11:$M$15,5),IF(YEAR($F3)&gt;$G3,0,IF(YEAR($F3)=$G3,HLOOKUP(MONTH(F3),Inputs!$B$11:$M$15,4),1)))</f>
        <v>1</v>
      </c>
      <c r="J3" s="2">
        <f>SUMIFS('raw data'!$E:$E,'raw data'!$A:$A,"="&amp;WholeYearOnly1!$A3,'raw data'!$G:$G,"="&amp;WholeYearOnly1!$G3)</f>
        <v>11</v>
      </c>
      <c r="K3" s="24">
        <f ca="1">$E3*I3*Inputs!$A$2</f>
        <v>24.332000000000004</v>
      </c>
      <c r="L3" s="11">
        <f ca="1">IFERROR(J3/K3,"")</f>
        <v>0.45207956600361654</v>
      </c>
      <c r="M3" s="26">
        <f>J3/((8760)*(E3/1000))</f>
        <v>5.6767982032417619E-2</v>
      </c>
    </row>
    <row r="4" spans="1:30" x14ac:dyDescent="0.25">
      <c r="A4" s="2">
        <v>164</v>
      </c>
      <c r="C4" s="2" t="s">
        <v>5</v>
      </c>
      <c r="D4" s="2">
        <v>2</v>
      </c>
      <c r="E4" s="2">
        <v>2.8</v>
      </c>
      <c r="F4" s="12">
        <v>40087</v>
      </c>
      <c r="G4" s="18">
        <v>2010</v>
      </c>
      <c r="H4" s="2">
        <f ca="1">IF(G4=Inputs!$A$4,1,0)</f>
        <v>0</v>
      </c>
      <c r="I4" s="21">
        <f ca="1">IF(H4=1,HLOOKUP(MONTH(F4),Inputs!$B$11:$M$15,5),IF(YEAR($F4)&gt;$G4,0,IF(YEAR($F4)=$G4,HLOOKUP(MONTH(F4),Inputs!$B$11:$M$15,4),1)))</f>
        <v>1</v>
      </c>
      <c r="J4" s="2">
        <f>SUMIFS('raw data'!$E:$E,'raw data'!$A:$A,"="&amp;WholeYearOnly1!$A4,'raw data'!$G:$G,"="&amp;WholeYearOnly1!$G4)</f>
        <v>4</v>
      </c>
      <c r="K4" s="24">
        <f ca="1">$E4*I4*Inputs!$A$2</f>
        <v>3.08</v>
      </c>
      <c r="L4" s="11">
        <f ca="1">IFERROR(J4/K4,"")</f>
        <v>1.2987012987012987</v>
      </c>
      <c r="M4" s="26">
        <f>J4/((8760)*(E4/1000))</f>
        <v>0.16307893020221789</v>
      </c>
    </row>
    <row r="5" spans="1:30" x14ac:dyDescent="0.25">
      <c r="A5" s="2">
        <v>170</v>
      </c>
      <c r="C5" s="2" t="s">
        <v>5</v>
      </c>
      <c r="D5" s="2">
        <v>2</v>
      </c>
      <c r="E5" s="2">
        <v>3.024</v>
      </c>
      <c r="F5" s="12">
        <v>40087</v>
      </c>
      <c r="G5" s="18">
        <v>2010</v>
      </c>
      <c r="H5" s="2">
        <f ca="1">IF(G5=Inputs!$A$4,1,0)</f>
        <v>0</v>
      </c>
      <c r="I5" s="21">
        <f ca="1">IF(H5=1,HLOOKUP(MONTH(F5),Inputs!$B$11:$M$15,5),IF(YEAR($F5)&gt;$G5,0,IF(YEAR($F5)=$G5,HLOOKUP(MONTH(F5),Inputs!$B$11:$M$15,4),1)))</f>
        <v>1</v>
      </c>
      <c r="J5" s="2">
        <f>SUMIFS('raw data'!$E:$E,'raw data'!$A:$A,"="&amp;WholeYearOnly1!$A5,'raw data'!$G:$G,"="&amp;WholeYearOnly1!$G5)</f>
        <v>4</v>
      </c>
      <c r="K5" s="24">
        <f ca="1">$E5*I5*Inputs!$A$2</f>
        <v>3.3264000000000005</v>
      </c>
      <c r="L5" s="11">
        <f ca="1">IFERROR(J5/K5,"")</f>
        <v>1.2025012025012023</v>
      </c>
      <c r="M5" s="26">
        <f>J5/((8760)*(E5/1000))</f>
        <v>0.15099900944649802</v>
      </c>
    </row>
    <row r="6" spans="1:30" x14ac:dyDescent="0.25">
      <c r="A6" s="2">
        <v>171</v>
      </c>
      <c r="C6" s="2" t="s">
        <v>5</v>
      </c>
      <c r="D6" s="2">
        <v>2</v>
      </c>
      <c r="E6" s="2">
        <v>3.18</v>
      </c>
      <c r="F6" s="12">
        <v>40057</v>
      </c>
      <c r="G6" s="18">
        <v>2010</v>
      </c>
      <c r="H6" s="2">
        <f ca="1">IF(G6=Inputs!$A$4,1,0)</f>
        <v>0</v>
      </c>
      <c r="I6" s="21">
        <f ca="1">IF(H6=1,HLOOKUP(MONTH(F6),Inputs!$B$11:$M$15,5),IF(YEAR($F6)&gt;$G6,0,IF(YEAR($F6)=$G6,HLOOKUP(MONTH(F6),Inputs!$B$11:$M$15,4),1)))</f>
        <v>1</v>
      </c>
      <c r="J6" s="2">
        <f>SUMIFS('raw data'!$E:$E,'raw data'!$A:$A,"="&amp;WholeYearOnly1!$A6,'raw data'!$G:$G,"="&amp;WholeYearOnly1!$G6)</f>
        <v>0</v>
      </c>
      <c r="K6" s="24">
        <f ca="1">$E6*I6*Inputs!$A$2</f>
        <v>3.4980000000000007</v>
      </c>
      <c r="L6" s="11">
        <f ca="1">IFERROR(J6/K6,"")</f>
        <v>0</v>
      </c>
      <c r="M6" s="26">
        <f>J6/((8760)*(E6/1000))</f>
        <v>0</v>
      </c>
    </row>
    <row r="7" spans="1:30" x14ac:dyDescent="0.25">
      <c r="A7" s="2">
        <v>176</v>
      </c>
      <c r="C7" s="2" t="s">
        <v>5</v>
      </c>
      <c r="D7" s="2">
        <v>2</v>
      </c>
      <c r="E7" s="2">
        <v>3</v>
      </c>
      <c r="F7" s="12">
        <v>40087</v>
      </c>
      <c r="G7" s="18">
        <v>2010</v>
      </c>
      <c r="H7" s="2">
        <f ca="1">IF(G7=Inputs!$A$4,1,0)</f>
        <v>0</v>
      </c>
      <c r="I7" s="21">
        <f ca="1">IF(H7=1,HLOOKUP(MONTH(F7),Inputs!$B$11:$M$15,5),IF(YEAR($F7)&gt;$G7,0,IF(YEAR($F7)=$G7,HLOOKUP(MONTH(F7),Inputs!$B$11:$M$15,4),1)))</f>
        <v>1</v>
      </c>
      <c r="J7" s="2">
        <f>SUMIFS('raw data'!$E:$E,'raw data'!$A:$A,"="&amp;WholeYearOnly1!$A7,'raw data'!$G:$G,"="&amp;WholeYearOnly1!$G7)</f>
        <v>4</v>
      </c>
      <c r="K7" s="24">
        <f ca="1">$E7*I7*Inputs!$A$2</f>
        <v>3.3000000000000003</v>
      </c>
      <c r="L7" s="11">
        <f ca="1">IFERROR(J7/K7,"")</f>
        <v>1.2121212121212119</v>
      </c>
      <c r="M7" s="26">
        <f>J7/((8760)*(E7/1000))</f>
        <v>0.15220700152207001</v>
      </c>
    </row>
    <row r="8" spans="1:30" x14ac:dyDescent="0.25">
      <c r="A8" s="2">
        <v>181</v>
      </c>
      <c r="C8" s="2" t="s">
        <v>5</v>
      </c>
      <c r="D8" s="2">
        <v>2</v>
      </c>
      <c r="E8" s="2">
        <v>3.44</v>
      </c>
      <c r="F8" s="12">
        <v>40148</v>
      </c>
      <c r="G8" s="18">
        <v>2010</v>
      </c>
      <c r="H8" s="2">
        <f ca="1">IF(G8=Inputs!$A$4,1,0)</f>
        <v>0</v>
      </c>
      <c r="I8" s="21">
        <f ca="1">IF(H8=1,HLOOKUP(MONTH(F8),Inputs!$B$11:$M$15,5),IF(YEAR($F8)&gt;$G8,0,IF(YEAR($F8)=$G8,HLOOKUP(MONTH(F8),Inputs!$B$11:$M$15,4),1)))</f>
        <v>1</v>
      </c>
      <c r="J8" s="2">
        <f>SUMIFS('raw data'!$E:$E,'raw data'!$A:$A,"="&amp;WholeYearOnly1!$A8,'raw data'!$G:$G,"="&amp;WholeYearOnly1!$G8)</f>
        <v>2</v>
      </c>
      <c r="K8" s="24">
        <f ca="1">$E8*I8*Inputs!$A$2</f>
        <v>3.7840000000000003</v>
      </c>
      <c r="L8" s="11">
        <f ca="1">IFERROR(J8/K8,"")</f>
        <v>0.52854122621564481</v>
      </c>
      <c r="M8" s="26">
        <f>J8/((8760)*(E8/1000))</f>
        <v>6.6369332059042163E-2</v>
      </c>
    </row>
    <row r="9" spans="1:30" x14ac:dyDescent="0.25">
      <c r="A9" s="2">
        <v>182</v>
      </c>
      <c r="C9" s="2" t="s">
        <v>5</v>
      </c>
      <c r="D9" s="2">
        <v>2</v>
      </c>
      <c r="E9" s="2">
        <v>4</v>
      </c>
      <c r="F9" s="12">
        <v>40057</v>
      </c>
      <c r="G9" s="18">
        <v>2010</v>
      </c>
      <c r="H9" s="2">
        <f ca="1">IF(G9=Inputs!$A$4,1,0)</f>
        <v>0</v>
      </c>
      <c r="I9" s="21">
        <f ca="1">IF(H9=1,HLOOKUP(MONTH(F9),Inputs!$B$11:$M$15,5),IF(YEAR($F9)&gt;$G9,0,IF(YEAR($F9)=$G9,HLOOKUP(MONTH(F9),Inputs!$B$11:$M$15,4),1)))</f>
        <v>1</v>
      </c>
      <c r="J9" s="2">
        <f>SUMIFS('raw data'!$E:$E,'raw data'!$A:$A,"="&amp;WholeYearOnly1!$A9,'raw data'!$G:$G,"="&amp;WholeYearOnly1!$G9)</f>
        <v>5</v>
      </c>
      <c r="K9" s="24">
        <f ca="1">$E9*I9*Inputs!$A$2</f>
        <v>4.4000000000000004</v>
      </c>
      <c r="L9" s="11">
        <f ca="1">IFERROR(J9/K9,"")</f>
        <v>1.1363636363636362</v>
      </c>
      <c r="M9" s="26">
        <f>J9/((8760)*(E9/1000))</f>
        <v>0.14269406392694065</v>
      </c>
    </row>
    <row r="10" spans="1:30" x14ac:dyDescent="0.25">
      <c r="A10" s="2">
        <v>189</v>
      </c>
      <c r="C10" s="2" t="s">
        <v>5</v>
      </c>
      <c r="D10" s="2">
        <v>2</v>
      </c>
      <c r="E10" s="2">
        <v>4</v>
      </c>
      <c r="F10" s="12">
        <v>40118</v>
      </c>
      <c r="G10" s="18">
        <v>2010</v>
      </c>
      <c r="H10" s="2">
        <f ca="1">IF(G10=Inputs!$A$4,1,0)</f>
        <v>0</v>
      </c>
      <c r="I10" s="21">
        <f ca="1">IF(H10=1,HLOOKUP(MONTH(F10),Inputs!$B$11:$M$15,5),IF(YEAR($F10)&gt;$G10,0,IF(YEAR($F10)=$G10,HLOOKUP(MONTH(F10),Inputs!$B$11:$M$15,4),1)))</f>
        <v>1</v>
      </c>
      <c r="J10" s="2">
        <f>SUMIFS('raw data'!$E:$E,'raw data'!$A:$A,"="&amp;WholeYearOnly1!$A10,'raw data'!$G:$G,"="&amp;WholeYearOnly1!$G10)</f>
        <v>0</v>
      </c>
      <c r="K10" s="24">
        <f ca="1">$E10*I10*Inputs!$A$2</f>
        <v>4.4000000000000004</v>
      </c>
      <c r="L10" s="11">
        <f ca="1">IFERROR(J10/K10,"")</f>
        <v>0</v>
      </c>
      <c r="M10" s="26">
        <f>J10/((8760)*(E10/1000))</f>
        <v>0</v>
      </c>
    </row>
    <row r="11" spans="1:30" x14ac:dyDescent="0.25">
      <c r="A11" s="2">
        <v>192</v>
      </c>
      <c r="C11" s="2" t="s">
        <v>5</v>
      </c>
      <c r="D11" s="2">
        <v>2</v>
      </c>
      <c r="E11" s="2">
        <v>4</v>
      </c>
      <c r="F11" s="12">
        <v>40118</v>
      </c>
      <c r="G11" s="18">
        <v>2010</v>
      </c>
      <c r="H11" s="2">
        <f ca="1">IF(G11=Inputs!$A$4,1,0)</f>
        <v>0</v>
      </c>
      <c r="I11" s="21">
        <f ca="1">IF(H11=1,HLOOKUP(MONTH(F11),Inputs!$B$11:$M$15,5),IF(YEAR($F11)&gt;$G11,0,IF(YEAR($F11)=$G11,HLOOKUP(MONTH(F11),Inputs!$B$11:$M$15,4),1)))</f>
        <v>1</v>
      </c>
      <c r="J11" s="2">
        <f>SUMIFS('raw data'!$E:$E,'raw data'!$A:$A,"="&amp;WholeYearOnly1!$A11,'raw data'!$G:$G,"="&amp;WholeYearOnly1!$G11)</f>
        <v>0</v>
      </c>
      <c r="K11" s="24">
        <f ca="1">$E11*I11*Inputs!$A$2</f>
        <v>4.4000000000000004</v>
      </c>
      <c r="L11" s="11">
        <f ca="1">IFERROR(J11/K11,"")</f>
        <v>0</v>
      </c>
      <c r="M11" s="26">
        <f>J11/((8760)*(E11/1000))</f>
        <v>0</v>
      </c>
    </row>
    <row r="12" spans="1:30" x14ac:dyDescent="0.25">
      <c r="A12" s="2">
        <v>197</v>
      </c>
      <c r="C12" s="2" t="s">
        <v>5</v>
      </c>
      <c r="D12" s="2">
        <v>2</v>
      </c>
      <c r="E12" s="2">
        <v>2.36</v>
      </c>
      <c r="F12" s="12">
        <v>40087</v>
      </c>
      <c r="G12" s="18">
        <v>2010</v>
      </c>
      <c r="H12" s="2">
        <f ca="1">IF(G12=Inputs!$A$4,1,0)</f>
        <v>0</v>
      </c>
      <c r="I12" s="21">
        <f ca="1">IF(H12=1,HLOOKUP(MONTH(F12),Inputs!$B$11:$M$15,5),IF(YEAR($F12)&gt;$G12,0,IF(YEAR($F12)=$G12,HLOOKUP(MONTH(F12),Inputs!$B$11:$M$15,4),1)))</f>
        <v>1</v>
      </c>
      <c r="J12" s="2">
        <f>SUMIFS('raw data'!$E:$E,'raw data'!$A:$A,"="&amp;WholeYearOnly1!$A12,'raw data'!$G:$G,"="&amp;WholeYearOnly1!$G12)</f>
        <v>2</v>
      </c>
      <c r="K12" s="24">
        <f ca="1">$E12*I12*Inputs!$A$2</f>
        <v>2.5960000000000001</v>
      </c>
      <c r="L12" s="11">
        <f ca="1">IFERROR(J12/K12,"")</f>
        <v>0.77041602465331271</v>
      </c>
      <c r="M12" s="26">
        <f>J12/((8760)*(E12/1000))</f>
        <v>9.6741738255552989E-2</v>
      </c>
    </row>
    <row r="13" spans="1:30" x14ac:dyDescent="0.25">
      <c r="A13" s="2">
        <v>199</v>
      </c>
      <c r="C13" s="2" t="s">
        <v>5</v>
      </c>
      <c r="D13" s="2">
        <v>2</v>
      </c>
      <c r="E13" s="2">
        <v>3</v>
      </c>
      <c r="F13" s="12">
        <v>40179</v>
      </c>
      <c r="G13" s="18">
        <v>2010</v>
      </c>
      <c r="H13" s="2">
        <f ca="1">IF(G13=Inputs!$A$4,1,0)</f>
        <v>0</v>
      </c>
      <c r="I13" s="21">
        <f ca="1">IF(H13=1,HLOOKUP(MONTH(F13),Inputs!$B$11:$M$15,5),IF(YEAR($F13)&gt;$G13,0,IF(YEAR($F13)=$G13,HLOOKUP(MONTH(F13),Inputs!$B$11:$M$15,4),1)))</f>
        <v>0.99999999999999989</v>
      </c>
      <c r="J13" s="2">
        <f>SUMIFS('raw data'!$E:$E,'raw data'!$A:$A,"="&amp;WholeYearOnly1!$A13,'raw data'!$G:$G,"="&amp;WholeYearOnly1!$G13)</f>
        <v>0</v>
      </c>
      <c r="K13" s="24">
        <f ca="1">$E13*I13*Inputs!$A$2</f>
        <v>3.3</v>
      </c>
      <c r="L13" s="11">
        <f ca="1">IFERROR(J13/K13,"")</f>
        <v>0</v>
      </c>
      <c r="M13" s="26">
        <f>J13/((8760)*(E13/1000))</f>
        <v>0</v>
      </c>
    </row>
    <row r="14" spans="1:30" x14ac:dyDescent="0.25">
      <c r="A14" s="2">
        <v>210</v>
      </c>
      <c r="C14" s="2" t="s">
        <v>5</v>
      </c>
      <c r="D14" s="2">
        <v>2</v>
      </c>
      <c r="E14" s="2">
        <v>9</v>
      </c>
      <c r="F14" s="15">
        <v>40148</v>
      </c>
      <c r="G14" s="18">
        <v>2010</v>
      </c>
      <c r="H14" s="2">
        <f ca="1">IF(G14=Inputs!$A$4,1,0)</f>
        <v>0</v>
      </c>
      <c r="I14" s="21">
        <f ca="1">IF(H14=1,HLOOKUP(MONTH(F14),Inputs!$B$11:$M$15,5),IF(YEAR($F14)&gt;$G14,0,IF(YEAR($F14)=$G14,HLOOKUP(MONTH(F14),Inputs!$B$11:$M$15,4),1)))</f>
        <v>1</v>
      </c>
      <c r="J14" s="2">
        <f>SUMIFS('raw data'!$E:$E,'raw data'!$A:$A,"="&amp;WholeYearOnly1!$A14,'raw data'!$G:$G,"="&amp;WholeYearOnly1!$G14)</f>
        <v>0</v>
      </c>
      <c r="K14" s="24">
        <f ca="1">$E14*I14*Inputs!$A$2</f>
        <v>9.9</v>
      </c>
      <c r="L14" s="11">
        <f ca="1">IFERROR(J14/K14,"")</f>
        <v>0</v>
      </c>
      <c r="M14" s="26">
        <f>J14/((8760)*(E14/1000))</f>
        <v>0</v>
      </c>
    </row>
    <row r="15" spans="1:30" x14ac:dyDescent="0.25">
      <c r="A15" s="2">
        <v>216</v>
      </c>
      <c r="C15" s="2" t="s">
        <v>5</v>
      </c>
      <c r="D15" s="2">
        <v>2</v>
      </c>
      <c r="E15" s="2">
        <v>4</v>
      </c>
      <c r="F15" s="12">
        <v>40118</v>
      </c>
      <c r="G15" s="18">
        <v>2010</v>
      </c>
      <c r="H15" s="2">
        <f ca="1">IF(G15=Inputs!$A$4,1,0)</f>
        <v>0</v>
      </c>
      <c r="I15" s="21">
        <f ca="1">IF(H15=1,HLOOKUP(MONTH(F15),Inputs!$B$11:$M$15,5),IF(YEAR($F15)&gt;$G15,0,IF(YEAR($F15)=$G15,HLOOKUP(MONTH(F15),Inputs!$B$11:$M$15,4),1)))</f>
        <v>1</v>
      </c>
      <c r="J15" s="2">
        <f>SUMIFS('raw data'!$E:$E,'raw data'!$A:$A,"="&amp;WholeYearOnly1!$A15,'raw data'!$G:$G,"="&amp;WholeYearOnly1!$G15)</f>
        <v>0</v>
      </c>
      <c r="K15" s="24">
        <f ca="1">$E15*I15*Inputs!$A$2</f>
        <v>4.4000000000000004</v>
      </c>
      <c r="L15" s="11">
        <f ca="1">IFERROR(J15/K15,"")</f>
        <v>0</v>
      </c>
      <c r="M15" s="26">
        <f>J15/((8760)*(E15/1000))</f>
        <v>0</v>
      </c>
    </row>
    <row r="16" spans="1:30" x14ac:dyDescent="0.25">
      <c r="A16" s="2">
        <v>222</v>
      </c>
      <c r="C16" s="2" t="s">
        <v>5</v>
      </c>
      <c r="D16" s="2">
        <v>2</v>
      </c>
      <c r="E16" s="2">
        <v>3</v>
      </c>
      <c r="F16" s="12">
        <v>40179</v>
      </c>
      <c r="G16" s="18">
        <v>2010</v>
      </c>
      <c r="H16" s="2">
        <f ca="1">IF(G16=Inputs!$A$4,1,0)</f>
        <v>0</v>
      </c>
      <c r="I16" s="21">
        <f ca="1">IF(H16=1,HLOOKUP(MONTH(F16),Inputs!$B$11:$M$15,5),IF(YEAR($F16)&gt;$G16,0,IF(YEAR($F16)=$G16,HLOOKUP(MONTH(F16),Inputs!$B$11:$M$15,4),1)))</f>
        <v>0.99999999999999989</v>
      </c>
      <c r="J16" s="2">
        <f>SUMIFS('raw data'!$E:$E,'raw data'!$A:$A,"="&amp;WholeYearOnly1!$A16,'raw data'!$G:$G,"="&amp;WholeYearOnly1!$G16)</f>
        <v>0</v>
      </c>
      <c r="K16" s="24">
        <f ca="1">$E16*I16*Inputs!$A$2</f>
        <v>3.3</v>
      </c>
      <c r="L16" s="11">
        <f ca="1">IFERROR(J16/K16,"")</f>
        <v>0</v>
      </c>
      <c r="M16" s="26">
        <f>J16/((8760)*(E16/1000))</f>
        <v>0</v>
      </c>
    </row>
    <row r="17" spans="1:13" x14ac:dyDescent="0.25">
      <c r="A17" s="2">
        <v>226</v>
      </c>
      <c r="C17" s="2" t="s">
        <v>5</v>
      </c>
      <c r="D17" s="2">
        <v>2</v>
      </c>
      <c r="E17" s="2">
        <v>4.5</v>
      </c>
      <c r="F17" s="12">
        <v>40087</v>
      </c>
      <c r="G17" s="18">
        <v>2010</v>
      </c>
      <c r="H17" s="2">
        <f ca="1">IF(G17=Inputs!$A$4,1,0)</f>
        <v>0</v>
      </c>
      <c r="I17" s="21">
        <f ca="1">IF(H17=1,HLOOKUP(MONTH(F17),Inputs!$B$11:$M$15,5),IF(YEAR($F17)&gt;$G17,0,IF(YEAR($F17)=$G17,HLOOKUP(MONTH(F17),Inputs!$B$11:$M$15,4),1)))</f>
        <v>1</v>
      </c>
      <c r="J17" s="2">
        <f>SUMIFS('raw data'!$E:$E,'raw data'!$A:$A,"="&amp;WholeYearOnly1!$A17,'raw data'!$G:$G,"="&amp;WholeYearOnly1!$G17)</f>
        <v>6</v>
      </c>
      <c r="K17" s="24">
        <f ca="1">$E17*I17*Inputs!$A$2</f>
        <v>4.95</v>
      </c>
      <c r="L17" s="11">
        <f ca="1">IFERROR(J17/K17,"")</f>
        <v>1.2121212121212122</v>
      </c>
      <c r="M17" s="26">
        <f>J17/((8760)*(E17/1000))</f>
        <v>0.15220700152207003</v>
      </c>
    </row>
    <row r="18" spans="1:13" x14ac:dyDescent="0.25">
      <c r="A18" s="2">
        <v>237</v>
      </c>
      <c r="C18" s="2" t="s">
        <v>5</v>
      </c>
      <c r="D18" s="2">
        <v>2</v>
      </c>
      <c r="E18" s="2">
        <v>3</v>
      </c>
      <c r="F18" s="12">
        <v>40179</v>
      </c>
      <c r="G18" s="18">
        <v>2010</v>
      </c>
      <c r="H18" s="2">
        <f ca="1">IF(G18=Inputs!$A$4,1,0)</f>
        <v>0</v>
      </c>
      <c r="I18" s="21">
        <f ca="1">IF(H18=1,HLOOKUP(MONTH(F18),Inputs!$B$11:$M$15,5),IF(YEAR($F18)&gt;$G18,0,IF(YEAR($F18)=$G18,HLOOKUP(MONTH(F18),Inputs!$B$11:$M$15,4),1)))</f>
        <v>0.99999999999999989</v>
      </c>
      <c r="J18" s="2">
        <f>SUMIFS('raw data'!$E:$E,'raw data'!$A:$A,"="&amp;WholeYearOnly1!$A18,'raw data'!$G:$G,"="&amp;WholeYearOnly1!$G18)</f>
        <v>0</v>
      </c>
      <c r="K18" s="24">
        <f ca="1">$E18*I18*Inputs!$A$2</f>
        <v>3.3</v>
      </c>
      <c r="L18" s="11">
        <f ca="1">IFERROR(J18/K18,"")</f>
        <v>0</v>
      </c>
      <c r="M18" s="26">
        <f>J18/((8760)*(E18/1000))</f>
        <v>0</v>
      </c>
    </row>
    <row r="19" spans="1:13" x14ac:dyDescent="0.25">
      <c r="A19" s="2">
        <v>243</v>
      </c>
      <c r="C19" s="2" t="s">
        <v>5</v>
      </c>
      <c r="D19" s="2">
        <v>2</v>
      </c>
      <c r="E19" s="2">
        <v>2.2000000000000002</v>
      </c>
      <c r="F19" s="12">
        <v>40179</v>
      </c>
      <c r="G19" s="18">
        <v>2010</v>
      </c>
      <c r="H19" s="2">
        <f ca="1">IF(G19=Inputs!$A$4,1,0)</f>
        <v>0</v>
      </c>
      <c r="I19" s="21">
        <f ca="1">IF(H19=1,HLOOKUP(MONTH(F19),Inputs!$B$11:$M$15,5),IF(YEAR($F19)&gt;$G19,0,IF(YEAR($F19)=$G19,HLOOKUP(MONTH(F19),Inputs!$B$11:$M$15,4),1)))</f>
        <v>0.99999999999999989</v>
      </c>
      <c r="J19" s="2">
        <f>SUMIFS('raw data'!$E:$E,'raw data'!$A:$A,"="&amp;WholeYearOnly1!$A19,'raw data'!$G:$G,"="&amp;WholeYearOnly1!$G19)</f>
        <v>3</v>
      </c>
      <c r="K19" s="24">
        <f ca="1">$E19*I19*Inputs!$A$2</f>
        <v>2.42</v>
      </c>
      <c r="L19" s="11">
        <f ca="1">IFERROR(J19/K19,"")</f>
        <v>1.2396694214876034</v>
      </c>
      <c r="M19" s="26">
        <f>J19/((8760)*(E19/1000))</f>
        <v>0.1556662515566625</v>
      </c>
    </row>
    <row r="20" spans="1:13" x14ac:dyDescent="0.25">
      <c r="A20" s="2">
        <v>250</v>
      </c>
      <c r="C20" s="2" t="s">
        <v>5</v>
      </c>
      <c r="D20" s="2">
        <v>2</v>
      </c>
      <c r="E20" s="2">
        <v>3</v>
      </c>
      <c r="F20" s="12">
        <v>40179</v>
      </c>
      <c r="G20" s="18">
        <v>2010</v>
      </c>
      <c r="H20" s="2">
        <f ca="1">IF(G20=Inputs!$A$4,1,0)</f>
        <v>0</v>
      </c>
      <c r="I20" s="21">
        <f ca="1">IF(H20=1,HLOOKUP(MONTH(F20),Inputs!$B$11:$M$15,5),IF(YEAR($F20)&gt;$G20,0,IF(YEAR($F20)=$G20,HLOOKUP(MONTH(F20),Inputs!$B$11:$M$15,4),1)))</f>
        <v>0.99999999999999989</v>
      </c>
      <c r="J20" s="2">
        <f>SUMIFS('raw data'!$E:$E,'raw data'!$A:$A,"="&amp;WholeYearOnly1!$A20,'raw data'!$G:$G,"="&amp;WholeYearOnly1!$G20)</f>
        <v>0</v>
      </c>
      <c r="K20" s="24">
        <f ca="1">$E20*I20*Inputs!$A$2</f>
        <v>3.3</v>
      </c>
      <c r="L20" s="11">
        <f ca="1">IFERROR(J20/K20,"")</f>
        <v>0</v>
      </c>
      <c r="M20" s="26">
        <f>J20/((8760)*(E20/1000))</f>
        <v>0</v>
      </c>
    </row>
    <row r="21" spans="1:13" x14ac:dyDescent="0.25">
      <c r="A21" s="2">
        <v>266</v>
      </c>
      <c r="C21" s="2" t="s">
        <v>5</v>
      </c>
      <c r="D21" s="2">
        <v>2</v>
      </c>
      <c r="E21" s="2">
        <v>1.08</v>
      </c>
      <c r="F21" s="12">
        <v>40057</v>
      </c>
      <c r="G21" s="18">
        <v>2010</v>
      </c>
      <c r="H21" s="2">
        <f ca="1">IF(G21=Inputs!$A$4,1,0)</f>
        <v>0</v>
      </c>
      <c r="I21" s="21">
        <f ca="1">IF(H21=1,HLOOKUP(MONTH(F21),Inputs!$B$11:$M$15,5),IF(YEAR($F21)&gt;$G21,0,IF(YEAR($F21)=$G21,HLOOKUP(MONTH(F21),Inputs!$B$11:$M$15,4),1)))</f>
        <v>1</v>
      </c>
      <c r="J21" s="2">
        <f>SUMIFS('raw data'!$E:$E,'raw data'!$A:$A,"="&amp;WholeYearOnly1!$A21,'raw data'!$G:$G,"="&amp;WholeYearOnly1!$G21)</f>
        <v>1</v>
      </c>
      <c r="K21" s="24">
        <f ca="1">$E21*I21*Inputs!$A$2</f>
        <v>1.1880000000000002</v>
      </c>
      <c r="L21" s="11">
        <f ca="1">IFERROR(J21/K21,"")</f>
        <v>0.84175084175084158</v>
      </c>
      <c r="M21" s="26">
        <f>J21/((8760)*(E21/1000))</f>
        <v>0.10569930661254862</v>
      </c>
    </row>
    <row r="22" spans="1:13" x14ac:dyDescent="0.25">
      <c r="A22" s="2">
        <v>277</v>
      </c>
      <c r="C22" s="2" t="s">
        <v>5</v>
      </c>
      <c r="D22" s="2">
        <v>3</v>
      </c>
      <c r="E22" s="2">
        <v>6.3959999999999999</v>
      </c>
      <c r="F22" s="12">
        <v>39934</v>
      </c>
      <c r="G22" s="18">
        <v>2010</v>
      </c>
      <c r="H22" s="2">
        <f ca="1">IF(G22=Inputs!$A$4,1,0)</f>
        <v>0</v>
      </c>
      <c r="I22" s="21">
        <f ca="1">IF(H22=1,HLOOKUP(MONTH(F22),Inputs!$B$11:$M$15,5),IF(YEAR($F22)&gt;$G22,0,IF(YEAR($F22)=$G22,HLOOKUP(MONTH(F22),Inputs!$B$11:$M$15,4),1)))</f>
        <v>1</v>
      </c>
      <c r="J22" s="2">
        <f>SUMIFS('raw data'!$E:$E,'raw data'!$A:$A,"="&amp;WholeYearOnly1!$A22,'raw data'!$G:$G,"="&amp;WholeYearOnly1!$G22)</f>
        <v>2</v>
      </c>
      <c r="K22" s="24">
        <f ca="1">$E22*I22*Inputs!$A$2</f>
        <v>7.0356000000000005</v>
      </c>
      <c r="L22" s="11">
        <f ca="1">IFERROR(J22/K22,"")</f>
        <v>0.28426857695150376</v>
      </c>
      <c r="M22" s="26">
        <f>J22/((8760)*(E22/1000))</f>
        <v>3.5695825872905727E-2</v>
      </c>
    </row>
    <row r="23" spans="1:13" x14ac:dyDescent="0.25">
      <c r="A23" s="2">
        <v>305</v>
      </c>
      <c r="C23" s="2" t="s">
        <v>5</v>
      </c>
      <c r="D23" s="2">
        <v>9</v>
      </c>
      <c r="E23" s="2">
        <v>4.05</v>
      </c>
      <c r="F23" s="12">
        <v>40087</v>
      </c>
      <c r="G23" s="18">
        <v>2010</v>
      </c>
      <c r="H23" s="2">
        <f ca="1">IF(G23=Inputs!$A$4,1,0)</f>
        <v>0</v>
      </c>
      <c r="I23" s="21">
        <f ca="1">IF(H23=1,HLOOKUP(MONTH(F23),Inputs!$B$11:$M$15,5),IF(YEAR($F23)&gt;$G23,0,IF(YEAR($F23)=$G23,HLOOKUP(MONTH(F23),Inputs!$B$11:$M$15,4),1)))</f>
        <v>1</v>
      </c>
      <c r="J23" s="2">
        <f>SUMIFS('raw data'!$E:$E,'raw data'!$A:$A,"="&amp;WholeYearOnly1!$A23,'raw data'!$G:$G,"="&amp;WholeYearOnly1!$G23)</f>
        <v>5</v>
      </c>
      <c r="K23" s="24">
        <f ca="1">$E23*I23*Inputs!$A$2</f>
        <v>4.4550000000000001</v>
      </c>
      <c r="L23" s="11">
        <f ca="1">IFERROR(J23/K23,"")</f>
        <v>1.122334455667789</v>
      </c>
      <c r="M23" s="26">
        <f>J23/((8760)*(E23/1000))</f>
        <v>0.1409324088167315</v>
      </c>
    </row>
    <row r="24" spans="1:13" x14ac:dyDescent="0.25">
      <c r="A24" s="2">
        <v>330</v>
      </c>
      <c r="C24" s="2" t="s">
        <v>5</v>
      </c>
      <c r="D24" s="2">
        <v>9</v>
      </c>
      <c r="E24" s="2">
        <v>9.8800000000000008</v>
      </c>
      <c r="F24" s="12">
        <v>40148</v>
      </c>
      <c r="G24" s="18">
        <v>2010</v>
      </c>
      <c r="H24" s="2">
        <f ca="1">IF(G24=Inputs!$A$4,1,0)</f>
        <v>0</v>
      </c>
      <c r="I24" s="21">
        <f ca="1">IF(H24=1,HLOOKUP(MONTH(F24),Inputs!$B$11:$M$15,5),IF(YEAR($F24)&gt;$G24,0,IF(YEAR($F24)=$G24,HLOOKUP(MONTH(F24),Inputs!$B$11:$M$15,4),1)))</f>
        <v>1</v>
      </c>
      <c r="J24" s="2">
        <f>SUMIFS('raw data'!$E:$E,'raw data'!$A:$A,"="&amp;WholeYearOnly1!$A24,'raw data'!$G:$G,"="&amp;WholeYearOnly1!$G24)</f>
        <v>13</v>
      </c>
      <c r="K24" s="24">
        <f ca="1">$E24*I24*Inputs!$A$2</f>
        <v>10.868000000000002</v>
      </c>
      <c r="L24" s="11">
        <f ca="1">IFERROR(J24/K24,"")</f>
        <v>1.1961722488038276</v>
      </c>
      <c r="M24" s="26">
        <f>J24/((8760)*(E24/1000))</f>
        <v>0.15020427781783222</v>
      </c>
    </row>
    <row r="25" spans="1:13" x14ac:dyDescent="0.25">
      <c r="A25" s="2">
        <v>334</v>
      </c>
      <c r="C25" s="2" t="s">
        <v>5</v>
      </c>
      <c r="D25" s="2">
        <v>2</v>
      </c>
      <c r="E25" s="2">
        <v>4.7300000000000004</v>
      </c>
      <c r="F25" s="12">
        <v>40026</v>
      </c>
      <c r="G25" s="18">
        <v>2010</v>
      </c>
      <c r="H25" s="2">
        <f ca="1">IF(G25=Inputs!$A$4,1,0)</f>
        <v>0</v>
      </c>
      <c r="I25" s="21">
        <f ca="1">IF(H25=1,HLOOKUP(MONTH(F25),Inputs!$B$11:$M$15,5),IF(YEAR($F25)&gt;$G25,0,IF(YEAR($F25)=$G25,HLOOKUP(MONTH(F25),Inputs!$B$11:$M$15,4),1)))</f>
        <v>1</v>
      </c>
      <c r="J25" s="2">
        <f>SUMIFS('raw data'!$E:$E,'raw data'!$A:$A,"="&amp;WholeYearOnly1!$A25,'raw data'!$G:$G,"="&amp;WholeYearOnly1!$G25)</f>
        <v>6</v>
      </c>
      <c r="K25" s="24">
        <f ca="1">$E25*I25*Inputs!$A$2</f>
        <v>5.2030000000000012</v>
      </c>
      <c r="L25" s="11">
        <f ca="1">IFERROR(J25/K25,"")</f>
        <v>1.1531808571977702</v>
      </c>
      <c r="M25" s="26">
        <f>J25/((8760)*(E25/1000))</f>
        <v>0.14480581540154652</v>
      </c>
    </row>
    <row r="26" spans="1:13" x14ac:dyDescent="0.25">
      <c r="A26" s="2">
        <v>438</v>
      </c>
      <c r="C26" s="2" t="s">
        <v>5</v>
      </c>
      <c r="D26" s="2">
        <v>3</v>
      </c>
      <c r="E26" s="2">
        <v>2.5920000000000001</v>
      </c>
      <c r="F26" s="12">
        <v>39934</v>
      </c>
      <c r="G26" s="18">
        <v>2010</v>
      </c>
      <c r="H26" s="2">
        <f ca="1">IF(G26=Inputs!$A$4,1,0)</f>
        <v>0</v>
      </c>
      <c r="I26" s="21">
        <f ca="1">IF(H26=1,HLOOKUP(MONTH(F26),Inputs!$B$11:$M$15,5),IF(YEAR($F26)&gt;$G26,0,IF(YEAR($F26)=$G26,HLOOKUP(MONTH(F26),Inputs!$B$11:$M$15,4),1)))</f>
        <v>1</v>
      </c>
      <c r="J26" s="2">
        <f>SUMIFS('raw data'!$E:$E,'raw data'!$A:$A,"="&amp;WholeYearOnly1!$A26,'raw data'!$G:$G,"="&amp;WholeYearOnly1!$G26)</f>
        <v>3</v>
      </c>
      <c r="K26" s="24">
        <f ca="1">$E26*I26*Inputs!$A$2</f>
        <v>2.8512000000000004</v>
      </c>
      <c r="L26" s="11">
        <f ca="1">IFERROR(J26/K26,"")</f>
        <v>1.0521885521885521</v>
      </c>
      <c r="M26" s="26">
        <f>J26/((8760)*(E26/1000))</f>
        <v>0.13212413326568576</v>
      </c>
    </row>
    <row r="27" spans="1:13" x14ac:dyDescent="0.25">
      <c r="A27" s="2">
        <v>502</v>
      </c>
      <c r="C27" s="2" t="s">
        <v>5</v>
      </c>
      <c r="D27" s="2">
        <v>2</v>
      </c>
      <c r="E27" s="2">
        <v>5.4</v>
      </c>
      <c r="F27" s="12">
        <v>40148</v>
      </c>
      <c r="G27" s="18">
        <v>2010</v>
      </c>
      <c r="H27" s="2">
        <f ca="1">IF(G27=Inputs!$A$4,1,0)</f>
        <v>0</v>
      </c>
      <c r="I27" s="21">
        <f ca="1">IF(H27=1,HLOOKUP(MONTH(F27),Inputs!$B$11:$M$15,5),IF(YEAR($F27)&gt;$G27,0,IF(YEAR($F27)=$G27,HLOOKUP(MONTH(F27),Inputs!$B$11:$M$15,4),1)))</f>
        <v>1</v>
      </c>
      <c r="J27" s="2">
        <f>SUMIFS('raw data'!$E:$E,'raw data'!$A:$A,"="&amp;WholeYearOnly1!$A27,'raw data'!$G:$G,"="&amp;WholeYearOnly1!$G27)</f>
        <v>5</v>
      </c>
      <c r="K27" s="24">
        <f ca="1">$E27*I27*Inputs!$A$2</f>
        <v>5.9400000000000013</v>
      </c>
      <c r="L27" s="11">
        <f ca="1">IFERROR(J27/K27,"")</f>
        <v>0.84175084175084158</v>
      </c>
      <c r="M27" s="26">
        <f>J27/((8760)*(E27/1000))</f>
        <v>0.10569930661254862</v>
      </c>
    </row>
    <row r="28" spans="1:13" x14ac:dyDescent="0.25">
      <c r="A28" s="2">
        <v>647</v>
      </c>
      <c r="C28" s="2" t="s">
        <v>5</v>
      </c>
      <c r="D28" s="2">
        <v>5</v>
      </c>
      <c r="E28" s="2">
        <v>2.8919999999999999</v>
      </c>
      <c r="F28" s="12">
        <v>40179</v>
      </c>
      <c r="G28" s="18">
        <v>2010</v>
      </c>
      <c r="H28" s="2">
        <f ca="1">IF(G28=Inputs!$A$4,1,0)</f>
        <v>0</v>
      </c>
      <c r="I28" s="21">
        <f ca="1">IF(H28=1,HLOOKUP(MONTH(F28),Inputs!$B$11:$M$15,5),IF(YEAR($F28)&gt;$G28,0,IF(YEAR($F28)=$G28,HLOOKUP(MONTH(F28),Inputs!$B$11:$M$15,4),1)))</f>
        <v>0.99999999999999989</v>
      </c>
      <c r="J28" s="2">
        <f>SUMIFS('raw data'!$E:$E,'raw data'!$A:$A,"="&amp;WholeYearOnly1!$A28,'raw data'!$G:$G,"="&amp;WholeYearOnly1!$G28)</f>
        <v>0</v>
      </c>
      <c r="K28" s="24">
        <f ca="1">$E28*I28*Inputs!$A$2</f>
        <v>3.1811999999999996</v>
      </c>
      <c r="L28" s="11">
        <f ca="1">IFERROR(J28/K28,"")</f>
        <v>0</v>
      </c>
      <c r="M28" s="26">
        <f>J28/((8760)*(E28/1000))</f>
        <v>0</v>
      </c>
    </row>
    <row r="29" spans="1:13" x14ac:dyDescent="0.25">
      <c r="A29" s="2">
        <v>862</v>
      </c>
      <c r="C29" s="2" t="s">
        <v>5</v>
      </c>
      <c r="D29" s="2">
        <v>9</v>
      </c>
      <c r="E29" s="2">
        <v>2.9580000000000002</v>
      </c>
      <c r="F29" s="12">
        <v>40148</v>
      </c>
      <c r="G29" s="18">
        <v>2010</v>
      </c>
      <c r="H29" s="2">
        <f ca="1">IF(G29=Inputs!$A$4,1,0)</f>
        <v>0</v>
      </c>
      <c r="I29" s="21">
        <f ca="1">IF(H29=1,HLOOKUP(MONTH(F29),Inputs!$B$11:$M$15,5),IF(YEAR($F29)&gt;$G29,0,IF(YEAR($F29)=$G29,HLOOKUP(MONTH(F29),Inputs!$B$11:$M$15,4),1)))</f>
        <v>1</v>
      </c>
      <c r="J29" s="2">
        <f>SUMIFS('raw data'!$E:$E,'raw data'!$A:$A,"="&amp;WholeYearOnly1!$A29,'raw data'!$G:$G,"="&amp;WholeYearOnly1!$G29)</f>
        <v>0</v>
      </c>
      <c r="K29" s="24">
        <f ca="1">$E29*I29*Inputs!$A$2</f>
        <v>3.2538000000000005</v>
      </c>
      <c r="L29" s="11">
        <f ca="1">IFERROR(J29/K29,"")</f>
        <v>0</v>
      </c>
      <c r="M29" s="26">
        <f>J29/((8760)*(E29/1000))</f>
        <v>0</v>
      </c>
    </row>
    <row r="30" spans="1:13" x14ac:dyDescent="0.25">
      <c r="A30" s="2">
        <v>925</v>
      </c>
      <c r="C30" s="2" t="s">
        <v>5</v>
      </c>
      <c r="D30" s="2">
        <v>6</v>
      </c>
      <c r="E30" s="2">
        <v>14.1</v>
      </c>
      <c r="F30" s="12">
        <v>40179</v>
      </c>
      <c r="G30" s="18">
        <v>2010</v>
      </c>
      <c r="H30" s="2">
        <f ca="1">IF(G30=Inputs!$A$4,1,0)</f>
        <v>0</v>
      </c>
      <c r="I30" s="21">
        <f ca="1">IF(H30=1,HLOOKUP(MONTH(F30),Inputs!$B$11:$M$15,5),IF(YEAR($F30)&gt;$G30,0,IF(YEAR($F30)=$G30,HLOOKUP(MONTH(F30),Inputs!$B$11:$M$15,4),1)))</f>
        <v>0.99999999999999989</v>
      </c>
      <c r="J30" s="2">
        <f>SUMIFS('raw data'!$E:$E,'raw data'!$A:$A,"="&amp;WholeYearOnly1!$A30,'raw data'!$G:$G,"="&amp;WholeYearOnly1!$G30)</f>
        <v>0</v>
      </c>
      <c r="K30" s="24">
        <f ca="1">$E30*I30*Inputs!$A$2</f>
        <v>15.51</v>
      </c>
      <c r="L30" s="11">
        <f ca="1">IFERROR(J30/K30,"")</f>
        <v>0</v>
      </c>
      <c r="M30" s="26">
        <f>J30/((8760)*(E30/1000))</f>
        <v>0</v>
      </c>
    </row>
    <row r="31" spans="1:13" x14ac:dyDescent="0.25">
      <c r="A31" s="2">
        <v>1287</v>
      </c>
      <c r="C31" s="2" t="s">
        <v>5</v>
      </c>
      <c r="D31" s="2">
        <v>3</v>
      </c>
      <c r="E31" s="2">
        <v>34.520000000000003</v>
      </c>
      <c r="F31" s="12">
        <v>40026</v>
      </c>
      <c r="G31" s="18">
        <v>2010</v>
      </c>
      <c r="H31" s="2">
        <f ca="1">IF(G31=Inputs!$A$4,1,0)</f>
        <v>0</v>
      </c>
      <c r="I31" s="21">
        <f ca="1">IF(H31=1,HLOOKUP(MONTH(F31),Inputs!$B$11:$M$15,5),IF(YEAR($F31)&gt;$G31,0,IF(YEAR($F31)=$G31,HLOOKUP(MONTH(F31),Inputs!$B$11:$M$15,4),1)))</f>
        <v>1</v>
      </c>
      <c r="J31" s="2">
        <f>SUMIFS('raw data'!$E:$E,'raw data'!$A:$A,"="&amp;WholeYearOnly1!$A31,'raw data'!$G:$G,"="&amp;WholeYearOnly1!$G31)</f>
        <v>43</v>
      </c>
      <c r="K31" s="24">
        <f ca="1">$E31*I31*Inputs!$A$2</f>
        <v>37.972000000000008</v>
      </c>
      <c r="L31" s="11">
        <f ca="1">IFERROR(J31/K31,"")</f>
        <v>1.1324133572105759</v>
      </c>
      <c r="M31" s="26">
        <f>J31/((8760)*(E31/1000))</f>
        <v>0.14219802430726411</v>
      </c>
    </row>
    <row r="32" spans="1:13" x14ac:dyDescent="0.25">
      <c r="A32" s="2">
        <v>161</v>
      </c>
      <c r="C32" s="2" t="s">
        <v>5</v>
      </c>
      <c r="D32" s="2">
        <v>2</v>
      </c>
      <c r="E32" s="2">
        <v>22.12</v>
      </c>
      <c r="F32" s="12">
        <v>40057</v>
      </c>
      <c r="G32" s="18">
        <v>2011</v>
      </c>
      <c r="H32" s="2">
        <f ca="1">IF(G32=Inputs!$A$4,1,0)</f>
        <v>0</v>
      </c>
      <c r="I32" s="21">
        <f ca="1">IF(H32=1,HLOOKUP(MONTH(F32),Inputs!$B$11:$M$15,5),IF(YEAR($F32)&gt;$G32,0,IF(YEAR($F32)=$G32,HLOOKUP(MONTH(F32),Inputs!$B$11:$M$15,4),1)))</f>
        <v>1</v>
      </c>
      <c r="J32" s="2">
        <f>SUMIFS('raw data'!$E:$E,'raw data'!$A:$A,"="&amp;WholeYearOnly1!$A32,'raw data'!$G:$G,"="&amp;WholeYearOnly1!$G32)</f>
        <v>12</v>
      </c>
      <c r="K32" s="24">
        <f ca="1">$E32*I32*Inputs!$A$2</f>
        <v>24.332000000000004</v>
      </c>
      <c r="L32" s="11">
        <f ca="1">IFERROR(J32/K32,"")</f>
        <v>0.49317770836758168</v>
      </c>
      <c r="M32" s="26">
        <f>J32/((8760)*(E32/1000))</f>
        <v>6.1928707671728311E-2</v>
      </c>
    </row>
    <row r="33" spans="1:13" x14ac:dyDescent="0.25">
      <c r="A33" s="2">
        <v>164</v>
      </c>
      <c r="C33" s="2" t="s">
        <v>5</v>
      </c>
      <c r="D33" s="2">
        <v>2</v>
      </c>
      <c r="E33" s="2">
        <v>2.8</v>
      </c>
      <c r="F33" s="12">
        <v>40087</v>
      </c>
      <c r="G33" s="18">
        <v>2011</v>
      </c>
      <c r="H33" s="2">
        <f ca="1">IF(G33=Inputs!$A$4,1,0)</f>
        <v>0</v>
      </c>
      <c r="I33" s="21">
        <f ca="1">IF(H33=1,HLOOKUP(MONTH(F33),Inputs!$B$11:$M$15,5),IF(YEAR($F33)&gt;$G33,0,IF(YEAR($F33)=$G33,HLOOKUP(MONTH(F33),Inputs!$B$11:$M$15,4),1)))</f>
        <v>1</v>
      </c>
      <c r="J33" s="2">
        <f>SUMIFS('raw data'!$E:$E,'raw data'!$A:$A,"="&amp;WholeYearOnly1!$A33,'raw data'!$G:$G,"="&amp;WholeYearOnly1!$G33)</f>
        <v>4</v>
      </c>
      <c r="K33" s="24">
        <f ca="1">$E33*I33*Inputs!$A$2</f>
        <v>3.08</v>
      </c>
      <c r="L33" s="11">
        <f ca="1">IFERROR(J33/K33,"")</f>
        <v>1.2987012987012987</v>
      </c>
      <c r="M33" s="26">
        <f>J33/((8760)*(E33/1000))</f>
        <v>0.16307893020221789</v>
      </c>
    </row>
    <row r="34" spans="1:13" x14ac:dyDescent="0.25">
      <c r="A34" s="2">
        <v>170</v>
      </c>
      <c r="C34" s="2" t="s">
        <v>5</v>
      </c>
      <c r="D34" s="2">
        <v>2</v>
      </c>
      <c r="E34" s="2">
        <v>3.024</v>
      </c>
      <c r="F34" s="12">
        <v>40087</v>
      </c>
      <c r="G34" s="18">
        <v>2011</v>
      </c>
      <c r="H34" s="2">
        <f ca="1">IF(G34=Inputs!$A$4,1,0)</f>
        <v>0</v>
      </c>
      <c r="I34" s="21">
        <f ca="1">IF(H34=1,HLOOKUP(MONTH(F34),Inputs!$B$11:$M$15,5),IF(YEAR($F34)&gt;$G34,0,IF(YEAR($F34)=$G34,HLOOKUP(MONTH(F34),Inputs!$B$11:$M$15,4),1)))</f>
        <v>1</v>
      </c>
      <c r="J34" s="2">
        <f>SUMIFS('raw data'!$E:$E,'raw data'!$A:$A,"="&amp;WholeYearOnly1!$A34,'raw data'!$G:$G,"="&amp;WholeYearOnly1!$G34)</f>
        <v>4</v>
      </c>
      <c r="K34" s="24">
        <f ca="1">$E34*I34*Inputs!$A$2</f>
        <v>3.3264000000000005</v>
      </c>
      <c r="L34" s="11">
        <f ca="1">IFERROR(J34/K34,"")</f>
        <v>1.2025012025012023</v>
      </c>
      <c r="M34" s="26">
        <f>J34/((8760)*(E34/1000))</f>
        <v>0.15099900944649802</v>
      </c>
    </row>
    <row r="35" spans="1:13" x14ac:dyDescent="0.25">
      <c r="A35" s="2">
        <v>171</v>
      </c>
      <c r="C35" s="2" t="s">
        <v>5</v>
      </c>
      <c r="D35" s="2">
        <v>2</v>
      </c>
      <c r="E35" s="2">
        <v>3.18</v>
      </c>
      <c r="F35" s="12">
        <v>40057</v>
      </c>
      <c r="G35" s="18">
        <v>2011</v>
      </c>
      <c r="H35" s="2">
        <f ca="1">IF(G35=Inputs!$A$4,1,0)</f>
        <v>0</v>
      </c>
      <c r="I35" s="21">
        <f ca="1">IF(H35=1,HLOOKUP(MONTH(F35),Inputs!$B$11:$M$15,5),IF(YEAR($F35)&gt;$G35,0,IF(YEAR($F35)=$G35,HLOOKUP(MONTH(F35),Inputs!$B$11:$M$15,4),1)))</f>
        <v>1</v>
      </c>
      <c r="J35" s="2">
        <f>SUMIFS('raw data'!$E:$E,'raw data'!$A:$A,"="&amp;WholeYearOnly1!$A35,'raw data'!$G:$G,"="&amp;WholeYearOnly1!$G35)</f>
        <v>0</v>
      </c>
      <c r="K35" s="24">
        <f ca="1">$E35*I35*Inputs!$A$2</f>
        <v>3.4980000000000007</v>
      </c>
      <c r="L35" s="11">
        <f ca="1">IFERROR(J35/K35,"")</f>
        <v>0</v>
      </c>
      <c r="M35" s="26">
        <f>J35/((8760)*(E35/1000))</f>
        <v>0</v>
      </c>
    </row>
    <row r="36" spans="1:13" x14ac:dyDescent="0.25">
      <c r="A36" s="2">
        <v>176</v>
      </c>
      <c r="C36" s="2" t="s">
        <v>5</v>
      </c>
      <c r="D36" s="2">
        <v>2</v>
      </c>
      <c r="E36" s="2">
        <v>3</v>
      </c>
      <c r="F36" s="12">
        <v>40087</v>
      </c>
      <c r="G36" s="18">
        <v>2011</v>
      </c>
      <c r="H36" s="2">
        <f ca="1">IF(G36=Inputs!$A$4,1,0)</f>
        <v>0</v>
      </c>
      <c r="I36" s="21">
        <f ca="1">IF(H36=1,HLOOKUP(MONTH(F36),Inputs!$B$11:$M$15,5),IF(YEAR($F36)&gt;$G36,0,IF(YEAR($F36)=$G36,HLOOKUP(MONTH(F36),Inputs!$B$11:$M$15,4),1)))</f>
        <v>1</v>
      </c>
      <c r="J36" s="2">
        <f>SUMIFS('raw data'!$E:$E,'raw data'!$A:$A,"="&amp;WholeYearOnly1!$A36,'raw data'!$G:$G,"="&amp;WholeYearOnly1!$G36)</f>
        <v>4</v>
      </c>
      <c r="K36" s="24">
        <f ca="1">$E36*I36*Inputs!$A$2</f>
        <v>3.3000000000000003</v>
      </c>
      <c r="L36" s="11">
        <f ca="1">IFERROR(J36/K36,"")</f>
        <v>1.2121212121212119</v>
      </c>
      <c r="M36" s="26">
        <f>J36/((8760)*(E36/1000))</f>
        <v>0.15220700152207001</v>
      </c>
    </row>
    <row r="37" spans="1:13" x14ac:dyDescent="0.25">
      <c r="A37" s="2">
        <v>181</v>
      </c>
      <c r="C37" s="2" t="s">
        <v>5</v>
      </c>
      <c r="D37" s="2">
        <v>2</v>
      </c>
      <c r="E37" s="2">
        <v>3.44</v>
      </c>
      <c r="F37" s="12">
        <v>40148</v>
      </c>
      <c r="G37" s="18">
        <v>2011</v>
      </c>
      <c r="H37" s="2">
        <f ca="1">IF(G37=Inputs!$A$4,1,0)</f>
        <v>0</v>
      </c>
      <c r="I37" s="21">
        <f ca="1">IF(H37=1,HLOOKUP(MONTH(F37),Inputs!$B$11:$M$15,5),IF(YEAR($F37)&gt;$G37,0,IF(YEAR($F37)=$G37,HLOOKUP(MONTH(F37),Inputs!$B$11:$M$15,4),1)))</f>
        <v>1</v>
      </c>
      <c r="J37" s="2">
        <f>SUMIFS('raw data'!$E:$E,'raw data'!$A:$A,"="&amp;WholeYearOnly1!$A37,'raw data'!$G:$G,"="&amp;WholeYearOnly1!$G37)</f>
        <v>4</v>
      </c>
      <c r="K37" s="24">
        <f ca="1">$E37*I37*Inputs!$A$2</f>
        <v>3.7840000000000003</v>
      </c>
      <c r="L37" s="11">
        <f ca="1">IFERROR(J37/K37,"")</f>
        <v>1.0570824524312896</v>
      </c>
      <c r="M37" s="26">
        <f>J37/((8760)*(E37/1000))</f>
        <v>0.13273866411808433</v>
      </c>
    </row>
    <row r="38" spans="1:13" x14ac:dyDescent="0.25">
      <c r="A38" s="2">
        <v>182</v>
      </c>
      <c r="C38" s="2" t="s">
        <v>5</v>
      </c>
      <c r="D38" s="2">
        <v>2</v>
      </c>
      <c r="E38" s="2">
        <v>4</v>
      </c>
      <c r="F38" s="12">
        <v>40057</v>
      </c>
      <c r="G38" s="18">
        <v>2011</v>
      </c>
      <c r="H38" s="2">
        <f ca="1">IF(G38=Inputs!$A$4,1,0)</f>
        <v>0</v>
      </c>
      <c r="I38" s="21">
        <f ca="1">IF(H38=1,HLOOKUP(MONTH(F38),Inputs!$B$11:$M$15,5),IF(YEAR($F38)&gt;$G38,0,IF(YEAR($F38)=$G38,HLOOKUP(MONTH(F38),Inputs!$B$11:$M$15,4),1)))</f>
        <v>1</v>
      </c>
      <c r="J38" s="2">
        <f>SUMIFS('raw data'!$E:$E,'raw data'!$A:$A,"="&amp;WholeYearOnly1!$A38,'raw data'!$G:$G,"="&amp;WholeYearOnly1!$G38)</f>
        <v>4</v>
      </c>
      <c r="K38" s="24">
        <f ca="1">$E38*I38*Inputs!$A$2</f>
        <v>4.4000000000000004</v>
      </c>
      <c r="L38" s="11">
        <f ca="1">IFERROR(J38/K38,"")</f>
        <v>0.90909090909090906</v>
      </c>
      <c r="M38" s="26">
        <f>J38/((8760)*(E38/1000))</f>
        <v>0.11415525114155252</v>
      </c>
    </row>
    <row r="39" spans="1:13" x14ac:dyDescent="0.25">
      <c r="A39" s="2">
        <v>189</v>
      </c>
      <c r="C39" s="2" t="s">
        <v>5</v>
      </c>
      <c r="D39" s="2">
        <v>2</v>
      </c>
      <c r="E39" s="2">
        <v>4</v>
      </c>
      <c r="F39" s="12">
        <v>40118</v>
      </c>
      <c r="G39" s="18">
        <v>2011</v>
      </c>
      <c r="H39" s="2">
        <f ca="1">IF(G39=Inputs!$A$4,1,0)</f>
        <v>0</v>
      </c>
      <c r="I39" s="21">
        <f ca="1">IF(H39=1,HLOOKUP(MONTH(F39),Inputs!$B$11:$M$15,5),IF(YEAR($F39)&gt;$G39,0,IF(YEAR($F39)=$G39,HLOOKUP(MONTH(F39),Inputs!$B$11:$M$15,4),1)))</f>
        <v>1</v>
      </c>
      <c r="J39" s="2">
        <f>SUMIFS('raw data'!$E:$E,'raw data'!$A:$A,"="&amp;WholeYearOnly1!$A39,'raw data'!$G:$G,"="&amp;WholeYearOnly1!$G39)</f>
        <v>0</v>
      </c>
      <c r="K39" s="24">
        <f ca="1">$E39*I39*Inputs!$A$2</f>
        <v>4.4000000000000004</v>
      </c>
      <c r="L39" s="11">
        <f ca="1">IFERROR(J39/K39,"")</f>
        <v>0</v>
      </c>
      <c r="M39" s="26">
        <f>J39/((8760)*(E39/1000))</f>
        <v>0</v>
      </c>
    </row>
    <row r="40" spans="1:13" x14ac:dyDescent="0.25">
      <c r="A40" s="2">
        <v>192</v>
      </c>
      <c r="C40" s="2" t="s">
        <v>5</v>
      </c>
      <c r="D40" s="2">
        <v>2</v>
      </c>
      <c r="E40" s="2">
        <v>4</v>
      </c>
      <c r="F40" s="12">
        <v>40118</v>
      </c>
      <c r="G40" s="18">
        <v>2011</v>
      </c>
      <c r="H40" s="2">
        <f ca="1">IF(G40=Inputs!$A$4,1,0)</f>
        <v>0</v>
      </c>
      <c r="I40" s="21">
        <f ca="1">IF(H40=1,HLOOKUP(MONTH(F40),Inputs!$B$11:$M$15,5),IF(YEAR($F40)&gt;$G40,0,IF(YEAR($F40)=$G40,HLOOKUP(MONTH(F40),Inputs!$B$11:$M$15,4),1)))</f>
        <v>1</v>
      </c>
      <c r="J40" s="2">
        <f>SUMIFS('raw data'!$E:$E,'raw data'!$A:$A,"="&amp;WholeYearOnly1!$A40,'raw data'!$G:$G,"="&amp;WholeYearOnly1!$G40)</f>
        <v>0</v>
      </c>
      <c r="K40" s="24">
        <f ca="1">$E40*I40*Inputs!$A$2</f>
        <v>4.4000000000000004</v>
      </c>
      <c r="L40" s="11">
        <f ca="1">IFERROR(J40/K40,"")</f>
        <v>0</v>
      </c>
      <c r="M40" s="26">
        <f>J40/((8760)*(E40/1000))</f>
        <v>0</v>
      </c>
    </row>
    <row r="41" spans="1:13" x14ac:dyDescent="0.25">
      <c r="A41" s="2">
        <v>197</v>
      </c>
      <c r="C41" s="2" t="s">
        <v>5</v>
      </c>
      <c r="D41" s="2">
        <v>2</v>
      </c>
      <c r="E41" s="2">
        <v>2.36</v>
      </c>
      <c r="F41" s="12">
        <v>40087</v>
      </c>
      <c r="G41" s="18">
        <v>2011</v>
      </c>
      <c r="H41" s="2">
        <f ca="1">IF(G41=Inputs!$A$4,1,0)</f>
        <v>0</v>
      </c>
      <c r="I41" s="21">
        <f ca="1">IF(H41=1,HLOOKUP(MONTH(F41),Inputs!$B$11:$M$15,5),IF(YEAR($F41)&gt;$G41,0,IF(YEAR($F41)=$G41,HLOOKUP(MONTH(F41),Inputs!$B$11:$M$15,4),1)))</f>
        <v>1</v>
      </c>
      <c r="J41" s="2">
        <f>SUMIFS('raw data'!$E:$E,'raw data'!$A:$A,"="&amp;WholeYearOnly1!$A41,'raw data'!$G:$G,"="&amp;WholeYearOnly1!$G41)</f>
        <v>3</v>
      </c>
      <c r="K41" s="24">
        <f ca="1">$E41*I41*Inputs!$A$2</f>
        <v>2.5960000000000001</v>
      </c>
      <c r="L41" s="11">
        <f ca="1">IFERROR(J41/K41,"")</f>
        <v>1.1556240369799691</v>
      </c>
      <c r="M41" s="26">
        <f>J41/((8760)*(E41/1000))</f>
        <v>0.14511260738332948</v>
      </c>
    </row>
    <row r="42" spans="1:13" x14ac:dyDescent="0.25">
      <c r="A42" s="2">
        <v>199</v>
      </c>
      <c r="C42" s="2" t="s">
        <v>5</v>
      </c>
      <c r="D42" s="2">
        <v>2</v>
      </c>
      <c r="E42" s="2">
        <v>3</v>
      </c>
      <c r="F42" s="12">
        <v>40179</v>
      </c>
      <c r="G42" s="18">
        <v>2011</v>
      </c>
      <c r="H42" s="2">
        <f ca="1">IF(G42=Inputs!$A$4,1,0)</f>
        <v>0</v>
      </c>
      <c r="I42" s="21">
        <f ca="1">IF(H42=1,HLOOKUP(MONTH(F42),Inputs!$B$11:$M$15,5),IF(YEAR($F42)&gt;$G42,0,IF(YEAR($F42)=$G42,HLOOKUP(MONTH(F42),Inputs!$B$11:$M$15,4),1)))</f>
        <v>1</v>
      </c>
      <c r="J42" s="2">
        <f>SUMIFS('raw data'!$E:$E,'raw data'!$A:$A,"="&amp;WholeYearOnly1!$A42,'raw data'!$G:$G,"="&amp;WholeYearOnly1!$G42)</f>
        <v>0</v>
      </c>
      <c r="K42" s="24">
        <f ca="1">$E42*I42*Inputs!$A$2</f>
        <v>3.3000000000000003</v>
      </c>
      <c r="L42" s="11">
        <f ca="1">IFERROR(J42/K42,"")</f>
        <v>0</v>
      </c>
      <c r="M42" s="26">
        <f>J42/((8760)*(E42/1000))</f>
        <v>0</v>
      </c>
    </row>
    <row r="43" spans="1:13" x14ac:dyDescent="0.25">
      <c r="A43" s="2">
        <v>210</v>
      </c>
      <c r="C43" s="2" t="s">
        <v>5</v>
      </c>
      <c r="D43" s="2">
        <v>2</v>
      </c>
      <c r="E43" s="2">
        <v>9</v>
      </c>
      <c r="F43" s="15">
        <v>40148</v>
      </c>
      <c r="G43" s="18">
        <v>2011</v>
      </c>
      <c r="H43" s="2">
        <f ca="1">IF(G43=Inputs!$A$4,1,0)</f>
        <v>0</v>
      </c>
      <c r="I43" s="21">
        <f ca="1">IF(H43=1,HLOOKUP(MONTH(F43),Inputs!$B$11:$M$15,5),IF(YEAR($F43)&gt;$G43,0,IF(YEAR($F43)=$G43,HLOOKUP(MONTH(F43),Inputs!$B$11:$M$15,4),1)))</f>
        <v>1</v>
      </c>
      <c r="J43" s="2">
        <f>SUMIFS('raw data'!$E:$E,'raw data'!$A:$A,"="&amp;WholeYearOnly1!$A43,'raw data'!$G:$G,"="&amp;WholeYearOnly1!$G43)</f>
        <v>0</v>
      </c>
      <c r="K43" s="24">
        <f ca="1">$E43*I43*Inputs!$A$2</f>
        <v>9.9</v>
      </c>
      <c r="L43" s="11">
        <f ca="1">IFERROR(J43/K43,"")</f>
        <v>0</v>
      </c>
      <c r="M43" s="26">
        <f>J43/((8760)*(E43/1000))</f>
        <v>0</v>
      </c>
    </row>
    <row r="44" spans="1:13" x14ac:dyDescent="0.25">
      <c r="A44" s="2">
        <v>216</v>
      </c>
      <c r="C44" s="2" t="s">
        <v>5</v>
      </c>
      <c r="D44" s="2">
        <v>2</v>
      </c>
      <c r="E44" s="2">
        <v>4</v>
      </c>
      <c r="F44" s="12">
        <v>40118</v>
      </c>
      <c r="G44" s="18">
        <v>2011</v>
      </c>
      <c r="H44" s="2">
        <f ca="1">IF(G44=Inputs!$A$4,1,0)</f>
        <v>0</v>
      </c>
      <c r="I44" s="21">
        <f ca="1">IF(H44=1,HLOOKUP(MONTH(F44),Inputs!$B$11:$M$15,5),IF(YEAR($F44)&gt;$G44,0,IF(YEAR($F44)=$G44,HLOOKUP(MONTH(F44),Inputs!$B$11:$M$15,4),1)))</f>
        <v>1</v>
      </c>
      <c r="J44" s="2">
        <f>SUMIFS('raw data'!$E:$E,'raw data'!$A:$A,"="&amp;WholeYearOnly1!$A44,'raw data'!$G:$G,"="&amp;WholeYearOnly1!$G44)</f>
        <v>0</v>
      </c>
      <c r="K44" s="24">
        <f ca="1">$E44*I44*Inputs!$A$2</f>
        <v>4.4000000000000004</v>
      </c>
      <c r="L44" s="11">
        <f ca="1">IFERROR(J44/K44,"")</f>
        <v>0</v>
      </c>
      <c r="M44" s="26">
        <f>J44/((8760)*(E44/1000))</f>
        <v>0</v>
      </c>
    </row>
    <row r="45" spans="1:13" x14ac:dyDescent="0.25">
      <c r="A45" s="2">
        <v>222</v>
      </c>
      <c r="C45" s="2" t="s">
        <v>5</v>
      </c>
      <c r="D45" s="2">
        <v>2</v>
      </c>
      <c r="E45" s="2">
        <v>3</v>
      </c>
      <c r="F45" s="12">
        <v>40179</v>
      </c>
      <c r="G45" s="18">
        <v>2011</v>
      </c>
      <c r="H45" s="2">
        <f ca="1">IF(G45=Inputs!$A$4,1,0)</f>
        <v>0</v>
      </c>
      <c r="I45" s="21">
        <f ca="1">IF(H45=1,HLOOKUP(MONTH(F45),Inputs!$B$11:$M$15,5),IF(YEAR($F45)&gt;$G45,0,IF(YEAR($F45)=$G45,HLOOKUP(MONTH(F45),Inputs!$B$11:$M$15,4),1)))</f>
        <v>1</v>
      </c>
      <c r="J45" s="2">
        <f>SUMIFS('raw data'!$E:$E,'raw data'!$A:$A,"="&amp;WholeYearOnly1!$A45,'raw data'!$G:$G,"="&amp;WholeYearOnly1!$G45)</f>
        <v>0</v>
      </c>
      <c r="K45" s="24">
        <f ca="1">$E45*I45*Inputs!$A$2</f>
        <v>3.3000000000000003</v>
      </c>
      <c r="L45" s="11">
        <f ca="1">IFERROR(J45/K45,"")</f>
        <v>0</v>
      </c>
      <c r="M45" s="26">
        <f>J45/((8760)*(E45/1000))</f>
        <v>0</v>
      </c>
    </row>
    <row r="46" spans="1:13" x14ac:dyDescent="0.25">
      <c r="A46" s="2">
        <v>226</v>
      </c>
      <c r="C46" s="2" t="s">
        <v>5</v>
      </c>
      <c r="D46" s="2">
        <v>2</v>
      </c>
      <c r="E46" s="2">
        <v>4.5</v>
      </c>
      <c r="F46" s="12">
        <v>40087</v>
      </c>
      <c r="G46" s="18">
        <v>2011</v>
      </c>
      <c r="H46" s="2">
        <f ca="1">IF(G46=Inputs!$A$4,1,0)</f>
        <v>0</v>
      </c>
      <c r="I46" s="21">
        <f ca="1">IF(H46=1,HLOOKUP(MONTH(F46),Inputs!$B$11:$M$15,5),IF(YEAR($F46)&gt;$G46,0,IF(YEAR($F46)=$G46,HLOOKUP(MONTH(F46),Inputs!$B$11:$M$15,4),1)))</f>
        <v>1</v>
      </c>
      <c r="J46" s="2">
        <f>SUMIFS('raw data'!$E:$E,'raw data'!$A:$A,"="&amp;WholeYearOnly1!$A46,'raw data'!$G:$G,"="&amp;WholeYearOnly1!$G46)</f>
        <v>6</v>
      </c>
      <c r="K46" s="24">
        <f ca="1">$E46*I46*Inputs!$A$2</f>
        <v>4.95</v>
      </c>
      <c r="L46" s="11">
        <f ca="1">IFERROR(J46/K46,"")</f>
        <v>1.2121212121212122</v>
      </c>
      <c r="M46" s="26">
        <f>J46/((8760)*(E46/1000))</f>
        <v>0.15220700152207003</v>
      </c>
    </row>
    <row r="47" spans="1:13" x14ac:dyDescent="0.25">
      <c r="A47" s="2">
        <v>237</v>
      </c>
      <c r="C47" s="2" t="s">
        <v>5</v>
      </c>
      <c r="D47" s="2">
        <v>2</v>
      </c>
      <c r="E47" s="2">
        <v>3</v>
      </c>
      <c r="F47" s="12">
        <v>40179</v>
      </c>
      <c r="G47" s="18">
        <v>2011</v>
      </c>
      <c r="H47" s="2">
        <f ca="1">IF(G47=Inputs!$A$4,1,0)</f>
        <v>0</v>
      </c>
      <c r="I47" s="21">
        <f ca="1">IF(H47=1,HLOOKUP(MONTH(F47),Inputs!$B$11:$M$15,5),IF(YEAR($F47)&gt;$G47,0,IF(YEAR($F47)=$G47,HLOOKUP(MONTH(F47),Inputs!$B$11:$M$15,4),1)))</f>
        <v>1</v>
      </c>
      <c r="J47" s="2">
        <f>SUMIFS('raw data'!$E:$E,'raw data'!$A:$A,"="&amp;WholeYearOnly1!$A47,'raw data'!$G:$G,"="&amp;WholeYearOnly1!$G47)</f>
        <v>0</v>
      </c>
      <c r="K47" s="24">
        <f ca="1">$E47*I47*Inputs!$A$2</f>
        <v>3.3000000000000003</v>
      </c>
      <c r="L47" s="11">
        <f ca="1">IFERROR(J47/K47,"")</f>
        <v>0</v>
      </c>
      <c r="M47" s="26">
        <f>J47/((8760)*(E47/1000))</f>
        <v>0</v>
      </c>
    </row>
    <row r="48" spans="1:13" x14ac:dyDescent="0.25">
      <c r="A48" s="2">
        <v>243</v>
      </c>
      <c r="C48" s="2" t="s">
        <v>5</v>
      </c>
      <c r="D48" s="2">
        <v>2</v>
      </c>
      <c r="E48" s="2">
        <v>2.2000000000000002</v>
      </c>
      <c r="F48" s="12">
        <v>40179</v>
      </c>
      <c r="G48" s="18">
        <v>2011</v>
      </c>
      <c r="H48" s="2">
        <f ca="1">IF(G48=Inputs!$A$4,1,0)</f>
        <v>0</v>
      </c>
      <c r="I48" s="21">
        <f ca="1">IF(H48=1,HLOOKUP(MONTH(F48),Inputs!$B$11:$M$15,5),IF(YEAR($F48)&gt;$G48,0,IF(YEAR($F48)=$G48,HLOOKUP(MONTH(F48),Inputs!$B$11:$M$15,4),1)))</f>
        <v>1</v>
      </c>
      <c r="J48" s="2">
        <f>SUMIFS('raw data'!$E:$E,'raw data'!$A:$A,"="&amp;WholeYearOnly1!$A48,'raw data'!$G:$G,"="&amp;WholeYearOnly1!$G48)</f>
        <v>3</v>
      </c>
      <c r="K48" s="24">
        <f ca="1">$E48*I48*Inputs!$A$2</f>
        <v>2.4200000000000004</v>
      </c>
      <c r="L48" s="11">
        <f ca="1">IFERROR(J48/K48,"")</f>
        <v>1.2396694214876032</v>
      </c>
      <c r="M48" s="26">
        <f>J48/((8760)*(E48/1000))</f>
        <v>0.1556662515566625</v>
      </c>
    </row>
    <row r="49" spans="1:13" x14ac:dyDescent="0.25">
      <c r="A49" s="2">
        <v>250</v>
      </c>
      <c r="C49" s="2" t="s">
        <v>5</v>
      </c>
      <c r="D49" s="2">
        <v>2</v>
      </c>
      <c r="E49" s="2">
        <v>3</v>
      </c>
      <c r="F49" s="12">
        <v>40179</v>
      </c>
      <c r="G49" s="18">
        <v>2011</v>
      </c>
      <c r="H49" s="2">
        <f ca="1">IF(G49=Inputs!$A$4,1,0)</f>
        <v>0</v>
      </c>
      <c r="I49" s="21">
        <f ca="1">IF(H49=1,HLOOKUP(MONTH(F49),Inputs!$B$11:$M$15,5),IF(YEAR($F49)&gt;$G49,0,IF(YEAR($F49)=$G49,HLOOKUP(MONTH(F49),Inputs!$B$11:$M$15,4),1)))</f>
        <v>1</v>
      </c>
      <c r="J49" s="2">
        <f>SUMIFS('raw data'!$E:$E,'raw data'!$A:$A,"="&amp;WholeYearOnly1!$A49,'raw data'!$G:$G,"="&amp;WholeYearOnly1!$G49)</f>
        <v>0</v>
      </c>
      <c r="K49" s="24">
        <f ca="1">$E49*I49*Inputs!$A$2</f>
        <v>3.3000000000000003</v>
      </c>
      <c r="L49" s="11">
        <f ca="1">IFERROR(J49/K49,"")</f>
        <v>0</v>
      </c>
      <c r="M49" s="26">
        <f>J49/((8760)*(E49/1000))</f>
        <v>0</v>
      </c>
    </row>
    <row r="50" spans="1:13" x14ac:dyDescent="0.25">
      <c r="A50" s="2">
        <v>266</v>
      </c>
      <c r="C50" s="2" t="s">
        <v>5</v>
      </c>
      <c r="D50" s="2">
        <v>2</v>
      </c>
      <c r="E50" s="2">
        <v>1.08</v>
      </c>
      <c r="F50" s="12">
        <v>40057</v>
      </c>
      <c r="G50" s="18">
        <v>2011</v>
      </c>
      <c r="H50" s="2">
        <f ca="1">IF(G50=Inputs!$A$4,1,0)</f>
        <v>0</v>
      </c>
      <c r="I50" s="21">
        <f ca="1">IF(H50=1,HLOOKUP(MONTH(F50),Inputs!$B$11:$M$15,5),IF(YEAR($F50)&gt;$G50,0,IF(YEAR($F50)=$G50,HLOOKUP(MONTH(F50),Inputs!$B$11:$M$15,4),1)))</f>
        <v>1</v>
      </c>
      <c r="J50" s="2">
        <f>SUMIFS('raw data'!$E:$E,'raw data'!$A:$A,"="&amp;WholeYearOnly1!$A50,'raw data'!$G:$G,"="&amp;WholeYearOnly1!$G50)</f>
        <v>2</v>
      </c>
      <c r="K50" s="24">
        <f ca="1">$E50*I50*Inputs!$A$2</f>
        <v>1.1880000000000002</v>
      </c>
      <c r="L50" s="11">
        <f ca="1">IFERROR(J50/K50,"")</f>
        <v>1.6835016835016832</v>
      </c>
      <c r="M50" s="26">
        <f>J50/((8760)*(E50/1000))</f>
        <v>0.21139861322509723</v>
      </c>
    </row>
    <row r="51" spans="1:13" x14ac:dyDescent="0.25">
      <c r="A51" s="2">
        <v>277</v>
      </c>
      <c r="C51" s="2" t="s">
        <v>5</v>
      </c>
      <c r="D51" s="2">
        <v>3</v>
      </c>
      <c r="E51" s="2">
        <v>6.3959999999999999</v>
      </c>
      <c r="F51" s="12">
        <v>39934</v>
      </c>
      <c r="G51" s="18">
        <v>2011</v>
      </c>
      <c r="H51" s="2">
        <f ca="1">IF(G51=Inputs!$A$4,1,0)</f>
        <v>0</v>
      </c>
      <c r="I51" s="21">
        <f ca="1">IF(H51=1,HLOOKUP(MONTH(F51),Inputs!$B$11:$M$15,5),IF(YEAR($F51)&gt;$G51,0,IF(YEAR($F51)=$G51,HLOOKUP(MONTH(F51),Inputs!$B$11:$M$15,4),1)))</f>
        <v>1</v>
      </c>
      <c r="J51" s="2">
        <f>SUMIFS('raw data'!$E:$E,'raw data'!$A:$A,"="&amp;WholeYearOnly1!$A51,'raw data'!$G:$G,"="&amp;WholeYearOnly1!$G51)</f>
        <v>4</v>
      </c>
      <c r="K51" s="24">
        <f ca="1">$E51*I51*Inputs!$A$2</f>
        <v>7.0356000000000005</v>
      </c>
      <c r="L51" s="11">
        <f ca="1">IFERROR(J51/K51,"")</f>
        <v>0.56853715390300752</v>
      </c>
      <c r="M51" s="26">
        <f>J51/((8760)*(E51/1000))</f>
        <v>7.1391651745811455E-2</v>
      </c>
    </row>
    <row r="52" spans="1:13" x14ac:dyDescent="0.25">
      <c r="A52" s="2">
        <v>305</v>
      </c>
      <c r="C52" s="2" t="s">
        <v>5</v>
      </c>
      <c r="D52" s="2">
        <v>9</v>
      </c>
      <c r="E52" s="2">
        <v>4.05</v>
      </c>
      <c r="F52" s="12">
        <v>40087</v>
      </c>
      <c r="G52" s="18">
        <v>2011</v>
      </c>
      <c r="H52" s="2">
        <f ca="1">IF(G52=Inputs!$A$4,1,0)</f>
        <v>0</v>
      </c>
      <c r="I52" s="21">
        <f ca="1">IF(H52=1,HLOOKUP(MONTH(F52),Inputs!$B$11:$M$15,5),IF(YEAR($F52)&gt;$G52,0,IF(YEAR($F52)=$G52,HLOOKUP(MONTH(F52),Inputs!$B$11:$M$15,4),1)))</f>
        <v>1</v>
      </c>
      <c r="J52" s="2">
        <f>SUMIFS('raw data'!$E:$E,'raw data'!$A:$A,"="&amp;WholeYearOnly1!$A52,'raw data'!$G:$G,"="&amp;WholeYearOnly1!$G52)</f>
        <v>5</v>
      </c>
      <c r="K52" s="24">
        <f ca="1">$E52*I52*Inputs!$A$2</f>
        <v>4.4550000000000001</v>
      </c>
      <c r="L52" s="11">
        <f ca="1">IFERROR(J52/K52,"")</f>
        <v>1.122334455667789</v>
      </c>
      <c r="M52" s="26">
        <f>J52/((8760)*(E52/1000))</f>
        <v>0.1409324088167315</v>
      </c>
    </row>
    <row r="53" spans="1:13" x14ac:dyDescent="0.25">
      <c r="A53" s="2">
        <v>330</v>
      </c>
      <c r="C53" s="2" t="s">
        <v>5</v>
      </c>
      <c r="D53" s="2">
        <v>9</v>
      </c>
      <c r="E53" s="2">
        <v>9.8800000000000008</v>
      </c>
      <c r="F53" s="12">
        <v>40148</v>
      </c>
      <c r="G53" s="18">
        <v>2011</v>
      </c>
      <c r="H53" s="2">
        <f ca="1">IF(G53=Inputs!$A$4,1,0)</f>
        <v>0</v>
      </c>
      <c r="I53" s="21">
        <f ca="1">IF(H53=1,HLOOKUP(MONTH(F53),Inputs!$B$11:$M$15,5),IF(YEAR($F53)&gt;$G53,0,IF(YEAR($F53)=$G53,HLOOKUP(MONTH(F53),Inputs!$B$11:$M$15,4),1)))</f>
        <v>1</v>
      </c>
      <c r="J53" s="2">
        <f>SUMIFS('raw data'!$E:$E,'raw data'!$A:$A,"="&amp;WholeYearOnly1!$A53,'raw data'!$G:$G,"="&amp;WholeYearOnly1!$G53)</f>
        <v>13</v>
      </c>
      <c r="K53" s="24">
        <f ca="1">$E53*I53*Inputs!$A$2</f>
        <v>10.868000000000002</v>
      </c>
      <c r="L53" s="11">
        <f ca="1">IFERROR(J53/K53,"")</f>
        <v>1.1961722488038276</v>
      </c>
      <c r="M53" s="26">
        <f>J53/((8760)*(E53/1000))</f>
        <v>0.15020427781783222</v>
      </c>
    </row>
    <row r="54" spans="1:13" x14ac:dyDescent="0.25">
      <c r="A54" s="2">
        <v>334</v>
      </c>
      <c r="C54" s="2" t="s">
        <v>5</v>
      </c>
      <c r="D54" s="2">
        <v>2</v>
      </c>
      <c r="E54" s="2">
        <v>4.7300000000000004</v>
      </c>
      <c r="F54" s="12">
        <v>40026</v>
      </c>
      <c r="G54" s="18">
        <v>2011</v>
      </c>
      <c r="H54" s="2">
        <f ca="1">IF(G54=Inputs!$A$4,1,0)</f>
        <v>0</v>
      </c>
      <c r="I54" s="21">
        <f ca="1">IF(H54=1,HLOOKUP(MONTH(F54),Inputs!$B$11:$M$15,5),IF(YEAR($F54)&gt;$G54,0,IF(YEAR($F54)=$G54,HLOOKUP(MONTH(F54),Inputs!$B$11:$M$15,4),1)))</f>
        <v>1</v>
      </c>
      <c r="J54" s="2">
        <f>SUMIFS('raw data'!$E:$E,'raw data'!$A:$A,"="&amp;WholeYearOnly1!$A54,'raw data'!$G:$G,"="&amp;WholeYearOnly1!$G54)</f>
        <v>6</v>
      </c>
      <c r="K54" s="24">
        <f ca="1">$E54*I54*Inputs!$A$2</f>
        <v>5.2030000000000012</v>
      </c>
      <c r="L54" s="11">
        <f ca="1">IFERROR(J54/K54,"")</f>
        <v>1.1531808571977702</v>
      </c>
      <c r="M54" s="26">
        <f>J54/((8760)*(E54/1000))</f>
        <v>0.14480581540154652</v>
      </c>
    </row>
    <row r="55" spans="1:13" x14ac:dyDescent="0.25">
      <c r="A55" s="2">
        <v>374</v>
      </c>
      <c r="C55" s="2" t="s">
        <v>5</v>
      </c>
      <c r="D55" s="2">
        <v>2</v>
      </c>
      <c r="E55" s="2">
        <v>2.052</v>
      </c>
      <c r="F55" s="12">
        <v>40330</v>
      </c>
      <c r="G55" s="18">
        <v>2011</v>
      </c>
      <c r="H55" s="2">
        <f ca="1">IF(G55=Inputs!$A$4,1,0)</f>
        <v>0</v>
      </c>
      <c r="I55" s="21">
        <f ca="1">IF(H55=1,HLOOKUP(MONTH(F55),Inputs!$B$11:$M$15,5),IF(YEAR($F55)&gt;$G55,0,IF(YEAR($F55)=$G55,HLOOKUP(MONTH(F55),Inputs!$B$11:$M$15,4),1)))</f>
        <v>1</v>
      </c>
      <c r="J55" s="2">
        <f>SUMIFS('raw data'!$E:$E,'raw data'!$A:$A,"="&amp;WholeYearOnly1!$A55,'raw data'!$G:$G,"="&amp;WholeYearOnly1!$G55)</f>
        <v>0</v>
      </c>
      <c r="K55" s="24">
        <f ca="1">$E55*I55*Inputs!$A$2</f>
        <v>2.2572000000000001</v>
      </c>
      <c r="L55" s="11">
        <f ca="1">IFERROR(J55/K55,"")</f>
        <v>0</v>
      </c>
      <c r="M55" s="26">
        <f>J55/((8760)*(E55/1000))</f>
        <v>0</v>
      </c>
    </row>
    <row r="56" spans="1:13" x14ac:dyDescent="0.25">
      <c r="A56" s="2">
        <v>407</v>
      </c>
      <c r="C56" s="2" t="s">
        <v>5</v>
      </c>
      <c r="D56" s="2">
        <v>2</v>
      </c>
      <c r="E56" s="2">
        <v>5.6</v>
      </c>
      <c r="F56" s="12">
        <v>40210</v>
      </c>
      <c r="G56" s="18">
        <v>2011</v>
      </c>
      <c r="H56" s="2">
        <f ca="1">IF(G56=Inputs!$A$4,1,0)</f>
        <v>0</v>
      </c>
      <c r="I56" s="21">
        <f ca="1">IF(H56=1,HLOOKUP(MONTH(F56),Inputs!$B$11:$M$15,5),IF(YEAR($F56)&gt;$G56,0,IF(YEAR($F56)=$G56,HLOOKUP(MONTH(F56),Inputs!$B$11:$M$15,4),1)))</f>
        <v>1</v>
      </c>
      <c r="J56" s="2">
        <f>SUMIFS('raw data'!$E:$E,'raw data'!$A:$A,"="&amp;WholeYearOnly1!$A56,'raw data'!$G:$G,"="&amp;WholeYearOnly1!$G56)</f>
        <v>7</v>
      </c>
      <c r="K56" s="24">
        <f ca="1">$E56*I56*Inputs!$A$2</f>
        <v>6.16</v>
      </c>
      <c r="L56" s="11">
        <f ca="1">IFERROR(J56/K56,"")</f>
        <v>1.1363636363636362</v>
      </c>
      <c r="M56" s="26">
        <f>J56/((8760)*(E56/1000))</f>
        <v>0.14269406392694065</v>
      </c>
    </row>
    <row r="57" spans="1:13" x14ac:dyDescent="0.25">
      <c r="A57" s="2">
        <v>411</v>
      </c>
      <c r="C57" s="2" t="s">
        <v>5</v>
      </c>
      <c r="D57" s="2">
        <v>6</v>
      </c>
      <c r="E57" s="2">
        <v>4.032</v>
      </c>
      <c r="F57" s="12">
        <v>40210</v>
      </c>
      <c r="G57" s="18">
        <v>2011</v>
      </c>
      <c r="H57" s="2">
        <f ca="1">IF(G57=Inputs!$A$4,1,0)</f>
        <v>0</v>
      </c>
      <c r="I57" s="21">
        <f ca="1">IF(H57=1,HLOOKUP(MONTH(F57),Inputs!$B$11:$M$15,5),IF(YEAR($F57)&gt;$G57,0,IF(YEAR($F57)=$G57,HLOOKUP(MONTH(F57),Inputs!$B$11:$M$15,4),1)))</f>
        <v>1</v>
      </c>
      <c r="J57" s="2">
        <f>SUMIFS('raw data'!$E:$E,'raw data'!$A:$A,"="&amp;WholeYearOnly1!$A57,'raw data'!$G:$G,"="&amp;WholeYearOnly1!$G57)</f>
        <v>5</v>
      </c>
      <c r="K57" s="24">
        <f ca="1">$E57*I57*Inputs!$A$2</f>
        <v>4.4352</v>
      </c>
      <c r="L57" s="11">
        <f ca="1">IFERROR(J57/K57,"")</f>
        <v>1.1273448773448773</v>
      </c>
      <c r="M57" s="26">
        <f>J57/((8760)*(E57/1000))</f>
        <v>0.1415615713560919</v>
      </c>
    </row>
    <row r="58" spans="1:13" x14ac:dyDescent="0.25">
      <c r="A58" s="2">
        <v>438</v>
      </c>
      <c r="C58" s="2" t="s">
        <v>5</v>
      </c>
      <c r="D58" s="2">
        <v>3</v>
      </c>
      <c r="E58" s="2">
        <v>2.5920000000000001</v>
      </c>
      <c r="F58" s="12">
        <v>39934</v>
      </c>
      <c r="G58" s="18">
        <v>2011</v>
      </c>
      <c r="H58" s="2">
        <f ca="1">IF(G58=Inputs!$A$4,1,0)</f>
        <v>0</v>
      </c>
      <c r="I58" s="21">
        <f ca="1">IF(H58=1,HLOOKUP(MONTH(F58),Inputs!$B$11:$M$15,5),IF(YEAR($F58)&gt;$G58,0,IF(YEAR($F58)=$G58,HLOOKUP(MONTH(F58),Inputs!$B$11:$M$15,4),1)))</f>
        <v>1</v>
      </c>
      <c r="J58" s="2">
        <f>SUMIFS('raw data'!$E:$E,'raw data'!$A:$A,"="&amp;WholeYearOnly1!$A58,'raw data'!$G:$G,"="&amp;WholeYearOnly1!$G58)</f>
        <v>3</v>
      </c>
      <c r="K58" s="24">
        <f ca="1">$E58*I58*Inputs!$A$2</f>
        <v>2.8512000000000004</v>
      </c>
      <c r="L58" s="11">
        <f ca="1">IFERROR(J58/K58,"")</f>
        <v>1.0521885521885521</v>
      </c>
      <c r="M58" s="26">
        <f>J58/((8760)*(E58/1000))</f>
        <v>0.13212413326568576</v>
      </c>
    </row>
    <row r="59" spans="1:13" x14ac:dyDescent="0.25">
      <c r="A59" s="2">
        <v>458</v>
      </c>
      <c r="C59" s="2" t="s">
        <v>5</v>
      </c>
      <c r="D59" s="2">
        <v>6</v>
      </c>
      <c r="E59" s="2">
        <v>4.032</v>
      </c>
      <c r="F59" s="12">
        <v>40210</v>
      </c>
      <c r="G59" s="18">
        <v>2011</v>
      </c>
      <c r="H59" s="2">
        <f ca="1">IF(G59=Inputs!$A$4,1,0)</f>
        <v>0</v>
      </c>
      <c r="I59" s="21">
        <f ca="1">IF(H59=1,HLOOKUP(MONTH(F59),Inputs!$B$11:$M$15,5),IF(YEAR($F59)&gt;$G59,0,IF(YEAR($F59)=$G59,HLOOKUP(MONTH(F59),Inputs!$B$11:$M$15,4),1)))</f>
        <v>1</v>
      </c>
      <c r="J59" s="2">
        <f>SUMIFS('raw data'!$E:$E,'raw data'!$A:$A,"="&amp;WholeYearOnly1!$A59,'raw data'!$G:$G,"="&amp;WholeYearOnly1!$G59)</f>
        <v>5</v>
      </c>
      <c r="K59" s="24">
        <f ca="1">$E59*I59*Inputs!$A$2</f>
        <v>4.4352</v>
      </c>
      <c r="L59" s="11">
        <f ca="1">IFERROR(J59/K59,"")</f>
        <v>1.1273448773448773</v>
      </c>
      <c r="M59" s="26">
        <f>J59/((8760)*(E59/1000))</f>
        <v>0.1415615713560919</v>
      </c>
    </row>
    <row r="60" spans="1:13" x14ac:dyDescent="0.25">
      <c r="A60" s="2">
        <v>464</v>
      </c>
      <c r="C60" s="2" t="s">
        <v>5</v>
      </c>
      <c r="D60" s="2">
        <v>9</v>
      </c>
      <c r="E60" s="2">
        <v>3.87</v>
      </c>
      <c r="F60" s="12">
        <v>40210</v>
      </c>
      <c r="G60" s="18">
        <v>2011</v>
      </c>
      <c r="H60" s="2">
        <f ca="1">IF(G60=Inputs!$A$4,1,0)</f>
        <v>0</v>
      </c>
      <c r="I60" s="21">
        <f ca="1">IF(H60=1,HLOOKUP(MONTH(F60),Inputs!$B$11:$M$15,5),IF(YEAR($F60)&gt;$G60,0,IF(YEAR($F60)=$G60,HLOOKUP(MONTH(F60),Inputs!$B$11:$M$15,4),1)))</f>
        <v>1</v>
      </c>
      <c r="J60" s="2">
        <f>SUMIFS('raw data'!$E:$E,'raw data'!$A:$A,"="&amp;WholeYearOnly1!$A60,'raw data'!$G:$G,"="&amp;WholeYearOnly1!$G60)</f>
        <v>5</v>
      </c>
      <c r="K60" s="24">
        <f ca="1">$E60*I60*Inputs!$A$2</f>
        <v>4.2570000000000006</v>
      </c>
      <c r="L60" s="11">
        <f ca="1">IFERROR(J60/K60,"")</f>
        <v>1.1745360582569884</v>
      </c>
      <c r="M60" s="26">
        <f>J60/((8760)*(E60/1000))</f>
        <v>0.14748740457564924</v>
      </c>
    </row>
    <row r="61" spans="1:13" x14ac:dyDescent="0.25">
      <c r="A61" s="2">
        <v>470</v>
      </c>
      <c r="C61" s="2" t="s">
        <v>5</v>
      </c>
      <c r="D61" s="2">
        <v>2</v>
      </c>
      <c r="E61" s="2">
        <v>2.7</v>
      </c>
      <c r="F61" s="12">
        <v>40238</v>
      </c>
      <c r="G61" s="18">
        <v>2011</v>
      </c>
      <c r="H61" s="2">
        <f ca="1">IF(G61=Inputs!$A$4,1,0)</f>
        <v>0</v>
      </c>
      <c r="I61" s="21">
        <f ca="1">IF(H61=1,HLOOKUP(MONTH(F61),Inputs!$B$11:$M$15,5),IF(YEAR($F61)&gt;$G61,0,IF(YEAR($F61)=$G61,HLOOKUP(MONTH(F61),Inputs!$B$11:$M$15,4),1)))</f>
        <v>1</v>
      </c>
      <c r="J61" s="2">
        <f>SUMIFS('raw data'!$E:$E,'raw data'!$A:$A,"="&amp;WholeYearOnly1!$A61,'raw data'!$G:$G,"="&amp;WholeYearOnly1!$G61)</f>
        <v>0</v>
      </c>
      <c r="K61" s="24">
        <f ca="1">$E61*I61*Inputs!$A$2</f>
        <v>2.9700000000000006</v>
      </c>
      <c r="L61" s="11">
        <f ca="1">IFERROR(J61/K61,"")</f>
        <v>0</v>
      </c>
      <c r="M61" s="26">
        <f>J61/((8760)*(E61/1000))</f>
        <v>0</v>
      </c>
    </row>
    <row r="62" spans="1:13" x14ac:dyDescent="0.25">
      <c r="A62" s="2">
        <v>498</v>
      </c>
      <c r="C62" s="2" t="s">
        <v>5</v>
      </c>
      <c r="D62" s="2">
        <v>2</v>
      </c>
      <c r="E62" s="2">
        <v>3</v>
      </c>
      <c r="F62" s="12">
        <v>40299</v>
      </c>
      <c r="G62" s="18">
        <v>2011</v>
      </c>
      <c r="H62" s="2">
        <f ca="1">IF(G62=Inputs!$A$4,1,0)</f>
        <v>0</v>
      </c>
      <c r="I62" s="21">
        <f ca="1">IF(H62=1,HLOOKUP(MONTH(F62),Inputs!$B$11:$M$15,5),IF(YEAR($F62)&gt;$G62,0,IF(YEAR($F62)=$G62,HLOOKUP(MONTH(F62),Inputs!$B$11:$M$15,4),1)))</f>
        <v>1</v>
      </c>
      <c r="J62" s="2">
        <f>SUMIFS('raw data'!$E:$E,'raw data'!$A:$A,"="&amp;WholeYearOnly1!$A62,'raw data'!$G:$G,"="&amp;WholeYearOnly1!$G62)</f>
        <v>0</v>
      </c>
      <c r="K62" s="24">
        <f ca="1">$E62*I62*Inputs!$A$2</f>
        <v>3.3000000000000003</v>
      </c>
      <c r="L62" s="11">
        <f ca="1">IFERROR(J62/K62,"")</f>
        <v>0</v>
      </c>
      <c r="M62" s="26">
        <f>J62/((8760)*(E62/1000))</f>
        <v>0</v>
      </c>
    </row>
    <row r="63" spans="1:13" x14ac:dyDescent="0.25">
      <c r="A63" s="2">
        <v>502</v>
      </c>
      <c r="C63" s="2" t="s">
        <v>5</v>
      </c>
      <c r="D63" s="2">
        <v>2</v>
      </c>
      <c r="E63" s="2">
        <v>5.4</v>
      </c>
      <c r="F63" s="12">
        <v>40148</v>
      </c>
      <c r="G63" s="18">
        <v>2011</v>
      </c>
      <c r="H63" s="2">
        <f ca="1">IF(G63=Inputs!$A$4,1,0)</f>
        <v>0</v>
      </c>
      <c r="I63" s="21">
        <f ca="1">IF(H63=1,HLOOKUP(MONTH(F63),Inputs!$B$11:$M$15,5),IF(YEAR($F63)&gt;$G63,0,IF(YEAR($F63)=$G63,HLOOKUP(MONTH(F63),Inputs!$B$11:$M$15,4),1)))</f>
        <v>1</v>
      </c>
      <c r="J63" s="2">
        <f>SUMIFS('raw data'!$E:$E,'raw data'!$A:$A,"="&amp;WholeYearOnly1!$A63,'raw data'!$G:$G,"="&amp;WholeYearOnly1!$G63)</f>
        <v>5</v>
      </c>
      <c r="K63" s="24">
        <f ca="1">$E63*I63*Inputs!$A$2</f>
        <v>5.9400000000000013</v>
      </c>
      <c r="L63" s="11">
        <f ca="1">IFERROR(J63/K63,"")</f>
        <v>0.84175084175084158</v>
      </c>
      <c r="M63" s="26">
        <f>J63/((8760)*(E63/1000))</f>
        <v>0.10569930661254862</v>
      </c>
    </row>
    <row r="64" spans="1:13" x14ac:dyDescent="0.25">
      <c r="A64" s="2">
        <v>588</v>
      </c>
      <c r="C64" s="2" t="s">
        <v>5</v>
      </c>
      <c r="D64" s="2">
        <v>2</v>
      </c>
      <c r="E64" s="2">
        <v>2.887</v>
      </c>
      <c r="F64" s="12">
        <v>40330</v>
      </c>
      <c r="G64" s="18">
        <v>2011</v>
      </c>
      <c r="H64" s="2">
        <f ca="1">IF(G64=Inputs!$A$4,1,0)</f>
        <v>0</v>
      </c>
      <c r="I64" s="21">
        <f ca="1">IF(H64=1,HLOOKUP(MONTH(F64),Inputs!$B$11:$M$15,5),IF(YEAR($F64)&gt;$G64,0,IF(YEAR($F64)=$G64,HLOOKUP(MONTH(F64),Inputs!$B$11:$M$15,4),1)))</f>
        <v>1</v>
      </c>
      <c r="J64" s="2">
        <f>SUMIFS('raw data'!$E:$E,'raw data'!$A:$A,"="&amp;WholeYearOnly1!$A64,'raw data'!$G:$G,"="&amp;WholeYearOnly1!$G64)</f>
        <v>0</v>
      </c>
      <c r="K64" s="24">
        <f ca="1">$E64*I64*Inputs!$A$2</f>
        <v>3.1757000000000004</v>
      </c>
      <c r="L64" s="11">
        <f ca="1">IFERROR(J64/K64,"")</f>
        <v>0</v>
      </c>
      <c r="M64" s="26">
        <f>J64/((8760)*(E64/1000))</f>
        <v>0</v>
      </c>
    </row>
    <row r="65" spans="1:13" x14ac:dyDescent="0.25">
      <c r="A65" s="2">
        <v>591</v>
      </c>
      <c r="C65" s="2" t="s">
        <v>5</v>
      </c>
      <c r="D65" s="2">
        <v>2</v>
      </c>
      <c r="E65" s="2">
        <v>3.3210000000000002</v>
      </c>
      <c r="F65" s="12">
        <v>40299</v>
      </c>
      <c r="G65" s="18">
        <v>2011</v>
      </c>
      <c r="H65" s="2">
        <f ca="1">IF(G65=Inputs!$A$4,1,0)</f>
        <v>0</v>
      </c>
      <c r="I65" s="21">
        <f ca="1">IF(H65=1,HLOOKUP(MONTH(F65),Inputs!$B$11:$M$15,5),IF(YEAR($F65)&gt;$G65,0,IF(YEAR($F65)=$G65,HLOOKUP(MONTH(F65),Inputs!$B$11:$M$15,4),1)))</f>
        <v>1</v>
      </c>
      <c r="J65" s="2">
        <f>SUMIFS('raw data'!$E:$E,'raw data'!$A:$A,"="&amp;WholeYearOnly1!$A65,'raw data'!$G:$G,"="&amp;WholeYearOnly1!$G65)</f>
        <v>0</v>
      </c>
      <c r="K65" s="24">
        <f ca="1">$E65*I65*Inputs!$A$2</f>
        <v>3.6531000000000007</v>
      </c>
      <c r="L65" s="11">
        <f ca="1">IFERROR(J65/K65,"")</f>
        <v>0</v>
      </c>
      <c r="M65" s="26">
        <f>J65/((8760)*(E65/1000))</f>
        <v>0</v>
      </c>
    </row>
    <row r="66" spans="1:13" x14ac:dyDescent="0.25">
      <c r="A66" s="2">
        <v>592</v>
      </c>
      <c r="C66" s="2" t="s">
        <v>5</v>
      </c>
      <c r="D66" s="2">
        <v>2</v>
      </c>
      <c r="E66" s="2">
        <v>3.37</v>
      </c>
      <c r="F66" s="12">
        <v>40330</v>
      </c>
      <c r="G66" s="18">
        <v>2011</v>
      </c>
      <c r="H66" s="2">
        <f ca="1">IF(G66=Inputs!$A$4,1,0)</f>
        <v>0</v>
      </c>
      <c r="I66" s="21">
        <f ca="1">IF(H66=1,HLOOKUP(MONTH(F66),Inputs!$B$11:$M$15,5),IF(YEAR($F66)&gt;$G66,0,IF(YEAR($F66)=$G66,HLOOKUP(MONTH(F66),Inputs!$B$11:$M$15,4),1)))</f>
        <v>1</v>
      </c>
      <c r="J66" s="2">
        <f>SUMIFS('raw data'!$E:$E,'raw data'!$A:$A,"="&amp;WholeYearOnly1!$A66,'raw data'!$G:$G,"="&amp;WholeYearOnly1!$G66)</f>
        <v>0</v>
      </c>
      <c r="K66" s="24">
        <f ca="1">$E66*I66*Inputs!$A$2</f>
        <v>3.7070000000000003</v>
      </c>
      <c r="L66" s="11">
        <f ca="1">IFERROR(J66/K66,"")</f>
        <v>0</v>
      </c>
      <c r="M66" s="26">
        <f>J66/((8760)*(E66/1000))</f>
        <v>0</v>
      </c>
    </row>
    <row r="67" spans="1:13" x14ac:dyDescent="0.25">
      <c r="A67" s="2">
        <v>596</v>
      </c>
      <c r="C67" s="2" t="s">
        <v>5</v>
      </c>
      <c r="D67" s="2">
        <v>2</v>
      </c>
      <c r="E67" s="2">
        <v>2.887</v>
      </c>
      <c r="F67" s="12">
        <v>40299</v>
      </c>
      <c r="G67" s="18">
        <v>2011</v>
      </c>
      <c r="H67" s="2">
        <f ca="1">IF(G67=Inputs!$A$4,1,0)</f>
        <v>0</v>
      </c>
      <c r="I67" s="21">
        <f ca="1">IF(H67=1,HLOOKUP(MONTH(F67),Inputs!$B$11:$M$15,5),IF(YEAR($F67)&gt;$G67,0,IF(YEAR($F67)=$G67,HLOOKUP(MONTH(F67),Inputs!$B$11:$M$15,4),1)))</f>
        <v>1</v>
      </c>
      <c r="J67" s="2">
        <f>SUMIFS('raw data'!$E:$E,'raw data'!$A:$A,"="&amp;WholeYearOnly1!$A67,'raw data'!$G:$G,"="&amp;WholeYearOnly1!$G67)</f>
        <v>0</v>
      </c>
      <c r="K67" s="24">
        <f ca="1">$E67*I67*Inputs!$A$2</f>
        <v>3.1757000000000004</v>
      </c>
      <c r="L67" s="11">
        <f ca="1">IFERROR(J67/K67,"")</f>
        <v>0</v>
      </c>
      <c r="M67" s="26">
        <f>J67/((8760)*(E67/1000))</f>
        <v>0</v>
      </c>
    </row>
    <row r="68" spans="1:13" x14ac:dyDescent="0.25">
      <c r="A68" s="2">
        <v>602</v>
      </c>
      <c r="C68" s="2" t="s">
        <v>5</v>
      </c>
      <c r="D68" s="2">
        <v>10</v>
      </c>
      <c r="E68" s="2">
        <v>3.2029999999999998</v>
      </c>
      <c r="F68" s="12">
        <v>40299</v>
      </c>
      <c r="G68" s="18">
        <v>2011</v>
      </c>
      <c r="H68" s="2">
        <f ca="1">IF(G68=Inputs!$A$4,1,0)</f>
        <v>0</v>
      </c>
      <c r="I68" s="21">
        <f ca="1">IF(H68=1,HLOOKUP(MONTH(F68),Inputs!$B$11:$M$15,5),IF(YEAR($F68)&gt;$G68,0,IF(YEAR($F68)=$G68,HLOOKUP(MONTH(F68),Inputs!$B$11:$M$15,4),1)))</f>
        <v>1</v>
      </c>
      <c r="J68" s="2">
        <f>SUMIFS('raw data'!$E:$E,'raw data'!$A:$A,"="&amp;WholeYearOnly1!$A68,'raw data'!$G:$G,"="&amp;WholeYearOnly1!$G68)</f>
        <v>0</v>
      </c>
      <c r="K68" s="24">
        <f ca="1">$E68*I68*Inputs!$A$2</f>
        <v>3.5233000000000003</v>
      </c>
      <c r="L68" s="11">
        <f ca="1">IFERROR(J68/K68,"")</f>
        <v>0</v>
      </c>
      <c r="M68" s="26">
        <f>J68/((8760)*(E68/1000))</f>
        <v>0</v>
      </c>
    </row>
    <row r="69" spans="1:13" x14ac:dyDescent="0.25">
      <c r="A69" s="2">
        <v>603</v>
      </c>
      <c r="C69" s="2" t="s">
        <v>5</v>
      </c>
      <c r="D69" s="2">
        <v>5</v>
      </c>
      <c r="E69" s="2">
        <v>2.8919999999999999</v>
      </c>
      <c r="F69" s="12">
        <v>40299</v>
      </c>
      <c r="G69" s="18">
        <v>2011</v>
      </c>
      <c r="H69" s="2">
        <f ca="1">IF(G69=Inputs!$A$4,1,0)</f>
        <v>0</v>
      </c>
      <c r="I69" s="21">
        <f ca="1">IF(H69=1,HLOOKUP(MONTH(F69),Inputs!$B$11:$M$15,5),IF(YEAR($F69)&gt;$G69,0,IF(YEAR($F69)=$G69,HLOOKUP(MONTH(F69),Inputs!$B$11:$M$15,4),1)))</f>
        <v>1</v>
      </c>
      <c r="J69" s="2">
        <f>SUMIFS('raw data'!$E:$E,'raw data'!$A:$A,"="&amp;WholeYearOnly1!$A69,'raw data'!$G:$G,"="&amp;WholeYearOnly1!$G69)</f>
        <v>0</v>
      </c>
      <c r="K69" s="24">
        <f ca="1">$E69*I69*Inputs!$A$2</f>
        <v>3.1812</v>
      </c>
      <c r="L69" s="11">
        <f ca="1">IFERROR(J69/K69,"")</f>
        <v>0</v>
      </c>
      <c r="M69" s="26">
        <f>J69/((8760)*(E69/1000))</f>
        <v>0</v>
      </c>
    </row>
    <row r="70" spans="1:13" x14ac:dyDescent="0.25">
      <c r="A70" s="2">
        <v>605</v>
      </c>
      <c r="C70" s="2" t="s">
        <v>5</v>
      </c>
      <c r="D70" s="2">
        <v>5</v>
      </c>
      <c r="E70" s="2">
        <v>2.5209999999999999</v>
      </c>
      <c r="F70" s="12">
        <v>40299</v>
      </c>
      <c r="G70" s="18">
        <v>2011</v>
      </c>
      <c r="H70" s="2">
        <f ca="1">IF(G70=Inputs!$A$4,1,0)</f>
        <v>0</v>
      </c>
      <c r="I70" s="21">
        <f ca="1">IF(H70=1,HLOOKUP(MONTH(F70),Inputs!$B$11:$M$15,5),IF(YEAR($F70)&gt;$G70,0,IF(YEAR($F70)=$G70,HLOOKUP(MONTH(F70),Inputs!$B$11:$M$15,4),1)))</f>
        <v>1</v>
      </c>
      <c r="J70" s="2">
        <f>SUMIFS('raw data'!$E:$E,'raw data'!$A:$A,"="&amp;WholeYearOnly1!$A70,'raw data'!$G:$G,"="&amp;WholeYearOnly1!$G70)</f>
        <v>0</v>
      </c>
      <c r="K70" s="24">
        <f ca="1">$E70*I70*Inputs!$A$2</f>
        <v>2.7731000000000003</v>
      </c>
      <c r="L70" s="11">
        <f ca="1">IFERROR(J70/K70,"")</f>
        <v>0</v>
      </c>
      <c r="M70" s="26">
        <f>J70/((8760)*(E70/1000))</f>
        <v>0</v>
      </c>
    </row>
    <row r="71" spans="1:13" x14ac:dyDescent="0.25">
      <c r="A71" s="2">
        <v>608</v>
      </c>
      <c r="C71" s="2" t="s">
        <v>5</v>
      </c>
      <c r="D71" s="2">
        <v>9</v>
      </c>
      <c r="E71" s="2">
        <v>3.149</v>
      </c>
      <c r="F71" s="12">
        <v>40269</v>
      </c>
      <c r="G71" s="18">
        <v>2011</v>
      </c>
      <c r="H71" s="2">
        <f ca="1">IF(G71=Inputs!$A$4,1,0)</f>
        <v>0</v>
      </c>
      <c r="I71" s="21">
        <f ca="1">IF(H71=1,HLOOKUP(MONTH(F71),Inputs!$B$11:$M$15,5),IF(YEAR($F71)&gt;$G71,0,IF(YEAR($F71)=$G71,HLOOKUP(MONTH(F71),Inputs!$B$11:$M$15,4),1)))</f>
        <v>1</v>
      </c>
      <c r="J71" s="2">
        <f>SUMIFS('raw data'!$E:$E,'raw data'!$A:$A,"="&amp;WholeYearOnly1!$A71,'raw data'!$G:$G,"="&amp;WholeYearOnly1!$G71)</f>
        <v>0</v>
      </c>
      <c r="K71" s="24">
        <f ca="1">$E71*I71*Inputs!$A$2</f>
        <v>3.4639000000000002</v>
      </c>
      <c r="L71" s="11">
        <f ca="1">IFERROR(J71/K71,"")</f>
        <v>0</v>
      </c>
      <c r="M71" s="26">
        <f>J71/((8760)*(E71/1000))</f>
        <v>0</v>
      </c>
    </row>
    <row r="72" spans="1:13" x14ac:dyDescent="0.25">
      <c r="A72" s="2">
        <v>612</v>
      </c>
      <c r="C72" s="2" t="s">
        <v>5</v>
      </c>
      <c r="D72" s="2">
        <v>8</v>
      </c>
      <c r="E72" s="2">
        <v>4.5999999999999996</v>
      </c>
      <c r="F72" s="12">
        <v>40269</v>
      </c>
      <c r="G72" s="18">
        <v>2011</v>
      </c>
      <c r="H72" s="2">
        <f ca="1">IF(G72=Inputs!$A$4,1,0)</f>
        <v>0</v>
      </c>
      <c r="I72" s="21">
        <f ca="1">IF(H72=1,HLOOKUP(MONTH(F72),Inputs!$B$11:$M$15,5),IF(YEAR($F72)&gt;$G72,0,IF(YEAR($F72)=$G72,HLOOKUP(MONTH(F72),Inputs!$B$11:$M$15,4),1)))</f>
        <v>1</v>
      </c>
      <c r="J72" s="2">
        <f>SUMIFS('raw data'!$E:$E,'raw data'!$A:$A,"="&amp;WholeYearOnly1!$A72,'raw data'!$G:$G,"="&amp;WholeYearOnly1!$G72)</f>
        <v>6</v>
      </c>
      <c r="K72" s="24">
        <f ca="1">$E72*I72*Inputs!$A$2</f>
        <v>5.0599999999999996</v>
      </c>
      <c r="L72" s="11">
        <f ca="1">IFERROR(J72/K72,"")</f>
        <v>1.1857707509881423</v>
      </c>
      <c r="M72" s="26">
        <f>J72/((8760)*(E72/1000))</f>
        <v>0.14889815366289458</v>
      </c>
    </row>
    <row r="73" spans="1:13" x14ac:dyDescent="0.25">
      <c r="A73" s="2">
        <v>613</v>
      </c>
      <c r="C73" s="2" t="s">
        <v>5</v>
      </c>
      <c r="D73" s="2">
        <v>9</v>
      </c>
      <c r="E73" s="2">
        <v>2.8769999999999998</v>
      </c>
      <c r="F73" s="12">
        <v>40299</v>
      </c>
      <c r="G73" s="18">
        <v>2011</v>
      </c>
      <c r="H73" s="2">
        <f ca="1">IF(G73=Inputs!$A$4,1,0)</f>
        <v>0</v>
      </c>
      <c r="I73" s="21">
        <f ca="1">IF(H73=1,HLOOKUP(MONTH(F73),Inputs!$B$11:$M$15,5),IF(YEAR($F73)&gt;$G73,0,IF(YEAR($F73)=$G73,HLOOKUP(MONTH(F73),Inputs!$B$11:$M$15,4),1)))</f>
        <v>1</v>
      </c>
      <c r="J73" s="2">
        <f>SUMIFS('raw data'!$E:$E,'raw data'!$A:$A,"="&amp;WholeYearOnly1!$A73,'raw data'!$G:$G,"="&amp;WholeYearOnly1!$G73)</f>
        <v>0</v>
      </c>
      <c r="K73" s="24">
        <f ca="1">$E73*I73*Inputs!$A$2</f>
        <v>3.1646999999999998</v>
      </c>
      <c r="L73" s="11">
        <f ca="1">IFERROR(J73/K73,"")</f>
        <v>0</v>
      </c>
      <c r="M73" s="26">
        <f>J73/((8760)*(E73/1000))</f>
        <v>0</v>
      </c>
    </row>
    <row r="74" spans="1:13" x14ac:dyDescent="0.25">
      <c r="A74" s="2">
        <v>614</v>
      </c>
      <c r="C74" s="2" t="s">
        <v>5</v>
      </c>
      <c r="D74" s="2">
        <v>9</v>
      </c>
      <c r="E74" s="2">
        <v>2.34</v>
      </c>
      <c r="F74" s="12">
        <v>40330</v>
      </c>
      <c r="G74" s="18">
        <v>2011</v>
      </c>
      <c r="H74" s="2">
        <f ca="1">IF(G74=Inputs!$A$4,1,0)</f>
        <v>0</v>
      </c>
      <c r="I74" s="21">
        <f ca="1">IF(H74=1,HLOOKUP(MONTH(F74),Inputs!$B$11:$M$15,5),IF(YEAR($F74)&gt;$G74,0,IF(YEAR($F74)=$G74,HLOOKUP(MONTH(F74),Inputs!$B$11:$M$15,4),1)))</f>
        <v>1</v>
      </c>
      <c r="J74" s="2">
        <f>SUMIFS('raw data'!$E:$E,'raw data'!$A:$A,"="&amp;WholeYearOnly1!$A74,'raw data'!$G:$G,"="&amp;WholeYearOnly1!$G74)</f>
        <v>0</v>
      </c>
      <c r="K74" s="24">
        <f ca="1">$E74*I74*Inputs!$A$2</f>
        <v>2.5739999999999998</v>
      </c>
      <c r="L74" s="11">
        <f ca="1">IFERROR(J74/K74,"")</f>
        <v>0</v>
      </c>
      <c r="M74" s="26">
        <f>J74/((8760)*(E74/1000))</f>
        <v>0</v>
      </c>
    </row>
    <row r="75" spans="1:13" x14ac:dyDescent="0.25">
      <c r="A75" s="2">
        <v>620</v>
      </c>
      <c r="C75" s="2" t="s">
        <v>5</v>
      </c>
      <c r="D75" s="2">
        <v>2</v>
      </c>
      <c r="E75" s="2">
        <v>6</v>
      </c>
      <c r="F75" s="12">
        <v>40269</v>
      </c>
      <c r="G75" s="18">
        <v>2011</v>
      </c>
      <c r="H75" s="2">
        <f ca="1">IF(G75=Inputs!$A$4,1,0)</f>
        <v>0</v>
      </c>
      <c r="I75" s="21">
        <f ca="1">IF(H75=1,HLOOKUP(MONTH(F75),Inputs!$B$11:$M$15,5),IF(YEAR($F75)&gt;$G75,0,IF(YEAR($F75)=$G75,HLOOKUP(MONTH(F75),Inputs!$B$11:$M$15,4),1)))</f>
        <v>1</v>
      </c>
      <c r="J75" s="2">
        <f>SUMIFS('raw data'!$E:$E,'raw data'!$A:$A,"="&amp;WholeYearOnly1!$A75,'raw data'!$G:$G,"="&amp;WholeYearOnly1!$G75)</f>
        <v>0</v>
      </c>
      <c r="K75" s="24">
        <f ca="1">$E75*I75*Inputs!$A$2</f>
        <v>6.6000000000000005</v>
      </c>
      <c r="L75" s="11">
        <f ca="1">IFERROR(J75/K75,"")</f>
        <v>0</v>
      </c>
      <c r="M75" s="26">
        <f>J75/((8760)*(E75/1000))</f>
        <v>0</v>
      </c>
    </row>
    <row r="76" spans="1:13" x14ac:dyDescent="0.25">
      <c r="A76" s="2">
        <v>625</v>
      </c>
      <c r="C76" s="2" t="s">
        <v>5</v>
      </c>
      <c r="D76" s="2">
        <v>9</v>
      </c>
      <c r="E76" s="2">
        <v>2.887</v>
      </c>
      <c r="F76" s="12">
        <v>40299</v>
      </c>
      <c r="G76" s="18">
        <v>2011</v>
      </c>
      <c r="H76" s="2">
        <f ca="1">IF(G76=Inputs!$A$4,1,0)</f>
        <v>0</v>
      </c>
      <c r="I76" s="21">
        <f ca="1">IF(H76=1,HLOOKUP(MONTH(F76),Inputs!$B$11:$M$15,5),IF(YEAR($F76)&gt;$G76,0,IF(YEAR($F76)=$G76,HLOOKUP(MONTH(F76),Inputs!$B$11:$M$15,4),1)))</f>
        <v>1</v>
      </c>
      <c r="J76" s="2">
        <f>SUMIFS('raw data'!$E:$E,'raw data'!$A:$A,"="&amp;WholeYearOnly1!$A76,'raw data'!$G:$G,"="&amp;WholeYearOnly1!$G76)</f>
        <v>0</v>
      </c>
      <c r="K76" s="24">
        <f ca="1">$E76*I76*Inputs!$A$2</f>
        <v>3.1757000000000004</v>
      </c>
      <c r="L76" s="11">
        <f ca="1">IFERROR(J76/K76,"")</f>
        <v>0</v>
      </c>
      <c r="M76" s="26">
        <f>J76/((8760)*(E76/1000))</f>
        <v>0</v>
      </c>
    </row>
    <row r="77" spans="1:13" x14ac:dyDescent="0.25">
      <c r="A77" s="2">
        <v>647</v>
      </c>
      <c r="C77" s="2" t="s">
        <v>5</v>
      </c>
      <c r="D77" s="2">
        <v>5</v>
      </c>
      <c r="E77" s="2">
        <v>2.8919999999999999</v>
      </c>
      <c r="F77" s="12">
        <v>40179</v>
      </c>
      <c r="G77" s="18">
        <v>2011</v>
      </c>
      <c r="H77" s="2">
        <f ca="1">IF(G77=Inputs!$A$4,1,0)</f>
        <v>0</v>
      </c>
      <c r="I77" s="21">
        <f ca="1">IF(H77=1,HLOOKUP(MONTH(F77),Inputs!$B$11:$M$15,5),IF(YEAR($F77)&gt;$G77,0,IF(YEAR($F77)=$G77,HLOOKUP(MONTH(F77),Inputs!$B$11:$M$15,4),1)))</f>
        <v>1</v>
      </c>
      <c r="J77" s="2">
        <f>SUMIFS('raw data'!$E:$E,'raw data'!$A:$A,"="&amp;WholeYearOnly1!$A77,'raw data'!$G:$G,"="&amp;WholeYearOnly1!$G77)</f>
        <v>0</v>
      </c>
      <c r="K77" s="24">
        <f ca="1">$E77*I77*Inputs!$A$2</f>
        <v>3.1812</v>
      </c>
      <c r="L77" s="11">
        <f ca="1">IFERROR(J77/K77,"")</f>
        <v>0</v>
      </c>
      <c r="M77" s="26">
        <f>J77/((8760)*(E77/1000))</f>
        <v>0</v>
      </c>
    </row>
    <row r="78" spans="1:13" x14ac:dyDescent="0.25">
      <c r="A78" s="2">
        <v>665</v>
      </c>
      <c r="C78" s="2" t="s">
        <v>5</v>
      </c>
      <c r="D78" s="2">
        <v>9</v>
      </c>
      <c r="E78" s="2">
        <v>3.2370000000000001</v>
      </c>
      <c r="F78" s="12">
        <v>40269</v>
      </c>
      <c r="G78" s="18">
        <v>2011</v>
      </c>
      <c r="H78" s="2">
        <f ca="1">IF(G78=Inputs!$A$4,1,0)</f>
        <v>0</v>
      </c>
      <c r="I78" s="21">
        <f ca="1">IF(H78=1,HLOOKUP(MONTH(F78),Inputs!$B$11:$M$15,5),IF(YEAR($F78)&gt;$G78,0,IF(YEAR($F78)=$G78,HLOOKUP(MONTH(F78),Inputs!$B$11:$M$15,4),1)))</f>
        <v>1</v>
      </c>
      <c r="J78" s="2">
        <f>SUMIFS('raw data'!$E:$E,'raw data'!$A:$A,"="&amp;WholeYearOnly1!$A78,'raw data'!$G:$G,"="&amp;WholeYearOnly1!$G78)</f>
        <v>0</v>
      </c>
      <c r="K78" s="24">
        <f ca="1">$E78*I78*Inputs!$A$2</f>
        <v>3.5607000000000002</v>
      </c>
      <c r="L78" s="11">
        <f ca="1">IFERROR(J78/K78,"")</f>
        <v>0</v>
      </c>
      <c r="M78" s="26">
        <f>J78/((8760)*(E78/1000))</f>
        <v>0</v>
      </c>
    </row>
    <row r="79" spans="1:13" x14ac:dyDescent="0.25">
      <c r="A79" s="2">
        <v>683</v>
      </c>
      <c r="C79" s="2" t="s">
        <v>5</v>
      </c>
      <c r="D79" s="2">
        <v>9</v>
      </c>
      <c r="E79" s="2">
        <v>2.9580000000000002</v>
      </c>
      <c r="F79" s="12">
        <v>40299</v>
      </c>
      <c r="G79" s="18">
        <v>2011</v>
      </c>
      <c r="H79" s="2">
        <f ca="1">IF(G79=Inputs!$A$4,1,0)</f>
        <v>0</v>
      </c>
      <c r="I79" s="21">
        <f ca="1">IF(H79=1,HLOOKUP(MONTH(F79),Inputs!$B$11:$M$15,5),IF(YEAR($F79)&gt;$G79,0,IF(YEAR($F79)=$G79,HLOOKUP(MONTH(F79),Inputs!$B$11:$M$15,4),1)))</f>
        <v>1</v>
      </c>
      <c r="J79" s="2">
        <f>SUMIFS('raw data'!$E:$E,'raw data'!$A:$A,"="&amp;WholeYearOnly1!$A79,'raw data'!$G:$G,"="&amp;WholeYearOnly1!$G79)</f>
        <v>0</v>
      </c>
      <c r="K79" s="24">
        <f ca="1">$E79*I79*Inputs!$A$2</f>
        <v>3.2538000000000005</v>
      </c>
      <c r="L79" s="11">
        <f ca="1">IFERROR(J79/K79,"")</f>
        <v>0</v>
      </c>
      <c r="M79" s="26">
        <f>J79/((8760)*(E79/1000))</f>
        <v>0</v>
      </c>
    </row>
    <row r="80" spans="1:13" x14ac:dyDescent="0.25">
      <c r="A80" s="2">
        <v>684</v>
      </c>
      <c r="C80" s="2" t="s">
        <v>5</v>
      </c>
      <c r="D80" s="2">
        <v>2</v>
      </c>
      <c r="E80" s="2">
        <v>3.3210000000000002</v>
      </c>
      <c r="F80" s="12">
        <v>40299</v>
      </c>
      <c r="G80" s="18">
        <v>2011</v>
      </c>
      <c r="H80" s="2">
        <f ca="1">IF(G80=Inputs!$A$4,1,0)</f>
        <v>0</v>
      </c>
      <c r="I80" s="21">
        <f ca="1">IF(H80=1,HLOOKUP(MONTH(F80),Inputs!$B$11:$M$15,5),IF(YEAR($F80)&gt;$G80,0,IF(YEAR($F80)=$G80,HLOOKUP(MONTH(F80),Inputs!$B$11:$M$15,4),1)))</f>
        <v>1</v>
      </c>
      <c r="J80" s="2">
        <f>SUMIFS('raw data'!$E:$E,'raw data'!$A:$A,"="&amp;WholeYearOnly1!$A80,'raw data'!$G:$G,"="&amp;WholeYearOnly1!$G80)</f>
        <v>0</v>
      </c>
      <c r="K80" s="24">
        <f ca="1">$E80*I80*Inputs!$A$2</f>
        <v>3.6531000000000007</v>
      </c>
      <c r="L80" s="11">
        <f ca="1">IFERROR(J80/K80,"")</f>
        <v>0</v>
      </c>
      <c r="M80" s="26">
        <f>J80/((8760)*(E80/1000))</f>
        <v>0</v>
      </c>
    </row>
    <row r="81" spans="1:13" x14ac:dyDescent="0.25">
      <c r="A81" s="2">
        <v>685</v>
      </c>
      <c r="C81" s="2" t="s">
        <v>5</v>
      </c>
      <c r="D81" s="2">
        <v>4</v>
      </c>
      <c r="E81" s="2">
        <v>4.4400000000000004</v>
      </c>
      <c r="F81" s="12">
        <v>40238</v>
      </c>
      <c r="G81" s="18">
        <v>2011</v>
      </c>
      <c r="H81" s="2">
        <f ca="1">IF(G81=Inputs!$A$4,1,0)</f>
        <v>0</v>
      </c>
      <c r="I81" s="21">
        <f ca="1">IF(H81=1,HLOOKUP(MONTH(F81),Inputs!$B$11:$M$15,5),IF(YEAR($F81)&gt;$G81,0,IF(YEAR($F81)=$G81,HLOOKUP(MONTH(F81),Inputs!$B$11:$M$15,4),1)))</f>
        <v>1</v>
      </c>
      <c r="J81" s="2">
        <f>SUMIFS('raw data'!$E:$E,'raw data'!$A:$A,"="&amp;WholeYearOnly1!$A81,'raw data'!$G:$G,"="&amp;WholeYearOnly1!$G81)</f>
        <v>5</v>
      </c>
      <c r="K81" s="24">
        <f ca="1">$E81*I81*Inputs!$A$2</f>
        <v>4.8840000000000012</v>
      </c>
      <c r="L81" s="11">
        <f ca="1">IFERROR(J81/K81,"")</f>
        <v>1.0237510237510234</v>
      </c>
      <c r="M81" s="26">
        <f>J81/((8760)*(E81/1000))</f>
        <v>0.12855321074499154</v>
      </c>
    </row>
    <row r="82" spans="1:13" x14ac:dyDescent="0.25">
      <c r="A82" s="2">
        <v>689</v>
      </c>
      <c r="C82" s="2" t="s">
        <v>5</v>
      </c>
      <c r="D82" s="2">
        <v>2</v>
      </c>
      <c r="E82" s="2">
        <v>3.3210000000000002</v>
      </c>
      <c r="F82" s="12">
        <v>40330</v>
      </c>
      <c r="G82" s="18">
        <v>2011</v>
      </c>
      <c r="H82" s="2">
        <f ca="1">IF(G82=Inputs!$A$4,1,0)</f>
        <v>0</v>
      </c>
      <c r="I82" s="21">
        <f ca="1">IF(H82=1,HLOOKUP(MONTH(F82),Inputs!$B$11:$M$15,5),IF(YEAR($F82)&gt;$G82,0,IF(YEAR($F82)=$G82,HLOOKUP(MONTH(F82),Inputs!$B$11:$M$15,4),1)))</f>
        <v>1</v>
      </c>
      <c r="J82" s="2">
        <f>SUMIFS('raw data'!$E:$E,'raw data'!$A:$A,"="&amp;WholeYearOnly1!$A82,'raw data'!$G:$G,"="&amp;WholeYearOnly1!$G82)</f>
        <v>0</v>
      </c>
      <c r="K82" s="24">
        <f ca="1">$E82*I82*Inputs!$A$2</f>
        <v>3.6531000000000007</v>
      </c>
      <c r="L82" s="11">
        <f ca="1">IFERROR(J82/K82,"")</f>
        <v>0</v>
      </c>
      <c r="M82" s="26">
        <f>J82/((8760)*(E82/1000))</f>
        <v>0</v>
      </c>
    </row>
    <row r="83" spans="1:13" x14ac:dyDescent="0.25">
      <c r="A83" s="2">
        <v>691</v>
      </c>
      <c r="C83" s="2" t="s">
        <v>5</v>
      </c>
      <c r="D83" s="2">
        <v>2</v>
      </c>
      <c r="E83" s="2">
        <v>2.887</v>
      </c>
      <c r="F83" s="12">
        <v>40360</v>
      </c>
      <c r="G83" s="18">
        <v>2011</v>
      </c>
      <c r="H83" s="2">
        <f ca="1">IF(G83=Inputs!$A$4,1,0)</f>
        <v>0</v>
      </c>
      <c r="I83" s="21">
        <f ca="1">IF(H83=1,HLOOKUP(MONTH(F83),Inputs!$B$11:$M$15,5),IF(YEAR($F83)&gt;$G83,0,IF(YEAR($F83)=$G83,HLOOKUP(MONTH(F83),Inputs!$B$11:$M$15,4),1)))</f>
        <v>1</v>
      </c>
      <c r="J83" s="2">
        <f>SUMIFS('raw data'!$E:$E,'raw data'!$A:$A,"="&amp;WholeYearOnly1!$A83,'raw data'!$G:$G,"="&amp;WholeYearOnly1!$G83)</f>
        <v>0</v>
      </c>
      <c r="K83" s="24">
        <f ca="1">$E83*I83*Inputs!$A$2</f>
        <v>3.1757000000000004</v>
      </c>
      <c r="L83" s="11">
        <f ca="1">IFERROR(J83/K83,"")</f>
        <v>0</v>
      </c>
      <c r="M83" s="26">
        <f>J83/((8760)*(E83/1000))</f>
        <v>0</v>
      </c>
    </row>
    <row r="84" spans="1:13" x14ac:dyDescent="0.25">
      <c r="A84" s="2">
        <v>693</v>
      </c>
      <c r="C84" s="2" t="s">
        <v>5</v>
      </c>
      <c r="D84" s="2">
        <v>9</v>
      </c>
      <c r="E84" s="2">
        <v>2.3919999999999999</v>
      </c>
      <c r="F84" s="12">
        <v>40330</v>
      </c>
      <c r="G84" s="18">
        <v>2011</v>
      </c>
      <c r="H84" s="2">
        <f ca="1">IF(G84=Inputs!$A$4,1,0)</f>
        <v>0</v>
      </c>
      <c r="I84" s="21">
        <f ca="1">IF(H84=1,HLOOKUP(MONTH(F84),Inputs!$B$11:$M$15,5),IF(YEAR($F84)&gt;$G84,0,IF(YEAR($F84)=$G84,HLOOKUP(MONTH(F84),Inputs!$B$11:$M$15,4),1)))</f>
        <v>1</v>
      </c>
      <c r="J84" s="2">
        <f>SUMIFS('raw data'!$E:$E,'raw data'!$A:$A,"="&amp;WholeYearOnly1!$A84,'raw data'!$G:$G,"="&amp;WholeYearOnly1!$G84)</f>
        <v>0</v>
      </c>
      <c r="K84" s="24">
        <f ca="1">$E84*I84*Inputs!$A$2</f>
        <v>2.6312000000000002</v>
      </c>
      <c r="L84" s="11">
        <f ca="1">IFERROR(J84/K84,"")</f>
        <v>0</v>
      </c>
      <c r="M84" s="26">
        <f>J84/((8760)*(E84/1000))</f>
        <v>0</v>
      </c>
    </row>
    <row r="85" spans="1:13" x14ac:dyDescent="0.25">
      <c r="A85" s="2">
        <v>720</v>
      </c>
      <c r="C85" s="2" t="s">
        <v>5</v>
      </c>
      <c r="D85" s="2">
        <v>2</v>
      </c>
      <c r="E85" s="2">
        <v>2.887</v>
      </c>
      <c r="F85" s="12">
        <v>40299</v>
      </c>
      <c r="G85" s="18">
        <v>2011</v>
      </c>
      <c r="H85" s="2">
        <f ca="1">IF(G85=Inputs!$A$4,1,0)</f>
        <v>0</v>
      </c>
      <c r="I85" s="21">
        <f ca="1">IF(H85=1,HLOOKUP(MONTH(F85),Inputs!$B$11:$M$15,5),IF(YEAR($F85)&gt;$G85,0,IF(YEAR($F85)=$G85,HLOOKUP(MONTH(F85),Inputs!$B$11:$M$15,4),1)))</f>
        <v>1</v>
      </c>
      <c r="J85" s="2">
        <f>SUMIFS('raw data'!$E:$E,'raw data'!$A:$A,"="&amp;WholeYearOnly1!$A85,'raw data'!$G:$G,"="&amp;WholeYearOnly1!$G85)</f>
        <v>0</v>
      </c>
      <c r="K85" s="24">
        <f ca="1">$E85*I85*Inputs!$A$2</f>
        <v>3.1757000000000004</v>
      </c>
      <c r="L85" s="11">
        <f ca="1">IFERROR(J85/K85,"")</f>
        <v>0</v>
      </c>
      <c r="M85" s="26">
        <f>J85/((8760)*(E85/1000))</f>
        <v>0</v>
      </c>
    </row>
    <row r="86" spans="1:13" x14ac:dyDescent="0.25">
      <c r="A86" s="2">
        <v>721</v>
      </c>
      <c r="C86" s="2" t="s">
        <v>5</v>
      </c>
      <c r="D86" s="2">
        <v>6</v>
      </c>
      <c r="E86" s="2">
        <v>3.4</v>
      </c>
      <c r="F86" s="12">
        <v>40299</v>
      </c>
      <c r="G86" s="18">
        <v>2011</v>
      </c>
      <c r="H86" s="2">
        <f ca="1">IF(G86=Inputs!$A$4,1,0)</f>
        <v>0</v>
      </c>
      <c r="I86" s="21">
        <f ca="1">IF(H86=1,HLOOKUP(MONTH(F86),Inputs!$B$11:$M$15,5),IF(YEAR($F86)&gt;$G86,0,IF(YEAR($F86)=$G86,HLOOKUP(MONTH(F86),Inputs!$B$11:$M$15,4),1)))</f>
        <v>1</v>
      </c>
      <c r="J86" s="2">
        <f>SUMIFS('raw data'!$E:$E,'raw data'!$A:$A,"="&amp;WholeYearOnly1!$A86,'raw data'!$G:$G,"="&amp;WholeYearOnly1!$G86)</f>
        <v>4</v>
      </c>
      <c r="K86" s="24">
        <f ca="1">$E86*I86*Inputs!$A$2</f>
        <v>3.74</v>
      </c>
      <c r="L86" s="11">
        <f ca="1">IFERROR(J86/K86,"")</f>
        <v>1.0695187165775399</v>
      </c>
      <c r="M86" s="26">
        <f>J86/((8760)*(E86/1000))</f>
        <v>0.13430029546065003</v>
      </c>
    </row>
    <row r="87" spans="1:13" x14ac:dyDescent="0.25">
      <c r="A87" s="2">
        <v>727</v>
      </c>
      <c r="C87" s="2" t="s">
        <v>5</v>
      </c>
      <c r="D87" s="2">
        <v>4</v>
      </c>
      <c r="E87" s="2">
        <v>2.8860000000000001</v>
      </c>
      <c r="F87" s="12">
        <v>40299</v>
      </c>
      <c r="G87" s="18">
        <v>2011</v>
      </c>
      <c r="H87" s="2">
        <f ca="1">IF(G87=Inputs!$A$4,1,0)</f>
        <v>0</v>
      </c>
      <c r="I87" s="21">
        <f ca="1">IF(H87=1,HLOOKUP(MONTH(F87),Inputs!$B$11:$M$15,5),IF(YEAR($F87)&gt;$G87,0,IF(YEAR($F87)=$G87,HLOOKUP(MONTH(F87),Inputs!$B$11:$M$15,4),1)))</f>
        <v>1</v>
      </c>
      <c r="J87" s="2">
        <f>SUMIFS('raw data'!$E:$E,'raw data'!$A:$A,"="&amp;WholeYearOnly1!$A87,'raw data'!$G:$G,"="&amp;WholeYearOnly1!$G87)</f>
        <v>0</v>
      </c>
      <c r="K87" s="24">
        <f ca="1">$E87*I87*Inputs!$A$2</f>
        <v>3.1746000000000003</v>
      </c>
      <c r="L87" s="11">
        <f ca="1">IFERROR(J87/K87,"")</f>
        <v>0</v>
      </c>
      <c r="M87" s="26">
        <f>J87/((8760)*(E87/1000))</f>
        <v>0</v>
      </c>
    </row>
    <row r="88" spans="1:13" x14ac:dyDescent="0.25">
      <c r="A88" s="2">
        <v>728</v>
      </c>
      <c r="C88" s="2" t="s">
        <v>5</v>
      </c>
      <c r="D88" s="2">
        <v>9</v>
      </c>
      <c r="E88" s="2">
        <v>2.9580000000000002</v>
      </c>
      <c r="F88" s="12">
        <v>40299</v>
      </c>
      <c r="G88" s="18">
        <v>2011</v>
      </c>
      <c r="H88" s="2">
        <f ca="1">IF(G88=Inputs!$A$4,1,0)</f>
        <v>0</v>
      </c>
      <c r="I88" s="21">
        <f ca="1">IF(H88=1,HLOOKUP(MONTH(F88),Inputs!$B$11:$M$15,5),IF(YEAR($F88)&gt;$G88,0,IF(YEAR($F88)=$G88,HLOOKUP(MONTH(F88),Inputs!$B$11:$M$15,4),1)))</f>
        <v>1</v>
      </c>
      <c r="J88" s="2">
        <f>SUMIFS('raw data'!$E:$E,'raw data'!$A:$A,"="&amp;WholeYearOnly1!$A88,'raw data'!$G:$G,"="&amp;WholeYearOnly1!$G88)</f>
        <v>0</v>
      </c>
      <c r="K88" s="24">
        <f ca="1">$E88*I88*Inputs!$A$2</f>
        <v>3.2538000000000005</v>
      </c>
      <c r="L88" s="11">
        <f ca="1">IFERROR(J88/K88,"")</f>
        <v>0</v>
      </c>
      <c r="M88" s="26">
        <f>J88/((8760)*(E88/1000))</f>
        <v>0</v>
      </c>
    </row>
    <row r="89" spans="1:13" x14ac:dyDescent="0.25">
      <c r="A89" s="2">
        <v>729</v>
      </c>
      <c r="C89" s="2" t="s">
        <v>5</v>
      </c>
      <c r="D89" s="2">
        <v>9</v>
      </c>
      <c r="E89" s="2">
        <v>2.9580000000000002</v>
      </c>
      <c r="F89" s="12">
        <v>40360</v>
      </c>
      <c r="G89" s="18">
        <v>2011</v>
      </c>
      <c r="H89" s="2">
        <f ca="1">IF(G89=Inputs!$A$4,1,0)</f>
        <v>0</v>
      </c>
      <c r="I89" s="21">
        <f ca="1">IF(H89=1,HLOOKUP(MONTH(F89),Inputs!$B$11:$M$15,5),IF(YEAR($F89)&gt;$G89,0,IF(YEAR($F89)=$G89,HLOOKUP(MONTH(F89),Inputs!$B$11:$M$15,4),1)))</f>
        <v>1</v>
      </c>
      <c r="J89" s="2">
        <f>SUMIFS('raw data'!$E:$E,'raw data'!$A:$A,"="&amp;WholeYearOnly1!$A89,'raw data'!$G:$G,"="&amp;WholeYearOnly1!$G89)</f>
        <v>0</v>
      </c>
      <c r="K89" s="24">
        <f ca="1">$E89*I89*Inputs!$A$2</f>
        <v>3.2538000000000005</v>
      </c>
      <c r="L89" s="11">
        <f ca="1">IFERROR(J89/K89,"")</f>
        <v>0</v>
      </c>
      <c r="M89" s="26">
        <f>J89/((8760)*(E89/1000))</f>
        <v>0</v>
      </c>
    </row>
    <row r="90" spans="1:13" x14ac:dyDescent="0.25">
      <c r="A90" s="2">
        <v>760</v>
      </c>
      <c r="C90" s="2" t="s">
        <v>5</v>
      </c>
      <c r="D90" s="2">
        <v>4</v>
      </c>
      <c r="E90" s="2">
        <v>8.75</v>
      </c>
      <c r="F90" s="12">
        <v>40269</v>
      </c>
      <c r="G90" s="18">
        <v>2011</v>
      </c>
      <c r="H90" s="2">
        <f ca="1">IF(G90=Inputs!$A$4,1,0)</f>
        <v>0</v>
      </c>
      <c r="I90" s="21">
        <f ca="1">IF(H90=1,HLOOKUP(MONTH(F90),Inputs!$B$11:$M$15,5),IF(YEAR($F90)&gt;$G90,0,IF(YEAR($F90)=$G90,HLOOKUP(MONTH(F90),Inputs!$B$11:$M$15,4),1)))</f>
        <v>1</v>
      </c>
      <c r="J90" s="2">
        <f>SUMIFS('raw data'!$E:$E,'raw data'!$A:$A,"="&amp;WholeYearOnly1!$A90,'raw data'!$G:$G,"="&amp;WholeYearOnly1!$G90)</f>
        <v>10</v>
      </c>
      <c r="K90" s="24">
        <f ca="1">$E90*I90*Inputs!$A$2</f>
        <v>9.625</v>
      </c>
      <c r="L90" s="11">
        <f ca="1">IFERROR(J90/K90,"")</f>
        <v>1.0389610389610389</v>
      </c>
      <c r="M90" s="26">
        <f>J90/((8760)*(E90/1000))</f>
        <v>0.13046314416177429</v>
      </c>
    </row>
    <row r="91" spans="1:13" x14ac:dyDescent="0.25">
      <c r="A91" s="2">
        <v>774</v>
      </c>
      <c r="C91" s="2" t="s">
        <v>5</v>
      </c>
      <c r="D91" s="2">
        <v>2</v>
      </c>
      <c r="E91" s="2">
        <v>5</v>
      </c>
      <c r="F91" s="12">
        <v>40269</v>
      </c>
      <c r="G91" s="18">
        <v>2011</v>
      </c>
      <c r="H91" s="2">
        <f ca="1">IF(G91=Inputs!$A$4,1,0)</f>
        <v>0</v>
      </c>
      <c r="I91" s="21">
        <f ca="1">IF(H91=1,HLOOKUP(MONTH(F91),Inputs!$B$11:$M$15,5),IF(YEAR($F91)&gt;$G91,0,IF(YEAR($F91)=$G91,HLOOKUP(MONTH(F91),Inputs!$B$11:$M$15,4),1)))</f>
        <v>1</v>
      </c>
      <c r="J91" s="2">
        <f>SUMIFS('raw data'!$E:$E,'raw data'!$A:$A,"="&amp;WholeYearOnly1!$A91,'raw data'!$G:$G,"="&amp;WholeYearOnly1!$G91)</f>
        <v>6</v>
      </c>
      <c r="K91" s="24">
        <f ca="1">$E91*I91*Inputs!$A$2</f>
        <v>5.5</v>
      </c>
      <c r="L91" s="11">
        <f ca="1">IFERROR(J91/K91,"")</f>
        <v>1.0909090909090908</v>
      </c>
      <c r="M91" s="26">
        <f>J91/((8760)*(E91/1000))</f>
        <v>0.13698630136986301</v>
      </c>
    </row>
    <row r="92" spans="1:13" x14ac:dyDescent="0.25">
      <c r="A92" s="2">
        <v>775</v>
      </c>
      <c r="C92" s="2" t="s">
        <v>5</v>
      </c>
      <c r="D92" s="2">
        <v>8</v>
      </c>
      <c r="E92" s="2">
        <v>4.8</v>
      </c>
      <c r="F92" s="12">
        <v>40299</v>
      </c>
      <c r="G92" s="18">
        <v>2011</v>
      </c>
      <c r="H92" s="2">
        <f ca="1">IF(G92=Inputs!$A$4,1,0)</f>
        <v>0</v>
      </c>
      <c r="I92" s="21">
        <f ca="1">IF(H92=1,HLOOKUP(MONTH(F92),Inputs!$B$11:$M$15,5),IF(YEAR($F92)&gt;$G92,0,IF(YEAR($F92)=$G92,HLOOKUP(MONTH(F92),Inputs!$B$11:$M$15,4),1)))</f>
        <v>1</v>
      </c>
      <c r="J92" s="2">
        <f>SUMIFS('raw data'!$E:$E,'raw data'!$A:$A,"="&amp;WholeYearOnly1!$A92,'raw data'!$G:$G,"="&amp;WholeYearOnly1!$G92)</f>
        <v>6</v>
      </c>
      <c r="K92" s="24">
        <f ca="1">$E92*I92*Inputs!$A$2</f>
        <v>5.28</v>
      </c>
      <c r="L92" s="11">
        <f ca="1">IFERROR(J92/K92,"")</f>
        <v>1.1363636363636362</v>
      </c>
      <c r="M92" s="26">
        <f>J92/((8760)*(E92/1000))</f>
        <v>0.14269406392694065</v>
      </c>
    </row>
    <row r="93" spans="1:13" x14ac:dyDescent="0.25">
      <c r="A93" s="2">
        <v>781</v>
      </c>
      <c r="C93" s="2" t="s">
        <v>5</v>
      </c>
      <c r="D93" s="2">
        <v>9</v>
      </c>
      <c r="E93" s="2">
        <v>2.9849999999999999</v>
      </c>
      <c r="F93" s="12">
        <v>40391</v>
      </c>
      <c r="G93" s="18">
        <v>2011</v>
      </c>
      <c r="H93" s="2">
        <f ca="1">IF(G93=Inputs!$A$4,1,0)</f>
        <v>0</v>
      </c>
      <c r="I93" s="21">
        <f ca="1">IF(H93=1,HLOOKUP(MONTH(F93),Inputs!$B$11:$M$15,5),IF(YEAR($F93)&gt;$G93,0,IF(YEAR($F93)=$G93,HLOOKUP(MONTH(F93),Inputs!$B$11:$M$15,4),1)))</f>
        <v>1</v>
      </c>
      <c r="J93" s="2">
        <f>SUMIFS('raw data'!$E:$E,'raw data'!$A:$A,"="&amp;WholeYearOnly1!$A93,'raw data'!$G:$G,"="&amp;WholeYearOnly1!$G93)</f>
        <v>0</v>
      </c>
      <c r="K93" s="24">
        <f ca="1">$E93*I93*Inputs!$A$2</f>
        <v>3.2835000000000001</v>
      </c>
      <c r="L93" s="11">
        <f ca="1">IFERROR(J93/K93,"")</f>
        <v>0</v>
      </c>
      <c r="M93" s="26">
        <f>J93/((8760)*(E93/1000))</f>
        <v>0</v>
      </c>
    </row>
    <row r="94" spans="1:13" x14ac:dyDescent="0.25">
      <c r="A94" s="2">
        <v>783</v>
      </c>
      <c r="C94" s="2" t="s">
        <v>5</v>
      </c>
      <c r="D94" s="2">
        <v>9</v>
      </c>
      <c r="E94" s="2">
        <v>2.4249999999999998</v>
      </c>
      <c r="F94" s="12">
        <v>40360</v>
      </c>
      <c r="G94" s="18">
        <v>2011</v>
      </c>
      <c r="H94" s="2">
        <f ca="1">IF(G94=Inputs!$A$4,1,0)</f>
        <v>0</v>
      </c>
      <c r="I94" s="21">
        <f ca="1">IF(H94=1,HLOOKUP(MONTH(F94),Inputs!$B$11:$M$15,5),IF(YEAR($F94)&gt;$G94,0,IF(YEAR($F94)=$G94,HLOOKUP(MONTH(F94),Inputs!$B$11:$M$15,4),1)))</f>
        <v>1</v>
      </c>
      <c r="J94" s="2">
        <f>SUMIFS('raw data'!$E:$E,'raw data'!$A:$A,"="&amp;WholeYearOnly1!$A94,'raw data'!$G:$G,"="&amp;WholeYearOnly1!$G94)</f>
        <v>0</v>
      </c>
      <c r="K94" s="24">
        <f ca="1">$E94*I94*Inputs!$A$2</f>
        <v>2.6675</v>
      </c>
      <c r="L94" s="11">
        <f ca="1">IFERROR(J94/K94,"")</f>
        <v>0</v>
      </c>
      <c r="M94" s="26">
        <f>J94/((8760)*(E94/1000))</f>
        <v>0</v>
      </c>
    </row>
    <row r="95" spans="1:13" x14ac:dyDescent="0.25">
      <c r="A95" s="2">
        <v>784</v>
      </c>
      <c r="C95" s="2" t="s">
        <v>5</v>
      </c>
      <c r="D95" s="2">
        <v>2</v>
      </c>
      <c r="E95" s="2">
        <v>2.6480000000000001</v>
      </c>
      <c r="F95" s="12">
        <v>40299</v>
      </c>
      <c r="G95" s="18">
        <v>2011</v>
      </c>
      <c r="H95" s="2">
        <f ca="1">IF(G95=Inputs!$A$4,1,0)</f>
        <v>0</v>
      </c>
      <c r="I95" s="21">
        <f ca="1">IF(H95=1,HLOOKUP(MONTH(F95),Inputs!$B$11:$M$15,5),IF(YEAR($F95)&gt;$G95,0,IF(YEAR($F95)=$G95,HLOOKUP(MONTH(F95),Inputs!$B$11:$M$15,4),1)))</f>
        <v>1</v>
      </c>
      <c r="J95" s="2">
        <f>SUMIFS('raw data'!$E:$E,'raw data'!$A:$A,"="&amp;WholeYearOnly1!$A95,'raw data'!$G:$G,"="&amp;WholeYearOnly1!$G95)</f>
        <v>0</v>
      </c>
      <c r="K95" s="24">
        <f ca="1">$E95*I95*Inputs!$A$2</f>
        <v>2.9128000000000003</v>
      </c>
      <c r="L95" s="11">
        <f ca="1">IFERROR(J95/K95,"")</f>
        <v>0</v>
      </c>
      <c r="M95" s="26">
        <f>J95/((8760)*(E95/1000))</f>
        <v>0</v>
      </c>
    </row>
    <row r="96" spans="1:13" x14ac:dyDescent="0.25">
      <c r="A96" s="2">
        <v>785</v>
      </c>
      <c r="C96" s="2" t="s">
        <v>5</v>
      </c>
      <c r="D96" s="2">
        <v>9</v>
      </c>
      <c r="E96" s="2">
        <v>3.0920000000000001</v>
      </c>
      <c r="F96" s="12">
        <v>40330</v>
      </c>
      <c r="G96" s="18">
        <v>2011</v>
      </c>
      <c r="H96" s="2">
        <f ca="1">IF(G96=Inputs!$A$4,1,0)</f>
        <v>0</v>
      </c>
      <c r="I96" s="21">
        <f ca="1">IF(H96=1,HLOOKUP(MONTH(F96),Inputs!$B$11:$M$15,5),IF(YEAR($F96)&gt;$G96,0,IF(YEAR($F96)=$G96,HLOOKUP(MONTH(F96),Inputs!$B$11:$M$15,4),1)))</f>
        <v>1</v>
      </c>
      <c r="J96" s="2">
        <f>SUMIFS('raw data'!$E:$E,'raw data'!$A:$A,"="&amp;WholeYearOnly1!$A96,'raw data'!$G:$G,"="&amp;WholeYearOnly1!$G96)</f>
        <v>0</v>
      </c>
      <c r="K96" s="24">
        <f ca="1">$E96*I96*Inputs!$A$2</f>
        <v>3.4012000000000002</v>
      </c>
      <c r="L96" s="11">
        <f ca="1">IFERROR(J96/K96,"")</f>
        <v>0</v>
      </c>
      <c r="M96" s="26">
        <f>J96/((8760)*(E96/1000))</f>
        <v>0</v>
      </c>
    </row>
    <row r="97" spans="1:13" x14ac:dyDescent="0.25">
      <c r="A97" s="2">
        <v>806</v>
      </c>
      <c r="C97" s="2" t="s">
        <v>5</v>
      </c>
      <c r="D97" s="2">
        <v>2</v>
      </c>
      <c r="E97" s="2">
        <v>1.25</v>
      </c>
      <c r="F97" s="12">
        <v>40330</v>
      </c>
      <c r="G97" s="18">
        <v>2011</v>
      </c>
      <c r="H97" s="2">
        <f ca="1">IF(G97=Inputs!$A$4,1,0)</f>
        <v>0</v>
      </c>
      <c r="I97" s="21">
        <f ca="1">IF(H97=1,HLOOKUP(MONTH(F97),Inputs!$B$11:$M$15,5),IF(YEAR($F97)&gt;$G97,0,IF(YEAR($F97)=$G97,HLOOKUP(MONTH(F97),Inputs!$B$11:$M$15,4),1)))</f>
        <v>1</v>
      </c>
      <c r="J97" s="2">
        <f>SUMIFS('raw data'!$E:$E,'raw data'!$A:$A,"="&amp;WholeYearOnly1!$A97,'raw data'!$G:$G,"="&amp;WholeYearOnly1!$G97)</f>
        <v>0</v>
      </c>
      <c r="K97" s="24">
        <f ca="1">$E97*I97*Inputs!$A$2</f>
        <v>1.375</v>
      </c>
      <c r="L97" s="11">
        <f ca="1">IFERROR(J97/K97,"")</f>
        <v>0</v>
      </c>
      <c r="M97" s="26">
        <f>J97/((8760)*(E97/1000))</f>
        <v>0</v>
      </c>
    </row>
    <row r="98" spans="1:13" x14ac:dyDescent="0.25">
      <c r="A98" s="2">
        <v>812</v>
      </c>
      <c r="C98" s="2" t="s">
        <v>5</v>
      </c>
      <c r="D98" s="2">
        <v>2</v>
      </c>
      <c r="E98" s="2">
        <v>3.3210000000000002</v>
      </c>
      <c r="F98" s="12">
        <v>40360</v>
      </c>
      <c r="G98" s="18">
        <v>2011</v>
      </c>
      <c r="H98" s="2">
        <f ca="1">IF(G98=Inputs!$A$4,1,0)</f>
        <v>0</v>
      </c>
      <c r="I98" s="21">
        <f ca="1">IF(H98=1,HLOOKUP(MONTH(F98),Inputs!$B$11:$M$15,5),IF(YEAR($F98)&gt;$G98,0,IF(YEAR($F98)=$G98,HLOOKUP(MONTH(F98),Inputs!$B$11:$M$15,4),1)))</f>
        <v>1</v>
      </c>
      <c r="J98" s="2">
        <f>SUMIFS('raw data'!$E:$E,'raw data'!$A:$A,"="&amp;WholeYearOnly1!$A98,'raw data'!$G:$G,"="&amp;WholeYearOnly1!$G98)</f>
        <v>0</v>
      </c>
      <c r="K98" s="24">
        <f ca="1">$E98*I98*Inputs!$A$2</f>
        <v>3.6531000000000007</v>
      </c>
      <c r="L98" s="11">
        <f ca="1">IFERROR(J98/K98,"")</f>
        <v>0</v>
      </c>
      <c r="M98" s="26">
        <f>J98/((8760)*(E98/1000))</f>
        <v>0</v>
      </c>
    </row>
    <row r="99" spans="1:13" x14ac:dyDescent="0.25">
      <c r="A99" s="2">
        <v>813</v>
      </c>
      <c r="C99" s="2" t="s">
        <v>5</v>
      </c>
      <c r="D99" s="2">
        <v>9</v>
      </c>
      <c r="E99" s="2">
        <v>2.9580000000000002</v>
      </c>
      <c r="F99" s="12">
        <v>40422</v>
      </c>
      <c r="G99" s="18">
        <v>2011</v>
      </c>
      <c r="H99" s="2">
        <f ca="1">IF(G99=Inputs!$A$4,1,0)</f>
        <v>0</v>
      </c>
      <c r="I99" s="21">
        <f ca="1">IF(H99=1,HLOOKUP(MONTH(F99),Inputs!$B$11:$M$15,5),IF(YEAR($F99)&gt;$G99,0,IF(YEAR($F99)=$G99,HLOOKUP(MONTH(F99),Inputs!$B$11:$M$15,4),1)))</f>
        <v>1</v>
      </c>
      <c r="J99" s="2">
        <f>SUMIFS('raw data'!$E:$E,'raw data'!$A:$A,"="&amp;WholeYearOnly1!$A99,'raw data'!$G:$G,"="&amp;WholeYearOnly1!$G99)</f>
        <v>0</v>
      </c>
      <c r="K99" s="24">
        <f ca="1">$E99*I99*Inputs!$A$2</f>
        <v>3.2538000000000005</v>
      </c>
      <c r="L99" s="11">
        <f ca="1">IFERROR(J99/K99,"")</f>
        <v>0</v>
      </c>
      <c r="M99" s="26">
        <f>J99/((8760)*(E99/1000))</f>
        <v>0</v>
      </c>
    </row>
    <row r="100" spans="1:13" x14ac:dyDescent="0.25">
      <c r="A100" s="2">
        <v>825</v>
      </c>
      <c r="C100" s="2" t="s">
        <v>5</v>
      </c>
      <c r="D100" s="2">
        <v>3</v>
      </c>
      <c r="E100" s="2">
        <v>27.6</v>
      </c>
      <c r="F100" s="12">
        <v>40238</v>
      </c>
      <c r="G100" s="18">
        <v>2011</v>
      </c>
      <c r="H100" s="2">
        <f ca="1">IF(G100=Inputs!$A$4,1,0)</f>
        <v>0</v>
      </c>
      <c r="I100" s="21">
        <f ca="1">IF(H100=1,HLOOKUP(MONTH(F100),Inputs!$B$11:$M$15,5),IF(YEAR($F100)&gt;$G100,0,IF(YEAR($F100)=$G100,HLOOKUP(MONTH(F100),Inputs!$B$11:$M$15,4),1)))</f>
        <v>1</v>
      </c>
      <c r="J100" s="2">
        <f>SUMIFS('raw data'!$E:$E,'raw data'!$A:$A,"="&amp;WholeYearOnly1!$A100,'raw data'!$G:$G,"="&amp;WholeYearOnly1!$G100)</f>
        <v>30</v>
      </c>
      <c r="K100" s="24">
        <f ca="1">$E100*I100*Inputs!$A$2</f>
        <v>30.360000000000003</v>
      </c>
      <c r="L100" s="11">
        <f ca="1">IFERROR(J100/K100,"")</f>
        <v>0.98814229249011853</v>
      </c>
      <c r="M100" s="26">
        <f>J100/((8760)*(E100/1000))</f>
        <v>0.12408179471907879</v>
      </c>
    </row>
    <row r="101" spans="1:13" x14ac:dyDescent="0.25">
      <c r="A101" s="2">
        <v>826</v>
      </c>
      <c r="C101" s="2" t="s">
        <v>5</v>
      </c>
      <c r="D101" s="2">
        <v>2</v>
      </c>
      <c r="E101" s="2">
        <v>2.8860000000000001</v>
      </c>
      <c r="F101" s="12">
        <v>40360</v>
      </c>
      <c r="G101" s="18">
        <v>2011</v>
      </c>
      <c r="H101" s="2">
        <f ca="1">IF(G101=Inputs!$A$4,1,0)</f>
        <v>0</v>
      </c>
      <c r="I101" s="21">
        <f ca="1">IF(H101=1,HLOOKUP(MONTH(F101),Inputs!$B$11:$M$15,5),IF(YEAR($F101)&gt;$G101,0,IF(YEAR($F101)=$G101,HLOOKUP(MONTH(F101),Inputs!$B$11:$M$15,4),1)))</f>
        <v>1</v>
      </c>
      <c r="J101" s="2">
        <f>SUMIFS('raw data'!$E:$E,'raw data'!$A:$A,"="&amp;WholeYearOnly1!$A101,'raw data'!$G:$G,"="&amp;WholeYearOnly1!$G101)</f>
        <v>0</v>
      </c>
      <c r="K101" s="24">
        <f ca="1">$E101*I101*Inputs!$A$2</f>
        <v>3.1746000000000003</v>
      </c>
      <c r="L101" s="11">
        <f ca="1">IFERROR(J101/K101,"")</f>
        <v>0</v>
      </c>
      <c r="M101" s="26">
        <f>J101/((8760)*(E101/1000))</f>
        <v>0</v>
      </c>
    </row>
    <row r="102" spans="1:13" x14ac:dyDescent="0.25">
      <c r="A102" s="2">
        <v>827</v>
      </c>
      <c r="C102" s="2" t="s">
        <v>5</v>
      </c>
      <c r="D102" s="2">
        <v>2</v>
      </c>
      <c r="E102" s="2">
        <v>2.887</v>
      </c>
      <c r="F102" s="12">
        <v>40360</v>
      </c>
      <c r="G102" s="18">
        <v>2011</v>
      </c>
      <c r="H102" s="2">
        <f ca="1">IF(G102=Inputs!$A$4,1,0)</f>
        <v>0</v>
      </c>
      <c r="I102" s="21">
        <f ca="1">IF(H102=1,HLOOKUP(MONTH(F102),Inputs!$B$11:$M$15,5),IF(YEAR($F102)&gt;$G102,0,IF(YEAR($F102)=$G102,HLOOKUP(MONTH(F102),Inputs!$B$11:$M$15,4),1)))</f>
        <v>1</v>
      </c>
      <c r="J102" s="2">
        <f>SUMIFS('raw data'!$E:$E,'raw data'!$A:$A,"="&amp;WholeYearOnly1!$A102,'raw data'!$G:$G,"="&amp;WholeYearOnly1!$G102)</f>
        <v>0</v>
      </c>
      <c r="K102" s="24">
        <f ca="1">$E102*I102*Inputs!$A$2</f>
        <v>3.1757000000000004</v>
      </c>
      <c r="L102" s="11">
        <f ca="1">IFERROR(J102/K102,"")</f>
        <v>0</v>
      </c>
      <c r="M102" s="26">
        <f>J102/((8760)*(E102/1000))</f>
        <v>0</v>
      </c>
    </row>
    <row r="103" spans="1:13" x14ac:dyDescent="0.25">
      <c r="A103" s="2">
        <v>829</v>
      </c>
      <c r="C103" s="2" t="s">
        <v>5</v>
      </c>
      <c r="D103" s="2">
        <v>2</v>
      </c>
      <c r="E103" s="2">
        <v>2.887</v>
      </c>
      <c r="F103" s="12">
        <v>40391</v>
      </c>
      <c r="G103" s="18">
        <v>2011</v>
      </c>
      <c r="H103" s="2">
        <f ca="1">IF(G103=Inputs!$A$4,1,0)</f>
        <v>0</v>
      </c>
      <c r="I103" s="21">
        <f ca="1">IF(H103=1,HLOOKUP(MONTH(F103),Inputs!$B$11:$M$15,5),IF(YEAR($F103)&gt;$G103,0,IF(YEAR($F103)=$G103,HLOOKUP(MONTH(F103),Inputs!$B$11:$M$15,4),1)))</f>
        <v>1</v>
      </c>
      <c r="J103" s="2">
        <f>SUMIFS('raw data'!$E:$E,'raw data'!$A:$A,"="&amp;WholeYearOnly1!$A103,'raw data'!$G:$G,"="&amp;WholeYearOnly1!$G103)</f>
        <v>0</v>
      </c>
      <c r="K103" s="24">
        <f ca="1">$E103*I103*Inputs!$A$2</f>
        <v>3.1757000000000004</v>
      </c>
      <c r="L103" s="11">
        <f ca="1">IFERROR(J103/K103,"")</f>
        <v>0</v>
      </c>
      <c r="M103" s="26">
        <f>J103/((8760)*(E103/1000))</f>
        <v>0</v>
      </c>
    </row>
    <row r="104" spans="1:13" x14ac:dyDescent="0.25">
      <c r="A104" s="2">
        <v>832</v>
      </c>
      <c r="C104" s="2" t="s">
        <v>5</v>
      </c>
      <c r="D104" s="2">
        <v>9</v>
      </c>
      <c r="E104" s="2">
        <v>1.6870000000000001</v>
      </c>
      <c r="F104" s="12">
        <v>40330</v>
      </c>
      <c r="G104" s="18">
        <v>2011</v>
      </c>
      <c r="H104" s="2">
        <f ca="1">IF(G104=Inputs!$A$4,1,0)</f>
        <v>0</v>
      </c>
      <c r="I104" s="21">
        <f ca="1">IF(H104=1,HLOOKUP(MONTH(F104),Inputs!$B$11:$M$15,5),IF(YEAR($F104)&gt;$G104,0,IF(YEAR($F104)=$G104,HLOOKUP(MONTH(F104),Inputs!$B$11:$M$15,4),1)))</f>
        <v>1</v>
      </c>
      <c r="J104" s="2">
        <f>SUMIFS('raw data'!$E:$E,'raw data'!$A:$A,"="&amp;WholeYearOnly1!$A104,'raw data'!$G:$G,"="&amp;WholeYearOnly1!$G104)</f>
        <v>0</v>
      </c>
      <c r="K104" s="24">
        <f ca="1">$E104*I104*Inputs!$A$2</f>
        <v>1.8557000000000001</v>
      </c>
      <c r="L104" s="11">
        <f ca="1">IFERROR(J104/K104,"")</f>
        <v>0</v>
      </c>
      <c r="M104" s="26">
        <f>J104/((8760)*(E104/1000))</f>
        <v>0</v>
      </c>
    </row>
    <row r="105" spans="1:13" x14ac:dyDescent="0.25">
      <c r="A105" s="2">
        <v>834</v>
      </c>
      <c r="C105" s="2" t="s">
        <v>5</v>
      </c>
      <c r="D105" s="2">
        <v>2</v>
      </c>
      <c r="E105" s="2">
        <v>2.887</v>
      </c>
      <c r="F105" s="12">
        <v>40360</v>
      </c>
      <c r="G105" s="18">
        <v>2011</v>
      </c>
      <c r="H105" s="2">
        <f ca="1">IF(G105=Inputs!$A$4,1,0)</f>
        <v>0</v>
      </c>
      <c r="I105" s="21">
        <f ca="1">IF(H105=1,HLOOKUP(MONTH(F105),Inputs!$B$11:$M$15,5),IF(YEAR($F105)&gt;$G105,0,IF(YEAR($F105)=$G105,HLOOKUP(MONTH(F105),Inputs!$B$11:$M$15,4),1)))</f>
        <v>1</v>
      </c>
      <c r="J105" s="2">
        <f>SUMIFS('raw data'!$E:$E,'raw data'!$A:$A,"="&amp;WholeYearOnly1!$A105,'raw data'!$G:$G,"="&amp;WholeYearOnly1!$G105)</f>
        <v>0</v>
      </c>
      <c r="K105" s="24">
        <f ca="1">$E105*I105*Inputs!$A$2</f>
        <v>3.1757000000000004</v>
      </c>
      <c r="L105" s="11">
        <f ca="1">IFERROR(J105/K105,"")</f>
        <v>0</v>
      </c>
      <c r="M105" s="26">
        <f>J105/((8760)*(E105/1000))</f>
        <v>0</v>
      </c>
    </row>
    <row r="106" spans="1:13" x14ac:dyDescent="0.25">
      <c r="A106" s="2">
        <v>838</v>
      </c>
      <c r="C106" s="2" t="s">
        <v>5</v>
      </c>
      <c r="D106" s="2">
        <v>2</v>
      </c>
      <c r="E106" s="2">
        <v>3.3210000000000002</v>
      </c>
      <c r="F106" s="12">
        <v>40360</v>
      </c>
      <c r="G106" s="18">
        <v>2011</v>
      </c>
      <c r="H106" s="2">
        <f ca="1">IF(G106=Inputs!$A$4,1,0)</f>
        <v>0</v>
      </c>
      <c r="I106" s="21">
        <f ca="1">IF(H106=1,HLOOKUP(MONTH(F106),Inputs!$B$11:$M$15,5),IF(YEAR($F106)&gt;$G106,0,IF(YEAR($F106)=$G106,HLOOKUP(MONTH(F106),Inputs!$B$11:$M$15,4),1)))</f>
        <v>1</v>
      </c>
      <c r="J106" s="2">
        <f>SUMIFS('raw data'!$E:$E,'raw data'!$A:$A,"="&amp;WholeYearOnly1!$A106,'raw data'!$G:$G,"="&amp;WholeYearOnly1!$G106)</f>
        <v>0</v>
      </c>
      <c r="K106" s="24">
        <f ca="1">$E106*I106*Inputs!$A$2</f>
        <v>3.6531000000000007</v>
      </c>
      <c r="L106" s="11">
        <f ca="1">IFERROR(J106/K106,"")</f>
        <v>0</v>
      </c>
      <c r="M106" s="26">
        <f>J106/((8760)*(E106/1000))</f>
        <v>0</v>
      </c>
    </row>
    <row r="107" spans="1:13" x14ac:dyDescent="0.25">
      <c r="A107" s="2">
        <v>844</v>
      </c>
      <c r="C107" s="2" t="s">
        <v>5</v>
      </c>
      <c r="D107" s="2">
        <v>9</v>
      </c>
      <c r="E107" s="2">
        <v>3.0089999999999999</v>
      </c>
      <c r="F107" s="12">
        <v>40360</v>
      </c>
      <c r="G107" s="18">
        <v>2011</v>
      </c>
      <c r="H107" s="2">
        <f ca="1">IF(G107=Inputs!$A$4,1,0)</f>
        <v>0</v>
      </c>
      <c r="I107" s="21">
        <f ca="1">IF(H107=1,HLOOKUP(MONTH(F107),Inputs!$B$11:$M$15,5),IF(YEAR($F107)&gt;$G107,0,IF(YEAR($F107)=$G107,HLOOKUP(MONTH(F107),Inputs!$B$11:$M$15,4),1)))</f>
        <v>1</v>
      </c>
      <c r="J107" s="2">
        <f>SUMIFS('raw data'!$E:$E,'raw data'!$A:$A,"="&amp;WholeYearOnly1!$A107,'raw data'!$G:$G,"="&amp;WholeYearOnly1!$G107)</f>
        <v>0</v>
      </c>
      <c r="K107" s="24">
        <f ca="1">$E107*I107*Inputs!$A$2</f>
        <v>3.3099000000000003</v>
      </c>
      <c r="L107" s="11">
        <f ca="1">IFERROR(J107/K107,"")</f>
        <v>0</v>
      </c>
      <c r="M107" s="26">
        <f>J107/((8760)*(E107/1000))</f>
        <v>0</v>
      </c>
    </row>
    <row r="108" spans="1:13" x14ac:dyDescent="0.25">
      <c r="A108" s="2">
        <v>847</v>
      </c>
      <c r="C108" s="2" t="s">
        <v>5</v>
      </c>
      <c r="D108" s="2">
        <v>6</v>
      </c>
      <c r="E108" s="2">
        <v>3.96</v>
      </c>
      <c r="F108" s="12">
        <v>40330</v>
      </c>
      <c r="G108" s="18">
        <v>2011</v>
      </c>
      <c r="H108" s="2">
        <f ca="1">IF(G108=Inputs!$A$4,1,0)</f>
        <v>0</v>
      </c>
      <c r="I108" s="21">
        <f ca="1">IF(H108=1,HLOOKUP(MONTH(F108),Inputs!$B$11:$M$15,5),IF(YEAR($F108)&gt;$G108,0,IF(YEAR($F108)=$G108,HLOOKUP(MONTH(F108),Inputs!$B$11:$M$15,4),1)))</f>
        <v>1</v>
      </c>
      <c r="J108" s="2">
        <f>SUMIFS('raw data'!$E:$E,'raw data'!$A:$A,"="&amp;WholeYearOnly1!$A108,'raw data'!$G:$G,"="&amp;WholeYearOnly1!$G108)</f>
        <v>5</v>
      </c>
      <c r="K108" s="24">
        <f ca="1">$E108*I108*Inputs!$A$2</f>
        <v>4.3559999999999999</v>
      </c>
      <c r="L108" s="11">
        <f ca="1">IFERROR(J108/K108,"")</f>
        <v>1.1478420569329661</v>
      </c>
      <c r="M108" s="26">
        <f>J108/((8760)*(E108/1000))</f>
        <v>0.14413541810802086</v>
      </c>
    </row>
    <row r="109" spans="1:13" x14ac:dyDescent="0.25">
      <c r="A109" s="2">
        <v>852</v>
      </c>
      <c r="C109" s="2" t="s">
        <v>5</v>
      </c>
      <c r="D109" s="2">
        <v>2</v>
      </c>
      <c r="E109" s="2">
        <v>2.8860000000000001</v>
      </c>
      <c r="F109" s="12">
        <v>40299</v>
      </c>
      <c r="G109" s="18">
        <v>2011</v>
      </c>
      <c r="H109" s="2">
        <f ca="1">IF(G109=Inputs!$A$4,1,0)</f>
        <v>0</v>
      </c>
      <c r="I109" s="21">
        <f ca="1">IF(H109=1,HLOOKUP(MONTH(F109),Inputs!$B$11:$M$15,5),IF(YEAR($F109)&gt;$G109,0,IF(YEAR($F109)=$G109,HLOOKUP(MONTH(F109),Inputs!$B$11:$M$15,4),1)))</f>
        <v>1</v>
      </c>
      <c r="J109" s="2">
        <f>SUMIFS('raw data'!$E:$E,'raw data'!$A:$A,"="&amp;WholeYearOnly1!$A109,'raw data'!$G:$G,"="&amp;WholeYearOnly1!$G109)</f>
        <v>0</v>
      </c>
      <c r="K109" s="24">
        <f ca="1">$E109*I109*Inputs!$A$2</f>
        <v>3.1746000000000003</v>
      </c>
      <c r="L109" s="11">
        <f ca="1">IFERROR(J109/K109,"")</f>
        <v>0</v>
      </c>
      <c r="M109" s="26">
        <f>J109/((8760)*(E109/1000))</f>
        <v>0</v>
      </c>
    </row>
    <row r="110" spans="1:13" x14ac:dyDescent="0.25">
      <c r="A110" s="2">
        <v>853</v>
      </c>
      <c r="C110" s="2" t="s">
        <v>5</v>
      </c>
      <c r="D110" s="2">
        <v>9</v>
      </c>
      <c r="E110" s="2">
        <v>3.0390000000000001</v>
      </c>
      <c r="F110" s="12">
        <v>40360</v>
      </c>
      <c r="G110" s="18">
        <v>2011</v>
      </c>
      <c r="H110" s="2">
        <f ca="1">IF(G110=Inputs!$A$4,1,0)</f>
        <v>0</v>
      </c>
      <c r="I110" s="21">
        <f ca="1">IF(H110=1,HLOOKUP(MONTH(F110),Inputs!$B$11:$M$15,5),IF(YEAR($F110)&gt;$G110,0,IF(YEAR($F110)=$G110,HLOOKUP(MONTH(F110),Inputs!$B$11:$M$15,4),1)))</f>
        <v>1</v>
      </c>
      <c r="J110" s="2">
        <f>SUMIFS('raw data'!$E:$E,'raw data'!$A:$A,"="&amp;WholeYearOnly1!$A110,'raw data'!$G:$G,"="&amp;WholeYearOnly1!$G110)</f>
        <v>0</v>
      </c>
      <c r="K110" s="24">
        <f ca="1">$E110*I110*Inputs!$A$2</f>
        <v>3.3429000000000006</v>
      </c>
      <c r="L110" s="11">
        <f ca="1">IFERROR(J110/K110,"")</f>
        <v>0</v>
      </c>
      <c r="M110" s="26">
        <f>J110/((8760)*(E110/1000))</f>
        <v>0</v>
      </c>
    </row>
    <row r="111" spans="1:13" x14ac:dyDescent="0.25">
      <c r="A111" s="2">
        <v>855</v>
      </c>
      <c r="C111" s="2" t="s">
        <v>5</v>
      </c>
      <c r="D111" s="2">
        <v>9</v>
      </c>
      <c r="E111" s="2">
        <v>2.4249999999999998</v>
      </c>
      <c r="F111" s="12">
        <v>40299</v>
      </c>
      <c r="G111" s="18">
        <v>2011</v>
      </c>
      <c r="H111" s="2">
        <f ca="1">IF(G111=Inputs!$A$4,1,0)</f>
        <v>0</v>
      </c>
      <c r="I111" s="21">
        <f ca="1">IF(H111=1,HLOOKUP(MONTH(F111),Inputs!$B$11:$M$15,5),IF(YEAR($F111)&gt;$G111,0,IF(YEAR($F111)=$G111,HLOOKUP(MONTH(F111),Inputs!$B$11:$M$15,4),1)))</f>
        <v>1</v>
      </c>
      <c r="J111" s="2">
        <f>SUMIFS('raw data'!$E:$E,'raw data'!$A:$A,"="&amp;WholeYearOnly1!$A111,'raw data'!$G:$G,"="&amp;WholeYearOnly1!$G111)</f>
        <v>0</v>
      </c>
      <c r="K111" s="24">
        <f ca="1">$E111*I111*Inputs!$A$2</f>
        <v>2.6675</v>
      </c>
      <c r="L111" s="11">
        <f ca="1">IFERROR(J111/K111,"")</f>
        <v>0</v>
      </c>
      <c r="M111" s="26">
        <f>J111/((8760)*(E111/1000))</f>
        <v>0</v>
      </c>
    </row>
    <row r="112" spans="1:13" x14ac:dyDescent="0.25">
      <c r="A112" s="2">
        <v>856</v>
      </c>
      <c r="C112" s="2" t="s">
        <v>5</v>
      </c>
      <c r="D112" s="2">
        <v>9</v>
      </c>
      <c r="E112" s="2">
        <v>2.4249999999999998</v>
      </c>
      <c r="F112" s="12">
        <v>40360</v>
      </c>
      <c r="G112" s="18">
        <v>2011</v>
      </c>
      <c r="H112" s="2">
        <f ca="1">IF(G112=Inputs!$A$4,1,0)</f>
        <v>0</v>
      </c>
      <c r="I112" s="21">
        <f ca="1">IF(H112=1,HLOOKUP(MONTH(F112),Inputs!$B$11:$M$15,5),IF(YEAR($F112)&gt;$G112,0,IF(YEAR($F112)=$G112,HLOOKUP(MONTH(F112),Inputs!$B$11:$M$15,4),1)))</f>
        <v>1</v>
      </c>
      <c r="J112" s="2">
        <f>SUMIFS('raw data'!$E:$E,'raw data'!$A:$A,"="&amp;WholeYearOnly1!$A112,'raw data'!$G:$G,"="&amp;WholeYearOnly1!$G112)</f>
        <v>0</v>
      </c>
      <c r="K112" s="24">
        <f ca="1">$E112*I112*Inputs!$A$2</f>
        <v>2.6675</v>
      </c>
      <c r="L112" s="11">
        <f ca="1">IFERROR(J112/K112,"")</f>
        <v>0</v>
      </c>
      <c r="M112" s="26">
        <f>J112/((8760)*(E112/1000))</f>
        <v>0</v>
      </c>
    </row>
    <row r="113" spans="1:13" x14ac:dyDescent="0.25">
      <c r="A113" s="2">
        <v>859</v>
      </c>
      <c r="C113" s="2" t="s">
        <v>5</v>
      </c>
      <c r="D113" s="2">
        <v>2</v>
      </c>
      <c r="E113" s="2">
        <v>2.887</v>
      </c>
      <c r="F113" s="12">
        <v>40391</v>
      </c>
      <c r="G113" s="18">
        <v>2011</v>
      </c>
      <c r="H113" s="2">
        <f ca="1">IF(G113=Inputs!$A$4,1,0)</f>
        <v>0</v>
      </c>
      <c r="I113" s="21">
        <f ca="1">IF(H113=1,HLOOKUP(MONTH(F113),Inputs!$B$11:$M$15,5),IF(YEAR($F113)&gt;$G113,0,IF(YEAR($F113)=$G113,HLOOKUP(MONTH(F113),Inputs!$B$11:$M$15,4),1)))</f>
        <v>1</v>
      </c>
      <c r="J113" s="2">
        <f>SUMIFS('raw data'!$E:$E,'raw data'!$A:$A,"="&amp;WholeYearOnly1!$A113,'raw data'!$G:$G,"="&amp;WholeYearOnly1!$G113)</f>
        <v>0</v>
      </c>
      <c r="K113" s="24">
        <f ca="1">$E113*I113*Inputs!$A$2</f>
        <v>3.1757000000000004</v>
      </c>
      <c r="L113" s="11">
        <f ca="1">IFERROR(J113/K113,"")</f>
        <v>0</v>
      </c>
      <c r="M113" s="26">
        <f>J113/((8760)*(E113/1000))</f>
        <v>0</v>
      </c>
    </row>
    <row r="114" spans="1:13" x14ac:dyDescent="0.25">
      <c r="A114" s="2">
        <v>862</v>
      </c>
      <c r="C114" s="2" t="s">
        <v>5</v>
      </c>
      <c r="D114" s="2">
        <v>9</v>
      </c>
      <c r="E114" s="2">
        <v>2.9580000000000002</v>
      </c>
      <c r="F114" s="12">
        <v>40148</v>
      </c>
      <c r="G114" s="18">
        <v>2011</v>
      </c>
      <c r="H114" s="2">
        <f ca="1">IF(G114=Inputs!$A$4,1,0)</f>
        <v>0</v>
      </c>
      <c r="I114" s="21">
        <f ca="1">IF(H114=1,HLOOKUP(MONTH(F114),Inputs!$B$11:$M$15,5),IF(YEAR($F114)&gt;$G114,0,IF(YEAR($F114)=$G114,HLOOKUP(MONTH(F114),Inputs!$B$11:$M$15,4),1)))</f>
        <v>1</v>
      </c>
      <c r="J114" s="2">
        <f>SUMIFS('raw data'!$E:$E,'raw data'!$A:$A,"="&amp;WholeYearOnly1!$A114,'raw data'!$G:$G,"="&amp;WholeYearOnly1!$G114)</f>
        <v>0</v>
      </c>
      <c r="K114" s="24">
        <f ca="1">$E114*I114*Inputs!$A$2</f>
        <v>3.2538000000000005</v>
      </c>
      <c r="L114" s="11">
        <f ca="1">IFERROR(J114/K114,"")</f>
        <v>0</v>
      </c>
      <c r="M114" s="26">
        <f>J114/((8760)*(E114/1000))</f>
        <v>0</v>
      </c>
    </row>
    <row r="115" spans="1:13" x14ac:dyDescent="0.25">
      <c r="A115" s="2">
        <v>864</v>
      </c>
      <c r="C115" s="2" t="s">
        <v>5</v>
      </c>
      <c r="D115" s="2">
        <v>9</v>
      </c>
      <c r="E115" s="2">
        <v>3.0390000000000001</v>
      </c>
      <c r="F115" s="12">
        <v>40391</v>
      </c>
      <c r="G115" s="18">
        <v>2011</v>
      </c>
      <c r="H115" s="2">
        <f ca="1">IF(G115=Inputs!$A$4,1,0)</f>
        <v>0</v>
      </c>
      <c r="I115" s="21">
        <f ca="1">IF(H115=1,HLOOKUP(MONTH(F115),Inputs!$B$11:$M$15,5),IF(YEAR($F115)&gt;$G115,0,IF(YEAR($F115)=$G115,HLOOKUP(MONTH(F115),Inputs!$B$11:$M$15,4),1)))</f>
        <v>1</v>
      </c>
      <c r="J115" s="2">
        <f>SUMIFS('raw data'!$E:$E,'raw data'!$A:$A,"="&amp;WholeYearOnly1!$A115,'raw data'!$G:$G,"="&amp;WholeYearOnly1!$G115)</f>
        <v>0</v>
      </c>
      <c r="K115" s="24">
        <f ca="1">$E115*I115*Inputs!$A$2</f>
        <v>3.3429000000000006</v>
      </c>
      <c r="L115" s="11">
        <f ca="1">IFERROR(J115/K115,"")</f>
        <v>0</v>
      </c>
      <c r="M115" s="26">
        <f>J115/((8760)*(E115/1000))</f>
        <v>0</v>
      </c>
    </row>
    <row r="116" spans="1:13" x14ac:dyDescent="0.25">
      <c r="A116" s="2">
        <v>882</v>
      </c>
      <c r="C116" s="2" t="s">
        <v>5</v>
      </c>
      <c r="D116" s="2">
        <v>3</v>
      </c>
      <c r="E116" s="2">
        <v>2.5649999999999999</v>
      </c>
      <c r="F116" s="12">
        <v>40269</v>
      </c>
      <c r="G116" s="18">
        <v>2011</v>
      </c>
      <c r="H116" s="2">
        <f ca="1">IF(G116=Inputs!$A$4,1,0)</f>
        <v>0</v>
      </c>
      <c r="I116" s="21">
        <f ca="1">IF(H116=1,HLOOKUP(MONTH(F116),Inputs!$B$11:$M$15,5),IF(YEAR($F116)&gt;$G116,0,IF(YEAR($F116)=$G116,HLOOKUP(MONTH(F116),Inputs!$B$11:$M$15,4),1)))</f>
        <v>1</v>
      </c>
      <c r="J116" s="2">
        <f>SUMIFS('raw data'!$E:$E,'raw data'!$A:$A,"="&amp;WholeYearOnly1!$A116,'raw data'!$G:$G,"="&amp;WholeYearOnly1!$G116)</f>
        <v>0</v>
      </c>
      <c r="K116" s="24">
        <f ca="1">$E116*I116*Inputs!$A$2</f>
        <v>2.8215000000000003</v>
      </c>
      <c r="L116" s="11">
        <f ca="1">IFERROR(J116/K116,"")</f>
        <v>0</v>
      </c>
      <c r="M116" s="26">
        <f>J116/((8760)*(E116/1000))</f>
        <v>0</v>
      </c>
    </row>
    <row r="117" spans="1:13" x14ac:dyDescent="0.25">
      <c r="A117" s="2">
        <v>883</v>
      </c>
      <c r="C117" s="2" t="s">
        <v>5</v>
      </c>
      <c r="D117" s="2">
        <v>6</v>
      </c>
      <c r="E117" s="2">
        <v>3.45</v>
      </c>
      <c r="F117" s="12">
        <v>40299</v>
      </c>
      <c r="G117" s="18">
        <v>2011</v>
      </c>
      <c r="H117" s="2">
        <f ca="1">IF(G117=Inputs!$A$4,1,0)</f>
        <v>0</v>
      </c>
      <c r="I117" s="21">
        <f ca="1">IF(H117=1,HLOOKUP(MONTH(F117),Inputs!$B$11:$M$15,5),IF(YEAR($F117)&gt;$G117,0,IF(YEAR($F117)=$G117,HLOOKUP(MONTH(F117),Inputs!$B$11:$M$15,4),1)))</f>
        <v>1</v>
      </c>
      <c r="J117" s="2">
        <f>SUMIFS('raw data'!$E:$E,'raw data'!$A:$A,"="&amp;WholeYearOnly1!$A117,'raw data'!$G:$G,"="&amp;WholeYearOnly1!$G117)</f>
        <v>5</v>
      </c>
      <c r="K117" s="24">
        <f ca="1">$E117*I117*Inputs!$A$2</f>
        <v>3.7950000000000004</v>
      </c>
      <c r="L117" s="11">
        <f ca="1">IFERROR(J117/K117,"")</f>
        <v>1.3175230566534912</v>
      </c>
      <c r="M117" s="26">
        <f>J117/((8760)*(E117/1000))</f>
        <v>0.16544239295877172</v>
      </c>
    </row>
    <row r="118" spans="1:13" x14ac:dyDescent="0.25">
      <c r="A118" s="2">
        <v>884</v>
      </c>
      <c r="C118" s="2" t="s">
        <v>5</v>
      </c>
      <c r="D118" s="2">
        <v>6</v>
      </c>
      <c r="E118" s="2">
        <v>3.45</v>
      </c>
      <c r="F118" s="12">
        <v>40299</v>
      </c>
      <c r="G118" s="18">
        <v>2011</v>
      </c>
      <c r="H118" s="2">
        <f ca="1">IF(G118=Inputs!$A$4,1,0)</f>
        <v>0</v>
      </c>
      <c r="I118" s="21">
        <f ca="1">IF(H118=1,HLOOKUP(MONTH(F118),Inputs!$B$11:$M$15,5),IF(YEAR($F118)&gt;$G118,0,IF(YEAR($F118)=$G118,HLOOKUP(MONTH(F118),Inputs!$B$11:$M$15,4),1)))</f>
        <v>1</v>
      </c>
      <c r="J118" s="2">
        <f>SUMIFS('raw data'!$E:$E,'raw data'!$A:$A,"="&amp;WholeYearOnly1!$A118,'raw data'!$G:$G,"="&amp;WholeYearOnly1!$G118)</f>
        <v>4</v>
      </c>
      <c r="K118" s="24">
        <f ca="1">$E118*I118*Inputs!$A$2</f>
        <v>3.7950000000000004</v>
      </c>
      <c r="L118" s="11">
        <f ca="1">IFERROR(J118/K118,"")</f>
        <v>1.054018445322793</v>
      </c>
      <c r="M118" s="26">
        <f>J118/((8760)*(E118/1000))</f>
        <v>0.13235391436701738</v>
      </c>
    </row>
    <row r="119" spans="1:13" x14ac:dyDescent="0.25">
      <c r="A119" s="2">
        <v>900</v>
      </c>
      <c r="C119" s="2" t="s">
        <v>5</v>
      </c>
      <c r="D119" s="2">
        <v>2</v>
      </c>
      <c r="E119" s="2">
        <v>2.976</v>
      </c>
      <c r="F119" s="12">
        <v>40422</v>
      </c>
      <c r="G119" s="18">
        <v>2011</v>
      </c>
      <c r="H119" s="2">
        <f ca="1">IF(G119=Inputs!$A$4,1,0)</f>
        <v>0</v>
      </c>
      <c r="I119" s="21">
        <f ca="1">IF(H119=1,HLOOKUP(MONTH(F119),Inputs!$B$11:$M$15,5),IF(YEAR($F119)&gt;$G119,0,IF(YEAR($F119)=$G119,HLOOKUP(MONTH(F119),Inputs!$B$11:$M$15,4),1)))</f>
        <v>1</v>
      </c>
      <c r="J119" s="2">
        <f>SUMIFS('raw data'!$E:$E,'raw data'!$A:$A,"="&amp;WholeYearOnly1!$A119,'raw data'!$G:$G,"="&amp;WholeYearOnly1!$G119)</f>
        <v>0</v>
      </c>
      <c r="K119" s="24">
        <f ca="1">$E119*I119*Inputs!$A$2</f>
        <v>3.2736000000000001</v>
      </c>
      <c r="L119" s="11">
        <f ca="1">IFERROR(J119/K119,"")</f>
        <v>0</v>
      </c>
      <c r="M119" s="26">
        <f>J119/((8760)*(E119/1000))</f>
        <v>0</v>
      </c>
    </row>
    <row r="120" spans="1:13" x14ac:dyDescent="0.25">
      <c r="A120" s="2">
        <v>909</v>
      </c>
      <c r="C120" s="2" t="s">
        <v>5</v>
      </c>
      <c r="D120" s="2">
        <v>9</v>
      </c>
      <c r="E120" s="2">
        <v>3.0089999999999999</v>
      </c>
      <c r="F120" s="12">
        <v>40360</v>
      </c>
      <c r="G120" s="18">
        <v>2011</v>
      </c>
      <c r="H120" s="2">
        <f ca="1">IF(G120=Inputs!$A$4,1,0)</f>
        <v>0</v>
      </c>
      <c r="I120" s="21">
        <f ca="1">IF(H120=1,HLOOKUP(MONTH(F120),Inputs!$B$11:$M$15,5),IF(YEAR($F120)&gt;$G120,0,IF(YEAR($F120)=$G120,HLOOKUP(MONTH(F120),Inputs!$B$11:$M$15,4),1)))</f>
        <v>1</v>
      </c>
      <c r="J120" s="2">
        <f>SUMIFS('raw data'!$E:$E,'raw data'!$A:$A,"="&amp;WholeYearOnly1!$A120,'raw data'!$G:$G,"="&amp;WholeYearOnly1!$G120)</f>
        <v>0</v>
      </c>
      <c r="K120" s="24">
        <f ca="1">$E120*I120*Inputs!$A$2</f>
        <v>3.3099000000000003</v>
      </c>
      <c r="L120" s="11">
        <f ca="1">IFERROR(J120/K120,"")</f>
        <v>0</v>
      </c>
      <c r="M120" s="26">
        <f>J120/((8760)*(E120/1000))</f>
        <v>0</v>
      </c>
    </row>
    <row r="121" spans="1:13" x14ac:dyDescent="0.25">
      <c r="A121" s="2">
        <v>910</v>
      </c>
      <c r="C121" s="2" t="s">
        <v>5</v>
      </c>
      <c r="D121" s="2">
        <v>9</v>
      </c>
      <c r="E121" s="2">
        <v>2.6110000000000002</v>
      </c>
      <c r="F121" s="12">
        <v>40422</v>
      </c>
      <c r="G121" s="18">
        <v>2011</v>
      </c>
      <c r="H121" s="2">
        <f ca="1">IF(G121=Inputs!$A$4,1,0)</f>
        <v>0</v>
      </c>
      <c r="I121" s="21">
        <f ca="1">IF(H121=1,HLOOKUP(MONTH(F121),Inputs!$B$11:$M$15,5),IF(YEAR($F121)&gt;$G121,0,IF(YEAR($F121)=$G121,HLOOKUP(MONTH(F121),Inputs!$B$11:$M$15,4),1)))</f>
        <v>1</v>
      </c>
      <c r="J121" s="2">
        <f>SUMIFS('raw data'!$E:$E,'raw data'!$A:$A,"="&amp;WholeYearOnly1!$A121,'raw data'!$G:$G,"="&amp;WholeYearOnly1!$G121)</f>
        <v>0</v>
      </c>
      <c r="K121" s="24">
        <f ca="1">$E121*I121*Inputs!$A$2</f>
        <v>2.8721000000000005</v>
      </c>
      <c r="L121" s="11">
        <f ca="1">IFERROR(J121/K121,"")</f>
        <v>0</v>
      </c>
      <c r="M121" s="26">
        <f>J121/((8760)*(E121/1000))</f>
        <v>0</v>
      </c>
    </row>
    <row r="122" spans="1:13" x14ac:dyDescent="0.25">
      <c r="A122" s="2">
        <v>911</v>
      </c>
      <c r="C122" s="2" t="s">
        <v>5</v>
      </c>
      <c r="D122" s="2">
        <v>2</v>
      </c>
      <c r="E122" s="2">
        <v>4.7</v>
      </c>
      <c r="F122" s="12">
        <v>40330</v>
      </c>
      <c r="G122" s="18">
        <v>2011</v>
      </c>
      <c r="H122" s="2">
        <f ca="1">IF(G122=Inputs!$A$4,1,0)</f>
        <v>0</v>
      </c>
      <c r="I122" s="21">
        <f ca="1">IF(H122=1,HLOOKUP(MONTH(F122),Inputs!$B$11:$M$15,5),IF(YEAR($F122)&gt;$G122,0,IF(YEAR($F122)=$G122,HLOOKUP(MONTH(F122),Inputs!$B$11:$M$15,4),1)))</f>
        <v>1</v>
      </c>
      <c r="J122" s="2">
        <f>SUMIFS('raw data'!$E:$E,'raw data'!$A:$A,"="&amp;WholeYearOnly1!$A122,'raw data'!$G:$G,"="&amp;WholeYearOnly1!$G122)</f>
        <v>6</v>
      </c>
      <c r="K122" s="24">
        <f ca="1">$E122*I122*Inputs!$A$2</f>
        <v>5.1700000000000008</v>
      </c>
      <c r="L122" s="11">
        <f ca="1">IFERROR(J122/K122,"")</f>
        <v>1.1605415860735009</v>
      </c>
      <c r="M122" s="26">
        <f>J122/((8760)*(E122/1000))</f>
        <v>0.14573010784027979</v>
      </c>
    </row>
    <row r="123" spans="1:13" x14ac:dyDescent="0.25">
      <c r="A123" s="2">
        <v>916</v>
      </c>
      <c r="C123" s="2" t="s">
        <v>5</v>
      </c>
      <c r="D123" s="2">
        <v>9</v>
      </c>
      <c r="E123" s="2">
        <v>2.9580000000000002</v>
      </c>
      <c r="F123" s="12">
        <v>40422</v>
      </c>
      <c r="G123" s="18">
        <v>2011</v>
      </c>
      <c r="H123" s="2">
        <f ca="1">IF(G123=Inputs!$A$4,1,0)</f>
        <v>0</v>
      </c>
      <c r="I123" s="21">
        <f ca="1">IF(H123=1,HLOOKUP(MONTH(F123),Inputs!$B$11:$M$15,5),IF(YEAR($F123)&gt;$G123,0,IF(YEAR($F123)=$G123,HLOOKUP(MONTH(F123),Inputs!$B$11:$M$15,4),1)))</f>
        <v>1</v>
      </c>
      <c r="J123" s="2">
        <f>SUMIFS('raw data'!$E:$E,'raw data'!$A:$A,"="&amp;WholeYearOnly1!$A123,'raw data'!$G:$G,"="&amp;WholeYearOnly1!$G123)</f>
        <v>0</v>
      </c>
      <c r="K123" s="24">
        <f ca="1">$E123*I123*Inputs!$A$2</f>
        <v>3.2538000000000005</v>
      </c>
      <c r="L123" s="11">
        <f ca="1">IFERROR(J123/K123,"")</f>
        <v>0</v>
      </c>
      <c r="M123" s="26">
        <f>J123/((8760)*(E123/1000))</f>
        <v>0</v>
      </c>
    </row>
    <row r="124" spans="1:13" x14ac:dyDescent="0.25">
      <c r="A124" s="2">
        <v>917</v>
      </c>
      <c r="C124" s="2" t="s">
        <v>5</v>
      </c>
      <c r="D124" s="2">
        <v>5</v>
      </c>
      <c r="E124" s="2">
        <v>2.218</v>
      </c>
      <c r="F124" s="12">
        <v>40483</v>
      </c>
      <c r="G124" s="18">
        <v>2011</v>
      </c>
      <c r="H124" s="2">
        <f ca="1">IF(G124=Inputs!$A$4,1,0)</f>
        <v>0</v>
      </c>
      <c r="I124" s="21">
        <f ca="1">IF(H124=1,HLOOKUP(MONTH(F124),Inputs!$B$11:$M$15,5),IF(YEAR($F124)&gt;$G124,0,IF(YEAR($F124)=$G124,HLOOKUP(MONTH(F124),Inputs!$B$11:$M$15,4),1)))</f>
        <v>1</v>
      </c>
      <c r="J124" s="2">
        <f>SUMIFS('raw data'!$E:$E,'raw data'!$A:$A,"="&amp;WholeYearOnly1!$A124,'raw data'!$G:$G,"="&amp;WholeYearOnly1!$G124)</f>
        <v>0</v>
      </c>
      <c r="K124" s="24">
        <f ca="1">$E124*I124*Inputs!$A$2</f>
        <v>2.4398</v>
      </c>
      <c r="L124" s="11">
        <f ca="1">IFERROR(J124/K124,"")</f>
        <v>0</v>
      </c>
      <c r="M124" s="26">
        <f>J124/((8760)*(E124/1000))</f>
        <v>0</v>
      </c>
    </row>
    <row r="125" spans="1:13" x14ac:dyDescent="0.25">
      <c r="A125" s="2">
        <v>920</v>
      </c>
      <c r="C125" s="2" t="s">
        <v>5</v>
      </c>
      <c r="D125" s="2">
        <v>9</v>
      </c>
      <c r="E125" s="2">
        <v>3.0390000000000001</v>
      </c>
      <c r="F125" s="12">
        <v>40391</v>
      </c>
      <c r="G125" s="18">
        <v>2011</v>
      </c>
      <c r="H125" s="2">
        <f ca="1">IF(G125=Inputs!$A$4,1,0)</f>
        <v>0</v>
      </c>
      <c r="I125" s="21">
        <f ca="1">IF(H125=1,HLOOKUP(MONTH(F125),Inputs!$B$11:$M$15,5),IF(YEAR($F125)&gt;$G125,0,IF(YEAR($F125)=$G125,HLOOKUP(MONTH(F125),Inputs!$B$11:$M$15,4),1)))</f>
        <v>1</v>
      </c>
      <c r="J125" s="2">
        <f>SUMIFS('raw data'!$E:$E,'raw data'!$A:$A,"="&amp;WholeYearOnly1!$A125,'raw data'!$G:$G,"="&amp;WholeYearOnly1!$G125)</f>
        <v>0</v>
      </c>
      <c r="K125" s="24">
        <f ca="1">$E125*I125*Inputs!$A$2</f>
        <v>3.3429000000000006</v>
      </c>
      <c r="L125" s="11">
        <f ca="1">IFERROR(J125/K125,"")</f>
        <v>0</v>
      </c>
      <c r="M125" s="26">
        <f>J125/((8760)*(E125/1000))</f>
        <v>0</v>
      </c>
    </row>
    <row r="126" spans="1:13" x14ac:dyDescent="0.25">
      <c r="A126" s="2">
        <v>922</v>
      </c>
      <c r="C126" s="2" t="s">
        <v>5</v>
      </c>
      <c r="D126" s="2">
        <v>5</v>
      </c>
      <c r="E126" s="2">
        <v>2.4420000000000002</v>
      </c>
      <c r="F126" s="12">
        <v>40452</v>
      </c>
      <c r="G126" s="18">
        <v>2011</v>
      </c>
      <c r="H126" s="2">
        <f ca="1">IF(G126=Inputs!$A$4,1,0)</f>
        <v>0</v>
      </c>
      <c r="I126" s="21">
        <f ca="1">IF(H126=1,HLOOKUP(MONTH(F126),Inputs!$B$11:$M$15,5),IF(YEAR($F126)&gt;$G126,0,IF(YEAR($F126)=$G126,HLOOKUP(MONTH(F126),Inputs!$B$11:$M$15,4),1)))</f>
        <v>1</v>
      </c>
      <c r="J126" s="2">
        <f>SUMIFS('raw data'!$E:$E,'raw data'!$A:$A,"="&amp;WholeYearOnly1!$A126,'raw data'!$G:$G,"="&amp;WholeYearOnly1!$G126)</f>
        <v>0</v>
      </c>
      <c r="K126" s="24">
        <f ca="1">$E126*I126*Inputs!$A$2</f>
        <v>2.6862000000000004</v>
      </c>
      <c r="L126" s="11">
        <f ca="1">IFERROR(J126/K126,"")</f>
        <v>0</v>
      </c>
      <c r="M126" s="26">
        <f>J126/((8760)*(E126/1000))</f>
        <v>0</v>
      </c>
    </row>
    <row r="127" spans="1:13" x14ac:dyDescent="0.25">
      <c r="A127" s="2">
        <v>925</v>
      </c>
      <c r="C127" s="2" t="s">
        <v>5</v>
      </c>
      <c r="D127" s="2">
        <v>6</v>
      </c>
      <c r="E127" s="2">
        <v>14.1</v>
      </c>
      <c r="F127" s="12">
        <v>40179</v>
      </c>
      <c r="G127" s="18">
        <v>2011</v>
      </c>
      <c r="H127" s="2">
        <f ca="1">IF(G127=Inputs!$A$4,1,0)</f>
        <v>0</v>
      </c>
      <c r="I127" s="21">
        <f ca="1">IF(H127=1,HLOOKUP(MONTH(F127),Inputs!$B$11:$M$15,5),IF(YEAR($F127)&gt;$G127,0,IF(YEAR($F127)=$G127,HLOOKUP(MONTH(F127),Inputs!$B$11:$M$15,4),1)))</f>
        <v>1</v>
      </c>
      <c r="J127" s="2">
        <f>SUMIFS('raw data'!$E:$E,'raw data'!$A:$A,"="&amp;WholeYearOnly1!$A127,'raw data'!$G:$G,"="&amp;WholeYearOnly1!$G127)</f>
        <v>0</v>
      </c>
      <c r="K127" s="24">
        <f ca="1">$E127*I127*Inputs!$A$2</f>
        <v>15.510000000000002</v>
      </c>
      <c r="L127" s="11">
        <f ca="1">IFERROR(J127/K127,"")</f>
        <v>0</v>
      </c>
      <c r="M127" s="26">
        <f>J127/((8760)*(E127/1000))</f>
        <v>0</v>
      </c>
    </row>
    <row r="128" spans="1:13" x14ac:dyDescent="0.25">
      <c r="A128" s="2">
        <v>926</v>
      </c>
      <c r="C128" s="2" t="s">
        <v>5</v>
      </c>
      <c r="D128" s="2">
        <v>9</v>
      </c>
      <c r="E128" s="2">
        <v>3.2370000000000001</v>
      </c>
      <c r="F128" s="12">
        <v>40422</v>
      </c>
      <c r="G128" s="18">
        <v>2011</v>
      </c>
      <c r="H128" s="2">
        <f ca="1">IF(G128=Inputs!$A$4,1,0)</f>
        <v>0</v>
      </c>
      <c r="I128" s="21">
        <f ca="1">IF(H128=1,HLOOKUP(MONTH(F128),Inputs!$B$11:$M$15,5),IF(YEAR($F128)&gt;$G128,0,IF(YEAR($F128)=$G128,HLOOKUP(MONTH(F128),Inputs!$B$11:$M$15,4),1)))</f>
        <v>1</v>
      </c>
      <c r="J128" s="2">
        <f>SUMIFS('raw data'!$E:$E,'raw data'!$A:$A,"="&amp;WholeYearOnly1!$A128,'raw data'!$G:$G,"="&amp;WholeYearOnly1!$G128)</f>
        <v>0</v>
      </c>
      <c r="K128" s="24">
        <f ca="1">$E128*I128*Inputs!$A$2</f>
        <v>3.5607000000000002</v>
      </c>
      <c r="L128" s="11">
        <f ca="1">IFERROR(J128/K128,"")</f>
        <v>0</v>
      </c>
      <c r="M128" s="26">
        <f>J128/((8760)*(E128/1000))</f>
        <v>0</v>
      </c>
    </row>
    <row r="129" spans="1:13" x14ac:dyDescent="0.25">
      <c r="A129" s="2">
        <v>928</v>
      </c>
      <c r="C129" s="2" t="s">
        <v>5</v>
      </c>
      <c r="D129" s="2">
        <v>2</v>
      </c>
      <c r="E129" s="2">
        <v>3.0219999999999998</v>
      </c>
      <c r="F129" s="12">
        <v>40391</v>
      </c>
      <c r="G129" s="18">
        <v>2011</v>
      </c>
      <c r="H129" s="2">
        <f ca="1">IF(G129=Inputs!$A$4,1,0)</f>
        <v>0</v>
      </c>
      <c r="I129" s="21">
        <f ca="1">IF(H129=1,HLOOKUP(MONTH(F129),Inputs!$B$11:$M$15,5),IF(YEAR($F129)&gt;$G129,0,IF(YEAR($F129)=$G129,HLOOKUP(MONTH(F129),Inputs!$B$11:$M$15,4),1)))</f>
        <v>1</v>
      </c>
      <c r="J129" s="2">
        <f>SUMIFS('raw data'!$E:$E,'raw data'!$A:$A,"="&amp;WholeYearOnly1!$A129,'raw data'!$G:$G,"="&amp;WholeYearOnly1!$G129)</f>
        <v>0</v>
      </c>
      <c r="K129" s="24">
        <f ca="1">$E129*I129*Inputs!$A$2</f>
        <v>3.3242000000000003</v>
      </c>
      <c r="L129" s="11">
        <f ca="1">IFERROR(J129/K129,"")</f>
        <v>0</v>
      </c>
      <c r="M129" s="26">
        <f>J129/((8760)*(E129/1000))</f>
        <v>0</v>
      </c>
    </row>
    <row r="130" spans="1:13" x14ac:dyDescent="0.25">
      <c r="A130" s="2">
        <v>929</v>
      </c>
      <c r="C130" s="2" t="s">
        <v>5</v>
      </c>
      <c r="D130" s="2">
        <v>9</v>
      </c>
      <c r="E130" s="2">
        <v>2.3919999999999999</v>
      </c>
      <c r="F130" s="12">
        <v>40452</v>
      </c>
      <c r="G130" s="18">
        <v>2011</v>
      </c>
      <c r="H130" s="2">
        <f ca="1">IF(G130=Inputs!$A$4,1,0)</f>
        <v>0</v>
      </c>
      <c r="I130" s="21">
        <f ca="1">IF(H130=1,HLOOKUP(MONTH(F130),Inputs!$B$11:$M$15,5),IF(YEAR($F130)&gt;$G130,0,IF(YEAR($F130)=$G130,HLOOKUP(MONTH(F130),Inputs!$B$11:$M$15,4),1)))</f>
        <v>1</v>
      </c>
      <c r="J130" s="2">
        <f>SUMIFS('raw data'!$E:$E,'raw data'!$A:$A,"="&amp;WholeYearOnly1!$A130,'raw data'!$G:$G,"="&amp;WholeYearOnly1!$G130)</f>
        <v>0</v>
      </c>
      <c r="K130" s="24">
        <f ca="1">$E130*I130*Inputs!$A$2</f>
        <v>2.6312000000000002</v>
      </c>
      <c r="L130" s="11">
        <f ca="1">IFERROR(J130/K130,"")</f>
        <v>0</v>
      </c>
      <c r="M130" s="26">
        <f>J130/((8760)*(E130/1000))</f>
        <v>0</v>
      </c>
    </row>
    <row r="131" spans="1:13" x14ac:dyDescent="0.25">
      <c r="A131" s="2">
        <v>930</v>
      </c>
      <c r="C131" s="2" t="s">
        <v>5</v>
      </c>
      <c r="D131" s="2">
        <v>9</v>
      </c>
      <c r="E131" s="2">
        <v>2.4849999999999999</v>
      </c>
      <c r="F131" s="12">
        <v>40422</v>
      </c>
      <c r="G131" s="18">
        <v>2011</v>
      </c>
      <c r="H131" s="2">
        <f ca="1">IF(G131=Inputs!$A$4,1,0)</f>
        <v>0</v>
      </c>
      <c r="I131" s="21">
        <f ca="1">IF(H131=1,HLOOKUP(MONTH(F131),Inputs!$B$11:$M$15,5),IF(YEAR($F131)&gt;$G131,0,IF(YEAR($F131)=$G131,HLOOKUP(MONTH(F131),Inputs!$B$11:$M$15,4),1)))</f>
        <v>1</v>
      </c>
      <c r="J131" s="2">
        <f>SUMIFS('raw data'!$E:$E,'raw data'!$A:$A,"="&amp;WholeYearOnly1!$A131,'raw data'!$G:$G,"="&amp;WholeYearOnly1!$G131)</f>
        <v>0</v>
      </c>
      <c r="K131" s="24">
        <f ca="1">$E131*I131*Inputs!$A$2</f>
        <v>2.7335000000000003</v>
      </c>
      <c r="L131" s="11">
        <f ca="1">IFERROR(J131/K131,"")</f>
        <v>0</v>
      </c>
      <c r="M131" s="26">
        <f>J131/((8760)*(E131/1000))</f>
        <v>0</v>
      </c>
    </row>
    <row r="132" spans="1:13" x14ac:dyDescent="0.25">
      <c r="A132" s="2">
        <v>933</v>
      </c>
      <c r="C132" s="2" t="s">
        <v>5</v>
      </c>
      <c r="D132" s="2">
        <v>2</v>
      </c>
      <c r="E132" s="2">
        <v>2.887</v>
      </c>
      <c r="F132" s="12">
        <v>40391</v>
      </c>
      <c r="G132" s="18">
        <v>2011</v>
      </c>
      <c r="H132" s="2">
        <f ca="1">IF(G132=Inputs!$A$4,1,0)</f>
        <v>0</v>
      </c>
      <c r="I132" s="21">
        <f ca="1">IF(H132=1,HLOOKUP(MONTH(F132),Inputs!$B$11:$M$15,5),IF(YEAR($F132)&gt;$G132,0,IF(YEAR($F132)=$G132,HLOOKUP(MONTH(F132),Inputs!$B$11:$M$15,4),1)))</f>
        <v>1</v>
      </c>
      <c r="J132" s="2">
        <f>SUMIFS('raw data'!$E:$E,'raw data'!$A:$A,"="&amp;WholeYearOnly1!$A132,'raw data'!$G:$G,"="&amp;WholeYearOnly1!$G132)</f>
        <v>0</v>
      </c>
      <c r="K132" s="24">
        <f ca="1">$E132*I132*Inputs!$A$2</f>
        <v>3.1757000000000004</v>
      </c>
      <c r="L132" s="11">
        <f ca="1">IFERROR(J132/K132,"")</f>
        <v>0</v>
      </c>
      <c r="M132" s="26">
        <f>J132/((8760)*(E132/1000))</f>
        <v>0</v>
      </c>
    </row>
    <row r="133" spans="1:13" x14ac:dyDescent="0.25">
      <c r="A133" s="2">
        <v>937</v>
      </c>
      <c r="C133" s="2" t="s">
        <v>5</v>
      </c>
      <c r="D133" s="2">
        <v>2</v>
      </c>
      <c r="E133" s="2">
        <v>5.04</v>
      </c>
      <c r="F133" s="12">
        <v>40299</v>
      </c>
      <c r="G133" s="18">
        <v>2011</v>
      </c>
      <c r="H133" s="2">
        <f ca="1">IF(G133=Inputs!$A$4,1,0)</f>
        <v>0</v>
      </c>
      <c r="I133" s="21">
        <f ca="1">IF(H133=1,HLOOKUP(MONTH(F133),Inputs!$B$11:$M$15,5),IF(YEAR($F133)&gt;$G133,0,IF(YEAR($F133)=$G133,HLOOKUP(MONTH(F133),Inputs!$B$11:$M$15,4),1)))</f>
        <v>1</v>
      </c>
      <c r="J133" s="2">
        <f>SUMIFS('raw data'!$E:$E,'raw data'!$A:$A,"="&amp;WholeYearOnly1!$A133,'raw data'!$G:$G,"="&amp;WholeYearOnly1!$G133)</f>
        <v>7</v>
      </c>
      <c r="K133" s="24">
        <f ca="1">$E133*I133*Inputs!$A$2</f>
        <v>5.5440000000000005</v>
      </c>
      <c r="L133" s="11">
        <f ca="1">IFERROR(J133/K133,"")</f>
        <v>1.2626262626262625</v>
      </c>
      <c r="M133" s="26">
        <f>J133/((8760)*(E133/1000))</f>
        <v>0.15854895991882292</v>
      </c>
    </row>
    <row r="134" spans="1:13" x14ac:dyDescent="0.25">
      <c r="A134" s="2">
        <v>939</v>
      </c>
      <c r="C134" s="2" t="s">
        <v>5</v>
      </c>
      <c r="D134" s="2">
        <v>9</v>
      </c>
      <c r="E134" s="2">
        <v>3.028</v>
      </c>
      <c r="F134" s="12">
        <v>40299</v>
      </c>
      <c r="G134" s="18">
        <v>2011</v>
      </c>
      <c r="H134" s="2">
        <f ca="1">IF(G134=Inputs!$A$4,1,0)</f>
        <v>0</v>
      </c>
      <c r="I134" s="21">
        <f ca="1">IF(H134=1,HLOOKUP(MONTH(F134),Inputs!$B$11:$M$15,5),IF(YEAR($F134)&gt;$G134,0,IF(YEAR($F134)=$G134,HLOOKUP(MONTH(F134),Inputs!$B$11:$M$15,4),1)))</f>
        <v>1</v>
      </c>
      <c r="J134" s="2">
        <f>SUMIFS('raw data'!$E:$E,'raw data'!$A:$A,"="&amp;WholeYearOnly1!$A134,'raw data'!$G:$G,"="&amp;WholeYearOnly1!$G134)</f>
        <v>0</v>
      </c>
      <c r="K134" s="24">
        <f ca="1">$E134*I134*Inputs!$A$2</f>
        <v>3.3308000000000004</v>
      </c>
      <c r="L134" s="11">
        <f ca="1">IFERROR(J134/K134,"")</f>
        <v>0</v>
      </c>
      <c r="M134" s="26">
        <f>J134/((8760)*(E134/1000))</f>
        <v>0</v>
      </c>
    </row>
    <row r="135" spans="1:13" x14ac:dyDescent="0.25">
      <c r="A135" s="2">
        <v>942</v>
      </c>
      <c r="C135" s="2" t="s">
        <v>5</v>
      </c>
      <c r="D135" s="2">
        <v>9</v>
      </c>
      <c r="E135" s="2">
        <v>2.9580000000000002</v>
      </c>
      <c r="F135" s="12">
        <v>40452</v>
      </c>
      <c r="G135" s="18">
        <v>2011</v>
      </c>
      <c r="H135" s="2">
        <f ca="1">IF(G135=Inputs!$A$4,1,0)</f>
        <v>0</v>
      </c>
      <c r="I135" s="21">
        <f ca="1">IF(H135=1,HLOOKUP(MONTH(F135),Inputs!$B$11:$M$15,5),IF(YEAR($F135)&gt;$G135,0,IF(YEAR($F135)=$G135,HLOOKUP(MONTH(F135),Inputs!$B$11:$M$15,4),1)))</f>
        <v>1</v>
      </c>
      <c r="J135" s="2">
        <f>SUMIFS('raw data'!$E:$E,'raw data'!$A:$A,"="&amp;WholeYearOnly1!$A135,'raw data'!$G:$G,"="&amp;WholeYearOnly1!$G135)</f>
        <v>0</v>
      </c>
      <c r="K135" s="24">
        <f ca="1">$E135*I135*Inputs!$A$2</f>
        <v>3.2538000000000005</v>
      </c>
      <c r="L135" s="11">
        <f ca="1">IFERROR(J135/K135,"")</f>
        <v>0</v>
      </c>
      <c r="M135" s="26">
        <f>J135/((8760)*(E135/1000))</f>
        <v>0</v>
      </c>
    </row>
    <row r="136" spans="1:13" x14ac:dyDescent="0.25">
      <c r="A136" s="2">
        <v>943</v>
      </c>
      <c r="C136" s="2" t="s">
        <v>5</v>
      </c>
      <c r="D136" s="2">
        <v>5</v>
      </c>
      <c r="E136" s="2">
        <v>2.218</v>
      </c>
      <c r="F136" s="12">
        <v>40483</v>
      </c>
      <c r="G136" s="18">
        <v>2011</v>
      </c>
      <c r="H136" s="2">
        <f ca="1">IF(G136=Inputs!$A$4,1,0)</f>
        <v>0</v>
      </c>
      <c r="I136" s="21">
        <f ca="1">IF(H136=1,HLOOKUP(MONTH(F136),Inputs!$B$11:$M$15,5),IF(YEAR($F136)&gt;$G136,0,IF(YEAR($F136)=$G136,HLOOKUP(MONTH(F136),Inputs!$B$11:$M$15,4),1)))</f>
        <v>1</v>
      </c>
      <c r="J136" s="2">
        <f>SUMIFS('raw data'!$E:$E,'raw data'!$A:$A,"="&amp;WholeYearOnly1!$A136,'raw data'!$G:$G,"="&amp;WholeYearOnly1!$G136)</f>
        <v>0</v>
      </c>
      <c r="K136" s="24">
        <f ca="1">$E136*I136*Inputs!$A$2</f>
        <v>2.4398</v>
      </c>
      <c r="L136" s="11">
        <f ca="1">IFERROR(J136/K136,"")</f>
        <v>0</v>
      </c>
      <c r="M136" s="26">
        <f>J136/((8760)*(E136/1000))</f>
        <v>0</v>
      </c>
    </row>
    <row r="137" spans="1:13" x14ac:dyDescent="0.25">
      <c r="A137" s="2">
        <v>952</v>
      </c>
      <c r="C137" s="2" t="s">
        <v>5</v>
      </c>
      <c r="D137" s="2">
        <v>9</v>
      </c>
      <c r="E137" s="2">
        <v>2.6110000000000002</v>
      </c>
      <c r="F137" s="12">
        <v>40299</v>
      </c>
      <c r="G137" s="18">
        <v>2011</v>
      </c>
      <c r="H137" s="2">
        <f ca="1">IF(G137=Inputs!$A$4,1,0)</f>
        <v>0</v>
      </c>
      <c r="I137" s="21">
        <f ca="1">IF(H137=1,HLOOKUP(MONTH(F137),Inputs!$B$11:$M$15,5),IF(YEAR($F137)&gt;$G137,0,IF(YEAR($F137)=$G137,HLOOKUP(MONTH(F137),Inputs!$B$11:$M$15,4),1)))</f>
        <v>1</v>
      </c>
      <c r="J137" s="2">
        <f>SUMIFS('raw data'!$E:$E,'raw data'!$A:$A,"="&amp;WholeYearOnly1!$A137,'raw data'!$G:$G,"="&amp;WholeYearOnly1!$G137)</f>
        <v>0</v>
      </c>
      <c r="K137" s="24">
        <f ca="1">$E137*I137*Inputs!$A$2</f>
        <v>2.8721000000000005</v>
      </c>
      <c r="L137" s="11">
        <f ca="1">IFERROR(J137/K137,"")</f>
        <v>0</v>
      </c>
      <c r="M137" s="26">
        <f>J137/((8760)*(E137/1000))</f>
        <v>0</v>
      </c>
    </row>
    <row r="138" spans="1:13" x14ac:dyDescent="0.25">
      <c r="A138" s="2">
        <v>958</v>
      </c>
      <c r="C138" s="2" t="s">
        <v>5</v>
      </c>
      <c r="D138" s="2">
        <v>9</v>
      </c>
      <c r="E138" s="2">
        <v>3.0659999999999998</v>
      </c>
      <c r="F138" s="12">
        <v>40422</v>
      </c>
      <c r="G138" s="18">
        <v>2011</v>
      </c>
      <c r="H138" s="2">
        <f ca="1">IF(G138=Inputs!$A$4,1,0)</f>
        <v>0</v>
      </c>
      <c r="I138" s="21">
        <f ca="1">IF(H138=1,HLOOKUP(MONTH(F138),Inputs!$B$11:$M$15,5),IF(YEAR($F138)&gt;$G138,0,IF(YEAR($F138)=$G138,HLOOKUP(MONTH(F138),Inputs!$B$11:$M$15,4),1)))</f>
        <v>1</v>
      </c>
      <c r="J138" s="2">
        <f>SUMIFS('raw data'!$E:$E,'raw data'!$A:$A,"="&amp;WholeYearOnly1!$A138,'raw data'!$G:$G,"="&amp;WholeYearOnly1!$G138)</f>
        <v>0</v>
      </c>
      <c r="K138" s="24">
        <f ca="1">$E138*I138*Inputs!$A$2</f>
        <v>3.3726000000000003</v>
      </c>
      <c r="L138" s="11">
        <f ca="1">IFERROR(J138/K138,"")</f>
        <v>0</v>
      </c>
      <c r="M138" s="26">
        <f>J138/((8760)*(E138/1000))</f>
        <v>0</v>
      </c>
    </row>
    <row r="139" spans="1:13" x14ac:dyDescent="0.25">
      <c r="A139" s="2">
        <v>968</v>
      </c>
      <c r="C139" s="2" t="s">
        <v>5</v>
      </c>
      <c r="D139" s="2">
        <v>9</v>
      </c>
      <c r="E139" s="2">
        <v>2.6110000000000002</v>
      </c>
      <c r="F139" s="12">
        <v>40391</v>
      </c>
      <c r="G139" s="18">
        <v>2011</v>
      </c>
      <c r="H139" s="2">
        <f ca="1">IF(G139=Inputs!$A$4,1,0)</f>
        <v>0</v>
      </c>
      <c r="I139" s="21">
        <f ca="1">IF(H139=1,HLOOKUP(MONTH(F139),Inputs!$B$11:$M$15,5),IF(YEAR($F139)&gt;$G139,0,IF(YEAR($F139)=$G139,HLOOKUP(MONTH(F139),Inputs!$B$11:$M$15,4),1)))</f>
        <v>1</v>
      </c>
      <c r="J139" s="2">
        <f>SUMIFS('raw data'!$E:$E,'raw data'!$A:$A,"="&amp;WholeYearOnly1!$A139,'raw data'!$G:$G,"="&amp;WholeYearOnly1!$G139)</f>
        <v>0</v>
      </c>
      <c r="K139" s="24">
        <f ca="1">$E139*I139*Inputs!$A$2</f>
        <v>2.8721000000000005</v>
      </c>
      <c r="L139" s="11">
        <f ca="1">IFERROR(J139/K139,"")</f>
        <v>0</v>
      </c>
      <c r="M139" s="26">
        <f>J139/((8760)*(E139/1000))</f>
        <v>0</v>
      </c>
    </row>
    <row r="140" spans="1:13" x14ac:dyDescent="0.25">
      <c r="A140" s="2">
        <v>970</v>
      </c>
      <c r="C140" s="2" t="s">
        <v>5</v>
      </c>
      <c r="D140" s="2">
        <v>8</v>
      </c>
      <c r="E140" s="2">
        <v>5.0599999999999996</v>
      </c>
      <c r="F140" s="12">
        <v>40360</v>
      </c>
      <c r="G140" s="18">
        <v>2011</v>
      </c>
      <c r="H140" s="2">
        <f ca="1">IF(G140=Inputs!$A$4,1,0)</f>
        <v>0</v>
      </c>
      <c r="I140" s="21">
        <f ca="1">IF(H140=1,HLOOKUP(MONTH(F140),Inputs!$B$11:$M$15,5),IF(YEAR($F140)&gt;$G140,0,IF(YEAR($F140)=$G140,HLOOKUP(MONTH(F140),Inputs!$B$11:$M$15,4),1)))</f>
        <v>1</v>
      </c>
      <c r="J140" s="2">
        <f>SUMIFS('raw data'!$E:$E,'raw data'!$A:$A,"="&amp;WholeYearOnly1!$A140,'raw data'!$G:$G,"="&amp;WholeYearOnly1!$G140)</f>
        <v>7</v>
      </c>
      <c r="K140" s="24">
        <f ca="1">$E140*I140*Inputs!$A$2</f>
        <v>5.5659999999999998</v>
      </c>
      <c r="L140" s="11">
        <f ca="1">IFERROR(J140/K140,"")</f>
        <v>1.2576356449874238</v>
      </c>
      <c r="M140" s="26">
        <f>J140/((8760)*(E140/1000))</f>
        <v>0.15792228418791851</v>
      </c>
    </row>
    <row r="141" spans="1:13" x14ac:dyDescent="0.25">
      <c r="A141" s="2">
        <v>971</v>
      </c>
      <c r="C141" s="2" t="s">
        <v>5</v>
      </c>
      <c r="D141" s="2">
        <v>8</v>
      </c>
      <c r="E141" s="2">
        <v>2.6</v>
      </c>
      <c r="F141" s="12">
        <v>40422</v>
      </c>
      <c r="G141" s="18">
        <v>2011</v>
      </c>
      <c r="H141" s="2">
        <f ca="1">IF(G141=Inputs!$A$4,1,0)</f>
        <v>0</v>
      </c>
      <c r="I141" s="21">
        <f ca="1">IF(H141=1,HLOOKUP(MONTH(F141),Inputs!$B$11:$M$15,5),IF(YEAR($F141)&gt;$G141,0,IF(YEAR($F141)=$G141,HLOOKUP(MONTH(F141),Inputs!$B$11:$M$15,4),1)))</f>
        <v>1</v>
      </c>
      <c r="J141" s="2">
        <f>SUMIFS('raw data'!$E:$E,'raw data'!$A:$A,"="&amp;WholeYearOnly1!$A141,'raw data'!$G:$G,"="&amp;WholeYearOnly1!$G141)</f>
        <v>4</v>
      </c>
      <c r="K141" s="24">
        <f ca="1">$E141*I141*Inputs!$A$2</f>
        <v>2.8600000000000003</v>
      </c>
      <c r="L141" s="11">
        <f ca="1">IFERROR(J141/K141,"")</f>
        <v>1.3986013986013985</v>
      </c>
      <c r="M141" s="26">
        <f>J141/((8760)*(E141/1000))</f>
        <v>0.17562346329469616</v>
      </c>
    </row>
    <row r="142" spans="1:13" x14ac:dyDescent="0.25">
      <c r="A142" s="2">
        <v>972</v>
      </c>
      <c r="C142" s="2" t="s">
        <v>5</v>
      </c>
      <c r="D142" s="2">
        <v>8</v>
      </c>
      <c r="E142" s="2">
        <v>3.6</v>
      </c>
      <c r="F142" s="12">
        <v>40391</v>
      </c>
      <c r="G142" s="18">
        <v>2011</v>
      </c>
      <c r="H142" s="2">
        <f ca="1">IF(G142=Inputs!$A$4,1,0)</f>
        <v>0</v>
      </c>
      <c r="I142" s="21">
        <f ca="1">IF(H142=1,HLOOKUP(MONTH(F142),Inputs!$B$11:$M$15,5),IF(YEAR($F142)&gt;$G142,0,IF(YEAR($F142)=$G142,HLOOKUP(MONTH(F142),Inputs!$B$11:$M$15,4),1)))</f>
        <v>1</v>
      </c>
      <c r="J142" s="2">
        <f>SUMIFS('raw data'!$E:$E,'raw data'!$A:$A,"="&amp;WholeYearOnly1!$A142,'raw data'!$G:$G,"="&amp;WholeYearOnly1!$G142)</f>
        <v>5</v>
      </c>
      <c r="K142" s="24">
        <f ca="1">$E142*I142*Inputs!$A$2</f>
        <v>3.9600000000000004</v>
      </c>
      <c r="L142" s="11">
        <f ca="1">IFERROR(J142/K142,"")</f>
        <v>1.2626262626262625</v>
      </c>
      <c r="M142" s="26">
        <f>J142/((8760)*(E142/1000))</f>
        <v>0.15854895991882295</v>
      </c>
    </row>
    <row r="143" spans="1:13" x14ac:dyDescent="0.25">
      <c r="A143" s="2">
        <v>973</v>
      </c>
      <c r="C143" s="2" t="s">
        <v>5</v>
      </c>
      <c r="D143" s="2">
        <v>9</v>
      </c>
      <c r="E143" s="2">
        <v>2.7789999999999999</v>
      </c>
      <c r="F143" s="12">
        <v>40422</v>
      </c>
      <c r="G143" s="18">
        <v>2011</v>
      </c>
      <c r="H143" s="2">
        <f ca="1">IF(G143=Inputs!$A$4,1,0)</f>
        <v>0</v>
      </c>
      <c r="I143" s="21">
        <f ca="1">IF(H143=1,HLOOKUP(MONTH(F143),Inputs!$B$11:$M$15,5),IF(YEAR($F143)&gt;$G143,0,IF(YEAR($F143)=$G143,HLOOKUP(MONTH(F143),Inputs!$B$11:$M$15,4),1)))</f>
        <v>1</v>
      </c>
      <c r="J143" s="2">
        <f>SUMIFS('raw data'!$E:$E,'raw data'!$A:$A,"="&amp;WholeYearOnly1!$A143,'raw data'!$G:$G,"="&amp;WholeYearOnly1!$G143)</f>
        <v>0</v>
      </c>
      <c r="K143" s="24">
        <f ca="1">$E143*I143*Inputs!$A$2</f>
        <v>3.0569000000000002</v>
      </c>
      <c r="L143" s="11">
        <f ca="1">IFERROR(J143/K143,"")</f>
        <v>0</v>
      </c>
      <c r="M143" s="26">
        <f>J143/((8760)*(E143/1000))</f>
        <v>0</v>
      </c>
    </row>
    <row r="144" spans="1:13" x14ac:dyDescent="0.25">
      <c r="A144" s="2">
        <v>980</v>
      </c>
      <c r="C144" s="2" t="s">
        <v>5</v>
      </c>
      <c r="D144" s="2">
        <v>2</v>
      </c>
      <c r="E144" s="2">
        <v>2.887</v>
      </c>
      <c r="F144" s="12">
        <v>40422</v>
      </c>
      <c r="G144" s="18">
        <v>2011</v>
      </c>
      <c r="H144" s="2">
        <f ca="1">IF(G144=Inputs!$A$4,1,0)</f>
        <v>0</v>
      </c>
      <c r="I144" s="21">
        <f ca="1">IF(H144=1,HLOOKUP(MONTH(F144),Inputs!$B$11:$M$15,5),IF(YEAR($F144)&gt;$G144,0,IF(YEAR($F144)=$G144,HLOOKUP(MONTH(F144),Inputs!$B$11:$M$15,4),1)))</f>
        <v>1</v>
      </c>
      <c r="J144" s="2">
        <f>SUMIFS('raw data'!$E:$E,'raw data'!$A:$A,"="&amp;WholeYearOnly1!$A144,'raw data'!$G:$G,"="&amp;WholeYearOnly1!$G144)</f>
        <v>0</v>
      </c>
      <c r="K144" s="24">
        <f ca="1">$E144*I144*Inputs!$A$2</f>
        <v>3.1757000000000004</v>
      </c>
      <c r="L144" s="11">
        <f ca="1">IFERROR(J144/K144,"")</f>
        <v>0</v>
      </c>
      <c r="M144" s="26">
        <f>J144/((8760)*(E144/1000))</f>
        <v>0</v>
      </c>
    </row>
    <row r="145" spans="1:13" x14ac:dyDescent="0.25">
      <c r="A145" s="2">
        <v>981</v>
      </c>
      <c r="C145" s="2" t="s">
        <v>5</v>
      </c>
      <c r="D145" s="2">
        <v>2</v>
      </c>
      <c r="E145" s="2">
        <v>2.887</v>
      </c>
      <c r="F145" s="12">
        <v>40422</v>
      </c>
      <c r="G145" s="18">
        <v>2011</v>
      </c>
      <c r="H145" s="2">
        <f ca="1">IF(G145=Inputs!$A$4,1,0)</f>
        <v>0</v>
      </c>
      <c r="I145" s="21">
        <f ca="1">IF(H145=1,HLOOKUP(MONTH(F145),Inputs!$B$11:$M$15,5),IF(YEAR($F145)&gt;$G145,0,IF(YEAR($F145)=$G145,HLOOKUP(MONTH(F145),Inputs!$B$11:$M$15,4),1)))</f>
        <v>1</v>
      </c>
      <c r="J145" s="2">
        <f>SUMIFS('raw data'!$E:$E,'raw data'!$A:$A,"="&amp;WholeYearOnly1!$A145,'raw data'!$G:$G,"="&amp;WholeYearOnly1!$G145)</f>
        <v>0</v>
      </c>
      <c r="K145" s="24">
        <f ca="1">$E145*I145*Inputs!$A$2</f>
        <v>3.1757000000000004</v>
      </c>
      <c r="L145" s="11">
        <f ca="1">IFERROR(J145/K145,"")</f>
        <v>0</v>
      </c>
      <c r="M145" s="26">
        <f>J145/((8760)*(E145/1000))</f>
        <v>0</v>
      </c>
    </row>
    <row r="146" spans="1:13" x14ac:dyDescent="0.25">
      <c r="A146" s="2">
        <v>989</v>
      </c>
      <c r="C146" s="2" t="s">
        <v>5</v>
      </c>
      <c r="D146" s="2">
        <v>9</v>
      </c>
      <c r="E146" s="2">
        <v>3.2</v>
      </c>
      <c r="F146" s="12">
        <v>40360</v>
      </c>
      <c r="G146" s="18">
        <v>2011</v>
      </c>
      <c r="H146" s="2">
        <f ca="1">IF(G146=Inputs!$A$4,1,0)</f>
        <v>0</v>
      </c>
      <c r="I146" s="21">
        <f ca="1">IF(H146=1,HLOOKUP(MONTH(F146),Inputs!$B$11:$M$15,5),IF(YEAR($F146)&gt;$G146,0,IF(YEAR($F146)=$G146,HLOOKUP(MONTH(F146),Inputs!$B$11:$M$15,4),1)))</f>
        <v>1</v>
      </c>
      <c r="J146" s="2">
        <f>SUMIFS('raw data'!$E:$E,'raw data'!$A:$A,"="&amp;WholeYearOnly1!$A146,'raw data'!$G:$G,"="&amp;WholeYearOnly1!$G146)</f>
        <v>5</v>
      </c>
      <c r="K146" s="24">
        <f ca="1">$E146*I146*Inputs!$A$2</f>
        <v>3.5200000000000005</v>
      </c>
      <c r="L146" s="11">
        <f ca="1">IFERROR(J146/K146,"")</f>
        <v>1.4204545454545452</v>
      </c>
      <c r="M146" s="26">
        <f>J146/((8760)*(E146/1000))</f>
        <v>0.1783675799086758</v>
      </c>
    </row>
    <row r="147" spans="1:13" x14ac:dyDescent="0.25">
      <c r="A147" s="2">
        <v>996</v>
      </c>
      <c r="C147" s="2" t="s">
        <v>5</v>
      </c>
      <c r="D147" s="2">
        <v>9</v>
      </c>
      <c r="E147" s="2">
        <v>2.5510000000000002</v>
      </c>
      <c r="F147" s="12">
        <v>40483</v>
      </c>
      <c r="G147" s="18">
        <v>2011</v>
      </c>
      <c r="H147" s="2">
        <f ca="1">IF(G147=Inputs!$A$4,1,0)</f>
        <v>0</v>
      </c>
      <c r="I147" s="21">
        <f ca="1">IF(H147=1,HLOOKUP(MONTH(F147),Inputs!$B$11:$M$15,5),IF(YEAR($F147)&gt;$G147,0,IF(YEAR($F147)=$G147,HLOOKUP(MONTH(F147),Inputs!$B$11:$M$15,4),1)))</f>
        <v>1</v>
      </c>
      <c r="J147" s="2">
        <f>SUMIFS('raw data'!$E:$E,'raw data'!$A:$A,"="&amp;WholeYearOnly1!$A147,'raw data'!$G:$G,"="&amp;WholeYearOnly1!$G147)</f>
        <v>0</v>
      </c>
      <c r="K147" s="24">
        <f ca="1">$E147*I147*Inputs!$A$2</f>
        <v>2.8061000000000003</v>
      </c>
      <c r="L147" s="11">
        <f ca="1">IFERROR(J147/K147,"")</f>
        <v>0</v>
      </c>
      <c r="M147" s="26">
        <f>J147/((8760)*(E147/1000))</f>
        <v>0</v>
      </c>
    </row>
    <row r="148" spans="1:13" x14ac:dyDescent="0.25">
      <c r="A148" s="2">
        <v>997</v>
      </c>
      <c r="C148" s="2" t="s">
        <v>5</v>
      </c>
      <c r="D148" s="2">
        <v>9</v>
      </c>
      <c r="E148" s="2">
        <v>2.93</v>
      </c>
      <c r="F148" s="12">
        <v>40483</v>
      </c>
      <c r="G148" s="18">
        <v>2011</v>
      </c>
      <c r="H148" s="2">
        <f ca="1">IF(G148=Inputs!$A$4,1,0)</f>
        <v>0</v>
      </c>
      <c r="I148" s="21">
        <f ca="1">IF(H148=1,HLOOKUP(MONTH(F148),Inputs!$B$11:$M$15,5),IF(YEAR($F148)&gt;$G148,0,IF(YEAR($F148)=$G148,HLOOKUP(MONTH(F148),Inputs!$B$11:$M$15,4),1)))</f>
        <v>1</v>
      </c>
      <c r="J148" s="2">
        <f>SUMIFS('raw data'!$E:$E,'raw data'!$A:$A,"="&amp;WholeYearOnly1!$A148,'raw data'!$G:$G,"="&amp;WholeYearOnly1!$G148)</f>
        <v>0</v>
      </c>
      <c r="K148" s="24">
        <f ca="1">$E148*I148*Inputs!$A$2</f>
        <v>3.2230000000000003</v>
      </c>
      <c r="L148" s="11">
        <f ca="1">IFERROR(J148/K148,"")</f>
        <v>0</v>
      </c>
      <c r="M148" s="26">
        <f>J148/((8760)*(E148/1000))</f>
        <v>0</v>
      </c>
    </row>
    <row r="149" spans="1:13" x14ac:dyDescent="0.25">
      <c r="A149" s="2">
        <v>998</v>
      </c>
      <c r="C149" s="2" t="s">
        <v>5</v>
      </c>
      <c r="D149" s="2">
        <v>9</v>
      </c>
      <c r="E149" s="2">
        <v>2.891</v>
      </c>
      <c r="F149" s="12">
        <v>40483</v>
      </c>
      <c r="G149" s="18">
        <v>2011</v>
      </c>
      <c r="H149" s="2">
        <f ca="1">IF(G149=Inputs!$A$4,1,0)</f>
        <v>0</v>
      </c>
      <c r="I149" s="21">
        <f ca="1">IF(H149=1,HLOOKUP(MONTH(F149),Inputs!$B$11:$M$15,5),IF(YEAR($F149)&gt;$G149,0,IF(YEAR($F149)=$G149,HLOOKUP(MONTH(F149),Inputs!$B$11:$M$15,4),1)))</f>
        <v>1</v>
      </c>
      <c r="J149" s="2">
        <f>SUMIFS('raw data'!$E:$E,'raw data'!$A:$A,"="&amp;WholeYearOnly1!$A149,'raw data'!$G:$G,"="&amp;WholeYearOnly1!$G149)</f>
        <v>0</v>
      </c>
      <c r="K149" s="24">
        <f ca="1">$E149*I149*Inputs!$A$2</f>
        <v>3.1801000000000004</v>
      </c>
      <c r="L149" s="11">
        <f ca="1">IFERROR(J149/K149,"")</f>
        <v>0</v>
      </c>
      <c r="M149" s="26">
        <f>J149/((8760)*(E149/1000))</f>
        <v>0</v>
      </c>
    </row>
    <row r="150" spans="1:13" x14ac:dyDescent="0.25">
      <c r="A150" s="2">
        <v>999</v>
      </c>
      <c r="C150" s="2" t="s">
        <v>5</v>
      </c>
      <c r="D150" s="2">
        <v>2</v>
      </c>
      <c r="E150" s="2">
        <v>2.4849999999999999</v>
      </c>
      <c r="F150" s="12">
        <v>40391</v>
      </c>
      <c r="G150" s="18">
        <v>2011</v>
      </c>
      <c r="H150" s="2">
        <f ca="1">IF(G150=Inputs!$A$4,1,0)</f>
        <v>0</v>
      </c>
      <c r="I150" s="21">
        <f ca="1">IF(H150=1,HLOOKUP(MONTH(F150),Inputs!$B$11:$M$15,5),IF(YEAR($F150)&gt;$G150,0,IF(YEAR($F150)=$G150,HLOOKUP(MONTH(F150),Inputs!$B$11:$M$15,4),1)))</f>
        <v>1</v>
      </c>
      <c r="J150" s="2">
        <f>SUMIFS('raw data'!$E:$E,'raw data'!$A:$A,"="&amp;WholeYearOnly1!$A150,'raw data'!$G:$G,"="&amp;WholeYearOnly1!$G150)</f>
        <v>3</v>
      </c>
      <c r="K150" s="24">
        <f ca="1">$E150*I150*Inputs!$A$2</f>
        <v>2.7335000000000003</v>
      </c>
      <c r="L150" s="11">
        <f ca="1">IFERROR(J150/K150,"")</f>
        <v>1.0974940552405341</v>
      </c>
      <c r="M150" s="26">
        <f>J150/((8760)*(E150/1000))</f>
        <v>0.13781318045257848</v>
      </c>
    </row>
    <row r="151" spans="1:13" x14ac:dyDescent="0.25">
      <c r="A151" s="2">
        <v>1001</v>
      </c>
      <c r="C151" s="2" t="s">
        <v>5</v>
      </c>
      <c r="D151" s="2">
        <v>9</v>
      </c>
      <c r="E151" s="2">
        <v>2.887</v>
      </c>
      <c r="F151" s="12">
        <v>40422</v>
      </c>
      <c r="G151" s="18">
        <v>2011</v>
      </c>
      <c r="H151" s="2">
        <f ca="1">IF(G151=Inputs!$A$4,1,0)</f>
        <v>0</v>
      </c>
      <c r="I151" s="21">
        <f ca="1">IF(H151=1,HLOOKUP(MONTH(F151),Inputs!$B$11:$M$15,5),IF(YEAR($F151)&gt;$G151,0,IF(YEAR($F151)=$G151,HLOOKUP(MONTH(F151),Inputs!$B$11:$M$15,4),1)))</f>
        <v>1</v>
      </c>
      <c r="J151" s="2">
        <f>SUMIFS('raw data'!$E:$E,'raw data'!$A:$A,"="&amp;WholeYearOnly1!$A151,'raw data'!$G:$G,"="&amp;WholeYearOnly1!$G151)</f>
        <v>0</v>
      </c>
      <c r="K151" s="24">
        <f ca="1">$E151*I151*Inputs!$A$2</f>
        <v>3.1757000000000004</v>
      </c>
      <c r="L151" s="11">
        <f ca="1">IFERROR(J151/K151,"")</f>
        <v>0</v>
      </c>
      <c r="M151" s="26">
        <f>J151/((8760)*(E151/1000))</f>
        <v>0</v>
      </c>
    </row>
    <row r="152" spans="1:13" x14ac:dyDescent="0.25">
      <c r="A152" s="2">
        <v>1003</v>
      </c>
      <c r="C152" s="2" t="s">
        <v>5</v>
      </c>
      <c r="D152" s="2">
        <v>9</v>
      </c>
      <c r="E152" s="2">
        <v>2.887</v>
      </c>
      <c r="F152" s="12">
        <v>40422</v>
      </c>
      <c r="G152" s="18">
        <v>2011</v>
      </c>
      <c r="H152" s="2">
        <f ca="1">IF(G152=Inputs!$A$4,1,0)</f>
        <v>0</v>
      </c>
      <c r="I152" s="21">
        <f ca="1">IF(H152=1,HLOOKUP(MONTH(F152),Inputs!$B$11:$M$15,5),IF(YEAR($F152)&gt;$G152,0,IF(YEAR($F152)=$G152,HLOOKUP(MONTH(F152),Inputs!$B$11:$M$15,4),1)))</f>
        <v>1</v>
      </c>
      <c r="J152" s="2">
        <f>SUMIFS('raw data'!$E:$E,'raw data'!$A:$A,"="&amp;WholeYearOnly1!$A152,'raw data'!$G:$G,"="&amp;WholeYearOnly1!$G152)</f>
        <v>0</v>
      </c>
      <c r="K152" s="24">
        <f ca="1">$E152*I152*Inputs!$A$2</f>
        <v>3.1757000000000004</v>
      </c>
      <c r="L152" s="11">
        <f ca="1">IFERROR(J152/K152,"")</f>
        <v>0</v>
      </c>
      <c r="M152" s="26">
        <f>J152/((8760)*(E152/1000))</f>
        <v>0</v>
      </c>
    </row>
    <row r="153" spans="1:13" x14ac:dyDescent="0.25">
      <c r="A153" s="2">
        <v>1004</v>
      </c>
      <c r="C153" s="2" t="s">
        <v>5</v>
      </c>
      <c r="D153" s="2">
        <v>2</v>
      </c>
      <c r="E153" s="2">
        <v>2.8860000000000001</v>
      </c>
      <c r="F153" s="12">
        <v>40422</v>
      </c>
      <c r="G153" s="18">
        <v>2011</v>
      </c>
      <c r="H153" s="2">
        <f ca="1">IF(G153=Inputs!$A$4,1,0)</f>
        <v>0</v>
      </c>
      <c r="I153" s="21">
        <f ca="1">IF(H153=1,HLOOKUP(MONTH(F153),Inputs!$B$11:$M$15,5),IF(YEAR($F153)&gt;$G153,0,IF(YEAR($F153)=$G153,HLOOKUP(MONTH(F153),Inputs!$B$11:$M$15,4),1)))</f>
        <v>1</v>
      </c>
      <c r="J153" s="2">
        <f>SUMIFS('raw data'!$E:$E,'raw data'!$A:$A,"="&amp;WholeYearOnly1!$A153,'raw data'!$G:$G,"="&amp;WholeYearOnly1!$G153)</f>
        <v>0</v>
      </c>
      <c r="K153" s="24">
        <f ca="1">$E153*I153*Inputs!$A$2</f>
        <v>3.1746000000000003</v>
      </c>
      <c r="L153" s="11">
        <f ca="1">IFERROR(J153/K153,"")</f>
        <v>0</v>
      </c>
      <c r="M153" s="26">
        <f>J153/((8760)*(E153/1000))</f>
        <v>0</v>
      </c>
    </row>
    <row r="154" spans="1:13" x14ac:dyDescent="0.25">
      <c r="A154" s="2">
        <v>1005</v>
      </c>
      <c r="C154" s="2" t="s">
        <v>5</v>
      </c>
      <c r="D154" s="2">
        <v>2</v>
      </c>
      <c r="E154" s="2">
        <v>2.9409999999999998</v>
      </c>
      <c r="F154" s="12">
        <v>40422</v>
      </c>
      <c r="G154" s="18">
        <v>2011</v>
      </c>
      <c r="H154" s="2">
        <f ca="1">IF(G154=Inputs!$A$4,1,0)</f>
        <v>0</v>
      </c>
      <c r="I154" s="21">
        <f ca="1">IF(H154=1,HLOOKUP(MONTH(F154),Inputs!$B$11:$M$15,5),IF(YEAR($F154)&gt;$G154,0,IF(YEAR($F154)=$G154,HLOOKUP(MONTH(F154),Inputs!$B$11:$M$15,4),1)))</f>
        <v>1</v>
      </c>
      <c r="J154" s="2">
        <f>SUMIFS('raw data'!$E:$E,'raw data'!$A:$A,"="&amp;WholeYearOnly1!$A154,'raw data'!$G:$G,"="&amp;WholeYearOnly1!$G154)</f>
        <v>0</v>
      </c>
      <c r="K154" s="24">
        <f ca="1">$E154*I154*Inputs!$A$2</f>
        <v>3.2351000000000001</v>
      </c>
      <c r="L154" s="11">
        <f ca="1">IFERROR(J154/K154,"")</f>
        <v>0</v>
      </c>
      <c r="M154" s="26">
        <f>J154/((8760)*(E154/1000))</f>
        <v>0</v>
      </c>
    </row>
    <row r="155" spans="1:13" x14ac:dyDescent="0.25">
      <c r="A155" s="2">
        <v>1009</v>
      </c>
      <c r="C155" s="2" t="s">
        <v>5</v>
      </c>
      <c r="D155" s="2">
        <v>6</v>
      </c>
      <c r="E155" s="2">
        <v>2.734</v>
      </c>
      <c r="F155" s="12">
        <v>40360</v>
      </c>
      <c r="G155" s="18">
        <v>2011</v>
      </c>
      <c r="H155" s="2">
        <f ca="1">IF(G155=Inputs!$A$4,1,0)</f>
        <v>0</v>
      </c>
      <c r="I155" s="21">
        <f ca="1">IF(H155=1,HLOOKUP(MONTH(F155),Inputs!$B$11:$M$15,5),IF(YEAR($F155)&gt;$G155,0,IF(YEAR($F155)=$G155,HLOOKUP(MONTH(F155),Inputs!$B$11:$M$15,4),1)))</f>
        <v>1</v>
      </c>
      <c r="J155" s="2">
        <f>SUMIFS('raw data'!$E:$E,'raw data'!$A:$A,"="&amp;WholeYearOnly1!$A155,'raw data'!$G:$G,"="&amp;WholeYearOnly1!$G155)</f>
        <v>0</v>
      </c>
      <c r="K155" s="24">
        <f ca="1">$E155*I155*Inputs!$A$2</f>
        <v>3.0074000000000001</v>
      </c>
      <c r="L155" s="11">
        <f ca="1">IFERROR(J155/K155,"")</f>
        <v>0</v>
      </c>
      <c r="M155" s="26">
        <f>J155/((8760)*(E155/1000))</f>
        <v>0</v>
      </c>
    </row>
    <row r="156" spans="1:13" x14ac:dyDescent="0.25">
      <c r="A156" s="2">
        <v>1010</v>
      </c>
      <c r="C156" s="2" t="s">
        <v>5</v>
      </c>
      <c r="D156" s="2">
        <v>6</v>
      </c>
      <c r="E156" s="2">
        <v>2.9750000000000001</v>
      </c>
      <c r="F156" s="12">
        <v>40483</v>
      </c>
      <c r="G156" s="18">
        <v>2011</v>
      </c>
      <c r="H156" s="2">
        <f ca="1">IF(G156=Inputs!$A$4,1,0)</f>
        <v>0</v>
      </c>
      <c r="I156" s="21">
        <f ca="1">IF(H156=1,HLOOKUP(MONTH(F156),Inputs!$B$11:$M$15,5),IF(YEAR($F156)&gt;$G156,0,IF(YEAR($F156)=$G156,HLOOKUP(MONTH(F156),Inputs!$B$11:$M$15,4),1)))</f>
        <v>1</v>
      </c>
      <c r="J156" s="2">
        <f>SUMIFS('raw data'!$E:$E,'raw data'!$A:$A,"="&amp;WholeYearOnly1!$A156,'raw data'!$G:$G,"="&amp;WholeYearOnly1!$G156)</f>
        <v>0</v>
      </c>
      <c r="K156" s="24">
        <f ca="1">$E156*I156*Inputs!$A$2</f>
        <v>3.2725000000000004</v>
      </c>
      <c r="L156" s="11">
        <f ca="1">IFERROR(J156/K156,"")</f>
        <v>0</v>
      </c>
      <c r="M156" s="26">
        <f>J156/((8760)*(E156/1000))</f>
        <v>0</v>
      </c>
    </row>
    <row r="157" spans="1:13" x14ac:dyDescent="0.25">
      <c r="A157" s="2">
        <v>1011</v>
      </c>
      <c r="C157" s="2" t="s">
        <v>5</v>
      </c>
      <c r="D157" s="2">
        <v>5</v>
      </c>
      <c r="E157" s="2">
        <v>3.1669999999999998</v>
      </c>
      <c r="F157" s="12">
        <v>40422</v>
      </c>
      <c r="G157" s="18">
        <v>2011</v>
      </c>
      <c r="H157" s="2">
        <f ca="1">IF(G157=Inputs!$A$4,1,0)</f>
        <v>0</v>
      </c>
      <c r="I157" s="21">
        <f ca="1">IF(H157=1,HLOOKUP(MONTH(F157),Inputs!$B$11:$M$15,5),IF(YEAR($F157)&gt;$G157,0,IF(YEAR($F157)=$G157,HLOOKUP(MONTH(F157),Inputs!$B$11:$M$15,4),1)))</f>
        <v>1</v>
      </c>
      <c r="J157" s="2">
        <f>SUMIFS('raw data'!$E:$E,'raw data'!$A:$A,"="&amp;WholeYearOnly1!$A157,'raw data'!$G:$G,"="&amp;WholeYearOnly1!$G157)</f>
        <v>0</v>
      </c>
      <c r="K157" s="24">
        <f ca="1">$E157*I157*Inputs!$A$2</f>
        <v>3.4837000000000002</v>
      </c>
      <c r="L157" s="11">
        <f ca="1">IFERROR(J157/K157,"")</f>
        <v>0</v>
      </c>
      <c r="M157" s="26">
        <f>J157/((8760)*(E157/1000))</f>
        <v>0</v>
      </c>
    </row>
    <row r="158" spans="1:13" x14ac:dyDescent="0.25">
      <c r="A158" s="2">
        <v>1012</v>
      </c>
      <c r="C158" s="2" t="s">
        <v>5</v>
      </c>
      <c r="D158" s="2">
        <v>5</v>
      </c>
      <c r="E158" s="2">
        <v>3.1669999999999998</v>
      </c>
      <c r="F158" s="12">
        <v>40452</v>
      </c>
      <c r="G158" s="18">
        <v>2011</v>
      </c>
      <c r="H158" s="2">
        <f ca="1">IF(G158=Inputs!$A$4,1,0)</f>
        <v>0</v>
      </c>
      <c r="I158" s="21">
        <f ca="1">IF(H158=1,HLOOKUP(MONTH(F158),Inputs!$B$11:$M$15,5),IF(YEAR($F158)&gt;$G158,0,IF(YEAR($F158)=$G158,HLOOKUP(MONTH(F158),Inputs!$B$11:$M$15,4),1)))</f>
        <v>1</v>
      </c>
      <c r="J158" s="2">
        <f>SUMIFS('raw data'!$E:$E,'raw data'!$A:$A,"="&amp;WholeYearOnly1!$A158,'raw data'!$G:$G,"="&amp;WholeYearOnly1!$G158)</f>
        <v>0</v>
      </c>
      <c r="K158" s="24">
        <f ca="1">$E158*I158*Inputs!$A$2</f>
        <v>3.4837000000000002</v>
      </c>
      <c r="L158" s="11">
        <f ca="1">IFERROR(J158/K158,"")</f>
        <v>0</v>
      </c>
      <c r="M158" s="26">
        <f>J158/((8760)*(E158/1000))</f>
        <v>0</v>
      </c>
    </row>
    <row r="159" spans="1:13" x14ac:dyDescent="0.25">
      <c r="A159" s="2">
        <v>1013</v>
      </c>
      <c r="C159" s="2" t="s">
        <v>5</v>
      </c>
      <c r="D159" s="2">
        <v>9</v>
      </c>
      <c r="E159" s="2">
        <v>2.9580000000000002</v>
      </c>
      <c r="F159" s="12">
        <v>40452</v>
      </c>
      <c r="G159" s="18">
        <v>2011</v>
      </c>
      <c r="H159" s="2">
        <f ca="1">IF(G159=Inputs!$A$4,1,0)</f>
        <v>0</v>
      </c>
      <c r="I159" s="21">
        <f ca="1">IF(H159=1,HLOOKUP(MONTH(F159),Inputs!$B$11:$M$15,5),IF(YEAR($F159)&gt;$G159,0,IF(YEAR($F159)=$G159,HLOOKUP(MONTH(F159),Inputs!$B$11:$M$15,4),1)))</f>
        <v>1</v>
      </c>
      <c r="J159" s="2">
        <f>SUMIFS('raw data'!$E:$E,'raw data'!$A:$A,"="&amp;WholeYearOnly1!$A159,'raw data'!$G:$G,"="&amp;WholeYearOnly1!$G159)</f>
        <v>0</v>
      </c>
      <c r="K159" s="24">
        <f ca="1">$E159*I159*Inputs!$A$2</f>
        <v>3.2538000000000005</v>
      </c>
      <c r="L159" s="11">
        <f ca="1">IFERROR(J159/K159,"")</f>
        <v>0</v>
      </c>
      <c r="M159" s="26">
        <f>J159/((8760)*(E159/1000))</f>
        <v>0</v>
      </c>
    </row>
    <row r="160" spans="1:13" x14ac:dyDescent="0.25">
      <c r="A160" s="2">
        <v>1016</v>
      </c>
      <c r="C160" s="2" t="s">
        <v>5</v>
      </c>
      <c r="D160" s="2">
        <v>2</v>
      </c>
      <c r="E160" s="2">
        <v>2.895</v>
      </c>
      <c r="F160" s="12">
        <v>40422</v>
      </c>
      <c r="G160" s="18">
        <v>2011</v>
      </c>
      <c r="H160" s="2">
        <f ca="1">IF(G160=Inputs!$A$4,1,0)</f>
        <v>0</v>
      </c>
      <c r="I160" s="21">
        <f ca="1">IF(H160=1,HLOOKUP(MONTH(F160),Inputs!$B$11:$M$15,5),IF(YEAR($F160)&gt;$G160,0,IF(YEAR($F160)=$G160,HLOOKUP(MONTH(F160),Inputs!$B$11:$M$15,4),1)))</f>
        <v>1</v>
      </c>
      <c r="J160" s="2">
        <f>SUMIFS('raw data'!$E:$E,'raw data'!$A:$A,"="&amp;WholeYearOnly1!$A160,'raw data'!$G:$G,"="&amp;WholeYearOnly1!$G160)</f>
        <v>0</v>
      </c>
      <c r="K160" s="24">
        <f ca="1">$E160*I160*Inputs!$A$2</f>
        <v>3.1845000000000003</v>
      </c>
      <c r="L160" s="11">
        <f ca="1">IFERROR(J160/K160,"")</f>
        <v>0</v>
      </c>
      <c r="M160" s="26">
        <f>J160/((8760)*(E160/1000))</f>
        <v>0</v>
      </c>
    </row>
    <row r="161" spans="1:13" x14ac:dyDescent="0.25">
      <c r="A161" s="2">
        <v>1017</v>
      </c>
      <c r="C161" s="2" t="s">
        <v>5</v>
      </c>
      <c r="D161" s="2">
        <v>9</v>
      </c>
      <c r="E161" s="2">
        <v>3.0089999999999999</v>
      </c>
      <c r="F161" s="12">
        <v>40360</v>
      </c>
      <c r="G161" s="18">
        <v>2011</v>
      </c>
      <c r="H161" s="2">
        <f ca="1">IF(G161=Inputs!$A$4,1,0)</f>
        <v>0</v>
      </c>
      <c r="I161" s="21">
        <f ca="1">IF(H161=1,HLOOKUP(MONTH(F161),Inputs!$B$11:$M$15,5),IF(YEAR($F161)&gt;$G161,0,IF(YEAR($F161)=$G161,HLOOKUP(MONTH(F161),Inputs!$B$11:$M$15,4),1)))</f>
        <v>1</v>
      </c>
      <c r="J161" s="2">
        <f>SUMIFS('raw data'!$E:$E,'raw data'!$A:$A,"="&amp;WholeYearOnly1!$A161,'raw data'!$G:$G,"="&amp;WholeYearOnly1!$G161)</f>
        <v>0</v>
      </c>
      <c r="K161" s="24">
        <f ca="1">$E161*I161*Inputs!$A$2</f>
        <v>3.3099000000000003</v>
      </c>
      <c r="L161" s="11">
        <f ca="1">IFERROR(J161/K161,"")</f>
        <v>0</v>
      </c>
      <c r="M161" s="26">
        <f>J161/((8760)*(E161/1000))</f>
        <v>0</v>
      </c>
    </row>
    <row r="162" spans="1:13" x14ac:dyDescent="0.25">
      <c r="A162" s="2">
        <v>1018</v>
      </c>
      <c r="C162" s="2" t="s">
        <v>5</v>
      </c>
      <c r="D162" s="2">
        <v>2</v>
      </c>
      <c r="E162" s="2">
        <v>2.887</v>
      </c>
      <c r="F162" s="12">
        <v>40422</v>
      </c>
      <c r="G162" s="18">
        <v>2011</v>
      </c>
      <c r="H162" s="2">
        <f ca="1">IF(G162=Inputs!$A$4,1,0)</f>
        <v>0</v>
      </c>
      <c r="I162" s="21">
        <f ca="1">IF(H162=1,HLOOKUP(MONTH(F162),Inputs!$B$11:$M$15,5),IF(YEAR($F162)&gt;$G162,0,IF(YEAR($F162)=$G162,HLOOKUP(MONTH(F162),Inputs!$B$11:$M$15,4),1)))</f>
        <v>1</v>
      </c>
      <c r="J162" s="2">
        <f>SUMIFS('raw data'!$E:$E,'raw data'!$A:$A,"="&amp;WholeYearOnly1!$A162,'raw data'!$G:$G,"="&amp;WholeYearOnly1!$G162)</f>
        <v>0</v>
      </c>
      <c r="K162" s="24">
        <f ca="1">$E162*I162*Inputs!$A$2</f>
        <v>3.1757000000000004</v>
      </c>
      <c r="L162" s="11">
        <f ca="1">IFERROR(J162/K162,"")</f>
        <v>0</v>
      </c>
      <c r="M162" s="26">
        <f>J162/((8760)*(E162/1000))</f>
        <v>0</v>
      </c>
    </row>
    <row r="163" spans="1:13" x14ac:dyDescent="0.25">
      <c r="A163" s="2">
        <v>1019</v>
      </c>
      <c r="C163" s="2" t="s">
        <v>5</v>
      </c>
      <c r="D163" s="2">
        <v>2</v>
      </c>
      <c r="E163" s="2">
        <v>3.1219999999999999</v>
      </c>
      <c r="F163" s="12">
        <v>40422</v>
      </c>
      <c r="G163" s="18">
        <v>2011</v>
      </c>
      <c r="H163" s="2">
        <f ca="1">IF(G163=Inputs!$A$4,1,0)</f>
        <v>0</v>
      </c>
      <c r="I163" s="21">
        <f ca="1">IF(H163=1,HLOOKUP(MONTH(F163),Inputs!$B$11:$M$15,5),IF(YEAR($F163)&gt;$G163,0,IF(YEAR($F163)=$G163,HLOOKUP(MONTH(F163),Inputs!$B$11:$M$15,4),1)))</f>
        <v>1</v>
      </c>
      <c r="J163" s="2">
        <f>SUMIFS('raw data'!$E:$E,'raw data'!$A:$A,"="&amp;WholeYearOnly1!$A163,'raw data'!$G:$G,"="&amp;WholeYearOnly1!$G163)</f>
        <v>0</v>
      </c>
      <c r="K163" s="24">
        <f ca="1">$E163*I163*Inputs!$A$2</f>
        <v>3.4342000000000001</v>
      </c>
      <c r="L163" s="11">
        <f ca="1">IFERROR(J163/K163,"")</f>
        <v>0</v>
      </c>
      <c r="M163" s="26">
        <f>J163/((8760)*(E163/1000))</f>
        <v>0</v>
      </c>
    </row>
    <row r="164" spans="1:13" x14ac:dyDescent="0.25">
      <c r="A164" s="2">
        <v>1026</v>
      </c>
      <c r="C164" s="2" t="s">
        <v>5</v>
      </c>
      <c r="D164" s="2">
        <v>9</v>
      </c>
      <c r="E164" s="2">
        <v>2.9580000000000002</v>
      </c>
      <c r="F164" s="12">
        <v>40483</v>
      </c>
      <c r="G164" s="18">
        <v>2011</v>
      </c>
      <c r="H164" s="2">
        <f ca="1">IF(G164=Inputs!$A$4,1,0)</f>
        <v>0</v>
      </c>
      <c r="I164" s="21">
        <f ca="1">IF(H164=1,HLOOKUP(MONTH(F164),Inputs!$B$11:$M$15,5),IF(YEAR($F164)&gt;$G164,0,IF(YEAR($F164)=$G164,HLOOKUP(MONTH(F164),Inputs!$B$11:$M$15,4),1)))</f>
        <v>1</v>
      </c>
      <c r="J164" s="2">
        <f>SUMIFS('raw data'!$E:$E,'raw data'!$A:$A,"="&amp;WholeYearOnly1!$A164,'raw data'!$G:$G,"="&amp;WholeYearOnly1!$G164)</f>
        <v>0</v>
      </c>
      <c r="K164" s="24">
        <f ca="1">$E164*I164*Inputs!$A$2</f>
        <v>3.2538000000000005</v>
      </c>
      <c r="L164" s="11">
        <f ca="1">IFERROR(J164/K164,"")</f>
        <v>0</v>
      </c>
      <c r="M164" s="26">
        <f>J164/((8760)*(E164/1000))</f>
        <v>0</v>
      </c>
    </row>
    <row r="165" spans="1:13" x14ac:dyDescent="0.25">
      <c r="A165" s="2">
        <v>1027</v>
      </c>
      <c r="C165" s="2" t="s">
        <v>5</v>
      </c>
      <c r="D165" s="2">
        <v>9</v>
      </c>
      <c r="E165" s="2">
        <v>2.891</v>
      </c>
      <c r="F165" s="12">
        <v>40483</v>
      </c>
      <c r="G165" s="18">
        <v>2011</v>
      </c>
      <c r="H165" s="2">
        <f ca="1">IF(G165=Inputs!$A$4,1,0)</f>
        <v>0</v>
      </c>
      <c r="I165" s="21">
        <f ca="1">IF(H165=1,HLOOKUP(MONTH(F165),Inputs!$B$11:$M$15,5),IF(YEAR($F165)&gt;$G165,0,IF(YEAR($F165)=$G165,HLOOKUP(MONTH(F165),Inputs!$B$11:$M$15,4),1)))</f>
        <v>1</v>
      </c>
      <c r="J165" s="2">
        <f>SUMIFS('raw data'!$E:$E,'raw data'!$A:$A,"="&amp;WholeYearOnly1!$A165,'raw data'!$G:$G,"="&amp;WholeYearOnly1!$G165)</f>
        <v>0</v>
      </c>
      <c r="K165" s="24">
        <f ca="1">$E165*I165*Inputs!$A$2</f>
        <v>3.1801000000000004</v>
      </c>
      <c r="L165" s="11">
        <f ca="1">IFERROR(J165/K165,"")</f>
        <v>0</v>
      </c>
      <c r="M165" s="26">
        <f>J165/((8760)*(E165/1000))</f>
        <v>0</v>
      </c>
    </row>
    <row r="166" spans="1:13" x14ac:dyDescent="0.25">
      <c r="A166" s="2">
        <v>1028</v>
      </c>
      <c r="C166" s="2" t="s">
        <v>5</v>
      </c>
      <c r="D166" s="2">
        <v>5</v>
      </c>
      <c r="E166" s="2">
        <v>2.5819999999999999</v>
      </c>
      <c r="F166" s="12">
        <v>40452</v>
      </c>
      <c r="G166" s="18">
        <v>2011</v>
      </c>
      <c r="H166" s="2">
        <f ca="1">IF(G166=Inputs!$A$4,1,0)</f>
        <v>0</v>
      </c>
      <c r="I166" s="21">
        <f ca="1">IF(H166=1,HLOOKUP(MONTH(F166),Inputs!$B$11:$M$15,5),IF(YEAR($F166)&gt;$G166,0,IF(YEAR($F166)=$G166,HLOOKUP(MONTH(F166),Inputs!$B$11:$M$15,4),1)))</f>
        <v>1</v>
      </c>
      <c r="J166" s="2">
        <f>SUMIFS('raw data'!$E:$E,'raw data'!$A:$A,"="&amp;WholeYearOnly1!$A166,'raw data'!$G:$G,"="&amp;WholeYearOnly1!$G166)</f>
        <v>0</v>
      </c>
      <c r="K166" s="24">
        <f ca="1">$E166*I166*Inputs!$A$2</f>
        <v>2.8402000000000003</v>
      </c>
      <c r="L166" s="11">
        <f ca="1">IFERROR(J166/K166,"")</f>
        <v>0</v>
      </c>
      <c r="M166" s="26">
        <f>J166/((8760)*(E166/1000))</f>
        <v>0</v>
      </c>
    </row>
    <row r="167" spans="1:13" x14ac:dyDescent="0.25">
      <c r="A167" s="2">
        <v>1030</v>
      </c>
      <c r="C167" s="2" t="s">
        <v>5</v>
      </c>
      <c r="D167" s="2">
        <v>9</v>
      </c>
      <c r="E167" s="2">
        <v>2.996</v>
      </c>
      <c r="F167" s="12">
        <v>40483</v>
      </c>
      <c r="G167" s="18">
        <v>2011</v>
      </c>
      <c r="H167" s="2">
        <f ca="1">IF(G167=Inputs!$A$4,1,0)</f>
        <v>0</v>
      </c>
      <c r="I167" s="21">
        <f ca="1">IF(H167=1,HLOOKUP(MONTH(F167),Inputs!$B$11:$M$15,5),IF(YEAR($F167)&gt;$G167,0,IF(YEAR($F167)=$G167,HLOOKUP(MONTH(F167),Inputs!$B$11:$M$15,4),1)))</f>
        <v>1</v>
      </c>
      <c r="J167" s="2">
        <f>SUMIFS('raw data'!$E:$E,'raw data'!$A:$A,"="&amp;WholeYearOnly1!$A167,'raw data'!$G:$G,"="&amp;WholeYearOnly1!$G167)</f>
        <v>0</v>
      </c>
      <c r="K167" s="24">
        <f ca="1">$E167*I167*Inputs!$A$2</f>
        <v>3.2956000000000003</v>
      </c>
      <c r="L167" s="11">
        <f ca="1">IFERROR(J167/K167,"")</f>
        <v>0</v>
      </c>
      <c r="M167" s="26">
        <f>J167/((8760)*(E167/1000))</f>
        <v>0</v>
      </c>
    </row>
    <row r="168" spans="1:13" x14ac:dyDescent="0.25">
      <c r="A168" s="2">
        <v>1031</v>
      </c>
      <c r="C168" s="2" t="s">
        <v>5</v>
      </c>
      <c r="D168" s="2">
        <v>5</v>
      </c>
      <c r="E168" s="2">
        <v>2.5819999999999999</v>
      </c>
      <c r="F168" s="12">
        <v>40452</v>
      </c>
      <c r="G168" s="18">
        <v>2011</v>
      </c>
      <c r="H168" s="2">
        <f ca="1">IF(G168=Inputs!$A$4,1,0)</f>
        <v>0</v>
      </c>
      <c r="I168" s="21">
        <f ca="1">IF(H168=1,HLOOKUP(MONTH(F168),Inputs!$B$11:$M$15,5),IF(YEAR($F168)&gt;$G168,0,IF(YEAR($F168)=$G168,HLOOKUP(MONTH(F168),Inputs!$B$11:$M$15,4),1)))</f>
        <v>1</v>
      </c>
      <c r="J168" s="2">
        <f>SUMIFS('raw data'!$E:$E,'raw data'!$A:$A,"="&amp;WholeYearOnly1!$A168,'raw data'!$G:$G,"="&amp;WholeYearOnly1!$G168)</f>
        <v>0</v>
      </c>
      <c r="K168" s="24">
        <f ca="1">$E168*I168*Inputs!$A$2</f>
        <v>2.8402000000000003</v>
      </c>
      <c r="L168" s="11">
        <f ca="1">IFERROR(J168/K168,"")</f>
        <v>0</v>
      </c>
      <c r="M168" s="26">
        <f>J168/((8760)*(E168/1000))</f>
        <v>0</v>
      </c>
    </row>
    <row r="169" spans="1:13" x14ac:dyDescent="0.25">
      <c r="A169" s="2">
        <v>1033</v>
      </c>
      <c r="C169" s="2" t="s">
        <v>5</v>
      </c>
      <c r="D169" s="2">
        <v>5</v>
      </c>
      <c r="E169" s="2">
        <v>3.14</v>
      </c>
      <c r="F169" s="12">
        <v>40422</v>
      </c>
      <c r="G169" s="18">
        <v>2011</v>
      </c>
      <c r="H169" s="2">
        <f ca="1">IF(G169=Inputs!$A$4,1,0)</f>
        <v>0</v>
      </c>
      <c r="I169" s="21">
        <f ca="1">IF(H169=1,HLOOKUP(MONTH(F169),Inputs!$B$11:$M$15,5),IF(YEAR($F169)&gt;$G169,0,IF(YEAR($F169)=$G169,HLOOKUP(MONTH(F169),Inputs!$B$11:$M$15,4),1)))</f>
        <v>1</v>
      </c>
      <c r="J169" s="2">
        <f>SUMIFS('raw data'!$E:$E,'raw data'!$A:$A,"="&amp;WholeYearOnly1!$A169,'raw data'!$G:$G,"="&amp;WholeYearOnly1!$G169)</f>
        <v>0</v>
      </c>
      <c r="K169" s="24">
        <f ca="1">$E169*I169*Inputs!$A$2</f>
        <v>3.4540000000000006</v>
      </c>
      <c r="L169" s="11">
        <f ca="1">IFERROR(J169/K169,"")</f>
        <v>0</v>
      </c>
      <c r="M169" s="26">
        <f>J169/((8760)*(E169/1000))</f>
        <v>0</v>
      </c>
    </row>
    <row r="170" spans="1:13" x14ac:dyDescent="0.25">
      <c r="A170" s="2">
        <v>1035</v>
      </c>
      <c r="C170" s="2" t="s">
        <v>5</v>
      </c>
      <c r="D170" s="2">
        <v>6</v>
      </c>
      <c r="E170" s="2">
        <v>2.3010000000000002</v>
      </c>
      <c r="F170" s="12">
        <v>40330</v>
      </c>
      <c r="G170" s="18">
        <v>2011</v>
      </c>
      <c r="H170" s="2">
        <f ca="1">IF(G170=Inputs!$A$4,1,0)</f>
        <v>0</v>
      </c>
      <c r="I170" s="21">
        <f ca="1">IF(H170=1,HLOOKUP(MONTH(F170),Inputs!$B$11:$M$15,5),IF(YEAR($F170)&gt;$G170,0,IF(YEAR($F170)=$G170,HLOOKUP(MONTH(F170),Inputs!$B$11:$M$15,4),1)))</f>
        <v>1</v>
      </c>
      <c r="J170" s="2">
        <f>SUMIFS('raw data'!$E:$E,'raw data'!$A:$A,"="&amp;WholeYearOnly1!$A170,'raw data'!$G:$G,"="&amp;WholeYearOnly1!$G170)</f>
        <v>0</v>
      </c>
      <c r="K170" s="24">
        <f ca="1">$E170*I170*Inputs!$A$2</f>
        <v>2.5311000000000003</v>
      </c>
      <c r="L170" s="11">
        <f ca="1">IFERROR(J170/K170,"")</f>
        <v>0</v>
      </c>
      <c r="M170" s="26">
        <f>J170/((8760)*(E170/1000))</f>
        <v>0</v>
      </c>
    </row>
    <row r="171" spans="1:13" x14ac:dyDescent="0.25">
      <c r="A171" s="2">
        <v>1036</v>
      </c>
      <c r="C171" s="2" t="s">
        <v>5</v>
      </c>
      <c r="D171" s="2">
        <v>3</v>
      </c>
      <c r="E171" s="2">
        <v>2.57</v>
      </c>
      <c r="F171" s="12">
        <v>40483</v>
      </c>
      <c r="G171" s="18">
        <v>2011</v>
      </c>
      <c r="H171" s="2">
        <f ca="1">IF(G171=Inputs!$A$4,1,0)</f>
        <v>0</v>
      </c>
      <c r="I171" s="21">
        <f ca="1">IF(H171=1,HLOOKUP(MONTH(F171),Inputs!$B$11:$M$15,5),IF(YEAR($F171)&gt;$G171,0,IF(YEAR($F171)=$G171,HLOOKUP(MONTH(F171),Inputs!$B$11:$M$15,4),1)))</f>
        <v>1</v>
      </c>
      <c r="J171" s="2">
        <f>SUMIFS('raw data'!$E:$E,'raw data'!$A:$A,"="&amp;WholeYearOnly1!$A171,'raw data'!$G:$G,"="&amp;WholeYearOnly1!$G171)</f>
        <v>0</v>
      </c>
      <c r="K171" s="24">
        <f ca="1">$E171*I171*Inputs!$A$2</f>
        <v>2.827</v>
      </c>
      <c r="L171" s="11">
        <f ca="1">IFERROR(J171/K171,"")</f>
        <v>0</v>
      </c>
      <c r="M171" s="26">
        <f>J171/((8760)*(E171/1000))</f>
        <v>0</v>
      </c>
    </row>
    <row r="172" spans="1:13" x14ac:dyDescent="0.25">
      <c r="A172" s="2">
        <v>1037</v>
      </c>
      <c r="C172" s="2" t="s">
        <v>5</v>
      </c>
      <c r="D172" s="2">
        <v>2</v>
      </c>
      <c r="E172" s="2">
        <v>3.37</v>
      </c>
      <c r="F172" s="12">
        <v>40422</v>
      </c>
      <c r="G172" s="18">
        <v>2011</v>
      </c>
      <c r="H172" s="2">
        <f ca="1">IF(G172=Inputs!$A$4,1,0)</f>
        <v>0</v>
      </c>
      <c r="I172" s="21">
        <f ca="1">IF(H172=1,HLOOKUP(MONTH(F172),Inputs!$B$11:$M$15,5),IF(YEAR($F172)&gt;$G172,0,IF(YEAR($F172)=$G172,HLOOKUP(MONTH(F172),Inputs!$B$11:$M$15,4),1)))</f>
        <v>1</v>
      </c>
      <c r="J172" s="2">
        <f>SUMIFS('raw data'!$E:$E,'raw data'!$A:$A,"="&amp;WholeYearOnly1!$A172,'raw data'!$G:$G,"="&amp;WholeYearOnly1!$G172)</f>
        <v>0</v>
      </c>
      <c r="K172" s="24">
        <f ca="1">$E172*I172*Inputs!$A$2</f>
        <v>3.7070000000000003</v>
      </c>
      <c r="L172" s="11">
        <f ca="1">IFERROR(J172/K172,"")</f>
        <v>0</v>
      </c>
      <c r="M172" s="26">
        <f>J172/((8760)*(E172/1000))</f>
        <v>0</v>
      </c>
    </row>
    <row r="173" spans="1:13" x14ac:dyDescent="0.25">
      <c r="A173" s="2">
        <v>1044</v>
      </c>
      <c r="C173" s="2" t="s">
        <v>5</v>
      </c>
      <c r="D173" s="2">
        <v>9</v>
      </c>
      <c r="E173" s="2">
        <v>2.851</v>
      </c>
      <c r="F173" s="12">
        <v>40483</v>
      </c>
      <c r="G173" s="18">
        <v>2011</v>
      </c>
      <c r="H173" s="2">
        <f ca="1">IF(G173=Inputs!$A$4,1,0)</f>
        <v>0</v>
      </c>
      <c r="I173" s="21">
        <f ca="1">IF(H173=1,HLOOKUP(MONTH(F173),Inputs!$B$11:$M$15,5),IF(YEAR($F173)&gt;$G173,0,IF(YEAR($F173)=$G173,HLOOKUP(MONTH(F173),Inputs!$B$11:$M$15,4),1)))</f>
        <v>1</v>
      </c>
      <c r="J173" s="2">
        <f>SUMIFS('raw data'!$E:$E,'raw data'!$A:$A,"="&amp;WholeYearOnly1!$A173,'raw data'!$G:$G,"="&amp;WholeYearOnly1!$G173)</f>
        <v>0</v>
      </c>
      <c r="K173" s="24">
        <f ca="1">$E173*I173*Inputs!$A$2</f>
        <v>3.1361000000000003</v>
      </c>
      <c r="L173" s="11">
        <f ca="1">IFERROR(J173/K173,"")</f>
        <v>0</v>
      </c>
      <c r="M173" s="26">
        <f>J173/((8760)*(E173/1000))</f>
        <v>0</v>
      </c>
    </row>
    <row r="174" spans="1:13" x14ac:dyDescent="0.25">
      <c r="A174" s="2">
        <v>1045</v>
      </c>
      <c r="C174" s="2" t="s">
        <v>5</v>
      </c>
      <c r="D174" s="2">
        <v>9</v>
      </c>
      <c r="E174" s="2">
        <v>2.891</v>
      </c>
      <c r="F174" s="12">
        <v>40452</v>
      </c>
      <c r="G174" s="18">
        <v>2011</v>
      </c>
      <c r="H174" s="2">
        <f ca="1">IF(G174=Inputs!$A$4,1,0)</f>
        <v>0</v>
      </c>
      <c r="I174" s="21">
        <f ca="1">IF(H174=1,HLOOKUP(MONTH(F174),Inputs!$B$11:$M$15,5),IF(YEAR($F174)&gt;$G174,0,IF(YEAR($F174)=$G174,HLOOKUP(MONTH(F174),Inputs!$B$11:$M$15,4),1)))</f>
        <v>1</v>
      </c>
      <c r="J174" s="2">
        <f>SUMIFS('raw data'!$E:$E,'raw data'!$A:$A,"="&amp;WholeYearOnly1!$A174,'raw data'!$G:$G,"="&amp;WholeYearOnly1!$G174)</f>
        <v>0</v>
      </c>
      <c r="K174" s="24">
        <f ca="1">$E174*I174*Inputs!$A$2</f>
        <v>3.1801000000000004</v>
      </c>
      <c r="L174" s="11">
        <f ca="1">IFERROR(J174/K174,"")</f>
        <v>0</v>
      </c>
      <c r="M174" s="26">
        <f>J174/((8760)*(E174/1000))</f>
        <v>0</v>
      </c>
    </row>
    <row r="175" spans="1:13" x14ac:dyDescent="0.25">
      <c r="A175" s="2">
        <v>1046</v>
      </c>
      <c r="C175" s="2" t="s">
        <v>5</v>
      </c>
      <c r="D175" s="2">
        <v>9</v>
      </c>
      <c r="E175" s="2">
        <v>2.891</v>
      </c>
      <c r="F175" s="12">
        <v>40452</v>
      </c>
      <c r="G175" s="18">
        <v>2011</v>
      </c>
      <c r="H175" s="2">
        <f ca="1">IF(G175=Inputs!$A$4,1,0)</f>
        <v>0</v>
      </c>
      <c r="I175" s="21">
        <f ca="1">IF(H175=1,HLOOKUP(MONTH(F175),Inputs!$B$11:$M$15,5),IF(YEAR($F175)&gt;$G175,0,IF(YEAR($F175)=$G175,HLOOKUP(MONTH(F175),Inputs!$B$11:$M$15,4),1)))</f>
        <v>1</v>
      </c>
      <c r="J175" s="2">
        <f>SUMIFS('raw data'!$E:$E,'raw data'!$A:$A,"="&amp;WholeYearOnly1!$A175,'raw data'!$G:$G,"="&amp;WholeYearOnly1!$G175)</f>
        <v>0</v>
      </c>
      <c r="K175" s="24">
        <f ca="1">$E175*I175*Inputs!$A$2</f>
        <v>3.1801000000000004</v>
      </c>
      <c r="L175" s="11">
        <f ca="1">IFERROR(J175/K175,"")</f>
        <v>0</v>
      </c>
      <c r="M175" s="26">
        <f>J175/((8760)*(E175/1000))</f>
        <v>0</v>
      </c>
    </row>
    <row r="176" spans="1:13" x14ac:dyDescent="0.25">
      <c r="A176" s="2">
        <v>1060</v>
      </c>
      <c r="C176" s="2" t="s">
        <v>5</v>
      </c>
      <c r="D176" s="2">
        <v>9</v>
      </c>
      <c r="E176" s="2">
        <v>2.82</v>
      </c>
      <c r="F176" s="12">
        <v>40452</v>
      </c>
      <c r="G176" s="18">
        <v>2011</v>
      </c>
      <c r="H176" s="2">
        <f ca="1">IF(G176=Inputs!$A$4,1,0)</f>
        <v>0</v>
      </c>
      <c r="I176" s="21">
        <f ca="1">IF(H176=1,HLOOKUP(MONTH(F176),Inputs!$B$11:$M$15,5),IF(YEAR($F176)&gt;$G176,0,IF(YEAR($F176)=$G176,HLOOKUP(MONTH(F176),Inputs!$B$11:$M$15,4),1)))</f>
        <v>1</v>
      </c>
      <c r="J176" s="2">
        <f>SUMIFS('raw data'!$E:$E,'raw data'!$A:$A,"="&amp;WholeYearOnly1!$A176,'raw data'!$G:$G,"="&amp;WholeYearOnly1!$G176)</f>
        <v>4</v>
      </c>
      <c r="K176" s="24">
        <f ca="1">$E176*I176*Inputs!$A$2</f>
        <v>3.1019999999999999</v>
      </c>
      <c r="L176" s="11">
        <f ca="1">IFERROR(J176/K176,"")</f>
        <v>1.2894906511927788</v>
      </c>
      <c r="M176" s="26">
        <f>J176/((8760)*(E176/1000))</f>
        <v>0.16192234204475534</v>
      </c>
    </row>
    <row r="177" spans="1:13" x14ac:dyDescent="0.25">
      <c r="A177" s="2">
        <v>1064</v>
      </c>
      <c r="C177" s="2" t="s">
        <v>5</v>
      </c>
      <c r="D177" s="2">
        <v>9</v>
      </c>
      <c r="E177" s="2">
        <v>3.76</v>
      </c>
      <c r="F177" s="12">
        <v>40422</v>
      </c>
      <c r="G177" s="18">
        <v>2011</v>
      </c>
      <c r="H177" s="2">
        <f ca="1">IF(G177=Inputs!$A$4,1,0)</f>
        <v>0</v>
      </c>
      <c r="I177" s="21">
        <f ca="1">IF(H177=1,HLOOKUP(MONTH(F177),Inputs!$B$11:$M$15,5),IF(YEAR($F177)&gt;$G177,0,IF(YEAR($F177)=$G177,HLOOKUP(MONTH(F177),Inputs!$B$11:$M$15,4),1)))</f>
        <v>1</v>
      </c>
      <c r="J177" s="2">
        <f>SUMIFS('raw data'!$E:$E,'raw data'!$A:$A,"="&amp;WholeYearOnly1!$A177,'raw data'!$G:$G,"="&amp;WholeYearOnly1!$G177)</f>
        <v>5</v>
      </c>
      <c r="K177" s="24">
        <f ca="1">$E177*I177*Inputs!$A$2</f>
        <v>4.1360000000000001</v>
      </c>
      <c r="L177" s="11">
        <f ca="1">IFERROR(J177/K177,"")</f>
        <v>1.2088974854932302</v>
      </c>
      <c r="M177" s="26">
        <f>J177/((8760)*(E177/1000))</f>
        <v>0.15180219566695816</v>
      </c>
    </row>
    <row r="178" spans="1:13" x14ac:dyDescent="0.25">
      <c r="A178" s="2">
        <v>1083</v>
      </c>
      <c r="C178" s="2" t="s">
        <v>5</v>
      </c>
      <c r="D178" s="2">
        <v>9</v>
      </c>
      <c r="E178" s="2">
        <v>3.51</v>
      </c>
      <c r="F178" s="12">
        <v>40360</v>
      </c>
      <c r="G178" s="18">
        <v>2011</v>
      </c>
      <c r="H178" s="2">
        <f ca="1">IF(G178=Inputs!$A$4,1,0)</f>
        <v>0</v>
      </c>
      <c r="I178" s="21">
        <f ca="1">IF(H178=1,HLOOKUP(MONTH(F178),Inputs!$B$11:$M$15,5),IF(YEAR($F178)&gt;$G178,0,IF(YEAR($F178)=$G178,HLOOKUP(MONTH(F178),Inputs!$B$11:$M$15,4),1)))</f>
        <v>1</v>
      </c>
      <c r="J178" s="2">
        <f>SUMIFS('raw data'!$E:$E,'raw data'!$A:$A,"="&amp;WholeYearOnly1!$A178,'raw data'!$G:$G,"="&amp;WholeYearOnly1!$G178)</f>
        <v>5</v>
      </c>
      <c r="K178" s="24">
        <f ca="1">$E178*I178*Inputs!$A$2</f>
        <v>3.8610000000000002</v>
      </c>
      <c r="L178" s="11">
        <f ca="1">IFERROR(J178/K178,"")</f>
        <v>1.295001295001295</v>
      </c>
      <c r="M178" s="26">
        <f>J178/((8760)*(E178/1000))</f>
        <v>0.16261431786545943</v>
      </c>
    </row>
    <row r="179" spans="1:13" x14ac:dyDescent="0.25">
      <c r="A179" s="2">
        <v>1134</v>
      </c>
      <c r="C179" s="2" t="s">
        <v>5</v>
      </c>
      <c r="D179" s="2">
        <v>2</v>
      </c>
      <c r="E179" s="2">
        <v>3.6</v>
      </c>
      <c r="F179" s="12">
        <v>40391</v>
      </c>
      <c r="G179" s="18">
        <v>2011</v>
      </c>
      <c r="H179" s="2">
        <f ca="1">IF(G179=Inputs!$A$4,1,0)</f>
        <v>0</v>
      </c>
      <c r="I179" s="21">
        <f ca="1">IF(H179=1,HLOOKUP(MONTH(F179),Inputs!$B$11:$M$15,5),IF(YEAR($F179)&gt;$G179,0,IF(YEAR($F179)=$G179,HLOOKUP(MONTH(F179),Inputs!$B$11:$M$15,4),1)))</f>
        <v>1</v>
      </c>
      <c r="J179" s="2">
        <f>SUMIFS('raw data'!$E:$E,'raw data'!$A:$A,"="&amp;WholeYearOnly1!$A179,'raw data'!$G:$G,"="&amp;WholeYearOnly1!$G179)</f>
        <v>5</v>
      </c>
      <c r="K179" s="24">
        <f ca="1">$E179*I179*Inputs!$A$2</f>
        <v>3.9600000000000004</v>
      </c>
      <c r="L179" s="11">
        <f ca="1">IFERROR(J179/K179,"")</f>
        <v>1.2626262626262625</v>
      </c>
      <c r="M179" s="26">
        <f>J179/((8760)*(E179/1000))</f>
        <v>0.15854895991882295</v>
      </c>
    </row>
    <row r="180" spans="1:13" x14ac:dyDescent="0.25">
      <c r="A180" s="2">
        <v>1141</v>
      </c>
      <c r="C180" s="2" t="s">
        <v>5</v>
      </c>
      <c r="D180" s="2">
        <v>2</v>
      </c>
      <c r="E180" s="2">
        <v>2.8439999999999999</v>
      </c>
      <c r="F180" s="12">
        <v>40422</v>
      </c>
      <c r="G180" s="18">
        <v>2011</v>
      </c>
      <c r="H180" s="2">
        <f ca="1">IF(G180=Inputs!$A$4,1,0)</f>
        <v>0</v>
      </c>
      <c r="I180" s="21">
        <f ca="1">IF(H180=1,HLOOKUP(MONTH(F180),Inputs!$B$11:$M$15,5),IF(YEAR($F180)&gt;$G180,0,IF(YEAR($F180)=$G180,HLOOKUP(MONTH(F180),Inputs!$B$11:$M$15,4),1)))</f>
        <v>1</v>
      </c>
      <c r="J180" s="2">
        <f>SUMIFS('raw data'!$E:$E,'raw data'!$A:$A,"="&amp;WholeYearOnly1!$A180,'raw data'!$G:$G,"="&amp;WholeYearOnly1!$G180)</f>
        <v>0</v>
      </c>
      <c r="K180" s="24">
        <f ca="1">$E180*I180*Inputs!$A$2</f>
        <v>3.1284000000000001</v>
      </c>
      <c r="L180" s="11">
        <f ca="1">IFERROR(J180/K180,"")</f>
        <v>0</v>
      </c>
      <c r="M180" s="26">
        <f>J180/((8760)*(E180/1000))</f>
        <v>0</v>
      </c>
    </row>
    <row r="181" spans="1:13" x14ac:dyDescent="0.25">
      <c r="A181" s="2">
        <v>1153</v>
      </c>
      <c r="C181" s="2" t="s">
        <v>5</v>
      </c>
      <c r="D181" s="2">
        <v>2</v>
      </c>
      <c r="E181" s="2">
        <v>4.7300000000000004</v>
      </c>
      <c r="F181" s="12">
        <v>40360</v>
      </c>
      <c r="G181" s="18">
        <v>2011</v>
      </c>
      <c r="H181" s="2">
        <f ca="1">IF(G181=Inputs!$A$4,1,0)</f>
        <v>0</v>
      </c>
      <c r="I181" s="21">
        <f ca="1">IF(H181=1,HLOOKUP(MONTH(F181),Inputs!$B$11:$M$15,5),IF(YEAR($F181)&gt;$G181,0,IF(YEAR($F181)=$G181,HLOOKUP(MONTH(F181),Inputs!$B$11:$M$15,4),1)))</f>
        <v>1</v>
      </c>
      <c r="J181" s="2">
        <f>SUMIFS('raw data'!$E:$E,'raw data'!$A:$A,"="&amp;WholeYearOnly1!$A181,'raw data'!$G:$G,"="&amp;WholeYearOnly1!$G181)</f>
        <v>5</v>
      </c>
      <c r="K181" s="24">
        <f ca="1">$E181*I181*Inputs!$A$2</f>
        <v>5.2030000000000012</v>
      </c>
      <c r="L181" s="11">
        <f ca="1">IFERROR(J181/K181,"")</f>
        <v>0.96098404766480849</v>
      </c>
      <c r="M181" s="26">
        <f>J181/((8760)*(E181/1000))</f>
        <v>0.1206715128346221</v>
      </c>
    </row>
    <row r="182" spans="1:13" x14ac:dyDescent="0.25">
      <c r="A182" s="2">
        <v>1168</v>
      </c>
      <c r="C182" s="2" t="s">
        <v>5</v>
      </c>
      <c r="D182" s="2">
        <v>9</v>
      </c>
      <c r="E182" s="2">
        <v>2.6110000000000002</v>
      </c>
      <c r="F182" s="12">
        <v>40483</v>
      </c>
      <c r="G182" s="18">
        <v>2011</v>
      </c>
      <c r="H182" s="2">
        <f ca="1">IF(G182=Inputs!$A$4,1,0)</f>
        <v>0</v>
      </c>
      <c r="I182" s="21">
        <f ca="1">IF(H182=1,HLOOKUP(MONTH(F182),Inputs!$B$11:$M$15,5),IF(YEAR($F182)&gt;$G182,0,IF(YEAR($F182)=$G182,HLOOKUP(MONTH(F182),Inputs!$B$11:$M$15,4),1)))</f>
        <v>1</v>
      </c>
      <c r="J182" s="2">
        <f>SUMIFS('raw data'!$E:$E,'raw data'!$A:$A,"="&amp;WholeYearOnly1!$A182,'raw data'!$G:$G,"="&amp;WholeYearOnly1!$G182)</f>
        <v>0</v>
      </c>
      <c r="K182" s="24">
        <f ca="1">$E182*I182*Inputs!$A$2</f>
        <v>2.8721000000000005</v>
      </c>
      <c r="L182" s="11">
        <f ca="1">IFERROR(J182/K182,"")</f>
        <v>0</v>
      </c>
      <c r="M182" s="26">
        <f>J182/((8760)*(E182/1000))</f>
        <v>0</v>
      </c>
    </row>
    <row r="183" spans="1:13" x14ac:dyDescent="0.25">
      <c r="A183" s="2">
        <v>1170</v>
      </c>
      <c r="C183" s="2" t="s">
        <v>5</v>
      </c>
      <c r="D183" s="2">
        <v>9</v>
      </c>
      <c r="E183" s="2">
        <v>2.6110000000000002</v>
      </c>
      <c r="F183" s="12">
        <v>40391</v>
      </c>
      <c r="G183" s="18">
        <v>2011</v>
      </c>
      <c r="H183" s="2">
        <f ca="1">IF(G183=Inputs!$A$4,1,0)</f>
        <v>0</v>
      </c>
      <c r="I183" s="21">
        <f ca="1">IF(H183=1,HLOOKUP(MONTH(F183),Inputs!$B$11:$M$15,5),IF(YEAR($F183)&gt;$G183,0,IF(YEAR($F183)=$G183,HLOOKUP(MONTH(F183),Inputs!$B$11:$M$15,4),1)))</f>
        <v>1</v>
      </c>
      <c r="J183" s="2">
        <f>SUMIFS('raw data'!$E:$E,'raw data'!$A:$A,"="&amp;WholeYearOnly1!$A183,'raw data'!$G:$G,"="&amp;WholeYearOnly1!$G183)</f>
        <v>0</v>
      </c>
      <c r="K183" s="24">
        <f ca="1">$E183*I183*Inputs!$A$2</f>
        <v>2.8721000000000005</v>
      </c>
      <c r="L183" s="11">
        <f ca="1">IFERROR(J183/K183,"")</f>
        <v>0</v>
      </c>
      <c r="M183" s="26">
        <f>J183/((8760)*(E183/1000))</f>
        <v>0</v>
      </c>
    </row>
    <row r="184" spans="1:13" x14ac:dyDescent="0.25">
      <c r="A184" s="2">
        <v>1177</v>
      </c>
      <c r="C184" s="2" t="s">
        <v>5</v>
      </c>
      <c r="D184" s="2">
        <v>9</v>
      </c>
      <c r="E184" s="2">
        <v>3.0089999999999999</v>
      </c>
      <c r="F184" s="12">
        <v>40452</v>
      </c>
      <c r="G184" s="18">
        <v>2011</v>
      </c>
      <c r="H184" s="2">
        <f ca="1">IF(G184=Inputs!$A$4,1,0)</f>
        <v>0</v>
      </c>
      <c r="I184" s="21">
        <f ca="1">IF(H184=1,HLOOKUP(MONTH(F184),Inputs!$B$11:$M$15,5),IF(YEAR($F184)&gt;$G184,0,IF(YEAR($F184)=$G184,HLOOKUP(MONTH(F184),Inputs!$B$11:$M$15,4),1)))</f>
        <v>1</v>
      </c>
      <c r="J184" s="2">
        <f>SUMIFS('raw data'!$E:$E,'raw data'!$A:$A,"="&amp;WholeYearOnly1!$A184,'raw data'!$G:$G,"="&amp;WholeYearOnly1!$G184)</f>
        <v>0</v>
      </c>
      <c r="K184" s="24">
        <f ca="1">$E184*I184*Inputs!$A$2</f>
        <v>3.3099000000000003</v>
      </c>
      <c r="L184" s="11">
        <f ca="1">IFERROR(J184/K184,"")</f>
        <v>0</v>
      </c>
      <c r="M184" s="26">
        <f>J184/((8760)*(E184/1000))</f>
        <v>0</v>
      </c>
    </row>
    <row r="185" spans="1:13" x14ac:dyDescent="0.25">
      <c r="A185" s="2">
        <v>1178</v>
      </c>
      <c r="C185" s="2" t="s">
        <v>5</v>
      </c>
      <c r="D185" s="2">
        <v>9</v>
      </c>
      <c r="E185" s="2">
        <v>2.6110000000000002</v>
      </c>
      <c r="F185" s="12">
        <v>40452</v>
      </c>
      <c r="G185" s="18">
        <v>2011</v>
      </c>
      <c r="H185" s="2">
        <f ca="1">IF(G185=Inputs!$A$4,1,0)</f>
        <v>0</v>
      </c>
      <c r="I185" s="21">
        <f ca="1">IF(H185=1,HLOOKUP(MONTH(F185),Inputs!$B$11:$M$15,5),IF(YEAR($F185)&gt;$G185,0,IF(YEAR($F185)=$G185,HLOOKUP(MONTH(F185),Inputs!$B$11:$M$15,4),1)))</f>
        <v>1</v>
      </c>
      <c r="J185" s="2">
        <f>SUMIFS('raw data'!$E:$E,'raw data'!$A:$A,"="&amp;WholeYearOnly1!$A185,'raw data'!$G:$G,"="&amp;WholeYearOnly1!$G185)</f>
        <v>0</v>
      </c>
      <c r="K185" s="24">
        <f ca="1">$E185*I185*Inputs!$A$2</f>
        <v>2.8721000000000005</v>
      </c>
      <c r="L185" s="11">
        <f ca="1">IFERROR(J185/K185,"")</f>
        <v>0</v>
      </c>
      <c r="M185" s="26">
        <f>J185/((8760)*(E185/1000))</f>
        <v>0</v>
      </c>
    </row>
    <row r="186" spans="1:13" x14ac:dyDescent="0.25">
      <c r="A186" s="2">
        <v>1179</v>
      </c>
      <c r="C186" s="2" t="s">
        <v>5</v>
      </c>
      <c r="D186" s="2">
        <v>9</v>
      </c>
      <c r="E186" s="2">
        <v>3.0089999999999999</v>
      </c>
      <c r="F186" s="12">
        <v>40452</v>
      </c>
      <c r="G186" s="18">
        <v>2011</v>
      </c>
      <c r="H186" s="2">
        <f ca="1">IF(G186=Inputs!$A$4,1,0)</f>
        <v>0</v>
      </c>
      <c r="I186" s="21">
        <f ca="1">IF(H186=1,HLOOKUP(MONTH(F186),Inputs!$B$11:$M$15,5),IF(YEAR($F186)&gt;$G186,0,IF(YEAR($F186)=$G186,HLOOKUP(MONTH(F186),Inputs!$B$11:$M$15,4),1)))</f>
        <v>1</v>
      </c>
      <c r="J186" s="2">
        <f>SUMIFS('raw data'!$E:$E,'raw data'!$A:$A,"="&amp;WholeYearOnly1!$A186,'raw data'!$G:$G,"="&amp;WholeYearOnly1!$G186)</f>
        <v>0</v>
      </c>
      <c r="K186" s="24">
        <f ca="1">$E186*I186*Inputs!$A$2</f>
        <v>3.3099000000000003</v>
      </c>
      <c r="L186" s="11">
        <f ca="1">IFERROR(J186/K186,"")</f>
        <v>0</v>
      </c>
      <c r="M186" s="26">
        <f>J186/((8760)*(E186/1000))</f>
        <v>0</v>
      </c>
    </row>
    <row r="187" spans="1:13" x14ac:dyDescent="0.25">
      <c r="A187" s="2">
        <v>1180</v>
      </c>
      <c r="C187" s="2" t="s">
        <v>5</v>
      </c>
      <c r="D187" s="2">
        <v>9</v>
      </c>
      <c r="E187" s="2">
        <v>2.7480000000000002</v>
      </c>
      <c r="F187" s="12">
        <v>40360</v>
      </c>
      <c r="G187" s="18">
        <v>2011</v>
      </c>
      <c r="H187" s="2">
        <f ca="1">IF(G187=Inputs!$A$4,1,0)</f>
        <v>0</v>
      </c>
      <c r="I187" s="21">
        <f ca="1">IF(H187=1,HLOOKUP(MONTH(F187),Inputs!$B$11:$M$15,5),IF(YEAR($F187)&gt;$G187,0,IF(YEAR($F187)=$G187,HLOOKUP(MONTH(F187),Inputs!$B$11:$M$15,4),1)))</f>
        <v>1</v>
      </c>
      <c r="J187" s="2">
        <f>SUMIFS('raw data'!$E:$E,'raw data'!$A:$A,"="&amp;WholeYearOnly1!$A187,'raw data'!$G:$G,"="&amp;WholeYearOnly1!$G187)</f>
        <v>0</v>
      </c>
      <c r="K187" s="24">
        <f ca="1">$E187*I187*Inputs!$A$2</f>
        <v>3.0228000000000006</v>
      </c>
      <c r="L187" s="11">
        <f ca="1">IFERROR(J187/K187,"")</f>
        <v>0</v>
      </c>
      <c r="M187" s="26">
        <f>J187/((8760)*(E187/1000))</f>
        <v>0</v>
      </c>
    </row>
    <row r="188" spans="1:13" x14ac:dyDescent="0.25">
      <c r="A188" s="2">
        <v>1181</v>
      </c>
      <c r="C188" s="2" t="s">
        <v>5</v>
      </c>
      <c r="D188" s="2">
        <v>9</v>
      </c>
      <c r="E188" s="2">
        <v>2.6110000000000002</v>
      </c>
      <c r="F188" s="12">
        <v>40452</v>
      </c>
      <c r="G188" s="18">
        <v>2011</v>
      </c>
      <c r="H188" s="2">
        <f ca="1">IF(G188=Inputs!$A$4,1,0)</f>
        <v>0</v>
      </c>
      <c r="I188" s="21">
        <f ca="1">IF(H188=1,HLOOKUP(MONTH(F188),Inputs!$B$11:$M$15,5),IF(YEAR($F188)&gt;$G188,0,IF(YEAR($F188)=$G188,HLOOKUP(MONTH(F188),Inputs!$B$11:$M$15,4),1)))</f>
        <v>1</v>
      </c>
      <c r="J188" s="2">
        <f>SUMIFS('raw data'!$E:$E,'raw data'!$A:$A,"="&amp;WholeYearOnly1!$A188,'raw data'!$G:$G,"="&amp;WholeYearOnly1!$G188)</f>
        <v>0</v>
      </c>
      <c r="K188" s="24">
        <f ca="1">$E188*I188*Inputs!$A$2</f>
        <v>2.8721000000000005</v>
      </c>
      <c r="L188" s="11">
        <f ca="1">IFERROR(J188/K188,"")</f>
        <v>0</v>
      </c>
      <c r="M188" s="26">
        <f>J188/((8760)*(E188/1000))</f>
        <v>0</v>
      </c>
    </row>
    <row r="189" spans="1:13" x14ac:dyDescent="0.25">
      <c r="A189" s="2">
        <v>1187</v>
      </c>
      <c r="C189" s="2" t="s">
        <v>5</v>
      </c>
      <c r="D189" s="2">
        <v>9</v>
      </c>
      <c r="E189" s="2">
        <v>2.6110000000000002</v>
      </c>
      <c r="F189" s="12">
        <v>40483</v>
      </c>
      <c r="G189" s="18">
        <v>2011</v>
      </c>
      <c r="H189" s="2">
        <f ca="1">IF(G189=Inputs!$A$4,1,0)</f>
        <v>0</v>
      </c>
      <c r="I189" s="21">
        <f ca="1">IF(H189=1,HLOOKUP(MONTH(F189),Inputs!$B$11:$M$15,5),IF(YEAR($F189)&gt;$G189,0,IF(YEAR($F189)=$G189,HLOOKUP(MONTH(F189),Inputs!$B$11:$M$15,4),1)))</f>
        <v>1</v>
      </c>
      <c r="J189" s="2">
        <f>SUMIFS('raw data'!$E:$E,'raw data'!$A:$A,"="&amp;WholeYearOnly1!$A189,'raw data'!$G:$G,"="&amp;WholeYearOnly1!$G189)</f>
        <v>0</v>
      </c>
      <c r="K189" s="24">
        <f ca="1">$E189*I189*Inputs!$A$2</f>
        <v>2.8721000000000005</v>
      </c>
      <c r="L189" s="11">
        <f ca="1">IFERROR(J189/K189,"")</f>
        <v>0</v>
      </c>
      <c r="M189" s="26">
        <f>J189/((8760)*(E189/1000))</f>
        <v>0</v>
      </c>
    </row>
    <row r="190" spans="1:13" x14ac:dyDescent="0.25">
      <c r="A190" s="2">
        <v>1191</v>
      </c>
      <c r="C190" s="2" t="s">
        <v>5</v>
      </c>
      <c r="D190" s="2">
        <v>2</v>
      </c>
      <c r="E190" s="2">
        <v>2.9409999999999998</v>
      </c>
      <c r="F190" s="12">
        <v>40422</v>
      </c>
      <c r="G190" s="18">
        <v>2011</v>
      </c>
      <c r="H190" s="2">
        <f ca="1">IF(G190=Inputs!$A$4,1,0)</f>
        <v>0</v>
      </c>
      <c r="I190" s="21">
        <f ca="1">IF(H190=1,HLOOKUP(MONTH(F190),Inputs!$B$11:$M$15,5),IF(YEAR($F190)&gt;$G190,0,IF(YEAR($F190)=$G190,HLOOKUP(MONTH(F190),Inputs!$B$11:$M$15,4),1)))</f>
        <v>1</v>
      </c>
      <c r="J190" s="2">
        <f>SUMIFS('raw data'!$E:$E,'raw data'!$A:$A,"="&amp;WholeYearOnly1!$A190,'raw data'!$G:$G,"="&amp;WholeYearOnly1!$G190)</f>
        <v>0</v>
      </c>
      <c r="K190" s="24">
        <f ca="1">$E190*I190*Inputs!$A$2</f>
        <v>3.2351000000000001</v>
      </c>
      <c r="L190" s="11">
        <f ca="1">IFERROR(J190/K190,"")</f>
        <v>0</v>
      </c>
      <c r="M190" s="26">
        <f>J190/((8760)*(E190/1000))</f>
        <v>0</v>
      </c>
    </row>
    <row r="191" spans="1:13" x14ac:dyDescent="0.25">
      <c r="A191" s="2">
        <v>1195</v>
      </c>
      <c r="C191" s="2" t="s">
        <v>5</v>
      </c>
      <c r="D191" s="2">
        <v>2</v>
      </c>
      <c r="E191" s="2">
        <v>5.64</v>
      </c>
      <c r="F191" s="12">
        <v>40360</v>
      </c>
      <c r="G191" s="18">
        <v>2011</v>
      </c>
      <c r="H191" s="2">
        <f ca="1">IF(G191=Inputs!$A$4,1,0)</f>
        <v>0</v>
      </c>
      <c r="I191" s="21">
        <f ca="1">IF(H191=1,HLOOKUP(MONTH(F191),Inputs!$B$11:$M$15,5),IF(YEAR($F191)&gt;$G191,0,IF(YEAR($F191)=$G191,HLOOKUP(MONTH(F191),Inputs!$B$11:$M$15,4),1)))</f>
        <v>1</v>
      </c>
      <c r="J191" s="2">
        <f>SUMIFS('raw data'!$E:$E,'raw data'!$A:$A,"="&amp;WholeYearOnly1!$A191,'raw data'!$G:$G,"="&amp;WholeYearOnly1!$G191)</f>
        <v>7</v>
      </c>
      <c r="K191" s="24">
        <f ca="1">$E191*I191*Inputs!$A$2</f>
        <v>6.2039999999999997</v>
      </c>
      <c r="L191" s="11">
        <f ca="1">IFERROR(J191/K191,"")</f>
        <v>1.1283043197936815</v>
      </c>
      <c r="M191" s="26">
        <f>J191/((8760)*(E191/1000))</f>
        <v>0.14168204928916092</v>
      </c>
    </row>
    <row r="192" spans="1:13" x14ac:dyDescent="0.25">
      <c r="A192" s="2">
        <v>1234</v>
      </c>
      <c r="C192" s="2" t="s">
        <v>5</v>
      </c>
      <c r="D192" s="2">
        <v>9</v>
      </c>
      <c r="E192" s="2">
        <v>3.0089999999999999</v>
      </c>
      <c r="F192" s="12">
        <v>40422</v>
      </c>
      <c r="G192" s="18">
        <v>2011</v>
      </c>
      <c r="H192" s="2">
        <f ca="1">IF(G192=Inputs!$A$4,1,0)</f>
        <v>0</v>
      </c>
      <c r="I192" s="21">
        <f ca="1">IF(H192=1,HLOOKUP(MONTH(F192),Inputs!$B$11:$M$15,5),IF(YEAR($F192)&gt;$G192,0,IF(YEAR($F192)=$G192,HLOOKUP(MONTH(F192),Inputs!$B$11:$M$15,4),1)))</f>
        <v>1</v>
      </c>
      <c r="J192" s="2">
        <f>SUMIFS('raw data'!$E:$E,'raw data'!$A:$A,"="&amp;WholeYearOnly1!$A192,'raw data'!$G:$G,"="&amp;WholeYearOnly1!$G192)</f>
        <v>0</v>
      </c>
      <c r="K192" s="24">
        <f ca="1">$E192*I192*Inputs!$A$2</f>
        <v>3.3099000000000003</v>
      </c>
      <c r="L192" s="11">
        <f ca="1">IFERROR(J192/K192,"")</f>
        <v>0</v>
      </c>
      <c r="M192" s="26">
        <f>J192/((8760)*(E192/1000))</f>
        <v>0</v>
      </c>
    </row>
    <row r="193" spans="1:13" x14ac:dyDescent="0.25">
      <c r="A193" s="2">
        <v>1239</v>
      </c>
      <c r="C193" s="2" t="s">
        <v>5</v>
      </c>
      <c r="D193" s="2">
        <v>5</v>
      </c>
      <c r="E193" s="2">
        <v>3.1680000000000001</v>
      </c>
      <c r="F193" s="12">
        <v>40422</v>
      </c>
      <c r="G193" s="18">
        <v>2011</v>
      </c>
      <c r="H193" s="2">
        <f ca="1">IF(G193=Inputs!$A$4,1,0)</f>
        <v>0</v>
      </c>
      <c r="I193" s="21">
        <f ca="1">IF(H193=1,HLOOKUP(MONTH(F193),Inputs!$B$11:$M$15,5),IF(YEAR($F193)&gt;$G193,0,IF(YEAR($F193)=$G193,HLOOKUP(MONTH(F193),Inputs!$B$11:$M$15,4),1)))</f>
        <v>1</v>
      </c>
      <c r="J193" s="2">
        <f>SUMIFS('raw data'!$E:$E,'raw data'!$A:$A,"="&amp;WholeYearOnly1!$A193,'raw data'!$G:$G,"="&amp;WholeYearOnly1!$G193)</f>
        <v>4</v>
      </c>
      <c r="K193" s="24">
        <f ca="1">$E193*I193*Inputs!$A$2</f>
        <v>3.4848000000000003</v>
      </c>
      <c r="L193" s="11">
        <f ca="1">IFERROR(J193/K193,"")</f>
        <v>1.1478420569329659</v>
      </c>
      <c r="M193" s="26">
        <f>J193/((8760)*(E193/1000))</f>
        <v>0.14413541810802083</v>
      </c>
    </row>
    <row r="194" spans="1:13" x14ac:dyDescent="0.25">
      <c r="A194" s="2">
        <v>1272</v>
      </c>
      <c r="C194" s="2" t="s">
        <v>5</v>
      </c>
      <c r="D194" s="2">
        <v>8</v>
      </c>
      <c r="E194" s="2">
        <v>2.4</v>
      </c>
      <c r="F194" s="12">
        <v>40422</v>
      </c>
      <c r="G194" s="18">
        <v>2011</v>
      </c>
      <c r="H194" s="2">
        <f ca="1">IF(G194=Inputs!$A$4,1,0)</f>
        <v>0</v>
      </c>
      <c r="I194" s="21">
        <f ca="1">IF(H194=1,HLOOKUP(MONTH(F194),Inputs!$B$11:$M$15,5),IF(YEAR($F194)&gt;$G194,0,IF(YEAR($F194)=$G194,HLOOKUP(MONTH(F194),Inputs!$B$11:$M$15,4),1)))</f>
        <v>1</v>
      </c>
      <c r="J194" s="2">
        <f>SUMIFS('raw data'!$E:$E,'raw data'!$A:$A,"="&amp;WholeYearOnly1!$A194,'raw data'!$G:$G,"="&amp;WholeYearOnly1!$G194)</f>
        <v>3</v>
      </c>
      <c r="K194" s="24">
        <f ca="1">$E194*I194*Inputs!$A$2</f>
        <v>2.64</v>
      </c>
      <c r="L194" s="11">
        <f ca="1">IFERROR(J194/K194,"")</f>
        <v>1.1363636363636362</v>
      </c>
      <c r="M194" s="26">
        <f>J194/((8760)*(E194/1000))</f>
        <v>0.14269406392694065</v>
      </c>
    </row>
    <row r="195" spans="1:13" x14ac:dyDescent="0.25">
      <c r="A195" s="2">
        <v>1278</v>
      </c>
      <c r="C195" s="2" t="s">
        <v>5</v>
      </c>
      <c r="D195" s="2">
        <v>2</v>
      </c>
      <c r="E195" s="2">
        <v>7.2</v>
      </c>
      <c r="F195" s="12">
        <v>40238</v>
      </c>
      <c r="G195" s="18">
        <v>2011</v>
      </c>
      <c r="H195" s="2">
        <f ca="1">IF(G195=Inputs!$A$4,1,0)</f>
        <v>0</v>
      </c>
      <c r="I195" s="21">
        <f ca="1">IF(H195=1,HLOOKUP(MONTH(F195),Inputs!$B$11:$M$15,5),IF(YEAR($F195)&gt;$G195,0,IF(YEAR($F195)=$G195,HLOOKUP(MONTH(F195),Inputs!$B$11:$M$15,4),1)))</f>
        <v>1</v>
      </c>
      <c r="J195" s="2">
        <f>SUMIFS('raw data'!$E:$E,'raw data'!$A:$A,"="&amp;WholeYearOnly1!$A195,'raw data'!$G:$G,"="&amp;WholeYearOnly1!$G195)</f>
        <v>8</v>
      </c>
      <c r="K195" s="24">
        <f ca="1">$E195*I195*Inputs!$A$2</f>
        <v>7.9200000000000008</v>
      </c>
      <c r="L195" s="11">
        <f ca="1">IFERROR(J195/K195,"")</f>
        <v>1.0101010101010099</v>
      </c>
      <c r="M195" s="26">
        <f>J195/((8760)*(E195/1000))</f>
        <v>0.12683916793505837</v>
      </c>
    </row>
    <row r="196" spans="1:13" x14ac:dyDescent="0.25">
      <c r="A196" s="2">
        <v>1279</v>
      </c>
      <c r="C196" s="2" t="s">
        <v>5</v>
      </c>
      <c r="D196" s="2">
        <v>9</v>
      </c>
      <c r="E196" s="2">
        <v>2.4249999999999998</v>
      </c>
      <c r="F196" s="12">
        <v>40452</v>
      </c>
      <c r="G196" s="18">
        <v>2011</v>
      </c>
      <c r="H196" s="2">
        <f ca="1">IF(G196=Inputs!$A$4,1,0)</f>
        <v>0</v>
      </c>
      <c r="I196" s="21">
        <f ca="1">IF(H196=1,HLOOKUP(MONTH(F196),Inputs!$B$11:$M$15,5),IF(YEAR($F196)&gt;$G196,0,IF(YEAR($F196)=$G196,HLOOKUP(MONTH(F196),Inputs!$B$11:$M$15,4),1)))</f>
        <v>1</v>
      </c>
      <c r="J196" s="2">
        <f>SUMIFS('raw data'!$E:$E,'raw data'!$A:$A,"="&amp;WholeYearOnly1!$A196,'raw data'!$G:$G,"="&amp;WholeYearOnly1!$G196)</f>
        <v>0</v>
      </c>
      <c r="K196" s="24">
        <f ca="1">$E196*I196*Inputs!$A$2</f>
        <v>2.6675</v>
      </c>
      <c r="L196" s="11">
        <f ca="1">IFERROR(J196/K196,"")</f>
        <v>0</v>
      </c>
      <c r="M196" s="26">
        <f>J196/((8760)*(E196/1000))</f>
        <v>0</v>
      </c>
    </row>
    <row r="197" spans="1:13" x14ac:dyDescent="0.25">
      <c r="A197" s="2">
        <v>1280</v>
      </c>
      <c r="C197" s="2" t="s">
        <v>5</v>
      </c>
      <c r="D197" s="2">
        <v>2</v>
      </c>
      <c r="E197" s="2">
        <v>7.2149999999999999</v>
      </c>
      <c r="F197" s="12">
        <v>40391</v>
      </c>
      <c r="G197" s="18">
        <v>2011</v>
      </c>
      <c r="H197" s="2">
        <f ca="1">IF(G197=Inputs!$A$4,1,0)</f>
        <v>0</v>
      </c>
      <c r="I197" s="21">
        <f ca="1">IF(H197=1,HLOOKUP(MONTH(F197),Inputs!$B$11:$M$15,5),IF(YEAR($F197)&gt;$G197,0,IF(YEAR($F197)=$G197,HLOOKUP(MONTH(F197),Inputs!$B$11:$M$15,4),1)))</f>
        <v>1</v>
      </c>
      <c r="J197" s="2">
        <f>SUMIFS('raw data'!$E:$E,'raw data'!$A:$A,"="&amp;WholeYearOnly1!$A197,'raw data'!$G:$G,"="&amp;WholeYearOnly1!$G197)</f>
        <v>8</v>
      </c>
      <c r="K197" s="24">
        <f ca="1">$E197*I197*Inputs!$A$2</f>
        <v>7.9365000000000006</v>
      </c>
      <c r="L197" s="11">
        <f ca="1">IFERROR(J197/K197,"")</f>
        <v>1.008001008001008</v>
      </c>
      <c r="M197" s="26">
        <f>J197/((8760)*(E197/1000))</f>
        <v>0.12657546904122247</v>
      </c>
    </row>
    <row r="198" spans="1:13" x14ac:dyDescent="0.25">
      <c r="A198" s="2">
        <v>1287</v>
      </c>
      <c r="C198" s="2" t="s">
        <v>5</v>
      </c>
      <c r="D198" s="2">
        <v>3</v>
      </c>
      <c r="E198" s="2">
        <v>34.520000000000003</v>
      </c>
      <c r="F198" s="12">
        <v>40026</v>
      </c>
      <c r="G198" s="18">
        <v>2011</v>
      </c>
      <c r="H198" s="2">
        <f ca="1">IF(G198=Inputs!$A$4,1,0)</f>
        <v>0</v>
      </c>
      <c r="I198" s="21">
        <f ca="1">IF(H198=1,HLOOKUP(MONTH(F198),Inputs!$B$11:$M$15,5),IF(YEAR($F198)&gt;$G198,0,IF(YEAR($F198)=$G198,HLOOKUP(MONTH(F198),Inputs!$B$11:$M$15,4),1)))</f>
        <v>1</v>
      </c>
      <c r="J198" s="2">
        <f>SUMIFS('raw data'!$E:$E,'raw data'!$A:$A,"="&amp;WholeYearOnly1!$A198,'raw data'!$G:$G,"="&amp;WholeYearOnly1!$G198)</f>
        <v>38</v>
      </c>
      <c r="K198" s="24">
        <f ca="1">$E198*I198*Inputs!$A$2</f>
        <v>37.972000000000008</v>
      </c>
      <c r="L198" s="11">
        <f ca="1">IFERROR(J198/K198,"")</f>
        <v>1.0007373854419044</v>
      </c>
      <c r="M198" s="26">
        <f>J198/((8760)*(E198/1000))</f>
        <v>0.12566337031804736</v>
      </c>
    </row>
    <row r="199" spans="1:13" x14ac:dyDescent="0.25">
      <c r="A199" s="2">
        <v>1292</v>
      </c>
      <c r="C199" s="2" t="s">
        <v>5</v>
      </c>
      <c r="D199" s="2">
        <v>2</v>
      </c>
      <c r="E199" s="2">
        <v>5.85</v>
      </c>
      <c r="F199" s="12">
        <v>40391</v>
      </c>
      <c r="G199" s="18">
        <v>2011</v>
      </c>
      <c r="H199" s="2">
        <f ca="1">IF(G199=Inputs!$A$4,1,0)</f>
        <v>0</v>
      </c>
      <c r="I199" s="21">
        <f ca="1">IF(H199=1,HLOOKUP(MONTH(F199),Inputs!$B$11:$M$15,5),IF(YEAR($F199)&gt;$G199,0,IF(YEAR($F199)=$G199,HLOOKUP(MONTH(F199),Inputs!$B$11:$M$15,4),1)))</f>
        <v>1</v>
      </c>
      <c r="J199" s="2">
        <f>SUMIFS('raw data'!$E:$E,'raw data'!$A:$A,"="&amp;WholeYearOnly1!$A199,'raw data'!$G:$G,"="&amp;WholeYearOnly1!$G199)</f>
        <v>6</v>
      </c>
      <c r="K199" s="24">
        <f ca="1">$E199*I199*Inputs!$A$2</f>
        <v>6.4350000000000005</v>
      </c>
      <c r="L199" s="11">
        <f ca="1">IFERROR(J199/K199,"")</f>
        <v>0.93240093240093236</v>
      </c>
      <c r="M199" s="26">
        <f>J199/((8760)*(E199/1000))</f>
        <v>0.1170823088631308</v>
      </c>
    </row>
    <row r="200" spans="1:13" x14ac:dyDescent="0.25">
      <c r="A200" s="2">
        <v>1307</v>
      </c>
      <c r="C200" s="2" t="s">
        <v>5</v>
      </c>
      <c r="D200" s="2">
        <v>2</v>
      </c>
      <c r="E200" s="2">
        <v>5.85</v>
      </c>
      <c r="F200" s="12">
        <v>40330</v>
      </c>
      <c r="G200" s="18">
        <v>2011</v>
      </c>
      <c r="H200" s="2">
        <f ca="1">IF(G200=Inputs!$A$4,1,0)</f>
        <v>0</v>
      </c>
      <c r="I200" s="21">
        <f ca="1">IF(H200=1,HLOOKUP(MONTH(F200),Inputs!$B$11:$M$15,5),IF(YEAR($F200)&gt;$G200,0,IF(YEAR($F200)=$G200,HLOOKUP(MONTH(F200),Inputs!$B$11:$M$15,4),1)))</f>
        <v>1</v>
      </c>
      <c r="J200" s="2">
        <f>SUMIFS('raw data'!$E:$E,'raw data'!$A:$A,"="&amp;WholeYearOnly1!$A200,'raw data'!$G:$G,"="&amp;WholeYearOnly1!$G200)</f>
        <v>7</v>
      </c>
      <c r="K200" s="24">
        <f ca="1">$E200*I200*Inputs!$A$2</f>
        <v>6.4350000000000005</v>
      </c>
      <c r="L200" s="11">
        <f ca="1">IFERROR(J200/K200,"")</f>
        <v>1.0878010878010878</v>
      </c>
      <c r="M200" s="26">
        <f>J200/((8760)*(E200/1000))</f>
        <v>0.13659602700698592</v>
      </c>
    </row>
    <row r="201" spans="1:13" x14ac:dyDescent="0.25">
      <c r="A201" s="2">
        <v>1319</v>
      </c>
      <c r="C201" s="2" t="s">
        <v>5</v>
      </c>
      <c r="D201" s="2">
        <v>8</v>
      </c>
      <c r="E201" s="2">
        <v>2.99</v>
      </c>
      <c r="F201" s="12">
        <v>40513</v>
      </c>
      <c r="G201" s="18">
        <v>2011</v>
      </c>
      <c r="H201" s="2">
        <f ca="1">IF(G201=Inputs!$A$4,1,0)</f>
        <v>0</v>
      </c>
      <c r="I201" s="21">
        <f ca="1">IF(H201=1,HLOOKUP(MONTH(F201),Inputs!$B$11:$M$15,5),IF(YEAR($F201)&gt;$G201,0,IF(YEAR($F201)=$G201,HLOOKUP(MONTH(F201),Inputs!$B$11:$M$15,4),1)))</f>
        <v>1</v>
      </c>
      <c r="J201" s="2">
        <f>SUMIFS('raw data'!$E:$E,'raw data'!$A:$A,"="&amp;WholeYearOnly1!$A201,'raw data'!$G:$G,"="&amp;WholeYearOnly1!$G201)</f>
        <v>3</v>
      </c>
      <c r="K201" s="24">
        <f ca="1">$E201*I201*Inputs!$A$2</f>
        <v>3.2890000000000006</v>
      </c>
      <c r="L201" s="11">
        <f ca="1">IFERROR(J201/K201,"")</f>
        <v>0.91213134691395548</v>
      </c>
      <c r="M201" s="26">
        <f>J201/((8760)*(E201/1000))</f>
        <v>0.11453704127914968</v>
      </c>
    </row>
    <row r="202" spans="1:13" x14ac:dyDescent="0.25">
      <c r="A202" s="2">
        <v>1434</v>
      </c>
      <c r="C202" s="2" t="s">
        <v>5</v>
      </c>
      <c r="D202" s="2">
        <v>2</v>
      </c>
      <c r="E202" s="2">
        <v>3.78</v>
      </c>
      <c r="F202" s="12">
        <v>40391</v>
      </c>
      <c r="G202" s="18">
        <v>2011</v>
      </c>
      <c r="H202" s="2">
        <f ca="1">IF(G202=Inputs!$A$4,1,0)</f>
        <v>0</v>
      </c>
      <c r="I202" s="21">
        <f ca="1">IF(H202=1,HLOOKUP(MONTH(F202),Inputs!$B$11:$M$15,5),IF(YEAR($F202)&gt;$G202,0,IF(YEAR($F202)=$G202,HLOOKUP(MONTH(F202),Inputs!$B$11:$M$15,4),1)))</f>
        <v>1</v>
      </c>
      <c r="J202" s="2">
        <f>SUMIFS('raw data'!$E:$E,'raw data'!$A:$A,"="&amp;WholeYearOnly1!$A202,'raw data'!$G:$G,"="&amp;WholeYearOnly1!$G202)</f>
        <v>5</v>
      </c>
      <c r="K202" s="24">
        <f ca="1">$E202*I202*Inputs!$A$2</f>
        <v>4.1580000000000004</v>
      </c>
      <c r="L202" s="11">
        <f ca="1">IFERROR(J202/K202,"")</f>
        <v>1.2025012025012023</v>
      </c>
      <c r="M202" s="26">
        <f>J202/((8760)*(E202/1000))</f>
        <v>0.15099900944649802</v>
      </c>
    </row>
    <row r="203" spans="1:13" x14ac:dyDescent="0.25">
      <c r="A203" s="2">
        <v>1436</v>
      </c>
      <c r="C203" s="2" t="s">
        <v>5</v>
      </c>
      <c r="D203" s="2">
        <v>8</v>
      </c>
      <c r="E203" s="2">
        <v>3.24</v>
      </c>
      <c r="F203" s="12">
        <v>40452</v>
      </c>
      <c r="G203" s="18">
        <v>2011</v>
      </c>
      <c r="H203" s="2">
        <f ca="1">IF(G203=Inputs!$A$4,1,0)</f>
        <v>0</v>
      </c>
      <c r="I203" s="21">
        <f ca="1">IF(H203=1,HLOOKUP(MONTH(F203),Inputs!$B$11:$M$15,5),IF(YEAR($F203)&gt;$G203,0,IF(YEAR($F203)=$G203,HLOOKUP(MONTH(F203),Inputs!$B$11:$M$15,4),1)))</f>
        <v>1</v>
      </c>
      <c r="J203" s="2">
        <f>SUMIFS('raw data'!$E:$E,'raw data'!$A:$A,"="&amp;WholeYearOnly1!$A203,'raw data'!$G:$G,"="&amp;WholeYearOnly1!$G203)</f>
        <v>3</v>
      </c>
      <c r="K203" s="24">
        <f ca="1">$E203*I203*Inputs!$A$2</f>
        <v>3.5640000000000005</v>
      </c>
      <c r="L203" s="11">
        <f ca="1">IFERROR(J203/K203,"")</f>
        <v>0.84175084175084158</v>
      </c>
      <c r="M203" s="26">
        <f>J203/((8760)*(E203/1000))</f>
        <v>0.10569930661254862</v>
      </c>
    </row>
    <row r="204" spans="1:13" x14ac:dyDescent="0.25">
      <c r="A204" s="2">
        <v>1458</v>
      </c>
      <c r="C204" s="2" t="s">
        <v>5</v>
      </c>
      <c r="D204" s="2">
        <v>8</v>
      </c>
      <c r="E204" s="2">
        <v>2.99</v>
      </c>
      <c r="F204" s="12">
        <v>40513</v>
      </c>
      <c r="G204" s="18">
        <v>2011</v>
      </c>
      <c r="H204" s="2">
        <f ca="1">IF(G204=Inputs!$A$4,1,0)</f>
        <v>0</v>
      </c>
      <c r="I204" s="21">
        <f ca="1">IF(H204=1,HLOOKUP(MONTH(F204),Inputs!$B$11:$M$15,5),IF(YEAR($F204)&gt;$G204,0,IF(YEAR($F204)=$G204,HLOOKUP(MONTH(F204),Inputs!$B$11:$M$15,4),1)))</f>
        <v>1</v>
      </c>
      <c r="J204" s="2">
        <f>SUMIFS('raw data'!$E:$E,'raw data'!$A:$A,"="&amp;WholeYearOnly1!$A204,'raw data'!$G:$G,"="&amp;WholeYearOnly1!$G204)</f>
        <v>3</v>
      </c>
      <c r="K204" s="24">
        <f ca="1">$E204*I204*Inputs!$A$2</f>
        <v>3.2890000000000006</v>
      </c>
      <c r="L204" s="11">
        <f ca="1">IFERROR(J204/K204,"")</f>
        <v>0.91213134691395548</v>
      </c>
      <c r="M204" s="26">
        <f>J204/((8760)*(E204/1000))</f>
        <v>0.11453704127914968</v>
      </c>
    </row>
    <row r="205" spans="1:13" x14ac:dyDescent="0.25">
      <c r="A205" s="2">
        <v>1464</v>
      </c>
      <c r="C205" s="2" t="s">
        <v>5</v>
      </c>
      <c r="D205" s="2">
        <v>2</v>
      </c>
      <c r="E205" s="2">
        <v>6.72</v>
      </c>
      <c r="F205" s="12">
        <v>40452</v>
      </c>
      <c r="G205" s="18">
        <v>2011</v>
      </c>
      <c r="H205" s="2">
        <f ca="1">IF(G205=Inputs!$A$4,1,0)</f>
        <v>0</v>
      </c>
      <c r="I205" s="21">
        <f ca="1">IF(H205=1,HLOOKUP(MONTH(F205),Inputs!$B$11:$M$15,5),IF(YEAR($F205)&gt;$G205,0,IF(YEAR($F205)=$G205,HLOOKUP(MONTH(F205),Inputs!$B$11:$M$15,4),1)))</f>
        <v>1</v>
      </c>
      <c r="J205" s="2">
        <f>SUMIFS('raw data'!$E:$E,'raw data'!$A:$A,"="&amp;WholeYearOnly1!$A205,'raw data'!$G:$G,"="&amp;WholeYearOnly1!$G205)</f>
        <v>9</v>
      </c>
      <c r="K205" s="24">
        <f ca="1">$E205*I205*Inputs!$A$2</f>
        <v>7.3920000000000003</v>
      </c>
      <c r="L205" s="11">
        <f ca="1">IFERROR(J205/K205,"")</f>
        <v>1.2175324675324675</v>
      </c>
      <c r="M205" s="26">
        <f>J205/((8760)*(E205/1000))</f>
        <v>0.15288649706457927</v>
      </c>
    </row>
    <row r="206" spans="1:13" x14ac:dyDescent="0.25">
      <c r="A206" s="2">
        <v>1468</v>
      </c>
      <c r="C206" s="2" t="s">
        <v>5</v>
      </c>
      <c r="D206" s="2">
        <v>10</v>
      </c>
      <c r="E206" s="2">
        <v>3.15</v>
      </c>
      <c r="F206" s="12">
        <v>40452</v>
      </c>
      <c r="G206" s="18">
        <v>2011</v>
      </c>
      <c r="H206" s="2">
        <f ca="1">IF(G206=Inputs!$A$4,1,0)</f>
        <v>0</v>
      </c>
      <c r="I206" s="21">
        <f ca="1">IF(H206=1,HLOOKUP(MONTH(F206),Inputs!$B$11:$M$15,5),IF(YEAR($F206)&gt;$G206,0,IF(YEAR($F206)=$G206,HLOOKUP(MONTH(F206),Inputs!$B$11:$M$15,4),1)))</f>
        <v>1</v>
      </c>
      <c r="J206" s="2">
        <f>SUMIFS('raw data'!$E:$E,'raw data'!$A:$A,"="&amp;WholeYearOnly1!$A206,'raw data'!$G:$G,"="&amp;WholeYearOnly1!$G206)</f>
        <v>4</v>
      </c>
      <c r="K206" s="24">
        <f ca="1">$E206*I206*Inputs!$A$2</f>
        <v>3.4650000000000003</v>
      </c>
      <c r="L206" s="11">
        <f ca="1">IFERROR(J206/K206,"")</f>
        <v>1.1544011544011543</v>
      </c>
      <c r="M206" s="26">
        <f>J206/((8760)*(E206/1000))</f>
        <v>0.1449590490686381</v>
      </c>
    </row>
    <row r="207" spans="1:13" x14ac:dyDescent="0.25">
      <c r="A207" s="2">
        <v>1488</v>
      </c>
      <c r="C207" s="2" t="s">
        <v>5</v>
      </c>
      <c r="D207" s="2">
        <v>6</v>
      </c>
      <c r="E207" s="2">
        <v>5.52</v>
      </c>
      <c r="F207" s="12">
        <v>40269</v>
      </c>
      <c r="G207" s="18">
        <v>2011</v>
      </c>
      <c r="H207" s="2">
        <f ca="1">IF(G207=Inputs!$A$4,1,0)</f>
        <v>0</v>
      </c>
      <c r="I207" s="21">
        <f ca="1">IF(H207=1,HLOOKUP(MONTH(F207),Inputs!$B$11:$M$15,5),IF(YEAR($F207)&gt;$G207,0,IF(YEAR($F207)=$G207,HLOOKUP(MONTH(F207),Inputs!$B$11:$M$15,4),1)))</f>
        <v>1</v>
      </c>
      <c r="J207" s="2">
        <f>SUMIFS('raw data'!$E:$E,'raw data'!$A:$A,"="&amp;WholeYearOnly1!$A207,'raw data'!$G:$G,"="&amp;WholeYearOnly1!$G207)</f>
        <v>8</v>
      </c>
      <c r="K207" s="24">
        <f ca="1">$E207*I207*Inputs!$A$2</f>
        <v>6.0720000000000001</v>
      </c>
      <c r="L207" s="11">
        <f ca="1">IFERROR(J207/K207,"")</f>
        <v>1.3175230566534915</v>
      </c>
      <c r="M207" s="26">
        <f>J207/((8760)*(E207/1000))</f>
        <v>0.16544239295877178</v>
      </c>
    </row>
    <row r="208" spans="1:13" x14ac:dyDescent="0.25">
      <c r="A208" s="2">
        <v>1568</v>
      </c>
      <c r="C208" s="2" t="s">
        <v>5</v>
      </c>
      <c r="D208" s="2">
        <v>2</v>
      </c>
      <c r="E208" s="2">
        <v>2.7</v>
      </c>
      <c r="F208" s="12">
        <v>40452</v>
      </c>
      <c r="G208" s="18">
        <v>2011</v>
      </c>
      <c r="H208" s="2">
        <f ca="1">IF(G208=Inputs!$A$4,1,0)</f>
        <v>0</v>
      </c>
      <c r="I208" s="21">
        <f ca="1">IF(H208=1,HLOOKUP(MONTH(F208),Inputs!$B$11:$M$15,5),IF(YEAR($F208)&gt;$G208,0,IF(YEAR($F208)=$G208,HLOOKUP(MONTH(F208),Inputs!$B$11:$M$15,4),1)))</f>
        <v>1</v>
      </c>
      <c r="J208" s="2">
        <f>SUMIFS('raw data'!$E:$E,'raw data'!$A:$A,"="&amp;WholeYearOnly1!$A208,'raw data'!$G:$G,"="&amp;WholeYearOnly1!$G208)</f>
        <v>4</v>
      </c>
      <c r="K208" s="24">
        <f ca="1">$E208*I208*Inputs!$A$2</f>
        <v>2.9700000000000006</v>
      </c>
      <c r="L208" s="11">
        <f ca="1">IFERROR(J208/K208,"")</f>
        <v>1.3468013468013464</v>
      </c>
      <c r="M208" s="26">
        <f>J208/((8760)*(E208/1000))</f>
        <v>0.16911889058007779</v>
      </c>
    </row>
    <row r="209" spans="1:13" x14ac:dyDescent="0.25">
      <c r="A209" s="2">
        <v>1571</v>
      </c>
      <c r="C209" s="2" t="s">
        <v>5</v>
      </c>
      <c r="D209" s="2">
        <v>2</v>
      </c>
      <c r="E209" s="2">
        <v>8.74</v>
      </c>
      <c r="F209" s="12">
        <v>40360</v>
      </c>
      <c r="G209" s="18">
        <v>2011</v>
      </c>
      <c r="H209" s="2">
        <f ca="1">IF(G209=Inputs!$A$4,1,0)</f>
        <v>0</v>
      </c>
      <c r="I209" s="21">
        <f ca="1">IF(H209=1,HLOOKUP(MONTH(F209),Inputs!$B$11:$M$15,5),IF(YEAR($F209)&gt;$G209,0,IF(YEAR($F209)=$G209,HLOOKUP(MONTH(F209),Inputs!$B$11:$M$15,4),1)))</f>
        <v>1</v>
      </c>
      <c r="J209" s="2">
        <f>SUMIFS('raw data'!$E:$E,'raw data'!$A:$A,"="&amp;WholeYearOnly1!$A209,'raw data'!$G:$G,"="&amp;WholeYearOnly1!$G209)</f>
        <v>10</v>
      </c>
      <c r="K209" s="24">
        <f ca="1">$E209*I209*Inputs!$A$2</f>
        <v>9.6140000000000008</v>
      </c>
      <c r="L209" s="11">
        <f ca="1">IFERROR(J209/K209,"")</f>
        <v>1.0401497815685459</v>
      </c>
      <c r="M209" s="26">
        <f>J209/((8760)*(E209/1000))</f>
        <v>0.13061241549376718</v>
      </c>
    </row>
    <row r="210" spans="1:13" x14ac:dyDescent="0.25">
      <c r="A210" s="2">
        <v>1614</v>
      </c>
      <c r="C210" s="2" t="s">
        <v>5</v>
      </c>
      <c r="D210" s="2">
        <v>2</v>
      </c>
      <c r="E210" s="2">
        <v>3.18</v>
      </c>
      <c r="F210" s="12">
        <v>40422</v>
      </c>
      <c r="G210" s="18">
        <v>2011</v>
      </c>
      <c r="H210" s="2">
        <f ca="1">IF(G210=Inputs!$A$4,1,0)</f>
        <v>0</v>
      </c>
      <c r="I210" s="21">
        <f ca="1">IF(H210=1,HLOOKUP(MONTH(F210),Inputs!$B$11:$M$15,5),IF(YEAR($F210)&gt;$G210,0,IF(YEAR($F210)=$G210,HLOOKUP(MONTH(F210),Inputs!$B$11:$M$15,4),1)))</f>
        <v>1</v>
      </c>
      <c r="J210" s="2">
        <f>SUMIFS('raw data'!$E:$E,'raw data'!$A:$A,"="&amp;WholeYearOnly1!$A210,'raw data'!$G:$G,"="&amp;WholeYearOnly1!$G210)</f>
        <v>4</v>
      </c>
      <c r="K210" s="24">
        <f ca="1">$E210*I210*Inputs!$A$2</f>
        <v>3.4980000000000007</v>
      </c>
      <c r="L210" s="11">
        <f ca="1">IFERROR(J210/K210,"")</f>
        <v>1.1435105774728413</v>
      </c>
      <c r="M210" s="26">
        <f>J210/((8760)*(E210/1000))</f>
        <v>0.14359151086987737</v>
      </c>
    </row>
    <row r="211" spans="1:13" x14ac:dyDescent="0.25">
      <c r="A211" s="2">
        <v>1646</v>
      </c>
      <c r="C211" s="2" t="s">
        <v>5</v>
      </c>
      <c r="D211" s="2">
        <v>2</v>
      </c>
      <c r="E211" s="2">
        <v>6</v>
      </c>
      <c r="F211" s="12">
        <v>40330</v>
      </c>
      <c r="G211" s="18">
        <v>2011</v>
      </c>
      <c r="H211" s="2">
        <f ca="1">IF(G211=Inputs!$A$4,1,0)</f>
        <v>0</v>
      </c>
      <c r="I211" s="21">
        <f ca="1">IF(H211=1,HLOOKUP(MONTH(F211),Inputs!$B$11:$M$15,5),IF(YEAR($F211)&gt;$G211,0,IF(YEAR($F211)=$G211,HLOOKUP(MONTH(F211),Inputs!$B$11:$M$15,4),1)))</f>
        <v>1</v>
      </c>
      <c r="J211" s="2">
        <f>SUMIFS('raw data'!$E:$E,'raw data'!$A:$A,"="&amp;WholeYearOnly1!$A211,'raw data'!$G:$G,"="&amp;WholeYearOnly1!$G211)</f>
        <v>7</v>
      </c>
      <c r="K211" s="24">
        <f ca="1">$E211*I211*Inputs!$A$2</f>
        <v>6.6000000000000005</v>
      </c>
      <c r="L211" s="11">
        <f ca="1">IFERROR(J211/K211,"")</f>
        <v>1.0606060606060606</v>
      </c>
      <c r="M211" s="26">
        <f>J211/((8760)*(E211/1000))</f>
        <v>0.13318112633181126</v>
      </c>
    </row>
    <row r="212" spans="1:13" x14ac:dyDescent="0.25">
      <c r="A212" s="2">
        <v>1664</v>
      </c>
      <c r="C212" s="2" t="s">
        <v>5</v>
      </c>
      <c r="D212" s="2">
        <v>5</v>
      </c>
      <c r="E212" s="2">
        <v>9.1999999999999993</v>
      </c>
      <c r="F212" s="12">
        <v>40360</v>
      </c>
      <c r="G212" s="18">
        <v>2011</v>
      </c>
      <c r="H212" s="2">
        <f ca="1">IF(G212=Inputs!$A$4,1,0)</f>
        <v>0</v>
      </c>
      <c r="I212" s="21">
        <f ca="1">IF(H212=1,HLOOKUP(MONTH(F212),Inputs!$B$11:$M$15,5),IF(YEAR($F212)&gt;$G212,0,IF(YEAR($F212)=$G212,HLOOKUP(MONTH(F212),Inputs!$B$11:$M$15,4),1)))</f>
        <v>1</v>
      </c>
      <c r="J212" s="2">
        <f>SUMIFS('raw data'!$E:$E,'raw data'!$A:$A,"="&amp;WholeYearOnly1!$A212,'raw data'!$G:$G,"="&amp;WholeYearOnly1!$G212)</f>
        <v>12</v>
      </c>
      <c r="K212" s="24">
        <f ca="1">$E212*I212*Inputs!$A$2</f>
        <v>10.119999999999999</v>
      </c>
      <c r="L212" s="11">
        <f ca="1">IFERROR(J212/K212,"")</f>
        <v>1.1857707509881423</v>
      </c>
      <c r="M212" s="26">
        <f>J212/((8760)*(E212/1000))</f>
        <v>0.14889815366289458</v>
      </c>
    </row>
    <row r="213" spans="1:13" x14ac:dyDescent="0.25">
      <c r="A213" s="2">
        <v>1717</v>
      </c>
      <c r="C213" s="2" t="s">
        <v>5</v>
      </c>
      <c r="D213" s="2">
        <v>2</v>
      </c>
      <c r="E213" s="2">
        <v>7</v>
      </c>
      <c r="F213" s="12">
        <v>40422</v>
      </c>
      <c r="G213" s="18">
        <v>2011</v>
      </c>
      <c r="H213" s="2">
        <f ca="1">IF(G213=Inputs!$A$4,1,0)</f>
        <v>0</v>
      </c>
      <c r="I213" s="21">
        <f ca="1">IF(H213=1,HLOOKUP(MONTH(F213),Inputs!$B$11:$M$15,5),IF(YEAR($F213)&gt;$G213,0,IF(YEAR($F213)=$G213,HLOOKUP(MONTH(F213),Inputs!$B$11:$M$15,4),1)))</f>
        <v>1</v>
      </c>
      <c r="J213" s="2">
        <f>SUMIFS('raw data'!$E:$E,'raw data'!$A:$A,"="&amp;WholeYearOnly1!$A213,'raw data'!$G:$G,"="&amp;WholeYearOnly1!$G213)</f>
        <v>8</v>
      </c>
      <c r="K213" s="24">
        <f ca="1">$E213*I213*Inputs!$A$2</f>
        <v>7.7000000000000011</v>
      </c>
      <c r="L213" s="11">
        <f ca="1">IFERROR(J213/K213,"")</f>
        <v>1.0389610389610389</v>
      </c>
      <c r="M213" s="26">
        <f>J213/((8760)*(E213/1000))</f>
        <v>0.13046314416177429</v>
      </c>
    </row>
    <row r="214" spans="1:13" x14ac:dyDescent="0.25">
      <c r="A214" s="2">
        <v>1723</v>
      </c>
      <c r="C214" s="2" t="s">
        <v>5</v>
      </c>
      <c r="D214" s="2">
        <v>5</v>
      </c>
      <c r="E214" s="2">
        <v>7.52</v>
      </c>
      <c r="F214" s="12">
        <v>40452</v>
      </c>
      <c r="G214" s="18">
        <v>2011</v>
      </c>
      <c r="H214" s="2">
        <f ca="1">IF(G214=Inputs!$A$4,1,0)</f>
        <v>0</v>
      </c>
      <c r="I214" s="21">
        <f ca="1">IF(H214=1,HLOOKUP(MONTH(F214),Inputs!$B$11:$M$15,5),IF(YEAR($F214)&gt;$G214,0,IF(YEAR($F214)=$G214,HLOOKUP(MONTH(F214),Inputs!$B$11:$M$15,4),1)))</f>
        <v>1</v>
      </c>
      <c r="J214" s="2">
        <f>SUMIFS('raw data'!$E:$E,'raw data'!$A:$A,"="&amp;WholeYearOnly1!$A214,'raw data'!$G:$G,"="&amp;WholeYearOnly1!$G214)</f>
        <v>9</v>
      </c>
      <c r="K214" s="24">
        <f ca="1">$E214*I214*Inputs!$A$2</f>
        <v>8.2720000000000002</v>
      </c>
      <c r="L214" s="11">
        <f ca="1">IFERROR(J214/K214,"")</f>
        <v>1.0880077369439072</v>
      </c>
      <c r="M214" s="26">
        <f>J214/((8760)*(E214/1000))</f>
        <v>0.13662197610026233</v>
      </c>
    </row>
    <row r="215" spans="1:13" x14ac:dyDescent="0.25">
      <c r="A215" s="2">
        <v>1724</v>
      </c>
      <c r="C215" s="2" t="s">
        <v>5</v>
      </c>
      <c r="D215" s="2">
        <v>6</v>
      </c>
      <c r="E215" s="2">
        <v>4.05</v>
      </c>
      <c r="F215" s="12">
        <v>40238</v>
      </c>
      <c r="G215" s="18">
        <v>2011</v>
      </c>
      <c r="H215" s="2">
        <f ca="1">IF(G215=Inputs!$A$4,1,0)</f>
        <v>0</v>
      </c>
      <c r="I215" s="21">
        <f ca="1">IF(H215=1,HLOOKUP(MONTH(F215),Inputs!$B$11:$M$15,5),IF(YEAR($F215)&gt;$G215,0,IF(YEAR($F215)=$G215,HLOOKUP(MONTH(F215),Inputs!$B$11:$M$15,4),1)))</f>
        <v>1</v>
      </c>
      <c r="J215" s="2">
        <f>SUMIFS('raw data'!$E:$E,'raw data'!$A:$A,"="&amp;WholeYearOnly1!$A215,'raw data'!$G:$G,"="&amp;WholeYearOnly1!$G215)</f>
        <v>5</v>
      </c>
      <c r="K215" s="24">
        <f ca="1">$E215*I215*Inputs!$A$2</f>
        <v>4.4550000000000001</v>
      </c>
      <c r="L215" s="11">
        <f ca="1">IFERROR(J215/K215,"")</f>
        <v>1.122334455667789</v>
      </c>
      <c r="M215" s="26">
        <f>J215/((8760)*(E215/1000))</f>
        <v>0.1409324088167315</v>
      </c>
    </row>
    <row r="216" spans="1:13" x14ac:dyDescent="0.25">
      <c r="A216" s="2">
        <v>1758</v>
      </c>
      <c r="C216" s="2" t="s">
        <v>5</v>
      </c>
      <c r="D216" s="2">
        <v>2</v>
      </c>
      <c r="E216" s="2">
        <v>4.05</v>
      </c>
      <c r="F216" s="12">
        <v>40544</v>
      </c>
      <c r="G216" s="18">
        <v>2011</v>
      </c>
      <c r="H216" s="2">
        <f ca="1">IF(G216=Inputs!$A$4,1,0)</f>
        <v>0</v>
      </c>
      <c r="I216" s="21">
        <f ca="1">IF(H216=1,HLOOKUP(MONTH(F216),Inputs!$B$11:$M$15,5),IF(YEAR($F216)&gt;$G216,0,IF(YEAR($F216)=$G216,HLOOKUP(MONTH(F216),Inputs!$B$11:$M$15,4),1)))</f>
        <v>0.99999999999999989</v>
      </c>
      <c r="J216" s="2">
        <f>SUMIFS('raw data'!$E:$E,'raw data'!$A:$A,"="&amp;WholeYearOnly1!$A216,'raw data'!$G:$G,"="&amp;WholeYearOnly1!$G216)</f>
        <v>5</v>
      </c>
      <c r="K216" s="24">
        <f ca="1">$E216*I216*Inputs!$A$2</f>
        <v>4.4549999999999992</v>
      </c>
      <c r="L216" s="11">
        <f ca="1">IFERROR(J216/K216,"")</f>
        <v>1.1223344556677892</v>
      </c>
      <c r="M216" s="26">
        <f>J216/((8760)*(E216/1000))</f>
        <v>0.1409324088167315</v>
      </c>
    </row>
    <row r="217" spans="1:13" x14ac:dyDescent="0.25">
      <c r="A217" s="2">
        <v>1822</v>
      </c>
      <c r="C217" s="2" t="s">
        <v>5</v>
      </c>
      <c r="D217" s="2">
        <v>2</v>
      </c>
      <c r="E217" s="2">
        <v>9.89</v>
      </c>
      <c r="F217" s="12">
        <v>40269</v>
      </c>
      <c r="G217" s="18">
        <v>2011</v>
      </c>
      <c r="H217" s="2">
        <f ca="1">IF(G217=Inputs!$A$4,1,0)</f>
        <v>0</v>
      </c>
      <c r="I217" s="21">
        <f ca="1">IF(H217=1,HLOOKUP(MONTH(F217),Inputs!$B$11:$M$15,5),IF(YEAR($F217)&gt;$G217,0,IF(YEAR($F217)=$G217,HLOOKUP(MONTH(F217),Inputs!$B$11:$M$15,4),1)))</f>
        <v>1</v>
      </c>
      <c r="J217" s="2">
        <f>SUMIFS('raw data'!$E:$E,'raw data'!$A:$A,"="&amp;WholeYearOnly1!$A217,'raw data'!$G:$G,"="&amp;WholeYearOnly1!$G217)</f>
        <v>13</v>
      </c>
      <c r="K217" s="24">
        <f ca="1">$E217*I217*Inputs!$A$2</f>
        <v>10.879000000000001</v>
      </c>
      <c r="L217" s="11">
        <f ca="1">IFERROR(J217/K217,"")</f>
        <v>1.1949627723136316</v>
      </c>
      <c r="M217" s="26">
        <f>J217/((8760)*(E217/1000))</f>
        <v>0.15005240291609528</v>
      </c>
    </row>
    <row r="218" spans="1:13" x14ac:dyDescent="0.25">
      <c r="A218" s="2">
        <v>2029</v>
      </c>
      <c r="C218" s="2" t="s">
        <v>5</v>
      </c>
      <c r="D218" s="2">
        <v>6</v>
      </c>
      <c r="E218" s="2">
        <v>7.2</v>
      </c>
      <c r="F218" s="12">
        <v>40452</v>
      </c>
      <c r="G218" s="18">
        <v>2011</v>
      </c>
      <c r="H218" s="2">
        <f ca="1">IF(G218=Inputs!$A$4,1,0)</f>
        <v>0</v>
      </c>
      <c r="I218" s="21">
        <f ca="1">IF(H218=1,HLOOKUP(MONTH(F218),Inputs!$B$11:$M$15,5),IF(YEAR($F218)&gt;$G218,0,IF(YEAR($F218)=$G218,HLOOKUP(MONTH(F218),Inputs!$B$11:$M$15,4),1)))</f>
        <v>1</v>
      </c>
      <c r="J218" s="2">
        <f>SUMIFS('raw data'!$E:$E,'raw data'!$A:$A,"="&amp;WholeYearOnly1!$A218,'raw data'!$G:$G,"="&amp;WholeYearOnly1!$G218)</f>
        <v>8</v>
      </c>
      <c r="K218" s="24">
        <f ca="1">$E218*I218*Inputs!$A$2</f>
        <v>7.9200000000000008</v>
      </c>
      <c r="L218" s="11">
        <f ca="1">IFERROR(J218/K218,"")</f>
        <v>1.0101010101010099</v>
      </c>
      <c r="M218" s="26">
        <f>J218/((8760)*(E218/1000))</f>
        <v>0.12683916793505837</v>
      </c>
    </row>
    <row r="219" spans="1:13" x14ac:dyDescent="0.25">
      <c r="A219" s="2">
        <v>2209</v>
      </c>
      <c r="C219" s="2" t="s">
        <v>5</v>
      </c>
      <c r="D219" s="2">
        <v>2</v>
      </c>
      <c r="E219" s="2">
        <v>4.2</v>
      </c>
      <c r="F219" s="12">
        <v>40544</v>
      </c>
      <c r="G219" s="18">
        <v>2011</v>
      </c>
      <c r="H219" s="2">
        <f ca="1">IF(G219=Inputs!$A$4,1,0)</f>
        <v>0</v>
      </c>
      <c r="I219" s="21">
        <f ca="1">IF(H219=1,HLOOKUP(MONTH(F219),Inputs!$B$11:$M$15,5),IF(YEAR($F219)&gt;$G219,0,IF(YEAR($F219)=$G219,HLOOKUP(MONTH(F219),Inputs!$B$11:$M$15,4),1)))</f>
        <v>0.99999999999999989</v>
      </c>
      <c r="J219" s="2">
        <f>SUMIFS('raw data'!$E:$E,'raw data'!$A:$A,"="&amp;WholeYearOnly1!$A219,'raw data'!$G:$G,"="&amp;WholeYearOnly1!$G219)</f>
        <v>5</v>
      </c>
      <c r="K219" s="24">
        <f ca="1">$E219*I219*Inputs!$A$2</f>
        <v>4.6199999999999992</v>
      </c>
      <c r="L219" s="11">
        <f ca="1">IFERROR(J219/K219,"")</f>
        <v>1.0822510822510825</v>
      </c>
      <c r="M219" s="26">
        <f>J219/((8760)*(E219/1000))</f>
        <v>0.13589910850184819</v>
      </c>
    </row>
    <row r="220" spans="1:13" x14ac:dyDescent="0.25">
      <c r="A220" s="2">
        <v>2237</v>
      </c>
      <c r="C220" s="2" t="s">
        <v>5</v>
      </c>
      <c r="D220" s="2">
        <v>2</v>
      </c>
      <c r="E220" s="2">
        <v>5.25</v>
      </c>
      <c r="F220" s="12">
        <v>40544</v>
      </c>
      <c r="G220" s="18">
        <v>2011</v>
      </c>
      <c r="H220" s="2">
        <f ca="1">IF(G220=Inputs!$A$4,1,0)</f>
        <v>0</v>
      </c>
      <c r="I220" s="21">
        <f ca="1">IF(H220=1,HLOOKUP(MONTH(F220),Inputs!$B$11:$M$15,5),IF(YEAR($F220)&gt;$G220,0,IF(YEAR($F220)=$G220,HLOOKUP(MONTH(F220),Inputs!$B$11:$M$15,4),1)))</f>
        <v>0.99999999999999989</v>
      </c>
      <c r="J220" s="2">
        <f>SUMIFS('raw data'!$E:$E,'raw data'!$A:$A,"="&amp;WholeYearOnly1!$A220,'raw data'!$G:$G,"="&amp;WholeYearOnly1!$G220)</f>
        <v>7</v>
      </c>
      <c r="K220" s="24">
        <f ca="1">$E220*I220*Inputs!$A$2</f>
        <v>5.7749999999999995</v>
      </c>
      <c r="L220" s="11">
        <f ca="1">IFERROR(J220/K220,"")</f>
        <v>1.2121212121212122</v>
      </c>
      <c r="M220" s="26">
        <f>J220/((8760)*(E220/1000))</f>
        <v>0.15220700152207001</v>
      </c>
    </row>
    <row r="221" spans="1:13" x14ac:dyDescent="0.25">
      <c r="A221" s="2">
        <v>2299</v>
      </c>
      <c r="C221" s="2" t="s">
        <v>5</v>
      </c>
      <c r="D221" s="2">
        <v>7</v>
      </c>
      <c r="E221" s="2">
        <v>9.6</v>
      </c>
      <c r="F221" s="12">
        <v>40330</v>
      </c>
      <c r="G221" s="18">
        <v>2011</v>
      </c>
      <c r="H221" s="2">
        <f ca="1">IF(G221=Inputs!$A$4,1,0)</f>
        <v>0</v>
      </c>
      <c r="I221" s="21">
        <f ca="1">IF(H221=1,HLOOKUP(MONTH(F221),Inputs!$B$11:$M$15,5),IF(YEAR($F221)&gt;$G221,0,IF(YEAR($F221)=$G221,HLOOKUP(MONTH(F221),Inputs!$B$11:$M$15,4),1)))</f>
        <v>1</v>
      </c>
      <c r="J221" s="2">
        <f>SUMIFS('raw data'!$E:$E,'raw data'!$A:$A,"="&amp;WholeYearOnly1!$A221,'raw data'!$G:$G,"="&amp;WholeYearOnly1!$G221)</f>
        <v>11</v>
      </c>
      <c r="K221" s="24">
        <f ca="1">$E221*I221*Inputs!$A$2</f>
        <v>10.56</v>
      </c>
      <c r="L221" s="11">
        <f ca="1">IFERROR(J221/K221,"")</f>
        <v>1.0416666666666665</v>
      </c>
      <c r="M221" s="26">
        <f>J221/((8760)*(E221/1000))</f>
        <v>0.13080289193302894</v>
      </c>
    </row>
    <row r="222" spans="1:13" x14ac:dyDescent="0.25">
      <c r="A222" s="2">
        <v>161</v>
      </c>
      <c r="C222" s="2" t="s">
        <v>5</v>
      </c>
      <c r="D222" s="2">
        <v>2</v>
      </c>
      <c r="E222" s="2">
        <v>22.12</v>
      </c>
      <c r="F222" s="12">
        <v>40057</v>
      </c>
      <c r="G222" s="18">
        <v>2012</v>
      </c>
      <c r="H222" s="2">
        <f ca="1">IF(G222=Inputs!$A$4,1,0)</f>
        <v>0</v>
      </c>
      <c r="I222" s="21">
        <f ca="1">IF(H222=1,HLOOKUP(MONTH(F222),Inputs!$B$11:$M$15,5),IF(YEAR($F222)&gt;$G222,0,IF(YEAR($F222)=$G222,HLOOKUP(MONTH(F222),Inputs!$B$11:$M$15,4),1)))</f>
        <v>1</v>
      </c>
      <c r="J222" s="2">
        <f>SUMIFS('raw data'!$E:$E,'raw data'!$A:$A,"="&amp;WholeYearOnly1!$A222,'raw data'!$G:$G,"="&amp;WholeYearOnly1!$G222)</f>
        <v>13</v>
      </c>
      <c r="K222" s="24">
        <f ca="1">$E222*I222*Inputs!$A$2</f>
        <v>24.332000000000004</v>
      </c>
      <c r="L222" s="11">
        <f ca="1">IFERROR(J222/K222,"")</f>
        <v>0.53427585073154682</v>
      </c>
      <c r="M222" s="26">
        <f>J222/((8760)*(E222/1000))</f>
        <v>6.7089433311039004E-2</v>
      </c>
    </row>
    <row r="223" spans="1:13" x14ac:dyDescent="0.25">
      <c r="A223" s="2">
        <v>164</v>
      </c>
      <c r="C223" s="2" t="s">
        <v>5</v>
      </c>
      <c r="D223" s="2">
        <v>2</v>
      </c>
      <c r="E223" s="2">
        <v>2.8</v>
      </c>
      <c r="F223" s="12">
        <v>40087</v>
      </c>
      <c r="G223" s="18">
        <v>2012</v>
      </c>
      <c r="H223" s="2">
        <f ca="1">IF(G223=Inputs!$A$4,1,0)</f>
        <v>0</v>
      </c>
      <c r="I223" s="21">
        <f ca="1">IF(H223=1,HLOOKUP(MONTH(F223),Inputs!$B$11:$M$15,5),IF(YEAR($F223)&gt;$G223,0,IF(YEAR($F223)=$G223,HLOOKUP(MONTH(F223),Inputs!$B$11:$M$15,4),1)))</f>
        <v>1</v>
      </c>
      <c r="J223" s="2">
        <f>SUMIFS('raw data'!$E:$E,'raw data'!$A:$A,"="&amp;WholeYearOnly1!$A223,'raw data'!$G:$G,"="&amp;WholeYearOnly1!$G223)</f>
        <v>4</v>
      </c>
      <c r="K223" s="24">
        <f ca="1">$E223*I223*Inputs!$A$2</f>
        <v>3.08</v>
      </c>
      <c r="L223" s="11">
        <f ca="1">IFERROR(J223/K223,"")</f>
        <v>1.2987012987012987</v>
      </c>
      <c r="M223" s="26">
        <f>J223/((8760)*(E223/1000))</f>
        <v>0.16307893020221789</v>
      </c>
    </row>
    <row r="224" spans="1:13" x14ac:dyDescent="0.25">
      <c r="A224" s="2">
        <v>170</v>
      </c>
      <c r="C224" s="2" t="s">
        <v>5</v>
      </c>
      <c r="D224" s="2">
        <v>2</v>
      </c>
      <c r="E224" s="2">
        <v>3.024</v>
      </c>
      <c r="F224" s="12">
        <v>40087</v>
      </c>
      <c r="G224" s="18">
        <v>2012</v>
      </c>
      <c r="H224" s="2">
        <f ca="1">IF(G224=Inputs!$A$4,1,0)</f>
        <v>0</v>
      </c>
      <c r="I224" s="21">
        <f ca="1">IF(H224=1,HLOOKUP(MONTH(F224),Inputs!$B$11:$M$15,5),IF(YEAR($F224)&gt;$G224,0,IF(YEAR($F224)=$G224,HLOOKUP(MONTH(F224),Inputs!$B$11:$M$15,4),1)))</f>
        <v>1</v>
      </c>
      <c r="J224" s="2">
        <f>SUMIFS('raw data'!$E:$E,'raw data'!$A:$A,"="&amp;WholeYearOnly1!$A224,'raw data'!$G:$G,"="&amp;WholeYearOnly1!$G224)</f>
        <v>3</v>
      </c>
      <c r="K224" s="24">
        <f ca="1">$E224*I224*Inputs!$A$2</f>
        <v>3.3264000000000005</v>
      </c>
      <c r="L224" s="11">
        <f ca="1">IFERROR(J224/K224,"")</f>
        <v>0.90187590187590172</v>
      </c>
      <c r="M224" s="26">
        <f>J224/((8760)*(E224/1000))</f>
        <v>0.1132492570848735</v>
      </c>
    </row>
    <row r="225" spans="1:13" x14ac:dyDescent="0.25">
      <c r="A225" s="2">
        <v>171</v>
      </c>
      <c r="C225" s="2" t="s">
        <v>5</v>
      </c>
      <c r="D225" s="2">
        <v>2</v>
      </c>
      <c r="E225" s="2">
        <v>3.18</v>
      </c>
      <c r="F225" s="12">
        <v>40057</v>
      </c>
      <c r="G225" s="18">
        <v>2012</v>
      </c>
      <c r="H225" s="2">
        <f ca="1">IF(G225=Inputs!$A$4,1,0)</f>
        <v>0</v>
      </c>
      <c r="I225" s="21">
        <f ca="1">IF(H225=1,HLOOKUP(MONTH(F225),Inputs!$B$11:$M$15,5),IF(YEAR($F225)&gt;$G225,0,IF(YEAR($F225)=$G225,HLOOKUP(MONTH(F225),Inputs!$B$11:$M$15,4),1)))</f>
        <v>1</v>
      </c>
      <c r="J225" s="2">
        <f>SUMIFS('raw data'!$E:$E,'raw data'!$A:$A,"="&amp;WholeYearOnly1!$A225,'raw data'!$G:$G,"="&amp;WholeYearOnly1!$G225)</f>
        <v>0</v>
      </c>
      <c r="K225" s="24">
        <f ca="1">$E225*I225*Inputs!$A$2</f>
        <v>3.4980000000000007</v>
      </c>
      <c r="L225" s="11">
        <f ca="1">IFERROR(J225/K225,"")</f>
        <v>0</v>
      </c>
      <c r="M225" s="26">
        <f>J225/((8760)*(E225/1000))</f>
        <v>0</v>
      </c>
    </row>
    <row r="226" spans="1:13" x14ac:dyDescent="0.25">
      <c r="A226" s="2">
        <v>176</v>
      </c>
      <c r="C226" s="2" t="s">
        <v>5</v>
      </c>
      <c r="D226" s="2">
        <v>2</v>
      </c>
      <c r="E226" s="2">
        <v>3</v>
      </c>
      <c r="F226" s="12">
        <v>40087</v>
      </c>
      <c r="G226" s="18">
        <v>2012</v>
      </c>
      <c r="H226" s="2">
        <f ca="1">IF(G226=Inputs!$A$4,1,0)</f>
        <v>0</v>
      </c>
      <c r="I226" s="21">
        <f ca="1">IF(H226=1,HLOOKUP(MONTH(F226),Inputs!$B$11:$M$15,5),IF(YEAR($F226)&gt;$G226,0,IF(YEAR($F226)=$G226,HLOOKUP(MONTH(F226),Inputs!$B$11:$M$15,4),1)))</f>
        <v>1</v>
      </c>
      <c r="J226" s="2">
        <f>SUMIFS('raw data'!$E:$E,'raw data'!$A:$A,"="&amp;WholeYearOnly1!$A226,'raw data'!$G:$G,"="&amp;WholeYearOnly1!$G226)</f>
        <v>4</v>
      </c>
      <c r="K226" s="24">
        <f ca="1">$E226*I226*Inputs!$A$2</f>
        <v>3.3000000000000003</v>
      </c>
      <c r="L226" s="11">
        <f ca="1">IFERROR(J226/K226,"")</f>
        <v>1.2121212121212119</v>
      </c>
      <c r="M226" s="26">
        <f>J226/((8760)*(E226/1000))</f>
        <v>0.15220700152207001</v>
      </c>
    </row>
    <row r="227" spans="1:13" x14ac:dyDescent="0.25">
      <c r="A227" s="2">
        <v>181</v>
      </c>
      <c r="C227" s="2" t="s">
        <v>5</v>
      </c>
      <c r="D227" s="2">
        <v>2</v>
      </c>
      <c r="E227" s="2">
        <v>3.44</v>
      </c>
      <c r="F227" s="12">
        <v>40148</v>
      </c>
      <c r="G227" s="18">
        <v>2012</v>
      </c>
      <c r="H227" s="2">
        <f ca="1">IF(G227=Inputs!$A$4,1,0)</f>
        <v>0</v>
      </c>
      <c r="I227" s="21">
        <f ca="1">IF(H227=1,HLOOKUP(MONTH(F227),Inputs!$B$11:$M$15,5),IF(YEAR($F227)&gt;$G227,0,IF(YEAR($F227)=$G227,HLOOKUP(MONTH(F227),Inputs!$B$11:$M$15,4),1)))</f>
        <v>1</v>
      </c>
      <c r="J227" s="2">
        <f>SUMIFS('raw data'!$E:$E,'raw data'!$A:$A,"="&amp;WholeYearOnly1!$A227,'raw data'!$G:$G,"="&amp;WholeYearOnly1!$G227)</f>
        <v>4</v>
      </c>
      <c r="K227" s="24">
        <f ca="1">$E227*I227*Inputs!$A$2</f>
        <v>3.7840000000000003</v>
      </c>
      <c r="L227" s="11">
        <f ca="1">IFERROR(J227/K227,"")</f>
        <v>1.0570824524312896</v>
      </c>
      <c r="M227" s="26">
        <f>J227/((8760)*(E227/1000))</f>
        <v>0.13273866411808433</v>
      </c>
    </row>
    <row r="228" spans="1:13" x14ac:dyDescent="0.25">
      <c r="A228" s="2">
        <v>182</v>
      </c>
      <c r="C228" s="2" t="s">
        <v>5</v>
      </c>
      <c r="D228" s="2">
        <v>2</v>
      </c>
      <c r="E228" s="2">
        <v>4</v>
      </c>
      <c r="F228" s="12">
        <v>40057</v>
      </c>
      <c r="G228" s="18">
        <v>2012</v>
      </c>
      <c r="H228" s="2">
        <f ca="1">IF(G228=Inputs!$A$4,1,0)</f>
        <v>0</v>
      </c>
      <c r="I228" s="21">
        <f ca="1">IF(H228=1,HLOOKUP(MONTH(F228),Inputs!$B$11:$M$15,5),IF(YEAR($F228)&gt;$G228,0,IF(YEAR($F228)=$G228,HLOOKUP(MONTH(F228),Inputs!$B$11:$M$15,4),1)))</f>
        <v>1</v>
      </c>
      <c r="J228" s="2">
        <f>SUMIFS('raw data'!$E:$E,'raw data'!$A:$A,"="&amp;WholeYearOnly1!$A228,'raw data'!$G:$G,"="&amp;WholeYearOnly1!$G228)</f>
        <v>5</v>
      </c>
      <c r="K228" s="24">
        <f ca="1">$E228*I228*Inputs!$A$2</f>
        <v>4.4000000000000004</v>
      </c>
      <c r="L228" s="11">
        <f ca="1">IFERROR(J228/K228,"")</f>
        <v>1.1363636363636362</v>
      </c>
      <c r="M228" s="26">
        <f>J228/((8760)*(E228/1000))</f>
        <v>0.14269406392694065</v>
      </c>
    </row>
    <row r="229" spans="1:13" x14ac:dyDescent="0.25">
      <c r="A229" s="2">
        <v>189</v>
      </c>
      <c r="C229" s="2" t="s">
        <v>5</v>
      </c>
      <c r="D229" s="2">
        <v>2</v>
      </c>
      <c r="E229" s="2">
        <v>4</v>
      </c>
      <c r="F229" s="12">
        <v>40118</v>
      </c>
      <c r="G229" s="18">
        <v>2012</v>
      </c>
      <c r="H229" s="2">
        <f ca="1">IF(G229=Inputs!$A$4,1,0)</f>
        <v>0</v>
      </c>
      <c r="I229" s="21">
        <f ca="1">IF(H229=1,HLOOKUP(MONTH(F229),Inputs!$B$11:$M$15,5),IF(YEAR($F229)&gt;$G229,0,IF(YEAR($F229)=$G229,HLOOKUP(MONTH(F229),Inputs!$B$11:$M$15,4),1)))</f>
        <v>1</v>
      </c>
      <c r="J229" s="2">
        <f>SUMIFS('raw data'!$E:$E,'raw data'!$A:$A,"="&amp;WholeYearOnly1!$A229,'raw data'!$G:$G,"="&amp;WholeYearOnly1!$G229)</f>
        <v>0</v>
      </c>
      <c r="K229" s="24">
        <f ca="1">$E229*I229*Inputs!$A$2</f>
        <v>4.4000000000000004</v>
      </c>
      <c r="L229" s="11">
        <f ca="1">IFERROR(J229/K229,"")</f>
        <v>0</v>
      </c>
      <c r="M229" s="26">
        <f>J229/((8760)*(E229/1000))</f>
        <v>0</v>
      </c>
    </row>
    <row r="230" spans="1:13" x14ac:dyDescent="0.25">
      <c r="A230" s="2">
        <v>192</v>
      </c>
      <c r="C230" s="2" t="s">
        <v>5</v>
      </c>
      <c r="D230" s="2">
        <v>2</v>
      </c>
      <c r="E230" s="2">
        <v>4</v>
      </c>
      <c r="F230" s="12">
        <v>40118</v>
      </c>
      <c r="G230" s="18">
        <v>2012</v>
      </c>
      <c r="H230" s="2">
        <f ca="1">IF(G230=Inputs!$A$4,1,0)</f>
        <v>0</v>
      </c>
      <c r="I230" s="21">
        <f ca="1">IF(H230=1,HLOOKUP(MONTH(F230),Inputs!$B$11:$M$15,5),IF(YEAR($F230)&gt;$G230,0,IF(YEAR($F230)=$G230,HLOOKUP(MONTH(F230),Inputs!$B$11:$M$15,4),1)))</f>
        <v>1</v>
      </c>
      <c r="J230" s="2">
        <f>SUMIFS('raw data'!$E:$E,'raw data'!$A:$A,"="&amp;WholeYearOnly1!$A230,'raw data'!$G:$G,"="&amp;WholeYearOnly1!$G230)</f>
        <v>0</v>
      </c>
      <c r="K230" s="24">
        <f ca="1">$E230*I230*Inputs!$A$2</f>
        <v>4.4000000000000004</v>
      </c>
      <c r="L230" s="11">
        <f ca="1">IFERROR(J230/K230,"")</f>
        <v>0</v>
      </c>
      <c r="M230" s="26">
        <f>J230/((8760)*(E230/1000))</f>
        <v>0</v>
      </c>
    </row>
    <row r="231" spans="1:13" x14ac:dyDescent="0.25">
      <c r="A231" s="2">
        <v>197</v>
      </c>
      <c r="C231" s="2" t="s">
        <v>5</v>
      </c>
      <c r="D231" s="2">
        <v>2</v>
      </c>
      <c r="E231" s="2">
        <v>2.36</v>
      </c>
      <c r="F231" s="12">
        <v>40087</v>
      </c>
      <c r="G231" s="18">
        <v>2012</v>
      </c>
      <c r="H231" s="2">
        <f ca="1">IF(G231=Inputs!$A$4,1,0)</f>
        <v>0</v>
      </c>
      <c r="I231" s="21">
        <f ca="1">IF(H231=1,HLOOKUP(MONTH(F231),Inputs!$B$11:$M$15,5),IF(YEAR($F231)&gt;$G231,0,IF(YEAR($F231)=$G231,HLOOKUP(MONTH(F231),Inputs!$B$11:$M$15,4),1)))</f>
        <v>1</v>
      </c>
      <c r="J231" s="2">
        <f>SUMIFS('raw data'!$E:$E,'raw data'!$A:$A,"="&amp;WholeYearOnly1!$A231,'raw data'!$G:$G,"="&amp;WholeYearOnly1!$G231)</f>
        <v>3</v>
      </c>
      <c r="K231" s="24">
        <f ca="1">$E231*I231*Inputs!$A$2</f>
        <v>2.5960000000000001</v>
      </c>
      <c r="L231" s="11">
        <f ca="1">IFERROR(J231/K231,"")</f>
        <v>1.1556240369799691</v>
      </c>
      <c r="M231" s="26">
        <f>J231/((8760)*(E231/1000))</f>
        <v>0.14511260738332948</v>
      </c>
    </row>
    <row r="232" spans="1:13" x14ac:dyDescent="0.25">
      <c r="A232" s="2">
        <v>199</v>
      </c>
      <c r="C232" s="2" t="s">
        <v>5</v>
      </c>
      <c r="D232" s="2">
        <v>2</v>
      </c>
      <c r="E232" s="2">
        <v>3</v>
      </c>
      <c r="F232" s="12">
        <v>40179</v>
      </c>
      <c r="G232" s="18">
        <v>2012</v>
      </c>
      <c r="H232" s="2">
        <f ca="1">IF(G232=Inputs!$A$4,1,0)</f>
        <v>0</v>
      </c>
      <c r="I232" s="21">
        <f ca="1">IF(H232=1,HLOOKUP(MONTH(F232),Inputs!$B$11:$M$15,5),IF(YEAR($F232)&gt;$G232,0,IF(YEAR($F232)=$G232,HLOOKUP(MONTH(F232),Inputs!$B$11:$M$15,4),1)))</f>
        <v>1</v>
      </c>
      <c r="J232" s="2">
        <f>SUMIFS('raw data'!$E:$E,'raw data'!$A:$A,"="&amp;WholeYearOnly1!$A232,'raw data'!$G:$G,"="&amp;WholeYearOnly1!$G232)</f>
        <v>0</v>
      </c>
      <c r="K232" s="24">
        <f ca="1">$E232*I232*Inputs!$A$2</f>
        <v>3.3000000000000003</v>
      </c>
      <c r="L232" s="11">
        <f ca="1">IFERROR(J232/K232,"")</f>
        <v>0</v>
      </c>
      <c r="M232" s="26">
        <f>J232/((8760)*(E232/1000))</f>
        <v>0</v>
      </c>
    </row>
    <row r="233" spans="1:13" x14ac:dyDescent="0.25">
      <c r="A233" s="2">
        <v>210</v>
      </c>
      <c r="C233" s="2" t="s">
        <v>5</v>
      </c>
      <c r="D233" s="2">
        <v>2</v>
      </c>
      <c r="E233" s="2">
        <v>9</v>
      </c>
      <c r="F233" s="15">
        <v>40148</v>
      </c>
      <c r="G233" s="18">
        <v>2012</v>
      </c>
      <c r="H233" s="2">
        <f ca="1">IF(G233=Inputs!$A$4,1,0)</f>
        <v>0</v>
      </c>
      <c r="I233" s="21">
        <f ca="1">IF(H233=1,HLOOKUP(MONTH(F233),Inputs!$B$11:$M$15,5),IF(YEAR($F233)&gt;$G233,0,IF(YEAR($F233)=$G233,HLOOKUP(MONTH(F233),Inputs!$B$11:$M$15,4),1)))</f>
        <v>1</v>
      </c>
      <c r="J233" s="2">
        <f>SUMIFS('raw data'!$E:$E,'raw data'!$A:$A,"="&amp;WholeYearOnly1!$A233,'raw data'!$G:$G,"="&amp;WholeYearOnly1!$G233)</f>
        <v>0</v>
      </c>
      <c r="K233" s="24">
        <f ca="1">$E233*I233*Inputs!$A$2</f>
        <v>9.9</v>
      </c>
      <c r="L233" s="11">
        <f ca="1">IFERROR(J233/K233,"")</f>
        <v>0</v>
      </c>
      <c r="M233" s="26">
        <f>J233/((8760)*(E233/1000))</f>
        <v>0</v>
      </c>
    </row>
    <row r="234" spans="1:13" x14ac:dyDescent="0.25">
      <c r="A234" s="2">
        <v>216</v>
      </c>
      <c r="C234" s="2" t="s">
        <v>5</v>
      </c>
      <c r="D234" s="2">
        <v>2</v>
      </c>
      <c r="E234" s="2">
        <v>4</v>
      </c>
      <c r="F234" s="12">
        <v>40118</v>
      </c>
      <c r="G234" s="18">
        <v>2012</v>
      </c>
      <c r="H234" s="2">
        <f ca="1">IF(G234=Inputs!$A$4,1,0)</f>
        <v>0</v>
      </c>
      <c r="I234" s="21">
        <f ca="1">IF(H234=1,HLOOKUP(MONTH(F234),Inputs!$B$11:$M$15,5),IF(YEAR($F234)&gt;$G234,0,IF(YEAR($F234)=$G234,HLOOKUP(MONTH(F234),Inputs!$B$11:$M$15,4),1)))</f>
        <v>1</v>
      </c>
      <c r="J234" s="2">
        <f>SUMIFS('raw data'!$E:$E,'raw data'!$A:$A,"="&amp;WholeYearOnly1!$A234,'raw data'!$G:$G,"="&amp;WholeYearOnly1!$G234)</f>
        <v>0</v>
      </c>
      <c r="K234" s="24">
        <f ca="1">$E234*I234*Inputs!$A$2</f>
        <v>4.4000000000000004</v>
      </c>
      <c r="L234" s="11">
        <f ca="1">IFERROR(J234/K234,"")</f>
        <v>0</v>
      </c>
      <c r="M234" s="26">
        <f>J234/((8760)*(E234/1000))</f>
        <v>0</v>
      </c>
    </row>
    <row r="235" spans="1:13" x14ac:dyDescent="0.25">
      <c r="A235" s="2">
        <v>222</v>
      </c>
      <c r="C235" s="2" t="s">
        <v>5</v>
      </c>
      <c r="D235" s="2">
        <v>2</v>
      </c>
      <c r="E235" s="2">
        <v>3</v>
      </c>
      <c r="F235" s="12">
        <v>40179</v>
      </c>
      <c r="G235" s="18">
        <v>2012</v>
      </c>
      <c r="H235" s="2">
        <f ca="1">IF(G235=Inputs!$A$4,1,0)</f>
        <v>0</v>
      </c>
      <c r="I235" s="21">
        <f ca="1">IF(H235=1,HLOOKUP(MONTH(F235),Inputs!$B$11:$M$15,5),IF(YEAR($F235)&gt;$G235,0,IF(YEAR($F235)=$G235,HLOOKUP(MONTH(F235),Inputs!$B$11:$M$15,4),1)))</f>
        <v>1</v>
      </c>
      <c r="J235" s="2">
        <f>SUMIFS('raw data'!$E:$E,'raw data'!$A:$A,"="&amp;WholeYearOnly1!$A235,'raw data'!$G:$G,"="&amp;WholeYearOnly1!$G235)</f>
        <v>0</v>
      </c>
      <c r="K235" s="24">
        <f ca="1">$E235*I235*Inputs!$A$2</f>
        <v>3.3000000000000003</v>
      </c>
      <c r="L235" s="11">
        <f ca="1">IFERROR(J235/K235,"")</f>
        <v>0</v>
      </c>
      <c r="M235" s="26">
        <f>J235/((8760)*(E235/1000))</f>
        <v>0</v>
      </c>
    </row>
    <row r="236" spans="1:13" x14ac:dyDescent="0.25">
      <c r="A236" s="2">
        <v>226</v>
      </c>
      <c r="C236" s="2" t="s">
        <v>5</v>
      </c>
      <c r="D236" s="2">
        <v>2</v>
      </c>
      <c r="E236" s="2">
        <v>4.5</v>
      </c>
      <c r="F236" s="12">
        <v>40087</v>
      </c>
      <c r="G236" s="18">
        <v>2012</v>
      </c>
      <c r="H236" s="2">
        <f ca="1">IF(G236=Inputs!$A$4,1,0)</f>
        <v>0</v>
      </c>
      <c r="I236" s="21">
        <f ca="1">IF(H236=1,HLOOKUP(MONTH(F236),Inputs!$B$11:$M$15,5),IF(YEAR($F236)&gt;$G236,0,IF(YEAR($F236)=$G236,HLOOKUP(MONTH(F236),Inputs!$B$11:$M$15,4),1)))</f>
        <v>1</v>
      </c>
      <c r="J236" s="2">
        <f>SUMIFS('raw data'!$E:$E,'raw data'!$A:$A,"="&amp;WholeYearOnly1!$A236,'raw data'!$G:$G,"="&amp;WholeYearOnly1!$G236)</f>
        <v>6</v>
      </c>
      <c r="K236" s="24">
        <f ca="1">$E236*I236*Inputs!$A$2</f>
        <v>4.95</v>
      </c>
      <c r="L236" s="11">
        <f ca="1">IFERROR(J236/K236,"")</f>
        <v>1.2121212121212122</v>
      </c>
      <c r="M236" s="26">
        <f>J236/((8760)*(E236/1000))</f>
        <v>0.15220700152207003</v>
      </c>
    </row>
    <row r="237" spans="1:13" x14ac:dyDescent="0.25">
      <c r="A237" s="2">
        <v>237</v>
      </c>
      <c r="C237" s="2" t="s">
        <v>5</v>
      </c>
      <c r="D237" s="2">
        <v>2</v>
      </c>
      <c r="E237" s="2">
        <v>3</v>
      </c>
      <c r="F237" s="12">
        <v>40179</v>
      </c>
      <c r="G237" s="18">
        <v>2012</v>
      </c>
      <c r="H237" s="2">
        <f ca="1">IF(G237=Inputs!$A$4,1,0)</f>
        <v>0</v>
      </c>
      <c r="I237" s="21">
        <f ca="1">IF(H237=1,HLOOKUP(MONTH(F237),Inputs!$B$11:$M$15,5),IF(YEAR($F237)&gt;$G237,0,IF(YEAR($F237)=$G237,HLOOKUP(MONTH(F237),Inputs!$B$11:$M$15,4),1)))</f>
        <v>1</v>
      </c>
      <c r="J237" s="2">
        <f>SUMIFS('raw data'!$E:$E,'raw data'!$A:$A,"="&amp;WholeYearOnly1!$A237,'raw data'!$G:$G,"="&amp;WholeYearOnly1!$G237)</f>
        <v>0</v>
      </c>
      <c r="K237" s="24">
        <f ca="1">$E237*I237*Inputs!$A$2</f>
        <v>3.3000000000000003</v>
      </c>
      <c r="L237" s="11">
        <f ca="1">IFERROR(J237/K237,"")</f>
        <v>0</v>
      </c>
      <c r="M237" s="26">
        <f>J237/((8760)*(E237/1000))</f>
        <v>0</v>
      </c>
    </row>
    <row r="238" spans="1:13" x14ac:dyDescent="0.25">
      <c r="A238" s="2">
        <v>243</v>
      </c>
      <c r="C238" s="2" t="s">
        <v>5</v>
      </c>
      <c r="D238" s="2">
        <v>2</v>
      </c>
      <c r="E238" s="2">
        <v>2.2000000000000002</v>
      </c>
      <c r="F238" s="12">
        <v>40179</v>
      </c>
      <c r="G238" s="18">
        <v>2012</v>
      </c>
      <c r="H238" s="2">
        <f ca="1">IF(G238=Inputs!$A$4,1,0)</f>
        <v>0</v>
      </c>
      <c r="I238" s="21">
        <f ca="1">IF(H238=1,HLOOKUP(MONTH(F238),Inputs!$B$11:$M$15,5),IF(YEAR($F238)&gt;$G238,0,IF(YEAR($F238)=$G238,HLOOKUP(MONTH(F238),Inputs!$B$11:$M$15,4),1)))</f>
        <v>1</v>
      </c>
      <c r="J238" s="2">
        <f>SUMIFS('raw data'!$E:$E,'raw data'!$A:$A,"="&amp;WholeYearOnly1!$A238,'raw data'!$G:$G,"="&amp;WholeYearOnly1!$G238)</f>
        <v>3</v>
      </c>
      <c r="K238" s="24">
        <f ca="1">$E238*I238*Inputs!$A$2</f>
        <v>2.4200000000000004</v>
      </c>
      <c r="L238" s="11">
        <f ca="1">IFERROR(J238/K238,"")</f>
        <v>1.2396694214876032</v>
      </c>
      <c r="M238" s="26">
        <f>J238/((8760)*(E238/1000))</f>
        <v>0.1556662515566625</v>
      </c>
    </row>
    <row r="239" spans="1:13" x14ac:dyDescent="0.25">
      <c r="A239" s="2">
        <v>250</v>
      </c>
      <c r="C239" s="2" t="s">
        <v>5</v>
      </c>
      <c r="D239" s="2">
        <v>2</v>
      </c>
      <c r="E239" s="2">
        <v>3</v>
      </c>
      <c r="F239" s="12">
        <v>40179</v>
      </c>
      <c r="G239" s="18">
        <v>2012</v>
      </c>
      <c r="H239" s="2">
        <f ca="1">IF(G239=Inputs!$A$4,1,0)</f>
        <v>0</v>
      </c>
      <c r="I239" s="21">
        <f ca="1">IF(H239=1,HLOOKUP(MONTH(F239),Inputs!$B$11:$M$15,5),IF(YEAR($F239)&gt;$G239,0,IF(YEAR($F239)=$G239,HLOOKUP(MONTH(F239),Inputs!$B$11:$M$15,4),1)))</f>
        <v>1</v>
      </c>
      <c r="J239" s="2">
        <f>SUMIFS('raw data'!$E:$E,'raw data'!$A:$A,"="&amp;WholeYearOnly1!$A239,'raw data'!$G:$G,"="&amp;WholeYearOnly1!$G239)</f>
        <v>0</v>
      </c>
      <c r="K239" s="24">
        <f ca="1">$E239*I239*Inputs!$A$2</f>
        <v>3.3000000000000003</v>
      </c>
      <c r="L239" s="11">
        <f ca="1">IFERROR(J239/K239,"")</f>
        <v>0</v>
      </c>
      <c r="M239" s="26">
        <f>J239/((8760)*(E239/1000))</f>
        <v>0</v>
      </c>
    </row>
    <row r="240" spans="1:13" x14ac:dyDescent="0.25">
      <c r="A240" s="2">
        <v>266</v>
      </c>
      <c r="C240" s="2" t="s">
        <v>5</v>
      </c>
      <c r="D240" s="2">
        <v>2</v>
      </c>
      <c r="E240" s="2">
        <v>1.08</v>
      </c>
      <c r="F240" s="12">
        <v>40057</v>
      </c>
      <c r="G240" s="18">
        <v>2012</v>
      </c>
      <c r="H240" s="2">
        <f ca="1">IF(G240=Inputs!$A$4,1,0)</f>
        <v>0</v>
      </c>
      <c r="I240" s="21">
        <f ca="1">IF(H240=1,HLOOKUP(MONTH(F240),Inputs!$B$11:$M$15,5),IF(YEAR($F240)&gt;$G240,0,IF(YEAR($F240)=$G240,HLOOKUP(MONTH(F240),Inputs!$B$11:$M$15,4),1)))</f>
        <v>1</v>
      </c>
      <c r="J240" s="2">
        <f>SUMIFS('raw data'!$E:$E,'raw data'!$A:$A,"="&amp;WholeYearOnly1!$A240,'raw data'!$G:$G,"="&amp;WholeYearOnly1!$G240)</f>
        <v>1</v>
      </c>
      <c r="K240" s="24">
        <f ca="1">$E240*I240*Inputs!$A$2</f>
        <v>1.1880000000000002</v>
      </c>
      <c r="L240" s="11">
        <f ca="1">IFERROR(J240/K240,"")</f>
        <v>0.84175084175084158</v>
      </c>
      <c r="M240" s="26">
        <f>J240/((8760)*(E240/1000))</f>
        <v>0.10569930661254862</v>
      </c>
    </row>
    <row r="241" spans="1:13" x14ac:dyDescent="0.25">
      <c r="A241" s="2">
        <v>277</v>
      </c>
      <c r="C241" s="2" t="s">
        <v>5</v>
      </c>
      <c r="D241" s="2">
        <v>3</v>
      </c>
      <c r="E241" s="2">
        <v>6.3959999999999999</v>
      </c>
      <c r="F241" s="12">
        <v>39934</v>
      </c>
      <c r="G241" s="18">
        <v>2012</v>
      </c>
      <c r="H241" s="2">
        <f ca="1">IF(G241=Inputs!$A$4,1,0)</f>
        <v>0</v>
      </c>
      <c r="I241" s="21">
        <f ca="1">IF(H241=1,HLOOKUP(MONTH(F241),Inputs!$B$11:$M$15,5),IF(YEAR($F241)&gt;$G241,0,IF(YEAR($F241)=$G241,HLOOKUP(MONTH(F241),Inputs!$B$11:$M$15,4),1)))</f>
        <v>1</v>
      </c>
      <c r="J241" s="2">
        <f>SUMIFS('raw data'!$E:$E,'raw data'!$A:$A,"="&amp;WholeYearOnly1!$A241,'raw data'!$G:$G,"="&amp;WholeYearOnly1!$G241)</f>
        <v>7</v>
      </c>
      <c r="K241" s="24">
        <f ca="1">$E241*I241*Inputs!$A$2</f>
        <v>7.0356000000000005</v>
      </c>
      <c r="L241" s="11">
        <f ca="1">IFERROR(J241/K241,"")</f>
        <v>0.99494001933026321</v>
      </c>
      <c r="M241" s="26">
        <f>J241/((8760)*(E241/1000))</f>
        <v>0.12493539055517004</v>
      </c>
    </row>
    <row r="242" spans="1:13" x14ac:dyDescent="0.25">
      <c r="A242" s="2">
        <v>305</v>
      </c>
      <c r="C242" s="2" t="s">
        <v>5</v>
      </c>
      <c r="D242" s="2">
        <v>9</v>
      </c>
      <c r="E242" s="2">
        <v>4.05</v>
      </c>
      <c r="F242" s="12">
        <v>40087</v>
      </c>
      <c r="G242" s="18">
        <v>2012</v>
      </c>
      <c r="H242" s="2">
        <f ca="1">IF(G242=Inputs!$A$4,1,0)</f>
        <v>0</v>
      </c>
      <c r="I242" s="21">
        <f ca="1">IF(H242=1,HLOOKUP(MONTH(F242),Inputs!$B$11:$M$15,5),IF(YEAR($F242)&gt;$G242,0,IF(YEAR($F242)=$G242,HLOOKUP(MONTH(F242),Inputs!$B$11:$M$15,4),1)))</f>
        <v>1</v>
      </c>
      <c r="J242" s="2">
        <f>SUMIFS('raw data'!$E:$E,'raw data'!$A:$A,"="&amp;WholeYearOnly1!$A242,'raw data'!$G:$G,"="&amp;WholeYearOnly1!$G242)</f>
        <v>6</v>
      </c>
      <c r="K242" s="24">
        <f ca="1">$E242*I242*Inputs!$A$2</f>
        <v>4.4550000000000001</v>
      </c>
      <c r="L242" s="11">
        <f ca="1">IFERROR(J242/K242,"")</f>
        <v>1.3468013468013469</v>
      </c>
      <c r="M242" s="26">
        <f>J242/((8760)*(E242/1000))</f>
        <v>0.16911889058007779</v>
      </c>
    </row>
    <row r="243" spans="1:13" x14ac:dyDescent="0.25">
      <c r="A243" s="2">
        <v>330</v>
      </c>
      <c r="C243" s="2" t="s">
        <v>5</v>
      </c>
      <c r="D243" s="2">
        <v>9</v>
      </c>
      <c r="E243" s="2">
        <v>9.8800000000000008</v>
      </c>
      <c r="F243" s="12">
        <v>40148</v>
      </c>
      <c r="G243" s="18">
        <v>2012</v>
      </c>
      <c r="H243" s="2">
        <f ca="1">IF(G243=Inputs!$A$4,1,0)</f>
        <v>0</v>
      </c>
      <c r="I243" s="21">
        <f ca="1">IF(H243=1,HLOOKUP(MONTH(F243),Inputs!$B$11:$M$15,5),IF(YEAR($F243)&gt;$G243,0,IF(YEAR($F243)=$G243,HLOOKUP(MONTH(F243),Inputs!$B$11:$M$15,4),1)))</f>
        <v>1</v>
      </c>
      <c r="J243" s="2">
        <f>SUMIFS('raw data'!$E:$E,'raw data'!$A:$A,"="&amp;WholeYearOnly1!$A243,'raw data'!$G:$G,"="&amp;WholeYearOnly1!$G243)</f>
        <v>13</v>
      </c>
      <c r="K243" s="24">
        <f ca="1">$E243*I243*Inputs!$A$2</f>
        <v>10.868000000000002</v>
      </c>
      <c r="L243" s="11">
        <f ca="1">IFERROR(J243/K243,"")</f>
        <v>1.1961722488038276</v>
      </c>
      <c r="M243" s="26">
        <f>J243/((8760)*(E243/1000))</f>
        <v>0.15020427781783222</v>
      </c>
    </row>
    <row r="244" spans="1:13" x14ac:dyDescent="0.25">
      <c r="A244" s="2">
        <v>334</v>
      </c>
      <c r="C244" s="2" t="s">
        <v>5</v>
      </c>
      <c r="D244" s="2">
        <v>2</v>
      </c>
      <c r="E244" s="2">
        <v>4.7300000000000004</v>
      </c>
      <c r="F244" s="12">
        <v>40026</v>
      </c>
      <c r="G244" s="18">
        <v>2012</v>
      </c>
      <c r="H244" s="2">
        <f ca="1">IF(G244=Inputs!$A$4,1,0)</f>
        <v>0</v>
      </c>
      <c r="I244" s="21">
        <f ca="1">IF(H244=1,HLOOKUP(MONTH(F244),Inputs!$B$11:$M$15,5),IF(YEAR($F244)&gt;$G244,0,IF(YEAR($F244)=$G244,HLOOKUP(MONTH(F244),Inputs!$B$11:$M$15,4),1)))</f>
        <v>1</v>
      </c>
      <c r="J244" s="2">
        <f>SUMIFS('raw data'!$E:$E,'raw data'!$A:$A,"="&amp;WholeYearOnly1!$A244,'raw data'!$G:$G,"="&amp;WholeYearOnly1!$G244)</f>
        <v>6</v>
      </c>
      <c r="K244" s="24">
        <f ca="1">$E244*I244*Inputs!$A$2</f>
        <v>5.2030000000000012</v>
      </c>
      <c r="L244" s="11">
        <f ca="1">IFERROR(J244/K244,"")</f>
        <v>1.1531808571977702</v>
      </c>
      <c r="M244" s="26">
        <f>J244/((8760)*(E244/1000))</f>
        <v>0.14480581540154652</v>
      </c>
    </row>
    <row r="245" spans="1:13" x14ac:dyDescent="0.25">
      <c r="A245" s="2">
        <v>374</v>
      </c>
      <c r="C245" s="2" t="s">
        <v>5</v>
      </c>
      <c r="D245" s="2">
        <v>2</v>
      </c>
      <c r="E245" s="2">
        <v>2.052</v>
      </c>
      <c r="F245" s="12">
        <v>40330</v>
      </c>
      <c r="G245" s="18">
        <v>2012</v>
      </c>
      <c r="H245" s="2">
        <f ca="1">IF(G245=Inputs!$A$4,1,0)</f>
        <v>0</v>
      </c>
      <c r="I245" s="21">
        <f ca="1">IF(H245=1,HLOOKUP(MONTH(F245),Inputs!$B$11:$M$15,5),IF(YEAR($F245)&gt;$G245,0,IF(YEAR($F245)=$G245,HLOOKUP(MONTH(F245),Inputs!$B$11:$M$15,4),1)))</f>
        <v>1</v>
      </c>
      <c r="J245" s="2">
        <f>SUMIFS('raw data'!$E:$E,'raw data'!$A:$A,"="&amp;WholeYearOnly1!$A245,'raw data'!$G:$G,"="&amp;WholeYearOnly1!$G245)</f>
        <v>0</v>
      </c>
      <c r="K245" s="24">
        <f ca="1">$E245*I245*Inputs!$A$2</f>
        <v>2.2572000000000001</v>
      </c>
      <c r="L245" s="11">
        <f ca="1">IFERROR(J245/K245,"")</f>
        <v>0</v>
      </c>
      <c r="M245" s="26">
        <f>J245/((8760)*(E245/1000))</f>
        <v>0</v>
      </c>
    </row>
    <row r="246" spans="1:13" x14ac:dyDescent="0.25">
      <c r="A246" s="2">
        <v>407</v>
      </c>
      <c r="C246" s="2" t="s">
        <v>5</v>
      </c>
      <c r="D246" s="2">
        <v>2</v>
      </c>
      <c r="E246" s="2">
        <v>5.6</v>
      </c>
      <c r="F246" s="12">
        <v>40210</v>
      </c>
      <c r="G246" s="18">
        <v>2012</v>
      </c>
      <c r="H246" s="2">
        <f ca="1">IF(G246=Inputs!$A$4,1,0)</f>
        <v>0</v>
      </c>
      <c r="I246" s="21">
        <f ca="1">IF(H246=1,HLOOKUP(MONTH(F246),Inputs!$B$11:$M$15,5),IF(YEAR($F246)&gt;$G246,0,IF(YEAR($F246)=$G246,HLOOKUP(MONTH(F246),Inputs!$B$11:$M$15,4),1)))</f>
        <v>1</v>
      </c>
      <c r="J246" s="2">
        <f>SUMIFS('raw data'!$E:$E,'raw data'!$A:$A,"="&amp;WholeYearOnly1!$A246,'raw data'!$G:$G,"="&amp;WholeYearOnly1!$G246)</f>
        <v>7</v>
      </c>
      <c r="K246" s="24">
        <f ca="1">$E246*I246*Inputs!$A$2</f>
        <v>6.16</v>
      </c>
      <c r="L246" s="11">
        <f ca="1">IFERROR(J246/K246,"")</f>
        <v>1.1363636363636362</v>
      </c>
      <c r="M246" s="26">
        <f>J246/((8760)*(E246/1000))</f>
        <v>0.14269406392694065</v>
      </c>
    </row>
    <row r="247" spans="1:13" x14ac:dyDescent="0.25">
      <c r="A247" s="2">
        <v>411</v>
      </c>
      <c r="C247" s="2" t="s">
        <v>5</v>
      </c>
      <c r="D247" s="2">
        <v>6</v>
      </c>
      <c r="E247" s="2">
        <v>4.032</v>
      </c>
      <c r="F247" s="12">
        <v>40210</v>
      </c>
      <c r="G247" s="18">
        <v>2012</v>
      </c>
      <c r="H247" s="2">
        <f ca="1">IF(G247=Inputs!$A$4,1,0)</f>
        <v>0</v>
      </c>
      <c r="I247" s="21">
        <f ca="1">IF(H247=1,HLOOKUP(MONTH(F247),Inputs!$B$11:$M$15,5),IF(YEAR($F247)&gt;$G247,0,IF(YEAR($F247)=$G247,HLOOKUP(MONTH(F247),Inputs!$B$11:$M$15,4),1)))</f>
        <v>1</v>
      </c>
      <c r="J247" s="2">
        <f>SUMIFS('raw data'!$E:$E,'raw data'!$A:$A,"="&amp;WholeYearOnly1!$A247,'raw data'!$G:$G,"="&amp;WholeYearOnly1!$G247)</f>
        <v>5</v>
      </c>
      <c r="K247" s="24">
        <f ca="1">$E247*I247*Inputs!$A$2</f>
        <v>4.4352</v>
      </c>
      <c r="L247" s="11">
        <f ca="1">IFERROR(J247/K247,"")</f>
        <v>1.1273448773448773</v>
      </c>
      <c r="M247" s="26">
        <f>J247/((8760)*(E247/1000))</f>
        <v>0.1415615713560919</v>
      </c>
    </row>
    <row r="248" spans="1:13" x14ac:dyDescent="0.25">
      <c r="A248" s="2">
        <v>438</v>
      </c>
      <c r="C248" s="2" t="s">
        <v>5</v>
      </c>
      <c r="D248" s="2">
        <v>3</v>
      </c>
      <c r="E248" s="2">
        <v>2.5920000000000001</v>
      </c>
      <c r="F248" s="12">
        <v>39934</v>
      </c>
      <c r="G248" s="18">
        <v>2012</v>
      </c>
      <c r="H248" s="2">
        <f ca="1">IF(G248=Inputs!$A$4,1,0)</f>
        <v>0</v>
      </c>
      <c r="I248" s="21">
        <f ca="1">IF(H248=1,HLOOKUP(MONTH(F248),Inputs!$B$11:$M$15,5),IF(YEAR($F248)&gt;$G248,0,IF(YEAR($F248)=$G248,HLOOKUP(MONTH(F248),Inputs!$B$11:$M$15,4),1)))</f>
        <v>1</v>
      </c>
      <c r="J248" s="2">
        <f>SUMIFS('raw data'!$E:$E,'raw data'!$A:$A,"="&amp;WholeYearOnly1!$A248,'raw data'!$G:$G,"="&amp;WholeYearOnly1!$G248)</f>
        <v>2</v>
      </c>
      <c r="K248" s="24">
        <f ca="1">$E248*I248*Inputs!$A$2</f>
        <v>2.8512000000000004</v>
      </c>
      <c r="L248" s="11">
        <f ca="1">IFERROR(J248/K248,"")</f>
        <v>0.70145903479236804</v>
      </c>
      <c r="M248" s="26">
        <f>J248/((8760)*(E248/1000))</f>
        <v>8.8082755510457175E-2</v>
      </c>
    </row>
    <row r="249" spans="1:13" x14ac:dyDescent="0.25">
      <c r="A249" s="2">
        <v>458</v>
      </c>
      <c r="C249" s="2" t="s">
        <v>5</v>
      </c>
      <c r="D249" s="2">
        <v>6</v>
      </c>
      <c r="E249" s="2">
        <v>4.032</v>
      </c>
      <c r="F249" s="12">
        <v>40210</v>
      </c>
      <c r="G249" s="18">
        <v>2012</v>
      </c>
      <c r="H249" s="2">
        <f ca="1">IF(G249=Inputs!$A$4,1,0)</f>
        <v>0</v>
      </c>
      <c r="I249" s="21">
        <f ca="1">IF(H249=1,HLOOKUP(MONTH(F249),Inputs!$B$11:$M$15,5),IF(YEAR($F249)&gt;$G249,0,IF(YEAR($F249)=$G249,HLOOKUP(MONTH(F249),Inputs!$B$11:$M$15,4),1)))</f>
        <v>1</v>
      </c>
      <c r="J249" s="2">
        <f>SUMIFS('raw data'!$E:$E,'raw data'!$A:$A,"="&amp;WholeYearOnly1!$A249,'raw data'!$G:$G,"="&amp;WholeYearOnly1!$G249)</f>
        <v>5</v>
      </c>
      <c r="K249" s="24">
        <f ca="1">$E249*I249*Inputs!$A$2</f>
        <v>4.4352</v>
      </c>
      <c r="L249" s="11">
        <f ca="1">IFERROR(J249/K249,"")</f>
        <v>1.1273448773448773</v>
      </c>
      <c r="M249" s="26">
        <f>J249/((8760)*(E249/1000))</f>
        <v>0.1415615713560919</v>
      </c>
    </row>
    <row r="250" spans="1:13" x14ac:dyDescent="0.25">
      <c r="A250" s="2">
        <v>464</v>
      </c>
      <c r="C250" s="2" t="s">
        <v>5</v>
      </c>
      <c r="D250" s="2">
        <v>9</v>
      </c>
      <c r="E250" s="2">
        <v>3.87</v>
      </c>
      <c r="F250" s="12">
        <v>40210</v>
      </c>
      <c r="G250" s="18">
        <v>2012</v>
      </c>
      <c r="H250" s="2">
        <f ca="1">IF(G250=Inputs!$A$4,1,0)</f>
        <v>0</v>
      </c>
      <c r="I250" s="21">
        <f ca="1">IF(H250=1,HLOOKUP(MONTH(F250),Inputs!$B$11:$M$15,5),IF(YEAR($F250)&gt;$G250,0,IF(YEAR($F250)=$G250,HLOOKUP(MONTH(F250),Inputs!$B$11:$M$15,4),1)))</f>
        <v>1</v>
      </c>
      <c r="J250" s="2">
        <f>SUMIFS('raw data'!$E:$E,'raw data'!$A:$A,"="&amp;WholeYearOnly1!$A250,'raw data'!$G:$G,"="&amp;WholeYearOnly1!$G250)</f>
        <v>5</v>
      </c>
      <c r="K250" s="24">
        <f ca="1">$E250*I250*Inputs!$A$2</f>
        <v>4.2570000000000006</v>
      </c>
      <c r="L250" s="11">
        <f ca="1">IFERROR(J250/K250,"")</f>
        <v>1.1745360582569884</v>
      </c>
      <c r="M250" s="26">
        <f>J250/((8760)*(E250/1000))</f>
        <v>0.14748740457564924</v>
      </c>
    </row>
    <row r="251" spans="1:13" x14ac:dyDescent="0.25">
      <c r="A251" s="2">
        <v>470</v>
      </c>
      <c r="C251" s="2" t="s">
        <v>5</v>
      </c>
      <c r="D251" s="2">
        <v>2</v>
      </c>
      <c r="E251" s="2">
        <v>2.7</v>
      </c>
      <c r="F251" s="12">
        <v>40238</v>
      </c>
      <c r="G251" s="18">
        <v>2012</v>
      </c>
      <c r="H251" s="2">
        <f ca="1">IF(G251=Inputs!$A$4,1,0)</f>
        <v>0</v>
      </c>
      <c r="I251" s="21">
        <f ca="1">IF(H251=1,HLOOKUP(MONTH(F251),Inputs!$B$11:$M$15,5),IF(YEAR($F251)&gt;$G251,0,IF(YEAR($F251)=$G251,HLOOKUP(MONTH(F251),Inputs!$B$11:$M$15,4),1)))</f>
        <v>1</v>
      </c>
      <c r="J251" s="2">
        <f>SUMIFS('raw data'!$E:$E,'raw data'!$A:$A,"="&amp;WholeYearOnly1!$A251,'raw data'!$G:$G,"="&amp;WholeYearOnly1!$G251)</f>
        <v>0</v>
      </c>
      <c r="K251" s="24">
        <f ca="1">$E251*I251*Inputs!$A$2</f>
        <v>2.9700000000000006</v>
      </c>
      <c r="L251" s="11">
        <f ca="1">IFERROR(J251/K251,"")</f>
        <v>0</v>
      </c>
      <c r="M251" s="26">
        <f>J251/((8760)*(E251/1000))</f>
        <v>0</v>
      </c>
    </row>
    <row r="252" spans="1:13" x14ac:dyDescent="0.25">
      <c r="A252" s="2">
        <v>498</v>
      </c>
      <c r="C252" s="2" t="s">
        <v>5</v>
      </c>
      <c r="D252" s="2">
        <v>2</v>
      </c>
      <c r="E252" s="2">
        <v>3</v>
      </c>
      <c r="F252" s="12">
        <v>40299</v>
      </c>
      <c r="G252" s="18">
        <v>2012</v>
      </c>
      <c r="H252" s="2">
        <f ca="1">IF(G252=Inputs!$A$4,1,0)</f>
        <v>0</v>
      </c>
      <c r="I252" s="21">
        <f ca="1">IF(H252=1,HLOOKUP(MONTH(F252),Inputs!$B$11:$M$15,5),IF(YEAR($F252)&gt;$G252,0,IF(YEAR($F252)=$G252,HLOOKUP(MONTH(F252),Inputs!$B$11:$M$15,4),1)))</f>
        <v>1</v>
      </c>
      <c r="J252" s="2">
        <f>SUMIFS('raw data'!$E:$E,'raw data'!$A:$A,"="&amp;WholeYearOnly1!$A252,'raw data'!$G:$G,"="&amp;WholeYearOnly1!$G252)</f>
        <v>0</v>
      </c>
      <c r="K252" s="24">
        <f ca="1">$E252*I252*Inputs!$A$2</f>
        <v>3.3000000000000003</v>
      </c>
      <c r="L252" s="11">
        <f ca="1">IFERROR(J252/K252,"")</f>
        <v>0</v>
      </c>
      <c r="M252" s="26">
        <f>J252/((8760)*(E252/1000))</f>
        <v>0</v>
      </c>
    </row>
    <row r="253" spans="1:13" x14ac:dyDescent="0.25">
      <c r="A253" s="2">
        <v>502</v>
      </c>
      <c r="C253" s="2" t="s">
        <v>5</v>
      </c>
      <c r="D253" s="2">
        <v>2</v>
      </c>
      <c r="E253" s="2">
        <v>5.4</v>
      </c>
      <c r="F253" s="12">
        <v>40148</v>
      </c>
      <c r="G253" s="18">
        <v>2012</v>
      </c>
      <c r="H253" s="2">
        <f ca="1">IF(G253=Inputs!$A$4,1,0)</f>
        <v>0</v>
      </c>
      <c r="I253" s="21">
        <f ca="1">IF(H253=1,HLOOKUP(MONTH(F253),Inputs!$B$11:$M$15,5),IF(YEAR($F253)&gt;$G253,0,IF(YEAR($F253)=$G253,HLOOKUP(MONTH(F253),Inputs!$B$11:$M$15,4),1)))</f>
        <v>1</v>
      </c>
      <c r="J253" s="2">
        <f>SUMIFS('raw data'!$E:$E,'raw data'!$A:$A,"="&amp;WholeYearOnly1!$A253,'raw data'!$G:$G,"="&amp;WholeYearOnly1!$G253)</f>
        <v>5</v>
      </c>
      <c r="K253" s="24">
        <f ca="1">$E253*I253*Inputs!$A$2</f>
        <v>5.9400000000000013</v>
      </c>
      <c r="L253" s="11">
        <f ca="1">IFERROR(J253/K253,"")</f>
        <v>0.84175084175084158</v>
      </c>
      <c r="M253" s="26">
        <f>J253/((8760)*(E253/1000))</f>
        <v>0.10569930661254862</v>
      </c>
    </row>
    <row r="254" spans="1:13" x14ac:dyDescent="0.25">
      <c r="A254" s="2">
        <v>588</v>
      </c>
      <c r="C254" s="2" t="s">
        <v>5</v>
      </c>
      <c r="D254" s="2">
        <v>2</v>
      </c>
      <c r="E254" s="2">
        <v>2.887</v>
      </c>
      <c r="F254" s="12">
        <v>40330</v>
      </c>
      <c r="G254" s="18">
        <v>2012</v>
      </c>
      <c r="H254" s="2">
        <f ca="1">IF(G254=Inputs!$A$4,1,0)</f>
        <v>0</v>
      </c>
      <c r="I254" s="21">
        <f ca="1">IF(H254=1,HLOOKUP(MONTH(F254),Inputs!$B$11:$M$15,5),IF(YEAR($F254)&gt;$G254,0,IF(YEAR($F254)=$G254,HLOOKUP(MONTH(F254),Inputs!$B$11:$M$15,4),1)))</f>
        <v>1</v>
      </c>
      <c r="J254" s="2">
        <f>SUMIFS('raw data'!$E:$E,'raw data'!$A:$A,"="&amp;WholeYearOnly1!$A254,'raw data'!$G:$G,"="&amp;WholeYearOnly1!$G254)</f>
        <v>0</v>
      </c>
      <c r="K254" s="24">
        <f ca="1">$E254*I254*Inputs!$A$2</f>
        <v>3.1757000000000004</v>
      </c>
      <c r="L254" s="11">
        <f ca="1">IFERROR(J254/K254,"")</f>
        <v>0</v>
      </c>
      <c r="M254" s="26">
        <f>J254/((8760)*(E254/1000))</f>
        <v>0</v>
      </c>
    </row>
    <row r="255" spans="1:13" x14ac:dyDescent="0.25">
      <c r="A255" s="2">
        <v>591</v>
      </c>
      <c r="C255" s="2" t="s">
        <v>5</v>
      </c>
      <c r="D255" s="2">
        <v>2</v>
      </c>
      <c r="E255" s="2">
        <v>3.3210000000000002</v>
      </c>
      <c r="F255" s="12">
        <v>40299</v>
      </c>
      <c r="G255" s="18">
        <v>2012</v>
      </c>
      <c r="H255" s="2">
        <f ca="1">IF(G255=Inputs!$A$4,1,0)</f>
        <v>0</v>
      </c>
      <c r="I255" s="21">
        <f ca="1">IF(H255=1,HLOOKUP(MONTH(F255),Inputs!$B$11:$M$15,5),IF(YEAR($F255)&gt;$G255,0,IF(YEAR($F255)=$G255,HLOOKUP(MONTH(F255),Inputs!$B$11:$M$15,4),1)))</f>
        <v>1</v>
      </c>
      <c r="J255" s="2">
        <f>SUMIFS('raw data'!$E:$E,'raw data'!$A:$A,"="&amp;WholeYearOnly1!$A255,'raw data'!$G:$G,"="&amp;WholeYearOnly1!$G255)</f>
        <v>0</v>
      </c>
      <c r="K255" s="24">
        <f ca="1">$E255*I255*Inputs!$A$2</f>
        <v>3.6531000000000007</v>
      </c>
      <c r="L255" s="11">
        <f ca="1">IFERROR(J255/K255,"")</f>
        <v>0</v>
      </c>
      <c r="M255" s="26">
        <f>J255/((8760)*(E255/1000))</f>
        <v>0</v>
      </c>
    </row>
    <row r="256" spans="1:13" x14ac:dyDescent="0.25">
      <c r="A256" s="2">
        <v>592</v>
      </c>
      <c r="C256" s="2" t="s">
        <v>5</v>
      </c>
      <c r="D256" s="2">
        <v>2</v>
      </c>
      <c r="E256" s="2">
        <v>3.37</v>
      </c>
      <c r="F256" s="12">
        <v>40330</v>
      </c>
      <c r="G256" s="18">
        <v>2012</v>
      </c>
      <c r="H256" s="2">
        <f ca="1">IF(G256=Inputs!$A$4,1,0)</f>
        <v>0</v>
      </c>
      <c r="I256" s="21">
        <f ca="1">IF(H256=1,HLOOKUP(MONTH(F256),Inputs!$B$11:$M$15,5),IF(YEAR($F256)&gt;$G256,0,IF(YEAR($F256)=$G256,HLOOKUP(MONTH(F256),Inputs!$B$11:$M$15,4),1)))</f>
        <v>1</v>
      </c>
      <c r="J256" s="2">
        <f>SUMIFS('raw data'!$E:$E,'raw data'!$A:$A,"="&amp;WholeYearOnly1!$A256,'raw data'!$G:$G,"="&amp;WholeYearOnly1!$G256)</f>
        <v>0</v>
      </c>
      <c r="K256" s="24">
        <f ca="1">$E256*I256*Inputs!$A$2</f>
        <v>3.7070000000000003</v>
      </c>
      <c r="L256" s="11">
        <f ca="1">IFERROR(J256/K256,"")</f>
        <v>0</v>
      </c>
      <c r="M256" s="26">
        <f>J256/((8760)*(E256/1000))</f>
        <v>0</v>
      </c>
    </row>
    <row r="257" spans="1:13" x14ac:dyDescent="0.25">
      <c r="A257" s="2">
        <v>596</v>
      </c>
      <c r="C257" s="2" t="s">
        <v>5</v>
      </c>
      <c r="D257" s="2">
        <v>2</v>
      </c>
      <c r="E257" s="2">
        <v>2.887</v>
      </c>
      <c r="F257" s="12">
        <v>40299</v>
      </c>
      <c r="G257" s="18">
        <v>2012</v>
      </c>
      <c r="H257" s="2">
        <f ca="1">IF(G257=Inputs!$A$4,1,0)</f>
        <v>0</v>
      </c>
      <c r="I257" s="21">
        <f ca="1">IF(H257=1,HLOOKUP(MONTH(F257),Inputs!$B$11:$M$15,5),IF(YEAR($F257)&gt;$G257,0,IF(YEAR($F257)=$G257,HLOOKUP(MONTH(F257),Inputs!$B$11:$M$15,4),1)))</f>
        <v>1</v>
      </c>
      <c r="J257" s="2">
        <f>SUMIFS('raw data'!$E:$E,'raw data'!$A:$A,"="&amp;WholeYearOnly1!$A257,'raw data'!$G:$G,"="&amp;WholeYearOnly1!$G257)</f>
        <v>0</v>
      </c>
      <c r="K257" s="24">
        <f ca="1">$E257*I257*Inputs!$A$2</f>
        <v>3.1757000000000004</v>
      </c>
      <c r="L257" s="11">
        <f ca="1">IFERROR(J257/K257,"")</f>
        <v>0</v>
      </c>
      <c r="M257" s="26">
        <f>J257/((8760)*(E257/1000))</f>
        <v>0</v>
      </c>
    </row>
    <row r="258" spans="1:13" x14ac:dyDescent="0.25">
      <c r="A258" s="2">
        <v>602</v>
      </c>
      <c r="C258" s="2" t="s">
        <v>5</v>
      </c>
      <c r="D258" s="2">
        <v>10</v>
      </c>
      <c r="E258" s="2">
        <v>3.2029999999999998</v>
      </c>
      <c r="F258" s="12">
        <v>40299</v>
      </c>
      <c r="G258" s="18">
        <v>2012</v>
      </c>
      <c r="H258" s="2">
        <f ca="1">IF(G258=Inputs!$A$4,1,0)</f>
        <v>0</v>
      </c>
      <c r="I258" s="21">
        <f ca="1">IF(H258=1,HLOOKUP(MONTH(F258),Inputs!$B$11:$M$15,5),IF(YEAR($F258)&gt;$G258,0,IF(YEAR($F258)=$G258,HLOOKUP(MONTH(F258),Inputs!$B$11:$M$15,4),1)))</f>
        <v>1</v>
      </c>
      <c r="J258" s="2">
        <f>SUMIFS('raw data'!$E:$E,'raw data'!$A:$A,"="&amp;WholeYearOnly1!$A258,'raw data'!$G:$G,"="&amp;WholeYearOnly1!$G258)</f>
        <v>0</v>
      </c>
      <c r="K258" s="24">
        <f ca="1">$E258*I258*Inputs!$A$2</f>
        <v>3.5233000000000003</v>
      </c>
      <c r="L258" s="11">
        <f ca="1">IFERROR(J258/K258,"")</f>
        <v>0</v>
      </c>
      <c r="M258" s="26">
        <f>J258/((8760)*(E258/1000))</f>
        <v>0</v>
      </c>
    </row>
    <row r="259" spans="1:13" x14ac:dyDescent="0.25">
      <c r="A259" s="2">
        <v>603</v>
      </c>
      <c r="C259" s="2" t="s">
        <v>5</v>
      </c>
      <c r="D259" s="2">
        <v>5</v>
      </c>
      <c r="E259" s="2">
        <v>2.8919999999999999</v>
      </c>
      <c r="F259" s="12">
        <v>40299</v>
      </c>
      <c r="G259" s="18">
        <v>2012</v>
      </c>
      <c r="H259" s="2">
        <f ca="1">IF(G259=Inputs!$A$4,1,0)</f>
        <v>0</v>
      </c>
      <c r="I259" s="21">
        <f ca="1">IF(H259=1,HLOOKUP(MONTH(F259),Inputs!$B$11:$M$15,5),IF(YEAR($F259)&gt;$G259,0,IF(YEAR($F259)=$G259,HLOOKUP(MONTH(F259),Inputs!$B$11:$M$15,4),1)))</f>
        <v>1</v>
      </c>
      <c r="J259" s="2">
        <f>SUMIFS('raw data'!$E:$E,'raw data'!$A:$A,"="&amp;WholeYearOnly1!$A259,'raw data'!$G:$G,"="&amp;WholeYearOnly1!$G259)</f>
        <v>0</v>
      </c>
      <c r="K259" s="24">
        <f ca="1">$E259*I259*Inputs!$A$2</f>
        <v>3.1812</v>
      </c>
      <c r="L259" s="11">
        <f ca="1">IFERROR(J259/K259,"")</f>
        <v>0</v>
      </c>
      <c r="M259" s="26">
        <f>J259/((8760)*(E259/1000))</f>
        <v>0</v>
      </c>
    </row>
    <row r="260" spans="1:13" x14ac:dyDescent="0.25">
      <c r="A260" s="2">
        <v>605</v>
      </c>
      <c r="C260" s="2" t="s">
        <v>5</v>
      </c>
      <c r="D260" s="2">
        <v>5</v>
      </c>
      <c r="E260" s="2">
        <v>2.5209999999999999</v>
      </c>
      <c r="F260" s="12">
        <v>40299</v>
      </c>
      <c r="G260" s="18">
        <v>2012</v>
      </c>
      <c r="H260" s="2">
        <f ca="1">IF(G260=Inputs!$A$4,1,0)</f>
        <v>0</v>
      </c>
      <c r="I260" s="21">
        <f ca="1">IF(H260=1,HLOOKUP(MONTH(F260),Inputs!$B$11:$M$15,5),IF(YEAR($F260)&gt;$G260,0,IF(YEAR($F260)=$G260,HLOOKUP(MONTH(F260),Inputs!$B$11:$M$15,4),1)))</f>
        <v>1</v>
      </c>
      <c r="J260" s="2">
        <f>SUMIFS('raw data'!$E:$E,'raw data'!$A:$A,"="&amp;WholeYearOnly1!$A260,'raw data'!$G:$G,"="&amp;WholeYearOnly1!$G260)</f>
        <v>0</v>
      </c>
      <c r="K260" s="24">
        <f ca="1">$E260*I260*Inputs!$A$2</f>
        <v>2.7731000000000003</v>
      </c>
      <c r="L260" s="11">
        <f ca="1">IFERROR(J260/K260,"")</f>
        <v>0</v>
      </c>
      <c r="M260" s="26">
        <f>J260/((8760)*(E260/1000))</f>
        <v>0</v>
      </c>
    </row>
    <row r="261" spans="1:13" x14ac:dyDescent="0.25">
      <c r="A261" s="2">
        <v>608</v>
      </c>
      <c r="C261" s="2" t="s">
        <v>5</v>
      </c>
      <c r="D261" s="2">
        <v>9</v>
      </c>
      <c r="E261" s="2">
        <v>3.149</v>
      </c>
      <c r="F261" s="12">
        <v>40269</v>
      </c>
      <c r="G261" s="18">
        <v>2012</v>
      </c>
      <c r="H261" s="2">
        <f ca="1">IF(G261=Inputs!$A$4,1,0)</f>
        <v>0</v>
      </c>
      <c r="I261" s="21">
        <f ca="1">IF(H261=1,HLOOKUP(MONTH(F261),Inputs!$B$11:$M$15,5),IF(YEAR($F261)&gt;$G261,0,IF(YEAR($F261)=$G261,HLOOKUP(MONTH(F261),Inputs!$B$11:$M$15,4),1)))</f>
        <v>1</v>
      </c>
      <c r="J261" s="2">
        <f>SUMIFS('raw data'!$E:$E,'raw data'!$A:$A,"="&amp;WholeYearOnly1!$A261,'raw data'!$G:$G,"="&amp;WholeYearOnly1!$G261)</f>
        <v>0</v>
      </c>
      <c r="K261" s="24">
        <f ca="1">$E261*I261*Inputs!$A$2</f>
        <v>3.4639000000000002</v>
      </c>
      <c r="L261" s="11">
        <f ca="1">IFERROR(J261/K261,"")</f>
        <v>0</v>
      </c>
      <c r="M261" s="26">
        <f>J261/((8760)*(E261/1000))</f>
        <v>0</v>
      </c>
    </row>
    <row r="262" spans="1:13" x14ac:dyDescent="0.25">
      <c r="A262" s="2">
        <v>612</v>
      </c>
      <c r="C262" s="2" t="s">
        <v>5</v>
      </c>
      <c r="D262" s="2">
        <v>8</v>
      </c>
      <c r="E262" s="2">
        <v>4.5999999999999996</v>
      </c>
      <c r="F262" s="12">
        <v>40269</v>
      </c>
      <c r="G262" s="18">
        <v>2012</v>
      </c>
      <c r="H262" s="2">
        <f ca="1">IF(G262=Inputs!$A$4,1,0)</f>
        <v>0</v>
      </c>
      <c r="I262" s="21">
        <f ca="1">IF(H262=1,HLOOKUP(MONTH(F262),Inputs!$B$11:$M$15,5),IF(YEAR($F262)&gt;$G262,0,IF(YEAR($F262)=$G262,HLOOKUP(MONTH(F262),Inputs!$B$11:$M$15,4),1)))</f>
        <v>1</v>
      </c>
      <c r="J262" s="2">
        <f>SUMIFS('raw data'!$E:$E,'raw data'!$A:$A,"="&amp;WholeYearOnly1!$A262,'raw data'!$G:$G,"="&amp;WholeYearOnly1!$G262)</f>
        <v>5</v>
      </c>
      <c r="K262" s="24">
        <f ca="1">$E262*I262*Inputs!$A$2</f>
        <v>5.0599999999999996</v>
      </c>
      <c r="L262" s="11">
        <f ca="1">IFERROR(J262/K262,"")</f>
        <v>0.98814229249011865</v>
      </c>
      <c r="M262" s="26">
        <f>J262/((8760)*(E262/1000))</f>
        <v>0.12408179471907882</v>
      </c>
    </row>
    <row r="263" spans="1:13" x14ac:dyDescent="0.25">
      <c r="A263" s="2">
        <v>613</v>
      </c>
      <c r="C263" s="2" t="s">
        <v>5</v>
      </c>
      <c r="D263" s="2">
        <v>9</v>
      </c>
      <c r="E263" s="2">
        <v>2.8769999999999998</v>
      </c>
      <c r="F263" s="12">
        <v>40299</v>
      </c>
      <c r="G263" s="18">
        <v>2012</v>
      </c>
      <c r="H263" s="2">
        <f ca="1">IF(G263=Inputs!$A$4,1,0)</f>
        <v>0</v>
      </c>
      <c r="I263" s="21">
        <f ca="1">IF(H263=1,HLOOKUP(MONTH(F263),Inputs!$B$11:$M$15,5),IF(YEAR($F263)&gt;$G263,0,IF(YEAR($F263)=$G263,HLOOKUP(MONTH(F263),Inputs!$B$11:$M$15,4),1)))</f>
        <v>1</v>
      </c>
      <c r="J263" s="2">
        <f>SUMIFS('raw data'!$E:$E,'raw data'!$A:$A,"="&amp;WholeYearOnly1!$A263,'raw data'!$G:$G,"="&amp;WholeYearOnly1!$G263)</f>
        <v>0</v>
      </c>
      <c r="K263" s="24">
        <f ca="1">$E263*I263*Inputs!$A$2</f>
        <v>3.1646999999999998</v>
      </c>
      <c r="L263" s="11">
        <f ca="1">IFERROR(J263/K263,"")</f>
        <v>0</v>
      </c>
      <c r="M263" s="26">
        <f>J263/((8760)*(E263/1000))</f>
        <v>0</v>
      </c>
    </row>
    <row r="264" spans="1:13" x14ac:dyDescent="0.25">
      <c r="A264" s="2">
        <v>614</v>
      </c>
      <c r="C264" s="2" t="s">
        <v>5</v>
      </c>
      <c r="D264" s="2">
        <v>9</v>
      </c>
      <c r="E264" s="2">
        <v>2.34</v>
      </c>
      <c r="F264" s="12">
        <v>40330</v>
      </c>
      <c r="G264" s="18">
        <v>2012</v>
      </c>
      <c r="H264" s="2">
        <f ca="1">IF(G264=Inputs!$A$4,1,0)</f>
        <v>0</v>
      </c>
      <c r="I264" s="21">
        <f ca="1">IF(H264=1,HLOOKUP(MONTH(F264),Inputs!$B$11:$M$15,5),IF(YEAR($F264)&gt;$G264,0,IF(YEAR($F264)=$G264,HLOOKUP(MONTH(F264),Inputs!$B$11:$M$15,4),1)))</f>
        <v>1</v>
      </c>
      <c r="J264" s="2">
        <f>SUMIFS('raw data'!$E:$E,'raw data'!$A:$A,"="&amp;WholeYearOnly1!$A264,'raw data'!$G:$G,"="&amp;WholeYearOnly1!$G264)</f>
        <v>0</v>
      </c>
      <c r="K264" s="24">
        <f ca="1">$E264*I264*Inputs!$A$2</f>
        <v>2.5739999999999998</v>
      </c>
      <c r="L264" s="11">
        <f ca="1">IFERROR(J264/K264,"")</f>
        <v>0</v>
      </c>
      <c r="M264" s="26">
        <f>J264/((8760)*(E264/1000))</f>
        <v>0</v>
      </c>
    </row>
    <row r="265" spans="1:13" x14ac:dyDescent="0.25">
      <c r="A265" s="2">
        <v>620</v>
      </c>
      <c r="C265" s="2" t="s">
        <v>5</v>
      </c>
      <c r="D265" s="2">
        <v>2</v>
      </c>
      <c r="E265" s="2">
        <v>6</v>
      </c>
      <c r="F265" s="12">
        <v>40269</v>
      </c>
      <c r="G265" s="18">
        <v>2012</v>
      </c>
      <c r="H265" s="2">
        <f ca="1">IF(G265=Inputs!$A$4,1,0)</f>
        <v>0</v>
      </c>
      <c r="I265" s="21">
        <f ca="1">IF(H265=1,HLOOKUP(MONTH(F265),Inputs!$B$11:$M$15,5),IF(YEAR($F265)&gt;$G265,0,IF(YEAR($F265)=$G265,HLOOKUP(MONTH(F265),Inputs!$B$11:$M$15,4),1)))</f>
        <v>1</v>
      </c>
      <c r="J265" s="2">
        <f>SUMIFS('raw data'!$E:$E,'raw data'!$A:$A,"="&amp;WholeYearOnly1!$A265,'raw data'!$G:$G,"="&amp;WholeYearOnly1!$G265)</f>
        <v>0</v>
      </c>
      <c r="K265" s="24">
        <f ca="1">$E265*I265*Inputs!$A$2</f>
        <v>6.6000000000000005</v>
      </c>
      <c r="L265" s="11">
        <f ca="1">IFERROR(J265/K265,"")</f>
        <v>0</v>
      </c>
      <c r="M265" s="26">
        <f>J265/((8760)*(E265/1000))</f>
        <v>0</v>
      </c>
    </row>
    <row r="266" spans="1:13" x14ac:dyDescent="0.25">
      <c r="A266" s="2">
        <v>625</v>
      </c>
      <c r="C266" s="2" t="s">
        <v>5</v>
      </c>
      <c r="D266" s="2">
        <v>9</v>
      </c>
      <c r="E266" s="2">
        <v>2.887</v>
      </c>
      <c r="F266" s="12">
        <v>40299</v>
      </c>
      <c r="G266" s="18">
        <v>2012</v>
      </c>
      <c r="H266" s="2">
        <f ca="1">IF(G266=Inputs!$A$4,1,0)</f>
        <v>0</v>
      </c>
      <c r="I266" s="21">
        <f ca="1">IF(H266=1,HLOOKUP(MONTH(F266),Inputs!$B$11:$M$15,5),IF(YEAR($F266)&gt;$G266,0,IF(YEAR($F266)=$G266,HLOOKUP(MONTH(F266),Inputs!$B$11:$M$15,4),1)))</f>
        <v>1</v>
      </c>
      <c r="J266" s="2">
        <f>SUMIFS('raw data'!$E:$E,'raw data'!$A:$A,"="&amp;WholeYearOnly1!$A266,'raw data'!$G:$G,"="&amp;WholeYearOnly1!$G266)</f>
        <v>0</v>
      </c>
      <c r="K266" s="24">
        <f ca="1">$E266*I266*Inputs!$A$2</f>
        <v>3.1757000000000004</v>
      </c>
      <c r="L266" s="11">
        <f ca="1">IFERROR(J266/K266,"")</f>
        <v>0</v>
      </c>
      <c r="M266" s="26">
        <f>J266/((8760)*(E266/1000))</f>
        <v>0</v>
      </c>
    </row>
    <row r="267" spans="1:13" x14ac:dyDescent="0.25">
      <c r="A267" s="2">
        <v>647</v>
      </c>
      <c r="C267" s="2" t="s">
        <v>5</v>
      </c>
      <c r="D267" s="2">
        <v>5</v>
      </c>
      <c r="E267" s="2">
        <v>2.8919999999999999</v>
      </c>
      <c r="F267" s="12">
        <v>40179</v>
      </c>
      <c r="G267" s="18">
        <v>2012</v>
      </c>
      <c r="H267" s="2">
        <f ca="1">IF(G267=Inputs!$A$4,1,0)</f>
        <v>0</v>
      </c>
      <c r="I267" s="21">
        <f ca="1">IF(H267=1,HLOOKUP(MONTH(F267),Inputs!$B$11:$M$15,5),IF(YEAR($F267)&gt;$G267,0,IF(YEAR($F267)=$G267,HLOOKUP(MONTH(F267),Inputs!$B$11:$M$15,4),1)))</f>
        <v>1</v>
      </c>
      <c r="J267" s="2">
        <f>SUMIFS('raw data'!$E:$E,'raw data'!$A:$A,"="&amp;WholeYearOnly1!$A267,'raw data'!$G:$G,"="&amp;WholeYearOnly1!$G267)</f>
        <v>0</v>
      </c>
      <c r="K267" s="24">
        <f ca="1">$E267*I267*Inputs!$A$2</f>
        <v>3.1812</v>
      </c>
      <c r="L267" s="11">
        <f ca="1">IFERROR(J267/K267,"")</f>
        <v>0</v>
      </c>
      <c r="M267" s="26">
        <f>J267/((8760)*(E267/1000))</f>
        <v>0</v>
      </c>
    </row>
    <row r="268" spans="1:13" x14ac:dyDescent="0.25">
      <c r="A268" s="2">
        <v>665</v>
      </c>
      <c r="C268" s="2" t="s">
        <v>5</v>
      </c>
      <c r="D268" s="2">
        <v>9</v>
      </c>
      <c r="E268" s="2">
        <v>3.2370000000000001</v>
      </c>
      <c r="F268" s="12">
        <v>40269</v>
      </c>
      <c r="G268" s="18">
        <v>2012</v>
      </c>
      <c r="H268" s="2">
        <f ca="1">IF(G268=Inputs!$A$4,1,0)</f>
        <v>0</v>
      </c>
      <c r="I268" s="21">
        <f ca="1">IF(H268=1,HLOOKUP(MONTH(F268),Inputs!$B$11:$M$15,5),IF(YEAR($F268)&gt;$G268,0,IF(YEAR($F268)=$G268,HLOOKUP(MONTH(F268),Inputs!$B$11:$M$15,4),1)))</f>
        <v>1</v>
      </c>
      <c r="J268" s="2">
        <f>SUMIFS('raw data'!$E:$E,'raw data'!$A:$A,"="&amp;WholeYearOnly1!$A268,'raw data'!$G:$G,"="&amp;WholeYearOnly1!$G268)</f>
        <v>0</v>
      </c>
      <c r="K268" s="24">
        <f ca="1">$E268*I268*Inputs!$A$2</f>
        <v>3.5607000000000002</v>
      </c>
      <c r="L268" s="11">
        <f ca="1">IFERROR(J268/K268,"")</f>
        <v>0</v>
      </c>
      <c r="M268" s="26">
        <f>J268/((8760)*(E268/1000))</f>
        <v>0</v>
      </c>
    </row>
    <row r="269" spans="1:13" x14ac:dyDescent="0.25">
      <c r="A269" s="2">
        <v>683</v>
      </c>
      <c r="C269" s="2" t="s">
        <v>5</v>
      </c>
      <c r="D269" s="2">
        <v>9</v>
      </c>
      <c r="E269" s="2">
        <v>2.9580000000000002</v>
      </c>
      <c r="F269" s="12">
        <v>40299</v>
      </c>
      <c r="G269" s="18">
        <v>2012</v>
      </c>
      <c r="H269" s="2">
        <f ca="1">IF(G269=Inputs!$A$4,1,0)</f>
        <v>0</v>
      </c>
      <c r="I269" s="21">
        <f ca="1">IF(H269=1,HLOOKUP(MONTH(F269),Inputs!$B$11:$M$15,5),IF(YEAR($F269)&gt;$G269,0,IF(YEAR($F269)=$G269,HLOOKUP(MONTH(F269),Inputs!$B$11:$M$15,4),1)))</f>
        <v>1</v>
      </c>
      <c r="J269" s="2">
        <f>SUMIFS('raw data'!$E:$E,'raw data'!$A:$A,"="&amp;WholeYearOnly1!$A269,'raw data'!$G:$G,"="&amp;WholeYearOnly1!$G269)</f>
        <v>0</v>
      </c>
      <c r="K269" s="24">
        <f ca="1">$E269*I269*Inputs!$A$2</f>
        <v>3.2538000000000005</v>
      </c>
      <c r="L269" s="11">
        <f ca="1">IFERROR(J269/K269,"")</f>
        <v>0</v>
      </c>
      <c r="M269" s="26">
        <f>J269/((8760)*(E269/1000))</f>
        <v>0</v>
      </c>
    </row>
    <row r="270" spans="1:13" x14ac:dyDescent="0.25">
      <c r="A270" s="2">
        <v>684</v>
      </c>
      <c r="C270" s="2" t="s">
        <v>5</v>
      </c>
      <c r="D270" s="2">
        <v>2</v>
      </c>
      <c r="E270" s="2">
        <v>3.3210000000000002</v>
      </c>
      <c r="F270" s="12">
        <v>40299</v>
      </c>
      <c r="G270" s="18">
        <v>2012</v>
      </c>
      <c r="H270" s="2">
        <f ca="1">IF(G270=Inputs!$A$4,1,0)</f>
        <v>0</v>
      </c>
      <c r="I270" s="21">
        <f ca="1">IF(H270=1,HLOOKUP(MONTH(F270),Inputs!$B$11:$M$15,5),IF(YEAR($F270)&gt;$G270,0,IF(YEAR($F270)=$G270,HLOOKUP(MONTH(F270),Inputs!$B$11:$M$15,4),1)))</f>
        <v>1</v>
      </c>
      <c r="J270" s="2">
        <f>SUMIFS('raw data'!$E:$E,'raw data'!$A:$A,"="&amp;WholeYearOnly1!$A270,'raw data'!$G:$G,"="&amp;WholeYearOnly1!$G270)</f>
        <v>0</v>
      </c>
      <c r="K270" s="24">
        <f ca="1">$E270*I270*Inputs!$A$2</f>
        <v>3.6531000000000007</v>
      </c>
      <c r="L270" s="11">
        <f ca="1">IFERROR(J270/K270,"")</f>
        <v>0</v>
      </c>
      <c r="M270" s="26">
        <f>J270/((8760)*(E270/1000))</f>
        <v>0</v>
      </c>
    </row>
    <row r="271" spans="1:13" x14ac:dyDescent="0.25">
      <c r="A271" s="2">
        <v>685</v>
      </c>
      <c r="C271" s="2" t="s">
        <v>5</v>
      </c>
      <c r="D271" s="2">
        <v>4</v>
      </c>
      <c r="E271" s="2">
        <v>4.4400000000000004</v>
      </c>
      <c r="F271" s="12">
        <v>40238</v>
      </c>
      <c r="G271" s="18">
        <v>2012</v>
      </c>
      <c r="H271" s="2">
        <f ca="1">IF(G271=Inputs!$A$4,1,0)</f>
        <v>0</v>
      </c>
      <c r="I271" s="21">
        <f ca="1">IF(H271=1,HLOOKUP(MONTH(F271),Inputs!$B$11:$M$15,5),IF(YEAR($F271)&gt;$G271,0,IF(YEAR($F271)=$G271,HLOOKUP(MONTH(F271),Inputs!$B$11:$M$15,4),1)))</f>
        <v>1</v>
      </c>
      <c r="J271" s="2">
        <f>SUMIFS('raw data'!$E:$E,'raw data'!$A:$A,"="&amp;WholeYearOnly1!$A271,'raw data'!$G:$G,"="&amp;WholeYearOnly1!$G271)</f>
        <v>5</v>
      </c>
      <c r="K271" s="24">
        <f ca="1">$E271*I271*Inputs!$A$2</f>
        <v>4.8840000000000012</v>
      </c>
      <c r="L271" s="11">
        <f ca="1">IFERROR(J271/K271,"")</f>
        <v>1.0237510237510234</v>
      </c>
      <c r="M271" s="26">
        <f>J271/((8760)*(E271/1000))</f>
        <v>0.12855321074499154</v>
      </c>
    </row>
    <row r="272" spans="1:13" x14ac:dyDescent="0.25">
      <c r="A272" s="2">
        <v>689</v>
      </c>
      <c r="C272" s="2" t="s">
        <v>5</v>
      </c>
      <c r="D272" s="2">
        <v>2</v>
      </c>
      <c r="E272" s="2">
        <v>3.3210000000000002</v>
      </c>
      <c r="F272" s="12">
        <v>40330</v>
      </c>
      <c r="G272" s="18">
        <v>2012</v>
      </c>
      <c r="H272" s="2">
        <f ca="1">IF(G272=Inputs!$A$4,1,0)</f>
        <v>0</v>
      </c>
      <c r="I272" s="21">
        <f ca="1">IF(H272=1,HLOOKUP(MONTH(F272),Inputs!$B$11:$M$15,5),IF(YEAR($F272)&gt;$G272,0,IF(YEAR($F272)=$G272,HLOOKUP(MONTH(F272),Inputs!$B$11:$M$15,4),1)))</f>
        <v>1</v>
      </c>
      <c r="J272" s="2">
        <f>SUMIFS('raw data'!$E:$E,'raw data'!$A:$A,"="&amp;WholeYearOnly1!$A272,'raw data'!$G:$G,"="&amp;WholeYearOnly1!$G272)</f>
        <v>0</v>
      </c>
      <c r="K272" s="24">
        <f ca="1">$E272*I272*Inputs!$A$2</f>
        <v>3.6531000000000007</v>
      </c>
      <c r="L272" s="11">
        <f ca="1">IFERROR(J272/K272,"")</f>
        <v>0</v>
      </c>
      <c r="M272" s="26">
        <f>J272/((8760)*(E272/1000))</f>
        <v>0</v>
      </c>
    </row>
    <row r="273" spans="1:13" x14ac:dyDescent="0.25">
      <c r="A273" s="2">
        <v>691</v>
      </c>
      <c r="C273" s="2" t="s">
        <v>5</v>
      </c>
      <c r="D273" s="2">
        <v>2</v>
      </c>
      <c r="E273" s="2">
        <v>2.887</v>
      </c>
      <c r="F273" s="12">
        <v>40360</v>
      </c>
      <c r="G273" s="18">
        <v>2012</v>
      </c>
      <c r="H273" s="2">
        <f ca="1">IF(G273=Inputs!$A$4,1,0)</f>
        <v>0</v>
      </c>
      <c r="I273" s="21">
        <f ca="1">IF(H273=1,HLOOKUP(MONTH(F273),Inputs!$B$11:$M$15,5),IF(YEAR($F273)&gt;$G273,0,IF(YEAR($F273)=$G273,HLOOKUP(MONTH(F273),Inputs!$B$11:$M$15,4),1)))</f>
        <v>1</v>
      </c>
      <c r="J273" s="2">
        <f>SUMIFS('raw data'!$E:$E,'raw data'!$A:$A,"="&amp;WholeYearOnly1!$A273,'raw data'!$G:$G,"="&amp;WholeYearOnly1!$G273)</f>
        <v>0</v>
      </c>
      <c r="K273" s="24">
        <f ca="1">$E273*I273*Inputs!$A$2</f>
        <v>3.1757000000000004</v>
      </c>
      <c r="L273" s="11">
        <f ca="1">IFERROR(J273/K273,"")</f>
        <v>0</v>
      </c>
      <c r="M273" s="26">
        <f>J273/((8760)*(E273/1000))</f>
        <v>0</v>
      </c>
    </row>
    <row r="274" spans="1:13" x14ac:dyDescent="0.25">
      <c r="A274" s="2">
        <v>693</v>
      </c>
      <c r="C274" s="2" t="s">
        <v>5</v>
      </c>
      <c r="D274" s="2">
        <v>9</v>
      </c>
      <c r="E274" s="2">
        <v>2.3919999999999999</v>
      </c>
      <c r="F274" s="12">
        <v>40330</v>
      </c>
      <c r="G274" s="18">
        <v>2012</v>
      </c>
      <c r="H274" s="2">
        <f ca="1">IF(G274=Inputs!$A$4,1,0)</f>
        <v>0</v>
      </c>
      <c r="I274" s="21">
        <f ca="1">IF(H274=1,HLOOKUP(MONTH(F274),Inputs!$B$11:$M$15,5),IF(YEAR($F274)&gt;$G274,0,IF(YEAR($F274)=$G274,HLOOKUP(MONTH(F274),Inputs!$B$11:$M$15,4),1)))</f>
        <v>1</v>
      </c>
      <c r="J274" s="2">
        <f>SUMIFS('raw data'!$E:$E,'raw data'!$A:$A,"="&amp;WholeYearOnly1!$A274,'raw data'!$G:$G,"="&amp;WholeYearOnly1!$G274)</f>
        <v>0</v>
      </c>
      <c r="K274" s="24">
        <f ca="1">$E274*I274*Inputs!$A$2</f>
        <v>2.6312000000000002</v>
      </c>
      <c r="L274" s="11">
        <f ca="1">IFERROR(J274/K274,"")</f>
        <v>0</v>
      </c>
      <c r="M274" s="26">
        <f>J274/((8760)*(E274/1000))</f>
        <v>0</v>
      </c>
    </row>
    <row r="275" spans="1:13" x14ac:dyDescent="0.25">
      <c r="A275" s="2">
        <v>720</v>
      </c>
      <c r="C275" s="2" t="s">
        <v>5</v>
      </c>
      <c r="D275" s="2">
        <v>2</v>
      </c>
      <c r="E275" s="2">
        <v>2.887</v>
      </c>
      <c r="F275" s="12">
        <v>40299</v>
      </c>
      <c r="G275" s="18">
        <v>2012</v>
      </c>
      <c r="H275" s="2">
        <f ca="1">IF(G275=Inputs!$A$4,1,0)</f>
        <v>0</v>
      </c>
      <c r="I275" s="21">
        <f ca="1">IF(H275=1,HLOOKUP(MONTH(F275),Inputs!$B$11:$M$15,5),IF(YEAR($F275)&gt;$G275,0,IF(YEAR($F275)=$G275,HLOOKUP(MONTH(F275),Inputs!$B$11:$M$15,4),1)))</f>
        <v>1</v>
      </c>
      <c r="J275" s="2">
        <f>SUMIFS('raw data'!$E:$E,'raw data'!$A:$A,"="&amp;WholeYearOnly1!$A275,'raw data'!$G:$G,"="&amp;WholeYearOnly1!$G275)</f>
        <v>0</v>
      </c>
      <c r="K275" s="24">
        <f ca="1">$E275*I275*Inputs!$A$2</f>
        <v>3.1757000000000004</v>
      </c>
      <c r="L275" s="11">
        <f ca="1">IFERROR(J275/K275,"")</f>
        <v>0</v>
      </c>
      <c r="M275" s="26">
        <f>J275/((8760)*(E275/1000))</f>
        <v>0</v>
      </c>
    </row>
    <row r="276" spans="1:13" x14ac:dyDescent="0.25">
      <c r="A276" s="2">
        <v>721</v>
      </c>
      <c r="C276" s="2" t="s">
        <v>5</v>
      </c>
      <c r="D276" s="2">
        <v>6</v>
      </c>
      <c r="E276" s="2">
        <v>3.4</v>
      </c>
      <c r="F276" s="12">
        <v>40299</v>
      </c>
      <c r="G276" s="18">
        <v>2012</v>
      </c>
      <c r="H276" s="2">
        <f ca="1">IF(G276=Inputs!$A$4,1,0)</f>
        <v>0</v>
      </c>
      <c r="I276" s="21">
        <f ca="1">IF(H276=1,HLOOKUP(MONTH(F276),Inputs!$B$11:$M$15,5),IF(YEAR($F276)&gt;$G276,0,IF(YEAR($F276)=$G276,HLOOKUP(MONTH(F276),Inputs!$B$11:$M$15,4),1)))</f>
        <v>1</v>
      </c>
      <c r="J276" s="2">
        <f>SUMIFS('raw data'!$E:$E,'raw data'!$A:$A,"="&amp;WholeYearOnly1!$A276,'raw data'!$G:$G,"="&amp;WholeYearOnly1!$G276)</f>
        <v>5</v>
      </c>
      <c r="K276" s="24">
        <f ca="1">$E276*I276*Inputs!$A$2</f>
        <v>3.74</v>
      </c>
      <c r="L276" s="11">
        <f ca="1">IFERROR(J276/K276,"")</f>
        <v>1.3368983957219251</v>
      </c>
      <c r="M276" s="26">
        <f>J276/((8760)*(E276/1000))</f>
        <v>0.16787536932581251</v>
      </c>
    </row>
    <row r="277" spans="1:13" x14ac:dyDescent="0.25">
      <c r="A277" s="2">
        <v>727</v>
      </c>
      <c r="C277" s="2" t="s">
        <v>5</v>
      </c>
      <c r="D277" s="2">
        <v>4</v>
      </c>
      <c r="E277" s="2">
        <v>2.8860000000000001</v>
      </c>
      <c r="F277" s="12">
        <v>40299</v>
      </c>
      <c r="G277" s="18">
        <v>2012</v>
      </c>
      <c r="H277" s="2">
        <f ca="1">IF(G277=Inputs!$A$4,1,0)</f>
        <v>0</v>
      </c>
      <c r="I277" s="21">
        <f ca="1">IF(H277=1,HLOOKUP(MONTH(F277),Inputs!$B$11:$M$15,5),IF(YEAR($F277)&gt;$G277,0,IF(YEAR($F277)=$G277,HLOOKUP(MONTH(F277),Inputs!$B$11:$M$15,4),1)))</f>
        <v>1</v>
      </c>
      <c r="J277" s="2">
        <f>SUMIFS('raw data'!$E:$E,'raw data'!$A:$A,"="&amp;WholeYearOnly1!$A277,'raw data'!$G:$G,"="&amp;WholeYearOnly1!$G277)</f>
        <v>0</v>
      </c>
      <c r="K277" s="24">
        <f ca="1">$E277*I277*Inputs!$A$2</f>
        <v>3.1746000000000003</v>
      </c>
      <c r="L277" s="11">
        <f ca="1">IFERROR(J277/K277,"")</f>
        <v>0</v>
      </c>
      <c r="M277" s="26">
        <f>J277/((8760)*(E277/1000))</f>
        <v>0</v>
      </c>
    </row>
    <row r="278" spans="1:13" x14ac:dyDescent="0.25">
      <c r="A278" s="2">
        <v>728</v>
      </c>
      <c r="C278" s="2" t="s">
        <v>5</v>
      </c>
      <c r="D278" s="2">
        <v>9</v>
      </c>
      <c r="E278" s="2">
        <v>2.9580000000000002</v>
      </c>
      <c r="F278" s="12">
        <v>40299</v>
      </c>
      <c r="G278" s="18">
        <v>2012</v>
      </c>
      <c r="H278" s="2">
        <f ca="1">IF(G278=Inputs!$A$4,1,0)</f>
        <v>0</v>
      </c>
      <c r="I278" s="21">
        <f ca="1">IF(H278=1,HLOOKUP(MONTH(F278),Inputs!$B$11:$M$15,5),IF(YEAR($F278)&gt;$G278,0,IF(YEAR($F278)=$G278,HLOOKUP(MONTH(F278),Inputs!$B$11:$M$15,4),1)))</f>
        <v>1</v>
      </c>
      <c r="J278" s="2">
        <f>SUMIFS('raw data'!$E:$E,'raw data'!$A:$A,"="&amp;WholeYearOnly1!$A278,'raw data'!$G:$G,"="&amp;WholeYearOnly1!$G278)</f>
        <v>0</v>
      </c>
      <c r="K278" s="24">
        <f ca="1">$E278*I278*Inputs!$A$2</f>
        <v>3.2538000000000005</v>
      </c>
      <c r="L278" s="11">
        <f ca="1">IFERROR(J278/K278,"")</f>
        <v>0</v>
      </c>
      <c r="M278" s="26">
        <f>J278/((8760)*(E278/1000))</f>
        <v>0</v>
      </c>
    </row>
    <row r="279" spans="1:13" x14ac:dyDescent="0.25">
      <c r="A279" s="2">
        <v>729</v>
      </c>
      <c r="C279" s="2" t="s">
        <v>5</v>
      </c>
      <c r="D279" s="2">
        <v>9</v>
      </c>
      <c r="E279" s="2">
        <v>2.9580000000000002</v>
      </c>
      <c r="F279" s="12">
        <v>40360</v>
      </c>
      <c r="G279" s="18">
        <v>2012</v>
      </c>
      <c r="H279" s="2">
        <f ca="1">IF(G279=Inputs!$A$4,1,0)</f>
        <v>0</v>
      </c>
      <c r="I279" s="21">
        <f ca="1">IF(H279=1,HLOOKUP(MONTH(F279),Inputs!$B$11:$M$15,5),IF(YEAR($F279)&gt;$G279,0,IF(YEAR($F279)=$G279,HLOOKUP(MONTH(F279),Inputs!$B$11:$M$15,4),1)))</f>
        <v>1</v>
      </c>
      <c r="J279" s="2">
        <f>SUMIFS('raw data'!$E:$E,'raw data'!$A:$A,"="&amp;WholeYearOnly1!$A279,'raw data'!$G:$G,"="&amp;WholeYearOnly1!$G279)</f>
        <v>0</v>
      </c>
      <c r="K279" s="24">
        <f ca="1">$E279*I279*Inputs!$A$2</f>
        <v>3.2538000000000005</v>
      </c>
      <c r="L279" s="11">
        <f ca="1">IFERROR(J279/K279,"")</f>
        <v>0</v>
      </c>
      <c r="M279" s="26">
        <f>J279/((8760)*(E279/1000))</f>
        <v>0</v>
      </c>
    </row>
    <row r="280" spans="1:13" x14ac:dyDescent="0.25">
      <c r="A280" s="2">
        <v>760</v>
      </c>
      <c r="C280" s="2" t="s">
        <v>5</v>
      </c>
      <c r="D280" s="2">
        <v>4</v>
      </c>
      <c r="E280" s="2">
        <v>8.75</v>
      </c>
      <c r="F280" s="12">
        <v>40269</v>
      </c>
      <c r="G280" s="18">
        <v>2012</v>
      </c>
      <c r="H280" s="2">
        <f ca="1">IF(G280=Inputs!$A$4,1,0)</f>
        <v>0</v>
      </c>
      <c r="I280" s="21">
        <f ca="1">IF(H280=1,HLOOKUP(MONTH(F280),Inputs!$B$11:$M$15,5),IF(YEAR($F280)&gt;$G280,0,IF(YEAR($F280)=$G280,HLOOKUP(MONTH(F280),Inputs!$B$11:$M$15,4),1)))</f>
        <v>1</v>
      </c>
      <c r="J280" s="2">
        <f>SUMIFS('raw data'!$E:$E,'raw data'!$A:$A,"="&amp;WholeYearOnly1!$A280,'raw data'!$G:$G,"="&amp;WholeYearOnly1!$G280)</f>
        <v>11</v>
      </c>
      <c r="K280" s="24">
        <f ca="1">$E280*I280*Inputs!$A$2</f>
        <v>9.625</v>
      </c>
      <c r="L280" s="11">
        <f ca="1">IFERROR(J280/K280,"")</f>
        <v>1.1428571428571428</v>
      </c>
      <c r="M280" s="26">
        <f>J280/((8760)*(E280/1000))</f>
        <v>0.14350945857795172</v>
      </c>
    </row>
    <row r="281" spans="1:13" x14ac:dyDescent="0.25">
      <c r="A281" s="2">
        <v>774</v>
      </c>
      <c r="C281" s="2" t="s">
        <v>5</v>
      </c>
      <c r="D281" s="2">
        <v>2</v>
      </c>
      <c r="E281" s="2">
        <v>5</v>
      </c>
      <c r="F281" s="12">
        <v>40269</v>
      </c>
      <c r="G281" s="18">
        <v>2012</v>
      </c>
      <c r="H281" s="2">
        <f ca="1">IF(G281=Inputs!$A$4,1,0)</f>
        <v>0</v>
      </c>
      <c r="I281" s="21">
        <f ca="1">IF(H281=1,HLOOKUP(MONTH(F281),Inputs!$B$11:$M$15,5),IF(YEAR($F281)&gt;$G281,0,IF(YEAR($F281)=$G281,HLOOKUP(MONTH(F281),Inputs!$B$11:$M$15,4),1)))</f>
        <v>1</v>
      </c>
      <c r="J281" s="2">
        <f>SUMIFS('raw data'!$E:$E,'raw data'!$A:$A,"="&amp;WholeYearOnly1!$A281,'raw data'!$G:$G,"="&amp;WholeYearOnly1!$G281)</f>
        <v>6</v>
      </c>
      <c r="K281" s="24">
        <f ca="1">$E281*I281*Inputs!$A$2</f>
        <v>5.5</v>
      </c>
      <c r="L281" s="11">
        <f ca="1">IFERROR(J281/K281,"")</f>
        <v>1.0909090909090908</v>
      </c>
      <c r="M281" s="26">
        <f>J281/((8760)*(E281/1000))</f>
        <v>0.13698630136986301</v>
      </c>
    </row>
    <row r="282" spans="1:13" x14ac:dyDescent="0.25">
      <c r="A282" s="2">
        <v>775</v>
      </c>
      <c r="C282" s="2" t="s">
        <v>5</v>
      </c>
      <c r="D282" s="2">
        <v>8</v>
      </c>
      <c r="E282" s="2">
        <v>4.8</v>
      </c>
      <c r="F282" s="12">
        <v>40299</v>
      </c>
      <c r="G282" s="18">
        <v>2012</v>
      </c>
      <c r="H282" s="2">
        <f ca="1">IF(G282=Inputs!$A$4,1,0)</f>
        <v>0</v>
      </c>
      <c r="I282" s="21">
        <f ca="1">IF(H282=1,HLOOKUP(MONTH(F282),Inputs!$B$11:$M$15,5),IF(YEAR($F282)&gt;$G282,0,IF(YEAR($F282)=$G282,HLOOKUP(MONTH(F282),Inputs!$B$11:$M$15,4),1)))</f>
        <v>1</v>
      </c>
      <c r="J282" s="2">
        <f>SUMIFS('raw data'!$E:$E,'raw data'!$A:$A,"="&amp;WholeYearOnly1!$A282,'raw data'!$G:$G,"="&amp;WholeYearOnly1!$G282)</f>
        <v>6</v>
      </c>
      <c r="K282" s="24">
        <f ca="1">$E282*I282*Inputs!$A$2</f>
        <v>5.28</v>
      </c>
      <c r="L282" s="11">
        <f ca="1">IFERROR(J282/K282,"")</f>
        <v>1.1363636363636362</v>
      </c>
      <c r="M282" s="26">
        <f>J282/((8760)*(E282/1000))</f>
        <v>0.14269406392694065</v>
      </c>
    </row>
    <row r="283" spans="1:13" x14ac:dyDescent="0.25">
      <c r="A283" s="2">
        <v>781</v>
      </c>
      <c r="C283" s="2" t="s">
        <v>5</v>
      </c>
      <c r="D283" s="2">
        <v>9</v>
      </c>
      <c r="E283" s="2">
        <v>2.9849999999999999</v>
      </c>
      <c r="F283" s="12">
        <v>40391</v>
      </c>
      <c r="G283" s="18">
        <v>2012</v>
      </c>
      <c r="H283" s="2">
        <f ca="1">IF(G283=Inputs!$A$4,1,0)</f>
        <v>0</v>
      </c>
      <c r="I283" s="21">
        <f ca="1">IF(H283=1,HLOOKUP(MONTH(F283),Inputs!$B$11:$M$15,5),IF(YEAR($F283)&gt;$G283,0,IF(YEAR($F283)=$G283,HLOOKUP(MONTH(F283),Inputs!$B$11:$M$15,4),1)))</f>
        <v>1</v>
      </c>
      <c r="J283" s="2">
        <f>SUMIFS('raw data'!$E:$E,'raw data'!$A:$A,"="&amp;WholeYearOnly1!$A283,'raw data'!$G:$G,"="&amp;WholeYearOnly1!$G283)</f>
        <v>0</v>
      </c>
      <c r="K283" s="24">
        <f ca="1">$E283*I283*Inputs!$A$2</f>
        <v>3.2835000000000001</v>
      </c>
      <c r="L283" s="11">
        <f ca="1">IFERROR(J283/K283,"")</f>
        <v>0</v>
      </c>
      <c r="M283" s="26">
        <f>J283/((8760)*(E283/1000))</f>
        <v>0</v>
      </c>
    </row>
    <row r="284" spans="1:13" x14ac:dyDescent="0.25">
      <c r="A284" s="2">
        <v>783</v>
      </c>
      <c r="C284" s="2" t="s">
        <v>5</v>
      </c>
      <c r="D284" s="2">
        <v>9</v>
      </c>
      <c r="E284" s="2">
        <v>2.4249999999999998</v>
      </c>
      <c r="F284" s="12">
        <v>40360</v>
      </c>
      <c r="G284" s="18">
        <v>2012</v>
      </c>
      <c r="H284" s="2">
        <f ca="1">IF(G284=Inputs!$A$4,1,0)</f>
        <v>0</v>
      </c>
      <c r="I284" s="21">
        <f ca="1">IF(H284=1,HLOOKUP(MONTH(F284),Inputs!$B$11:$M$15,5),IF(YEAR($F284)&gt;$G284,0,IF(YEAR($F284)=$G284,HLOOKUP(MONTH(F284),Inputs!$B$11:$M$15,4),1)))</f>
        <v>1</v>
      </c>
      <c r="J284" s="2">
        <f>SUMIFS('raw data'!$E:$E,'raw data'!$A:$A,"="&amp;WholeYearOnly1!$A284,'raw data'!$G:$G,"="&amp;WholeYearOnly1!$G284)</f>
        <v>0</v>
      </c>
      <c r="K284" s="24">
        <f ca="1">$E284*I284*Inputs!$A$2</f>
        <v>2.6675</v>
      </c>
      <c r="L284" s="11">
        <f ca="1">IFERROR(J284/K284,"")</f>
        <v>0</v>
      </c>
      <c r="M284" s="26">
        <f>J284/((8760)*(E284/1000))</f>
        <v>0</v>
      </c>
    </row>
    <row r="285" spans="1:13" x14ac:dyDescent="0.25">
      <c r="A285" s="2">
        <v>784</v>
      </c>
      <c r="C285" s="2" t="s">
        <v>5</v>
      </c>
      <c r="D285" s="2">
        <v>2</v>
      </c>
      <c r="E285" s="2">
        <v>2.6480000000000001</v>
      </c>
      <c r="F285" s="12">
        <v>40299</v>
      </c>
      <c r="G285" s="18">
        <v>2012</v>
      </c>
      <c r="H285" s="2">
        <f ca="1">IF(G285=Inputs!$A$4,1,0)</f>
        <v>0</v>
      </c>
      <c r="I285" s="21">
        <f ca="1">IF(H285=1,HLOOKUP(MONTH(F285),Inputs!$B$11:$M$15,5),IF(YEAR($F285)&gt;$G285,0,IF(YEAR($F285)=$G285,HLOOKUP(MONTH(F285),Inputs!$B$11:$M$15,4),1)))</f>
        <v>1</v>
      </c>
      <c r="J285" s="2">
        <f>SUMIFS('raw data'!$E:$E,'raw data'!$A:$A,"="&amp;WholeYearOnly1!$A285,'raw data'!$G:$G,"="&amp;WholeYearOnly1!$G285)</f>
        <v>0</v>
      </c>
      <c r="K285" s="24">
        <f ca="1">$E285*I285*Inputs!$A$2</f>
        <v>2.9128000000000003</v>
      </c>
      <c r="L285" s="11">
        <f ca="1">IFERROR(J285/K285,"")</f>
        <v>0</v>
      </c>
      <c r="M285" s="26">
        <f>J285/((8760)*(E285/1000))</f>
        <v>0</v>
      </c>
    </row>
    <row r="286" spans="1:13" x14ac:dyDescent="0.25">
      <c r="A286" s="2">
        <v>785</v>
      </c>
      <c r="C286" s="2" t="s">
        <v>5</v>
      </c>
      <c r="D286" s="2">
        <v>9</v>
      </c>
      <c r="E286" s="2">
        <v>3.0920000000000001</v>
      </c>
      <c r="F286" s="12">
        <v>40330</v>
      </c>
      <c r="G286" s="18">
        <v>2012</v>
      </c>
      <c r="H286" s="2">
        <f ca="1">IF(G286=Inputs!$A$4,1,0)</f>
        <v>0</v>
      </c>
      <c r="I286" s="21">
        <f ca="1">IF(H286=1,HLOOKUP(MONTH(F286),Inputs!$B$11:$M$15,5),IF(YEAR($F286)&gt;$G286,0,IF(YEAR($F286)=$G286,HLOOKUP(MONTH(F286),Inputs!$B$11:$M$15,4),1)))</f>
        <v>1</v>
      </c>
      <c r="J286" s="2">
        <f>SUMIFS('raw data'!$E:$E,'raw data'!$A:$A,"="&amp;WholeYearOnly1!$A286,'raw data'!$G:$G,"="&amp;WholeYearOnly1!$G286)</f>
        <v>0</v>
      </c>
      <c r="K286" s="24">
        <f ca="1">$E286*I286*Inputs!$A$2</f>
        <v>3.4012000000000002</v>
      </c>
      <c r="L286" s="11">
        <f ca="1">IFERROR(J286/K286,"")</f>
        <v>0</v>
      </c>
      <c r="M286" s="26">
        <f>J286/((8760)*(E286/1000))</f>
        <v>0</v>
      </c>
    </row>
    <row r="287" spans="1:13" x14ac:dyDescent="0.25">
      <c r="A287" s="2">
        <v>806</v>
      </c>
      <c r="C287" s="2" t="s">
        <v>5</v>
      </c>
      <c r="D287" s="2">
        <v>2</v>
      </c>
      <c r="E287" s="2">
        <v>1.25</v>
      </c>
      <c r="F287" s="12">
        <v>40330</v>
      </c>
      <c r="G287" s="18">
        <v>2012</v>
      </c>
      <c r="H287" s="2">
        <f ca="1">IF(G287=Inputs!$A$4,1,0)</f>
        <v>0</v>
      </c>
      <c r="I287" s="21">
        <f ca="1">IF(H287=1,HLOOKUP(MONTH(F287),Inputs!$B$11:$M$15,5),IF(YEAR($F287)&gt;$G287,0,IF(YEAR($F287)=$G287,HLOOKUP(MONTH(F287),Inputs!$B$11:$M$15,4),1)))</f>
        <v>1</v>
      </c>
      <c r="J287" s="2">
        <f>SUMIFS('raw data'!$E:$E,'raw data'!$A:$A,"="&amp;WholeYearOnly1!$A287,'raw data'!$G:$G,"="&amp;WholeYearOnly1!$G287)</f>
        <v>0</v>
      </c>
      <c r="K287" s="24">
        <f ca="1">$E287*I287*Inputs!$A$2</f>
        <v>1.375</v>
      </c>
      <c r="L287" s="11">
        <f ca="1">IFERROR(J287/K287,"")</f>
        <v>0</v>
      </c>
      <c r="M287" s="26">
        <f>J287/((8760)*(E287/1000))</f>
        <v>0</v>
      </c>
    </row>
    <row r="288" spans="1:13" x14ac:dyDescent="0.25">
      <c r="A288" s="2">
        <v>812</v>
      </c>
      <c r="C288" s="2" t="s">
        <v>5</v>
      </c>
      <c r="D288" s="2">
        <v>2</v>
      </c>
      <c r="E288" s="2">
        <v>3.3210000000000002</v>
      </c>
      <c r="F288" s="12">
        <v>40360</v>
      </c>
      <c r="G288" s="18">
        <v>2012</v>
      </c>
      <c r="H288" s="2">
        <f ca="1">IF(G288=Inputs!$A$4,1,0)</f>
        <v>0</v>
      </c>
      <c r="I288" s="21">
        <f ca="1">IF(H288=1,HLOOKUP(MONTH(F288),Inputs!$B$11:$M$15,5),IF(YEAR($F288)&gt;$G288,0,IF(YEAR($F288)=$G288,HLOOKUP(MONTH(F288),Inputs!$B$11:$M$15,4),1)))</f>
        <v>1</v>
      </c>
      <c r="J288" s="2">
        <f>SUMIFS('raw data'!$E:$E,'raw data'!$A:$A,"="&amp;WholeYearOnly1!$A288,'raw data'!$G:$G,"="&amp;WholeYearOnly1!$G288)</f>
        <v>0</v>
      </c>
      <c r="K288" s="24">
        <f ca="1">$E288*I288*Inputs!$A$2</f>
        <v>3.6531000000000007</v>
      </c>
      <c r="L288" s="11">
        <f ca="1">IFERROR(J288/K288,"")</f>
        <v>0</v>
      </c>
      <c r="M288" s="26">
        <f>J288/((8760)*(E288/1000))</f>
        <v>0</v>
      </c>
    </row>
    <row r="289" spans="1:13" x14ac:dyDescent="0.25">
      <c r="A289" s="2">
        <v>813</v>
      </c>
      <c r="C289" s="2" t="s">
        <v>5</v>
      </c>
      <c r="D289" s="2">
        <v>9</v>
      </c>
      <c r="E289" s="2">
        <v>2.9580000000000002</v>
      </c>
      <c r="F289" s="12">
        <v>40422</v>
      </c>
      <c r="G289" s="18">
        <v>2012</v>
      </c>
      <c r="H289" s="2">
        <f ca="1">IF(G289=Inputs!$A$4,1,0)</f>
        <v>0</v>
      </c>
      <c r="I289" s="21">
        <f ca="1">IF(H289=1,HLOOKUP(MONTH(F289),Inputs!$B$11:$M$15,5),IF(YEAR($F289)&gt;$G289,0,IF(YEAR($F289)=$G289,HLOOKUP(MONTH(F289),Inputs!$B$11:$M$15,4),1)))</f>
        <v>1</v>
      </c>
      <c r="J289" s="2">
        <f>SUMIFS('raw data'!$E:$E,'raw data'!$A:$A,"="&amp;WholeYearOnly1!$A289,'raw data'!$G:$G,"="&amp;WholeYearOnly1!$G289)</f>
        <v>0</v>
      </c>
      <c r="K289" s="24">
        <f ca="1">$E289*I289*Inputs!$A$2</f>
        <v>3.2538000000000005</v>
      </c>
      <c r="L289" s="11">
        <f ca="1">IFERROR(J289/K289,"")</f>
        <v>0</v>
      </c>
      <c r="M289" s="26">
        <f>J289/((8760)*(E289/1000))</f>
        <v>0</v>
      </c>
    </row>
    <row r="290" spans="1:13" x14ac:dyDescent="0.25">
      <c r="A290" s="2">
        <v>825</v>
      </c>
      <c r="C290" s="2" t="s">
        <v>5</v>
      </c>
      <c r="D290" s="2">
        <v>3</v>
      </c>
      <c r="E290" s="2">
        <v>27.6</v>
      </c>
      <c r="F290" s="12">
        <v>40238</v>
      </c>
      <c r="G290" s="18">
        <v>2012</v>
      </c>
      <c r="H290" s="2">
        <f ca="1">IF(G290=Inputs!$A$4,1,0)</f>
        <v>0</v>
      </c>
      <c r="I290" s="21">
        <f ca="1">IF(H290=1,HLOOKUP(MONTH(F290),Inputs!$B$11:$M$15,5),IF(YEAR($F290)&gt;$G290,0,IF(YEAR($F290)=$G290,HLOOKUP(MONTH(F290),Inputs!$B$11:$M$15,4),1)))</f>
        <v>1</v>
      </c>
      <c r="J290" s="2">
        <f>SUMIFS('raw data'!$E:$E,'raw data'!$A:$A,"="&amp;WholeYearOnly1!$A290,'raw data'!$G:$G,"="&amp;WholeYearOnly1!$G290)</f>
        <v>34</v>
      </c>
      <c r="K290" s="24">
        <f ca="1">$E290*I290*Inputs!$A$2</f>
        <v>30.360000000000003</v>
      </c>
      <c r="L290" s="11">
        <f ca="1">IFERROR(J290/K290,"")</f>
        <v>1.1198945981554675</v>
      </c>
      <c r="M290" s="26">
        <f>J290/((8760)*(E290/1000))</f>
        <v>0.14062603401495596</v>
      </c>
    </row>
    <row r="291" spans="1:13" x14ac:dyDescent="0.25">
      <c r="A291" s="2">
        <v>826</v>
      </c>
      <c r="C291" s="2" t="s">
        <v>5</v>
      </c>
      <c r="D291" s="2">
        <v>2</v>
      </c>
      <c r="E291" s="2">
        <v>2.8860000000000001</v>
      </c>
      <c r="F291" s="12">
        <v>40360</v>
      </c>
      <c r="G291" s="18">
        <v>2012</v>
      </c>
      <c r="H291" s="2">
        <f ca="1">IF(G291=Inputs!$A$4,1,0)</f>
        <v>0</v>
      </c>
      <c r="I291" s="21">
        <f ca="1">IF(H291=1,HLOOKUP(MONTH(F291),Inputs!$B$11:$M$15,5),IF(YEAR($F291)&gt;$G291,0,IF(YEAR($F291)=$G291,HLOOKUP(MONTH(F291),Inputs!$B$11:$M$15,4),1)))</f>
        <v>1</v>
      </c>
      <c r="J291" s="2">
        <f>SUMIFS('raw data'!$E:$E,'raw data'!$A:$A,"="&amp;WholeYearOnly1!$A291,'raw data'!$G:$G,"="&amp;WholeYearOnly1!$G291)</f>
        <v>0</v>
      </c>
      <c r="K291" s="24">
        <f ca="1">$E291*I291*Inputs!$A$2</f>
        <v>3.1746000000000003</v>
      </c>
      <c r="L291" s="11">
        <f ca="1">IFERROR(J291/K291,"")</f>
        <v>0</v>
      </c>
      <c r="M291" s="26">
        <f>J291/((8760)*(E291/1000))</f>
        <v>0</v>
      </c>
    </row>
    <row r="292" spans="1:13" x14ac:dyDescent="0.25">
      <c r="A292" s="2">
        <v>827</v>
      </c>
      <c r="C292" s="2" t="s">
        <v>5</v>
      </c>
      <c r="D292" s="2">
        <v>2</v>
      </c>
      <c r="E292" s="2">
        <v>2.887</v>
      </c>
      <c r="F292" s="12">
        <v>40360</v>
      </c>
      <c r="G292" s="18">
        <v>2012</v>
      </c>
      <c r="H292" s="2">
        <f ca="1">IF(G292=Inputs!$A$4,1,0)</f>
        <v>0</v>
      </c>
      <c r="I292" s="21">
        <f ca="1">IF(H292=1,HLOOKUP(MONTH(F292),Inputs!$B$11:$M$15,5),IF(YEAR($F292)&gt;$G292,0,IF(YEAR($F292)=$G292,HLOOKUP(MONTH(F292),Inputs!$B$11:$M$15,4),1)))</f>
        <v>1</v>
      </c>
      <c r="J292" s="2">
        <f>SUMIFS('raw data'!$E:$E,'raw data'!$A:$A,"="&amp;WholeYearOnly1!$A292,'raw data'!$G:$G,"="&amp;WholeYearOnly1!$G292)</f>
        <v>0</v>
      </c>
      <c r="K292" s="24">
        <f ca="1">$E292*I292*Inputs!$A$2</f>
        <v>3.1757000000000004</v>
      </c>
      <c r="L292" s="11">
        <f ca="1">IFERROR(J292/K292,"")</f>
        <v>0</v>
      </c>
      <c r="M292" s="26">
        <f>J292/((8760)*(E292/1000))</f>
        <v>0</v>
      </c>
    </row>
    <row r="293" spans="1:13" x14ac:dyDescent="0.25">
      <c r="A293" s="2">
        <v>829</v>
      </c>
      <c r="C293" s="2" t="s">
        <v>5</v>
      </c>
      <c r="D293" s="2">
        <v>2</v>
      </c>
      <c r="E293" s="2">
        <v>2.887</v>
      </c>
      <c r="F293" s="12">
        <v>40391</v>
      </c>
      <c r="G293" s="18">
        <v>2012</v>
      </c>
      <c r="H293" s="2">
        <f ca="1">IF(G293=Inputs!$A$4,1,0)</f>
        <v>0</v>
      </c>
      <c r="I293" s="21">
        <f ca="1">IF(H293=1,HLOOKUP(MONTH(F293),Inputs!$B$11:$M$15,5),IF(YEAR($F293)&gt;$G293,0,IF(YEAR($F293)=$G293,HLOOKUP(MONTH(F293),Inputs!$B$11:$M$15,4),1)))</f>
        <v>1</v>
      </c>
      <c r="J293" s="2">
        <f>SUMIFS('raw data'!$E:$E,'raw data'!$A:$A,"="&amp;WholeYearOnly1!$A293,'raw data'!$G:$G,"="&amp;WholeYearOnly1!$G293)</f>
        <v>0</v>
      </c>
      <c r="K293" s="24">
        <f ca="1">$E293*I293*Inputs!$A$2</f>
        <v>3.1757000000000004</v>
      </c>
      <c r="L293" s="11">
        <f ca="1">IFERROR(J293/K293,"")</f>
        <v>0</v>
      </c>
      <c r="M293" s="26">
        <f>J293/((8760)*(E293/1000))</f>
        <v>0</v>
      </c>
    </row>
    <row r="294" spans="1:13" x14ac:dyDescent="0.25">
      <c r="A294" s="2">
        <v>832</v>
      </c>
      <c r="C294" s="2" t="s">
        <v>5</v>
      </c>
      <c r="D294" s="2">
        <v>9</v>
      </c>
      <c r="E294" s="2">
        <v>1.6870000000000001</v>
      </c>
      <c r="F294" s="12">
        <v>40330</v>
      </c>
      <c r="G294" s="18">
        <v>2012</v>
      </c>
      <c r="H294" s="2">
        <f ca="1">IF(G294=Inputs!$A$4,1,0)</f>
        <v>0</v>
      </c>
      <c r="I294" s="21">
        <f ca="1">IF(H294=1,HLOOKUP(MONTH(F294),Inputs!$B$11:$M$15,5),IF(YEAR($F294)&gt;$G294,0,IF(YEAR($F294)=$G294,HLOOKUP(MONTH(F294),Inputs!$B$11:$M$15,4),1)))</f>
        <v>1</v>
      </c>
      <c r="J294" s="2">
        <f>SUMIFS('raw data'!$E:$E,'raw data'!$A:$A,"="&amp;WholeYearOnly1!$A294,'raw data'!$G:$G,"="&amp;WholeYearOnly1!$G294)</f>
        <v>0</v>
      </c>
      <c r="K294" s="24">
        <f ca="1">$E294*I294*Inputs!$A$2</f>
        <v>1.8557000000000001</v>
      </c>
      <c r="L294" s="11">
        <f ca="1">IFERROR(J294/K294,"")</f>
        <v>0</v>
      </c>
      <c r="M294" s="26">
        <f>J294/((8760)*(E294/1000))</f>
        <v>0</v>
      </c>
    </row>
    <row r="295" spans="1:13" x14ac:dyDescent="0.25">
      <c r="A295" s="2">
        <v>834</v>
      </c>
      <c r="C295" s="2" t="s">
        <v>5</v>
      </c>
      <c r="D295" s="2">
        <v>2</v>
      </c>
      <c r="E295" s="2">
        <v>2.887</v>
      </c>
      <c r="F295" s="12">
        <v>40360</v>
      </c>
      <c r="G295" s="18">
        <v>2012</v>
      </c>
      <c r="H295" s="2">
        <f ca="1">IF(G295=Inputs!$A$4,1,0)</f>
        <v>0</v>
      </c>
      <c r="I295" s="21">
        <f ca="1">IF(H295=1,HLOOKUP(MONTH(F295),Inputs!$B$11:$M$15,5),IF(YEAR($F295)&gt;$G295,0,IF(YEAR($F295)=$G295,HLOOKUP(MONTH(F295),Inputs!$B$11:$M$15,4),1)))</f>
        <v>1</v>
      </c>
      <c r="J295" s="2">
        <f>SUMIFS('raw data'!$E:$E,'raw data'!$A:$A,"="&amp;WholeYearOnly1!$A295,'raw data'!$G:$G,"="&amp;WholeYearOnly1!$G295)</f>
        <v>0</v>
      </c>
      <c r="K295" s="24">
        <f ca="1">$E295*I295*Inputs!$A$2</f>
        <v>3.1757000000000004</v>
      </c>
      <c r="L295" s="11">
        <f ca="1">IFERROR(J295/K295,"")</f>
        <v>0</v>
      </c>
      <c r="M295" s="26">
        <f>J295/((8760)*(E295/1000))</f>
        <v>0</v>
      </c>
    </row>
    <row r="296" spans="1:13" x14ac:dyDescent="0.25">
      <c r="A296" s="2">
        <v>838</v>
      </c>
      <c r="C296" s="2" t="s">
        <v>5</v>
      </c>
      <c r="D296" s="2">
        <v>2</v>
      </c>
      <c r="E296" s="2">
        <v>3.3210000000000002</v>
      </c>
      <c r="F296" s="12">
        <v>40360</v>
      </c>
      <c r="G296" s="18">
        <v>2012</v>
      </c>
      <c r="H296" s="2">
        <f ca="1">IF(G296=Inputs!$A$4,1,0)</f>
        <v>0</v>
      </c>
      <c r="I296" s="21">
        <f ca="1">IF(H296=1,HLOOKUP(MONTH(F296),Inputs!$B$11:$M$15,5),IF(YEAR($F296)&gt;$G296,0,IF(YEAR($F296)=$G296,HLOOKUP(MONTH(F296),Inputs!$B$11:$M$15,4),1)))</f>
        <v>1</v>
      </c>
      <c r="J296" s="2">
        <f>SUMIFS('raw data'!$E:$E,'raw data'!$A:$A,"="&amp;WholeYearOnly1!$A296,'raw data'!$G:$G,"="&amp;WholeYearOnly1!$G296)</f>
        <v>0</v>
      </c>
      <c r="K296" s="24">
        <f ca="1">$E296*I296*Inputs!$A$2</f>
        <v>3.6531000000000007</v>
      </c>
      <c r="L296" s="11">
        <f ca="1">IFERROR(J296/K296,"")</f>
        <v>0</v>
      </c>
      <c r="M296" s="26">
        <f>J296/((8760)*(E296/1000))</f>
        <v>0</v>
      </c>
    </row>
    <row r="297" spans="1:13" x14ac:dyDescent="0.25">
      <c r="A297" s="2">
        <v>844</v>
      </c>
      <c r="C297" s="2" t="s">
        <v>5</v>
      </c>
      <c r="D297" s="2">
        <v>9</v>
      </c>
      <c r="E297" s="2">
        <v>3.0089999999999999</v>
      </c>
      <c r="F297" s="12">
        <v>40360</v>
      </c>
      <c r="G297" s="18">
        <v>2012</v>
      </c>
      <c r="H297" s="2">
        <f ca="1">IF(G297=Inputs!$A$4,1,0)</f>
        <v>0</v>
      </c>
      <c r="I297" s="21">
        <f ca="1">IF(H297=1,HLOOKUP(MONTH(F297),Inputs!$B$11:$M$15,5),IF(YEAR($F297)&gt;$G297,0,IF(YEAR($F297)=$G297,HLOOKUP(MONTH(F297),Inputs!$B$11:$M$15,4),1)))</f>
        <v>1</v>
      </c>
      <c r="J297" s="2">
        <f>SUMIFS('raw data'!$E:$E,'raw data'!$A:$A,"="&amp;WholeYearOnly1!$A297,'raw data'!$G:$G,"="&amp;WholeYearOnly1!$G297)</f>
        <v>0</v>
      </c>
      <c r="K297" s="24">
        <f ca="1">$E297*I297*Inputs!$A$2</f>
        <v>3.3099000000000003</v>
      </c>
      <c r="L297" s="11">
        <f ca="1">IFERROR(J297/K297,"")</f>
        <v>0</v>
      </c>
      <c r="M297" s="26">
        <f>J297/((8760)*(E297/1000))</f>
        <v>0</v>
      </c>
    </row>
    <row r="298" spans="1:13" x14ac:dyDescent="0.25">
      <c r="A298" s="2">
        <v>847</v>
      </c>
      <c r="C298" s="2" t="s">
        <v>5</v>
      </c>
      <c r="D298" s="2">
        <v>6</v>
      </c>
      <c r="E298" s="2">
        <v>3.96</v>
      </c>
      <c r="F298" s="12">
        <v>40330</v>
      </c>
      <c r="G298" s="18">
        <v>2012</v>
      </c>
      <c r="H298" s="2">
        <f ca="1">IF(G298=Inputs!$A$4,1,0)</f>
        <v>0</v>
      </c>
      <c r="I298" s="21">
        <f ca="1">IF(H298=1,HLOOKUP(MONTH(F298),Inputs!$B$11:$M$15,5),IF(YEAR($F298)&gt;$G298,0,IF(YEAR($F298)=$G298,HLOOKUP(MONTH(F298),Inputs!$B$11:$M$15,4),1)))</f>
        <v>1</v>
      </c>
      <c r="J298" s="2">
        <f>SUMIFS('raw data'!$E:$E,'raw data'!$A:$A,"="&amp;WholeYearOnly1!$A298,'raw data'!$G:$G,"="&amp;WholeYearOnly1!$G298)</f>
        <v>5</v>
      </c>
      <c r="K298" s="24">
        <f ca="1">$E298*I298*Inputs!$A$2</f>
        <v>4.3559999999999999</v>
      </c>
      <c r="L298" s="11">
        <f ca="1">IFERROR(J298/K298,"")</f>
        <v>1.1478420569329661</v>
      </c>
      <c r="M298" s="26">
        <f>J298/((8760)*(E298/1000))</f>
        <v>0.14413541810802086</v>
      </c>
    </row>
    <row r="299" spans="1:13" x14ac:dyDescent="0.25">
      <c r="A299" s="2">
        <v>852</v>
      </c>
      <c r="C299" s="2" t="s">
        <v>5</v>
      </c>
      <c r="D299" s="2">
        <v>2</v>
      </c>
      <c r="E299" s="2">
        <v>2.8860000000000001</v>
      </c>
      <c r="F299" s="12">
        <v>40299</v>
      </c>
      <c r="G299" s="18">
        <v>2012</v>
      </c>
      <c r="H299" s="2">
        <f ca="1">IF(G299=Inputs!$A$4,1,0)</f>
        <v>0</v>
      </c>
      <c r="I299" s="21">
        <f ca="1">IF(H299=1,HLOOKUP(MONTH(F299),Inputs!$B$11:$M$15,5),IF(YEAR($F299)&gt;$G299,0,IF(YEAR($F299)=$G299,HLOOKUP(MONTH(F299),Inputs!$B$11:$M$15,4),1)))</f>
        <v>1</v>
      </c>
      <c r="J299" s="2">
        <f>SUMIFS('raw data'!$E:$E,'raw data'!$A:$A,"="&amp;WholeYearOnly1!$A299,'raw data'!$G:$G,"="&amp;WholeYearOnly1!$G299)</f>
        <v>0</v>
      </c>
      <c r="K299" s="24">
        <f ca="1">$E299*I299*Inputs!$A$2</f>
        <v>3.1746000000000003</v>
      </c>
      <c r="L299" s="11">
        <f ca="1">IFERROR(J299/K299,"")</f>
        <v>0</v>
      </c>
      <c r="M299" s="26">
        <f>J299/((8760)*(E299/1000))</f>
        <v>0</v>
      </c>
    </row>
    <row r="300" spans="1:13" x14ac:dyDescent="0.25">
      <c r="A300" s="2">
        <v>853</v>
      </c>
      <c r="C300" s="2" t="s">
        <v>5</v>
      </c>
      <c r="D300" s="2">
        <v>9</v>
      </c>
      <c r="E300" s="2">
        <v>3.0390000000000001</v>
      </c>
      <c r="F300" s="12">
        <v>40360</v>
      </c>
      <c r="G300" s="18">
        <v>2012</v>
      </c>
      <c r="H300" s="2">
        <f ca="1">IF(G300=Inputs!$A$4,1,0)</f>
        <v>0</v>
      </c>
      <c r="I300" s="21">
        <f ca="1">IF(H300=1,HLOOKUP(MONTH(F300),Inputs!$B$11:$M$15,5),IF(YEAR($F300)&gt;$G300,0,IF(YEAR($F300)=$G300,HLOOKUP(MONTH(F300),Inputs!$B$11:$M$15,4),1)))</f>
        <v>1</v>
      </c>
      <c r="J300" s="2">
        <f>SUMIFS('raw data'!$E:$E,'raw data'!$A:$A,"="&amp;WholeYearOnly1!$A300,'raw data'!$G:$G,"="&amp;WholeYearOnly1!$G300)</f>
        <v>0</v>
      </c>
      <c r="K300" s="24">
        <f ca="1">$E300*I300*Inputs!$A$2</f>
        <v>3.3429000000000006</v>
      </c>
      <c r="L300" s="11">
        <f ca="1">IFERROR(J300/K300,"")</f>
        <v>0</v>
      </c>
      <c r="M300" s="26">
        <f>J300/((8760)*(E300/1000))</f>
        <v>0</v>
      </c>
    </row>
    <row r="301" spans="1:13" x14ac:dyDescent="0.25">
      <c r="A301" s="2">
        <v>855</v>
      </c>
      <c r="C301" s="2" t="s">
        <v>5</v>
      </c>
      <c r="D301" s="2">
        <v>9</v>
      </c>
      <c r="E301" s="2">
        <v>2.4249999999999998</v>
      </c>
      <c r="F301" s="12">
        <v>40299</v>
      </c>
      <c r="G301" s="18">
        <v>2012</v>
      </c>
      <c r="H301" s="2">
        <f ca="1">IF(G301=Inputs!$A$4,1,0)</f>
        <v>0</v>
      </c>
      <c r="I301" s="21">
        <f ca="1">IF(H301=1,HLOOKUP(MONTH(F301),Inputs!$B$11:$M$15,5),IF(YEAR($F301)&gt;$G301,0,IF(YEAR($F301)=$G301,HLOOKUP(MONTH(F301),Inputs!$B$11:$M$15,4),1)))</f>
        <v>1</v>
      </c>
      <c r="J301" s="2">
        <f>SUMIFS('raw data'!$E:$E,'raw data'!$A:$A,"="&amp;WholeYearOnly1!$A301,'raw data'!$G:$G,"="&amp;WholeYearOnly1!$G301)</f>
        <v>0</v>
      </c>
      <c r="K301" s="24">
        <f ca="1">$E301*I301*Inputs!$A$2</f>
        <v>2.6675</v>
      </c>
      <c r="L301" s="11">
        <f ca="1">IFERROR(J301/K301,"")</f>
        <v>0</v>
      </c>
      <c r="M301" s="26">
        <f>J301/((8760)*(E301/1000))</f>
        <v>0</v>
      </c>
    </row>
    <row r="302" spans="1:13" x14ac:dyDescent="0.25">
      <c r="A302" s="2">
        <v>856</v>
      </c>
      <c r="C302" s="2" t="s">
        <v>5</v>
      </c>
      <c r="D302" s="2">
        <v>9</v>
      </c>
      <c r="E302" s="2">
        <v>2.4249999999999998</v>
      </c>
      <c r="F302" s="12">
        <v>40360</v>
      </c>
      <c r="G302" s="18">
        <v>2012</v>
      </c>
      <c r="H302" s="2">
        <f ca="1">IF(G302=Inputs!$A$4,1,0)</f>
        <v>0</v>
      </c>
      <c r="I302" s="21">
        <f ca="1">IF(H302=1,HLOOKUP(MONTH(F302),Inputs!$B$11:$M$15,5),IF(YEAR($F302)&gt;$G302,0,IF(YEAR($F302)=$G302,HLOOKUP(MONTH(F302),Inputs!$B$11:$M$15,4),1)))</f>
        <v>1</v>
      </c>
      <c r="J302" s="2">
        <f>SUMIFS('raw data'!$E:$E,'raw data'!$A:$A,"="&amp;WholeYearOnly1!$A302,'raw data'!$G:$G,"="&amp;WholeYearOnly1!$G302)</f>
        <v>0</v>
      </c>
      <c r="K302" s="24">
        <f ca="1">$E302*I302*Inputs!$A$2</f>
        <v>2.6675</v>
      </c>
      <c r="L302" s="11">
        <f ca="1">IFERROR(J302/K302,"")</f>
        <v>0</v>
      </c>
      <c r="M302" s="26">
        <f>J302/((8760)*(E302/1000))</f>
        <v>0</v>
      </c>
    </row>
    <row r="303" spans="1:13" x14ac:dyDescent="0.25">
      <c r="A303" s="2">
        <v>859</v>
      </c>
      <c r="C303" s="2" t="s">
        <v>5</v>
      </c>
      <c r="D303" s="2">
        <v>2</v>
      </c>
      <c r="E303" s="2">
        <v>2.887</v>
      </c>
      <c r="F303" s="12">
        <v>40391</v>
      </c>
      <c r="G303" s="18">
        <v>2012</v>
      </c>
      <c r="H303" s="2">
        <f ca="1">IF(G303=Inputs!$A$4,1,0)</f>
        <v>0</v>
      </c>
      <c r="I303" s="21">
        <f ca="1">IF(H303=1,HLOOKUP(MONTH(F303),Inputs!$B$11:$M$15,5),IF(YEAR($F303)&gt;$G303,0,IF(YEAR($F303)=$G303,HLOOKUP(MONTH(F303),Inputs!$B$11:$M$15,4),1)))</f>
        <v>1</v>
      </c>
      <c r="J303" s="2">
        <f>SUMIFS('raw data'!$E:$E,'raw data'!$A:$A,"="&amp;WholeYearOnly1!$A303,'raw data'!$G:$G,"="&amp;WholeYearOnly1!$G303)</f>
        <v>0</v>
      </c>
      <c r="K303" s="24">
        <f ca="1">$E303*I303*Inputs!$A$2</f>
        <v>3.1757000000000004</v>
      </c>
      <c r="L303" s="11">
        <f ca="1">IFERROR(J303/K303,"")</f>
        <v>0</v>
      </c>
      <c r="M303" s="26">
        <f>J303/((8760)*(E303/1000))</f>
        <v>0</v>
      </c>
    </row>
    <row r="304" spans="1:13" x14ac:dyDescent="0.25">
      <c r="A304" s="2">
        <v>862</v>
      </c>
      <c r="C304" s="2" t="s">
        <v>5</v>
      </c>
      <c r="D304" s="2">
        <v>9</v>
      </c>
      <c r="E304" s="2">
        <v>2.9580000000000002</v>
      </c>
      <c r="F304" s="12">
        <v>40148</v>
      </c>
      <c r="G304" s="18">
        <v>2012</v>
      </c>
      <c r="H304" s="2">
        <f ca="1">IF(G304=Inputs!$A$4,1,0)</f>
        <v>0</v>
      </c>
      <c r="I304" s="21">
        <f ca="1">IF(H304=1,HLOOKUP(MONTH(F304),Inputs!$B$11:$M$15,5),IF(YEAR($F304)&gt;$G304,0,IF(YEAR($F304)=$G304,HLOOKUP(MONTH(F304),Inputs!$B$11:$M$15,4),1)))</f>
        <v>1</v>
      </c>
      <c r="J304" s="2">
        <f>SUMIFS('raw data'!$E:$E,'raw data'!$A:$A,"="&amp;WholeYearOnly1!$A304,'raw data'!$G:$G,"="&amp;WholeYearOnly1!$G304)</f>
        <v>0</v>
      </c>
      <c r="K304" s="24">
        <f ca="1">$E304*I304*Inputs!$A$2</f>
        <v>3.2538000000000005</v>
      </c>
      <c r="L304" s="11">
        <f ca="1">IFERROR(J304/K304,"")</f>
        <v>0</v>
      </c>
      <c r="M304" s="26">
        <f>J304/((8760)*(E304/1000))</f>
        <v>0</v>
      </c>
    </row>
    <row r="305" spans="1:13" x14ac:dyDescent="0.25">
      <c r="A305" s="2">
        <v>864</v>
      </c>
      <c r="C305" s="2" t="s">
        <v>5</v>
      </c>
      <c r="D305" s="2">
        <v>9</v>
      </c>
      <c r="E305" s="2">
        <v>3.0390000000000001</v>
      </c>
      <c r="F305" s="12">
        <v>40391</v>
      </c>
      <c r="G305" s="18">
        <v>2012</v>
      </c>
      <c r="H305" s="2">
        <f ca="1">IF(G305=Inputs!$A$4,1,0)</f>
        <v>0</v>
      </c>
      <c r="I305" s="21">
        <f ca="1">IF(H305=1,HLOOKUP(MONTH(F305),Inputs!$B$11:$M$15,5),IF(YEAR($F305)&gt;$G305,0,IF(YEAR($F305)=$G305,HLOOKUP(MONTH(F305),Inputs!$B$11:$M$15,4),1)))</f>
        <v>1</v>
      </c>
      <c r="J305" s="2">
        <f>SUMIFS('raw data'!$E:$E,'raw data'!$A:$A,"="&amp;WholeYearOnly1!$A305,'raw data'!$G:$G,"="&amp;WholeYearOnly1!$G305)</f>
        <v>0</v>
      </c>
      <c r="K305" s="24">
        <f ca="1">$E305*I305*Inputs!$A$2</f>
        <v>3.3429000000000006</v>
      </c>
      <c r="L305" s="11">
        <f ca="1">IFERROR(J305/K305,"")</f>
        <v>0</v>
      </c>
      <c r="M305" s="26">
        <f>J305/((8760)*(E305/1000))</f>
        <v>0</v>
      </c>
    </row>
    <row r="306" spans="1:13" x14ac:dyDescent="0.25">
      <c r="A306" s="2">
        <v>882</v>
      </c>
      <c r="C306" s="2" t="s">
        <v>5</v>
      </c>
      <c r="D306" s="2">
        <v>3</v>
      </c>
      <c r="E306" s="2">
        <v>2.5649999999999999</v>
      </c>
      <c r="F306" s="12">
        <v>40269</v>
      </c>
      <c r="G306" s="18">
        <v>2012</v>
      </c>
      <c r="H306" s="2">
        <f ca="1">IF(G306=Inputs!$A$4,1,0)</f>
        <v>0</v>
      </c>
      <c r="I306" s="21">
        <f ca="1">IF(H306=1,HLOOKUP(MONTH(F306),Inputs!$B$11:$M$15,5),IF(YEAR($F306)&gt;$G306,0,IF(YEAR($F306)=$G306,HLOOKUP(MONTH(F306),Inputs!$B$11:$M$15,4),1)))</f>
        <v>1</v>
      </c>
      <c r="J306" s="2">
        <f>SUMIFS('raw data'!$E:$E,'raw data'!$A:$A,"="&amp;WholeYearOnly1!$A306,'raw data'!$G:$G,"="&amp;WholeYearOnly1!$G306)</f>
        <v>0</v>
      </c>
      <c r="K306" s="24">
        <f ca="1">$E306*I306*Inputs!$A$2</f>
        <v>2.8215000000000003</v>
      </c>
      <c r="L306" s="11">
        <f ca="1">IFERROR(J306/K306,"")</f>
        <v>0</v>
      </c>
      <c r="M306" s="26">
        <f>J306/((8760)*(E306/1000))</f>
        <v>0</v>
      </c>
    </row>
    <row r="307" spans="1:13" x14ac:dyDescent="0.25">
      <c r="A307" s="2">
        <v>883</v>
      </c>
      <c r="C307" s="2" t="s">
        <v>5</v>
      </c>
      <c r="D307" s="2">
        <v>6</v>
      </c>
      <c r="E307" s="2">
        <v>3.45</v>
      </c>
      <c r="F307" s="12">
        <v>40299</v>
      </c>
      <c r="G307" s="18">
        <v>2012</v>
      </c>
      <c r="H307" s="2">
        <f ca="1">IF(G307=Inputs!$A$4,1,0)</f>
        <v>0</v>
      </c>
      <c r="I307" s="21">
        <f ca="1">IF(H307=1,HLOOKUP(MONTH(F307),Inputs!$B$11:$M$15,5),IF(YEAR($F307)&gt;$G307,0,IF(YEAR($F307)=$G307,HLOOKUP(MONTH(F307),Inputs!$B$11:$M$15,4),1)))</f>
        <v>1</v>
      </c>
      <c r="J307" s="2">
        <f>SUMIFS('raw data'!$E:$E,'raw data'!$A:$A,"="&amp;WholeYearOnly1!$A307,'raw data'!$G:$G,"="&amp;WholeYearOnly1!$G307)</f>
        <v>4</v>
      </c>
      <c r="K307" s="24">
        <f ca="1">$E307*I307*Inputs!$A$2</f>
        <v>3.7950000000000004</v>
      </c>
      <c r="L307" s="11">
        <f ca="1">IFERROR(J307/K307,"")</f>
        <v>1.054018445322793</v>
      </c>
      <c r="M307" s="26">
        <f>J307/((8760)*(E307/1000))</f>
        <v>0.13235391436701738</v>
      </c>
    </row>
    <row r="308" spans="1:13" x14ac:dyDescent="0.25">
      <c r="A308" s="2">
        <v>884</v>
      </c>
      <c r="C308" s="2" t="s">
        <v>5</v>
      </c>
      <c r="D308" s="2">
        <v>6</v>
      </c>
      <c r="E308" s="2">
        <v>3.45</v>
      </c>
      <c r="F308" s="12">
        <v>40299</v>
      </c>
      <c r="G308" s="18">
        <v>2012</v>
      </c>
      <c r="H308" s="2">
        <f ca="1">IF(G308=Inputs!$A$4,1,0)</f>
        <v>0</v>
      </c>
      <c r="I308" s="21">
        <f ca="1">IF(H308=1,HLOOKUP(MONTH(F308),Inputs!$B$11:$M$15,5),IF(YEAR($F308)&gt;$G308,0,IF(YEAR($F308)=$G308,HLOOKUP(MONTH(F308),Inputs!$B$11:$M$15,4),1)))</f>
        <v>1</v>
      </c>
      <c r="J308" s="2">
        <f>SUMIFS('raw data'!$E:$E,'raw data'!$A:$A,"="&amp;WholeYearOnly1!$A308,'raw data'!$G:$G,"="&amp;WholeYearOnly1!$G308)</f>
        <v>5</v>
      </c>
      <c r="K308" s="24">
        <f ca="1">$E308*I308*Inputs!$A$2</f>
        <v>3.7950000000000004</v>
      </c>
      <c r="L308" s="11">
        <f ca="1">IFERROR(J308/K308,"")</f>
        <v>1.3175230566534912</v>
      </c>
      <c r="M308" s="26">
        <f>J308/((8760)*(E308/1000))</f>
        <v>0.16544239295877172</v>
      </c>
    </row>
    <row r="309" spans="1:13" x14ac:dyDescent="0.25">
      <c r="A309" s="2">
        <v>900</v>
      </c>
      <c r="C309" s="2" t="s">
        <v>5</v>
      </c>
      <c r="D309" s="2">
        <v>2</v>
      </c>
      <c r="E309" s="2">
        <v>2.976</v>
      </c>
      <c r="F309" s="12">
        <v>40422</v>
      </c>
      <c r="G309" s="18">
        <v>2012</v>
      </c>
      <c r="H309" s="2">
        <f ca="1">IF(G309=Inputs!$A$4,1,0)</f>
        <v>0</v>
      </c>
      <c r="I309" s="21">
        <f ca="1">IF(H309=1,HLOOKUP(MONTH(F309),Inputs!$B$11:$M$15,5),IF(YEAR($F309)&gt;$G309,0,IF(YEAR($F309)=$G309,HLOOKUP(MONTH(F309),Inputs!$B$11:$M$15,4),1)))</f>
        <v>1</v>
      </c>
      <c r="J309" s="2">
        <f>SUMIFS('raw data'!$E:$E,'raw data'!$A:$A,"="&amp;WholeYearOnly1!$A309,'raw data'!$G:$G,"="&amp;WholeYearOnly1!$G309)</f>
        <v>0</v>
      </c>
      <c r="K309" s="24">
        <f ca="1">$E309*I309*Inputs!$A$2</f>
        <v>3.2736000000000001</v>
      </c>
      <c r="L309" s="11">
        <f ca="1">IFERROR(J309/K309,"")</f>
        <v>0</v>
      </c>
      <c r="M309" s="26">
        <f>J309/((8760)*(E309/1000))</f>
        <v>0</v>
      </c>
    </row>
    <row r="310" spans="1:13" x14ac:dyDescent="0.25">
      <c r="A310" s="2">
        <v>909</v>
      </c>
      <c r="C310" s="2" t="s">
        <v>5</v>
      </c>
      <c r="D310" s="2">
        <v>9</v>
      </c>
      <c r="E310" s="2">
        <v>3.0089999999999999</v>
      </c>
      <c r="F310" s="12">
        <v>40360</v>
      </c>
      <c r="G310" s="18">
        <v>2012</v>
      </c>
      <c r="H310" s="2">
        <f ca="1">IF(G310=Inputs!$A$4,1,0)</f>
        <v>0</v>
      </c>
      <c r="I310" s="21">
        <f ca="1">IF(H310=1,HLOOKUP(MONTH(F310),Inputs!$B$11:$M$15,5),IF(YEAR($F310)&gt;$G310,0,IF(YEAR($F310)=$G310,HLOOKUP(MONTH(F310),Inputs!$B$11:$M$15,4),1)))</f>
        <v>1</v>
      </c>
      <c r="J310" s="2">
        <f>SUMIFS('raw data'!$E:$E,'raw data'!$A:$A,"="&amp;WholeYearOnly1!$A310,'raw data'!$G:$G,"="&amp;WholeYearOnly1!$G310)</f>
        <v>0</v>
      </c>
      <c r="K310" s="24">
        <f ca="1">$E310*I310*Inputs!$A$2</f>
        <v>3.3099000000000003</v>
      </c>
      <c r="L310" s="11">
        <f ca="1">IFERROR(J310/K310,"")</f>
        <v>0</v>
      </c>
      <c r="M310" s="26">
        <f>J310/((8760)*(E310/1000))</f>
        <v>0</v>
      </c>
    </row>
    <row r="311" spans="1:13" x14ac:dyDescent="0.25">
      <c r="A311" s="2">
        <v>910</v>
      </c>
      <c r="C311" s="2" t="s">
        <v>5</v>
      </c>
      <c r="D311" s="2">
        <v>9</v>
      </c>
      <c r="E311" s="2">
        <v>2.6110000000000002</v>
      </c>
      <c r="F311" s="12">
        <v>40422</v>
      </c>
      <c r="G311" s="18">
        <v>2012</v>
      </c>
      <c r="H311" s="2">
        <f ca="1">IF(G311=Inputs!$A$4,1,0)</f>
        <v>0</v>
      </c>
      <c r="I311" s="21">
        <f ca="1">IF(H311=1,HLOOKUP(MONTH(F311),Inputs!$B$11:$M$15,5),IF(YEAR($F311)&gt;$G311,0,IF(YEAR($F311)=$G311,HLOOKUP(MONTH(F311),Inputs!$B$11:$M$15,4),1)))</f>
        <v>1</v>
      </c>
      <c r="J311" s="2">
        <f>SUMIFS('raw data'!$E:$E,'raw data'!$A:$A,"="&amp;WholeYearOnly1!$A311,'raw data'!$G:$G,"="&amp;WholeYearOnly1!$G311)</f>
        <v>0</v>
      </c>
      <c r="K311" s="24">
        <f ca="1">$E311*I311*Inputs!$A$2</f>
        <v>2.8721000000000005</v>
      </c>
      <c r="L311" s="11">
        <f ca="1">IFERROR(J311/K311,"")</f>
        <v>0</v>
      </c>
      <c r="M311" s="26">
        <f>J311/((8760)*(E311/1000))</f>
        <v>0</v>
      </c>
    </row>
    <row r="312" spans="1:13" x14ac:dyDescent="0.25">
      <c r="A312" s="2">
        <v>911</v>
      </c>
      <c r="C312" s="2" t="s">
        <v>5</v>
      </c>
      <c r="D312" s="2">
        <v>2</v>
      </c>
      <c r="E312" s="2">
        <v>4.7</v>
      </c>
      <c r="F312" s="12">
        <v>40330</v>
      </c>
      <c r="G312" s="18">
        <v>2012</v>
      </c>
      <c r="H312" s="2">
        <f ca="1">IF(G312=Inputs!$A$4,1,0)</f>
        <v>0</v>
      </c>
      <c r="I312" s="21">
        <f ca="1">IF(H312=1,HLOOKUP(MONTH(F312),Inputs!$B$11:$M$15,5),IF(YEAR($F312)&gt;$G312,0,IF(YEAR($F312)=$G312,HLOOKUP(MONTH(F312),Inputs!$B$11:$M$15,4),1)))</f>
        <v>1</v>
      </c>
      <c r="J312" s="2">
        <f>SUMIFS('raw data'!$E:$E,'raw data'!$A:$A,"="&amp;WholeYearOnly1!$A312,'raw data'!$G:$G,"="&amp;WholeYearOnly1!$G312)</f>
        <v>6</v>
      </c>
      <c r="K312" s="24">
        <f ca="1">$E312*I312*Inputs!$A$2</f>
        <v>5.1700000000000008</v>
      </c>
      <c r="L312" s="11">
        <f ca="1">IFERROR(J312/K312,"")</f>
        <v>1.1605415860735009</v>
      </c>
      <c r="M312" s="26">
        <f>J312/((8760)*(E312/1000))</f>
        <v>0.14573010784027979</v>
      </c>
    </row>
    <row r="313" spans="1:13" x14ac:dyDescent="0.25">
      <c r="A313" s="2">
        <v>916</v>
      </c>
      <c r="C313" s="2" t="s">
        <v>5</v>
      </c>
      <c r="D313" s="2">
        <v>9</v>
      </c>
      <c r="E313" s="2">
        <v>2.9580000000000002</v>
      </c>
      <c r="F313" s="12">
        <v>40422</v>
      </c>
      <c r="G313" s="18">
        <v>2012</v>
      </c>
      <c r="H313" s="2">
        <f ca="1">IF(G313=Inputs!$A$4,1,0)</f>
        <v>0</v>
      </c>
      <c r="I313" s="21">
        <f ca="1">IF(H313=1,HLOOKUP(MONTH(F313),Inputs!$B$11:$M$15,5),IF(YEAR($F313)&gt;$G313,0,IF(YEAR($F313)=$G313,HLOOKUP(MONTH(F313),Inputs!$B$11:$M$15,4),1)))</f>
        <v>1</v>
      </c>
      <c r="J313" s="2">
        <f>SUMIFS('raw data'!$E:$E,'raw data'!$A:$A,"="&amp;WholeYearOnly1!$A313,'raw data'!$G:$G,"="&amp;WholeYearOnly1!$G313)</f>
        <v>0</v>
      </c>
      <c r="K313" s="24">
        <f ca="1">$E313*I313*Inputs!$A$2</f>
        <v>3.2538000000000005</v>
      </c>
      <c r="L313" s="11">
        <f ca="1">IFERROR(J313/K313,"")</f>
        <v>0</v>
      </c>
      <c r="M313" s="26">
        <f>J313/((8760)*(E313/1000))</f>
        <v>0</v>
      </c>
    </row>
    <row r="314" spans="1:13" x14ac:dyDescent="0.25">
      <c r="A314" s="2">
        <v>917</v>
      </c>
      <c r="C314" s="2" t="s">
        <v>5</v>
      </c>
      <c r="D314" s="2">
        <v>5</v>
      </c>
      <c r="E314" s="2">
        <v>2.218</v>
      </c>
      <c r="F314" s="12">
        <v>40483</v>
      </c>
      <c r="G314" s="18">
        <v>2012</v>
      </c>
      <c r="H314" s="2">
        <f ca="1">IF(G314=Inputs!$A$4,1,0)</f>
        <v>0</v>
      </c>
      <c r="I314" s="21">
        <f ca="1">IF(H314=1,HLOOKUP(MONTH(F314),Inputs!$B$11:$M$15,5),IF(YEAR($F314)&gt;$G314,0,IF(YEAR($F314)=$G314,HLOOKUP(MONTH(F314),Inputs!$B$11:$M$15,4),1)))</f>
        <v>1</v>
      </c>
      <c r="J314" s="2">
        <f>SUMIFS('raw data'!$E:$E,'raw data'!$A:$A,"="&amp;WholeYearOnly1!$A314,'raw data'!$G:$G,"="&amp;WholeYearOnly1!$G314)</f>
        <v>0</v>
      </c>
      <c r="K314" s="24">
        <f ca="1">$E314*I314*Inputs!$A$2</f>
        <v>2.4398</v>
      </c>
      <c r="L314" s="11">
        <f ca="1">IFERROR(J314/K314,"")</f>
        <v>0</v>
      </c>
      <c r="M314" s="26">
        <f>J314/((8760)*(E314/1000))</f>
        <v>0</v>
      </c>
    </row>
    <row r="315" spans="1:13" x14ac:dyDescent="0.25">
      <c r="A315" s="2">
        <v>920</v>
      </c>
      <c r="C315" s="2" t="s">
        <v>5</v>
      </c>
      <c r="D315" s="2">
        <v>9</v>
      </c>
      <c r="E315" s="2">
        <v>3.0390000000000001</v>
      </c>
      <c r="F315" s="12">
        <v>40391</v>
      </c>
      <c r="G315" s="18">
        <v>2012</v>
      </c>
      <c r="H315" s="2">
        <f ca="1">IF(G315=Inputs!$A$4,1,0)</f>
        <v>0</v>
      </c>
      <c r="I315" s="21">
        <f ca="1">IF(H315=1,HLOOKUP(MONTH(F315),Inputs!$B$11:$M$15,5),IF(YEAR($F315)&gt;$G315,0,IF(YEAR($F315)=$G315,HLOOKUP(MONTH(F315),Inputs!$B$11:$M$15,4),1)))</f>
        <v>1</v>
      </c>
      <c r="J315" s="2">
        <f>SUMIFS('raw data'!$E:$E,'raw data'!$A:$A,"="&amp;WholeYearOnly1!$A315,'raw data'!$G:$G,"="&amp;WholeYearOnly1!$G315)</f>
        <v>0</v>
      </c>
      <c r="K315" s="24">
        <f ca="1">$E315*I315*Inputs!$A$2</f>
        <v>3.3429000000000006</v>
      </c>
      <c r="L315" s="11">
        <f ca="1">IFERROR(J315/K315,"")</f>
        <v>0</v>
      </c>
      <c r="M315" s="26">
        <f>J315/((8760)*(E315/1000))</f>
        <v>0</v>
      </c>
    </row>
    <row r="316" spans="1:13" x14ac:dyDescent="0.25">
      <c r="A316" s="2">
        <v>922</v>
      </c>
      <c r="C316" s="2" t="s">
        <v>5</v>
      </c>
      <c r="D316" s="2">
        <v>5</v>
      </c>
      <c r="E316" s="2">
        <v>2.4420000000000002</v>
      </c>
      <c r="F316" s="12">
        <v>40452</v>
      </c>
      <c r="G316" s="18">
        <v>2012</v>
      </c>
      <c r="H316" s="2">
        <f ca="1">IF(G316=Inputs!$A$4,1,0)</f>
        <v>0</v>
      </c>
      <c r="I316" s="21">
        <f ca="1">IF(H316=1,HLOOKUP(MONTH(F316),Inputs!$B$11:$M$15,5),IF(YEAR($F316)&gt;$G316,0,IF(YEAR($F316)=$G316,HLOOKUP(MONTH(F316),Inputs!$B$11:$M$15,4),1)))</f>
        <v>1</v>
      </c>
      <c r="J316" s="2">
        <f>SUMIFS('raw data'!$E:$E,'raw data'!$A:$A,"="&amp;WholeYearOnly1!$A316,'raw data'!$G:$G,"="&amp;WholeYearOnly1!$G316)</f>
        <v>0</v>
      </c>
      <c r="K316" s="24">
        <f ca="1">$E316*I316*Inputs!$A$2</f>
        <v>2.6862000000000004</v>
      </c>
      <c r="L316" s="11">
        <f ca="1">IFERROR(J316/K316,"")</f>
        <v>0</v>
      </c>
      <c r="M316" s="26">
        <f>J316/((8760)*(E316/1000))</f>
        <v>0</v>
      </c>
    </row>
    <row r="317" spans="1:13" x14ac:dyDescent="0.25">
      <c r="A317" s="2">
        <v>925</v>
      </c>
      <c r="C317" s="2" t="s">
        <v>5</v>
      </c>
      <c r="D317" s="2">
        <v>6</v>
      </c>
      <c r="E317" s="2">
        <v>14.1</v>
      </c>
      <c r="F317" s="12">
        <v>40179</v>
      </c>
      <c r="G317" s="18">
        <v>2012</v>
      </c>
      <c r="H317" s="2">
        <f ca="1">IF(G317=Inputs!$A$4,1,0)</f>
        <v>0</v>
      </c>
      <c r="I317" s="21">
        <f ca="1">IF(H317=1,HLOOKUP(MONTH(F317),Inputs!$B$11:$M$15,5),IF(YEAR($F317)&gt;$G317,0,IF(YEAR($F317)=$G317,HLOOKUP(MONTH(F317),Inputs!$B$11:$M$15,4),1)))</f>
        <v>1</v>
      </c>
      <c r="J317" s="2">
        <f>SUMIFS('raw data'!$E:$E,'raw data'!$A:$A,"="&amp;WholeYearOnly1!$A317,'raw data'!$G:$G,"="&amp;WholeYearOnly1!$G317)</f>
        <v>0</v>
      </c>
      <c r="K317" s="24">
        <f ca="1">$E317*I317*Inputs!$A$2</f>
        <v>15.510000000000002</v>
      </c>
      <c r="L317" s="11">
        <f ca="1">IFERROR(J317/K317,"")</f>
        <v>0</v>
      </c>
      <c r="M317" s="26">
        <f>J317/((8760)*(E317/1000))</f>
        <v>0</v>
      </c>
    </row>
    <row r="318" spans="1:13" x14ac:dyDescent="0.25">
      <c r="A318" s="2">
        <v>926</v>
      </c>
      <c r="C318" s="2" t="s">
        <v>5</v>
      </c>
      <c r="D318" s="2">
        <v>9</v>
      </c>
      <c r="E318" s="2">
        <v>3.2370000000000001</v>
      </c>
      <c r="F318" s="12">
        <v>40422</v>
      </c>
      <c r="G318" s="18">
        <v>2012</v>
      </c>
      <c r="H318" s="2">
        <f ca="1">IF(G318=Inputs!$A$4,1,0)</f>
        <v>0</v>
      </c>
      <c r="I318" s="21">
        <f ca="1">IF(H318=1,HLOOKUP(MONTH(F318),Inputs!$B$11:$M$15,5),IF(YEAR($F318)&gt;$G318,0,IF(YEAR($F318)=$G318,HLOOKUP(MONTH(F318),Inputs!$B$11:$M$15,4),1)))</f>
        <v>1</v>
      </c>
      <c r="J318" s="2">
        <f>SUMIFS('raw data'!$E:$E,'raw data'!$A:$A,"="&amp;WholeYearOnly1!$A318,'raw data'!$G:$G,"="&amp;WholeYearOnly1!$G318)</f>
        <v>0</v>
      </c>
      <c r="K318" s="24">
        <f ca="1">$E318*I318*Inputs!$A$2</f>
        <v>3.5607000000000002</v>
      </c>
      <c r="L318" s="11">
        <f ca="1">IFERROR(J318/K318,"")</f>
        <v>0</v>
      </c>
      <c r="M318" s="26">
        <f>J318/((8760)*(E318/1000))</f>
        <v>0</v>
      </c>
    </row>
    <row r="319" spans="1:13" x14ac:dyDescent="0.25">
      <c r="A319" s="2">
        <v>928</v>
      </c>
      <c r="C319" s="2" t="s">
        <v>5</v>
      </c>
      <c r="D319" s="2">
        <v>2</v>
      </c>
      <c r="E319" s="2">
        <v>3.0219999999999998</v>
      </c>
      <c r="F319" s="12">
        <v>40391</v>
      </c>
      <c r="G319" s="18">
        <v>2012</v>
      </c>
      <c r="H319" s="2">
        <f ca="1">IF(G319=Inputs!$A$4,1,0)</f>
        <v>0</v>
      </c>
      <c r="I319" s="21">
        <f ca="1">IF(H319=1,HLOOKUP(MONTH(F319),Inputs!$B$11:$M$15,5),IF(YEAR($F319)&gt;$G319,0,IF(YEAR($F319)=$G319,HLOOKUP(MONTH(F319),Inputs!$B$11:$M$15,4),1)))</f>
        <v>1</v>
      </c>
      <c r="J319" s="2">
        <f>SUMIFS('raw data'!$E:$E,'raw data'!$A:$A,"="&amp;WholeYearOnly1!$A319,'raw data'!$G:$G,"="&amp;WholeYearOnly1!$G319)</f>
        <v>0</v>
      </c>
      <c r="K319" s="24">
        <f ca="1">$E319*I319*Inputs!$A$2</f>
        <v>3.3242000000000003</v>
      </c>
      <c r="L319" s="11">
        <f ca="1">IFERROR(J319/K319,"")</f>
        <v>0</v>
      </c>
      <c r="M319" s="26">
        <f>J319/((8760)*(E319/1000))</f>
        <v>0</v>
      </c>
    </row>
    <row r="320" spans="1:13" x14ac:dyDescent="0.25">
      <c r="A320" s="2">
        <v>929</v>
      </c>
      <c r="C320" s="2" t="s">
        <v>5</v>
      </c>
      <c r="D320" s="2">
        <v>9</v>
      </c>
      <c r="E320" s="2">
        <v>2.3919999999999999</v>
      </c>
      <c r="F320" s="12">
        <v>40452</v>
      </c>
      <c r="G320" s="18">
        <v>2012</v>
      </c>
      <c r="H320" s="2">
        <f ca="1">IF(G320=Inputs!$A$4,1,0)</f>
        <v>0</v>
      </c>
      <c r="I320" s="21">
        <f ca="1">IF(H320=1,HLOOKUP(MONTH(F320),Inputs!$B$11:$M$15,5),IF(YEAR($F320)&gt;$G320,0,IF(YEAR($F320)=$G320,HLOOKUP(MONTH(F320),Inputs!$B$11:$M$15,4),1)))</f>
        <v>1</v>
      </c>
      <c r="J320" s="2">
        <f>SUMIFS('raw data'!$E:$E,'raw data'!$A:$A,"="&amp;WholeYearOnly1!$A320,'raw data'!$G:$G,"="&amp;WholeYearOnly1!$G320)</f>
        <v>0</v>
      </c>
      <c r="K320" s="24">
        <f ca="1">$E320*I320*Inputs!$A$2</f>
        <v>2.6312000000000002</v>
      </c>
      <c r="L320" s="11">
        <f ca="1">IFERROR(J320/K320,"")</f>
        <v>0</v>
      </c>
      <c r="M320" s="26">
        <f>J320/((8760)*(E320/1000))</f>
        <v>0</v>
      </c>
    </row>
    <row r="321" spans="1:13" x14ac:dyDescent="0.25">
      <c r="A321" s="2">
        <v>930</v>
      </c>
      <c r="C321" s="2" t="s">
        <v>5</v>
      </c>
      <c r="D321" s="2">
        <v>9</v>
      </c>
      <c r="E321" s="2">
        <v>2.4849999999999999</v>
      </c>
      <c r="F321" s="12">
        <v>40422</v>
      </c>
      <c r="G321" s="18">
        <v>2012</v>
      </c>
      <c r="H321" s="2">
        <f ca="1">IF(G321=Inputs!$A$4,1,0)</f>
        <v>0</v>
      </c>
      <c r="I321" s="21">
        <f ca="1">IF(H321=1,HLOOKUP(MONTH(F321),Inputs!$B$11:$M$15,5),IF(YEAR($F321)&gt;$G321,0,IF(YEAR($F321)=$G321,HLOOKUP(MONTH(F321),Inputs!$B$11:$M$15,4),1)))</f>
        <v>1</v>
      </c>
      <c r="J321" s="2">
        <f>SUMIFS('raw data'!$E:$E,'raw data'!$A:$A,"="&amp;WholeYearOnly1!$A321,'raw data'!$G:$G,"="&amp;WholeYearOnly1!$G321)</f>
        <v>0</v>
      </c>
      <c r="K321" s="24">
        <f ca="1">$E321*I321*Inputs!$A$2</f>
        <v>2.7335000000000003</v>
      </c>
      <c r="L321" s="11">
        <f ca="1">IFERROR(J321/K321,"")</f>
        <v>0</v>
      </c>
      <c r="M321" s="26">
        <f>J321/((8760)*(E321/1000))</f>
        <v>0</v>
      </c>
    </row>
    <row r="322" spans="1:13" x14ac:dyDescent="0.25">
      <c r="A322" s="2">
        <v>933</v>
      </c>
      <c r="C322" s="2" t="s">
        <v>5</v>
      </c>
      <c r="D322" s="2">
        <v>2</v>
      </c>
      <c r="E322" s="2">
        <v>2.887</v>
      </c>
      <c r="F322" s="12">
        <v>40391</v>
      </c>
      <c r="G322" s="18">
        <v>2012</v>
      </c>
      <c r="H322" s="2">
        <f ca="1">IF(G322=Inputs!$A$4,1,0)</f>
        <v>0</v>
      </c>
      <c r="I322" s="21">
        <f ca="1">IF(H322=1,HLOOKUP(MONTH(F322),Inputs!$B$11:$M$15,5),IF(YEAR($F322)&gt;$G322,0,IF(YEAR($F322)=$G322,HLOOKUP(MONTH(F322),Inputs!$B$11:$M$15,4),1)))</f>
        <v>1</v>
      </c>
      <c r="J322" s="2">
        <f>SUMIFS('raw data'!$E:$E,'raw data'!$A:$A,"="&amp;WholeYearOnly1!$A322,'raw data'!$G:$G,"="&amp;WholeYearOnly1!$G322)</f>
        <v>0</v>
      </c>
      <c r="K322" s="24">
        <f ca="1">$E322*I322*Inputs!$A$2</f>
        <v>3.1757000000000004</v>
      </c>
      <c r="L322" s="11">
        <f ca="1">IFERROR(J322/K322,"")</f>
        <v>0</v>
      </c>
      <c r="M322" s="26">
        <f>J322/((8760)*(E322/1000))</f>
        <v>0</v>
      </c>
    </row>
    <row r="323" spans="1:13" x14ac:dyDescent="0.25">
      <c r="A323" s="2">
        <v>937</v>
      </c>
      <c r="C323" s="2" t="s">
        <v>5</v>
      </c>
      <c r="D323" s="2">
        <v>2</v>
      </c>
      <c r="E323" s="2">
        <v>5.04</v>
      </c>
      <c r="F323" s="12">
        <v>40299</v>
      </c>
      <c r="G323" s="18">
        <v>2012</v>
      </c>
      <c r="H323" s="2">
        <f ca="1">IF(G323=Inputs!$A$4,1,0)</f>
        <v>0</v>
      </c>
      <c r="I323" s="21">
        <f ca="1">IF(H323=1,HLOOKUP(MONTH(F323),Inputs!$B$11:$M$15,5),IF(YEAR($F323)&gt;$G323,0,IF(YEAR($F323)=$G323,HLOOKUP(MONTH(F323),Inputs!$B$11:$M$15,4),1)))</f>
        <v>1</v>
      </c>
      <c r="J323" s="2">
        <f>SUMIFS('raw data'!$E:$E,'raw data'!$A:$A,"="&amp;WholeYearOnly1!$A323,'raw data'!$G:$G,"="&amp;WholeYearOnly1!$G323)</f>
        <v>6</v>
      </c>
      <c r="K323" s="24">
        <f ca="1">$E323*I323*Inputs!$A$2</f>
        <v>5.5440000000000005</v>
      </c>
      <c r="L323" s="11">
        <f ca="1">IFERROR(J323/K323,"")</f>
        <v>1.0822510822510822</v>
      </c>
      <c r="M323" s="26">
        <f>J323/((8760)*(E323/1000))</f>
        <v>0.13589910850184822</v>
      </c>
    </row>
    <row r="324" spans="1:13" x14ac:dyDescent="0.25">
      <c r="A324" s="2">
        <v>939</v>
      </c>
      <c r="C324" s="2" t="s">
        <v>5</v>
      </c>
      <c r="D324" s="2">
        <v>9</v>
      </c>
      <c r="E324" s="2">
        <v>3.028</v>
      </c>
      <c r="F324" s="12">
        <v>40299</v>
      </c>
      <c r="G324" s="18">
        <v>2012</v>
      </c>
      <c r="H324" s="2">
        <f ca="1">IF(G324=Inputs!$A$4,1,0)</f>
        <v>0</v>
      </c>
      <c r="I324" s="21">
        <f ca="1">IF(H324=1,HLOOKUP(MONTH(F324),Inputs!$B$11:$M$15,5),IF(YEAR($F324)&gt;$G324,0,IF(YEAR($F324)=$G324,HLOOKUP(MONTH(F324),Inputs!$B$11:$M$15,4),1)))</f>
        <v>1</v>
      </c>
      <c r="J324" s="2">
        <f>SUMIFS('raw data'!$E:$E,'raw data'!$A:$A,"="&amp;WholeYearOnly1!$A324,'raw data'!$G:$G,"="&amp;WholeYearOnly1!$G324)</f>
        <v>0</v>
      </c>
      <c r="K324" s="24">
        <f ca="1">$E324*I324*Inputs!$A$2</f>
        <v>3.3308000000000004</v>
      </c>
      <c r="L324" s="11">
        <f ca="1">IFERROR(J324/K324,"")</f>
        <v>0</v>
      </c>
      <c r="M324" s="26">
        <f>J324/((8760)*(E324/1000))</f>
        <v>0</v>
      </c>
    </row>
    <row r="325" spans="1:13" x14ac:dyDescent="0.25">
      <c r="A325" s="2">
        <v>942</v>
      </c>
      <c r="C325" s="2" t="s">
        <v>5</v>
      </c>
      <c r="D325" s="2">
        <v>9</v>
      </c>
      <c r="E325" s="2">
        <v>2.9580000000000002</v>
      </c>
      <c r="F325" s="12">
        <v>40452</v>
      </c>
      <c r="G325" s="18">
        <v>2012</v>
      </c>
      <c r="H325" s="2">
        <f ca="1">IF(G325=Inputs!$A$4,1,0)</f>
        <v>0</v>
      </c>
      <c r="I325" s="21">
        <f ca="1">IF(H325=1,HLOOKUP(MONTH(F325),Inputs!$B$11:$M$15,5),IF(YEAR($F325)&gt;$G325,0,IF(YEAR($F325)=$G325,HLOOKUP(MONTH(F325),Inputs!$B$11:$M$15,4),1)))</f>
        <v>1</v>
      </c>
      <c r="J325" s="2">
        <f>SUMIFS('raw data'!$E:$E,'raw data'!$A:$A,"="&amp;WholeYearOnly1!$A325,'raw data'!$G:$G,"="&amp;WholeYearOnly1!$G325)</f>
        <v>0</v>
      </c>
      <c r="K325" s="24">
        <f ca="1">$E325*I325*Inputs!$A$2</f>
        <v>3.2538000000000005</v>
      </c>
      <c r="L325" s="11">
        <f ca="1">IFERROR(J325/K325,"")</f>
        <v>0</v>
      </c>
      <c r="M325" s="26">
        <f>J325/((8760)*(E325/1000))</f>
        <v>0</v>
      </c>
    </row>
    <row r="326" spans="1:13" x14ac:dyDescent="0.25">
      <c r="A326" s="2">
        <v>943</v>
      </c>
      <c r="C326" s="2" t="s">
        <v>5</v>
      </c>
      <c r="D326" s="2">
        <v>5</v>
      </c>
      <c r="E326" s="2">
        <v>2.218</v>
      </c>
      <c r="F326" s="12">
        <v>40483</v>
      </c>
      <c r="G326" s="18">
        <v>2012</v>
      </c>
      <c r="H326" s="2">
        <f ca="1">IF(G326=Inputs!$A$4,1,0)</f>
        <v>0</v>
      </c>
      <c r="I326" s="21">
        <f ca="1">IF(H326=1,HLOOKUP(MONTH(F326),Inputs!$B$11:$M$15,5),IF(YEAR($F326)&gt;$G326,0,IF(YEAR($F326)=$G326,HLOOKUP(MONTH(F326),Inputs!$B$11:$M$15,4),1)))</f>
        <v>1</v>
      </c>
      <c r="J326" s="2">
        <f>SUMIFS('raw data'!$E:$E,'raw data'!$A:$A,"="&amp;WholeYearOnly1!$A326,'raw data'!$G:$G,"="&amp;WholeYearOnly1!$G326)</f>
        <v>0</v>
      </c>
      <c r="K326" s="24">
        <f ca="1">$E326*I326*Inputs!$A$2</f>
        <v>2.4398</v>
      </c>
      <c r="L326" s="11">
        <f ca="1">IFERROR(J326/K326,"")</f>
        <v>0</v>
      </c>
      <c r="M326" s="26">
        <f>J326/((8760)*(E326/1000))</f>
        <v>0</v>
      </c>
    </row>
    <row r="327" spans="1:13" x14ac:dyDescent="0.25">
      <c r="A327" s="2">
        <v>952</v>
      </c>
      <c r="C327" s="2" t="s">
        <v>5</v>
      </c>
      <c r="D327" s="2">
        <v>9</v>
      </c>
      <c r="E327" s="2">
        <v>2.6110000000000002</v>
      </c>
      <c r="F327" s="12">
        <v>40299</v>
      </c>
      <c r="G327" s="18">
        <v>2012</v>
      </c>
      <c r="H327" s="2">
        <f ca="1">IF(G327=Inputs!$A$4,1,0)</f>
        <v>0</v>
      </c>
      <c r="I327" s="21">
        <f ca="1">IF(H327=1,HLOOKUP(MONTH(F327),Inputs!$B$11:$M$15,5),IF(YEAR($F327)&gt;$G327,0,IF(YEAR($F327)=$G327,HLOOKUP(MONTH(F327),Inputs!$B$11:$M$15,4),1)))</f>
        <v>1</v>
      </c>
      <c r="J327" s="2">
        <f>SUMIFS('raw data'!$E:$E,'raw data'!$A:$A,"="&amp;WholeYearOnly1!$A327,'raw data'!$G:$G,"="&amp;WholeYearOnly1!$G327)</f>
        <v>0</v>
      </c>
      <c r="K327" s="24">
        <f ca="1">$E327*I327*Inputs!$A$2</f>
        <v>2.8721000000000005</v>
      </c>
      <c r="L327" s="11">
        <f ca="1">IFERROR(J327/K327,"")</f>
        <v>0</v>
      </c>
      <c r="M327" s="26">
        <f>J327/((8760)*(E327/1000))</f>
        <v>0</v>
      </c>
    </row>
    <row r="328" spans="1:13" x14ac:dyDescent="0.25">
      <c r="A328" s="2">
        <v>958</v>
      </c>
      <c r="C328" s="2" t="s">
        <v>5</v>
      </c>
      <c r="D328" s="2">
        <v>9</v>
      </c>
      <c r="E328" s="2">
        <v>3.0659999999999998</v>
      </c>
      <c r="F328" s="12">
        <v>40422</v>
      </c>
      <c r="G328" s="18">
        <v>2012</v>
      </c>
      <c r="H328" s="2">
        <f ca="1">IF(G328=Inputs!$A$4,1,0)</f>
        <v>0</v>
      </c>
      <c r="I328" s="21">
        <f ca="1">IF(H328=1,HLOOKUP(MONTH(F328),Inputs!$B$11:$M$15,5),IF(YEAR($F328)&gt;$G328,0,IF(YEAR($F328)=$G328,HLOOKUP(MONTH(F328),Inputs!$B$11:$M$15,4),1)))</f>
        <v>1</v>
      </c>
      <c r="J328" s="2">
        <f>SUMIFS('raw data'!$E:$E,'raw data'!$A:$A,"="&amp;WholeYearOnly1!$A328,'raw data'!$G:$G,"="&amp;WholeYearOnly1!$G328)</f>
        <v>0</v>
      </c>
      <c r="K328" s="24">
        <f ca="1">$E328*I328*Inputs!$A$2</f>
        <v>3.3726000000000003</v>
      </c>
      <c r="L328" s="11">
        <f ca="1">IFERROR(J328/K328,"")</f>
        <v>0</v>
      </c>
      <c r="M328" s="26">
        <f>J328/((8760)*(E328/1000))</f>
        <v>0</v>
      </c>
    </row>
    <row r="329" spans="1:13" x14ac:dyDescent="0.25">
      <c r="A329" s="2">
        <v>968</v>
      </c>
      <c r="C329" s="2" t="s">
        <v>5</v>
      </c>
      <c r="D329" s="2">
        <v>9</v>
      </c>
      <c r="E329" s="2">
        <v>2.6110000000000002</v>
      </c>
      <c r="F329" s="12">
        <v>40391</v>
      </c>
      <c r="G329" s="18">
        <v>2012</v>
      </c>
      <c r="H329" s="2">
        <f ca="1">IF(G329=Inputs!$A$4,1,0)</f>
        <v>0</v>
      </c>
      <c r="I329" s="21">
        <f ca="1">IF(H329=1,HLOOKUP(MONTH(F329),Inputs!$B$11:$M$15,5),IF(YEAR($F329)&gt;$G329,0,IF(YEAR($F329)=$G329,HLOOKUP(MONTH(F329),Inputs!$B$11:$M$15,4),1)))</f>
        <v>1</v>
      </c>
      <c r="J329" s="2">
        <f>SUMIFS('raw data'!$E:$E,'raw data'!$A:$A,"="&amp;WholeYearOnly1!$A329,'raw data'!$G:$G,"="&amp;WholeYearOnly1!$G329)</f>
        <v>0</v>
      </c>
      <c r="K329" s="24">
        <f ca="1">$E329*I329*Inputs!$A$2</f>
        <v>2.8721000000000005</v>
      </c>
      <c r="L329" s="11">
        <f ca="1">IFERROR(J329/K329,"")</f>
        <v>0</v>
      </c>
      <c r="M329" s="26">
        <f>J329/((8760)*(E329/1000))</f>
        <v>0</v>
      </c>
    </row>
    <row r="330" spans="1:13" x14ac:dyDescent="0.25">
      <c r="A330" s="2">
        <v>970</v>
      </c>
      <c r="C330" s="2" t="s">
        <v>5</v>
      </c>
      <c r="D330" s="2">
        <v>8</v>
      </c>
      <c r="E330" s="2">
        <v>5.0599999999999996</v>
      </c>
      <c r="F330" s="12">
        <v>40360</v>
      </c>
      <c r="G330" s="18">
        <v>2012</v>
      </c>
      <c r="H330" s="2">
        <f ca="1">IF(G330=Inputs!$A$4,1,0)</f>
        <v>0</v>
      </c>
      <c r="I330" s="21">
        <f ca="1">IF(H330=1,HLOOKUP(MONTH(F330),Inputs!$B$11:$M$15,5),IF(YEAR($F330)&gt;$G330,0,IF(YEAR($F330)=$G330,HLOOKUP(MONTH(F330),Inputs!$B$11:$M$15,4),1)))</f>
        <v>1</v>
      </c>
      <c r="J330" s="2">
        <f>SUMIFS('raw data'!$E:$E,'raw data'!$A:$A,"="&amp;WholeYearOnly1!$A330,'raw data'!$G:$G,"="&amp;WholeYearOnly1!$G330)</f>
        <v>6</v>
      </c>
      <c r="K330" s="24">
        <f ca="1">$E330*I330*Inputs!$A$2</f>
        <v>5.5659999999999998</v>
      </c>
      <c r="L330" s="11">
        <f ca="1">IFERROR(J330/K330,"")</f>
        <v>1.0779734099892202</v>
      </c>
      <c r="M330" s="26">
        <f>J330/((8760)*(E330/1000))</f>
        <v>0.13536195787535873</v>
      </c>
    </row>
    <row r="331" spans="1:13" x14ac:dyDescent="0.25">
      <c r="A331" s="2">
        <v>971</v>
      </c>
      <c r="C331" s="2" t="s">
        <v>5</v>
      </c>
      <c r="D331" s="2">
        <v>8</v>
      </c>
      <c r="E331" s="2">
        <v>2.6</v>
      </c>
      <c r="F331" s="12">
        <v>40422</v>
      </c>
      <c r="G331" s="18">
        <v>2012</v>
      </c>
      <c r="H331" s="2">
        <f ca="1">IF(G331=Inputs!$A$4,1,0)</f>
        <v>0</v>
      </c>
      <c r="I331" s="21">
        <f ca="1">IF(H331=1,HLOOKUP(MONTH(F331),Inputs!$B$11:$M$15,5),IF(YEAR($F331)&gt;$G331,0,IF(YEAR($F331)=$G331,HLOOKUP(MONTH(F331),Inputs!$B$11:$M$15,4),1)))</f>
        <v>1</v>
      </c>
      <c r="J331" s="2">
        <f>SUMIFS('raw data'!$E:$E,'raw data'!$A:$A,"="&amp;WholeYearOnly1!$A331,'raw data'!$G:$G,"="&amp;WholeYearOnly1!$G331)</f>
        <v>3</v>
      </c>
      <c r="K331" s="24">
        <f ca="1">$E331*I331*Inputs!$A$2</f>
        <v>2.8600000000000003</v>
      </c>
      <c r="L331" s="11">
        <f ca="1">IFERROR(J331/K331,"")</f>
        <v>1.0489510489510487</v>
      </c>
      <c r="M331" s="26">
        <f>J331/((8760)*(E331/1000))</f>
        <v>0.13171759747102213</v>
      </c>
    </row>
    <row r="332" spans="1:13" x14ac:dyDescent="0.25">
      <c r="A332" s="2">
        <v>972</v>
      </c>
      <c r="C332" s="2" t="s">
        <v>5</v>
      </c>
      <c r="D332" s="2">
        <v>8</v>
      </c>
      <c r="E332" s="2">
        <v>3.6</v>
      </c>
      <c r="F332" s="12">
        <v>40391</v>
      </c>
      <c r="G332" s="18">
        <v>2012</v>
      </c>
      <c r="H332" s="2">
        <f ca="1">IF(G332=Inputs!$A$4,1,0)</f>
        <v>0</v>
      </c>
      <c r="I332" s="21">
        <f ca="1">IF(H332=1,HLOOKUP(MONTH(F332),Inputs!$B$11:$M$15,5),IF(YEAR($F332)&gt;$G332,0,IF(YEAR($F332)=$G332,HLOOKUP(MONTH(F332),Inputs!$B$11:$M$15,4),1)))</f>
        <v>1</v>
      </c>
      <c r="J332" s="2">
        <f>SUMIFS('raw data'!$E:$E,'raw data'!$A:$A,"="&amp;WholeYearOnly1!$A332,'raw data'!$G:$G,"="&amp;WholeYearOnly1!$G332)</f>
        <v>4</v>
      </c>
      <c r="K332" s="24">
        <f ca="1">$E332*I332*Inputs!$A$2</f>
        <v>3.9600000000000004</v>
      </c>
      <c r="L332" s="11">
        <f ca="1">IFERROR(J332/K332,"")</f>
        <v>1.0101010101010099</v>
      </c>
      <c r="M332" s="26">
        <f>J332/((8760)*(E332/1000))</f>
        <v>0.12683916793505837</v>
      </c>
    </row>
    <row r="333" spans="1:13" x14ac:dyDescent="0.25">
      <c r="A333" s="2">
        <v>973</v>
      </c>
      <c r="C333" s="2" t="s">
        <v>5</v>
      </c>
      <c r="D333" s="2">
        <v>9</v>
      </c>
      <c r="E333" s="2">
        <v>2.7789999999999999</v>
      </c>
      <c r="F333" s="12">
        <v>40422</v>
      </c>
      <c r="G333" s="18">
        <v>2012</v>
      </c>
      <c r="H333" s="2">
        <f ca="1">IF(G333=Inputs!$A$4,1,0)</f>
        <v>0</v>
      </c>
      <c r="I333" s="21">
        <f ca="1">IF(H333=1,HLOOKUP(MONTH(F333),Inputs!$B$11:$M$15,5),IF(YEAR($F333)&gt;$G333,0,IF(YEAR($F333)=$G333,HLOOKUP(MONTH(F333),Inputs!$B$11:$M$15,4),1)))</f>
        <v>1</v>
      </c>
      <c r="J333" s="2">
        <f>SUMIFS('raw data'!$E:$E,'raw data'!$A:$A,"="&amp;WholeYearOnly1!$A333,'raw data'!$G:$G,"="&amp;WholeYearOnly1!$G333)</f>
        <v>0</v>
      </c>
      <c r="K333" s="24">
        <f ca="1">$E333*I333*Inputs!$A$2</f>
        <v>3.0569000000000002</v>
      </c>
      <c r="L333" s="11">
        <f ca="1">IFERROR(J333/K333,"")</f>
        <v>0</v>
      </c>
      <c r="M333" s="26">
        <f>J333/((8760)*(E333/1000))</f>
        <v>0</v>
      </c>
    </row>
    <row r="334" spans="1:13" x14ac:dyDescent="0.25">
      <c r="A334" s="2">
        <v>980</v>
      </c>
      <c r="C334" s="2" t="s">
        <v>5</v>
      </c>
      <c r="D334" s="2">
        <v>2</v>
      </c>
      <c r="E334" s="2">
        <v>2.887</v>
      </c>
      <c r="F334" s="12">
        <v>40422</v>
      </c>
      <c r="G334" s="18">
        <v>2012</v>
      </c>
      <c r="H334" s="2">
        <f ca="1">IF(G334=Inputs!$A$4,1,0)</f>
        <v>0</v>
      </c>
      <c r="I334" s="21">
        <f ca="1">IF(H334=1,HLOOKUP(MONTH(F334),Inputs!$B$11:$M$15,5),IF(YEAR($F334)&gt;$G334,0,IF(YEAR($F334)=$G334,HLOOKUP(MONTH(F334),Inputs!$B$11:$M$15,4),1)))</f>
        <v>1</v>
      </c>
      <c r="J334" s="2">
        <f>SUMIFS('raw data'!$E:$E,'raw data'!$A:$A,"="&amp;WholeYearOnly1!$A334,'raw data'!$G:$G,"="&amp;WholeYearOnly1!$G334)</f>
        <v>0</v>
      </c>
      <c r="K334" s="24">
        <f ca="1">$E334*I334*Inputs!$A$2</f>
        <v>3.1757000000000004</v>
      </c>
      <c r="L334" s="11">
        <f ca="1">IFERROR(J334/K334,"")</f>
        <v>0</v>
      </c>
      <c r="M334" s="26">
        <f>J334/((8760)*(E334/1000))</f>
        <v>0</v>
      </c>
    </row>
    <row r="335" spans="1:13" x14ac:dyDescent="0.25">
      <c r="A335" s="2">
        <v>981</v>
      </c>
      <c r="C335" s="2" t="s">
        <v>5</v>
      </c>
      <c r="D335" s="2">
        <v>2</v>
      </c>
      <c r="E335" s="2">
        <v>2.887</v>
      </c>
      <c r="F335" s="12">
        <v>40422</v>
      </c>
      <c r="G335" s="18">
        <v>2012</v>
      </c>
      <c r="H335" s="2">
        <f ca="1">IF(G335=Inputs!$A$4,1,0)</f>
        <v>0</v>
      </c>
      <c r="I335" s="21">
        <f ca="1">IF(H335=1,HLOOKUP(MONTH(F335),Inputs!$B$11:$M$15,5),IF(YEAR($F335)&gt;$G335,0,IF(YEAR($F335)=$G335,HLOOKUP(MONTH(F335),Inputs!$B$11:$M$15,4),1)))</f>
        <v>1</v>
      </c>
      <c r="J335" s="2">
        <f>SUMIFS('raw data'!$E:$E,'raw data'!$A:$A,"="&amp;WholeYearOnly1!$A335,'raw data'!$G:$G,"="&amp;WholeYearOnly1!$G335)</f>
        <v>0</v>
      </c>
      <c r="K335" s="24">
        <f ca="1">$E335*I335*Inputs!$A$2</f>
        <v>3.1757000000000004</v>
      </c>
      <c r="L335" s="11">
        <f ca="1">IFERROR(J335/K335,"")</f>
        <v>0</v>
      </c>
      <c r="M335" s="26">
        <f>J335/((8760)*(E335/1000))</f>
        <v>0</v>
      </c>
    </row>
    <row r="336" spans="1:13" x14ac:dyDescent="0.25">
      <c r="A336" s="2">
        <v>989</v>
      </c>
      <c r="C336" s="2" t="s">
        <v>5</v>
      </c>
      <c r="D336" s="2">
        <v>9</v>
      </c>
      <c r="E336" s="2">
        <v>3.2</v>
      </c>
      <c r="F336" s="12">
        <v>40360</v>
      </c>
      <c r="G336" s="18">
        <v>2012</v>
      </c>
      <c r="H336" s="2">
        <f ca="1">IF(G336=Inputs!$A$4,1,0)</f>
        <v>0</v>
      </c>
      <c r="I336" s="21">
        <f ca="1">IF(H336=1,HLOOKUP(MONTH(F336),Inputs!$B$11:$M$15,5),IF(YEAR($F336)&gt;$G336,0,IF(YEAR($F336)=$G336,HLOOKUP(MONTH(F336),Inputs!$B$11:$M$15,4),1)))</f>
        <v>1</v>
      </c>
      <c r="J336" s="2">
        <f>SUMIFS('raw data'!$E:$E,'raw data'!$A:$A,"="&amp;WholeYearOnly1!$A336,'raw data'!$G:$G,"="&amp;WholeYearOnly1!$G336)</f>
        <v>4</v>
      </c>
      <c r="K336" s="24">
        <f ca="1">$E336*I336*Inputs!$A$2</f>
        <v>3.5200000000000005</v>
      </c>
      <c r="L336" s="11">
        <f ca="1">IFERROR(J336/K336,"")</f>
        <v>1.1363636363636362</v>
      </c>
      <c r="M336" s="26">
        <f>J336/((8760)*(E336/1000))</f>
        <v>0.14269406392694065</v>
      </c>
    </row>
    <row r="337" spans="1:13" x14ac:dyDescent="0.25">
      <c r="A337" s="2">
        <v>996</v>
      </c>
      <c r="C337" s="2" t="s">
        <v>5</v>
      </c>
      <c r="D337" s="2">
        <v>9</v>
      </c>
      <c r="E337" s="2">
        <v>2.5510000000000002</v>
      </c>
      <c r="F337" s="12">
        <v>40483</v>
      </c>
      <c r="G337" s="18">
        <v>2012</v>
      </c>
      <c r="H337" s="2">
        <f ca="1">IF(G337=Inputs!$A$4,1,0)</f>
        <v>0</v>
      </c>
      <c r="I337" s="21">
        <f ca="1">IF(H337=1,HLOOKUP(MONTH(F337),Inputs!$B$11:$M$15,5),IF(YEAR($F337)&gt;$G337,0,IF(YEAR($F337)=$G337,HLOOKUP(MONTH(F337),Inputs!$B$11:$M$15,4),1)))</f>
        <v>1</v>
      </c>
      <c r="J337" s="2">
        <f>SUMIFS('raw data'!$E:$E,'raw data'!$A:$A,"="&amp;WholeYearOnly1!$A337,'raw data'!$G:$G,"="&amp;WholeYearOnly1!$G337)</f>
        <v>0</v>
      </c>
      <c r="K337" s="24">
        <f ca="1">$E337*I337*Inputs!$A$2</f>
        <v>2.8061000000000003</v>
      </c>
      <c r="L337" s="11">
        <f ca="1">IFERROR(J337/K337,"")</f>
        <v>0</v>
      </c>
      <c r="M337" s="26">
        <f>J337/((8760)*(E337/1000))</f>
        <v>0</v>
      </c>
    </row>
    <row r="338" spans="1:13" x14ac:dyDescent="0.25">
      <c r="A338" s="2">
        <v>997</v>
      </c>
      <c r="C338" s="2" t="s">
        <v>5</v>
      </c>
      <c r="D338" s="2">
        <v>9</v>
      </c>
      <c r="E338" s="2">
        <v>2.93</v>
      </c>
      <c r="F338" s="12">
        <v>40483</v>
      </c>
      <c r="G338" s="18">
        <v>2012</v>
      </c>
      <c r="H338" s="2">
        <f ca="1">IF(G338=Inputs!$A$4,1,0)</f>
        <v>0</v>
      </c>
      <c r="I338" s="21">
        <f ca="1">IF(H338=1,HLOOKUP(MONTH(F338),Inputs!$B$11:$M$15,5),IF(YEAR($F338)&gt;$G338,0,IF(YEAR($F338)=$G338,HLOOKUP(MONTH(F338),Inputs!$B$11:$M$15,4),1)))</f>
        <v>1</v>
      </c>
      <c r="J338" s="2">
        <f>SUMIFS('raw data'!$E:$E,'raw data'!$A:$A,"="&amp;WholeYearOnly1!$A338,'raw data'!$G:$G,"="&amp;WholeYearOnly1!$G338)</f>
        <v>0</v>
      </c>
      <c r="K338" s="24">
        <f ca="1">$E338*I338*Inputs!$A$2</f>
        <v>3.2230000000000003</v>
      </c>
      <c r="L338" s="11">
        <f ca="1">IFERROR(J338/K338,"")</f>
        <v>0</v>
      </c>
      <c r="M338" s="26">
        <f>J338/((8760)*(E338/1000))</f>
        <v>0</v>
      </c>
    </row>
    <row r="339" spans="1:13" x14ac:dyDescent="0.25">
      <c r="A339" s="2">
        <v>998</v>
      </c>
      <c r="C339" s="2" t="s">
        <v>5</v>
      </c>
      <c r="D339" s="2">
        <v>9</v>
      </c>
      <c r="E339" s="2">
        <v>2.891</v>
      </c>
      <c r="F339" s="12">
        <v>40483</v>
      </c>
      <c r="G339" s="18">
        <v>2012</v>
      </c>
      <c r="H339" s="2">
        <f ca="1">IF(G339=Inputs!$A$4,1,0)</f>
        <v>0</v>
      </c>
      <c r="I339" s="21">
        <f ca="1">IF(H339=1,HLOOKUP(MONTH(F339),Inputs!$B$11:$M$15,5),IF(YEAR($F339)&gt;$G339,0,IF(YEAR($F339)=$G339,HLOOKUP(MONTH(F339),Inputs!$B$11:$M$15,4),1)))</f>
        <v>1</v>
      </c>
      <c r="J339" s="2">
        <f>SUMIFS('raw data'!$E:$E,'raw data'!$A:$A,"="&amp;WholeYearOnly1!$A339,'raw data'!$G:$G,"="&amp;WholeYearOnly1!$G339)</f>
        <v>0</v>
      </c>
      <c r="K339" s="24">
        <f ca="1">$E339*I339*Inputs!$A$2</f>
        <v>3.1801000000000004</v>
      </c>
      <c r="L339" s="11">
        <f ca="1">IFERROR(J339/K339,"")</f>
        <v>0</v>
      </c>
      <c r="M339" s="26">
        <f>J339/((8760)*(E339/1000))</f>
        <v>0</v>
      </c>
    </row>
    <row r="340" spans="1:13" x14ac:dyDescent="0.25">
      <c r="A340" s="2">
        <v>999</v>
      </c>
      <c r="C340" s="2" t="s">
        <v>5</v>
      </c>
      <c r="D340" s="2">
        <v>2</v>
      </c>
      <c r="E340" s="2">
        <v>2.4849999999999999</v>
      </c>
      <c r="F340" s="12">
        <v>40391</v>
      </c>
      <c r="G340" s="18">
        <v>2012</v>
      </c>
      <c r="H340" s="2">
        <f ca="1">IF(G340=Inputs!$A$4,1,0)</f>
        <v>0</v>
      </c>
      <c r="I340" s="21">
        <f ca="1">IF(H340=1,HLOOKUP(MONTH(F340),Inputs!$B$11:$M$15,5),IF(YEAR($F340)&gt;$G340,0,IF(YEAR($F340)=$G340,HLOOKUP(MONTH(F340),Inputs!$B$11:$M$15,4),1)))</f>
        <v>1</v>
      </c>
      <c r="J340" s="2">
        <f>SUMIFS('raw data'!$E:$E,'raw data'!$A:$A,"="&amp;WholeYearOnly1!$A340,'raw data'!$G:$G,"="&amp;WholeYearOnly1!$G340)</f>
        <v>3</v>
      </c>
      <c r="K340" s="24">
        <f ca="1">$E340*I340*Inputs!$A$2</f>
        <v>2.7335000000000003</v>
      </c>
      <c r="L340" s="11">
        <f ca="1">IFERROR(J340/K340,"")</f>
        <v>1.0974940552405341</v>
      </c>
      <c r="M340" s="26">
        <f>J340/((8760)*(E340/1000))</f>
        <v>0.13781318045257848</v>
      </c>
    </row>
    <row r="341" spans="1:13" x14ac:dyDescent="0.25">
      <c r="A341" s="2">
        <v>1001</v>
      </c>
      <c r="C341" s="2" t="s">
        <v>5</v>
      </c>
      <c r="D341" s="2">
        <v>9</v>
      </c>
      <c r="E341" s="2">
        <v>2.887</v>
      </c>
      <c r="F341" s="12">
        <v>40422</v>
      </c>
      <c r="G341" s="18">
        <v>2012</v>
      </c>
      <c r="H341" s="2">
        <f ca="1">IF(G341=Inputs!$A$4,1,0)</f>
        <v>0</v>
      </c>
      <c r="I341" s="21">
        <f ca="1">IF(H341=1,HLOOKUP(MONTH(F341),Inputs!$B$11:$M$15,5),IF(YEAR($F341)&gt;$G341,0,IF(YEAR($F341)=$G341,HLOOKUP(MONTH(F341),Inputs!$B$11:$M$15,4),1)))</f>
        <v>1</v>
      </c>
      <c r="J341" s="2">
        <f>SUMIFS('raw data'!$E:$E,'raw data'!$A:$A,"="&amp;WholeYearOnly1!$A341,'raw data'!$G:$G,"="&amp;WholeYearOnly1!$G341)</f>
        <v>0</v>
      </c>
      <c r="K341" s="24">
        <f ca="1">$E341*I341*Inputs!$A$2</f>
        <v>3.1757000000000004</v>
      </c>
      <c r="L341" s="11">
        <f ca="1">IFERROR(J341/K341,"")</f>
        <v>0</v>
      </c>
      <c r="M341" s="26">
        <f>J341/((8760)*(E341/1000))</f>
        <v>0</v>
      </c>
    </row>
    <row r="342" spans="1:13" x14ac:dyDescent="0.25">
      <c r="A342" s="2">
        <v>1003</v>
      </c>
      <c r="C342" s="2" t="s">
        <v>5</v>
      </c>
      <c r="D342" s="2">
        <v>9</v>
      </c>
      <c r="E342" s="2">
        <v>2.887</v>
      </c>
      <c r="F342" s="12">
        <v>40422</v>
      </c>
      <c r="G342" s="18">
        <v>2012</v>
      </c>
      <c r="H342" s="2">
        <f ca="1">IF(G342=Inputs!$A$4,1,0)</f>
        <v>0</v>
      </c>
      <c r="I342" s="21">
        <f ca="1">IF(H342=1,HLOOKUP(MONTH(F342),Inputs!$B$11:$M$15,5),IF(YEAR($F342)&gt;$G342,0,IF(YEAR($F342)=$G342,HLOOKUP(MONTH(F342),Inputs!$B$11:$M$15,4),1)))</f>
        <v>1</v>
      </c>
      <c r="J342" s="2">
        <f>SUMIFS('raw data'!$E:$E,'raw data'!$A:$A,"="&amp;WholeYearOnly1!$A342,'raw data'!$G:$G,"="&amp;WholeYearOnly1!$G342)</f>
        <v>0</v>
      </c>
      <c r="K342" s="24">
        <f ca="1">$E342*I342*Inputs!$A$2</f>
        <v>3.1757000000000004</v>
      </c>
      <c r="L342" s="11">
        <f ca="1">IFERROR(J342/K342,"")</f>
        <v>0</v>
      </c>
      <c r="M342" s="26">
        <f>J342/((8760)*(E342/1000))</f>
        <v>0</v>
      </c>
    </row>
    <row r="343" spans="1:13" x14ac:dyDescent="0.25">
      <c r="A343" s="2">
        <v>1004</v>
      </c>
      <c r="C343" s="2" t="s">
        <v>5</v>
      </c>
      <c r="D343" s="2">
        <v>2</v>
      </c>
      <c r="E343" s="2">
        <v>2.8860000000000001</v>
      </c>
      <c r="F343" s="12">
        <v>40422</v>
      </c>
      <c r="G343" s="18">
        <v>2012</v>
      </c>
      <c r="H343" s="2">
        <f ca="1">IF(G343=Inputs!$A$4,1,0)</f>
        <v>0</v>
      </c>
      <c r="I343" s="21">
        <f ca="1">IF(H343=1,HLOOKUP(MONTH(F343),Inputs!$B$11:$M$15,5),IF(YEAR($F343)&gt;$G343,0,IF(YEAR($F343)=$G343,HLOOKUP(MONTH(F343),Inputs!$B$11:$M$15,4),1)))</f>
        <v>1</v>
      </c>
      <c r="J343" s="2">
        <f>SUMIFS('raw data'!$E:$E,'raw data'!$A:$A,"="&amp;WholeYearOnly1!$A343,'raw data'!$G:$G,"="&amp;WholeYearOnly1!$G343)</f>
        <v>0</v>
      </c>
      <c r="K343" s="24">
        <f ca="1">$E343*I343*Inputs!$A$2</f>
        <v>3.1746000000000003</v>
      </c>
      <c r="L343" s="11">
        <f ca="1">IFERROR(J343/K343,"")</f>
        <v>0</v>
      </c>
      <c r="M343" s="26">
        <f>J343/((8760)*(E343/1000))</f>
        <v>0</v>
      </c>
    </row>
    <row r="344" spans="1:13" x14ac:dyDescent="0.25">
      <c r="A344" s="2">
        <v>1005</v>
      </c>
      <c r="C344" s="2" t="s">
        <v>5</v>
      </c>
      <c r="D344" s="2">
        <v>2</v>
      </c>
      <c r="E344" s="2">
        <v>2.9409999999999998</v>
      </c>
      <c r="F344" s="12">
        <v>40422</v>
      </c>
      <c r="G344" s="18">
        <v>2012</v>
      </c>
      <c r="H344" s="2">
        <f ca="1">IF(G344=Inputs!$A$4,1,0)</f>
        <v>0</v>
      </c>
      <c r="I344" s="21">
        <f ca="1">IF(H344=1,HLOOKUP(MONTH(F344),Inputs!$B$11:$M$15,5),IF(YEAR($F344)&gt;$G344,0,IF(YEAR($F344)=$G344,HLOOKUP(MONTH(F344),Inputs!$B$11:$M$15,4),1)))</f>
        <v>1</v>
      </c>
      <c r="J344" s="2">
        <f>SUMIFS('raw data'!$E:$E,'raw data'!$A:$A,"="&amp;WholeYearOnly1!$A344,'raw data'!$G:$G,"="&amp;WholeYearOnly1!$G344)</f>
        <v>0</v>
      </c>
      <c r="K344" s="24">
        <f ca="1">$E344*I344*Inputs!$A$2</f>
        <v>3.2351000000000001</v>
      </c>
      <c r="L344" s="11">
        <f ca="1">IFERROR(J344/K344,"")</f>
        <v>0</v>
      </c>
      <c r="M344" s="26">
        <f>J344/((8760)*(E344/1000))</f>
        <v>0</v>
      </c>
    </row>
    <row r="345" spans="1:13" x14ac:dyDescent="0.25">
      <c r="A345" s="2">
        <v>1009</v>
      </c>
      <c r="C345" s="2" t="s">
        <v>5</v>
      </c>
      <c r="D345" s="2">
        <v>6</v>
      </c>
      <c r="E345" s="2">
        <v>2.734</v>
      </c>
      <c r="F345" s="12">
        <v>40360</v>
      </c>
      <c r="G345" s="18">
        <v>2012</v>
      </c>
      <c r="H345" s="2">
        <f ca="1">IF(G345=Inputs!$A$4,1,0)</f>
        <v>0</v>
      </c>
      <c r="I345" s="21">
        <f ca="1">IF(H345=1,HLOOKUP(MONTH(F345),Inputs!$B$11:$M$15,5),IF(YEAR($F345)&gt;$G345,0,IF(YEAR($F345)=$G345,HLOOKUP(MONTH(F345),Inputs!$B$11:$M$15,4),1)))</f>
        <v>1</v>
      </c>
      <c r="J345" s="2">
        <f>SUMIFS('raw data'!$E:$E,'raw data'!$A:$A,"="&amp;WholeYearOnly1!$A345,'raw data'!$G:$G,"="&amp;WholeYearOnly1!$G345)</f>
        <v>0</v>
      </c>
      <c r="K345" s="24">
        <f ca="1">$E345*I345*Inputs!$A$2</f>
        <v>3.0074000000000001</v>
      </c>
      <c r="L345" s="11">
        <f ca="1">IFERROR(J345/K345,"")</f>
        <v>0</v>
      </c>
      <c r="M345" s="26">
        <f>J345/((8760)*(E345/1000))</f>
        <v>0</v>
      </c>
    </row>
    <row r="346" spans="1:13" x14ac:dyDescent="0.25">
      <c r="A346" s="2">
        <v>1010</v>
      </c>
      <c r="C346" s="2" t="s">
        <v>5</v>
      </c>
      <c r="D346" s="2">
        <v>6</v>
      </c>
      <c r="E346" s="2">
        <v>2.9750000000000001</v>
      </c>
      <c r="F346" s="12">
        <v>40483</v>
      </c>
      <c r="G346" s="18">
        <v>2012</v>
      </c>
      <c r="H346" s="2">
        <f ca="1">IF(G346=Inputs!$A$4,1,0)</f>
        <v>0</v>
      </c>
      <c r="I346" s="21">
        <f ca="1">IF(H346=1,HLOOKUP(MONTH(F346),Inputs!$B$11:$M$15,5),IF(YEAR($F346)&gt;$G346,0,IF(YEAR($F346)=$G346,HLOOKUP(MONTH(F346),Inputs!$B$11:$M$15,4),1)))</f>
        <v>1</v>
      </c>
      <c r="J346" s="2">
        <f>SUMIFS('raw data'!$E:$E,'raw data'!$A:$A,"="&amp;WholeYearOnly1!$A346,'raw data'!$G:$G,"="&amp;WholeYearOnly1!$G346)</f>
        <v>0</v>
      </c>
      <c r="K346" s="24">
        <f ca="1">$E346*I346*Inputs!$A$2</f>
        <v>3.2725000000000004</v>
      </c>
      <c r="L346" s="11">
        <f ca="1">IFERROR(J346/K346,"")</f>
        <v>0</v>
      </c>
      <c r="M346" s="26">
        <f>J346/((8760)*(E346/1000))</f>
        <v>0</v>
      </c>
    </row>
    <row r="347" spans="1:13" x14ac:dyDescent="0.25">
      <c r="A347" s="2">
        <v>1011</v>
      </c>
      <c r="C347" s="2" t="s">
        <v>5</v>
      </c>
      <c r="D347" s="2">
        <v>5</v>
      </c>
      <c r="E347" s="2">
        <v>3.1669999999999998</v>
      </c>
      <c r="F347" s="12">
        <v>40422</v>
      </c>
      <c r="G347" s="18">
        <v>2012</v>
      </c>
      <c r="H347" s="2">
        <f ca="1">IF(G347=Inputs!$A$4,1,0)</f>
        <v>0</v>
      </c>
      <c r="I347" s="21">
        <f ca="1">IF(H347=1,HLOOKUP(MONTH(F347),Inputs!$B$11:$M$15,5),IF(YEAR($F347)&gt;$G347,0,IF(YEAR($F347)=$G347,HLOOKUP(MONTH(F347),Inputs!$B$11:$M$15,4),1)))</f>
        <v>1</v>
      </c>
      <c r="J347" s="2">
        <f>SUMIFS('raw data'!$E:$E,'raw data'!$A:$A,"="&amp;WholeYearOnly1!$A347,'raw data'!$G:$G,"="&amp;WholeYearOnly1!$G347)</f>
        <v>0</v>
      </c>
      <c r="K347" s="24">
        <f ca="1">$E347*I347*Inputs!$A$2</f>
        <v>3.4837000000000002</v>
      </c>
      <c r="L347" s="11">
        <f ca="1">IFERROR(J347/K347,"")</f>
        <v>0</v>
      </c>
      <c r="M347" s="26">
        <f>J347/((8760)*(E347/1000))</f>
        <v>0</v>
      </c>
    </row>
    <row r="348" spans="1:13" x14ac:dyDescent="0.25">
      <c r="A348" s="2">
        <v>1012</v>
      </c>
      <c r="C348" s="2" t="s">
        <v>5</v>
      </c>
      <c r="D348" s="2">
        <v>5</v>
      </c>
      <c r="E348" s="2">
        <v>3.1669999999999998</v>
      </c>
      <c r="F348" s="12">
        <v>40452</v>
      </c>
      <c r="G348" s="18">
        <v>2012</v>
      </c>
      <c r="H348" s="2">
        <f ca="1">IF(G348=Inputs!$A$4,1,0)</f>
        <v>0</v>
      </c>
      <c r="I348" s="21">
        <f ca="1">IF(H348=1,HLOOKUP(MONTH(F348),Inputs!$B$11:$M$15,5),IF(YEAR($F348)&gt;$G348,0,IF(YEAR($F348)=$G348,HLOOKUP(MONTH(F348),Inputs!$B$11:$M$15,4),1)))</f>
        <v>1</v>
      </c>
      <c r="J348" s="2">
        <f>SUMIFS('raw data'!$E:$E,'raw data'!$A:$A,"="&amp;WholeYearOnly1!$A348,'raw data'!$G:$G,"="&amp;WholeYearOnly1!$G348)</f>
        <v>0</v>
      </c>
      <c r="K348" s="24">
        <f ca="1">$E348*I348*Inputs!$A$2</f>
        <v>3.4837000000000002</v>
      </c>
      <c r="L348" s="11">
        <f ca="1">IFERROR(J348/K348,"")</f>
        <v>0</v>
      </c>
      <c r="M348" s="26">
        <f>J348/((8760)*(E348/1000))</f>
        <v>0</v>
      </c>
    </row>
    <row r="349" spans="1:13" x14ac:dyDescent="0.25">
      <c r="A349" s="2">
        <v>1013</v>
      </c>
      <c r="C349" s="2" t="s">
        <v>5</v>
      </c>
      <c r="D349" s="2">
        <v>9</v>
      </c>
      <c r="E349" s="2">
        <v>2.9580000000000002</v>
      </c>
      <c r="F349" s="12">
        <v>40452</v>
      </c>
      <c r="G349" s="18">
        <v>2012</v>
      </c>
      <c r="H349" s="2">
        <f ca="1">IF(G349=Inputs!$A$4,1,0)</f>
        <v>0</v>
      </c>
      <c r="I349" s="21">
        <f ca="1">IF(H349=1,HLOOKUP(MONTH(F349),Inputs!$B$11:$M$15,5),IF(YEAR($F349)&gt;$G349,0,IF(YEAR($F349)=$G349,HLOOKUP(MONTH(F349),Inputs!$B$11:$M$15,4),1)))</f>
        <v>1</v>
      </c>
      <c r="J349" s="2">
        <f>SUMIFS('raw data'!$E:$E,'raw data'!$A:$A,"="&amp;WholeYearOnly1!$A349,'raw data'!$G:$G,"="&amp;WholeYearOnly1!$G349)</f>
        <v>0</v>
      </c>
      <c r="K349" s="24">
        <f ca="1">$E349*I349*Inputs!$A$2</f>
        <v>3.2538000000000005</v>
      </c>
      <c r="L349" s="11">
        <f ca="1">IFERROR(J349/K349,"")</f>
        <v>0</v>
      </c>
      <c r="M349" s="26">
        <f>J349/((8760)*(E349/1000))</f>
        <v>0</v>
      </c>
    </row>
    <row r="350" spans="1:13" x14ac:dyDescent="0.25">
      <c r="A350" s="2">
        <v>1016</v>
      </c>
      <c r="C350" s="2" t="s">
        <v>5</v>
      </c>
      <c r="D350" s="2">
        <v>2</v>
      </c>
      <c r="E350" s="2">
        <v>2.895</v>
      </c>
      <c r="F350" s="12">
        <v>40422</v>
      </c>
      <c r="G350" s="18">
        <v>2012</v>
      </c>
      <c r="H350" s="2">
        <f ca="1">IF(G350=Inputs!$A$4,1,0)</f>
        <v>0</v>
      </c>
      <c r="I350" s="21">
        <f ca="1">IF(H350=1,HLOOKUP(MONTH(F350),Inputs!$B$11:$M$15,5),IF(YEAR($F350)&gt;$G350,0,IF(YEAR($F350)=$G350,HLOOKUP(MONTH(F350),Inputs!$B$11:$M$15,4),1)))</f>
        <v>1</v>
      </c>
      <c r="J350" s="2">
        <f>SUMIFS('raw data'!$E:$E,'raw data'!$A:$A,"="&amp;WholeYearOnly1!$A350,'raw data'!$G:$G,"="&amp;WholeYearOnly1!$G350)</f>
        <v>0</v>
      </c>
      <c r="K350" s="24">
        <f ca="1">$E350*I350*Inputs!$A$2</f>
        <v>3.1845000000000003</v>
      </c>
      <c r="L350" s="11">
        <f ca="1">IFERROR(J350/K350,"")</f>
        <v>0</v>
      </c>
      <c r="M350" s="26">
        <f>J350/((8760)*(E350/1000))</f>
        <v>0</v>
      </c>
    </row>
    <row r="351" spans="1:13" x14ac:dyDescent="0.25">
      <c r="A351" s="2">
        <v>1017</v>
      </c>
      <c r="C351" s="2" t="s">
        <v>5</v>
      </c>
      <c r="D351" s="2">
        <v>9</v>
      </c>
      <c r="E351" s="2">
        <v>3.0089999999999999</v>
      </c>
      <c r="F351" s="12">
        <v>40360</v>
      </c>
      <c r="G351" s="18">
        <v>2012</v>
      </c>
      <c r="H351" s="2">
        <f ca="1">IF(G351=Inputs!$A$4,1,0)</f>
        <v>0</v>
      </c>
      <c r="I351" s="21">
        <f ca="1">IF(H351=1,HLOOKUP(MONTH(F351),Inputs!$B$11:$M$15,5),IF(YEAR($F351)&gt;$G351,0,IF(YEAR($F351)=$G351,HLOOKUP(MONTH(F351),Inputs!$B$11:$M$15,4),1)))</f>
        <v>1</v>
      </c>
      <c r="J351" s="2">
        <f>SUMIFS('raw data'!$E:$E,'raw data'!$A:$A,"="&amp;WholeYearOnly1!$A351,'raw data'!$G:$G,"="&amp;WholeYearOnly1!$G351)</f>
        <v>0</v>
      </c>
      <c r="K351" s="24">
        <f ca="1">$E351*I351*Inputs!$A$2</f>
        <v>3.3099000000000003</v>
      </c>
      <c r="L351" s="11">
        <f ca="1">IFERROR(J351/K351,"")</f>
        <v>0</v>
      </c>
      <c r="M351" s="26">
        <f>J351/((8760)*(E351/1000))</f>
        <v>0</v>
      </c>
    </row>
    <row r="352" spans="1:13" x14ac:dyDescent="0.25">
      <c r="A352" s="2">
        <v>1018</v>
      </c>
      <c r="C352" s="2" t="s">
        <v>5</v>
      </c>
      <c r="D352" s="2">
        <v>2</v>
      </c>
      <c r="E352" s="2">
        <v>2.887</v>
      </c>
      <c r="F352" s="12">
        <v>40422</v>
      </c>
      <c r="G352" s="18">
        <v>2012</v>
      </c>
      <c r="H352" s="2">
        <f ca="1">IF(G352=Inputs!$A$4,1,0)</f>
        <v>0</v>
      </c>
      <c r="I352" s="21">
        <f ca="1">IF(H352=1,HLOOKUP(MONTH(F352),Inputs!$B$11:$M$15,5),IF(YEAR($F352)&gt;$G352,0,IF(YEAR($F352)=$G352,HLOOKUP(MONTH(F352),Inputs!$B$11:$M$15,4),1)))</f>
        <v>1</v>
      </c>
      <c r="J352" s="2">
        <f>SUMIFS('raw data'!$E:$E,'raw data'!$A:$A,"="&amp;WholeYearOnly1!$A352,'raw data'!$G:$G,"="&amp;WholeYearOnly1!$G352)</f>
        <v>0</v>
      </c>
      <c r="K352" s="24">
        <f ca="1">$E352*I352*Inputs!$A$2</f>
        <v>3.1757000000000004</v>
      </c>
      <c r="L352" s="11">
        <f ca="1">IFERROR(J352/K352,"")</f>
        <v>0</v>
      </c>
      <c r="M352" s="26">
        <f>J352/((8760)*(E352/1000))</f>
        <v>0</v>
      </c>
    </row>
    <row r="353" spans="1:13" x14ac:dyDescent="0.25">
      <c r="A353" s="2">
        <v>1019</v>
      </c>
      <c r="C353" s="2" t="s">
        <v>5</v>
      </c>
      <c r="D353" s="2">
        <v>2</v>
      </c>
      <c r="E353" s="2">
        <v>3.1219999999999999</v>
      </c>
      <c r="F353" s="12">
        <v>40422</v>
      </c>
      <c r="G353" s="18">
        <v>2012</v>
      </c>
      <c r="H353" s="2">
        <f ca="1">IF(G353=Inputs!$A$4,1,0)</f>
        <v>0</v>
      </c>
      <c r="I353" s="21">
        <f ca="1">IF(H353=1,HLOOKUP(MONTH(F353),Inputs!$B$11:$M$15,5),IF(YEAR($F353)&gt;$G353,0,IF(YEAR($F353)=$G353,HLOOKUP(MONTH(F353),Inputs!$B$11:$M$15,4),1)))</f>
        <v>1</v>
      </c>
      <c r="J353" s="2">
        <f>SUMIFS('raw data'!$E:$E,'raw data'!$A:$A,"="&amp;WholeYearOnly1!$A353,'raw data'!$G:$G,"="&amp;WholeYearOnly1!$G353)</f>
        <v>0</v>
      </c>
      <c r="K353" s="24">
        <f ca="1">$E353*I353*Inputs!$A$2</f>
        <v>3.4342000000000001</v>
      </c>
      <c r="L353" s="11">
        <f ca="1">IFERROR(J353/K353,"")</f>
        <v>0</v>
      </c>
      <c r="M353" s="26">
        <f>J353/((8760)*(E353/1000))</f>
        <v>0</v>
      </c>
    </row>
    <row r="354" spans="1:13" x14ac:dyDescent="0.25">
      <c r="A354" s="2">
        <v>1026</v>
      </c>
      <c r="C354" s="2" t="s">
        <v>5</v>
      </c>
      <c r="D354" s="2">
        <v>9</v>
      </c>
      <c r="E354" s="2">
        <v>2.9580000000000002</v>
      </c>
      <c r="F354" s="12">
        <v>40483</v>
      </c>
      <c r="G354" s="18">
        <v>2012</v>
      </c>
      <c r="H354" s="2">
        <f ca="1">IF(G354=Inputs!$A$4,1,0)</f>
        <v>0</v>
      </c>
      <c r="I354" s="21">
        <f ca="1">IF(H354=1,HLOOKUP(MONTH(F354),Inputs!$B$11:$M$15,5),IF(YEAR($F354)&gt;$G354,0,IF(YEAR($F354)=$G354,HLOOKUP(MONTH(F354),Inputs!$B$11:$M$15,4),1)))</f>
        <v>1</v>
      </c>
      <c r="J354" s="2">
        <f>SUMIFS('raw data'!$E:$E,'raw data'!$A:$A,"="&amp;WholeYearOnly1!$A354,'raw data'!$G:$G,"="&amp;WholeYearOnly1!$G354)</f>
        <v>0</v>
      </c>
      <c r="K354" s="24">
        <f ca="1">$E354*I354*Inputs!$A$2</f>
        <v>3.2538000000000005</v>
      </c>
      <c r="L354" s="11">
        <f ca="1">IFERROR(J354/K354,"")</f>
        <v>0</v>
      </c>
      <c r="M354" s="26">
        <f>J354/((8760)*(E354/1000))</f>
        <v>0</v>
      </c>
    </row>
    <row r="355" spans="1:13" x14ac:dyDescent="0.25">
      <c r="A355" s="2">
        <v>1027</v>
      </c>
      <c r="C355" s="2" t="s">
        <v>5</v>
      </c>
      <c r="D355" s="2">
        <v>9</v>
      </c>
      <c r="E355" s="2">
        <v>2.891</v>
      </c>
      <c r="F355" s="12">
        <v>40483</v>
      </c>
      <c r="G355" s="18">
        <v>2012</v>
      </c>
      <c r="H355" s="2">
        <f ca="1">IF(G355=Inputs!$A$4,1,0)</f>
        <v>0</v>
      </c>
      <c r="I355" s="21">
        <f ca="1">IF(H355=1,HLOOKUP(MONTH(F355),Inputs!$B$11:$M$15,5),IF(YEAR($F355)&gt;$G355,0,IF(YEAR($F355)=$G355,HLOOKUP(MONTH(F355),Inputs!$B$11:$M$15,4),1)))</f>
        <v>1</v>
      </c>
      <c r="J355" s="2">
        <f>SUMIFS('raw data'!$E:$E,'raw data'!$A:$A,"="&amp;WholeYearOnly1!$A355,'raw data'!$G:$G,"="&amp;WholeYearOnly1!$G355)</f>
        <v>0</v>
      </c>
      <c r="K355" s="24">
        <f ca="1">$E355*I355*Inputs!$A$2</f>
        <v>3.1801000000000004</v>
      </c>
      <c r="L355" s="11">
        <f ca="1">IFERROR(J355/K355,"")</f>
        <v>0</v>
      </c>
      <c r="M355" s="26">
        <f>J355/((8760)*(E355/1000))</f>
        <v>0</v>
      </c>
    </row>
    <row r="356" spans="1:13" x14ac:dyDescent="0.25">
      <c r="A356" s="2">
        <v>1028</v>
      </c>
      <c r="C356" s="2" t="s">
        <v>5</v>
      </c>
      <c r="D356" s="2">
        <v>5</v>
      </c>
      <c r="E356" s="2">
        <v>2.5819999999999999</v>
      </c>
      <c r="F356" s="12">
        <v>40452</v>
      </c>
      <c r="G356" s="18">
        <v>2012</v>
      </c>
      <c r="H356" s="2">
        <f ca="1">IF(G356=Inputs!$A$4,1,0)</f>
        <v>0</v>
      </c>
      <c r="I356" s="21">
        <f ca="1">IF(H356=1,HLOOKUP(MONTH(F356),Inputs!$B$11:$M$15,5),IF(YEAR($F356)&gt;$G356,0,IF(YEAR($F356)=$G356,HLOOKUP(MONTH(F356),Inputs!$B$11:$M$15,4),1)))</f>
        <v>1</v>
      </c>
      <c r="J356" s="2">
        <f>SUMIFS('raw data'!$E:$E,'raw data'!$A:$A,"="&amp;WholeYearOnly1!$A356,'raw data'!$G:$G,"="&amp;WholeYearOnly1!$G356)</f>
        <v>0</v>
      </c>
      <c r="K356" s="24">
        <f ca="1">$E356*I356*Inputs!$A$2</f>
        <v>2.8402000000000003</v>
      </c>
      <c r="L356" s="11">
        <f ca="1">IFERROR(J356/K356,"")</f>
        <v>0</v>
      </c>
      <c r="M356" s="26">
        <f>J356/((8760)*(E356/1000))</f>
        <v>0</v>
      </c>
    </row>
    <row r="357" spans="1:13" x14ac:dyDescent="0.25">
      <c r="A357" s="2">
        <v>1030</v>
      </c>
      <c r="C357" s="2" t="s">
        <v>5</v>
      </c>
      <c r="D357" s="2">
        <v>9</v>
      </c>
      <c r="E357" s="2">
        <v>2.996</v>
      </c>
      <c r="F357" s="12">
        <v>40483</v>
      </c>
      <c r="G357" s="18">
        <v>2012</v>
      </c>
      <c r="H357" s="2">
        <f ca="1">IF(G357=Inputs!$A$4,1,0)</f>
        <v>0</v>
      </c>
      <c r="I357" s="21">
        <f ca="1">IF(H357=1,HLOOKUP(MONTH(F357),Inputs!$B$11:$M$15,5),IF(YEAR($F357)&gt;$G357,0,IF(YEAR($F357)=$G357,HLOOKUP(MONTH(F357),Inputs!$B$11:$M$15,4),1)))</f>
        <v>1</v>
      </c>
      <c r="J357" s="2">
        <f>SUMIFS('raw data'!$E:$E,'raw data'!$A:$A,"="&amp;WholeYearOnly1!$A357,'raw data'!$G:$G,"="&amp;WholeYearOnly1!$G357)</f>
        <v>0</v>
      </c>
      <c r="K357" s="24">
        <f ca="1">$E357*I357*Inputs!$A$2</f>
        <v>3.2956000000000003</v>
      </c>
      <c r="L357" s="11">
        <f ca="1">IFERROR(J357/K357,"")</f>
        <v>0</v>
      </c>
      <c r="M357" s="26">
        <f>J357/((8760)*(E357/1000))</f>
        <v>0</v>
      </c>
    </row>
    <row r="358" spans="1:13" x14ac:dyDescent="0.25">
      <c r="A358" s="2">
        <v>1031</v>
      </c>
      <c r="C358" s="2" t="s">
        <v>5</v>
      </c>
      <c r="D358" s="2">
        <v>5</v>
      </c>
      <c r="E358" s="2">
        <v>2.5819999999999999</v>
      </c>
      <c r="F358" s="12">
        <v>40452</v>
      </c>
      <c r="G358" s="18">
        <v>2012</v>
      </c>
      <c r="H358" s="2">
        <f ca="1">IF(G358=Inputs!$A$4,1,0)</f>
        <v>0</v>
      </c>
      <c r="I358" s="21">
        <f ca="1">IF(H358=1,HLOOKUP(MONTH(F358),Inputs!$B$11:$M$15,5),IF(YEAR($F358)&gt;$G358,0,IF(YEAR($F358)=$G358,HLOOKUP(MONTH(F358),Inputs!$B$11:$M$15,4),1)))</f>
        <v>1</v>
      </c>
      <c r="J358" s="2">
        <f>SUMIFS('raw data'!$E:$E,'raw data'!$A:$A,"="&amp;WholeYearOnly1!$A358,'raw data'!$G:$G,"="&amp;WholeYearOnly1!$G358)</f>
        <v>0</v>
      </c>
      <c r="K358" s="24">
        <f ca="1">$E358*I358*Inputs!$A$2</f>
        <v>2.8402000000000003</v>
      </c>
      <c r="L358" s="11">
        <f ca="1">IFERROR(J358/K358,"")</f>
        <v>0</v>
      </c>
      <c r="M358" s="26">
        <f>J358/((8760)*(E358/1000))</f>
        <v>0</v>
      </c>
    </row>
    <row r="359" spans="1:13" x14ac:dyDescent="0.25">
      <c r="A359" s="2">
        <v>1033</v>
      </c>
      <c r="C359" s="2" t="s">
        <v>5</v>
      </c>
      <c r="D359" s="2">
        <v>5</v>
      </c>
      <c r="E359" s="2">
        <v>3.14</v>
      </c>
      <c r="F359" s="12">
        <v>40422</v>
      </c>
      <c r="G359" s="18">
        <v>2012</v>
      </c>
      <c r="H359" s="2">
        <f ca="1">IF(G359=Inputs!$A$4,1,0)</f>
        <v>0</v>
      </c>
      <c r="I359" s="21">
        <f ca="1">IF(H359=1,HLOOKUP(MONTH(F359),Inputs!$B$11:$M$15,5),IF(YEAR($F359)&gt;$G359,0,IF(YEAR($F359)=$G359,HLOOKUP(MONTH(F359),Inputs!$B$11:$M$15,4),1)))</f>
        <v>1</v>
      </c>
      <c r="J359" s="2">
        <f>SUMIFS('raw data'!$E:$E,'raw data'!$A:$A,"="&amp;WholeYearOnly1!$A359,'raw data'!$G:$G,"="&amp;WholeYearOnly1!$G359)</f>
        <v>0</v>
      </c>
      <c r="K359" s="24">
        <f ca="1">$E359*I359*Inputs!$A$2</f>
        <v>3.4540000000000006</v>
      </c>
      <c r="L359" s="11">
        <f ca="1">IFERROR(J359/K359,"")</f>
        <v>0</v>
      </c>
      <c r="M359" s="26">
        <f>J359/((8760)*(E359/1000))</f>
        <v>0</v>
      </c>
    </row>
    <row r="360" spans="1:13" x14ac:dyDescent="0.25">
      <c r="A360" s="2">
        <v>1035</v>
      </c>
      <c r="C360" s="2" t="s">
        <v>5</v>
      </c>
      <c r="D360" s="2">
        <v>6</v>
      </c>
      <c r="E360" s="2">
        <v>2.3010000000000002</v>
      </c>
      <c r="F360" s="12">
        <v>40330</v>
      </c>
      <c r="G360" s="18">
        <v>2012</v>
      </c>
      <c r="H360" s="2">
        <f ca="1">IF(G360=Inputs!$A$4,1,0)</f>
        <v>0</v>
      </c>
      <c r="I360" s="21">
        <f ca="1">IF(H360=1,HLOOKUP(MONTH(F360),Inputs!$B$11:$M$15,5),IF(YEAR($F360)&gt;$G360,0,IF(YEAR($F360)=$G360,HLOOKUP(MONTH(F360),Inputs!$B$11:$M$15,4),1)))</f>
        <v>1</v>
      </c>
      <c r="J360" s="2">
        <f>SUMIFS('raw data'!$E:$E,'raw data'!$A:$A,"="&amp;WholeYearOnly1!$A360,'raw data'!$G:$G,"="&amp;WholeYearOnly1!$G360)</f>
        <v>0</v>
      </c>
      <c r="K360" s="24">
        <f ca="1">$E360*I360*Inputs!$A$2</f>
        <v>2.5311000000000003</v>
      </c>
      <c r="L360" s="11">
        <f ca="1">IFERROR(J360/K360,"")</f>
        <v>0</v>
      </c>
      <c r="M360" s="26">
        <f>J360/((8760)*(E360/1000))</f>
        <v>0</v>
      </c>
    </row>
    <row r="361" spans="1:13" x14ac:dyDescent="0.25">
      <c r="A361" s="2">
        <v>1036</v>
      </c>
      <c r="C361" s="2" t="s">
        <v>5</v>
      </c>
      <c r="D361" s="2">
        <v>3</v>
      </c>
      <c r="E361" s="2">
        <v>2.57</v>
      </c>
      <c r="F361" s="12">
        <v>40483</v>
      </c>
      <c r="G361" s="18">
        <v>2012</v>
      </c>
      <c r="H361" s="2">
        <f ca="1">IF(G361=Inputs!$A$4,1,0)</f>
        <v>0</v>
      </c>
      <c r="I361" s="21">
        <f ca="1">IF(H361=1,HLOOKUP(MONTH(F361),Inputs!$B$11:$M$15,5),IF(YEAR($F361)&gt;$G361,0,IF(YEAR($F361)=$G361,HLOOKUP(MONTH(F361),Inputs!$B$11:$M$15,4),1)))</f>
        <v>1</v>
      </c>
      <c r="J361" s="2">
        <f>SUMIFS('raw data'!$E:$E,'raw data'!$A:$A,"="&amp;WholeYearOnly1!$A361,'raw data'!$G:$G,"="&amp;WholeYearOnly1!$G361)</f>
        <v>0</v>
      </c>
      <c r="K361" s="24">
        <f ca="1">$E361*I361*Inputs!$A$2</f>
        <v>2.827</v>
      </c>
      <c r="L361" s="11">
        <f ca="1">IFERROR(J361/K361,"")</f>
        <v>0</v>
      </c>
      <c r="M361" s="26">
        <f>J361/((8760)*(E361/1000))</f>
        <v>0</v>
      </c>
    </row>
    <row r="362" spans="1:13" x14ac:dyDescent="0.25">
      <c r="A362" s="2">
        <v>1037</v>
      </c>
      <c r="C362" s="2" t="s">
        <v>5</v>
      </c>
      <c r="D362" s="2">
        <v>2</v>
      </c>
      <c r="E362" s="2">
        <v>3.37</v>
      </c>
      <c r="F362" s="12">
        <v>40422</v>
      </c>
      <c r="G362" s="18">
        <v>2012</v>
      </c>
      <c r="H362" s="2">
        <f ca="1">IF(G362=Inputs!$A$4,1,0)</f>
        <v>0</v>
      </c>
      <c r="I362" s="21">
        <f ca="1">IF(H362=1,HLOOKUP(MONTH(F362),Inputs!$B$11:$M$15,5),IF(YEAR($F362)&gt;$G362,0,IF(YEAR($F362)=$G362,HLOOKUP(MONTH(F362),Inputs!$B$11:$M$15,4),1)))</f>
        <v>1</v>
      </c>
      <c r="J362" s="2">
        <f>SUMIFS('raw data'!$E:$E,'raw data'!$A:$A,"="&amp;WholeYearOnly1!$A362,'raw data'!$G:$G,"="&amp;WholeYearOnly1!$G362)</f>
        <v>0</v>
      </c>
      <c r="K362" s="24">
        <f ca="1">$E362*I362*Inputs!$A$2</f>
        <v>3.7070000000000003</v>
      </c>
      <c r="L362" s="11">
        <f ca="1">IFERROR(J362/K362,"")</f>
        <v>0</v>
      </c>
      <c r="M362" s="26">
        <f>J362/((8760)*(E362/1000))</f>
        <v>0</v>
      </c>
    </row>
    <row r="363" spans="1:13" x14ac:dyDescent="0.25">
      <c r="A363" s="2">
        <v>1044</v>
      </c>
      <c r="C363" s="2" t="s">
        <v>5</v>
      </c>
      <c r="D363" s="2">
        <v>9</v>
      </c>
      <c r="E363" s="2">
        <v>2.851</v>
      </c>
      <c r="F363" s="12">
        <v>40483</v>
      </c>
      <c r="G363" s="18">
        <v>2012</v>
      </c>
      <c r="H363" s="2">
        <f ca="1">IF(G363=Inputs!$A$4,1,0)</f>
        <v>0</v>
      </c>
      <c r="I363" s="21">
        <f ca="1">IF(H363=1,HLOOKUP(MONTH(F363),Inputs!$B$11:$M$15,5),IF(YEAR($F363)&gt;$G363,0,IF(YEAR($F363)=$G363,HLOOKUP(MONTH(F363),Inputs!$B$11:$M$15,4),1)))</f>
        <v>1</v>
      </c>
      <c r="J363" s="2">
        <f>SUMIFS('raw data'!$E:$E,'raw data'!$A:$A,"="&amp;WholeYearOnly1!$A363,'raw data'!$G:$G,"="&amp;WholeYearOnly1!$G363)</f>
        <v>0</v>
      </c>
      <c r="K363" s="24">
        <f ca="1">$E363*I363*Inputs!$A$2</f>
        <v>3.1361000000000003</v>
      </c>
      <c r="L363" s="11">
        <f ca="1">IFERROR(J363/K363,"")</f>
        <v>0</v>
      </c>
      <c r="M363" s="26">
        <f>J363/((8760)*(E363/1000))</f>
        <v>0</v>
      </c>
    </row>
    <row r="364" spans="1:13" x14ac:dyDescent="0.25">
      <c r="A364" s="2">
        <v>1045</v>
      </c>
      <c r="C364" s="2" t="s">
        <v>5</v>
      </c>
      <c r="D364" s="2">
        <v>9</v>
      </c>
      <c r="E364" s="2">
        <v>2.891</v>
      </c>
      <c r="F364" s="12">
        <v>40452</v>
      </c>
      <c r="G364" s="18">
        <v>2012</v>
      </c>
      <c r="H364" s="2">
        <f ca="1">IF(G364=Inputs!$A$4,1,0)</f>
        <v>0</v>
      </c>
      <c r="I364" s="21">
        <f ca="1">IF(H364=1,HLOOKUP(MONTH(F364),Inputs!$B$11:$M$15,5),IF(YEAR($F364)&gt;$G364,0,IF(YEAR($F364)=$G364,HLOOKUP(MONTH(F364),Inputs!$B$11:$M$15,4),1)))</f>
        <v>1</v>
      </c>
      <c r="J364" s="2">
        <f>SUMIFS('raw data'!$E:$E,'raw data'!$A:$A,"="&amp;WholeYearOnly1!$A364,'raw data'!$G:$G,"="&amp;WholeYearOnly1!$G364)</f>
        <v>0</v>
      </c>
      <c r="K364" s="24">
        <f ca="1">$E364*I364*Inputs!$A$2</f>
        <v>3.1801000000000004</v>
      </c>
      <c r="L364" s="11">
        <f ca="1">IFERROR(J364/K364,"")</f>
        <v>0</v>
      </c>
      <c r="M364" s="26">
        <f>J364/((8760)*(E364/1000))</f>
        <v>0</v>
      </c>
    </row>
    <row r="365" spans="1:13" x14ac:dyDescent="0.25">
      <c r="A365" s="2">
        <v>1046</v>
      </c>
      <c r="C365" s="2" t="s">
        <v>5</v>
      </c>
      <c r="D365" s="2">
        <v>9</v>
      </c>
      <c r="E365" s="2">
        <v>2.891</v>
      </c>
      <c r="F365" s="12">
        <v>40452</v>
      </c>
      <c r="G365" s="18">
        <v>2012</v>
      </c>
      <c r="H365" s="2">
        <f ca="1">IF(G365=Inputs!$A$4,1,0)</f>
        <v>0</v>
      </c>
      <c r="I365" s="21">
        <f ca="1">IF(H365=1,HLOOKUP(MONTH(F365),Inputs!$B$11:$M$15,5),IF(YEAR($F365)&gt;$G365,0,IF(YEAR($F365)=$G365,HLOOKUP(MONTH(F365),Inputs!$B$11:$M$15,4),1)))</f>
        <v>1</v>
      </c>
      <c r="J365" s="2">
        <f>SUMIFS('raw data'!$E:$E,'raw data'!$A:$A,"="&amp;WholeYearOnly1!$A365,'raw data'!$G:$G,"="&amp;WholeYearOnly1!$G365)</f>
        <v>0</v>
      </c>
      <c r="K365" s="24">
        <f ca="1">$E365*I365*Inputs!$A$2</f>
        <v>3.1801000000000004</v>
      </c>
      <c r="L365" s="11">
        <f ca="1">IFERROR(J365/K365,"")</f>
        <v>0</v>
      </c>
      <c r="M365" s="26">
        <f>J365/((8760)*(E365/1000))</f>
        <v>0</v>
      </c>
    </row>
    <row r="366" spans="1:13" x14ac:dyDescent="0.25">
      <c r="A366" s="2">
        <v>1060</v>
      </c>
      <c r="C366" s="2" t="s">
        <v>5</v>
      </c>
      <c r="D366" s="2">
        <v>9</v>
      </c>
      <c r="E366" s="2">
        <v>2.82</v>
      </c>
      <c r="F366" s="12">
        <v>40452</v>
      </c>
      <c r="G366" s="18">
        <v>2012</v>
      </c>
      <c r="H366" s="2">
        <f ca="1">IF(G366=Inputs!$A$4,1,0)</f>
        <v>0</v>
      </c>
      <c r="I366" s="21">
        <f ca="1">IF(H366=1,HLOOKUP(MONTH(F366),Inputs!$B$11:$M$15,5),IF(YEAR($F366)&gt;$G366,0,IF(YEAR($F366)=$G366,HLOOKUP(MONTH(F366),Inputs!$B$11:$M$15,4),1)))</f>
        <v>1</v>
      </c>
      <c r="J366" s="2">
        <f>SUMIFS('raw data'!$E:$E,'raw data'!$A:$A,"="&amp;WholeYearOnly1!$A366,'raw data'!$G:$G,"="&amp;WholeYearOnly1!$G366)</f>
        <v>4</v>
      </c>
      <c r="K366" s="24">
        <f ca="1">$E366*I366*Inputs!$A$2</f>
        <v>3.1019999999999999</v>
      </c>
      <c r="L366" s="11">
        <f ca="1">IFERROR(J366/K366,"")</f>
        <v>1.2894906511927788</v>
      </c>
      <c r="M366" s="26">
        <f>J366/((8760)*(E366/1000))</f>
        <v>0.16192234204475534</v>
      </c>
    </row>
    <row r="367" spans="1:13" x14ac:dyDescent="0.25">
      <c r="A367" s="2">
        <v>1064</v>
      </c>
      <c r="C367" s="2" t="s">
        <v>5</v>
      </c>
      <c r="D367" s="2">
        <v>9</v>
      </c>
      <c r="E367" s="2">
        <v>3.76</v>
      </c>
      <c r="F367" s="12">
        <v>40422</v>
      </c>
      <c r="G367" s="18">
        <v>2012</v>
      </c>
      <c r="H367" s="2">
        <f ca="1">IF(G367=Inputs!$A$4,1,0)</f>
        <v>0</v>
      </c>
      <c r="I367" s="21">
        <f ca="1">IF(H367=1,HLOOKUP(MONTH(F367),Inputs!$B$11:$M$15,5),IF(YEAR($F367)&gt;$G367,0,IF(YEAR($F367)=$G367,HLOOKUP(MONTH(F367),Inputs!$B$11:$M$15,4),1)))</f>
        <v>1</v>
      </c>
      <c r="J367" s="2">
        <f>SUMIFS('raw data'!$E:$E,'raw data'!$A:$A,"="&amp;WholeYearOnly1!$A367,'raw data'!$G:$G,"="&amp;WholeYearOnly1!$G367)</f>
        <v>4</v>
      </c>
      <c r="K367" s="24">
        <f ca="1">$E367*I367*Inputs!$A$2</f>
        <v>4.1360000000000001</v>
      </c>
      <c r="L367" s="11">
        <f ca="1">IFERROR(J367/K367,"")</f>
        <v>0.96711798839458407</v>
      </c>
      <c r="M367" s="26">
        <f>J367/((8760)*(E367/1000))</f>
        <v>0.12144175653356652</v>
      </c>
    </row>
    <row r="368" spans="1:13" x14ac:dyDescent="0.25">
      <c r="A368" s="2">
        <v>1083</v>
      </c>
      <c r="C368" s="2" t="s">
        <v>5</v>
      </c>
      <c r="D368" s="2">
        <v>9</v>
      </c>
      <c r="E368" s="2">
        <v>3.51</v>
      </c>
      <c r="F368" s="12">
        <v>40360</v>
      </c>
      <c r="G368" s="18">
        <v>2012</v>
      </c>
      <c r="H368" s="2">
        <f ca="1">IF(G368=Inputs!$A$4,1,0)</f>
        <v>0</v>
      </c>
      <c r="I368" s="21">
        <f ca="1">IF(H368=1,HLOOKUP(MONTH(F368),Inputs!$B$11:$M$15,5),IF(YEAR($F368)&gt;$G368,0,IF(YEAR($F368)=$G368,HLOOKUP(MONTH(F368),Inputs!$B$11:$M$15,4),1)))</f>
        <v>1</v>
      </c>
      <c r="J368" s="2">
        <f>SUMIFS('raw data'!$E:$E,'raw data'!$A:$A,"="&amp;WholeYearOnly1!$A368,'raw data'!$G:$G,"="&amp;WholeYearOnly1!$G368)</f>
        <v>4</v>
      </c>
      <c r="K368" s="24">
        <f ca="1">$E368*I368*Inputs!$A$2</f>
        <v>3.8610000000000002</v>
      </c>
      <c r="L368" s="11">
        <f ca="1">IFERROR(J368/K368,"")</f>
        <v>1.0360010360010359</v>
      </c>
      <c r="M368" s="26">
        <f>J368/((8760)*(E368/1000))</f>
        <v>0.13009145429236754</v>
      </c>
    </row>
    <row r="369" spans="1:13" x14ac:dyDescent="0.25">
      <c r="A369" s="2">
        <v>1134</v>
      </c>
      <c r="C369" s="2" t="s">
        <v>5</v>
      </c>
      <c r="D369" s="2">
        <v>2</v>
      </c>
      <c r="E369" s="2">
        <v>3.6</v>
      </c>
      <c r="F369" s="12">
        <v>40391</v>
      </c>
      <c r="G369" s="18">
        <v>2012</v>
      </c>
      <c r="H369" s="2">
        <f ca="1">IF(G369=Inputs!$A$4,1,0)</f>
        <v>0</v>
      </c>
      <c r="I369" s="21">
        <f ca="1">IF(H369=1,HLOOKUP(MONTH(F369),Inputs!$B$11:$M$15,5),IF(YEAR($F369)&gt;$G369,0,IF(YEAR($F369)=$G369,HLOOKUP(MONTH(F369),Inputs!$B$11:$M$15,4),1)))</f>
        <v>1</v>
      </c>
      <c r="J369" s="2">
        <f>SUMIFS('raw data'!$E:$E,'raw data'!$A:$A,"="&amp;WholeYearOnly1!$A369,'raw data'!$G:$G,"="&amp;WholeYearOnly1!$G369)</f>
        <v>5</v>
      </c>
      <c r="K369" s="24">
        <f ca="1">$E369*I369*Inputs!$A$2</f>
        <v>3.9600000000000004</v>
      </c>
      <c r="L369" s="11">
        <f ca="1">IFERROR(J369/K369,"")</f>
        <v>1.2626262626262625</v>
      </c>
      <c r="M369" s="26">
        <f>J369/((8760)*(E369/1000))</f>
        <v>0.15854895991882295</v>
      </c>
    </row>
    <row r="370" spans="1:13" x14ac:dyDescent="0.25">
      <c r="A370" s="2">
        <v>1141</v>
      </c>
      <c r="C370" s="2" t="s">
        <v>5</v>
      </c>
      <c r="D370" s="2">
        <v>2</v>
      </c>
      <c r="E370" s="2">
        <v>2.8439999999999999</v>
      </c>
      <c r="F370" s="12">
        <v>40422</v>
      </c>
      <c r="G370" s="18">
        <v>2012</v>
      </c>
      <c r="H370" s="2">
        <f ca="1">IF(G370=Inputs!$A$4,1,0)</f>
        <v>0</v>
      </c>
      <c r="I370" s="21">
        <f ca="1">IF(H370=1,HLOOKUP(MONTH(F370),Inputs!$B$11:$M$15,5),IF(YEAR($F370)&gt;$G370,0,IF(YEAR($F370)=$G370,HLOOKUP(MONTH(F370),Inputs!$B$11:$M$15,4),1)))</f>
        <v>1</v>
      </c>
      <c r="J370" s="2">
        <f>SUMIFS('raw data'!$E:$E,'raw data'!$A:$A,"="&amp;WholeYearOnly1!$A370,'raw data'!$G:$G,"="&amp;WholeYearOnly1!$G370)</f>
        <v>0</v>
      </c>
      <c r="K370" s="24">
        <f ca="1">$E370*I370*Inputs!$A$2</f>
        <v>3.1284000000000001</v>
      </c>
      <c r="L370" s="11">
        <f ca="1">IFERROR(J370/K370,"")</f>
        <v>0</v>
      </c>
      <c r="M370" s="26">
        <f>J370/((8760)*(E370/1000))</f>
        <v>0</v>
      </c>
    </row>
    <row r="371" spans="1:13" x14ac:dyDescent="0.25">
      <c r="A371" s="2">
        <v>1153</v>
      </c>
      <c r="C371" s="2" t="s">
        <v>5</v>
      </c>
      <c r="D371" s="2">
        <v>2</v>
      </c>
      <c r="E371" s="2">
        <v>4.7300000000000004</v>
      </c>
      <c r="F371" s="12">
        <v>40360</v>
      </c>
      <c r="G371" s="18">
        <v>2012</v>
      </c>
      <c r="H371" s="2">
        <f ca="1">IF(G371=Inputs!$A$4,1,0)</f>
        <v>0</v>
      </c>
      <c r="I371" s="21">
        <f ca="1">IF(H371=1,HLOOKUP(MONTH(F371),Inputs!$B$11:$M$15,5),IF(YEAR($F371)&gt;$G371,0,IF(YEAR($F371)=$G371,HLOOKUP(MONTH(F371),Inputs!$B$11:$M$15,4),1)))</f>
        <v>1</v>
      </c>
      <c r="J371" s="2">
        <f>SUMIFS('raw data'!$E:$E,'raw data'!$A:$A,"="&amp;WholeYearOnly1!$A371,'raw data'!$G:$G,"="&amp;WholeYearOnly1!$G371)</f>
        <v>6</v>
      </c>
      <c r="K371" s="24">
        <f ca="1">$E371*I371*Inputs!$A$2</f>
        <v>5.2030000000000012</v>
      </c>
      <c r="L371" s="11">
        <f ca="1">IFERROR(J371/K371,"")</f>
        <v>1.1531808571977702</v>
      </c>
      <c r="M371" s="26">
        <f>J371/((8760)*(E371/1000))</f>
        <v>0.14480581540154652</v>
      </c>
    </row>
    <row r="372" spans="1:13" x14ac:dyDescent="0.25">
      <c r="A372" s="2">
        <v>1168</v>
      </c>
      <c r="C372" s="2" t="s">
        <v>5</v>
      </c>
      <c r="D372" s="2">
        <v>9</v>
      </c>
      <c r="E372" s="2">
        <v>2.6110000000000002</v>
      </c>
      <c r="F372" s="12">
        <v>40483</v>
      </c>
      <c r="G372" s="18">
        <v>2012</v>
      </c>
      <c r="H372" s="2">
        <f ca="1">IF(G372=Inputs!$A$4,1,0)</f>
        <v>0</v>
      </c>
      <c r="I372" s="21">
        <f ca="1">IF(H372=1,HLOOKUP(MONTH(F372),Inputs!$B$11:$M$15,5),IF(YEAR($F372)&gt;$G372,0,IF(YEAR($F372)=$G372,HLOOKUP(MONTH(F372),Inputs!$B$11:$M$15,4),1)))</f>
        <v>1</v>
      </c>
      <c r="J372" s="2">
        <f>SUMIFS('raw data'!$E:$E,'raw data'!$A:$A,"="&amp;WholeYearOnly1!$A372,'raw data'!$G:$G,"="&amp;WholeYearOnly1!$G372)</f>
        <v>0</v>
      </c>
      <c r="K372" s="24">
        <f ca="1">$E372*I372*Inputs!$A$2</f>
        <v>2.8721000000000005</v>
      </c>
      <c r="L372" s="11">
        <f ca="1">IFERROR(J372/K372,"")</f>
        <v>0</v>
      </c>
      <c r="M372" s="26">
        <f>J372/((8760)*(E372/1000))</f>
        <v>0</v>
      </c>
    </row>
    <row r="373" spans="1:13" x14ac:dyDescent="0.25">
      <c r="A373" s="2">
        <v>1170</v>
      </c>
      <c r="C373" s="2" t="s">
        <v>5</v>
      </c>
      <c r="D373" s="2">
        <v>9</v>
      </c>
      <c r="E373" s="2">
        <v>2.6110000000000002</v>
      </c>
      <c r="F373" s="12">
        <v>40391</v>
      </c>
      <c r="G373" s="18">
        <v>2012</v>
      </c>
      <c r="H373" s="2">
        <f ca="1">IF(G373=Inputs!$A$4,1,0)</f>
        <v>0</v>
      </c>
      <c r="I373" s="21">
        <f ca="1">IF(H373=1,HLOOKUP(MONTH(F373),Inputs!$B$11:$M$15,5),IF(YEAR($F373)&gt;$G373,0,IF(YEAR($F373)=$G373,HLOOKUP(MONTH(F373),Inputs!$B$11:$M$15,4),1)))</f>
        <v>1</v>
      </c>
      <c r="J373" s="2">
        <f>SUMIFS('raw data'!$E:$E,'raw data'!$A:$A,"="&amp;WholeYearOnly1!$A373,'raw data'!$G:$G,"="&amp;WholeYearOnly1!$G373)</f>
        <v>0</v>
      </c>
      <c r="K373" s="24">
        <f ca="1">$E373*I373*Inputs!$A$2</f>
        <v>2.8721000000000005</v>
      </c>
      <c r="L373" s="11">
        <f ca="1">IFERROR(J373/K373,"")</f>
        <v>0</v>
      </c>
      <c r="M373" s="26">
        <f>J373/((8760)*(E373/1000))</f>
        <v>0</v>
      </c>
    </row>
    <row r="374" spans="1:13" x14ac:dyDescent="0.25">
      <c r="A374" s="2">
        <v>1177</v>
      </c>
      <c r="C374" s="2" t="s">
        <v>5</v>
      </c>
      <c r="D374" s="2">
        <v>9</v>
      </c>
      <c r="E374" s="2">
        <v>3.0089999999999999</v>
      </c>
      <c r="F374" s="12">
        <v>40452</v>
      </c>
      <c r="G374" s="18">
        <v>2012</v>
      </c>
      <c r="H374" s="2">
        <f ca="1">IF(G374=Inputs!$A$4,1,0)</f>
        <v>0</v>
      </c>
      <c r="I374" s="21">
        <f ca="1">IF(H374=1,HLOOKUP(MONTH(F374),Inputs!$B$11:$M$15,5),IF(YEAR($F374)&gt;$G374,0,IF(YEAR($F374)=$G374,HLOOKUP(MONTH(F374),Inputs!$B$11:$M$15,4),1)))</f>
        <v>1</v>
      </c>
      <c r="J374" s="2">
        <f>SUMIFS('raw data'!$E:$E,'raw data'!$A:$A,"="&amp;WholeYearOnly1!$A374,'raw data'!$G:$G,"="&amp;WholeYearOnly1!$G374)</f>
        <v>0</v>
      </c>
      <c r="K374" s="24">
        <f ca="1">$E374*I374*Inputs!$A$2</f>
        <v>3.3099000000000003</v>
      </c>
      <c r="L374" s="11">
        <f ca="1">IFERROR(J374/K374,"")</f>
        <v>0</v>
      </c>
      <c r="M374" s="26">
        <f>J374/((8760)*(E374/1000))</f>
        <v>0</v>
      </c>
    </row>
    <row r="375" spans="1:13" x14ac:dyDescent="0.25">
      <c r="A375" s="2">
        <v>1178</v>
      </c>
      <c r="C375" s="2" t="s">
        <v>5</v>
      </c>
      <c r="D375" s="2">
        <v>9</v>
      </c>
      <c r="E375" s="2">
        <v>2.6110000000000002</v>
      </c>
      <c r="F375" s="12">
        <v>40452</v>
      </c>
      <c r="G375" s="18">
        <v>2012</v>
      </c>
      <c r="H375" s="2">
        <f ca="1">IF(G375=Inputs!$A$4,1,0)</f>
        <v>0</v>
      </c>
      <c r="I375" s="21">
        <f ca="1">IF(H375=1,HLOOKUP(MONTH(F375),Inputs!$B$11:$M$15,5),IF(YEAR($F375)&gt;$G375,0,IF(YEAR($F375)=$G375,HLOOKUP(MONTH(F375),Inputs!$B$11:$M$15,4),1)))</f>
        <v>1</v>
      </c>
      <c r="J375" s="2">
        <f>SUMIFS('raw data'!$E:$E,'raw data'!$A:$A,"="&amp;WholeYearOnly1!$A375,'raw data'!$G:$G,"="&amp;WholeYearOnly1!$G375)</f>
        <v>0</v>
      </c>
      <c r="K375" s="24">
        <f ca="1">$E375*I375*Inputs!$A$2</f>
        <v>2.8721000000000005</v>
      </c>
      <c r="L375" s="11">
        <f ca="1">IFERROR(J375/K375,"")</f>
        <v>0</v>
      </c>
      <c r="M375" s="26">
        <f>J375/((8760)*(E375/1000))</f>
        <v>0</v>
      </c>
    </row>
    <row r="376" spans="1:13" x14ac:dyDescent="0.25">
      <c r="A376" s="2">
        <v>1179</v>
      </c>
      <c r="C376" s="2" t="s">
        <v>5</v>
      </c>
      <c r="D376" s="2">
        <v>9</v>
      </c>
      <c r="E376" s="2">
        <v>3.0089999999999999</v>
      </c>
      <c r="F376" s="12">
        <v>40452</v>
      </c>
      <c r="G376" s="18">
        <v>2012</v>
      </c>
      <c r="H376" s="2">
        <f ca="1">IF(G376=Inputs!$A$4,1,0)</f>
        <v>0</v>
      </c>
      <c r="I376" s="21">
        <f ca="1">IF(H376=1,HLOOKUP(MONTH(F376),Inputs!$B$11:$M$15,5),IF(YEAR($F376)&gt;$G376,0,IF(YEAR($F376)=$G376,HLOOKUP(MONTH(F376),Inputs!$B$11:$M$15,4),1)))</f>
        <v>1</v>
      </c>
      <c r="J376" s="2">
        <f>SUMIFS('raw data'!$E:$E,'raw data'!$A:$A,"="&amp;WholeYearOnly1!$A376,'raw data'!$G:$G,"="&amp;WholeYearOnly1!$G376)</f>
        <v>0</v>
      </c>
      <c r="K376" s="24">
        <f ca="1">$E376*I376*Inputs!$A$2</f>
        <v>3.3099000000000003</v>
      </c>
      <c r="L376" s="11">
        <f ca="1">IFERROR(J376/K376,"")</f>
        <v>0</v>
      </c>
      <c r="M376" s="26">
        <f>J376/((8760)*(E376/1000))</f>
        <v>0</v>
      </c>
    </row>
    <row r="377" spans="1:13" x14ac:dyDescent="0.25">
      <c r="A377" s="2">
        <v>1180</v>
      </c>
      <c r="C377" s="2" t="s">
        <v>5</v>
      </c>
      <c r="D377" s="2">
        <v>9</v>
      </c>
      <c r="E377" s="2">
        <v>2.7480000000000002</v>
      </c>
      <c r="F377" s="12">
        <v>40360</v>
      </c>
      <c r="G377" s="18">
        <v>2012</v>
      </c>
      <c r="H377" s="2">
        <f ca="1">IF(G377=Inputs!$A$4,1,0)</f>
        <v>0</v>
      </c>
      <c r="I377" s="21">
        <f ca="1">IF(H377=1,HLOOKUP(MONTH(F377),Inputs!$B$11:$M$15,5),IF(YEAR($F377)&gt;$G377,0,IF(YEAR($F377)=$G377,HLOOKUP(MONTH(F377),Inputs!$B$11:$M$15,4),1)))</f>
        <v>1</v>
      </c>
      <c r="J377" s="2">
        <f>SUMIFS('raw data'!$E:$E,'raw data'!$A:$A,"="&amp;WholeYearOnly1!$A377,'raw data'!$G:$G,"="&amp;WholeYearOnly1!$G377)</f>
        <v>0</v>
      </c>
      <c r="K377" s="24">
        <f ca="1">$E377*I377*Inputs!$A$2</f>
        <v>3.0228000000000006</v>
      </c>
      <c r="L377" s="11">
        <f ca="1">IFERROR(J377/K377,"")</f>
        <v>0</v>
      </c>
      <c r="M377" s="26">
        <f>J377/((8760)*(E377/1000))</f>
        <v>0</v>
      </c>
    </row>
    <row r="378" spans="1:13" x14ac:dyDescent="0.25">
      <c r="A378" s="2">
        <v>1181</v>
      </c>
      <c r="C378" s="2" t="s">
        <v>5</v>
      </c>
      <c r="D378" s="2">
        <v>9</v>
      </c>
      <c r="E378" s="2">
        <v>2.6110000000000002</v>
      </c>
      <c r="F378" s="12">
        <v>40452</v>
      </c>
      <c r="G378" s="18">
        <v>2012</v>
      </c>
      <c r="H378" s="2">
        <f ca="1">IF(G378=Inputs!$A$4,1,0)</f>
        <v>0</v>
      </c>
      <c r="I378" s="21">
        <f ca="1">IF(H378=1,HLOOKUP(MONTH(F378),Inputs!$B$11:$M$15,5),IF(YEAR($F378)&gt;$G378,0,IF(YEAR($F378)=$G378,HLOOKUP(MONTH(F378),Inputs!$B$11:$M$15,4),1)))</f>
        <v>1</v>
      </c>
      <c r="J378" s="2">
        <f>SUMIFS('raw data'!$E:$E,'raw data'!$A:$A,"="&amp;WholeYearOnly1!$A378,'raw data'!$G:$G,"="&amp;WholeYearOnly1!$G378)</f>
        <v>0</v>
      </c>
      <c r="K378" s="24">
        <f ca="1">$E378*I378*Inputs!$A$2</f>
        <v>2.8721000000000005</v>
      </c>
      <c r="L378" s="11">
        <f ca="1">IFERROR(J378/K378,"")</f>
        <v>0</v>
      </c>
      <c r="M378" s="26">
        <f>J378/((8760)*(E378/1000))</f>
        <v>0</v>
      </c>
    </row>
    <row r="379" spans="1:13" x14ac:dyDescent="0.25">
      <c r="A379" s="2">
        <v>1187</v>
      </c>
      <c r="C379" s="2" t="s">
        <v>5</v>
      </c>
      <c r="D379" s="2">
        <v>9</v>
      </c>
      <c r="E379" s="2">
        <v>2.6110000000000002</v>
      </c>
      <c r="F379" s="12">
        <v>40483</v>
      </c>
      <c r="G379" s="18">
        <v>2012</v>
      </c>
      <c r="H379" s="2">
        <f ca="1">IF(G379=Inputs!$A$4,1,0)</f>
        <v>0</v>
      </c>
      <c r="I379" s="21">
        <f ca="1">IF(H379=1,HLOOKUP(MONTH(F379),Inputs!$B$11:$M$15,5),IF(YEAR($F379)&gt;$G379,0,IF(YEAR($F379)=$G379,HLOOKUP(MONTH(F379),Inputs!$B$11:$M$15,4),1)))</f>
        <v>1</v>
      </c>
      <c r="J379" s="2">
        <f>SUMIFS('raw data'!$E:$E,'raw data'!$A:$A,"="&amp;WholeYearOnly1!$A379,'raw data'!$G:$G,"="&amp;WholeYearOnly1!$G379)</f>
        <v>0</v>
      </c>
      <c r="K379" s="24">
        <f ca="1">$E379*I379*Inputs!$A$2</f>
        <v>2.8721000000000005</v>
      </c>
      <c r="L379" s="11">
        <f ca="1">IFERROR(J379/K379,"")</f>
        <v>0</v>
      </c>
      <c r="M379" s="26">
        <f>J379/((8760)*(E379/1000))</f>
        <v>0</v>
      </c>
    </row>
    <row r="380" spans="1:13" x14ac:dyDescent="0.25">
      <c r="A380" s="2">
        <v>1191</v>
      </c>
      <c r="C380" s="2" t="s">
        <v>5</v>
      </c>
      <c r="D380" s="2">
        <v>2</v>
      </c>
      <c r="E380" s="2">
        <v>2.9409999999999998</v>
      </c>
      <c r="F380" s="12">
        <v>40422</v>
      </c>
      <c r="G380" s="18">
        <v>2012</v>
      </c>
      <c r="H380" s="2">
        <f ca="1">IF(G380=Inputs!$A$4,1,0)</f>
        <v>0</v>
      </c>
      <c r="I380" s="21">
        <f ca="1">IF(H380=1,HLOOKUP(MONTH(F380),Inputs!$B$11:$M$15,5),IF(YEAR($F380)&gt;$G380,0,IF(YEAR($F380)=$G380,HLOOKUP(MONTH(F380),Inputs!$B$11:$M$15,4),1)))</f>
        <v>1</v>
      </c>
      <c r="J380" s="2">
        <f>SUMIFS('raw data'!$E:$E,'raw data'!$A:$A,"="&amp;WholeYearOnly1!$A380,'raw data'!$G:$G,"="&amp;WholeYearOnly1!$G380)</f>
        <v>0</v>
      </c>
      <c r="K380" s="24">
        <f ca="1">$E380*I380*Inputs!$A$2</f>
        <v>3.2351000000000001</v>
      </c>
      <c r="L380" s="11">
        <f ca="1">IFERROR(J380/K380,"")</f>
        <v>0</v>
      </c>
      <c r="M380" s="26">
        <f>J380/((8760)*(E380/1000))</f>
        <v>0</v>
      </c>
    </row>
    <row r="381" spans="1:13" x14ac:dyDescent="0.25">
      <c r="A381" s="2">
        <v>1195</v>
      </c>
      <c r="C381" s="2" t="s">
        <v>5</v>
      </c>
      <c r="D381" s="2">
        <v>2</v>
      </c>
      <c r="E381" s="2">
        <v>5.64</v>
      </c>
      <c r="F381" s="12">
        <v>40360</v>
      </c>
      <c r="G381" s="18">
        <v>2012</v>
      </c>
      <c r="H381" s="2">
        <f ca="1">IF(G381=Inputs!$A$4,1,0)</f>
        <v>0</v>
      </c>
      <c r="I381" s="21">
        <f ca="1">IF(H381=1,HLOOKUP(MONTH(F381),Inputs!$B$11:$M$15,5),IF(YEAR($F381)&gt;$G381,0,IF(YEAR($F381)=$G381,HLOOKUP(MONTH(F381),Inputs!$B$11:$M$15,4),1)))</f>
        <v>1</v>
      </c>
      <c r="J381" s="2">
        <f>SUMIFS('raw data'!$E:$E,'raw data'!$A:$A,"="&amp;WholeYearOnly1!$A381,'raw data'!$G:$G,"="&amp;WholeYearOnly1!$G381)</f>
        <v>7</v>
      </c>
      <c r="K381" s="24">
        <f ca="1">$E381*I381*Inputs!$A$2</f>
        <v>6.2039999999999997</v>
      </c>
      <c r="L381" s="11">
        <f ca="1">IFERROR(J381/K381,"")</f>
        <v>1.1283043197936815</v>
      </c>
      <c r="M381" s="26">
        <f>J381/((8760)*(E381/1000))</f>
        <v>0.14168204928916092</v>
      </c>
    </row>
    <row r="382" spans="1:13" x14ac:dyDescent="0.25">
      <c r="A382" s="2">
        <v>1234</v>
      </c>
      <c r="C382" s="2" t="s">
        <v>5</v>
      </c>
      <c r="D382" s="2">
        <v>9</v>
      </c>
      <c r="E382" s="2">
        <v>3.0089999999999999</v>
      </c>
      <c r="F382" s="12">
        <v>40422</v>
      </c>
      <c r="G382" s="18">
        <v>2012</v>
      </c>
      <c r="H382" s="2">
        <f ca="1">IF(G382=Inputs!$A$4,1,0)</f>
        <v>0</v>
      </c>
      <c r="I382" s="21">
        <f ca="1">IF(H382=1,HLOOKUP(MONTH(F382),Inputs!$B$11:$M$15,5),IF(YEAR($F382)&gt;$G382,0,IF(YEAR($F382)=$G382,HLOOKUP(MONTH(F382),Inputs!$B$11:$M$15,4),1)))</f>
        <v>1</v>
      </c>
      <c r="J382" s="2">
        <f>SUMIFS('raw data'!$E:$E,'raw data'!$A:$A,"="&amp;WholeYearOnly1!$A382,'raw data'!$G:$G,"="&amp;WholeYearOnly1!$G382)</f>
        <v>0</v>
      </c>
      <c r="K382" s="24">
        <f ca="1">$E382*I382*Inputs!$A$2</f>
        <v>3.3099000000000003</v>
      </c>
      <c r="L382" s="11">
        <f ca="1">IFERROR(J382/K382,"")</f>
        <v>0</v>
      </c>
      <c r="M382" s="26">
        <f>J382/((8760)*(E382/1000))</f>
        <v>0</v>
      </c>
    </row>
    <row r="383" spans="1:13" x14ac:dyDescent="0.25">
      <c r="A383" s="2">
        <v>1239</v>
      </c>
      <c r="C383" s="2" t="s">
        <v>5</v>
      </c>
      <c r="D383" s="2">
        <v>5</v>
      </c>
      <c r="E383" s="2">
        <v>3.1680000000000001</v>
      </c>
      <c r="F383" s="12">
        <v>40422</v>
      </c>
      <c r="G383" s="18">
        <v>2012</v>
      </c>
      <c r="H383" s="2">
        <f ca="1">IF(G383=Inputs!$A$4,1,0)</f>
        <v>0</v>
      </c>
      <c r="I383" s="21">
        <f ca="1">IF(H383=1,HLOOKUP(MONTH(F383),Inputs!$B$11:$M$15,5),IF(YEAR($F383)&gt;$G383,0,IF(YEAR($F383)=$G383,HLOOKUP(MONTH(F383),Inputs!$B$11:$M$15,4),1)))</f>
        <v>1</v>
      </c>
      <c r="J383" s="2">
        <f>SUMIFS('raw data'!$E:$E,'raw data'!$A:$A,"="&amp;WholeYearOnly1!$A383,'raw data'!$G:$G,"="&amp;WholeYearOnly1!$G383)</f>
        <v>3</v>
      </c>
      <c r="K383" s="24">
        <f ca="1">$E383*I383*Inputs!$A$2</f>
        <v>3.4848000000000003</v>
      </c>
      <c r="L383" s="11">
        <f ca="1">IFERROR(J383/K383,"")</f>
        <v>0.86088154269972439</v>
      </c>
      <c r="M383" s="26">
        <f>J383/((8760)*(E383/1000))</f>
        <v>0.10810156358101562</v>
      </c>
    </row>
    <row r="384" spans="1:13" x14ac:dyDescent="0.25">
      <c r="A384" s="2">
        <v>1272</v>
      </c>
      <c r="C384" s="2" t="s">
        <v>5</v>
      </c>
      <c r="D384" s="2">
        <v>8</v>
      </c>
      <c r="E384" s="2">
        <v>2.4</v>
      </c>
      <c r="F384" s="12">
        <v>40422</v>
      </c>
      <c r="G384" s="18">
        <v>2012</v>
      </c>
      <c r="H384" s="2">
        <f ca="1">IF(G384=Inputs!$A$4,1,0)</f>
        <v>0</v>
      </c>
      <c r="I384" s="21">
        <f ca="1">IF(H384=1,HLOOKUP(MONTH(F384),Inputs!$B$11:$M$15,5),IF(YEAR($F384)&gt;$G384,0,IF(YEAR($F384)=$G384,HLOOKUP(MONTH(F384),Inputs!$B$11:$M$15,4),1)))</f>
        <v>1</v>
      </c>
      <c r="J384" s="2">
        <f>SUMIFS('raw data'!$E:$E,'raw data'!$A:$A,"="&amp;WholeYearOnly1!$A384,'raw data'!$G:$G,"="&amp;WholeYearOnly1!$G384)</f>
        <v>2</v>
      </c>
      <c r="K384" s="24">
        <f ca="1">$E384*I384*Inputs!$A$2</f>
        <v>2.64</v>
      </c>
      <c r="L384" s="11">
        <f ca="1">IFERROR(J384/K384,"")</f>
        <v>0.75757575757575757</v>
      </c>
      <c r="M384" s="26">
        <f>J384/((8760)*(E384/1000))</f>
        <v>9.5129375951293768E-2</v>
      </c>
    </row>
    <row r="385" spans="1:13" x14ac:dyDescent="0.25">
      <c r="A385" s="2">
        <v>1278</v>
      </c>
      <c r="C385" s="2" t="s">
        <v>5</v>
      </c>
      <c r="D385" s="2">
        <v>2</v>
      </c>
      <c r="E385" s="2">
        <v>7.2</v>
      </c>
      <c r="F385" s="12">
        <v>40238</v>
      </c>
      <c r="G385" s="18">
        <v>2012</v>
      </c>
      <c r="H385" s="2">
        <f ca="1">IF(G385=Inputs!$A$4,1,0)</f>
        <v>0</v>
      </c>
      <c r="I385" s="21">
        <f ca="1">IF(H385=1,HLOOKUP(MONTH(F385),Inputs!$B$11:$M$15,5),IF(YEAR($F385)&gt;$G385,0,IF(YEAR($F385)=$G385,HLOOKUP(MONTH(F385),Inputs!$B$11:$M$15,4),1)))</f>
        <v>1</v>
      </c>
      <c r="J385" s="2">
        <f>SUMIFS('raw data'!$E:$E,'raw data'!$A:$A,"="&amp;WholeYearOnly1!$A385,'raw data'!$G:$G,"="&amp;WholeYearOnly1!$G385)</f>
        <v>9</v>
      </c>
      <c r="K385" s="24">
        <f ca="1">$E385*I385*Inputs!$A$2</f>
        <v>7.9200000000000008</v>
      </c>
      <c r="L385" s="11">
        <f ca="1">IFERROR(J385/K385,"")</f>
        <v>1.1363636363636362</v>
      </c>
      <c r="M385" s="26">
        <f>J385/((8760)*(E385/1000))</f>
        <v>0.14269406392694065</v>
      </c>
    </row>
    <row r="386" spans="1:13" x14ac:dyDescent="0.25">
      <c r="A386" s="2">
        <v>1279</v>
      </c>
      <c r="C386" s="2" t="s">
        <v>5</v>
      </c>
      <c r="D386" s="2">
        <v>9</v>
      </c>
      <c r="E386" s="2">
        <v>2.4249999999999998</v>
      </c>
      <c r="F386" s="12">
        <v>40452</v>
      </c>
      <c r="G386" s="18">
        <v>2012</v>
      </c>
      <c r="H386" s="2">
        <f ca="1">IF(G386=Inputs!$A$4,1,0)</f>
        <v>0</v>
      </c>
      <c r="I386" s="21">
        <f ca="1">IF(H386=1,HLOOKUP(MONTH(F386),Inputs!$B$11:$M$15,5),IF(YEAR($F386)&gt;$G386,0,IF(YEAR($F386)=$G386,HLOOKUP(MONTH(F386),Inputs!$B$11:$M$15,4),1)))</f>
        <v>1</v>
      </c>
      <c r="J386" s="2">
        <f>SUMIFS('raw data'!$E:$E,'raw data'!$A:$A,"="&amp;WholeYearOnly1!$A386,'raw data'!$G:$G,"="&amp;WholeYearOnly1!$G386)</f>
        <v>0</v>
      </c>
      <c r="K386" s="24">
        <f ca="1">$E386*I386*Inputs!$A$2</f>
        <v>2.6675</v>
      </c>
      <c r="L386" s="11">
        <f ca="1">IFERROR(J386/K386,"")</f>
        <v>0</v>
      </c>
      <c r="M386" s="26">
        <f>J386/((8760)*(E386/1000))</f>
        <v>0</v>
      </c>
    </row>
    <row r="387" spans="1:13" x14ac:dyDescent="0.25">
      <c r="A387" s="2">
        <v>1280</v>
      </c>
      <c r="C387" s="2" t="s">
        <v>5</v>
      </c>
      <c r="D387" s="2">
        <v>2</v>
      </c>
      <c r="E387" s="2">
        <v>7.2149999999999999</v>
      </c>
      <c r="F387" s="12">
        <v>40391</v>
      </c>
      <c r="G387" s="18">
        <v>2012</v>
      </c>
      <c r="H387" s="2">
        <f ca="1">IF(G387=Inputs!$A$4,1,0)</f>
        <v>0</v>
      </c>
      <c r="I387" s="21">
        <f ca="1">IF(H387=1,HLOOKUP(MONTH(F387),Inputs!$B$11:$M$15,5),IF(YEAR($F387)&gt;$G387,0,IF(YEAR($F387)=$G387,HLOOKUP(MONTH(F387),Inputs!$B$11:$M$15,4),1)))</f>
        <v>1</v>
      </c>
      <c r="J387" s="2">
        <f>SUMIFS('raw data'!$E:$E,'raw data'!$A:$A,"="&amp;WholeYearOnly1!$A387,'raw data'!$G:$G,"="&amp;WholeYearOnly1!$G387)</f>
        <v>9</v>
      </c>
      <c r="K387" s="24">
        <f ca="1">$E387*I387*Inputs!$A$2</f>
        <v>7.9365000000000006</v>
      </c>
      <c r="L387" s="11">
        <f ca="1">IFERROR(J387/K387,"")</f>
        <v>1.134001134001134</v>
      </c>
      <c r="M387" s="26">
        <f>J387/((8760)*(E387/1000))</f>
        <v>0.14239740267137527</v>
      </c>
    </row>
    <row r="388" spans="1:13" x14ac:dyDescent="0.25">
      <c r="A388" s="2">
        <v>1287</v>
      </c>
      <c r="C388" s="2" t="s">
        <v>5</v>
      </c>
      <c r="D388" s="2">
        <v>3</v>
      </c>
      <c r="E388" s="2">
        <v>34.520000000000003</v>
      </c>
      <c r="F388" s="12">
        <v>40026</v>
      </c>
      <c r="G388" s="18">
        <v>2012</v>
      </c>
      <c r="H388" s="2">
        <f ca="1">IF(G388=Inputs!$A$4,1,0)</f>
        <v>0</v>
      </c>
      <c r="I388" s="21">
        <f ca="1">IF(H388=1,HLOOKUP(MONTH(F388),Inputs!$B$11:$M$15,5),IF(YEAR($F388)&gt;$G388,0,IF(YEAR($F388)=$G388,HLOOKUP(MONTH(F388),Inputs!$B$11:$M$15,4),1)))</f>
        <v>1</v>
      </c>
      <c r="J388" s="2">
        <f>SUMIFS('raw data'!$E:$E,'raw data'!$A:$A,"="&amp;WholeYearOnly1!$A388,'raw data'!$G:$G,"="&amp;WholeYearOnly1!$G388)</f>
        <v>43</v>
      </c>
      <c r="K388" s="24">
        <f ca="1">$E388*I388*Inputs!$A$2</f>
        <v>37.972000000000008</v>
      </c>
      <c r="L388" s="11">
        <f ca="1">IFERROR(J388/K388,"")</f>
        <v>1.1324133572105759</v>
      </c>
      <c r="M388" s="26">
        <f>J388/((8760)*(E388/1000))</f>
        <v>0.14219802430726411</v>
      </c>
    </row>
    <row r="389" spans="1:13" x14ac:dyDescent="0.25">
      <c r="A389" s="2">
        <v>1292</v>
      </c>
      <c r="C389" s="2" t="s">
        <v>5</v>
      </c>
      <c r="D389" s="2">
        <v>2</v>
      </c>
      <c r="E389" s="2">
        <v>5.85</v>
      </c>
      <c r="F389" s="12">
        <v>40391</v>
      </c>
      <c r="G389" s="18">
        <v>2012</v>
      </c>
      <c r="H389" s="2">
        <f ca="1">IF(G389=Inputs!$A$4,1,0)</f>
        <v>0</v>
      </c>
      <c r="I389" s="21">
        <f ca="1">IF(H389=1,HLOOKUP(MONTH(F389),Inputs!$B$11:$M$15,5),IF(YEAR($F389)&gt;$G389,0,IF(YEAR($F389)=$G389,HLOOKUP(MONTH(F389),Inputs!$B$11:$M$15,4),1)))</f>
        <v>1</v>
      </c>
      <c r="J389" s="2">
        <f>SUMIFS('raw data'!$E:$E,'raw data'!$A:$A,"="&amp;WholeYearOnly1!$A389,'raw data'!$G:$G,"="&amp;WholeYearOnly1!$G389)</f>
        <v>6</v>
      </c>
      <c r="K389" s="24">
        <f ca="1">$E389*I389*Inputs!$A$2</f>
        <v>6.4350000000000005</v>
      </c>
      <c r="L389" s="11">
        <f ca="1">IFERROR(J389/K389,"")</f>
        <v>0.93240093240093236</v>
      </c>
      <c r="M389" s="26">
        <f>J389/((8760)*(E389/1000))</f>
        <v>0.1170823088631308</v>
      </c>
    </row>
    <row r="390" spans="1:13" x14ac:dyDescent="0.25">
      <c r="A390" s="2">
        <v>1307</v>
      </c>
      <c r="C390" s="2" t="s">
        <v>5</v>
      </c>
      <c r="D390" s="2">
        <v>2</v>
      </c>
      <c r="E390" s="2">
        <v>5.85</v>
      </c>
      <c r="F390" s="12">
        <v>40330</v>
      </c>
      <c r="G390" s="18">
        <v>2012</v>
      </c>
      <c r="H390" s="2">
        <f ca="1">IF(G390=Inputs!$A$4,1,0)</f>
        <v>0</v>
      </c>
      <c r="I390" s="21">
        <f ca="1">IF(H390=1,HLOOKUP(MONTH(F390),Inputs!$B$11:$M$15,5),IF(YEAR($F390)&gt;$G390,0,IF(YEAR($F390)=$G390,HLOOKUP(MONTH(F390),Inputs!$B$11:$M$15,4),1)))</f>
        <v>1</v>
      </c>
      <c r="J390" s="2">
        <f>SUMIFS('raw data'!$E:$E,'raw data'!$A:$A,"="&amp;WholeYearOnly1!$A390,'raw data'!$G:$G,"="&amp;WholeYearOnly1!$G390)</f>
        <v>8</v>
      </c>
      <c r="K390" s="24">
        <f ca="1">$E390*I390*Inputs!$A$2</f>
        <v>6.4350000000000005</v>
      </c>
      <c r="L390" s="11">
        <f ca="1">IFERROR(J390/K390,"")</f>
        <v>1.2432012432012431</v>
      </c>
      <c r="M390" s="26">
        <f>J390/((8760)*(E390/1000))</f>
        <v>0.15610974515084106</v>
      </c>
    </row>
    <row r="391" spans="1:13" x14ac:dyDescent="0.25">
      <c r="A391" s="2">
        <v>1319</v>
      </c>
      <c r="C391" s="2" t="s">
        <v>5</v>
      </c>
      <c r="D391" s="2">
        <v>8</v>
      </c>
      <c r="E391" s="2">
        <v>2.99</v>
      </c>
      <c r="F391" s="12">
        <v>40513</v>
      </c>
      <c r="G391" s="18">
        <v>2012</v>
      </c>
      <c r="H391" s="2">
        <f ca="1">IF(G391=Inputs!$A$4,1,0)</f>
        <v>0</v>
      </c>
      <c r="I391" s="21">
        <f ca="1">IF(H391=1,HLOOKUP(MONTH(F391),Inputs!$B$11:$M$15,5),IF(YEAR($F391)&gt;$G391,0,IF(YEAR($F391)=$G391,HLOOKUP(MONTH(F391),Inputs!$B$11:$M$15,4),1)))</f>
        <v>1</v>
      </c>
      <c r="J391" s="2">
        <f>SUMIFS('raw data'!$E:$E,'raw data'!$A:$A,"="&amp;WholeYearOnly1!$A391,'raw data'!$G:$G,"="&amp;WholeYearOnly1!$G391)</f>
        <v>4</v>
      </c>
      <c r="K391" s="24">
        <f ca="1">$E391*I391*Inputs!$A$2</f>
        <v>3.2890000000000006</v>
      </c>
      <c r="L391" s="11">
        <f ca="1">IFERROR(J391/K391,"")</f>
        <v>1.2161751292186072</v>
      </c>
      <c r="M391" s="26">
        <f>J391/((8760)*(E391/1000))</f>
        <v>0.15271605503886623</v>
      </c>
    </row>
    <row r="392" spans="1:13" x14ac:dyDescent="0.25">
      <c r="A392" s="2">
        <v>1434</v>
      </c>
      <c r="C392" s="2" t="s">
        <v>5</v>
      </c>
      <c r="D392" s="2">
        <v>2</v>
      </c>
      <c r="E392" s="2">
        <v>3.78</v>
      </c>
      <c r="F392" s="12">
        <v>40391</v>
      </c>
      <c r="G392" s="18">
        <v>2012</v>
      </c>
      <c r="H392" s="2">
        <f ca="1">IF(G392=Inputs!$A$4,1,0)</f>
        <v>0</v>
      </c>
      <c r="I392" s="21">
        <f ca="1">IF(H392=1,HLOOKUP(MONTH(F392),Inputs!$B$11:$M$15,5),IF(YEAR($F392)&gt;$G392,0,IF(YEAR($F392)=$G392,HLOOKUP(MONTH(F392),Inputs!$B$11:$M$15,4),1)))</f>
        <v>1</v>
      </c>
      <c r="J392" s="2">
        <f>SUMIFS('raw data'!$E:$E,'raw data'!$A:$A,"="&amp;WholeYearOnly1!$A392,'raw data'!$G:$G,"="&amp;WholeYearOnly1!$G392)</f>
        <v>4</v>
      </c>
      <c r="K392" s="24">
        <f ca="1">$E392*I392*Inputs!$A$2</f>
        <v>4.1580000000000004</v>
      </c>
      <c r="L392" s="11">
        <f ca="1">IFERROR(J392/K392,"")</f>
        <v>0.96200096200096197</v>
      </c>
      <c r="M392" s="26">
        <f>J392/((8760)*(E392/1000))</f>
        <v>0.12079920755719842</v>
      </c>
    </row>
    <row r="393" spans="1:13" x14ac:dyDescent="0.25">
      <c r="A393" s="2">
        <v>1436</v>
      </c>
      <c r="C393" s="2" t="s">
        <v>5</v>
      </c>
      <c r="D393" s="2">
        <v>8</v>
      </c>
      <c r="E393" s="2">
        <v>3.24</v>
      </c>
      <c r="F393" s="12">
        <v>40452</v>
      </c>
      <c r="G393" s="18">
        <v>2012</v>
      </c>
      <c r="H393" s="2">
        <f ca="1">IF(G393=Inputs!$A$4,1,0)</f>
        <v>0</v>
      </c>
      <c r="I393" s="21">
        <f ca="1">IF(H393=1,HLOOKUP(MONTH(F393),Inputs!$B$11:$M$15,5),IF(YEAR($F393)&gt;$G393,0,IF(YEAR($F393)=$G393,HLOOKUP(MONTH(F393),Inputs!$B$11:$M$15,4),1)))</f>
        <v>1</v>
      </c>
      <c r="J393" s="2">
        <f>SUMIFS('raw data'!$E:$E,'raw data'!$A:$A,"="&amp;WholeYearOnly1!$A393,'raw data'!$G:$G,"="&amp;WholeYearOnly1!$G393)</f>
        <v>4</v>
      </c>
      <c r="K393" s="24">
        <f ca="1">$E393*I393*Inputs!$A$2</f>
        <v>3.5640000000000005</v>
      </c>
      <c r="L393" s="11">
        <f ca="1">IFERROR(J393/K393,"")</f>
        <v>1.1223344556677888</v>
      </c>
      <c r="M393" s="26">
        <f>J393/((8760)*(E393/1000))</f>
        <v>0.1409324088167315</v>
      </c>
    </row>
    <row r="394" spans="1:13" x14ac:dyDescent="0.25">
      <c r="A394" s="2">
        <v>1458</v>
      </c>
      <c r="C394" s="2" t="s">
        <v>5</v>
      </c>
      <c r="D394" s="2">
        <v>8</v>
      </c>
      <c r="E394" s="2">
        <v>2.99</v>
      </c>
      <c r="F394" s="12">
        <v>40513</v>
      </c>
      <c r="G394" s="18">
        <v>2012</v>
      </c>
      <c r="H394" s="2">
        <f ca="1">IF(G394=Inputs!$A$4,1,0)</f>
        <v>0</v>
      </c>
      <c r="I394" s="21">
        <f ca="1">IF(H394=1,HLOOKUP(MONTH(F394),Inputs!$B$11:$M$15,5),IF(YEAR($F394)&gt;$G394,0,IF(YEAR($F394)=$G394,HLOOKUP(MONTH(F394),Inputs!$B$11:$M$15,4),1)))</f>
        <v>1</v>
      </c>
      <c r="J394" s="2">
        <f>SUMIFS('raw data'!$E:$E,'raw data'!$A:$A,"="&amp;WholeYearOnly1!$A394,'raw data'!$G:$G,"="&amp;WholeYearOnly1!$G394)</f>
        <v>4</v>
      </c>
      <c r="K394" s="24">
        <f ca="1">$E394*I394*Inputs!$A$2</f>
        <v>3.2890000000000006</v>
      </c>
      <c r="L394" s="11">
        <f ca="1">IFERROR(J394/K394,"")</f>
        <v>1.2161751292186072</v>
      </c>
      <c r="M394" s="26">
        <f>J394/((8760)*(E394/1000))</f>
        <v>0.15271605503886623</v>
      </c>
    </row>
    <row r="395" spans="1:13" x14ac:dyDescent="0.25">
      <c r="A395" s="2">
        <v>1464</v>
      </c>
      <c r="C395" s="2" t="s">
        <v>5</v>
      </c>
      <c r="D395" s="2">
        <v>2</v>
      </c>
      <c r="E395" s="2">
        <v>6.72</v>
      </c>
      <c r="F395" s="12">
        <v>40452</v>
      </c>
      <c r="G395" s="18">
        <v>2012</v>
      </c>
      <c r="H395" s="2">
        <f ca="1">IF(G395=Inputs!$A$4,1,0)</f>
        <v>0</v>
      </c>
      <c r="I395" s="21">
        <f ca="1">IF(H395=1,HLOOKUP(MONTH(F395),Inputs!$B$11:$M$15,5),IF(YEAR($F395)&gt;$G395,0,IF(YEAR($F395)=$G395,HLOOKUP(MONTH(F395),Inputs!$B$11:$M$15,4),1)))</f>
        <v>1</v>
      </c>
      <c r="J395" s="2">
        <f>SUMIFS('raw data'!$E:$E,'raw data'!$A:$A,"="&amp;WholeYearOnly1!$A395,'raw data'!$G:$G,"="&amp;WholeYearOnly1!$G395)</f>
        <v>8</v>
      </c>
      <c r="K395" s="24">
        <f ca="1">$E395*I395*Inputs!$A$2</f>
        <v>7.3920000000000003</v>
      </c>
      <c r="L395" s="11">
        <f ca="1">IFERROR(J395/K395,"")</f>
        <v>1.0822510822510822</v>
      </c>
      <c r="M395" s="26">
        <f>J395/((8760)*(E395/1000))</f>
        <v>0.13589910850184825</v>
      </c>
    </row>
    <row r="396" spans="1:13" x14ac:dyDescent="0.25">
      <c r="A396" s="2">
        <v>1468</v>
      </c>
      <c r="C396" s="2" t="s">
        <v>5</v>
      </c>
      <c r="D396" s="2">
        <v>10</v>
      </c>
      <c r="E396" s="2">
        <v>3.15</v>
      </c>
      <c r="F396" s="12">
        <v>40452</v>
      </c>
      <c r="G396" s="18">
        <v>2012</v>
      </c>
      <c r="H396" s="2">
        <f ca="1">IF(G396=Inputs!$A$4,1,0)</f>
        <v>0</v>
      </c>
      <c r="I396" s="21">
        <f ca="1">IF(H396=1,HLOOKUP(MONTH(F396),Inputs!$B$11:$M$15,5),IF(YEAR($F396)&gt;$G396,0,IF(YEAR($F396)=$G396,HLOOKUP(MONTH(F396),Inputs!$B$11:$M$15,4),1)))</f>
        <v>1</v>
      </c>
      <c r="J396" s="2">
        <f>SUMIFS('raw data'!$E:$E,'raw data'!$A:$A,"="&amp;WholeYearOnly1!$A396,'raw data'!$G:$G,"="&amp;WholeYearOnly1!$G396)</f>
        <v>4</v>
      </c>
      <c r="K396" s="24">
        <f ca="1">$E396*I396*Inputs!$A$2</f>
        <v>3.4650000000000003</v>
      </c>
      <c r="L396" s="11">
        <f ca="1">IFERROR(J396/K396,"")</f>
        <v>1.1544011544011543</v>
      </c>
      <c r="M396" s="26">
        <f>J396/((8760)*(E396/1000))</f>
        <v>0.1449590490686381</v>
      </c>
    </row>
    <row r="397" spans="1:13" x14ac:dyDescent="0.25">
      <c r="A397" s="2">
        <v>1488</v>
      </c>
      <c r="C397" s="2" t="s">
        <v>5</v>
      </c>
      <c r="D397" s="2">
        <v>6</v>
      </c>
      <c r="E397" s="2">
        <v>5.52</v>
      </c>
      <c r="F397" s="12">
        <v>40269</v>
      </c>
      <c r="G397" s="18">
        <v>2012</v>
      </c>
      <c r="H397" s="2">
        <f ca="1">IF(G397=Inputs!$A$4,1,0)</f>
        <v>0</v>
      </c>
      <c r="I397" s="21">
        <f ca="1">IF(H397=1,HLOOKUP(MONTH(F397),Inputs!$B$11:$M$15,5),IF(YEAR($F397)&gt;$G397,0,IF(YEAR($F397)=$G397,HLOOKUP(MONTH(F397),Inputs!$B$11:$M$15,4),1)))</f>
        <v>1</v>
      </c>
      <c r="J397" s="2">
        <f>SUMIFS('raw data'!$E:$E,'raw data'!$A:$A,"="&amp;WholeYearOnly1!$A397,'raw data'!$G:$G,"="&amp;WholeYearOnly1!$G397)</f>
        <v>7</v>
      </c>
      <c r="K397" s="24">
        <f ca="1">$E397*I397*Inputs!$A$2</f>
        <v>6.0720000000000001</v>
      </c>
      <c r="L397" s="11">
        <f ca="1">IFERROR(J397/K397,"")</f>
        <v>1.1528326745718049</v>
      </c>
      <c r="M397" s="26">
        <f>J397/((8760)*(E397/1000))</f>
        <v>0.1447620938389253</v>
      </c>
    </row>
    <row r="398" spans="1:13" x14ac:dyDescent="0.25">
      <c r="A398" s="2">
        <v>1531</v>
      </c>
      <c r="C398" s="2" t="s">
        <v>5</v>
      </c>
      <c r="D398" s="2">
        <v>8</v>
      </c>
      <c r="E398" s="2">
        <v>1.3440000000000001</v>
      </c>
      <c r="F398" s="12">
        <v>40695</v>
      </c>
      <c r="G398" s="18">
        <v>2012</v>
      </c>
      <c r="H398" s="2">
        <f ca="1">IF(G398=Inputs!$A$4,1,0)</f>
        <v>0</v>
      </c>
      <c r="I398" s="21">
        <f ca="1">IF(H398=1,HLOOKUP(MONTH(F398),Inputs!$B$11:$M$15,5),IF(YEAR($F398)&gt;$G398,0,IF(YEAR($F398)=$G398,HLOOKUP(MONTH(F398),Inputs!$B$11:$M$15,4),1)))</f>
        <v>1</v>
      </c>
      <c r="J398" s="2">
        <f>SUMIFS('raw data'!$E:$E,'raw data'!$A:$A,"="&amp;WholeYearOnly1!$A398,'raw data'!$G:$G,"="&amp;WholeYearOnly1!$G398)</f>
        <v>2</v>
      </c>
      <c r="K398" s="24">
        <f ca="1">$E398*I398*Inputs!$A$2</f>
        <v>1.4784000000000002</v>
      </c>
      <c r="L398" s="11">
        <f ca="1">IFERROR(J398/K398,"")</f>
        <v>1.3528138528138527</v>
      </c>
      <c r="M398" s="26">
        <f>J398/((8760)*(E398/1000))</f>
        <v>0.16987388562731026</v>
      </c>
    </row>
    <row r="399" spans="1:13" x14ac:dyDescent="0.25">
      <c r="A399" s="2">
        <v>1532</v>
      </c>
      <c r="C399" s="2" t="s">
        <v>5</v>
      </c>
      <c r="D399" s="2">
        <v>8</v>
      </c>
      <c r="E399" s="2">
        <v>1.3440000000000001</v>
      </c>
      <c r="F399" s="12">
        <v>40695</v>
      </c>
      <c r="G399" s="18">
        <v>2012</v>
      </c>
      <c r="H399" s="2">
        <f ca="1">IF(G399=Inputs!$A$4,1,0)</f>
        <v>0</v>
      </c>
      <c r="I399" s="21">
        <f ca="1">IF(H399=1,HLOOKUP(MONTH(F399),Inputs!$B$11:$M$15,5),IF(YEAR($F399)&gt;$G399,0,IF(YEAR($F399)=$G399,HLOOKUP(MONTH(F399),Inputs!$B$11:$M$15,4),1)))</f>
        <v>1</v>
      </c>
      <c r="J399" s="2">
        <f>SUMIFS('raw data'!$E:$E,'raw data'!$A:$A,"="&amp;WholeYearOnly1!$A399,'raw data'!$G:$G,"="&amp;WholeYearOnly1!$G399)</f>
        <v>2</v>
      </c>
      <c r="K399" s="24">
        <f ca="1">$E399*I399*Inputs!$A$2</f>
        <v>1.4784000000000002</v>
      </c>
      <c r="L399" s="11">
        <f ca="1">IFERROR(J399/K399,"")</f>
        <v>1.3528138528138527</v>
      </c>
      <c r="M399" s="26">
        <f>J399/((8760)*(E399/1000))</f>
        <v>0.16987388562731026</v>
      </c>
    </row>
    <row r="400" spans="1:13" x14ac:dyDescent="0.25">
      <c r="A400" s="2">
        <v>1533</v>
      </c>
      <c r="C400" s="2" t="s">
        <v>5</v>
      </c>
      <c r="D400" s="2">
        <v>8</v>
      </c>
      <c r="E400" s="2">
        <v>1.3440000000000001</v>
      </c>
      <c r="F400" s="12">
        <v>40695</v>
      </c>
      <c r="G400" s="18">
        <v>2012</v>
      </c>
      <c r="H400" s="2">
        <f ca="1">IF(G400=Inputs!$A$4,1,0)</f>
        <v>0</v>
      </c>
      <c r="I400" s="21">
        <f ca="1">IF(H400=1,HLOOKUP(MONTH(F400),Inputs!$B$11:$M$15,5),IF(YEAR($F400)&gt;$G400,0,IF(YEAR($F400)=$G400,HLOOKUP(MONTH(F400),Inputs!$B$11:$M$15,4),1)))</f>
        <v>1</v>
      </c>
      <c r="J400" s="2">
        <f>SUMIFS('raw data'!$E:$E,'raw data'!$A:$A,"="&amp;WholeYearOnly1!$A400,'raw data'!$G:$G,"="&amp;WholeYearOnly1!$G400)</f>
        <v>2</v>
      </c>
      <c r="K400" s="24">
        <f ca="1">$E400*I400*Inputs!$A$2</f>
        <v>1.4784000000000002</v>
      </c>
      <c r="L400" s="11">
        <f ca="1">IFERROR(J400/K400,"")</f>
        <v>1.3528138528138527</v>
      </c>
      <c r="M400" s="26">
        <f>J400/((8760)*(E400/1000))</f>
        <v>0.16987388562731026</v>
      </c>
    </row>
    <row r="401" spans="1:13" x14ac:dyDescent="0.25">
      <c r="A401" s="2">
        <v>1568</v>
      </c>
      <c r="C401" s="2" t="s">
        <v>5</v>
      </c>
      <c r="D401" s="2">
        <v>2</v>
      </c>
      <c r="E401" s="2">
        <v>2.7</v>
      </c>
      <c r="F401" s="12">
        <v>40452</v>
      </c>
      <c r="G401" s="18">
        <v>2012</v>
      </c>
      <c r="H401" s="2">
        <f ca="1">IF(G401=Inputs!$A$4,1,0)</f>
        <v>0</v>
      </c>
      <c r="I401" s="21">
        <f ca="1">IF(H401=1,HLOOKUP(MONTH(F401),Inputs!$B$11:$M$15,5),IF(YEAR($F401)&gt;$G401,0,IF(YEAR($F401)=$G401,HLOOKUP(MONTH(F401),Inputs!$B$11:$M$15,4),1)))</f>
        <v>1</v>
      </c>
      <c r="J401" s="2">
        <f>SUMIFS('raw data'!$E:$E,'raw data'!$A:$A,"="&amp;WholeYearOnly1!$A401,'raw data'!$G:$G,"="&amp;WholeYearOnly1!$G401)</f>
        <v>3</v>
      </c>
      <c r="K401" s="24">
        <f ca="1">$E401*I401*Inputs!$A$2</f>
        <v>2.9700000000000006</v>
      </c>
      <c r="L401" s="11">
        <f ca="1">IFERROR(J401/K401,"")</f>
        <v>1.0101010101010099</v>
      </c>
      <c r="M401" s="26">
        <f>J401/((8760)*(E401/1000))</f>
        <v>0.12683916793505834</v>
      </c>
    </row>
    <row r="402" spans="1:13" x14ac:dyDescent="0.25">
      <c r="A402" s="2">
        <v>1571</v>
      </c>
      <c r="C402" s="2" t="s">
        <v>5</v>
      </c>
      <c r="D402" s="2">
        <v>2</v>
      </c>
      <c r="E402" s="2">
        <v>8.74</v>
      </c>
      <c r="F402" s="12">
        <v>40360</v>
      </c>
      <c r="G402" s="18">
        <v>2012</v>
      </c>
      <c r="H402" s="2">
        <f ca="1">IF(G402=Inputs!$A$4,1,0)</f>
        <v>0</v>
      </c>
      <c r="I402" s="21">
        <f ca="1">IF(H402=1,HLOOKUP(MONTH(F402),Inputs!$B$11:$M$15,5),IF(YEAR($F402)&gt;$G402,0,IF(YEAR($F402)=$G402,HLOOKUP(MONTH(F402),Inputs!$B$11:$M$15,4),1)))</f>
        <v>1</v>
      </c>
      <c r="J402" s="2">
        <f>SUMIFS('raw data'!$E:$E,'raw data'!$A:$A,"="&amp;WholeYearOnly1!$A402,'raw data'!$G:$G,"="&amp;WholeYearOnly1!$G402)</f>
        <v>11</v>
      </c>
      <c r="K402" s="24">
        <f ca="1">$E402*I402*Inputs!$A$2</f>
        <v>9.6140000000000008</v>
      </c>
      <c r="L402" s="11">
        <f ca="1">IFERROR(J402/K402,"")</f>
        <v>1.1441647597254003</v>
      </c>
      <c r="M402" s="26">
        <f>J402/((8760)*(E402/1000))</f>
        <v>0.14367365704314389</v>
      </c>
    </row>
    <row r="403" spans="1:13" x14ac:dyDescent="0.25">
      <c r="A403" s="2">
        <v>1614</v>
      </c>
      <c r="C403" s="2" t="s">
        <v>5</v>
      </c>
      <c r="D403" s="2">
        <v>2</v>
      </c>
      <c r="E403" s="2">
        <v>3.18</v>
      </c>
      <c r="F403" s="12">
        <v>40422</v>
      </c>
      <c r="G403" s="18">
        <v>2012</v>
      </c>
      <c r="H403" s="2">
        <f ca="1">IF(G403=Inputs!$A$4,1,0)</f>
        <v>0</v>
      </c>
      <c r="I403" s="21">
        <f ca="1">IF(H403=1,HLOOKUP(MONTH(F403),Inputs!$B$11:$M$15,5),IF(YEAR($F403)&gt;$G403,0,IF(YEAR($F403)=$G403,HLOOKUP(MONTH(F403),Inputs!$B$11:$M$15,4),1)))</f>
        <v>1</v>
      </c>
      <c r="J403" s="2">
        <f>SUMIFS('raw data'!$E:$E,'raw data'!$A:$A,"="&amp;WholeYearOnly1!$A403,'raw data'!$G:$G,"="&amp;WholeYearOnly1!$G403)</f>
        <v>4</v>
      </c>
      <c r="K403" s="24">
        <f ca="1">$E403*I403*Inputs!$A$2</f>
        <v>3.4980000000000007</v>
      </c>
      <c r="L403" s="11">
        <f ca="1">IFERROR(J403/K403,"")</f>
        <v>1.1435105774728413</v>
      </c>
      <c r="M403" s="26">
        <f>J403/((8760)*(E403/1000))</f>
        <v>0.14359151086987737</v>
      </c>
    </row>
    <row r="404" spans="1:13" x14ac:dyDescent="0.25">
      <c r="A404" s="2">
        <v>1646</v>
      </c>
      <c r="C404" s="2" t="s">
        <v>5</v>
      </c>
      <c r="D404" s="2">
        <v>2</v>
      </c>
      <c r="E404" s="2">
        <v>6</v>
      </c>
      <c r="F404" s="12">
        <v>40330</v>
      </c>
      <c r="G404" s="18">
        <v>2012</v>
      </c>
      <c r="H404" s="2">
        <f ca="1">IF(G404=Inputs!$A$4,1,0)</f>
        <v>0</v>
      </c>
      <c r="I404" s="21">
        <f ca="1">IF(H404=1,HLOOKUP(MONTH(F404),Inputs!$B$11:$M$15,5),IF(YEAR($F404)&gt;$G404,0,IF(YEAR($F404)=$G404,HLOOKUP(MONTH(F404),Inputs!$B$11:$M$15,4),1)))</f>
        <v>1</v>
      </c>
      <c r="J404" s="2">
        <f>SUMIFS('raw data'!$E:$E,'raw data'!$A:$A,"="&amp;WholeYearOnly1!$A404,'raw data'!$G:$G,"="&amp;WholeYearOnly1!$G404)</f>
        <v>8</v>
      </c>
      <c r="K404" s="24">
        <f ca="1">$E404*I404*Inputs!$A$2</f>
        <v>6.6000000000000005</v>
      </c>
      <c r="L404" s="11">
        <f ca="1">IFERROR(J404/K404,"")</f>
        <v>1.2121212121212119</v>
      </c>
      <c r="M404" s="26">
        <f>J404/((8760)*(E404/1000))</f>
        <v>0.15220700152207001</v>
      </c>
    </row>
    <row r="405" spans="1:13" x14ac:dyDescent="0.25">
      <c r="A405" s="2">
        <v>1664</v>
      </c>
      <c r="C405" s="2" t="s">
        <v>5</v>
      </c>
      <c r="D405" s="2">
        <v>5</v>
      </c>
      <c r="E405" s="2">
        <v>9.1999999999999993</v>
      </c>
      <c r="F405" s="12">
        <v>40360</v>
      </c>
      <c r="G405" s="18">
        <v>2012</v>
      </c>
      <c r="H405" s="2">
        <f ca="1">IF(G405=Inputs!$A$4,1,0)</f>
        <v>0</v>
      </c>
      <c r="I405" s="21">
        <f ca="1">IF(H405=1,HLOOKUP(MONTH(F405),Inputs!$B$11:$M$15,5),IF(YEAR($F405)&gt;$G405,0,IF(YEAR($F405)=$G405,HLOOKUP(MONTH(F405),Inputs!$B$11:$M$15,4),1)))</f>
        <v>1</v>
      </c>
      <c r="J405" s="2">
        <f>SUMIFS('raw data'!$E:$E,'raw data'!$A:$A,"="&amp;WholeYearOnly1!$A405,'raw data'!$G:$G,"="&amp;WholeYearOnly1!$G405)</f>
        <v>11</v>
      </c>
      <c r="K405" s="24">
        <f ca="1">$E405*I405*Inputs!$A$2</f>
        <v>10.119999999999999</v>
      </c>
      <c r="L405" s="11">
        <f ca="1">IFERROR(J405/K405,"")</f>
        <v>1.0869565217391306</v>
      </c>
      <c r="M405" s="26">
        <f>J405/((8760)*(E405/1000))</f>
        <v>0.13648997419098671</v>
      </c>
    </row>
    <row r="406" spans="1:13" x14ac:dyDescent="0.25">
      <c r="A406" s="2">
        <v>1717</v>
      </c>
      <c r="C406" s="2" t="s">
        <v>5</v>
      </c>
      <c r="D406" s="2">
        <v>2</v>
      </c>
      <c r="E406" s="2">
        <v>7</v>
      </c>
      <c r="F406" s="12">
        <v>40422</v>
      </c>
      <c r="G406" s="18">
        <v>2012</v>
      </c>
      <c r="H406" s="2">
        <f ca="1">IF(G406=Inputs!$A$4,1,0)</f>
        <v>0</v>
      </c>
      <c r="I406" s="21">
        <f ca="1">IF(H406=1,HLOOKUP(MONTH(F406),Inputs!$B$11:$M$15,5),IF(YEAR($F406)&gt;$G406,0,IF(YEAR($F406)=$G406,HLOOKUP(MONTH(F406),Inputs!$B$11:$M$15,4),1)))</f>
        <v>1</v>
      </c>
      <c r="J406" s="2">
        <f>SUMIFS('raw data'!$E:$E,'raw data'!$A:$A,"="&amp;WholeYearOnly1!$A406,'raw data'!$G:$G,"="&amp;WholeYearOnly1!$G406)</f>
        <v>7</v>
      </c>
      <c r="K406" s="24">
        <f ca="1">$E406*I406*Inputs!$A$2</f>
        <v>7.7000000000000011</v>
      </c>
      <c r="L406" s="11">
        <f ca="1">IFERROR(J406/K406,"")</f>
        <v>0.90909090909090895</v>
      </c>
      <c r="M406" s="26">
        <f>J406/((8760)*(E406/1000))</f>
        <v>0.11415525114155251</v>
      </c>
    </row>
    <row r="407" spans="1:13" x14ac:dyDescent="0.25">
      <c r="A407" s="2">
        <v>1723</v>
      </c>
      <c r="C407" s="2" t="s">
        <v>5</v>
      </c>
      <c r="D407" s="2">
        <v>5</v>
      </c>
      <c r="E407" s="2">
        <v>7.52</v>
      </c>
      <c r="F407" s="12">
        <v>40452</v>
      </c>
      <c r="G407" s="18">
        <v>2012</v>
      </c>
      <c r="H407" s="2">
        <f ca="1">IF(G407=Inputs!$A$4,1,0)</f>
        <v>0</v>
      </c>
      <c r="I407" s="21">
        <f ca="1">IF(H407=1,HLOOKUP(MONTH(F407),Inputs!$B$11:$M$15,5),IF(YEAR($F407)&gt;$G407,0,IF(YEAR($F407)=$G407,HLOOKUP(MONTH(F407),Inputs!$B$11:$M$15,4),1)))</f>
        <v>1</v>
      </c>
      <c r="J407" s="2">
        <f>SUMIFS('raw data'!$E:$E,'raw data'!$A:$A,"="&amp;WholeYearOnly1!$A407,'raw data'!$G:$G,"="&amp;WholeYearOnly1!$G407)</f>
        <v>9</v>
      </c>
      <c r="K407" s="24">
        <f ca="1">$E407*I407*Inputs!$A$2</f>
        <v>8.2720000000000002</v>
      </c>
      <c r="L407" s="11">
        <f ca="1">IFERROR(J407/K407,"")</f>
        <v>1.0880077369439072</v>
      </c>
      <c r="M407" s="26">
        <f>J407/((8760)*(E407/1000))</f>
        <v>0.13662197610026233</v>
      </c>
    </row>
    <row r="408" spans="1:13" x14ac:dyDescent="0.25">
      <c r="A408" s="2">
        <v>1724</v>
      </c>
      <c r="C408" s="2" t="s">
        <v>5</v>
      </c>
      <c r="D408" s="2">
        <v>6</v>
      </c>
      <c r="E408" s="2">
        <v>4.05</v>
      </c>
      <c r="F408" s="12">
        <v>40238</v>
      </c>
      <c r="G408" s="18">
        <v>2012</v>
      </c>
      <c r="H408" s="2">
        <f ca="1">IF(G408=Inputs!$A$4,1,0)</f>
        <v>0</v>
      </c>
      <c r="I408" s="21">
        <f ca="1">IF(H408=1,HLOOKUP(MONTH(F408),Inputs!$B$11:$M$15,5),IF(YEAR($F408)&gt;$G408,0,IF(YEAR($F408)=$G408,HLOOKUP(MONTH(F408),Inputs!$B$11:$M$15,4),1)))</f>
        <v>1</v>
      </c>
      <c r="J408" s="2">
        <f>SUMIFS('raw data'!$E:$E,'raw data'!$A:$A,"="&amp;WholeYearOnly1!$A408,'raw data'!$G:$G,"="&amp;WholeYearOnly1!$G408)</f>
        <v>5</v>
      </c>
      <c r="K408" s="24">
        <f ca="1">$E408*I408*Inputs!$A$2</f>
        <v>4.4550000000000001</v>
      </c>
      <c r="L408" s="11">
        <f ca="1">IFERROR(J408/K408,"")</f>
        <v>1.122334455667789</v>
      </c>
      <c r="M408" s="26">
        <f>J408/((8760)*(E408/1000))</f>
        <v>0.1409324088167315</v>
      </c>
    </row>
    <row r="409" spans="1:13" x14ac:dyDescent="0.25">
      <c r="A409" s="2">
        <v>1758</v>
      </c>
      <c r="C409" s="2" t="s">
        <v>5</v>
      </c>
      <c r="D409" s="2">
        <v>2</v>
      </c>
      <c r="E409" s="2">
        <v>4.05</v>
      </c>
      <c r="F409" s="12">
        <v>40544</v>
      </c>
      <c r="G409" s="18">
        <v>2012</v>
      </c>
      <c r="H409" s="2">
        <f ca="1">IF(G409=Inputs!$A$4,1,0)</f>
        <v>0</v>
      </c>
      <c r="I409" s="21">
        <f ca="1">IF(H409=1,HLOOKUP(MONTH(F409),Inputs!$B$11:$M$15,5),IF(YEAR($F409)&gt;$G409,0,IF(YEAR($F409)=$G409,HLOOKUP(MONTH(F409),Inputs!$B$11:$M$15,4),1)))</f>
        <v>1</v>
      </c>
      <c r="J409" s="2">
        <f>SUMIFS('raw data'!$E:$E,'raw data'!$A:$A,"="&amp;WholeYearOnly1!$A409,'raw data'!$G:$G,"="&amp;WholeYearOnly1!$G409)</f>
        <v>6</v>
      </c>
      <c r="K409" s="24">
        <f ca="1">$E409*I409*Inputs!$A$2</f>
        <v>4.4550000000000001</v>
      </c>
      <c r="L409" s="11">
        <f ca="1">IFERROR(J409/K409,"")</f>
        <v>1.3468013468013469</v>
      </c>
      <c r="M409" s="26">
        <f>J409/((8760)*(E409/1000))</f>
        <v>0.16911889058007779</v>
      </c>
    </row>
    <row r="410" spans="1:13" x14ac:dyDescent="0.25">
      <c r="A410" s="2">
        <v>1780</v>
      </c>
      <c r="C410" s="2" t="s">
        <v>5</v>
      </c>
      <c r="D410" s="2">
        <v>2</v>
      </c>
      <c r="E410" s="2">
        <v>6.3</v>
      </c>
      <c r="F410" s="12">
        <v>40575</v>
      </c>
      <c r="G410" s="18">
        <v>2012</v>
      </c>
      <c r="H410" s="2">
        <f ca="1">IF(G410=Inputs!$A$4,1,0)</f>
        <v>0</v>
      </c>
      <c r="I410" s="21">
        <f ca="1">IF(H410=1,HLOOKUP(MONTH(F410),Inputs!$B$11:$M$15,5),IF(YEAR($F410)&gt;$G410,0,IF(YEAR($F410)=$G410,HLOOKUP(MONTH(F410),Inputs!$B$11:$M$15,4),1)))</f>
        <v>1</v>
      </c>
      <c r="J410" s="2">
        <f>SUMIFS('raw data'!$E:$E,'raw data'!$A:$A,"="&amp;WholeYearOnly1!$A410,'raw data'!$G:$G,"="&amp;WholeYearOnly1!$G410)</f>
        <v>8</v>
      </c>
      <c r="K410" s="24">
        <f ca="1">$E410*I410*Inputs!$A$2</f>
        <v>6.9300000000000006</v>
      </c>
      <c r="L410" s="11">
        <f ca="1">IFERROR(J410/K410,"")</f>
        <v>1.1544011544011543</v>
      </c>
      <c r="M410" s="26">
        <f>J410/((8760)*(E410/1000))</f>
        <v>0.1449590490686381</v>
      </c>
    </row>
    <row r="411" spans="1:13" x14ac:dyDescent="0.25">
      <c r="A411" s="2">
        <v>1797</v>
      </c>
      <c r="C411" s="2" t="s">
        <v>5</v>
      </c>
      <c r="D411" s="2">
        <v>2</v>
      </c>
      <c r="E411" s="2">
        <v>5.64</v>
      </c>
      <c r="F411" s="12">
        <v>40575</v>
      </c>
      <c r="G411" s="18">
        <v>2012</v>
      </c>
      <c r="H411" s="2">
        <f ca="1">IF(G411=Inputs!$A$4,1,0)</f>
        <v>0</v>
      </c>
      <c r="I411" s="21">
        <f ca="1">IF(H411=1,HLOOKUP(MONTH(F411),Inputs!$B$11:$M$15,5),IF(YEAR($F411)&gt;$G411,0,IF(YEAR($F411)=$G411,HLOOKUP(MONTH(F411),Inputs!$B$11:$M$15,4),1)))</f>
        <v>1</v>
      </c>
      <c r="J411" s="2">
        <f>SUMIFS('raw data'!$E:$E,'raw data'!$A:$A,"="&amp;WholeYearOnly1!$A411,'raw data'!$G:$G,"="&amp;WholeYearOnly1!$G411)</f>
        <v>7</v>
      </c>
      <c r="K411" s="24">
        <f ca="1">$E411*I411*Inputs!$A$2</f>
        <v>6.2039999999999997</v>
      </c>
      <c r="L411" s="11">
        <f ca="1">IFERROR(J411/K411,"")</f>
        <v>1.1283043197936815</v>
      </c>
      <c r="M411" s="26">
        <f>J411/((8760)*(E411/1000))</f>
        <v>0.14168204928916092</v>
      </c>
    </row>
    <row r="412" spans="1:13" x14ac:dyDescent="0.25">
      <c r="A412" s="2">
        <v>1822</v>
      </c>
      <c r="C412" s="2" t="s">
        <v>5</v>
      </c>
      <c r="D412" s="2">
        <v>2</v>
      </c>
      <c r="E412" s="2">
        <v>9.89</v>
      </c>
      <c r="F412" s="12">
        <v>40269</v>
      </c>
      <c r="G412" s="18">
        <v>2012</v>
      </c>
      <c r="H412" s="2">
        <f ca="1">IF(G412=Inputs!$A$4,1,0)</f>
        <v>0</v>
      </c>
      <c r="I412" s="21">
        <f ca="1">IF(H412=1,HLOOKUP(MONTH(F412),Inputs!$B$11:$M$15,5),IF(YEAR($F412)&gt;$G412,0,IF(YEAR($F412)=$G412,HLOOKUP(MONTH(F412),Inputs!$B$11:$M$15,4),1)))</f>
        <v>1</v>
      </c>
      <c r="J412" s="2">
        <f>SUMIFS('raw data'!$E:$E,'raw data'!$A:$A,"="&amp;WholeYearOnly1!$A412,'raw data'!$G:$G,"="&amp;WholeYearOnly1!$G412)</f>
        <v>12</v>
      </c>
      <c r="K412" s="24">
        <f ca="1">$E412*I412*Inputs!$A$2</f>
        <v>10.879000000000001</v>
      </c>
      <c r="L412" s="11">
        <f ca="1">IFERROR(J412/K412,"")</f>
        <v>1.1030425590587369</v>
      </c>
      <c r="M412" s="26">
        <f>J412/((8760)*(E412/1000))</f>
        <v>0.13850991038408797</v>
      </c>
    </row>
    <row r="413" spans="1:13" x14ac:dyDescent="0.25">
      <c r="A413" s="2">
        <v>2029</v>
      </c>
      <c r="C413" s="2" t="s">
        <v>5</v>
      </c>
      <c r="D413" s="2">
        <v>6</v>
      </c>
      <c r="E413" s="2">
        <v>7.2</v>
      </c>
      <c r="F413" s="12">
        <v>40452</v>
      </c>
      <c r="G413" s="18">
        <v>2012</v>
      </c>
      <c r="H413" s="2">
        <f ca="1">IF(G413=Inputs!$A$4,1,0)</f>
        <v>0</v>
      </c>
      <c r="I413" s="21">
        <f ca="1">IF(H413=1,HLOOKUP(MONTH(F413),Inputs!$B$11:$M$15,5),IF(YEAR($F413)&gt;$G413,0,IF(YEAR($F413)=$G413,HLOOKUP(MONTH(F413),Inputs!$B$11:$M$15,4),1)))</f>
        <v>1</v>
      </c>
      <c r="J413" s="2">
        <f>SUMIFS('raw data'!$E:$E,'raw data'!$A:$A,"="&amp;WholeYearOnly1!$A413,'raw data'!$G:$G,"="&amp;WholeYearOnly1!$G413)</f>
        <v>10</v>
      </c>
      <c r="K413" s="24">
        <f ca="1">$E413*I413*Inputs!$A$2</f>
        <v>7.9200000000000008</v>
      </c>
      <c r="L413" s="11">
        <f ca="1">IFERROR(J413/K413,"")</f>
        <v>1.2626262626262625</v>
      </c>
      <c r="M413" s="26">
        <f>J413/((8760)*(E413/1000))</f>
        <v>0.15854895991882295</v>
      </c>
    </row>
    <row r="414" spans="1:13" x14ac:dyDescent="0.25">
      <c r="A414" s="2">
        <v>2051</v>
      </c>
      <c r="C414" s="2" t="s">
        <v>5</v>
      </c>
      <c r="D414" s="2">
        <v>8</v>
      </c>
      <c r="E414" s="2">
        <v>1.85</v>
      </c>
      <c r="F414" s="12">
        <v>40695</v>
      </c>
      <c r="G414" s="18">
        <v>2012</v>
      </c>
      <c r="H414" s="2">
        <f ca="1">IF(G414=Inputs!$A$4,1,0)</f>
        <v>0</v>
      </c>
      <c r="I414" s="21">
        <f ca="1">IF(H414=1,HLOOKUP(MONTH(F414),Inputs!$B$11:$M$15,5),IF(YEAR($F414)&gt;$G414,0,IF(YEAR($F414)=$G414,HLOOKUP(MONTH(F414),Inputs!$B$11:$M$15,4),1)))</f>
        <v>1</v>
      </c>
      <c r="J414" s="2">
        <f>SUMIFS('raw data'!$E:$E,'raw data'!$A:$A,"="&amp;WholeYearOnly1!$A414,'raw data'!$G:$G,"="&amp;WholeYearOnly1!$G414)</f>
        <v>2</v>
      </c>
      <c r="K414" s="24">
        <f ca="1">$E414*I414*Inputs!$A$2</f>
        <v>2.0350000000000001</v>
      </c>
      <c r="L414" s="11">
        <f ca="1">IFERROR(J414/K414,"")</f>
        <v>0.98280098280098271</v>
      </c>
      <c r="M414" s="26">
        <f>J414/((8760)*(E414/1000))</f>
        <v>0.12341108231519191</v>
      </c>
    </row>
    <row r="415" spans="1:13" x14ac:dyDescent="0.25">
      <c r="A415" s="2">
        <v>2103</v>
      </c>
      <c r="C415" s="2" t="s">
        <v>5</v>
      </c>
      <c r="D415" s="2">
        <v>8</v>
      </c>
      <c r="E415" s="2">
        <v>3.68</v>
      </c>
      <c r="F415" s="12">
        <v>40603</v>
      </c>
      <c r="G415" s="18">
        <v>2012</v>
      </c>
      <c r="H415" s="2">
        <f ca="1">IF(G415=Inputs!$A$4,1,0)</f>
        <v>0</v>
      </c>
      <c r="I415" s="21">
        <f ca="1">IF(H415=1,HLOOKUP(MONTH(F415),Inputs!$B$11:$M$15,5),IF(YEAR($F415)&gt;$G415,0,IF(YEAR($F415)=$G415,HLOOKUP(MONTH(F415),Inputs!$B$11:$M$15,4),1)))</f>
        <v>1</v>
      </c>
      <c r="J415" s="2">
        <f>SUMIFS('raw data'!$E:$E,'raw data'!$A:$A,"="&amp;WholeYearOnly1!$A415,'raw data'!$G:$G,"="&amp;WholeYearOnly1!$G415)</f>
        <v>5</v>
      </c>
      <c r="K415" s="24">
        <f ca="1">$E415*I415*Inputs!$A$2</f>
        <v>4.0480000000000009</v>
      </c>
      <c r="L415" s="11">
        <f ca="1">IFERROR(J415/K415,"")</f>
        <v>1.235177865612648</v>
      </c>
      <c r="M415" s="26">
        <f>J415/((8760)*(E415/1000))</f>
        <v>0.15510224339884851</v>
      </c>
    </row>
    <row r="416" spans="1:13" x14ac:dyDescent="0.25">
      <c r="A416" s="2">
        <v>2104</v>
      </c>
      <c r="C416" s="2" t="s">
        <v>5</v>
      </c>
      <c r="D416" s="2">
        <v>8</v>
      </c>
      <c r="E416" s="2">
        <v>5.75</v>
      </c>
      <c r="F416" s="12">
        <v>40575</v>
      </c>
      <c r="G416" s="18">
        <v>2012</v>
      </c>
      <c r="H416" s="2">
        <f ca="1">IF(G416=Inputs!$A$4,1,0)</f>
        <v>0</v>
      </c>
      <c r="I416" s="21">
        <f ca="1">IF(H416=1,HLOOKUP(MONTH(F416),Inputs!$B$11:$M$15,5),IF(YEAR($F416)&gt;$G416,0,IF(YEAR($F416)=$G416,HLOOKUP(MONTH(F416),Inputs!$B$11:$M$15,4),1)))</f>
        <v>1</v>
      </c>
      <c r="J416" s="2">
        <f>SUMIFS('raw data'!$E:$E,'raw data'!$A:$A,"="&amp;WholeYearOnly1!$A416,'raw data'!$G:$G,"="&amp;WholeYearOnly1!$G416)</f>
        <v>7</v>
      </c>
      <c r="K416" s="24">
        <f ca="1">$E416*I416*Inputs!$A$2</f>
        <v>6.3250000000000002</v>
      </c>
      <c r="L416" s="11">
        <f ca="1">IFERROR(J416/K416,"")</f>
        <v>1.1067193675889329</v>
      </c>
      <c r="M416" s="26">
        <f>J416/((8760)*(E416/1000))</f>
        <v>0.13897161008536829</v>
      </c>
    </row>
    <row r="417" spans="1:13" x14ac:dyDescent="0.25">
      <c r="A417" s="2">
        <v>2134</v>
      </c>
      <c r="C417" s="2" t="s">
        <v>5</v>
      </c>
      <c r="D417" s="2">
        <v>8</v>
      </c>
      <c r="E417" s="2">
        <v>8.2249999999999996</v>
      </c>
      <c r="F417" s="12">
        <v>40603</v>
      </c>
      <c r="G417" s="18">
        <v>2012</v>
      </c>
      <c r="H417" s="2">
        <f ca="1">IF(G417=Inputs!$A$4,1,0)</f>
        <v>0</v>
      </c>
      <c r="I417" s="21">
        <f ca="1">IF(H417=1,HLOOKUP(MONTH(F417),Inputs!$B$11:$M$15,5),IF(YEAR($F417)&gt;$G417,0,IF(YEAR($F417)=$G417,HLOOKUP(MONTH(F417),Inputs!$B$11:$M$15,4),1)))</f>
        <v>1</v>
      </c>
      <c r="J417" s="2">
        <f>SUMIFS('raw data'!$E:$E,'raw data'!$A:$A,"="&amp;WholeYearOnly1!$A417,'raw data'!$G:$G,"="&amp;WholeYearOnly1!$G417)</f>
        <v>9</v>
      </c>
      <c r="K417" s="24">
        <f ca="1">$E417*I417*Inputs!$A$2</f>
        <v>9.0475000000000012</v>
      </c>
      <c r="L417" s="11">
        <f ca="1">IFERROR(J417/K417,"")</f>
        <v>0.99474993092014352</v>
      </c>
      <c r="M417" s="26">
        <f>J417/((8760)*(E417/1000))</f>
        <v>0.12491152100595411</v>
      </c>
    </row>
    <row r="418" spans="1:13" x14ac:dyDescent="0.25">
      <c r="A418" s="2">
        <v>2159</v>
      </c>
      <c r="C418" s="2" t="s">
        <v>5</v>
      </c>
      <c r="D418" s="2">
        <v>8</v>
      </c>
      <c r="E418" s="2">
        <v>8.5500000000000007</v>
      </c>
      <c r="F418" s="12">
        <v>40634</v>
      </c>
      <c r="G418" s="18">
        <v>2012</v>
      </c>
      <c r="H418" s="2">
        <f ca="1">IF(G418=Inputs!$A$4,1,0)</f>
        <v>0</v>
      </c>
      <c r="I418" s="21">
        <f ca="1">IF(H418=1,HLOOKUP(MONTH(F418),Inputs!$B$11:$M$15,5),IF(YEAR($F418)&gt;$G418,0,IF(YEAR($F418)=$G418,HLOOKUP(MONTH(F418),Inputs!$B$11:$M$15,4),1)))</f>
        <v>1</v>
      </c>
      <c r="J418" s="2">
        <f>SUMIFS('raw data'!$E:$E,'raw data'!$A:$A,"="&amp;WholeYearOnly1!$A418,'raw data'!$G:$G,"="&amp;WholeYearOnly1!$G418)</f>
        <v>9</v>
      </c>
      <c r="K418" s="24">
        <f ca="1">$E418*I418*Inputs!$A$2</f>
        <v>9.4050000000000011</v>
      </c>
      <c r="L418" s="11">
        <f ca="1">IFERROR(J418/K418,"")</f>
        <v>0.95693779904306209</v>
      </c>
      <c r="M418" s="26">
        <f>J418/((8760)*(E418/1000))</f>
        <v>0.12016342225426581</v>
      </c>
    </row>
    <row r="419" spans="1:13" x14ac:dyDescent="0.25">
      <c r="A419" s="2">
        <v>2167</v>
      </c>
      <c r="C419" s="2" t="s">
        <v>5</v>
      </c>
      <c r="D419" s="2">
        <v>8</v>
      </c>
      <c r="E419" s="2">
        <v>4.1399999999999997</v>
      </c>
      <c r="F419" s="12">
        <v>40634</v>
      </c>
      <c r="G419" s="18">
        <v>2012</v>
      </c>
      <c r="H419" s="2">
        <f ca="1">IF(G419=Inputs!$A$4,1,0)</f>
        <v>0</v>
      </c>
      <c r="I419" s="21">
        <f ca="1">IF(H419=1,HLOOKUP(MONTH(F419),Inputs!$B$11:$M$15,5),IF(YEAR($F419)&gt;$G419,0,IF(YEAR($F419)=$G419,HLOOKUP(MONTH(F419),Inputs!$B$11:$M$15,4),1)))</f>
        <v>1</v>
      </c>
      <c r="J419" s="2">
        <f>SUMIFS('raw data'!$E:$E,'raw data'!$A:$A,"="&amp;WholeYearOnly1!$A419,'raw data'!$G:$G,"="&amp;WholeYearOnly1!$G419)</f>
        <v>5</v>
      </c>
      <c r="K419" s="24">
        <f ca="1">$E419*I419*Inputs!$A$2</f>
        <v>4.5540000000000003</v>
      </c>
      <c r="L419" s="11">
        <f ca="1">IFERROR(J419/K419,"")</f>
        <v>1.097935880544576</v>
      </c>
      <c r="M419" s="26">
        <f>J419/((8760)*(E419/1000))</f>
        <v>0.13786866079897647</v>
      </c>
    </row>
    <row r="420" spans="1:13" x14ac:dyDescent="0.25">
      <c r="A420" s="2">
        <v>2172</v>
      </c>
      <c r="C420" s="2" t="s">
        <v>5</v>
      </c>
      <c r="D420" s="2">
        <v>5</v>
      </c>
      <c r="E420" s="2">
        <v>5.55</v>
      </c>
      <c r="F420" s="12">
        <v>40603</v>
      </c>
      <c r="G420" s="18">
        <v>2012</v>
      </c>
      <c r="H420" s="2">
        <f ca="1">IF(G420=Inputs!$A$4,1,0)</f>
        <v>0</v>
      </c>
      <c r="I420" s="21">
        <f ca="1">IF(H420=1,HLOOKUP(MONTH(F420),Inputs!$B$11:$M$15,5),IF(YEAR($F420)&gt;$G420,0,IF(YEAR($F420)=$G420,HLOOKUP(MONTH(F420),Inputs!$B$11:$M$15,4),1)))</f>
        <v>1</v>
      </c>
      <c r="J420" s="2">
        <f>SUMIFS('raw data'!$E:$E,'raw data'!$A:$A,"="&amp;WholeYearOnly1!$A420,'raw data'!$G:$G,"="&amp;WholeYearOnly1!$G420)</f>
        <v>6</v>
      </c>
      <c r="K420" s="24">
        <f ca="1">$E420*I420*Inputs!$A$2</f>
        <v>6.1050000000000004</v>
      </c>
      <c r="L420" s="11">
        <f ca="1">IFERROR(J420/K420,"")</f>
        <v>0.98280098280098271</v>
      </c>
      <c r="M420" s="26">
        <f>J420/((8760)*(E420/1000))</f>
        <v>0.12341108231519191</v>
      </c>
    </row>
    <row r="421" spans="1:13" x14ac:dyDescent="0.25">
      <c r="A421" s="2">
        <v>2174</v>
      </c>
      <c r="C421" s="2" t="s">
        <v>5</v>
      </c>
      <c r="D421" s="2">
        <v>8</v>
      </c>
      <c r="E421" s="2">
        <v>3.91</v>
      </c>
      <c r="F421" s="12">
        <v>40664</v>
      </c>
      <c r="G421" s="18">
        <v>2012</v>
      </c>
      <c r="H421" s="2">
        <f ca="1">IF(G421=Inputs!$A$4,1,0)</f>
        <v>0</v>
      </c>
      <c r="I421" s="21">
        <f ca="1">IF(H421=1,HLOOKUP(MONTH(F421),Inputs!$B$11:$M$15,5),IF(YEAR($F421)&gt;$G421,0,IF(YEAR($F421)=$G421,HLOOKUP(MONTH(F421),Inputs!$B$11:$M$15,4),1)))</f>
        <v>1</v>
      </c>
      <c r="J421" s="2">
        <f>SUMIFS('raw data'!$E:$E,'raw data'!$A:$A,"="&amp;WholeYearOnly1!$A421,'raw data'!$G:$G,"="&amp;WholeYearOnly1!$G421)</f>
        <v>5</v>
      </c>
      <c r="K421" s="24">
        <f ca="1">$E421*I421*Inputs!$A$2</f>
        <v>4.3010000000000002</v>
      </c>
      <c r="L421" s="11">
        <f ca="1">IFERROR(J421/K421,"")</f>
        <v>1.1625203441060219</v>
      </c>
      <c r="M421" s="26">
        <f>J421/((8760)*(E421/1000))</f>
        <v>0.14597858202244565</v>
      </c>
    </row>
    <row r="422" spans="1:13" x14ac:dyDescent="0.25">
      <c r="A422" s="2">
        <v>2209</v>
      </c>
      <c r="C422" s="2" t="s">
        <v>5</v>
      </c>
      <c r="D422" s="2">
        <v>2</v>
      </c>
      <c r="E422" s="2">
        <v>4.2</v>
      </c>
      <c r="F422" s="12">
        <v>40544</v>
      </c>
      <c r="G422" s="18">
        <v>2012</v>
      </c>
      <c r="H422" s="2">
        <f ca="1">IF(G422=Inputs!$A$4,1,0)</f>
        <v>0</v>
      </c>
      <c r="I422" s="21">
        <f ca="1">IF(H422=1,HLOOKUP(MONTH(F422),Inputs!$B$11:$M$15,5),IF(YEAR($F422)&gt;$G422,0,IF(YEAR($F422)=$G422,HLOOKUP(MONTH(F422),Inputs!$B$11:$M$15,4),1)))</f>
        <v>1</v>
      </c>
      <c r="J422" s="2">
        <f>SUMIFS('raw data'!$E:$E,'raw data'!$A:$A,"="&amp;WholeYearOnly1!$A422,'raw data'!$G:$G,"="&amp;WholeYearOnly1!$G422)</f>
        <v>5</v>
      </c>
      <c r="K422" s="24">
        <f ca="1">$E422*I422*Inputs!$A$2</f>
        <v>4.620000000000001</v>
      </c>
      <c r="L422" s="11">
        <f ca="1">IFERROR(J422/K422,"")</f>
        <v>1.082251082251082</v>
      </c>
      <c r="M422" s="26">
        <f>J422/((8760)*(E422/1000))</f>
        <v>0.13589910850184819</v>
      </c>
    </row>
    <row r="423" spans="1:13" x14ac:dyDescent="0.25">
      <c r="A423" s="2">
        <v>2218</v>
      </c>
      <c r="C423" s="2" t="s">
        <v>5</v>
      </c>
      <c r="D423" s="2">
        <v>8</v>
      </c>
      <c r="E423" s="2">
        <v>5.52</v>
      </c>
      <c r="F423" s="12">
        <v>40603</v>
      </c>
      <c r="G423" s="18">
        <v>2012</v>
      </c>
      <c r="H423" s="2">
        <f ca="1">IF(G423=Inputs!$A$4,1,0)</f>
        <v>0</v>
      </c>
      <c r="I423" s="21">
        <f ca="1">IF(H423=1,HLOOKUP(MONTH(F423),Inputs!$B$11:$M$15,5),IF(YEAR($F423)&gt;$G423,0,IF(YEAR($F423)=$G423,HLOOKUP(MONTH(F423),Inputs!$B$11:$M$15,4),1)))</f>
        <v>1</v>
      </c>
      <c r="J423" s="2">
        <f>SUMIFS('raw data'!$E:$E,'raw data'!$A:$A,"="&amp;WholeYearOnly1!$A423,'raw data'!$G:$G,"="&amp;WholeYearOnly1!$G423)</f>
        <v>7</v>
      </c>
      <c r="K423" s="24">
        <f ca="1">$E423*I423*Inputs!$A$2</f>
        <v>6.0720000000000001</v>
      </c>
      <c r="L423" s="11">
        <f ca="1">IFERROR(J423/K423,"")</f>
        <v>1.1528326745718049</v>
      </c>
      <c r="M423" s="26">
        <f>J423/((8760)*(E423/1000))</f>
        <v>0.1447620938389253</v>
      </c>
    </row>
    <row r="424" spans="1:13" x14ac:dyDescent="0.25">
      <c r="A424" s="2">
        <v>2237</v>
      </c>
      <c r="C424" s="2" t="s">
        <v>5</v>
      </c>
      <c r="D424" s="2">
        <v>2</v>
      </c>
      <c r="E424" s="2">
        <v>5.25</v>
      </c>
      <c r="F424" s="12">
        <v>40544</v>
      </c>
      <c r="G424" s="18">
        <v>2012</v>
      </c>
      <c r="H424" s="2">
        <f ca="1">IF(G424=Inputs!$A$4,1,0)</f>
        <v>0</v>
      </c>
      <c r="I424" s="21">
        <f ca="1">IF(H424=1,HLOOKUP(MONTH(F424),Inputs!$B$11:$M$15,5),IF(YEAR($F424)&gt;$G424,0,IF(YEAR($F424)=$G424,HLOOKUP(MONTH(F424),Inputs!$B$11:$M$15,4),1)))</f>
        <v>1</v>
      </c>
      <c r="J424" s="2">
        <f>SUMIFS('raw data'!$E:$E,'raw data'!$A:$A,"="&amp;WholeYearOnly1!$A424,'raw data'!$G:$G,"="&amp;WholeYearOnly1!$G424)</f>
        <v>6</v>
      </c>
      <c r="K424" s="24">
        <f ca="1">$E424*I424*Inputs!$A$2</f>
        <v>5.7750000000000004</v>
      </c>
      <c r="L424" s="11">
        <f ca="1">IFERROR(J424/K424,"")</f>
        <v>1.0389610389610389</v>
      </c>
      <c r="M424" s="26">
        <f>J424/((8760)*(E424/1000))</f>
        <v>0.13046314416177429</v>
      </c>
    </row>
    <row r="425" spans="1:13" x14ac:dyDescent="0.25">
      <c r="A425" s="2">
        <v>2247</v>
      </c>
      <c r="C425" s="2" t="s">
        <v>5</v>
      </c>
      <c r="D425" s="2">
        <v>2</v>
      </c>
      <c r="E425" s="2">
        <v>4.0250000000000004</v>
      </c>
      <c r="F425" s="12">
        <v>40603</v>
      </c>
      <c r="G425" s="18">
        <v>2012</v>
      </c>
      <c r="H425" s="2">
        <f ca="1">IF(G425=Inputs!$A$4,1,0)</f>
        <v>0</v>
      </c>
      <c r="I425" s="21">
        <f ca="1">IF(H425=1,HLOOKUP(MONTH(F425),Inputs!$B$11:$M$15,5),IF(YEAR($F425)&gt;$G425,0,IF(YEAR($F425)=$G425,HLOOKUP(MONTH(F425),Inputs!$B$11:$M$15,4),1)))</f>
        <v>1</v>
      </c>
      <c r="J425" s="2">
        <f>SUMIFS('raw data'!$E:$E,'raw data'!$A:$A,"="&amp;WholeYearOnly1!$A425,'raw data'!$G:$G,"="&amp;WholeYearOnly1!$G425)</f>
        <v>4</v>
      </c>
      <c r="K425" s="24">
        <f ca="1">$E425*I425*Inputs!$A$2</f>
        <v>4.4275000000000011</v>
      </c>
      <c r="L425" s="11">
        <f ca="1">IFERROR(J425/K425,"")</f>
        <v>0.9034443817052511</v>
      </c>
      <c r="M425" s="26">
        <f>J425/((8760)*(E425/1000))</f>
        <v>0.11344621231458635</v>
      </c>
    </row>
    <row r="426" spans="1:13" x14ac:dyDescent="0.25">
      <c r="A426" s="2">
        <v>2255</v>
      </c>
      <c r="C426" s="2" t="s">
        <v>5</v>
      </c>
      <c r="D426" s="2">
        <v>8</v>
      </c>
      <c r="E426" s="2">
        <v>8.74</v>
      </c>
      <c r="F426" s="12">
        <v>40575</v>
      </c>
      <c r="G426" s="18">
        <v>2012</v>
      </c>
      <c r="H426" s="2">
        <f ca="1">IF(G426=Inputs!$A$4,1,0)</f>
        <v>0</v>
      </c>
      <c r="I426" s="21">
        <f ca="1">IF(H426=1,HLOOKUP(MONTH(F426),Inputs!$B$11:$M$15,5),IF(YEAR($F426)&gt;$G426,0,IF(YEAR($F426)=$G426,HLOOKUP(MONTH(F426),Inputs!$B$11:$M$15,4),1)))</f>
        <v>1</v>
      </c>
      <c r="J426" s="2">
        <f>SUMIFS('raw data'!$E:$E,'raw data'!$A:$A,"="&amp;WholeYearOnly1!$A426,'raw data'!$G:$G,"="&amp;WholeYearOnly1!$G426)</f>
        <v>11</v>
      </c>
      <c r="K426" s="24">
        <f ca="1">$E426*I426*Inputs!$A$2</f>
        <v>9.6140000000000008</v>
      </c>
      <c r="L426" s="11">
        <f ca="1">IFERROR(J426/K426,"")</f>
        <v>1.1441647597254003</v>
      </c>
      <c r="M426" s="26">
        <f>J426/((8760)*(E426/1000))</f>
        <v>0.14367365704314389</v>
      </c>
    </row>
    <row r="427" spans="1:13" x14ac:dyDescent="0.25">
      <c r="A427" s="2">
        <v>2268</v>
      </c>
      <c r="C427" s="2" t="s">
        <v>5</v>
      </c>
      <c r="D427" s="2">
        <v>8</v>
      </c>
      <c r="E427" s="2">
        <v>3.22</v>
      </c>
      <c r="F427" s="12">
        <v>40634</v>
      </c>
      <c r="G427" s="18">
        <v>2012</v>
      </c>
      <c r="H427" s="2">
        <f ca="1">IF(G427=Inputs!$A$4,1,0)</f>
        <v>0</v>
      </c>
      <c r="I427" s="21">
        <f ca="1">IF(H427=1,HLOOKUP(MONTH(F427),Inputs!$B$11:$M$15,5),IF(YEAR($F427)&gt;$G427,0,IF(YEAR($F427)=$G427,HLOOKUP(MONTH(F427),Inputs!$B$11:$M$15,4),1)))</f>
        <v>1</v>
      </c>
      <c r="J427" s="2">
        <f>SUMIFS('raw data'!$E:$E,'raw data'!$A:$A,"="&amp;WholeYearOnly1!$A427,'raw data'!$G:$G,"="&amp;WholeYearOnly1!$G427)</f>
        <v>4</v>
      </c>
      <c r="K427" s="24">
        <f ca="1">$E427*I427*Inputs!$A$2</f>
        <v>3.5420000000000007</v>
      </c>
      <c r="L427" s="11">
        <f ca="1">IFERROR(J427/K427,"")</f>
        <v>1.1293054771315638</v>
      </c>
      <c r="M427" s="26">
        <f>J427/((8760)*(E427/1000))</f>
        <v>0.14180776539323292</v>
      </c>
    </row>
    <row r="428" spans="1:13" x14ac:dyDescent="0.25">
      <c r="A428" s="2">
        <v>2270</v>
      </c>
      <c r="C428" s="2" t="s">
        <v>5</v>
      </c>
      <c r="D428" s="2">
        <v>8</v>
      </c>
      <c r="E428" s="2">
        <v>4.5999999999999996</v>
      </c>
      <c r="F428" s="12">
        <v>40603</v>
      </c>
      <c r="G428" s="18">
        <v>2012</v>
      </c>
      <c r="H428" s="2">
        <f ca="1">IF(G428=Inputs!$A$4,1,0)</f>
        <v>0</v>
      </c>
      <c r="I428" s="21">
        <f ca="1">IF(H428=1,HLOOKUP(MONTH(F428),Inputs!$B$11:$M$15,5),IF(YEAR($F428)&gt;$G428,0,IF(YEAR($F428)=$G428,HLOOKUP(MONTH(F428),Inputs!$B$11:$M$15,4),1)))</f>
        <v>1</v>
      </c>
      <c r="J428" s="2">
        <f>SUMIFS('raw data'!$E:$E,'raw data'!$A:$A,"="&amp;WholeYearOnly1!$A428,'raw data'!$G:$G,"="&amp;WholeYearOnly1!$G428)</f>
        <v>6</v>
      </c>
      <c r="K428" s="24">
        <f ca="1">$E428*I428*Inputs!$A$2</f>
        <v>5.0599999999999996</v>
      </c>
      <c r="L428" s="11">
        <f ca="1">IFERROR(J428/K428,"")</f>
        <v>1.1857707509881423</v>
      </c>
      <c r="M428" s="26">
        <f>J428/((8760)*(E428/1000))</f>
        <v>0.14889815366289458</v>
      </c>
    </row>
    <row r="429" spans="1:13" x14ac:dyDescent="0.25">
      <c r="A429" s="2">
        <v>2297</v>
      </c>
      <c r="C429" s="2" t="s">
        <v>5</v>
      </c>
      <c r="D429" s="2">
        <v>8</v>
      </c>
      <c r="E429" s="2">
        <v>5.29</v>
      </c>
      <c r="F429" s="12">
        <v>40603</v>
      </c>
      <c r="G429" s="18">
        <v>2012</v>
      </c>
      <c r="H429" s="2">
        <f ca="1">IF(G429=Inputs!$A$4,1,0)</f>
        <v>0</v>
      </c>
      <c r="I429" s="21">
        <f ca="1">IF(H429=1,HLOOKUP(MONTH(F429),Inputs!$B$11:$M$15,5),IF(YEAR($F429)&gt;$G429,0,IF(YEAR($F429)=$G429,HLOOKUP(MONTH(F429),Inputs!$B$11:$M$15,4),1)))</f>
        <v>1</v>
      </c>
      <c r="J429" s="2">
        <f>SUMIFS('raw data'!$E:$E,'raw data'!$A:$A,"="&amp;WholeYearOnly1!$A429,'raw data'!$G:$G,"="&amp;WholeYearOnly1!$G429)</f>
        <v>7</v>
      </c>
      <c r="K429" s="24">
        <f ca="1">$E429*I429*Inputs!$A$2</f>
        <v>5.8190000000000008</v>
      </c>
      <c r="L429" s="11">
        <f ca="1">IFERROR(J429/K429,"")</f>
        <v>1.2029558343357964</v>
      </c>
      <c r="M429" s="26">
        <f>J429/((8760)*(E429/1000))</f>
        <v>0.15105609791887856</v>
      </c>
    </row>
    <row r="430" spans="1:13" x14ac:dyDescent="0.25">
      <c r="A430" s="2">
        <v>2299</v>
      </c>
      <c r="C430" s="2" t="s">
        <v>5</v>
      </c>
      <c r="D430" s="2">
        <v>7</v>
      </c>
      <c r="E430" s="2">
        <v>9.6</v>
      </c>
      <c r="F430" s="12">
        <v>40330</v>
      </c>
      <c r="G430" s="18">
        <v>2012</v>
      </c>
      <c r="H430" s="2">
        <f ca="1">IF(G430=Inputs!$A$4,1,0)</f>
        <v>0</v>
      </c>
      <c r="I430" s="21">
        <f ca="1">IF(H430=1,HLOOKUP(MONTH(F430),Inputs!$B$11:$M$15,5),IF(YEAR($F430)&gt;$G430,0,IF(YEAR($F430)=$G430,HLOOKUP(MONTH(F430),Inputs!$B$11:$M$15,4),1)))</f>
        <v>1</v>
      </c>
      <c r="J430" s="2">
        <f>SUMIFS('raw data'!$E:$E,'raw data'!$A:$A,"="&amp;WholeYearOnly1!$A430,'raw data'!$G:$G,"="&amp;WholeYearOnly1!$G430)</f>
        <v>12</v>
      </c>
      <c r="K430" s="24">
        <f ca="1">$E430*I430*Inputs!$A$2</f>
        <v>10.56</v>
      </c>
      <c r="L430" s="11">
        <f ca="1">IFERROR(J430/K430,"")</f>
        <v>1.1363636363636362</v>
      </c>
      <c r="M430" s="26">
        <f>J430/((8760)*(E430/1000))</f>
        <v>0.14269406392694065</v>
      </c>
    </row>
    <row r="431" spans="1:13" x14ac:dyDescent="0.25">
      <c r="A431" s="2">
        <v>2346</v>
      </c>
      <c r="C431" s="2" t="s">
        <v>5</v>
      </c>
      <c r="D431" s="2">
        <v>8</v>
      </c>
      <c r="E431" s="2">
        <v>3.45</v>
      </c>
      <c r="F431" s="12">
        <v>40634</v>
      </c>
      <c r="G431" s="18">
        <v>2012</v>
      </c>
      <c r="H431" s="2">
        <f ca="1">IF(G431=Inputs!$A$4,1,0)</f>
        <v>0</v>
      </c>
      <c r="I431" s="21">
        <f ca="1">IF(H431=1,HLOOKUP(MONTH(F431),Inputs!$B$11:$M$15,5),IF(YEAR($F431)&gt;$G431,0,IF(YEAR($F431)=$G431,HLOOKUP(MONTH(F431),Inputs!$B$11:$M$15,4),1)))</f>
        <v>1</v>
      </c>
      <c r="J431" s="2">
        <f>SUMIFS('raw data'!$E:$E,'raw data'!$A:$A,"="&amp;WholeYearOnly1!$A431,'raw data'!$G:$G,"="&amp;WholeYearOnly1!$G431)</f>
        <v>4</v>
      </c>
      <c r="K431" s="24">
        <f ca="1">$E431*I431*Inputs!$A$2</f>
        <v>3.7950000000000004</v>
      </c>
      <c r="L431" s="11">
        <f ca="1">IFERROR(J431/K431,"")</f>
        <v>1.054018445322793</v>
      </c>
      <c r="M431" s="26">
        <f>J431/((8760)*(E431/1000))</f>
        <v>0.13235391436701738</v>
      </c>
    </row>
    <row r="432" spans="1:13" x14ac:dyDescent="0.25">
      <c r="A432" s="2">
        <v>2356</v>
      </c>
      <c r="C432" s="2" t="s">
        <v>5</v>
      </c>
      <c r="D432" s="2">
        <v>8</v>
      </c>
      <c r="E432" s="2">
        <v>1.9139999999999999</v>
      </c>
      <c r="F432" s="12">
        <v>40756</v>
      </c>
      <c r="G432" s="18">
        <v>2012</v>
      </c>
      <c r="H432" s="2">
        <f ca="1">IF(G432=Inputs!$A$4,1,0)</f>
        <v>0</v>
      </c>
      <c r="I432" s="21">
        <f ca="1">IF(H432=1,HLOOKUP(MONTH(F432),Inputs!$B$11:$M$15,5),IF(YEAR($F432)&gt;$G432,0,IF(YEAR($F432)=$G432,HLOOKUP(MONTH(F432),Inputs!$B$11:$M$15,4),1)))</f>
        <v>1</v>
      </c>
      <c r="J432" s="2">
        <f>SUMIFS('raw data'!$E:$E,'raw data'!$A:$A,"="&amp;WholeYearOnly1!$A432,'raw data'!$G:$G,"="&amp;WholeYearOnly1!$G432)</f>
        <v>3</v>
      </c>
      <c r="K432" s="24">
        <f ca="1">$E432*I432*Inputs!$A$2</f>
        <v>2.1053999999999999</v>
      </c>
      <c r="L432" s="11">
        <f ca="1">IFERROR(J432/K432,"")</f>
        <v>1.4249073810202337</v>
      </c>
      <c r="M432" s="26">
        <f>J432/((8760)*(E432/1000))</f>
        <v>0.1789267259271983</v>
      </c>
    </row>
    <row r="433" spans="1:13" x14ac:dyDescent="0.25">
      <c r="A433" s="2">
        <v>2361</v>
      </c>
      <c r="C433" s="2" t="s">
        <v>5</v>
      </c>
      <c r="D433" s="2">
        <v>8</v>
      </c>
      <c r="E433" s="2">
        <v>4.9950000000000001</v>
      </c>
      <c r="F433" s="12">
        <v>40603</v>
      </c>
      <c r="G433" s="18">
        <v>2012</v>
      </c>
      <c r="H433" s="2">
        <f ca="1">IF(G433=Inputs!$A$4,1,0)</f>
        <v>0</v>
      </c>
      <c r="I433" s="21">
        <f ca="1">IF(H433=1,HLOOKUP(MONTH(F433),Inputs!$B$11:$M$15,5),IF(YEAR($F433)&gt;$G433,0,IF(YEAR($F433)=$G433,HLOOKUP(MONTH(F433),Inputs!$B$11:$M$15,4),1)))</f>
        <v>1</v>
      </c>
      <c r="J433" s="2">
        <f>SUMIFS('raw data'!$E:$E,'raw data'!$A:$A,"="&amp;WholeYearOnly1!$A433,'raw data'!$G:$G,"="&amp;WholeYearOnly1!$G433)</f>
        <v>7</v>
      </c>
      <c r="K433" s="24">
        <f ca="1">$E433*I433*Inputs!$A$2</f>
        <v>5.4945000000000004</v>
      </c>
      <c r="L433" s="11">
        <f ca="1">IFERROR(J433/K433,"")</f>
        <v>1.2740012740012738</v>
      </c>
      <c r="M433" s="26">
        <f>J433/((8760)*(E433/1000))</f>
        <v>0.15997732892710062</v>
      </c>
    </row>
    <row r="434" spans="1:13" x14ac:dyDescent="0.25">
      <c r="A434" s="2">
        <v>2367</v>
      </c>
      <c r="C434" s="2" t="s">
        <v>5</v>
      </c>
      <c r="D434" s="2">
        <v>2</v>
      </c>
      <c r="E434" s="2">
        <v>11.1</v>
      </c>
      <c r="F434" s="12">
        <v>40848</v>
      </c>
      <c r="G434" s="18">
        <v>2012</v>
      </c>
      <c r="H434" s="2">
        <f ca="1">IF(G434=Inputs!$A$4,1,0)</f>
        <v>0</v>
      </c>
      <c r="I434" s="21">
        <f ca="1">IF(H434=1,HLOOKUP(MONTH(F434),Inputs!$B$11:$M$15,5),IF(YEAR($F434)&gt;$G434,0,IF(YEAR($F434)=$G434,HLOOKUP(MONTH(F434),Inputs!$B$11:$M$15,4),1)))</f>
        <v>1</v>
      </c>
      <c r="J434" s="2">
        <f>SUMIFS('raw data'!$E:$E,'raw data'!$A:$A,"="&amp;WholeYearOnly1!$A434,'raw data'!$G:$G,"="&amp;WholeYearOnly1!$G434)</f>
        <v>3</v>
      </c>
      <c r="K434" s="24">
        <f ca="1">$E434*I434*Inputs!$A$2</f>
        <v>12.21</v>
      </c>
      <c r="L434" s="11">
        <f ca="1">IFERROR(J434/K434,"")</f>
        <v>0.24570024570024568</v>
      </c>
      <c r="M434" s="26">
        <f>J434/((8760)*(E434/1000))</f>
        <v>3.0852770578797976E-2</v>
      </c>
    </row>
    <row r="435" spans="1:13" x14ac:dyDescent="0.25">
      <c r="A435" s="2">
        <v>2369</v>
      </c>
      <c r="C435" s="2" t="s">
        <v>5</v>
      </c>
      <c r="D435" s="2">
        <v>8</v>
      </c>
      <c r="E435" s="2">
        <v>4.83</v>
      </c>
      <c r="F435" s="12">
        <v>40634</v>
      </c>
      <c r="G435" s="18">
        <v>2012</v>
      </c>
      <c r="H435" s="2">
        <f ca="1">IF(G435=Inputs!$A$4,1,0)</f>
        <v>0</v>
      </c>
      <c r="I435" s="21">
        <f ca="1">IF(H435=1,HLOOKUP(MONTH(F435),Inputs!$B$11:$M$15,5),IF(YEAR($F435)&gt;$G435,0,IF(YEAR($F435)=$G435,HLOOKUP(MONTH(F435),Inputs!$B$11:$M$15,4),1)))</f>
        <v>1</v>
      </c>
      <c r="J435" s="2">
        <f>SUMIFS('raw data'!$E:$E,'raw data'!$A:$A,"="&amp;WholeYearOnly1!$A435,'raw data'!$G:$G,"="&amp;WholeYearOnly1!$G435)</f>
        <v>6</v>
      </c>
      <c r="K435" s="24">
        <f ca="1">$E435*I435*Inputs!$A$2</f>
        <v>5.3130000000000006</v>
      </c>
      <c r="L435" s="11">
        <f ca="1">IFERROR(J435/K435,"")</f>
        <v>1.129305477131564</v>
      </c>
      <c r="M435" s="26">
        <f>J435/((8760)*(E435/1000))</f>
        <v>0.14180776539323292</v>
      </c>
    </row>
    <row r="436" spans="1:13" x14ac:dyDescent="0.25">
      <c r="A436" s="2">
        <v>2399</v>
      </c>
      <c r="C436" s="2" t="s">
        <v>5</v>
      </c>
      <c r="D436" s="2">
        <v>6</v>
      </c>
      <c r="E436" s="2">
        <v>8.9700000000000006</v>
      </c>
      <c r="F436" s="12">
        <v>40575</v>
      </c>
      <c r="G436" s="18">
        <v>2012</v>
      </c>
      <c r="H436" s="2">
        <f ca="1">IF(G436=Inputs!$A$4,1,0)</f>
        <v>0</v>
      </c>
      <c r="I436" s="21">
        <f ca="1">IF(H436=1,HLOOKUP(MONTH(F436),Inputs!$B$11:$M$15,5),IF(YEAR($F436)&gt;$G436,0,IF(YEAR($F436)=$G436,HLOOKUP(MONTH(F436),Inputs!$B$11:$M$15,4),1)))</f>
        <v>1</v>
      </c>
      <c r="J436" s="2">
        <f>SUMIFS('raw data'!$E:$E,'raw data'!$A:$A,"="&amp;WholeYearOnly1!$A436,'raw data'!$G:$G,"="&amp;WholeYearOnly1!$G436)</f>
        <v>12</v>
      </c>
      <c r="K436" s="24">
        <f ca="1">$E436*I436*Inputs!$A$2</f>
        <v>9.8670000000000009</v>
      </c>
      <c r="L436" s="11">
        <f ca="1">IFERROR(J436/K436,"")</f>
        <v>1.2161751292186074</v>
      </c>
      <c r="M436" s="26">
        <f>J436/((8760)*(E436/1000))</f>
        <v>0.15271605503886623</v>
      </c>
    </row>
    <row r="437" spans="1:13" x14ac:dyDescent="0.25">
      <c r="A437" s="2">
        <v>2400</v>
      </c>
      <c r="C437" s="2" t="s">
        <v>5</v>
      </c>
      <c r="D437" s="2">
        <v>8</v>
      </c>
      <c r="E437" s="2">
        <v>4.05</v>
      </c>
      <c r="F437" s="12">
        <v>40634</v>
      </c>
      <c r="G437" s="18">
        <v>2012</v>
      </c>
      <c r="H437" s="2">
        <f ca="1">IF(G437=Inputs!$A$4,1,0)</f>
        <v>0</v>
      </c>
      <c r="I437" s="21">
        <f ca="1">IF(H437=1,HLOOKUP(MONTH(F437),Inputs!$B$11:$M$15,5),IF(YEAR($F437)&gt;$G437,0,IF(YEAR($F437)=$G437,HLOOKUP(MONTH(F437),Inputs!$B$11:$M$15,4),1)))</f>
        <v>1</v>
      </c>
      <c r="J437" s="2">
        <f>SUMIFS('raw data'!$E:$E,'raw data'!$A:$A,"="&amp;WholeYearOnly1!$A437,'raw data'!$G:$G,"="&amp;WholeYearOnly1!$G437)</f>
        <v>5</v>
      </c>
      <c r="K437" s="24">
        <f ca="1">$E437*I437*Inputs!$A$2</f>
        <v>4.4550000000000001</v>
      </c>
      <c r="L437" s="11">
        <f ca="1">IFERROR(J437/K437,"")</f>
        <v>1.122334455667789</v>
      </c>
      <c r="M437" s="26">
        <f>J437/((8760)*(E437/1000))</f>
        <v>0.1409324088167315</v>
      </c>
    </row>
    <row r="438" spans="1:13" x14ac:dyDescent="0.25">
      <c r="A438" s="2">
        <v>2427</v>
      </c>
      <c r="C438" s="2" t="s">
        <v>5</v>
      </c>
      <c r="D438" s="2">
        <v>8</v>
      </c>
      <c r="E438" s="2">
        <v>4.83</v>
      </c>
      <c r="F438" s="12">
        <v>40603</v>
      </c>
      <c r="G438" s="18">
        <v>2012</v>
      </c>
      <c r="H438" s="2">
        <f ca="1">IF(G438=Inputs!$A$4,1,0)</f>
        <v>0</v>
      </c>
      <c r="I438" s="21">
        <f ca="1">IF(H438=1,HLOOKUP(MONTH(F438),Inputs!$B$11:$M$15,5),IF(YEAR($F438)&gt;$G438,0,IF(YEAR($F438)=$G438,HLOOKUP(MONTH(F438),Inputs!$B$11:$M$15,4),1)))</f>
        <v>1</v>
      </c>
      <c r="J438" s="2">
        <f>SUMIFS('raw data'!$E:$E,'raw data'!$A:$A,"="&amp;WholeYearOnly1!$A438,'raw data'!$G:$G,"="&amp;WholeYearOnly1!$G438)</f>
        <v>6</v>
      </c>
      <c r="K438" s="24">
        <f ca="1">$E438*I438*Inputs!$A$2</f>
        <v>5.3130000000000006</v>
      </c>
      <c r="L438" s="11">
        <f ca="1">IFERROR(J438/K438,"")</f>
        <v>1.129305477131564</v>
      </c>
      <c r="M438" s="26">
        <f>J438/((8760)*(E438/1000))</f>
        <v>0.14180776539323292</v>
      </c>
    </row>
    <row r="439" spans="1:13" x14ac:dyDescent="0.25">
      <c r="A439" s="2">
        <v>2433</v>
      </c>
      <c r="C439" s="2" t="s">
        <v>5</v>
      </c>
      <c r="D439" s="2">
        <v>6</v>
      </c>
      <c r="E439" s="2">
        <v>8.14</v>
      </c>
      <c r="F439" s="12">
        <v>40603</v>
      </c>
      <c r="G439" s="18">
        <v>2012</v>
      </c>
      <c r="H439" s="2">
        <f ca="1">IF(G439=Inputs!$A$4,1,0)</f>
        <v>0</v>
      </c>
      <c r="I439" s="21">
        <f ca="1">IF(H439=1,HLOOKUP(MONTH(F439),Inputs!$B$11:$M$15,5),IF(YEAR($F439)&gt;$G439,0,IF(YEAR($F439)=$G439,HLOOKUP(MONTH(F439),Inputs!$B$11:$M$15,4),1)))</f>
        <v>1</v>
      </c>
      <c r="J439" s="2">
        <f>SUMIFS('raw data'!$E:$E,'raw data'!$A:$A,"="&amp;WholeYearOnly1!$A439,'raw data'!$G:$G,"="&amp;WholeYearOnly1!$G439)</f>
        <v>8</v>
      </c>
      <c r="K439" s="24">
        <f ca="1">$E439*I439*Inputs!$A$2</f>
        <v>8.9540000000000006</v>
      </c>
      <c r="L439" s="11">
        <f ca="1">IFERROR(J439/K439,"")</f>
        <v>0.89345543890998436</v>
      </c>
      <c r="M439" s="26">
        <f>J439/((8760)*(E439/1000))</f>
        <v>0.1121918930138108</v>
      </c>
    </row>
    <row r="440" spans="1:13" x14ac:dyDescent="0.25">
      <c r="A440" s="2">
        <v>2450</v>
      </c>
      <c r="C440" s="2" t="s">
        <v>5</v>
      </c>
      <c r="D440" s="2">
        <v>3</v>
      </c>
      <c r="E440" s="2">
        <v>44.8</v>
      </c>
      <c r="F440" s="12">
        <v>40575</v>
      </c>
      <c r="G440" s="18">
        <v>2012</v>
      </c>
      <c r="H440" s="2">
        <f ca="1">IF(G440=Inputs!$A$4,1,0)</f>
        <v>0</v>
      </c>
      <c r="I440" s="21">
        <f ca="1">IF(H440=1,HLOOKUP(MONTH(F440),Inputs!$B$11:$M$15,5),IF(YEAR($F440)&gt;$G440,0,IF(YEAR($F440)=$G440,HLOOKUP(MONTH(F440),Inputs!$B$11:$M$15,4),1)))</f>
        <v>1</v>
      </c>
      <c r="J440" s="2">
        <f>SUMIFS('raw data'!$E:$E,'raw data'!$A:$A,"="&amp;WholeYearOnly1!$A440,'raw data'!$G:$G,"="&amp;WholeYearOnly1!$G440)</f>
        <v>51</v>
      </c>
      <c r="K440" s="24">
        <f ca="1">$E440*I440*Inputs!$A$2</f>
        <v>49.28</v>
      </c>
      <c r="L440" s="11">
        <f ca="1">IFERROR(J440/K440,"")</f>
        <v>1.0349025974025974</v>
      </c>
      <c r="M440" s="26">
        <f>J440/((8760)*(E440/1000))</f>
        <v>0.12995352250489237</v>
      </c>
    </row>
    <row r="441" spans="1:13" x14ac:dyDescent="0.25">
      <c r="A441" s="2">
        <v>2463</v>
      </c>
      <c r="C441" s="2" t="s">
        <v>5</v>
      </c>
      <c r="D441" s="2">
        <v>3</v>
      </c>
      <c r="E441" s="2">
        <v>51.03</v>
      </c>
      <c r="F441" s="12">
        <v>40575</v>
      </c>
      <c r="G441" s="18">
        <v>2012</v>
      </c>
      <c r="H441" s="2">
        <f ca="1">IF(G441=Inputs!$A$4,1,0)</f>
        <v>0</v>
      </c>
      <c r="I441" s="21">
        <f ca="1">IF(H441=1,HLOOKUP(MONTH(F441),Inputs!$B$11:$M$15,5),IF(YEAR($F441)&gt;$G441,0,IF(YEAR($F441)=$G441,HLOOKUP(MONTH(F441),Inputs!$B$11:$M$15,4),1)))</f>
        <v>1</v>
      </c>
      <c r="J441" s="2">
        <f>SUMIFS('raw data'!$E:$E,'raw data'!$A:$A,"="&amp;WholeYearOnly1!$A441,'raw data'!$G:$G,"="&amp;WholeYearOnly1!$G441)</f>
        <v>60</v>
      </c>
      <c r="K441" s="24">
        <f ca="1">$E441*I441*Inputs!$A$2</f>
        <v>56.133000000000003</v>
      </c>
      <c r="L441" s="11">
        <f ca="1">IFERROR(J441/K441,"")</f>
        <v>1.0688899577788467</v>
      </c>
      <c r="M441" s="26">
        <f>J441/((8760)*(E441/1000))</f>
        <v>0.13422134173022046</v>
      </c>
    </row>
    <row r="442" spans="1:13" x14ac:dyDescent="0.25">
      <c r="A442" s="2">
        <v>2474</v>
      </c>
      <c r="C442" s="2" t="s">
        <v>5</v>
      </c>
      <c r="D442" s="2">
        <v>9</v>
      </c>
      <c r="E442" s="2">
        <v>5.17</v>
      </c>
      <c r="F442" s="12">
        <v>40634</v>
      </c>
      <c r="G442" s="18">
        <v>2012</v>
      </c>
      <c r="H442" s="2">
        <f ca="1">IF(G442=Inputs!$A$4,1,0)</f>
        <v>0</v>
      </c>
      <c r="I442" s="21">
        <f ca="1">IF(H442=1,HLOOKUP(MONTH(F442),Inputs!$B$11:$M$15,5),IF(YEAR($F442)&gt;$G442,0,IF(YEAR($F442)=$G442,HLOOKUP(MONTH(F442),Inputs!$B$11:$M$15,4),1)))</f>
        <v>1</v>
      </c>
      <c r="J442" s="2">
        <f>SUMIFS('raw data'!$E:$E,'raw data'!$A:$A,"="&amp;WholeYearOnly1!$A442,'raw data'!$G:$G,"="&amp;WholeYearOnly1!$G442)</f>
        <v>7</v>
      </c>
      <c r="K442" s="24">
        <f ca="1">$E442*I442*Inputs!$A$2</f>
        <v>5.6870000000000003</v>
      </c>
      <c r="L442" s="11">
        <f ca="1">IFERROR(J442/K442,"")</f>
        <v>1.2308774397749251</v>
      </c>
      <c r="M442" s="26">
        <f>J442/((8760)*(E442/1000))</f>
        <v>0.15456223558817556</v>
      </c>
    </row>
    <row r="443" spans="1:13" x14ac:dyDescent="0.25">
      <c r="A443" s="2">
        <v>2512</v>
      </c>
      <c r="C443" s="2" t="s">
        <v>5</v>
      </c>
      <c r="D443" s="2">
        <v>8</v>
      </c>
      <c r="E443" s="2">
        <v>8.0500000000000007</v>
      </c>
      <c r="F443" s="12">
        <v>40575</v>
      </c>
      <c r="G443" s="18">
        <v>2012</v>
      </c>
      <c r="H443" s="2">
        <f ca="1">IF(G443=Inputs!$A$4,1,0)</f>
        <v>0</v>
      </c>
      <c r="I443" s="21">
        <f ca="1">IF(H443=1,HLOOKUP(MONTH(F443),Inputs!$B$11:$M$15,5),IF(YEAR($F443)&gt;$G443,0,IF(YEAR($F443)=$G443,HLOOKUP(MONTH(F443),Inputs!$B$11:$M$15,4),1)))</f>
        <v>1</v>
      </c>
      <c r="J443" s="2">
        <f>SUMIFS('raw data'!$E:$E,'raw data'!$A:$A,"="&amp;WholeYearOnly1!$A443,'raw data'!$G:$G,"="&amp;WholeYearOnly1!$G443)</f>
        <v>10</v>
      </c>
      <c r="K443" s="24">
        <f ca="1">$E443*I443*Inputs!$A$2</f>
        <v>8.8550000000000022</v>
      </c>
      <c r="L443" s="11">
        <f ca="1">IFERROR(J443/K443,"")</f>
        <v>1.1293054771315638</v>
      </c>
      <c r="M443" s="26">
        <f>J443/((8760)*(E443/1000))</f>
        <v>0.14180776539323292</v>
      </c>
    </row>
    <row r="444" spans="1:13" x14ac:dyDescent="0.25">
      <c r="A444" s="2">
        <v>2619</v>
      </c>
      <c r="C444" s="2" t="s">
        <v>5</v>
      </c>
      <c r="D444" s="2">
        <v>8</v>
      </c>
      <c r="E444" s="2">
        <v>2.448</v>
      </c>
      <c r="F444" s="12">
        <v>40695</v>
      </c>
      <c r="G444" s="18">
        <v>2012</v>
      </c>
      <c r="H444" s="2">
        <f ca="1">IF(G444=Inputs!$A$4,1,0)</f>
        <v>0</v>
      </c>
      <c r="I444" s="21">
        <f ca="1">IF(H444=1,HLOOKUP(MONTH(F444),Inputs!$B$11:$M$15,5),IF(YEAR($F444)&gt;$G444,0,IF(YEAR($F444)=$G444,HLOOKUP(MONTH(F444),Inputs!$B$11:$M$15,4),1)))</f>
        <v>1</v>
      </c>
      <c r="J444" s="2">
        <f>SUMIFS('raw data'!$E:$E,'raw data'!$A:$A,"="&amp;WholeYearOnly1!$A444,'raw data'!$G:$G,"="&amp;WholeYearOnly1!$G444)</f>
        <v>3</v>
      </c>
      <c r="K444" s="24">
        <f ca="1">$E444*I444*Inputs!$A$2</f>
        <v>2.6928000000000001</v>
      </c>
      <c r="L444" s="11">
        <f ca="1">IFERROR(J444/K444,"")</f>
        <v>1.1140819964349375</v>
      </c>
      <c r="M444" s="26">
        <f>J444/((8760)*(E444/1000))</f>
        <v>0.13989614110484375</v>
      </c>
    </row>
    <row r="445" spans="1:13" x14ac:dyDescent="0.25">
      <c r="A445" s="2">
        <v>2638</v>
      </c>
      <c r="C445" s="2" t="s">
        <v>5</v>
      </c>
      <c r="D445" s="2">
        <v>6</v>
      </c>
      <c r="E445" s="2">
        <v>1.175</v>
      </c>
      <c r="F445" s="12">
        <v>40787</v>
      </c>
      <c r="G445" s="18">
        <v>2012</v>
      </c>
      <c r="H445" s="2">
        <f ca="1">IF(G445=Inputs!$A$4,1,0)</f>
        <v>0</v>
      </c>
      <c r="I445" s="21">
        <f ca="1">IF(H445=1,HLOOKUP(MONTH(F445),Inputs!$B$11:$M$15,5),IF(YEAR($F445)&gt;$G445,0,IF(YEAR($F445)=$G445,HLOOKUP(MONTH(F445),Inputs!$B$11:$M$15,4),1)))</f>
        <v>1</v>
      </c>
      <c r="J445" s="2">
        <f>SUMIFS('raw data'!$E:$E,'raw data'!$A:$A,"="&amp;WholeYearOnly1!$A445,'raw data'!$G:$G,"="&amp;WholeYearOnly1!$G445)</f>
        <v>1</v>
      </c>
      <c r="K445" s="24">
        <f ca="1">$E445*I445*Inputs!$A$2</f>
        <v>1.2925000000000002</v>
      </c>
      <c r="L445" s="11">
        <f ca="1">IFERROR(J445/K445,"")</f>
        <v>0.77369439071566715</v>
      </c>
      <c r="M445" s="26">
        <f>J445/((8760)*(E445/1000))</f>
        <v>9.7153405226853187E-2</v>
      </c>
    </row>
    <row r="446" spans="1:13" x14ac:dyDescent="0.25">
      <c r="A446" s="2">
        <v>2746</v>
      </c>
      <c r="C446" s="2" t="s">
        <v>5</v>
      </c>
      <c r="D446" s="2">
        <v>6</v>
      </c>
      <c r="E446" s="2">
        <v>4.2300000000000004</v>
      </c>
      <c r="F446" s="12">
        <v>40756</v>
      </c>
      <c r="G446" s="18">
        <v>2012</v>
      </c>
      <c r="H446" s="2">
        <f ca="1">IF(G446=Inputs!$A$4,1,0)</f>
        <v>0</v>
      </c>
      <c r="I446" s="21">
        <f ca="1">IF(H446=1,HLOOKUP(MONTH(F446),Inputs!$B$11:$M$15,5),IF(YEAR($F446)&gt;$G446,0,IF(YEAR($F446)=$G446,HLOOKUP(MONTH(F446),Inputs!$B$11:$M$15,4),1)))</f>
        <v>1</v>
      </c>
      <c r="J446" s="2">
        <f>SUMIFS('raw data'!$E:$E,'raw data'!$A:$A,"="&amp;WholeYearOnly1!$A446,'raw data'!$G:$G,"="&amp;WholeYearOnly1!$G446)</f>
        <v>6</v>
      </c>
      <c r="K446" s="24">
        <f ca="1">$E446*I446*Inputs!$A$2</f>
        <v>4.6530000000000005</v>
      </c>
      <c r="L446" s="11">
        <f ca="1">IFERROR(J446/K446,"")</f>
        <v>1.2894906511927786</v>
      </c>
      <c r="M446" s="26">
        <f>J446/((8760)*(E446/1000))</f>
        <v>0.16192234204475534</v>
      </c>
    </row>
    <row r="447" spans="1:13" x14ac:dyDescent="0.25">
      <c r="A447" s="2">
        <v>2774</v>
      </c>
      <c r="C447" s="2" t="s">
        <v>5</v>
      </c>
      <c r="D447" s="2">
        <v>6</v>
      </c>
      <c r="E447" s="2">
        <v>2.8</v>
      </c>
      <c r="F447" s="12">
        <v>40725</v>
      </c>
      <c r="G447" s="18">
        <v>2012</v>
      </c>
      <c r="H447" s="2">
        <f ca="1">IF(G447=Inputs!$A$4,1,0)</f>
        <v>0</v>
      </c>
      <c r="I447" s="21">
        <f ca="1">IF(H447=1,HLOOKUP(MONTH(F447),Inputs!$B$11:$M$15,5),IF(YEAR($F447)&gt;$G447,0,IF(YEAR($F447)=$G447,HLOOKUP(MONTH(F447),Inputs!$B$11:$M$15,4),1)))</f>
        <v>1</v>
      </c>
      <c r="J447" s="2">
        <f>SUMIFS('raw data'!$E:$E,'raw data'!$A:$A,"="&amp;WholeYearOnly1!$A447,'raw data'!$G:$G,"="&amp;WholeYearOnly1!$G447)</f>
        <v>3</v>
      </c>
      <c r="K447" s="24">
        <f ca="1">$E447*I447*Inputs!$A$2</f>
        <v>3.08</v>
      </c>
      <c r="L447" s="11">
        <f ca="1">IFERROR(J447/K447,"")</f>
        <v>0.97402597402597402</v>
      </c>
      <c r="M447" s="26">
        <f>J447/((8760)*(E447/1000))</f>
        <v>0.12230919765166341</v>
      </c>
    </row>
    <row r="448" spans="1:13" x14ac:dyDescent="0.25">
      <c r="A448" s="2">
        <v>2824</v>
      </c>
      <c r="C448" s="2" t="s">
        <v>5</v>
      </c>
      <c r="D448" s="2">
        <v>8</v>
      </c>
      <c r="E448" s="2">
        <v>2.1760000000000002</v>
      </c>
      <c r="F448" s="12">
        <v>40695</v>
      </c>
      <c r="G448" s="18">
        <v>2012</v>
      </c>
      <c r="H448" s="2">
        <f ca="1">IF(G448=Inputs!$A$4,1,0)</f>
        <v>0</v>
      </c>
      <c r="I448" s="21">
        <f ca="1">IF(H448=1,HLOOKUP(MONTH(F448),Inputs!$B$11:$M$15,5),IF(YEAR($F448)&gt;$G448,0,IF(YEAR($F448)=$G448,HLOOKUP(MONTH(F448),Inputs!$B$11:$M$15,4),1)))</f>
        <v>1</v>
      </c>
      <c r="J448" s="2">
        <f>SUMIFS('raw data'!$E:$E,'raw data'!$A:$A,"="&amp;WholeYearOnly1!$A448,'raw data'!$G:$G,"="&amp;WholeYearOnly1!$G448)</f>
        <v>3</v>
      </c>
      <c r="K448" s="24">
        <f ca="1">$E448*I448*Inputs!$A$2</f>
        <v>2.3936000000000002</v>
      </c>
      <c r="L448" s="11">
        <f ca="1">IFERROR(J448/K448,"")</f>
        <v>1.2533422459893047</v>
      </c>
      <c r="M448" s="26">
        <f>J448/((8760)*(E448/1000))</f>
        <v>0.15738315874294923</v>
      </c>
    </row>
    <row r="449" spans="1:13" x14ac:dyDescent="0.25">
      <c r="A449" s="2">
        <v>2929</v>
      </c>
      <c r="C449" s="2" t="s">
        <v>5</v>
      </c>
      <c r="D449" s="2">
        <v>6</v>
      </c>
      <c r="E449" s="2">
        <v>6.44</v>
      </c>
      <c r="F449" s="12">
        <v>40664</v>
      </c>
      <c r="G449" s="18">
        <v>2012</v>
      </c>
      <c r="H449" s="2">
        <f ca="1">IF(G449=Inputs!$A$4,1,0)</f>
        <v>0</v>
      </c>
      <c r="I449" s="21">
        <f ca="1">IF(H449=1,HLOOKUP(MONTH(F449),Inputs!$B$11:$M$15,5),IF(YEAR($F449)&gt;$G449,0,IF(YEAR($F449)=$G449,HLOOKUP(MONTH(F449),Inputs!$B$11:$M$15,4),1)))</f>
        <v>1</v>
      </c>
      <c r="J449" s="2">
        <f>SUMIFS('raw data'!$E:$E,'raw data'!$A:$A,"="&amp;WholeYearOnly1!$A449,'raw data'!$G:$G,"="&amp;WholeYearOnly1!$G449)</f>
        <v>8</v>
      </c>
      <c r="K449" s="24">
        <f ca="1">$E449*I449*Inputs!$A$2</f>
        <v>7.0840000000000014</v>
      </c>
      <c r="L449" s="11">
        <f ca="1">IFERROR(J449/K449,"")</f>
        <v>1.1293054771315638</v>
      </c>
      <c r="M449" s="26">
        <f>J449/((8760)*(E449/1000))</f>
        <v>0.14180776539323292</v>
      </c>
    </row>
    <row r="450" spans="1:13" x14ac:dyDescent="0.25">
      <c r="A450" s="2">
        <v>3030</v>
      </c>
      <c r="C450" s="2" t="s">
        <v>5</v>
      </c>
      <c r="D450" s="2">
        <v>6</v>
      </c>
      <c r="E450" s="2">
        <v>7.8540000000000001</v>
      </c>
      <c r="F450" s="12">
        <v>40725</v>
      </c>
      <c r="G450" s="18">
        <v>2012</v>
      </c>
      <c r="H450" s="2">
        <f ca="1">IF(G450=Inputs!$A$4,1,0)</f>
        <v>0</v>
      </c>
      <c r="I450" s="21">
        <f ca="1">IF(H450=1,HLOOKUP(MONTH(F450),Inputs!$B$11:$M$15,5),IF(YEAR($F450)&gt;$G450,0,IF(YEAR($F450)=$G450,HLOOKUP(MONTH(F450),Inputs!$B$11:$M$15,4),1)))</f>
        <v>1</v>
      </c>
      <c r="J450" s="2">
        <f>SUMIFS('raw data'!$E:$E,'raw data'!$A:$A,"="&amp;WholeYearOnly1!$A450,'raw data'!$G:$G,"="&amp;WholeYearOnly1!$G450)</f>
        <v>10</v>
      </c>
      <c r="K450" s="24">
        <f ca="1">$E450*I450*Inputs!$A$2</f>
        <v>8.6394000000000002</v>
      </c>
      <c r="L450" s="11">
        <f ca="1">IFERROR(J450/K450,"")</f>
        <v>1.1574877885038313</v>
      </c>
      <c r="M450" s="26">
        <f>J450/((8760)*(E450/1000))</f>
        <v>0.14534664010892859</v>
      </c>
    </row>
    <row r="451" spans="1:13" x14ac:dyDescent="0.25">
      <c r="A451" s="2">
        <v>3153</v>
      </c>
      <c r="C451" s="2" t="s">
        <v>5</v>
      </c>
      <c r="D451" s="2">
        <v>5</v>
      </c>
      <c r="E451" s="2">
        <v>5.94</v>
      </c>
      <c r="F451" s="12">
        <v>40695</v>
      </c>
      <c r="G451" s="18">
        <v>2012</v>
      </c>
      <c r="H451" s="2">
        <f ca="1">IF(G451=Inputs!$A$4,1,0)</f>
        <v>0</v>
      </c>
      <c r="I451" s="21">
        <f ca="1">IF(H451=1,HLOOKUP(MONTH(F451),Inputs!$B$11:$M$15,5),IF(YEAR($F451)&gt;$G451,0,IF(YEAR($F451)=$G451,HLOOKUP(MONTH(F451),Inputs!$B$11:$M$15,4),1)))</f>
        <v>1</v>
      </c>
      <c r="J451" s="2">
        <f>SUMIFS('raw data'!$E:$E,'raw data'!$A:$A,"="&amp;WholeYearOnly1!$A451,'raw data'!$G:$G,"="&amp;WholeYearOnly1!$G451)</f>
        <v>6</v>
      </c>
      <c r="K451" s="24">
        <f ca="1">$E451*I451*Inputs!$A$2</f>
        <v>6.5340000000000007</v>
      </c>
      <c r="L451" s="11">
        <f ca="1">IFERROR(J451/K451,"")</f>
        <v>0.9182736455463727</v>
      </c>
      <c r="M451" s="26">
        <f>J451/((8760)*(E451/1000))</f>
        <v>0.11530833448641668</v>
      </c>
    </row>
    <row r="452" spans="1:13" x14ac:dyDescent="0.25">
      <c r="A452" s="2">
        <v>3195</v>
      </c>
      <c r="C452" s="2" t="s">
        <v>5</v>
      </c>
      <c r="D452" s="2">
        <v>5</v>
      </c>
      <c r="E452" s="2">
        <v>5.59</v>
      </c>
      <c r="F452" s="12">
        <v>40817</v>
      </c>
      <c r="G452" s="18">
        <v>2012</v>
      </c>
      <c r="H452" s="2">
        <f ca="1">IF(G452=Inputs!$A$4,1,0)</f>
        <v>0</v>
      </c>
      <c r="I452" s="21">
        <f ca="1">IF(H452=1,HLOOKUP(MONTH(F452),Inputs!$B$11:$M$15,5),IF(YEAR($F452)&gt;$G452,0,IF(YEAR($F452)=$G452,HLOOKUP(MONTH(F452),Inputs!$B$11:$M$15,4),1)))</f>
        <v>1</v>
      </c>
      <c r="J452" s="2">
        <f>SUMIFS('raw data'!$E:$E,'raw data'!$A:$A,"="&amp;WholeYearOnly1!$A452,'raw data'!$G:$G,"="&amp;WholeYearOnly1!$G452)</f>
        <v>7</v>
      </c>
      <c r="K452" s="24">
        <f ca="1">$E452*I452*Inputs!$A$2</f>
        <v>6.149</v>
      </c>
      <c r="L452" s="11">
        <f ca="1">IFERROR(J452/K452,"")</f>
        <v>1.1383964872336965</v>
      </c>
      <c r="M452" s="26">
        <f>J452/((8760)*(E452/1000))</f>
        <v>0.14294933058870621</v>
      </c>
    </row>
    <row r="453" spans="1:13" x14ac:dyDescent="0.25">
      <c r="A453" s="2">
        <v>3300</v>
      </c>
      <c r="C453" s="2" t="s">
        <v>5</v>
      </c>
      <c r="D453" s="2">
        <v>5</v>
      </c>
      <c r="E453" s="2">
        <v>9.99</v>
      </c>
      <c r="F453" s="12">
        <v>40664</v>
      </c>
      <c r="G453" s="18">
        <v>2012</v>
      </c>
      <c r="H453" s="2">
        <f ca="1">IF(G453=Inputs!$A$4,1,0)</f>
        <v>0</v>
      </c>
      <c r="I453" s="21">
        <f ca="1">IF(H453=1,HLOOKUP(MONTH(F453),Inputs!$B$11:$M$15,5),IF(YEAR($F453)&gt;$G453,0,IF(YEAR($F453)=$G453,HLOOKUP(MONTH(F453),Inputs!$B$11:$M$15,4),1)))</f>
        <v>1</v>
      </c>
      <c r="J453" s="2">
        <f>SUMIFS('raw data'!$E:$E,'raw data'!$A:$A,"="&amp;WholeYearOnly1!$A453,'raw data'!$G:$G,"="&amp;WholeYearOnly1!$G453)</f>
        <v>11</v>
      </c>
      <c r="K453" s="24">
        <f ca="1">$E453*I453*Inputs!$A$2</f>
        <v>10.989000000000001</v>
      </c>
      <c r="L453" s="11">
        <f ca="1">IFERROR(J453/K453,"")</f>
        <v>1.0010010010010009</v>
      </c>
      <c r="M453" s="26">
        <f>J453/((8760)*(E453/1000))</f>
        <v>0.1256964727284362</v>
      </c>
    </row>
    <row r="454" spans="1:13" x14ac:dyDescent="0.25">
      <c r="A454" s="2">
        <v>3306</v>
      </c>
      <c r="C454" s="2" t="s">
        <v>5</v>
      </c>
      <c r="D454" s="2">
        <v>8</v>
      </c>
      <c r="E454" s="2">
        <v>1.9039999999999999</v>
      </c>
      <c r="F454" s="12">
        <v>40756</v>
      </c>
      <c r="G454" s="18">
        <v>2012</v>
      </c>
      <c r="H454" s="2">
        <f ca="1">IF(G454=Inputs!$A$4,1,0)</f>
        <v>0</v>
      </c>
      <c r="I454" s="21">
        <f ca="1">IF(H454=1,HLOOKUP(MONTH(F454),Inputs!$B$11:$M$15,5),IF(YEAR($F454)&gt;$G454,0,IF(YEAR($F454)=$G454,HLOOKUP(MONTH(F454),Inputs!$B$11:$M$15,4),1)))</f>
        <v>1</v>
      </c>
      <c r="J454" s="2">
        <f>SUMIFS('raw data'!$E:$E,'raw data'!$A:$A,"="&amp;WholeYearOnly1!$A454,'raw data'!$G:$G,"="&amp;WholeYearOnly1!$G454)</f>
        <v>2</v>
      </c>
      <c r="K454" s="24">
        <f ca="1">$E454*I454*Inputs!$A$2</f>
        <v>2.0944000000000003</v>
      </c>
      <c r="L454" s="11">
        <f ca="1">IFERROR(J454/K454,"")</f>
        <v>0.95492742551566068</v>
      </c>
      <c r="M454" s="26">
        <f>J454/((8760)*(E454/1000))</f>
        <v>0.11991097808986607</v>
      </c>
    </row>
    <row r="455" spans="1:13" x14ac:dyDescent="0.25">
      <c r="A455" s="2">
        <v>3425</v>
      </c>
      <c r="C455" s="2" t="s">
        <v>5</v>
      </c>
      <c r="D455" s="2">
        <v>8</v>
      </c>
      <c r="E455" s="2">
        <v>53.76</v>
      </c>
      <c r="F455" s="12">
        <v>40848</v>
      </c>
      <c r="G455" s="18">
        <v>2012</v>
      </c>
      <c r="H455" s="2">
        <f ca="1">IF(G455=Inputs!$A$4,1,0)</f>
        <v>0</v>
      </c>
      <c r="I455" s="21">
        <f ca="1">IF(H455=1,HLOOKUP(MONTH(F455),Inputs!$B$11:$M$15,5),IF(YEAR($F455)&gt;$G455,0,IF(YEAR($F455)=$G455,HLOOKUP(MONTH(F455),Inputs!$B$11:$M$15,4),1)))</f>
        <v>1</v>
      </c>
      <c r="J455" s="2">
        <f>SUMIFS('raw data'!$E:$E,'raw data'!$A:$A,"="&amp;WholeYearOnly1!$A455,'raw data'!$G:$G,"="&amp;WholeYearOnly1!$G455)</f>
        <v>73</v>
      </c>
      <c r="K455" s="24">
        <f ca="1">$E455*I455*Inputs!$A$2</f>
        <v>59.136000000000003</v>
      </c>
      <c r="L455" s="11">
        <f ca="1">IFERROR(J455/K455,"")</f>
        <v>1.2344426406926405</v>
      </c>
      <c r="M455" s="26">
        <f>J455/((8760)*(E455/1000))</f>
        <v>0.15500992063492064</v>
      </c>
    </row>
    <row r="456" spans="1:13" x14ac:dyDescent="0.25">
      <c r="A456" s="2">
        <v>3753</v>
      </c>
      <c r="C456" s="2" t="s">
        <v>5</v>
      </c>
      <c r="D456" s="2">
        <v>6</v>
      </c>
      <c r="E456" s="2">
        <v>5.7350000000000003</v>
      </c>
      <c r="F456" s="12">
        <v>40634</v>
      </c>
      <c r="G456" s="18">
        <v>2012</v>
      </c>
      <c r="H456" s="2">
        <f ca="1">IF(G456=Inputs!$A$4,1,0)</f>
        <v>0</v>
      </c>
      <c r="I456" s="21">
        <f ca="1">IF(H456=1,HLOOKUP(MONTH(F456),Inputs!$B$11:$M$15,5),IF(YEAR($F456)&gt;$G456,0,IF(YEAR($F456)=$G456,HLOOKUP(MONTH(F456),Inputs!$B$11:$M$15,4),1)))</f>
        <v>1</v>
      </c>
      <c r="J456" s="2">
        <f>SUMIFS('raw data'!$E:$E,'raw data'!$A:$A,"="&amp;WholeYearOnly1!$A456,'raw data'!$G:$G,"="&amp;WholeYearOnly1!$G456)</f>
        <v>7</v>
      </c>
      <c r="K456" s="24">
        <f ca="1">$E456*I456*Inputs!$A$2</f>
        <v>6.3085000000000004</v>
      </c>
      <c r="L456" s="11">
        <f ca="1">IFERROR(J456/K456,"")</f>
        <v>1.1096140128398193</v>
      </c>
      <c r="M456" s="26">
        <f>J456/((8760)*(E456/1000))</f>
        <v>0.13933509293650698</v>
      </c>
    </row>
    <row r="457" spans="1:13" x14ac:dyDescent="0.25">
      <c r="A457" s="2">
        <v>161</v>
      </c>
      <c r="C457" s="2" t="s">
        <v>5</v>
      </c>
      <c r="D457" s="2">
        <v>2</v>
      </c>
      <c r="E457" s="2">
        <v>22.12</v>
      </c>
      <c r="F457" s="12">
        <v>40057</v>
      </c>
      <c r="G457" s="18">
        <v>2013</v>
      </c>
      <c r="H457" s="2">
        <f ca="1">IF(G457=Inputs!$A$4,1,0)</f>
        <v>0</v>
      </c>
      <c r="I457" s="21">
        <f ca="1">IF(H457=1,HLOOKUP(MONTH(F457),Inputs!$B$11:$M$15,5),IF(YEAR($F457)&gt;$G457,0,IF(YEAR($F457)=$G457,HLOOKUP(MONTH(F457),Inputs!$B$11:$M$15,4),1)))</f>
        <v>1</v>
      </c>
      <c r="J457" s="2">
        <f>SUMIFS('raw data'!$E:$E,'raw data'!$A:$A,"="&amp;WholeYearOnly1!$A457,'raw data'!$G:$G,"="&amp;WholeYearOnly1!$G457)</f>
        <v>12</v>
      </c>
      <c r="K457" s="24">
        <f ca="1">$E457*I457*Inputs!$A$2</f>
        <v>24.332000000000004</v>
      </c>
      <c r="L457" s="11">
        <f ca="1">IFERROR(J457/K457,"")</f>
        <v>0.49317770836758168</v>
      </c>
      <c r="M457" s="26">
        <f>J457/((8760)*(E457/1000))</f>
        <v>6.1928707671728311E-2</v>
      </c>
    </row>
    <row r="458" spans="1:13" x14ac:dyDescent="0.25">
      <c r="A458" s="2">
        <v>164</v>
      </c>
      <c r="C458" s="2" t="s">
        <v>5</v>
      </c>
      <c r="D458" s="2">
        <v>2</v>
      </c>
      <c r="E458" s="2">
        <v>2.8</v>
      </c>
      <c r="F458" s="12">
        <v>40087</v>
      </c>
      <c r="G458" s="18">
        <v>2013</v>
      </c>
      <c r="H458" s="2">
        <f ca="1">IF(G458=Inputs!$A$4,1,0)</f>
        <v>0</v>
      </c>
      <c r="I458" s="21">
        <f ca="1">IF(H458=1,HLOOKUP(MONTH(F458),Inputs!$B$11:$M$15,5),IF(YEAR($F458)&gt;$G458,0,IF(YEAR($F458)=$G458,HLOOKUP(MONTH(F458),Inputs!$B$11:$M$15,4),1)))</f>
        <v>1</v>
      </c>
      <c r="J458" s="2">
        <f>SUMIFS('raw data'!$E:$E,'raw data'!$A:$A,"="&amp;WholeYearOnly1!$A458,'raw data'!$G:$G,"="&amp;WholeYearOnly1!$G458)</f>
        <v>4</v>
      </c>
      <c r="K458" s="24">
        <f ca="1">$E458*I458*Inputs!$A$2</f>
        <v>3.08</v>
      </c>
      <c r="L458" s="11">
        <f ca="1">IFERROR(J458/K458,"")</f>
        <v>1.2987012987012987</v>
      </c>
      <c r="M458" s="26">
        <f>J458/((8760)*(E458/1000))</f>
        <v>0.16307893020221789</v>
      </c>
    </row>
    <row r="459" spans="1:13" x14ac:dyDescent="0.25">
      <c r="A459" s="2">
        <v>170</v>
      </c>
      <c r="C459" s="2" t="s">
        <v>5</v>
      </c>
      <c r="D459" s="2">
        <v>2</v>
      </c>
      <c r="E459" s="2">
        <v>3.024</v>
      </c>
      <c r="F459" s="12">
        <v>40087</v>
      </c>
      <c r="G459" s="18">
        <v>2013</v>
      </c>
      <c r="H459" s="2">
        <f ca="1">IF(G459=Inputs!$A$4,1,0)</f>
        <v>0</v>
      </c>
      <c r="I459" s="21">
        <f ca="1">IF(H459=1,HLOOKUP(MONTH(F459),Inputs!$B$11:$M$15,5),IF(YEAR($F459)&gt;$G459,0,IF(YEAR($F459)=$G459,HLOOKUP(MONTH(F459),Inputs!$B$11:$M$15,4),1)))</f>
        <v>1</v>
      </c>
      <c r="J459" s="2">
        <f>SUMIFS('raw data'!$E:$E,'raw data'!$A:$A,"="&amp;WholeYearOnly1!$A459,'raw data'!$G:$G,"="&amp;WholeYearOnly1!$G459)</f>
        <v>4</v>
      </c>
      <c r="K459" s="24">
        <f ca="1">$E459*I459*Inputs!$A$2</f>
        <v>3.3264000000000005</v>
      </c>
      <c r="L459" s="11">
        <f ca="1">IFERROR(J459/K459,"")</f>
        <v>1.2025012025012023</v>
      </c>
      <c r="M459" s="26">
        <f>J459/((8760)*(E459/1000))</f>
        <v>0.15099900944649802</v>
      </c>
    </row>
    <row r="460" spans="1:13" x14ac:dyDescent="0.25">
      <c r="A460" s="2">
        <v>171</v>
      </c>
      <c r="C460" s="2" t="s">
        <v>5</v>
      </c>
      <c r="D460" s="2">
        <v>2</v>
      </c>
      <c r="E460" s="2">
        <v>3.18</v>
      </c>
      <c r="F460" s="12">
        <v>40057</v>
      </c>
      <c r="G460" s="18">
        <v>2013</v>
      </c>
      <c r="H460" s="2">
        <f ca="1">IF(G460=Inputs!$A$4,1,0)</f>
        <v>0</v>
      </c>
      <c r="I460" s="21">
        <f ca="1">IF(H460=1,HLOOKUP(MONTH(F460),Inputs!$B$11:$M$15,5),IF(YEAR($F460)&gt;$G460,0,IF(YEAR($F460)=$G460,HLOOKUP(MONTH(F460),Inputs!$B$11:$M$15,4),1)))</f>
        <v>1</v>
      </c>
      <c r="J460" s="2">
        <f>SUMIFS('raw data'!$E:$E,'raw data'!$A:$A,"="&amp;WholeYearOnly1!$A460,'raw data'!$G:$G,"="&amp;WholeYearOnly1!$G460)</f>
        <v>0</v>
      </c>
      <c r="K460" s="24">
        <f ca="1">$E460*I460*Inputs!$A$2</f>
        <v>3.4980000000000007</v>
      </c>
      <c r="L460" s="11">
        <f ca="1">IFERROR(J460/K460,"")</f>
        <v>0</v>
      </c>
      <c r="M460" s="26">
        <f>J460/((8760)*(E460/1000))</f>
        <v>0</v>
      </c>
    </row>
    <row r="461" spans="1:13" x14ac:dyDescent="0.25">
      <c r="A461" s="2">
        <v>176</v>
      </c>
      <c r="C461" s="2" t="s">
        <v>5</v>
      </c>
      <c r="D461" s="2">
        <v>2</v>
      </c>
      <c r="E461" s="2">
        <v>3</v>
      </c>
      <c r="F461" s="12">
        <v>40087</v>
      </c>
      <c r="G461" s="18">
        <v>2013</v>
      </c>
      <c r="H461" s="2">
        <f ca="1">IF(G461=Inputs!$A$4,1,0)</f>
        <v>0</v>
      </c>
      <c r="I461" s="21">
        <f ca="1">IF(H461=1,HLOOKUP(MONTH(F461),Inputs!$B$11:$M$15,5),IF(YEAR($F461)&gt;$G461,0,IF(YEAR($F461)=$G461,HLOOKUP(MONTH(F461),Inputs!$B$11:$M$15,4),1)))</f>
        <v>1</v>
      </c>
      <c r="J461" s="2">
        <f>SUMIFS('raw data'!$E:$E,'raw data'!$A:$A,"="&amp;WholeYearOnly1!$A461,'raw data'!$G:$G,"="&amp;WholeYearOnly1!$G461)</f>
        <v>3</v>
      </c>
      <c r="K461" s="24">
        <f ca="1">$E461*I461*Inputs!$A$2</f>
        <v>3.3000000000000003</v>
      </c>
      <c r="L461" s="11">
        <f ca="1">IFERROR(J461/K461,"")</f>
        <v>0.90909090909090906</v>
      </c>
      <c r="M461" s="26">
        <f>J461/((8760)*(E461/1000))</f>
        <v>0.11415525114155251</v>
      </c>
    </row>
    <row r="462" spans="1:13" x14ac:dyDescent="0.25">
      <c r="A462" s="2">
        <v>181</v>
      </c>
      <c r="C462" s="2" t="s">
        <v>5</v>
      </c>
      <c r="D462" s="2">
        <v>2</v>
      </c>
      <c r="E462" s="2">
        <v>3.44</v>
      </c>
      <c r="F462" s="12">
        <v>40148</v>
      </c>
      <c r="G462" s="18">
        <v>2013</v>
      </c>
      <c r="H462" s="2">
        <f ca="1">IF(G462=Inputs!$A$4,1,0)</f>
        <v>0</v>
      </c>
      <c r="I462" s="21">
        <f ca="1">IF(H462=1,HLOOKUP(MONTH(F462),Inputs!$B$11:$M$15,5),IF(YEAR($F462)&gt;$G462,0,IF(YEAR($F462)=$G462,HLOOKUP(MONTH(F462),Inputs!$B$11:$M$15,4),1)))</f>
        <v>1</v>
      </c>
      <c r="J462" s="2">
        <f>SUMIFS('raw data'!$E:$E,'raw data'!$A:$A,"="&amp;WholeYearOnly1!$A462,'raw data'!$G:$G,"="&amp;WholeYearOnly1!$G462)</f>
        <v>4</v>
      </c>
      <c r="K462" s="24">
        <f ca="1">$E462*I462*Inputs!$A$2</f>
        <v>3.7840000000000003</v>
      </c>
      <c r="L462" s="11">
        <f ca="1">IFERROR(J462/K462,"")</f>
        <v>1.0570824524312896</v>
      </c>
      <c r="M462" s="26">
        <f>J462/((8760)*(E462/1000))</f>
        <v>0.13273866411808433</v>
      </c>
    </row>
    <row r="463" spans="1:13" x14ac:dyDescent="0.25">
      <c r="A463" s="2">
        <v>182</v>
      </c>
      <c r="C463" s="2" t="s">
        <v>5</v>
      </c>
      <c r="D463" s="2">
        <v>2</v>
      </c>
      <c r="E463" s="2">
        <v>4</v>
      </c>
      <c r="F463" s="12">
        <v>40057</v>
      </c>
      <c r="G463" s="18">
        <v>2013</v>
      </c>
      <c r="H463" s="2">
        <f ca="1">IF(G463=Inputs!$A$4,1,0)</f>
        <v>0</v>
      </c>
      <c r="I463" s="21">
        <f ca="1">IF(H463=1,HLOOKUP(MONTH(F463),Inputs!$B$11:$M$15,5),IF(YEAR($F463)&gt;$G463,0,IF(YEAR($F463)=$G463,HLOOKUP(MONTH(F463),Inputs!$B$11:$M$15,4),1)))</f>
        <v>1</v>
      </c>
      <c r="J463" s="2">
        <f>SUMIFS('raw data'!$E:$E,'raw data'!$A:$A,"="&amp;WholeYearOnly1!$A463,'raw data'!$G:$G,"="&amp;WholeYearOnly1!$G463)</f>
        <v>6</v>
      </c>
      <c r="K463" s="24">
        <f ca="1">$E463*I463*Inputs!$A$2</f>
        <v>4.4000000000000004</v>
      </c>
      <c r="L463" s="11">
        <f ca="1">IFERROR(J463/K463,"")</f>
        <v>1.3636363636363635</v>
      </c>
      <c r="M463" s="26">
        <f>J463/((8760)*(E463/1000))</f>
        <v>0.17123287671232876</v>
      </c>
    </row>
    <row r="464" spans="1:13" x14ac:dyDescent="0.25">
      <c r="A464" s="2">
        <v>189</v>
      </c>
      <c r="C464" s="2" t="s">
        <v>5</v>
      </c>
      <c r="D464" s="2">
        <v>2</v>
      </c>
      <c r="E464" s="2">
        <v>4</v>
      </c>
      <c r="F464" s="12">
        <v>40118</v>
      </c>
      <c r="G464" s="18">
        <v>2013</v>
      </c>
      <c r="H464" s="2">
        <f ca="1">IF(G464=Inputs!$A$4,1,0)</f>
        <v>0</v>
      </c>
      <c r="I464" s="21">
        <f ca="1">IF(H464=1,HLOOKUP(MONTH(F464),Inputs!$B$11:$M$15,5),IF(YEAR($F464)&gt;$G464,0,IF(YEAR($F464)=$G464,HLOOKUP(MONTH(F464),Inputs!$B$11:$M$15,4),1)))</f>
        <v>1</v>
      </c>
      <c r="J464" s="2">
        <f>SUMIFS('raw data'!$E:$E,'raw data'!$A:$A,"="&amp;WholeYearOnly1!$A464,'raw data'!$G:$G,"="&amp;WholeYearOnly1!$G464)</f>
        <v>0</v>
      </c>
      <c r="K464" s="24">
        <f ca="1">$E464*I464*Inputs!$A$2</f>
        <v>4.4000000000000004</v>
      </c>
      <c r="L464" s="11">
        <f ca="1">IFERROR(J464/K464,"")</f>
        <v>0</v>
      </c>
      <c r="M464" s="26">
        <f>J464/((8760)*(E464/1000))</f>
        <v>0</v>
      </c>
    </row>
    <row r="465" spans="1:13" x14ac:dyDescent="0.25">
      <c r="A465" s="2">
        <v>192</v>
      </c>
      <c r="C465" s="2" t="s">
        <v>5</v>
      </c>
      <c r="D465" s="2">
        <v>2</v>
      </c>
      <c r="E465" s="2">
        <v>4</v>
      </c>
      <c r="F465" s="12">
        <v>40118</v>
      </c>
      <c r="G465" s="18">
        <v>2013</v>
      </c>
      <c r="H465" s="2">
        <f ca="1">IF(G465=Inputs!$A$4,1,0)</f>
        <v>0</v>
      </c>
      <c r="I465" s="21">
        <f ca="1">IF(H465=1,HLOOKUP(MONTH(F465),Inputs!$B$11:$M$15,5),IF(YEAR($F465)&gt;$G465,0,IF(YEAR($F465)=$G465,HLOOKUP(MONTH(F465),Inputs!$B$11:$M$15,4),1)))</f>
        <v>1</v>
      </c>
      <c r="J465" s="2">
        <f>SUMIFS('raw data'!$E:$E,'raw data'!$A:$A,"="&amp;WholeYearOnly1!$A465,'raw data'!$G:$G,"="&amp;WholeYearOnly1!$G465)</f>
        <v>0</v>
      </c>
      <c r="K465" s="24">
        <f ca="1">$E465*I465*Inputs!$A$2</f>
        <v>4.4000000000000004</v>
      </c>
      <c r="L465" s="11">
        <f ca="1">IFERROR(J465/K465,"")</f>
        <v>0</v>
      </c>
      <c r="M465" s="26">
        <f>J465/((8760)*(E465/1000))</f>
        <v>0</v>
      </c>
    </row>
    <row r="466" spans="1:13" x14ac:dyDescent="0.25">
      <c r="A466" s="2">
        <v>197</v>
      </c>
      <c r="C466" s="2" t="s">
        <v>5</v>
      </c>
      <c r="D466" s="2">
        <v>2</v>
      </c>
      <c r="E466" s="2">
        <v>2.36</v>
      </c>
      <c r="F466" s="12">
        <v>40087</v>
      </c>
      <c r="G466" s="18">
        <v>2013</v>
      </c>
      <c r="H466" s="2">
        <f ca="1">IF(G466=Inputs!$A$4,1,0)</f>
        <v>0</v>
      </c>
      <c r="I466" s="21">
        <f ca="1">IF(H466=1,HLOOKUP(MONTH(F466),Inputs!$B$11:$M$15,5),IF(YEAR($F466)&gt;$G466,0,IF(YEAR($F466)=$G466,HLOOKUP(MONTH(F466),Inputs!$B$11:$M$15,4),1)))</f>
        <v>1</v>
      </c>
      <c r="J466" s="2">
        <f>SUMIFS('raw data'!$E:$E,'raw data'!$A:$A,"="&amp;WholeYearOnly1!$A466,'raw data'!$G:$G,"="&amp;WholeYearOnly1!$G466)</f>
        <v>3</v>
      </c>
      <c r="K466" s="24">
        <f ca="1">$E466*I466*Inputs!$A$2</f>
        <v>2.5960000000000001</v>
      </c>
      <c r="L466" s="11">
        <f ca="1">IFERROR(J466/K466,"")</f>
        <v>1.1556240369799691</v>
      </c>
      <c r="M466" s="26">
        <f>J466/((8760)*(E466/1000))</f>
        <v>0.14511260738332948</v>
      </c>
    </row>
    <row r="467" spans="1:13" x14ac:dyDescent="0.25">
      <c r="A467" s="2">
        <v>199</v>
      </c>
      <c r="C467" s="2" t="s">
        <v>5</v>
      </c>
      <c r="D467" s="2">
        <v>2</v>
      </c>
      <c r="E467" s="2">
        <v>3</v>
      </c>
      <c r="F467" s="12">
        <v>40179</v>
      </c>
      <c r="G467" s="18">
        <v>2013</v>
      </c>
      <c r="H467" s="2">
        <f ca="1">IF(G467=Inputs!$A$4,1,0)</f>
        <v>0</v>
      </c>
      <c r="I467" s="21">
        <f ca="1">IF(H467=1,HLOOKUP(MONTH(F467),Inputs!$B$11:$M$15,5),IF(YEAR($F467)&gt;$G467,0,IF(YEAR($F467)=$G467,HLOOKUP(MONTH(F467),Inputs!$B$11:$M$15,4),1)))</f>
        <v>1</v>
      </c>
      <c r="J467" s="2">
        <f>SUMIFS('raw data'!$E:$E,'raw data'!$A:$A,"="&amp;WholeYearOnly1!$A467,'raw data'!$G:$G,"="&amp;WholeYearOnly1!$G467)</f>
        <v>0</v>
      </c>
      <c r="K467" s="24">
        <f ca="1">$E467*I467*Inputs!$A$2</f>
        <v>3.3000000000000003</v>
      </c>
      <c r="L467" s="11">
        <f ca="1">IFERROR(J467/K467,"")</f>
        <v>0</v>
      </c>
      <c r="M467" s="26">
        <f>J467/((8760)*(E467/1000))</f>
        <v>0</v>
      </c>
    </row>
    <row r="468" spans="1:13" x14ac:dyDescent="0.25">
      <c r="A468" s="2">
        <v>210</v>
      </c>
      <c r="C468" s="2" t="s">
        <v>5</v>
      </c>
      <c r="D468" s="2">
        <v>2</v>
      </c>
      <c r="E468" s="2">
        <v>9</v>
      </c>
      <c r="F468" s="15">
        <v>40148</v>
      </c>
      <c r="G468" s="18">
        <v>2013</v>
      </c>
      <c r="H468" s="2">
        <f ca="1">IF(G468=Inputs!$A$4,1,0)</f>
        <v>0</v>
      </c>
      <c r="I468" s="21">
        <f ca="1">IF(H468=1,HLOOKUP(MONTH(F468),Inputs!$B$11:$M$15,5),IF(YEAR($F468)&gt;$G468,0,IF(YEAR($F468)=$G468,HLOOKUP(MONTH(F468),Inputs!$B$11:$M$15,4),1)))</f>
        <v>1</v>
      </c>
      <c r="J468" s="2">
        <f>SUMIFS('raw data'!$E:$E,'raw data'!$A:$A,"="&amp;WholeYearOnly1!$A468,'raw data'!$G:$G,"="&amp;WholeYearOnly1!$G468)</f>
        <v>0</v>
      </c>
      <c r="K468" s="24">
        <f ca="1">$E468*I468*Inputs!$A$2</f>
        <v>9.9</v>
      </c>
      <c r="L468" s="11">
        <f ca="1">IFERROR(J468/K468,"")</f>
        <v>0</v>
      </c>
      <c r="M468" s="26">
        <f>J468/((8760)*(E468/1000))</f>
        <v>0</v>
      </c>
    </row>
    <row r="469" spans="1:13" x14ac:dyDescent="0.25">
      <c r="A469" s="2">
        <v>216</v>
      </c>
      <c r="C469" s="2" t="s">
        <v>5</v>
      </c>
      <c r="D469" s="2">
        <v>2</v>
      </c>
      <c r="E469" s="2">
        <v>4</v>
      </c>
      <c r="F469" s="12">
        <v>40118</v>
      </c>
      <c r="G469" s="18">
        <v>2013</v>
      </c>
      <c r="H469" s="2">
        <f ca="1">IF(G469=Inputs!$A$4,1,0)</f>
        <v>0</v>
      </c>
      <c r="I469" s="21">
        <f ca="1">IF(H469=1,HLOOKUP(MONTH(F469),Inputs!$B$11:$M$15,5),IF(YEAR($F469)&gt;$G469,0,IF(YEAR($F469)=$G469,HLOOKUP(MONTH(F469),Inputs!$B$11:$M$15,4),1)))</f>
        <v>1</v>
      </c>
      <c r="J469" s="2">
        <f>SUMIFS('raw data'!$E:$E,'raw data'!$A:$A,"="&amp;WholeYearOnly1!$A469,'raw data'!$G:$G,"="&amp;WholeYearOnly1!$G469)</f>
        <v>0</v>
      </c>
      <c r="K469" s="24">
        <f ca="1">$E469*I469*Inputs!$A$2</f>
        <v>4.4000000000000004</v>
      </c>
      <c r="L469" s="11">
        <f ca="1">IFERROR(J469/K469,"")</f>
        <v>0</v>
      </c>
      <c r="M469" s="26">
        <f>J469/((8760)*(E469/1000))</f>
        <v>0</v>
      </c>
    </row>
    <row r="470" spans="1:13" x14ac:dyDescent="0.25">
      <c r="A470" s="2">
        <v>222</v>
      </c>
      <c r="C470" s="2" t="s">
        <v>5</v>
      </c>
      <c r="D470" s="2">
        <v>2</v>
      </c>
      <c r="E470" s="2">
        <v>3</v>
      </c>
      <c r="F470" s="12">
        <v>40179</v>
      </c>
      <c r="G470" s="18">
        <v>2013</v>
      </c>
      <c r="H470" s="2">
        <f ca="1">IF(G470=Inputs!$A$4,1,0)</f>
        <v>0</v>
      </c>
      <c r="I470" s="21">
        <f ca="1">IF(H470=1,HLOOKUP(MONTH(F470),Inputs!$B$11:$M$15,5),IF(YEAR($F470)&gt;$G470,0,IF(YEAR($F470)=$G470,HLOOKUP(MONTH(F470),Inputs!$B$11:$M$15,4),1)))</f>
        <v>1</v>
      </c>
      <c r="J470" s="2">
        <f>SUMIFS('raw data'!$E:$E,'raw data'!$A:$A,"="&amp;WholeYearOnly1!$A470,'raw data'!$G:$G,"="&amp;WholeYearOnly1!$G470)</f>
        <v>0</v>
      </c>
      <c r="K470" s="24">
        <f ca="1">$E470*I470*Inputs!$A$2</f>
        <v>3.3000000000000003</v>
      </c>
      <c r="L470" s="11">
        <f ca="1">IFERROR(J470/K470,"")</f>
        <v>0</v>
      </c>
      <c r="M470" s="26">
        <f>J470/((8760)*(E470/1000))</f>
        <v>0</v>
      </c>
    </row>
    <row r="471" spans="1:13" x14ac:dyDescent="0.25">
      <c r="A471" s="2">
        <v>226</v>
      </c>
      <c r="C471" s="2" t="s">
        <v>5</v>
      </c>
      <c r="D471" s="2">
        <v>2</v>
      </c>
      <c r="E471" s="2">
        <v>4.5</v>
      </c>
      <c r="F471" s="12">
        <v>40087</v>
      </c>
      <c r="G471" s="18">
        <v>2013</v>
      </c>
      <c r="H471" s="2">
        <f ca="1">IF(G471=Inputs!$A$4,1,0)</f>
        <v>0</v>
      </c>
      <c r="I471" s="21">
        <f ca="1">IF(H471=1,HLOOKUP(MONTH(F471),Inputs!$B$11:$M$15,5),IF(YEAR($F471)&gt;$G471,0,IF(YEAR($F471)=$G471,HLOOKUP(MONTH(F471),Inputs!$B$11:$M$15,4),1)))</f>
        <v>1</v>
      </c>
      <c r="J471" s="2">
        <f>SUMIFS('raw data'!$E:$E,'raw data'!$A:$A,"="&amp;WholeYearOnly1!$A471,'raw data'!$G:$G,"="&amp;WholeYearOnly1!$G471)</f>
        <v>6</v>
      </c>
      <c r="K471" s="24">
        <f ca="1">$E471*I471*Inputs!$A$2</f>
        <v>4.95</v>
      </c>
      <c r="L471" s="11">
        <f ca="1">IFERROR(J471/K471,"")</f>
        <v>1.2121212121212122</v>
      </c>
      <c r="M471" s="26">
        <f>J471/((8760)*(E471/1000))</f>
        <v>0.15220700152207003</v>
      </c>
    </row>
    <row r="472" spans="1:13" x14ac:dyDescent="0.25">
      <c r="A472" s="2">
        <v>237</v>
      </c>
      <c r="C472" s="2" t="s">
        <v>5</v>
      </c>
      <c r="D472" s="2">
        <v>2</v>
      </c>
      <c r="E472" s="2">
        <v>3</v>
      </c>
      <c r="F472" s="12">
        <v>40179</v>
      </c>
      <c r="G472" s="18">
        <v>2013</v>
      </c>
      <c r="H472" s="2">
        <f ca="1">IF(G472=Inputs!$A$4,1,0)</f>
        <v>0</v>
      </c>
      <c r="I472" s="21">
        <f ca="1">IF(H472=1,HLOOKUP(MONTH(F472),Inputs!$B$11:$M$15,5),IF(YEAR($F472)&gt;$G472,0,IF(YEAR($F472)=$G472,HLOOKUP(MONTH(F472),Inputs!$B$11:$M$15,4),1)))</f>
        <v>1</v>
      </c>
      <c r="J472" s="2">
        <f>SUMIFS('raw data'!$E:$E,'raw data'!$A:$A,"="&amp;WholeYearOnly1!$A472,'raw data'!$G:$G,"="&amp;WholeYearOnly1!$G472)</f>
        <v>0</v>
      </c>
      <c r="K472" s="24">
        <f ca="1">$E472*I472*Inputs!$A$2</f>
        <v>3.3000000000000003</v>
      </c>
      <c r="L472" s="11">
        <f ca="1">IFERROR(J472/K472,"")</f>
        <v>0</v>
      </c>
      <c r="M472" s="26">
        <f>J472/((8760)*(E472/1000))</f>
        <v>0</v>
      </c>
    </row>
    <row r="473" spans="1:13" x14ac:dyDescent="0.25">
      <c r="A473" s="2">
        <v>243</v>
      </c>
      <c r="C473" s="2" t="s">
        <v>5</v>
      </c>
      <c r="D473" s="2">
        <v>2</v>
      </c>
      <c r="E473" s="2">
        <v>2.2000000000000002</v>
      </c>
      <c r="F473" s="12">
        <v>40179</v>
      </c>
      <c r="G473" s="18">
        <v>2013</v>
      </c>
      <c r="H473" s="2">
        <f ca="1">IF(G473=Inputs!$A$4,1,0)</f>
        <v>0</v>
      </c>
      <c r="I473" s="21">
        <f ca="1">IF(H473=1,HLOOKUP(MONTH(F473),Inputs!$B$11:$M$15,5),IF(YEAR($F473)&gt;$G473,0,IF(YEAR($F473)=$G473,HLOOKUP(MONTH(F473),Inputs!$B$11:$M$15,4),1)))</f>
        <v>1</v>
      </c>
      <c r="J473" s="2">
        <f>SUMIFS('raw data'!$E:$E,'raw data'!$A:$A,"="&amp;WholeYearOnly1!$A473,'raw data'!$G:$G,"="&amp;WholeYearOnly1!$G473)</f>
        <v>3</v>
      </c>
      <c r="K473" s="24">
        <f ca="1">$E473*I473*Inputs!$A$2</f>
        <v>2.4200000000000004</v>
      </c>
      <c r="L473" s="11">
        <f ca="1">IFERROR(J473/K473,"")</f>
        <v>1.2396694214876032</v>
      </c>
      <c r="M473" s="26">
        <f>J473/((8760)*(E473/1000))</f>
        <v>0.1556662515566625</v>
      </c>
    </row>
    <row r="474" spans="1:13" x14ac:dyDescent="0.25">
      <c r="A474" s="2">
        <v>250</v>
      </c>
      <c r="C474" s="2" t="s">
        <v>5</v>
      </c>
      <c r="D474" s="2">
        <v>2</v>
      </c>
      <c r="E474" s="2">
        <v>3</v>
      </c>
      <c r="F474" s="12">
        <v>40179</v>
      </c>
      <c r="G474" s="18">
        <v>2013</v>
      </c>
      <c r="H474" s="2">
        <f ca="1">IF(G474=Inputs!$A$4,1,0)</f>
        <v>0</v>
      </c>
      <c r="I474" s="21">
        <f ca="1">IF(H474=1,HLOOKUP(MONTH(F474),Inputs!$B$11:$M$15,5),IF(YEAR($F474)&gt;$G474,0,IF(YEAR($F474)=$G474,HLOOKUP(MONTH(F474),Inputs!$B$11:$M$15,4),1)))</f>
        <v>1</v>
      </c>
      <c r="J474" s="2">
        <f>SUMIFS('raw data'!$E:$E,'raw data'!$A:$A,"="&amp;WholeYearOnly1!$A474,'raw data'!$G:$G,"="&amp;WholeYearOnly1!$G474)</f>
        <v>0</v>
      </c>
      <c r="K474" s="24">
        <f ca="1">$E474*I474*Inputs!$A$2</f>
        <v>3.3000000000000003</v>
      </c>
      <c r="L474" s="11">
        <f ca="1">IFERROR(J474/K474,"")</f>
        <v>0</v>
      </c>
      <c r="M474" s="26">
        <f>J474/((8760)*(E474/1000))</f>
        <v>0</v>
      </c>
    </row>
    <row r="475" spans="1:13" x14ac:dyDescent="0.25">
      <c r="A475" s="2">
        <v>266</v>
      </c>
      <c r="C475" s="2" t="s">
        <v>5</v>
      </c>
      <c r="D475" s="2">
        <v>2</v>
      </c>
      <c r="E475" s="2">
        <v>1.08</v>
      </c>
      <c r="F475" s="12">
        <v>40057</v>
      </c>
      <c r="G475" s="18">
        <v>2013</v>
      </c>
      <c r="H475" s="2">
        <f ca="1">IF(G475=Inputs!$A$4,1,0)</f>
        <v>0</v>
      </c>
      <c r="I475" s="21">
        <f ca="1">IF(H475=1,HLOOKUP(MONTH(F475),Inputs!$B$11:$M$15,5),IF(YEAR($F475)&gt;$G475,0,IF(YEAR($F475)=$G475,HLOOKUP(MONTH(F475),Inputs!$B$11:$M$15,4),1)))</f>
        <v>1</v>
      </c>
      <c r="J475" s="2">
        <f>SUMIFS('raw data'!$E:$E,'raw data'!$A:$A,"="&amp;WholeYearOnly1!$A475,'raw data'!$G:$G,"="&amp;WholeYearOnly1!$G475)</f>
        <v>1</v>
      </c>
      <c r="K475" s="24">
        <f ca="1">$E475*I475*Inputs!$A$2</f>
        <v>1.1880000000000002</v>
      </c>
      <c r="L475" s="11">
        <f ca="1">IFERROR(J475/K475,"")</f>
        <v>0.84175084175084158</v>
      </c>
      <c r="M475" s="26">
        <f>J475/((8760)*(E475/1000))</f>
        <v>0.10569930661254862</v>
      </c>
    </row>
    <row r="476" spans="1:13" x14ac:dyDescent="0.25">
      <c r="A476" s="2">
        <v>277</v>
      </c>
      <c r="C476" s="2" t="s">
        <v>5</v>
      </c>
      <c r="D476" s="2">
        <v>3</v>
      </c>
      <c r="E476" s="2">
        <v>6.3959999999999999</v>
      </c>
      <c r="F476" s="12">
        <v>39934</v>
      </c>
      <c r="G476" s="18">
        <v>2013</v>
      </c>
      <c r="H476" s="2">
        <f ca="1">IF(G476=Inputs!$A$4,1,0)</f>
        <v>0</v>
      </c>
      <c r="I476" s="21">
        <f ca="1">IF(H476=1,HLOOKUP(MONTH(F476),Inputs!$B$11:$M$15,5),IF(YEAR($F476)&gt;$G476,0,IF(YEAR($F476)=$G476,HLOOKUP(MONTH(F476),Inputs!$B$11:$M$15,4),1)))</f>
        <v>1</v>
      </c>
      <c r="J476" s="2">
        <f>SUMIFS('raw data'!$E:$E,'raw data'!$A:$A,"="&amp;WholeYearOnly1!$A476,'raw data'!$G:$G,"="&amp;WholeYearOnly1!$G476)</f>
        <v>8</v>
      </c>
      <c r="K476" s="24">
        <f ca="1">$E476*I476*Inputs!$A$2</f>
        <v>7.0356000000000005</v>
      </c>
      <c r="L476" s="11">
        <f ca="1">IFERROR(J476/K476,"")</f>
        <v>1.137074307806015</v>
      </c>
      <c r="M476" s="26">
        <f>J476/((8760)*(E476/1000))</f>
        <v>0.14278330349162291</v>
      </c>
    </row>
    <row r="477" spans="1:13" x14ac:dyDescent="0.25">
      <c r="A477" s="2">
        <v>305</v>
      </c>
      <c r="C477" s="2" t="s">
        <v>5</v>
      </c>
      <c r="D477" s="2">
        <v>9</v>
      </c>
      <c r="E477" s="2">
        <v>4.05</v>
      </c>
      <c r="F477" s="12">
        <v>40087</v>
      </c>
      <c r="G477" s="18">
        <v>2013</v>
      </c>
      <c r="H477" s="2">
        <f ca="1">IF(G477=Inputs!$A$4,1,0)</f>
        <v>0</v>
      </c>
      <c r="I477" s="21">
        <f ca="1">IF(H477=1,HLOOKUP(MONTH(F477),Inputs!$B$11:$M$15,5),IF(YEAR($F477)&gt;$G477,0,IF(YEAR($F477)=$G477,HLOOKUP(MONTH(F477),Inputs!$B$11:$M$15,4),1)))</f>
        <v>1</v>
      </c>
      <c r="J477" s="2">
        <f>SUMIFS('raw data'!$E:$E,'raw data'!$A:$A,"="&amp;WholeYearOnly1!$A477,'raw data'!$G:$G,"="&amp;WholeYearOnly1!$G477)</f>
        <v>5</v>
      </c>
      <c r="K477" s="24">
        <f ca="1">$E477*I477*Inputs!$A$2</f>
        <v>4.4550000000000001</v>
      </c>
      <c r="L477" s="11">
        <f ca="1">IFERROR(J477/K477,"")</f>
        <v>1.122334455667789</v>
      </c>
      <c r="M477" s="26">
        <f>J477/((8760)*(E477/1000))</f>
        <v>0.1409324088167315</v>
      </c>
    </row>
    <row r="478" spans="1:13" x14ac:dyDescent="0.25">
      <c r="A478" s="2">
        <v>330</v>
      </c>
      <c r="C478" s="2" t="s">
        <v>5</v>
      </c>
      <c r="D478" s="2">
        <v>9</v>
      </c>
      <c r="E478" s="2">
        <v>9.8800000000000008</v>
      </c>
      <c r="F478" s="12">
        <v>40148</v>
      </c>
      <c r="G478" s="18">
        <v>2013</v>
      </c>
      <c r="H478" s="2">
        <f ca="1">IF(G478=Inputs!$A$4,1,0)</f>
        <v>0</v>
      </c>
      <c r="I478" s="21">
        <f ca="1">IF(H478=1,HLOOKUP(MONTH(F478),Inputs!$B$11:$M$15,5),IF(YEAR($F478)&gt;$G478,0,IF(YEAR($F478)=$G478,HLOOKUP(MONTH(F478),Inputs!$B$11:$M$15,4),1)))</f>
        <v>1</v>
      </c>
      <c r="J478" s="2">
        <f>SUMIFS('raw data'!$E:$E,'raw data'!$A:$A,"="&amp;WholeYearOnly1!$A478,'raw data'!$G:$G,"="&amp;WholeYearOnly1!$G478)</f>
        <v>13</v>
      </c>
      <c r="K478" s="24">
        <f ca="1">$E478*I478*Inputs!$A$2</f>
        <v>10.868000000000002</v>
      </c>
      <c r="L478" s="11">
        <f ca="1">IFERROR(J478/K478,"")</f>
        <v>1.1961722488038276</v>
      </c>
      <c r="M478" s="26">
        <f>J478/((8760)*(E478/1000))</f>
        <v>0.15020427781783222</v>
      </c>
    </row>
    <row r="479" spans="1:13" x14ac:dyDescent="0.25">
      <c r="A479" s="2">
        <v>334</v>
      </c>
      <c r="C479" s="2" t="s">
        <v>5</v>
      </c>
      <c r="D479" s="2">
        <v>2</v>
      </c>
      <c r="E479" s="2">
        <v>4.7300000000000004</v>
      </c>
      <c r="F479" s="12">
        <v>40026</v>
      </c>
      <c r="G479" s="18">
        <v>2013</v>
      </c>
      <c r="H479" s="2">
        <f ca="1">IF(G479=Inputs!$A$4,1,0)</f>
        <v>0</v>
      </c>
      <c r="I479" s="21">
        <f ca="1">IF(H479=1,HLOOKUP(MONTH(F479),Inputs!$B$11:$M$15,5),IF(YEAR($F479)&gt;$G479,0,IF(YEAR($F479)=$G479,HLOOKUP(MONTH(F479),Inputs!$B$11:$M$15,4),1)))</f>
        <v>1</v>
      </c>
      <c r="J479" s="2">
        <f>SUMIFS('raw data'!$E:$E,'raw data'!$A:$A,"="&amp;WholeYearOnly1!$A479,'raw data'!$G:$G,"="&amp;WholeYearOnly1!$G479)</f>
        <v>6</v>
      </c>
      <c r="K479" s="24">
        <f ca="1">$E479*I479*Inputs!$A$2</f>
        <v>5.2030000000000012</v>
      </c>
      <c r="L479" s="11">
        <f ca="1">IFERROR(J479/K479,"")</f>
        <v>1.1531808571977702</v>
      </c>
      <c r="M479" s="26">
        <f>J479/((8760)*(E479/1000))</f>
        <v>0.14480581540154652</v>
      </c>
    </row>
    <row r="480" spans="1:13" x14ac:dyDescent="0.25">
      <c r="A480" s="2">
        <v>374</v>
      </c>
      <c r="C480" s="2" t="s">
        <v>5</v>
      </c>
      <c r="D480" s="2">
        <v>2</v>
      </c>
      <c r="E480" s="2">
        <v>2.052</v>
      </c>
      <c r="F480" s="12">
        <v>40330</v>
      </c>
      <c r="G480" s="18">
        <v>2013</v>
      </c>
      <c r="H480" s="2">
        <f ca="1">IF(G480=Inputs!$A$4,1,0)</f>
        <v>0</v>
      </c>
      <c r="I480" s="21">
        <f ca="1">IF(H480=1,HLOOKUP(MONTH(F480),Inputs!$B$11:$M$15,5),IF(YEAR($F480)&gt;$G480,0,IF(YEAR($F480)=$G480,HLOOKUP(MONTH(F480),Inputs!$B$11:$M$15,4),1)))</f>
        <v>1</v>
      </c>
      <c r="J480" s="2">
        <f>SUMIFS('raw data'!$E:$E,'raw data'!$A:$A,"="&amp;WholeYearOnly1!$A480,'raw data'!$G:$G,"="&amp;WholeYearOnly1!$G480)</f>
        <v>0</v>
      </c>
      <c r="K480" s="24">
        <f ca="1">$E480*I480*Inputs!$A$2</f>
        <v>2.2572000000000001</v>
      </c>
      <c r="L480" s="11">
        <f ca="1">IFERROR(J480/K480,"")</f>
        <v>0</v>
      </c>
      <c r="M480" s="26">
        <f>J480/((8760)*(E480/1000))</f>
        <v>0</v>
      </c>
    </row>
    <row r="481" spans="1:13" x14ac:dyDescent="0.25">
      <c r="A481" s="2">
        <v>407</v>
      </c>
      <c r="C481" s="2" t="s">
        <v>5</v>
      </c>
      <c r="D481" s="2">
        <v>2</v>
      </c>
      <c r="E481" s="2">
        <v>5.6</v>
      </c>
      <c r="F481" s="12">
        <v>40210</v>
      </c>
      <c r="G481" s="18">
        <v>2013</v>
      </c>
      <c r="H481" s="2">
        <f ca="1">IF(G481=Inputs!$A$4,1,0)</f>
        <v>0</v>
      </c>
      <c r="I481" s="21">
        <f ca="1">IF(H481=1,HLOOKUP(MONTH(F481),Inputs!$B$11:$M$15,5),IF(YEAR($F481)&gt;$G481,0,IF(YEAR($F481)=$G481,HLOOKUP(MONTH(F481),Inputs!$B$11:$M$15,4),1)))</f>
        <v>1</v>
      </c>
      <c r="J481" s="2">
        <f>SUMIFS('raw data'!$E:$E,'raw data'!$A:$A,"="&amp;WholeYearOnly1!$A481,'raw data'!$G:$G,"="&amp;WholeYearOnly1!$G481)</f>
        <v>7</v>
      </c>
      <c r="K481" s="24">
        <f ca="1">$E481*I481*Inputs!$A$2</f>
        <v>6.16</v>
      </c>
      <c r="L481" s="11">
        <f ca="1">IFERROR(J481/K481,"")</f>
        <v>1.1363636363636362</v>
      </c>
      <c r="M481" s="26">
        <f>J481/((8760)*(E481/1000))</f>
        <v>0.14269406392694065</v>
      </c>
    </row>
    <row r="482" spans="1:13" x14ac:dyDescent="0.25">
      <c r="A482" s="2">
        <v>411</v>
      </c>
      <c r="C482" s="2" t="s">
        <v>5</v>
      </c>
      <c r="D482" s="2">
        <v>6</v>
      </c>
      <c r="E482" s="2">
        <v>4.032</v>
      </c>
      <c r="F482" s="12">
        <v>40210</v>
      </c>
      <c r="G482" s="18">
        <v>2013</v>
      </c>
      <c r="H482" s="2">
        <f ca="1">IF(G482=Inputs!$A$4,1,0)</f>
        <v>0</v>
      </c>
      <c r="I482" s="21">
        <f ca="1">IF(H482=1,HLOOKUP(MONTH(F482),Inputs!$B$11:$M$15,5),IF(YEAR($F482)&gt;$G482,0,IF(YEAR($F482)=$G482,HLOOKUP(MONTH(F482),Inputs!$B$11:$M$15,4),1)))</f>
        <v>1</v>
      </c>
      <c r="J482" s="2">
        <f>SUMIFS('raw data'!$E:$E,'raw data'!$A:$A,"="&amp;WholeYearOnly1!$A482,'raw data'!$G:$G,"="&amp;WholeYearOnly1!$G482)</f>
        <v>5</v>
      </c>
      <c r="K482" s="24">
        <f ca="1">$E482*I482*Inputs!$A$2</f>
        <v>4.4352</v>
      </c>
      <c r="L482" s="11">
        <f ca="1">IFERROR(J482/K482,"")</f>
        <v>1.1273448773448773</v>
      </c>
      <c r="M482" s="26">
        <f>J482/((8760)*(E482/1000))</f>
        <v>0.1415615713560919</v>
      </c>
    </row>
    <row r="483" spans="1:13" x14ac:dyDescent="0.25">
      <c r="A483" s="2">
        <v>438</v>
      </c>
      <c r="C483" s="2" t="s">
        <v>5</v>
      </c>
      <c r="D483" s="2">
        <v>3</v>
      </c>
      <c r="E483" s="2">
        <v>2.5920000000000001</v>
      </c>
      <c r="F483" s="12">
        <v>39934</v>
      </c>
      <c r="G483" s="18">
        <v>2013</v>
      </c>
      <c r="H483" s="2">
        <f ca="1">IF(G483=Inputs!$A$4,1,0)</f>
        <v>0</v>
      </c>
      <c r="I483" s="21">
        <f ca="1">IF(H483=1,HLOOKUP(MONTH(F483),Inputs!$B$11:$M$15,5),IF(YEAR($F483)&gt;$G483,0,IF(YEAR($F483)=$G483,HLOOKUP(MONTH(F483),Inputs!$B$11:$M$15,4),1)))</f>
        <v>1</v>
      </c>
      <c r="J483" s="2">
        <f>SUMIFS('raw data'!$E:$E,'raw data'!$A:$A,"="&amp;WholeYearOnly1!$A483,'raw data'!$G:$G,"="&amp;WholeYearOnly1!$G483)</f>
        <v>3</v>
      </c>
      <c r="K483" s="24">
        <f ca="1">$E483*I483*Inputs!$A$2</f>
        <v>2.8512000000000004</v>
      </c>
      <c r="L483" s="11">
        <f ca="1">IFERROR(J483/K483,"")</f>
        <v>1.0521885521885521</v>
      </c>
      <c r="M483" s="26">
        <f>J483/((8760)*(E483/1000))</f>
        <v>0.13212413326568576</v>
      </c>
    </row>
    <row r="484" spans="1:13" x14ac:dyDescent="0.25">
      <c r="A484" s="2">
        <v>458</v>
      </c>
      <c r="C484" s="2" t="s">
        <v>5</v>
      </c>
      <c r="D484" s="2">
        <v>6</v>
      </c>
      <c r="E484" s="2">
        <v>4.032</v>
      </c>
      <c r="F484" s="12">
        <v>40210</v>
      </c>
      <c r="G484" s="18">
        <v>2013</v>
      </c>
      <c r="H484" s="2">
        <f ca="1">IF(G484=Inputs!$A$4,1,0)</f>
        <v>0</v>
      </c>
      <c r="I484" s="21">
        <f ca="1">IF(H484=1,HLOOKUP(MONTH(F484),Inputs!$B$11:$M$15,5),IF(YEAR($F484)&gt;$G484,0,IF(YEAR($F484)=$G484,HLOOKUP(MONTH(F484),Inputs!$B$11:$M$15,4),1)))</f>
        <v>1</v>
      </c>
      <c r="J484" s="2">
        <f>SUMIFS('raw data'!$E:$E,'raw data'!$A:$A,"="&amp;WholeYearOnly1!$A484,'raw data'!$G:$G,"="&amp;WholeYearOnly1!$G484)</f>
        <v>4</v>
      </c>
      <c r="K484" s="24">
        <f ca="1">$E484*I484*Inputs!$A$2</f>
        <v>4.4352</v>
      </c>
      <c r="L484" s="11">
        <f ca="1">IFERROR(J484/K484,"")</f>
        <v>0.90187590187590183</v>
      </c>
      <c r="M484" s="26">
        <f>J484/((8760)*(E484/1000))</f>
        <v>0.11324925708487352</v>
      </c>
    </row>
    <row r="485" spans="1:13" x14ac:dyDescent="0.25">
      <c r="A485" s="2">
        <v>464</v>
      </c>
      <c r="C485" s="2" t="s">
        <v>5</v>
      </c>
      <c r="D485" s="2">
        <v>9</v>
      </c>
      <c r="E485" s="2">
        <v>3.87</v>
      </c>
      <c r="F485" s="12">
        <v>40210</v>
      </c>
      <c r="G485" s="18">
        <v>2013</v>
      </c>
      <c r="H485" s="2">
        <f ca="1">IF(G485=Inputs!$A$4,1,0)</f>
        <v>0</v>
      </c>
      <c r="I485" s="21">
        <f ca="1">IF(H485=1,HLOOKUP(MONTH(F485),Inputs!$B$11:$M$15,5),IF(YEAR($F485)&gt;$G485,0,IF(YEAR($F485)=$G485,HLOOKUP(MONTH(F485),Inputs!$B$11:$M$15,4),1)))</f>
        <v>1</v>
      </c>
      <c r="J485" s="2">
        <f>SUMIFS('raw data'!$E:$E,'raw data'!$A:$A,"="&amp;WholeYearOnly1!$A485,'raw data'!$G:$G,"="&amp;WholeYearOnly1!$G485)</f>
        <v>5</v>
      </c>
      <c r="K485" s="24">
        <f ca="1">$E485*I485*Inputs!$A$2</f>
        <v>4.2570000000000006</v>
      </c>
      <c r="L485" s="11">
        <f ca="1">IFERROR(J485/K485,"")</f>
        <v>1.1745360582569884</v>
      </c>
      <c r="M485" s="26">
        <f>J485/((8760)*(E485/1000))</f>
        <v>0.14748740457564924</v>
      </c>
    </row>
    <row r="486" spans="1:13" x14ac:dyDescent="0.25">
      <c r="A486" s="2">
        <v>470</v>
      </c>
      <c r="C486" s="2" t="s">
        <v>5</v>
      </c>
      <c r="D486" s="2">
        <v>2</v>
      </c>
      <c r="E486" s="2">
        <v>2.7</v>
      </c>
      <c r="F486" s="12">
        <v>40238</v>
      </c>
      <c r="G486" s="18">
        <v>2013</v>
      </c>
      <c r="H486" s="2">
        <f ca="1">IF(G486=Inputs!$A$4,1,0)</f>
        <v>0</v>
      </c>
      <c r="I486" s="21">
        <f ca="1">IF(H486=1,HLOOKUP(MONTH(F486),Inputs!$B$11:$M$15,5),IF(YEAR($F486)&gt;$G486,0,IF(YEAR($F486)=$G486,HLOOKUP(MONTH(F486),Inputs!$B$11:$M$15,4),1)))</f>
        <v>1</v>
      </c>
      <c r="J486" s="2">
        <f>SUMIFS('raw data'!$E:$E,'raw data'!$A:$A,"="&amp;WholeYearOnly1!$A486,'raw data'!$G:$G,"="&amp;WholeYearOnly1!$G486)</f>
        <v>0</v>
      </c>
      <c r="K486" s="24">
        <f ca="1">$E486*I486*Inputs!$A$2</f>
        <v>2.9700000000000006</v>
      </c>
      <c r="L486" s="11">
        <f ca="1">IFERROR(J486/K486,"")</f>
        <v>0</v>
      </c>
      <c r="M486" s="26">
        <f>J486/((8760)*(E486/1000))</f>
        <v>0</v>
      </c>
    </row>
    <row r="487" spans="1:13" x14ac:dyDescent="0.25">
      <c r="A487" s="2">
        <v>498</v>
      </c>
      <c r="C487" s="2" t="s">
        <v>5</v>
      </c>
      <c r="D487" s="2">
        <v>2</v>
      </c>
      <c r="E487" s="2">
        <v>3</v>
      </c>
      <c r="F487" s="12">
        <v>40299</v>
      </c>
      <c r="G487" s="18">
        <v>2013</v>
      </c>
      <c r="H487" s="2">
        <f ca="1">IF(G487=Inputs!$A$4,1,0)</f>
        <v>0</v>
      </c>
      <c r="I487" s="21">
        <f ca="1">IF(H487=1,HLOOKUP(MONTH(F487),Inputs!$B$11:$M$15,5),IF(YEAR($F487)&gt;$G487,0,IF(YEAR($F487)=$G487,HLOOKUP(MONTH(F487),Inputs!$B$11:$M$15,4),1)))</f>
        <v>1</v>
      </c>
      <c r="J487" s="2">
        <f>SUMIFS('raw data'!$E:$E,'raw data'!$A:$A,"="&amp;WholeYearOnly1!$A487,'raw data'!$G:$G,"="&amp;WholeYearOnly1!$G487)</f>
        <v>0</v>
      </c>
      <c r="K487" s="24">
        <f ca="1">$E487*I487*Inputs!$A$2</f>
        <v>3.3000000000000003</v>
      </c>
      <c r="L487" s="11">
        <f ca="1">IFERROR(J487/K487,"")</f>
        <v>0</v>
      </c>
      <c r="M487" s="26">
        <f>J487/((8760)*(E487/1000))</f>
        <v>0</v>
      </c>
    </row>
    <row r="488" spans="1:13" x14ac:dyDescent="0.25">
      <c r="A488" s="2">
        <v>502</v>
      </c>
      <c r="C488" s="2" t="s">
        <v>5</v>
      </c>
      <c r="D488" s="2">
        <v>2</v>
      </c>
      <c r="E488" s="2">
        <v>5.4</v>
      </c>
      <c r="F488" s="12">
        <v>40148</v>
      </c>
      <c r="G488" s="18">
        <v>2013</v>
      </c>
      <c r="H488" s="2">
        <f ca="1">IF(G488=Inputs!$A$4,1,0)</f>
        <v>0</v>
      </c>
      <c r="I488" s="21">
        <f ca="1">IF(H488=1,HLOOKUP(MONTH(F488),Inputs!$B$11:$M$15,5),IF(YEAR($F488)&gt;$G488,0,IF(YEAR($F488)=$G488,HLOOKUP(MONTH(F488),Inputs!$B$11:$M$15,4),1)))</f>
        <v>1</v>
      </c>
      <c r="J488" s="2">
        <f>SUMIFS('raw data'!$E:$E,'raw data'!$A:$A,"="&amp;WholeYearOnly1!$A488,'raw data'!$G:$G,"="&amp;WholeYearOnly1!$G488)</f>
        <v>5</v>
      </c>
      <c r="K488" s="24">
        <f ca="1">$E488*I488*Inputs!$A$2</f>
        <v>5.9400000000000013</v>
      </c>
      <c r="L488" s="11">
        <f ca="1">IFERROR(J488/K488,"")</f>
        <v>0.84175084175084158</v>
      </c>
      <c r="M488" s="26">
        <f>J488/((8760)*(E488/1000))</f>
        <v>0.10569930661254862</v>
      </c>
    </row>
    <row r="489" spans="1:13" x14ac:dyDescent="0.25">
      <c r="A489" s="2">
        <v>588</v>
      </c>
      <c r="C489" s="2" t="s">
        <v>5</v>
      </c>
      <c r="D489" s="2">
        <v>2</v>
      </c>
      <c r="E489" s="2">
        <v>2.887</v>
      </c>
      <c r="F489" s="12">
        <v>40330</v>
      </c>
      <c r="G489" s="18">
        <v>2013</v>
      </c>
      <c r="H489" s="2">
        <f ca="1">IF(G489=Inputs!$A$4,1,0)</f>
        <v>0</v>
      </c>
      <c r="I489" s="21">
        <f ca="1">IF(H489=1,HLOOKUP(MONTH(F489),Inputs!$B$11:$M$15,5),IF(YEAR($F489)&gt;$G489,0,IF(YEAR($F489)=$G489,HLOOKUP(MONTH(F489),Inputs!$B$11:$M$15,4),1)))</f>
        <v>1</v>
      </c>
      <c r="J489" s="2">
        <f>SUMIFS('raw data'!$E:$E,'raw data'!$A:$A,"="&amp;WholeYearOnly1!$A489,'raw data'!$G:$G,"="&amp;WholeYearOnly1!$G489)</f>
        <v>0</v>
      </c>
      <c r="K489" s="24">
        <f ca="1">$E489*I489*Inputs!$A$2</f>
        <v>3.1757000000000004</v>
      </c>
      <c r="L489" s="11">
        <f ca="1">IFERROR(J489/K489,"")</f>
        <v>0</v>
      </c>
      <c r="M489" s="26">
        <f>J489/((8760)*(E489/1000))</f>
        <v>0</v>
      </c>
    </row>
    <row r="490" spans="1:13" x14ac:dyDescent="0.25">
      <c r="A490" s="2">
        <v>591</v>
      </c>
      <c r="C490" s="2" t="s">
        <v>5</v>
      </c>
      <c r="D490" s="2">
        <v>2</v>
      </c>
      <c r="E490" s="2">
        <v>3.3210000000000002</v>
      </c>
      <c r="F490" s="12">
        <v>40299</v>
      </c>
      <c r="G490" s="18">
        <v>2013</v>
      </c>
      <c r="H490" s="2">
        <f ca="1">IF(G490=Inputs!$A$4,1,0)</f>
        <v>0</v>
      </c>
      <c r="I490" s="21">
        <f ca="1">IF(H490=1,HLOOKUP(MONTH(F490),Inputs!$B$11:$M$15,5),IF(YEAR($F490)&gt;$G490,0,IF(YEAR($F490)=$G490,HLOOKUP(MONTH(F490),Inputs!$B$11:$M$15,4),1)))</f>
        <v>1</v>
      </c>
      <c r="J490" s="2">
        <f>SUMIFS('raw data'!$E:$E,'raw data'!$A:$A,"="&amp;WholeYearOnly1!$A490,'raw data'!$G:$G,"="&amp;WholeYearOnly1!$G490)</f>
        <v>0</v>
      </c>
      <c r="K490" s="24">
        <f ca="1">$E490*I490*Inputs!$A$2</f>
        <v>3.6531000000000007</v>
      </c>
      <c r="L490" s="11">
        <f ca="1">IFERROR(J490/K490,"")</f>
        <v>0</v>
      </c>
      <c r="M490" s="26">
        <f>J490/((8760)*(E490/1000))</f>
        <v>0</v>
      </c>
    </row>
    <row r="491" spans="1:13" x14ac:dyDescent="0.25">
      <c r="A491" s="2">
        <v>592</v>
      </c>
      <c r="C491" s="2" t="s">
        <v>5</v>
      </c>
      <c r="D491" s="2">
        <v>2</v>
      </c>
      <c r="E491" s="2">
        <v>3.37</v>
      </c>
      <c r="F491" s="12">
        <v>40330</v>
      </c>
      <c r="G491" s="18">
        <v>2013</v>
      </c>
      <c r="H491" s="2">
        <f ca="1">IF(G491=Inputs!$A$4,1,0)</f>
        <v>0</v>
      </c>
      <c r="I491" s="21">
        <f ca="1">IF(H491=1,HLOOKUP(MONTH(F491),Inputs!$B$11:$M$15,5),IF(YEAR($F491)&gt;$G491,0,IF(YEAR($F491)=$G491,HLOOKUP(MONTH(F491),Inputs!$B$11:$M$15,4),1)))</f>
        <v>1</v>
      </c>
      <c r="J491" s="2">
        <f>SUMIFS('raw data'!$E:$E,'raw data'!$A:$A,"="&amp;WholeYearOnly1!$A491,'raw data'!$G:$G,"="&amp;WholeYearOnly1!$G491)</f>
        <v>0</v>
      </c>
      <c r="K491" s="24">
        <f ca="1">$E491*I491*Inputs!$A$2</f>
        <v>3.7070000000000003</v>
      </c>
      <c r="L491" s="11">
        <f ca="1">IFERROR(J491/K491,"")</f>
        <v>0</v>
      </c>
      <c r="M491" s="26">
        <f>J491/((8760)*(E491/1000))</f>
        <v>0</v>
      </c>
    </row>
    <row r="492" spans="1:13" x14ac:dyDescent="0.25">
      <c r="A492" s="2">
        <v>596</v>
      </c>
      <c r="C492" s="2" t="s">
        <v>5</v>
      </c>
      <c r="D492" s="2">
        <v>2</v>
      </c>
      <c r="E492" s="2">
        <v>2.887</v>
      </c>
      <c r="F492" s="12">
        <v>40299</v>
      </c>
      <c r="G492" s="18">
        <v>2013</v>
      </c>
      <c r="H492" s="2">
        <f ca="1">IF(G492=Inputs!$A$4,1,0)</f>
        <v>0</v>
      </c>
      <c r="I492" s="21">
        <f ca="1">IF(H492=1,HLOOKUP(MONTH(F492),Inputs!$B$11:$M$15,5),IF(YEAR($F492)&gt;$G492,0,IF(YEAR($F492)=$G492,HLOOKUP(MONTH(F492),Inputs!$B$11:$M$15,4),1)))</f>
        <v>1</v>
      </c>
      <c r="J492" s="2">
        <f>SUMIFS('raw data'!$E:$E,'raw data'!$A:$A,"="&amp;WholeYearOnly1!$A492,'raw data'!$G:$G,"="&amp;WholeYearOnly1!$G492)</f>
        <v>0</v>
      </c>
      <c r="K492" s="24">
        <f ca="1">$E492*I492*Inputs!$A$2</f>
        <v>3.1757000000000004</v>
      </c>
      <c r="L492" s="11">
        <f ca="1">IFERROR(J492/K492,"")</f>
        <v>0</v>
      </c>
      <c r="M492" s="26">
        <f>J492/((8760)*(E492/1000))</f>
        <v>0</v>
      </c>
    </row>
    <row r="493" spans="1:13" x14ac:dyDescent="0.25">
      <c r="A493" s="2">
        <v>602</v>
      </c>
      <c r="C493" s="2" t="s">
        <v>5</v>
      </c>
      <c r="D493" s="2">
        <v>10</v>
      </c>
      <c r="E493" s="2">
        <v>3.2029999999999998</v>
      </c>
      <c r="F493" s="12">
        <v>40299</v>
      </c>
      <c r="G493" s="18">
        <v>2013</v>
      </c>
      <c r="H493" s="2">
        <f ca="1">IF(G493=Inputs!$A$4,1,0)</f>
        <v>0</v>
      </c>
      <c r="I493" s="21">
        <f ca="1">IF(H493=1,HLOOKUP(MONTH(F493),Inputs!$B$11:$M$15,5),IF(YEAR($F493)&gt;$G493,0,IF(YEAR($F493)=$G493,HLOOKUP(MONTH(F493),Inputs!$B$11:$M$15,4),1)))</f>
        <v>1</v>
      </c>
      <c r="J493" s="2">
        <f>SUMIFS('raw data'!$E:$E,'raw data'!$A:$A,"="&amp;WholeYearOnly1!$A493,'raw data'!$G:$G,"="&amp;WholeYearOnly1!$G493)</f>
        <v>0</v>
      </c>
      <c r="K493" s="24">
        <f ca="1">$E493*I493*Inputs!$A$2</f>
        <v>3.5233000000000003</v>
      </c>
      <c r="L493" s="11">
        <f ca="1">IFERROR(J493/K493,"")</f>
        <v>0</v>
      </c>
      <c r="M493" s="26">
        <f>J493/((8760)*(E493/1000))</f>
        <v>0</v>
      </c>
    </row>
    <row r="494" spans="1:13" x14ac:dyDescent="0.25">
      <c r="A494" s="2">
        <v>603</v>
      </c>
      <c r="C494" s="2" t="s">
        <v>5</v>
      </c>
      <c r="D494" s="2">
        <v>5</v>
      </c>
      <c r="E494" s="2">
        <v>2.8919999999999999</v>
      </c>
      <c r="F494" s="12">
        <v>40299</v>
      </c>
      <c r="G494" s="18">
        <v>2013</v>
      </c>
      <c r="H494" s="2">
        <f ca="1">IF(G494=Inputs!$A$4,1,0)</f>
        <v>0</v>
      </c>
      <c r="I494" s="21">
        <f ca="1">IF(H494=1,HLOOKUP(MONTH(F494),Inputs!$B$11:$M$15,5),IF(YEAR($F494)&gt;$G494,0,IF(YEAR($F494)=$G494,HLOOKUP(MONTH(F494),Inputs!$B$11:$M$15,4),1)))</f>
        <v>1</v>
      </c>
      <c r="J494" s="2">
        <f>SUMIFS('raw data'!$E:$E,'raw data'!$A:$A,"="&amp;WholeYearOnly1!$A494,'raw data'!$G:$G,"="&amp;WholeYearOnly1!$G494)</f>
        <v>0</v>
      </c>
      <c r="K494" s="24">
        <f ca="1">$E494*I494*Inputs!$A$2</f>
        <v>3.1812</v>
      </c>
      <c r="L494" s="11">
        <f ca="1">IFERROR(J494/K494,"")</f>
        <v>0</v>
      </c>
      <c r="M494" s="26">
        <f>J494/((8760)*(E494/1000))</f>
        <v>0</v>
      </c>
    </row>
    <row r="495" spans="1:13" x14ac:dyDescent="0.25">
      <c r="A495" s="2">
        <v>605</v>
      </c>
      <c r="C495" s="2" t="s">
        <v>5</v>
      </c>
      <c r="D495" s="2">
        <v>5</v>
      </c>
      <c r="E495" s="2">
        <v>2.5209999999999999</v>
      </c>
      <c r="F495" s="12">
        <v>40299</v>
      </c>
      <c r="G495" s="18">
        <v>2013</v>
      </c>
      <c r="H495" s="2">
        <f ca="1">IF(G495=Inputs!$A$4,1,0)</f>
        <v>0</v>
      </c>
      <c r="I495" s="21">
        <f ca="1">IF(H495=1,HLOOKUP(MONTH(F495),Inputs!$B$11:$M$15,5),IF(YEAR($F495)&gt;$G495,0,IF(YEAR($F495)=$G495,HLOOKUP(MONTH(F495),Inputs!$B$11:$M$15,4),1)))</f>
        <v>1</v>
      </c>
      <c r="J495" s="2">
        <f>SUMIFS('raw data'!$E:$E,'raw data'!$A:$A,"="&amp;WholeYearOnly1!$A495,'raw data'!$G:$G,"="&amp;WholeYearOnly1!$G495)</f>
        <v>0</v>
      </c>
      <c r="K495" s="24">
        <f ca="1">$E495*I495*Inputs!$A$2</f>
        <v>2.7731000000000003</v>
      </c>
      <c r="L495" s="11">
        <f ca="1">IFERROR(J495/K495,"")</f>
        <v>0</v>
      </c>
      <c r="M495" s="26">
        <f>J495/((8760)*(E495/1000))</f>
        <v>0</v>
      </c>
    </row>
    <row r="496" spans="1:13" x14ac:dyDescent="0.25">
      <c r="A496" s="2">
        <v>608</v>
      </c>
      <c r="C496" s="2" t="s">
        <v>5</v>
      </c>
      <c r="D496" s="2">
        <v>9</v>
      </c>
      <c r="E496" s="2">
        <v>3.149</v>
      </c>
      <c r="F496" s="12">
        <v>40269</v>
      </c>
      <c r="G496" s="18">
        <v>2013</v>
      </c>
      <c r="H496" s="2">
        <f ca="1">IF(G496=Inputs!$A$4,1,0)</f>
        <v>0</v>
      </c>
      <c r="I496" s="21">
        <f ca="1">IF(H496=1,HLOOKUP(MONTH(F496),Inputs!$B$11:$M$15,5),IF(YEAR($F496)&gt;$G496,0,IF(YEAR($F496)=$G496,HLOOKUP(MONTH(F496),Inputs!$B$11:$M$15,4),1)))</f>
        <v>1</v>
      </c>
      <c r="J496" s="2">
        <f>SUMIFS('raw data'!$E:$E,'raw data'!$A:$A,"="&amp;WholeYearOnly1!$A496,'raw data'!$G:$G,"="&amp;WholeYearOnly1!$G496)</f>
        <v>0</v>
      </c>
      <c r="K496" s="24">
        <f ca="1">$E496*I496*Inputs!$A$2</f>
        <v>3.4639000000000002</v>
      </c>
      <c r="L496" s="11">
        <f ca="1">IFERROR(J496/K496,"")</f>
        <v>0</v>
      </c>
      <c r="M496" s="26">
        <f>J496/((8760)*(E496/1000))</f>
        <v>0</v>
      </c>
    </row>
    <row r="497" spans="1:13" x14ac:dyDescent="0.25">
      <c r="A497" s="2">
        <v>612</v>
      </c>
      <c r="C497" s="2" t="s">
        <v>5</v>
      </c>
      <c r="D497" s="2">
        <v>8</v>
      </c>
      <c r="E497" s="2">
        <v>4.5999999999999996</v>
      </c>
      <c r="F497" s="12">
        <v>40269</v>
      </c>
      <c r="G497" s="18">
        <v>2013</v>
      </c>
      <c r="H497" s="2">
        <f ca="1">IF(G497=Inputs!$A$4,1,0)</f>
        <v>0</v>
      </c>
      <c r="I497" s="21">
        <f ca="1">IF(H497=1,HLOOKUP(MONTH(F497),Inputs!$B$11:$M$15,5),IF(YEAR($F497)&gt;$G497,0,IF(YEAR($F497)=$G497,HLOOKUP(MONTH(F497),Inputs!$B$11:$M$15,4),1)))</f>
        <v>1</v>
      </c>
      <c r="J497" s="2">
        <f>SUMIFS('raw data'!$E:$E,'raw data'!$A:$A,"="&amp;WholeYearOnly1!$A497,'raw data'!$G:$G,"="&amp;WholeYearOnly1!$G497)</f>
        <v>6</v>
      </c>
      <c r="K497" s="24">
        <f ca="1">$E497*I497*Inputs!$A$2</f>
        <v>5.0599999999999996</v>
      </c>
      <c r="L497" s="11">
        <f ca="1">IFERROR(J497/K497,"")</f>
        <v>1.1857707509881423</v>
      </c>
      <c r="M497" s="26">
        <f>J497/((8760)*(E497/1000))</f>
        <v>0.14889815366289458</v>
      </c>
    </row>
    <row r="498" spans="1:13" x14ac:dyDescent="0.25">
      <c r="A498" s="2">
        <v>613</v>
      </c>
      <c r="C498" s="2" t="s">
        <v>5</v>
      </c>
      <c r="D498" s="2">
        <v>9</v>
      </c>
      <c r="E498" s="2">
        <v>2.8769999999999998</v>
      </c>
      <c r="F498" s="12">
        <v>40299</v>
      </c>
      <c r="G498" s="18">
        <v>2013</v>
      </c>
      <c r="H498" s="2">
        <f ca="1">IF(G498=Inputs!$A$4,1,0)</f>
        <v>0</v>
      </c>
      <c r="I498" s="21">
        <f ca="1">IF(H498=1,HLOOKUP(MONTH(F498),Inputs!$B$11:$M$15,5),IF(YEAR($F498)&gt;$G498,0,IF(YEAR($F498)=$G498,HLOOKUP(MONTH(F498),Inputs!$B$11:$M$15,4),1)))</f>
        <v>1</v>
      </c>
      <c r="J498" s="2">
        <f>SUMIFS('raw data'!$E:$E,'raw data'!$A:$A,"="&amp;WholeYearOnly1!$A498,'raw data'!$G:$G,"="&amp;WholeYearOnly1!$G498)</f>
        <v>0</v>
      </c>
      <c r="K498" s="24">
        <f ca="1">$E498*I498*Inputs!$A$2</f>
        <v>3.1646999999999998</v>
      </c>
      <c r="L498" s="11">
        <f ca="1">IFERROR(J498/K498,"")</f>
        <v>0</v>
      </c>
      <c r="M498" s="26">
        <f>J498/((8760)*(E498/1000))</f>
        <v>0</v>
      </c>
    </row>
    <row r="499" spans="1:13" x14ac:dyDescent="0.25">
      <c r="A499" s="2">
        <v>614</v>
      </c>
      <c r="C499" s="2" t="s">
        <v>5</v>
      </c>
      <c r="D499" s="2">
        <v>9</v>
      </c>
      <c r="E499" s="2">
        <v>2.34</v>
      </c>
      <c r="F499" s="12">
        <v>40330</v>
      </c>
      <c r="G499" s="18">
        <v>2013</v>
      </c>
      <c r="H499" s="2">
        <f ca="1">IF(G499=Inputs!$A$4,1,0)</f>
        <v>0</v>
      </c>
      <c r="I499" s="21">
        <f ca="1">IF(H499=1,HLOOKUP(MONTH(F499),Inputs!$B$11:$M$15,5),IF(YEAR($F499)&gt;$G499,0,IF(YEAR($F499)=$G499,HLOOKUP(MONTH(F499),Inputs!$B$11:$M$15,4),1)))</f>
        <v>1</v>
      </c>
      <c r="J499" s="2">
        <f>SUMIFS('raw data'!$E:$E,'raw data'!$A:$A,"="&amp;WholeYearOnly1!$A499,'raw data'!$G:$G,"="&amp;WholeYearOnly1!$G499)</f>
        <v>0</v>
      </c>
      <c r="K499" s="24">
        <f ca="1">$E499*I499*Inputs!$A$2</f>
        <v>2.5739999999999998</v>
      </c>
      <c r="L499" s="11">
        <f ca="1">IFERROR(J499/K499,"")</f>
        <v>0</v>
      </c>
      <c r="M499" s="26">
        <f>J499/((8760)*(E499/1000))</f>
        <v>0</v>
      </c>
    </row>
    <row r="500" spans="1:13" x14ac:dyDescent="0.25">
      <c r="A500" s="2">
        <v>620</v>
      </c>
      <c r="C500" s="2" t="s">
        <v>5</v>
      </c>
      <c r="D500" s="2">
        <v>2</v>
      </c>
      <c r="E500" s="2">
        <v>6</v>
      </c>
      <c r="F500" s="12">
        <v>40269</v>
      </c>
      <c r="G500" s="18">
        <v>2013</v>
      </c>
      <c r="H500" s="2">
        <f ca="1">IF(G500=Inputs!$A$4,1,0)</f>
        <v>0</v>
      </c>
      <c r="I500" s="21">
        <f ca="1">IF(H500=1,HLOOKUP(MONTH(F500),Inputs!$B$11:$M$15,5),IF(YEAR($F500)&gt;$G500,0,IF(YEAR($F500)=$G500,HLOOKUP(MONTH(F500),Inputs!$B$11:$M$15,4),1)))</f>
        <v>1</v>
      </c>
      <c r="J500" s="2">
        <f>SUMIFS('raw data'!$E:$E,'raw data'!$A:$A,"="&amp;WholeYearOnly1!$A500,'raw data'!$G:$G,"="&amp;WholeYearOnly1!$G500)</f>
        <v>0</v>
      </c>
      <c r="K500" s="24">
        <f ca="1">$E500*I500*Inputs!$A$2</f>
        <v>6.6000000000000005</v>
      </c>
      <c r="L500" s="11">
        <f ca="1">IFERROR(J500/K500,"")</f>
        <v>0</v>
      </c>
      <c r="M500" s="26">
        <f>J500/((8760)*(E500/1000))</f>
        <v>0</v>
      </c>
    </row>
    <row r="501" spans="1:13" x14ac:dyDescent="0.25">
      <c r="A501" s="2">
        <v>625</v>
      </c>
      <c r="C501" s="2" t="s">
        <v>5</v>
      </c>
      <c r="D501" s="2">
        <v>9</v>
      </c>
      <c r="E501" s="2">
        <v>2.887</v>
      </c>
      <c r="F501" s="12">
        <v>40299</v>
      </c>
      <c r="G501" s="18">
        <v>2013</v>
      </c>
      <c r="H501" s="2">
        <f ca="1">IF(G501=Inputs!$A$4,1,0)</f>
        <v>0</v>
      </c>
      <c r="I501" s="21">
        <f ca="1">IF(H501=1,HLOOKUP(MONTH(F501),Inputs!$B$11:$M$15,5),IF(YEAR($F501)&gt;$G501,0,IF(YEAR($F501)=$G501,HLOOKUP(MONTH(F501),Inputs!$B$11:$M$15,4),1)))</f>
        <v>1</v>
      </c>
      <c r="J501" s="2">
        <f>SUMIFS('raw data'!$E:$E,'raw data'!$A:$A,"="&amp;WholeYearOnly1!$A501,'raw data'!$G:$G,"="&amp;WholeYearOnly1!$G501)</f>
        <v>0</v>
      </c>
      <c r="K501" s="24">
        <f ca="1">$E501*I501*Inputs!$A$2</f>
        <v>3.1757000000000004</v>
      </c>
      <c r="L501" s="11">
        <f ca="1">IFERROR(J501/K501,"")</f>
        <v>0</v>
      </c>
      <c r="M501" s="26">
        <f>J501/((8760)*(E501/1000))</f>
        <v>0</v>
      </c>
    </row>
    <row r="502" spans="1:13" x14ac:dyDescent="0.25">
      <c r="A502" s="2">
        <v>647</v>
      </c>
      <c r="C502" s="2" t="s">
        <v>5</v>
      </c>
      <c r="D502" s="2">
        <v>5</v>
      </c>
      <c r="E502" s="2">
        <v>2.8919999999999999</v>
      </c>
      <c r="F502" s="12">
        <v>40179</v>
      </c>
      <c r="G502" s="18">
        <v>2013</v>
      </c>
      <c r="H502" s="2">
        <f ca="1">IF(G502=Inputs!$A$4,1,0)</f>
        <v>0</v>
      </c>
      <c r="I502" s="21">
        <f ca="1">IF(H502=1,HLOOKUP(MONTH(F502),Inputs!$B$11:$M$15,5),IF(YEAR($F502)&gt;$G502,0,IF(YEAR($F502)=$G502,HLOOKUP(MONTH(F502),Inputs!$B$11:$M$15,4),1)))</f>
        <v>1</v>
      </c>
      <c r="J502" s="2">
        <f>SUMIFS('raw data'!$E:$E,'raw data'!$A:$A,"="&amp;WholeYearOnly1!$A502,'raw data'!$G:$G,"="&amp;WholeYearOnly1!$G502)</f>
        <v>0</v>
      </c>
      <c r="K502" s="24">
        <f ca="1">$E502*I502*Inputs!$A$2</f>
        <v>3.1812</v>
      </c>
      <c r="L502" s="11">
        <f ca="1">IFERROR(J502/K502,"")</f>
        <v>0</v>
      </c>
      <c r="M502" s="26">
        <f>J502/((8760)*(E502/1000))</f>
        <v>0</v>
      </c>
    </row>
    <row r="503" spans="1:13" x14ac:dyDescent="0.25">
      <c r="A503" s="2">
        <v>665</v>
      </c>
      <c r="C503" s="2" t="s">
        <v>5</v>
      </c>
      <c r="D503" s="2">
        <v>9</v>
      </c>
      <c r="E503" s="2">
        <v>3.2370000000000001</v>
      </c>
      <c r="F503" s="12">
        <v>40269</v>
      </c>
      <c r="G503" s="18">
        <v>2013</v>
      </c>
      <c r="H503" s="2">
        <f ca="1">IF(G503=Inputs!$A$4,1,0)</f>
        <v>0</v>
      </c>
      <c r="I503" s="21">
        <f ca="1">IF(H503=1,HLOOKUP(MONTH(F503),Inputs!$B$11:$M$15,5),IF(YEAR($F503)&gt;$G503,0,IF(YEAR($F503)=$G503,HLOOKUP(MONTH(F503),Inputs!$B$11:$M$15,4),1)))</f>
        <v>1</v>
      </c>
      <c r="J503" s="2">
        <f>SUMIFS('raw data'!$E:$E,'raw data'!$A:$A,"="&amp;WholeYearOnly1!$A503,'raw data'!$G:$G,"="&amp;WholeYearOnly1!$G503)</f>
        <v>0</v>
      </c>
      <c r="K503" s="24">
        <f ca="1">$E503*I503*Inputs!$A$2</f>
        <v>3.5607000000000002</v>
      </c>
      <c r="L503" s="11">
        <f ca="1">IFERROR(J503/K503,"")</f>
        <v>0</v>
      </c>
      <c r="M503" s="26">
        <f>J503/((8760)*(E503/1000))</f>
        <v>0</v>
      </c>
    </row>
    <row r="504" spans="1:13" x14ac:dyDescent="0.25">
      <c r="A504" s="2">
        <v>683</v>
      </c>
      <c r="C504" s="2" t="s">
        <v>5</v>
      </c>
      <c r="D504" s="2">
        <v>9</v>
      </c>
      <c r="E504" s="2">
        <v>2.9580000000000002</v>
      </c>
      <c r="F504" s="12">
        <v>40299</v>
      </c>
      <c r="G504" s="18">
        <v>2013</v>
      </c>
      <c r="H504" s="2">
        <f ca="1">IF(G504=Inputs!$A$4,1,0)</f>
        <v>0</v>
      </c>
      <c r="I504" s="21">
        <f ca="1">IF(H504=1,HLOOKUP(MONTH(F504),Inputs!$B$11:$M$15,5),IF(YEAR($F504)&gt;$G504,0,IF(YEAR($F504)=$G504,HLOOKUP(MONTH(F504),Inputs!$B$11:$M$15,4),1)))</f>
        <v>1</v>
      </c>
      <c r="J504" s="2">
        <f>SUMIFS('raw data'!$E:$E,'raw data'!$A:$A,"="&amp;WholeYearOnly1!$A504,'raw data'!$G:$G,"="&amp;WholeYearOnly1!$G504)</f>
        <v>0</v>
      </c>
      <c r="K504" s="24">
        <f ca="1">$E504*I504*Inputs!$A$2</f>
        <v>3.2538000000000005</v>
      </c>
      <c r="L504" s="11">
        <f ca="1">IFERROR(J504/K504,"")</f>
        <v>0</v>
      </c>
      <c r="M504" s="26">
        <f>J504/((8760)*(E504/1000))</f>
        <v>0</v>
      </c>
    </row>
    <row r="505" spans="1:13" x14ac:dyDescent="0.25">
      <c r="A505" s="2">
        <v>684</v>
      </c>
      <c r="C505" s="2" t="s">
        <v>5</v>
      </c>
      <c r="D505" s="2">
        <v>2</v>
      </c>
      <c r="E505" s="2">
        <v>3.3210000000000002</v>
      </c>
      <c r="F505" s="12">
        <v>40299</v>
      </c>
      <c r="G505" s="18">
        <v>2013</v>
      </c>
      <c r="H505" s="2">
        <f ca="1">IF(G505=Inputs!$A$4,1,0)</f>
        <v>0</v>
      </c>
      <c r="I505" s="21">
        <f ca="1">IF(H505=1,HLOOKUP(MONTH(F505),Inputs!$B$11:$M$15,5),IF(YEAR($F505)&gt;$G505,0,IF(YEAR($F505)=$G505,HLOOKUP(MONTH(F505),Inputs!$B$11:$M$15,4),1)))</f>
        <v>1</v>
      </c>
      <c r="J505" s="2">
        <f>SUMIFS('raw data'!$E:$E,'raw data'!$A:$A,"="&amp;WholeYearOnly1!$A505,'raw data'!$G:$G,"="&amp;WholeYearOnly1!$G505)</f>
        <v>0</v>
      </c>
      <c r="K505" s="24">
        <f ca="1">$E505*I505*Inputs!$A$2</f>
        <v>3.6531000000000007</v>
      </c>
      <c r="L505" s="11">
        <f ca="1">IFERROR(J505/K505,"")</f>
        <v>0</v>
      </c>
      <c r="M505" s="26">
        <f>J505/((8760)*(E505/1000))</f>
        <v>0</v>
      </c>
    </row>
    <row r="506" spans="1:13" x14ac:dyDescent="0.25">
      <c r="A506" s="2">
        <v>685</v>
      </c>
      <c r="C506" s="2" t="s">
        <v>5</v>
      </c>
      <c r="D506" s="2">
        <v>4</v>
      </c>
      <c r="E506" s="2">
        <v>4.4400000000000004</v>
      </c>
      <c r="F506" s="12">
        <v>40238</v>
      </c>
      <c r="G506" s="18">
        <v>2013</v>
      </c>
      <c r="H506" s="2">
        <f ca="1">IF(G506=Inputs!$A$4,1,0)</f>
        <v>0</v>
      </c>
      <c r="I506" s="21">
        <f ca="1">IF(H506=1,HLOOKUP(MONTH(F506),Inputs!$B$11:$M$15,5),IF(YEAR($F506)&gt;$G506,0,IF(YEAR($F506)=$G506,HLOOKUP(MONTH(F506),Inputs!$B$11:$M$15,4),1)))</f>
        <v>1</v>
      </c>
      <c r="J506" s="2">
        <f>SUMIFS('raw data'!$E:$E,'raw data'!$A:$A,"="&amp;WholeYearOnly1!$A506,'raw data'!$G:$G,"="&amp;WholeYearOnly1!$G506)</f>
        <v>6</v>
      </c>
      <c r="K506" s="24">
        <f ca="1">$E506*I506*Inputs!$A$2</f>
        <v>4.8840000000000012</v>
      </c>
      <c r="L506" s="11">
        <f ca="1">IFERROR(J506/K506,"")</f>
        <v>1.2285012285012282</v>
      </c>
      <c r="M506" s="26">
        <f>J506/((8760)*(E506/1000))</f>
        <v>0.15426385289398986</v>
      </c>
    </row>
    <row r="507" spans="1:13" x14ac:dyDescent="0.25">
      <c r="A507" s="2">
        <v>689</v>
      </c>
      <c r="C507" s="2" t="s">
        <v>5</v>
      </c>
      <c r="D507" s="2">
        <v>2</v>
      </c>
      <c r="E507" s="2">
        <v>3.3210000000000002</v>
      </c>
      <c r="F507" s="12">
        <v>40330</v>
      </c>
      <c r="G507" s="18">
        <v>2013</v>
      </c>
      <c r="H507" s="2">
        <f ca="1">IF(G507=Inputs!$A$4,1,0)</f>
        <v>0</v>
      </c>
      <c r="I507" s="21">
        <f ca="1">IF(H507=1,HLOOKUP(MONTH(F507),Inputs!$B$11:$M$15,5),IF(YEAR($F507)&gt;$G507,0,IF(YEAR($F507)=$G507,HLOOKUP(MONTH(F507),Inputs!$B$11:$M$15,4),1)))</f>
        <v>1</v>
      </c>
      <c r="J507" s="2">
        <f>SUMIFS('raw data'!$E:$E,'raw data'!$A:$A,"="&amp;WholeYearOnly1!$A507,'raw data'!$G:$G,"="&amp;WholeYearOnly1!$G507)</f>
        <v>0</v>
      </c>
      <c r="K507" s="24">
        <f ca="1">$E507*I507*Inputs!$A$2</f>
        <v>3.6531000000000007</v>
      </c>
      <c r="L507" s="11">
        <f ca="1">IFERROR(J507/K507,"")</f>
        <v>0</v>
      </c>
      <c r="M507" s="26">
        <f>J507/((8760)*(E507/1000))</f>
        <v>0</v>
      </c>
    </row>
    <row r="508" spans="1:13" x14ac:dyDescent="0.25">
      <c r="A508" s="2">
        <v>691</v>
      </c>
      <c r="C508" s="2" t="s">
        <v>5</v>
      </c>
      <c r="D508" s="2">
        <v>2</v>
      </c>
      <c r="E508" s="2">
        <v>2.887</v>
      </c>
      <c r="F508" s="12">
        <v>40360</v>
      </c>
      <c r="G508" s="18">
        <v>2013</v>
      </c>
      <c r="H508" s="2">
        <f ca="1">IF(G508=Inputs!$A$4,1,0)</f>
        <v>0</v>
      </c>
      <c r="I508" s="21">
        <f ca="1">IF(H508=1,HLOOKUP(MONTH(F508),Inputs!$B$11:$M$15,5),IF(YEAR($F508)&gt;$G508,0,IF(YEAR($F508)=$G508,HLOOKUP(MONTH(F508),Inputs!$B$11:$M$15,4),1)))</f>
        <v>1</v>
      </c>
      <c r="J508" s="2">
        <f>SUMIFS('raw data'!$E:$E,'raw data'!$A:$A,"="&amp;WholeYearOnly1!$A508,'raw data'!$G:$G,"="&amp;WholeYearOnly1!$G508)</f>
        <v>0</v>
      </c>
      <c r="K508" s="24">
        <f ca="1">$E508*I508*Inputs!$A$2</f>
        <v>3.1757000000000004</v>
      </c>
      <c r="L508" s="11">
        <f ca="1">IFERROR(J508/K508,"")</f>
        <v>0</v>
      </c>
      <c r="M508" s="26">
        <f>J508/((8760)*(E508/1000))</f>
        <v>0</v>
      </c>
    </row>
    <row r="509" spans="1:13" x14ac:dyDescent="0.25">
      <c r="A509" s="2">
        <v>693</v>
      </c>
      <c r="C509" s="2" t="s">
        <v>5</v>
      </c>
      <c r="D509" s="2">
        <v>9</v>
      </c>
      <c r="E509" s="2">
        <v>2.3919999999999999</v>
      </c>
      <c r="F509" s="12">
        <v>40330</v>
      </c>
      <c r="G509" s="18">
        <v>2013</v>
      </c>
      <c r="H509" s="2">
        <f ca="1">IF(G509=Inputs!$A$4,1,0)</f>
        <v>0</v>
      </c>
      <c r="I509" s="21">
        <f ca="1">IF(H509=1,HLOOKUP(MONTH(F509),Inputs!$B$11:$M$15,5),IF(YEAR($F509)&gt;$G509,0,IF(YEAR($F509)=$G509,HLOOKUP(MONTH(F509),Inputs!$B$11:$M$15,4),1)))</f>
        <v>1</v>
      </c>
      <c r="J509" s="2">
        <f>SUMIFS('raw data'!$E:$E,'raw data'!$A:$A,"="&amp;WholeYearOnly1!$A509,'raw data'!$G:$G,"="&amp;WholeYearOnly1!$G509)</f>
        <v>0</v>
      </c>
      <c r="K509" s="24">
        <f ca="1">$E509*I509*Inputs!$A$2</f>
        <v>2.6312000000000002</v>
      </c>
      <c r="L509" s="11">
        <f ca="1">IFERROR(J509/K509,"")</f>
        <v>0</v>
      </c>
      <c r="M509" s="26">
        <f>J509/((8760)*(E509/1000))</f>
        <v>0</v>
      </c>
    </row>
    <row r="510" spans="1:13" x14ac:dyDescent="0.25">
      <c r="A510" s="2">
        <v>720</v>
      </c>
      <c r="C510" s="2" t="s">
        <v>5</v>
      </c>
      <c r="D510" s="2">
        <v>2</v>
      </c>
      <c r="E510" s="2">
        <v>2.887</v>
      </c>
      <c r="F510" s="12">
        <v>40299</v>
      </c>
      <c r="G510" s="18">
        <v>2013</v>
      </c>
      <c r="H510" s="2">
        <f ca="1">IF(G510=Inputs!$A$4,1,0)</f>
        <v>0</v>
      </c>
      <c r="I510" s="21">
        <f ca="1">IF(H510=1,HLOOKUP(MONTH(F510),Inputs!$B$11:$M$15,5),IF(YEAR($F510)&gt;$G510,0,IF(YEAR($F510)=$G510,HLOOKUP(MONTH(F510),Inputs!$B$11:$M$15,4),1)))</f>
        <v>1</v>
      </c>
      <c r="J510" s="2">
        <f>SUMIFS('raw data'!$E:$E,'raw data'!$A:$A,"="&amp;WholeYearOnly1!$A510,'raw data'!$G:$G,"="&amp;WholeYearOnly1!$G510)</f>
        <v>0</v>
      </c>
      <c r="K510" s="24">
        <f ca="1">$E510*I510*Inputs!$A$2</f>
        <v>3.1757000000000004</v>
      </c>
      <c r="L510" s="11">
        <f ca="1">IFERROR(J510/K510,"")</f>
        <v>0</v>
      </c>
      <c r="M510" s="26">
        <f>J510/((8760)*(E510/1000))</f>
        <v>0</v>
      </c>
    </row>
    <row r="511" spans="1:13" x14ac:dyDescent="0.25">
      <c r="A511" s="2">
        <v>721</v>
      </c>
      <c r="C511" s="2" t="s">
        <v>5</v>
      </c>
      <c r="D511" s="2">
        <v>6</v>
      </c>
      <c r="E511" s="2">
        <v>3.4</v>
      </c>
      <c r="F511" s="12">
        <v>40299</v>
      </c>
      <c r="G511" s="18">
        <v>2013</v>
      </c>
      <c r="H511" s="2">
        <f ca="1">IF(G511=Inputs!$A$4,1,0)</f>
        <v>0</v>
      </c>
      <c r="I511" s="21">
        <f ca="1">IF(H511=1,HLOOKUP(MONTH(F511),Inputs!$B$11:$M$15,5),IF(YEAR($F511)&gt;$G511,0,IF(YEAR($F511)=$G511,HLOOKUP(MONTH(F511),Inputs!$B$11:$M$15,4),1)))</f>
        <v>1</v>
      </c>
      <c r="J511" s="2">
        <f>SUMIFS('raw data'!$E:$E,'raw data'!$A:$A,"="&amp;WholeYearOnly1!$A511,'raw data'!$G:$G,"="&amp;WholeYearOnly1!$G511)</f>
        <v>4</v>
      </c>
      <c r="K511" s="24">
        <f ca="1">$E511*I511*Inputs!$A$2</f>
        <v>3.74</v>
      </c>
      <c r="L511" s="11">
        <f ca="1">IFERROR(J511/K511,"")</f>
        <v>1.0695187165775399</v>
      </c>
      <c r="M511" s="26">
        <f>J511/((8760)*(E511/1000))</f>
        <v>0.13430029546065003</v>
      </c>
    </row>
    <row r="512" spans="1:13" x14ac:dyDescent="0.25">
      <c r="A512" s="2">
        <v>727</v>
      </c>
      <c r="C512" s="2" t="s">
        <v>5</v>
      </c>
      <c r="D512" s="2">
        <v>4</v>
      </c>
      <c r="E512" s="2">
        <v>2.8860000000000001</v>
      </c>
      <c r="F512" s="12">
        <v>40299</v>
      </c>
      <c r="G512" s="18">
        <v>2013</v>
      </c>
      <c r="H512" s="2">
        <f ca="1">IF(G512=Inputs!$A$4,1,0)</f>
        <v>0</v>
      </c>
      <c r="I512" s="21">
        <f ca="1">IF(H512=1,HLOOKUP(MONTH(F512),Inputs!$B$11:$M$15,5),IF(YEAR($F512)&gt;$G512,0,IF(YEAR($F512)=$G512,HLOOKUP(MONTH(F512),Inputs!$B$11:$M$15,4),1)))</f>
        <v>1</v>
      </c>
      <c r="J512" s="2">
        <f>SUMIFS('raw data'!$E:$E,'raw data'!$A:$A,"="&amp;WholeYearOnly1!$A512,'raw data'!$G:$G,"="&amp;WholeYearOnly1!$G512)</f>
        <v>0</v>
      </c>
      <c r="K512" s="24">
        <f ca="1">$E512*I512*Inputs!$A$2</f>
        <v>3.1746000000000003</v>
      </c>
      <c r="L512" s="11">
        <f ca="1">IFERROR(J512/K512,"")</f>
        <v>0</v>
      </c>
      <c r="M512" s="26">
        <f>J512/((8760)*(E512/1000))</f>
        <v>0</v>
      </c>
    </row>
    <row r="513" spans="1:13" x14ac:dyDescent="0.25">
      <c r="A513" s="2">
        <v>728</v>
      </c>
      <c r="C513" s="2" t="s">
        <v>5</v>
      </c>
      <c r="D513" s="2">
        <v>9</v>
      </c>
      <c r="E513" s="2">
        <v>2.9580000000000002</v>
      </c>
      <c r="F513" s="12">
        <v>40299</v>
      </c>
      <c r="G513" s="18">
        <v>2013</v>
      </c>
      <c r="H513" s="2">
        <f ca="1">IF(G513=Inputs!$A$4,1,0)</f>
        <v>0</v>
      </c>
      <c r="I513" s="21">
        <f ca="1">IF(H513=1,HLOOKUP(MONTH(F513),Inputs!$B$11:$M$15,5),IF(YEAR($F513)&gt;$G513,0,IF(YEAR($F513)=$G513,HLOOKUP(MONTH(F513),Inputs!$B$11:$M$15,4),1)))</f>
        <v>1</v>
      </c>
      <c r="J513" s="2">
        <f>SUMIFS('raw data'!$E:$E,'raw data'!$A:$A,"="&amp;WholeYearOnly1!$A513,'raw data'!$G:$G,"="&amp;WholeYearOnly1!$G513)</f>
        <v>0</v>
      </c>
      <c r="K513" s="24">
        <f ca="1">$E513*I513*Inputs!$A$2</f>
        <v>3.2538000000000005</v>
      </c>
      <c r="L513" s="11">
        <f ca="1">IFERROR(J513/K513,"")</f>
        <v>0</v>
      </c>
      <c r="M513" s="26">
        <f>J513/((8760)*(E513/1000))</f>
        <v>0</v>
      </c>
    </row>
    <row r="514" spans="1:13" x14ac:dyDescent="0.25">
      <c r="A514" s="2">
        <v>729</v>
      </c>
      <c r="C514" s="2" t="s">
        <v>5</v>
      </c>
      <c r="D514" s="2">
        <v>9</v>
      </c>
      <c r="E514" s="2">
        <v>2.9580000000000002</v>
      </c>
      <c r="F514" s="12">
        <v>40360</v>
      </c>
      <c r="G514" s="18">
        <v>2013</v>
      </c>
      <c r="H514" s="2">
        <f ca="1">IF(G514=Inputs!$A$4,1,0)</f>
        <v>0</v>
      </c>
      <c r="I514" s="21">
        <f ca="1">IF(H514=1,HLOOKUP(MONTH(F514),Inputs!$B$11:$M$15,5),IF(YEAR($F514)&gt;$G514,0,IF(YEAR($F514)=$G514,HLOOKUP(MONTH(F514),Inputs!$B$11:$M$15,4),1)))</f>
        <v>1</v>
      </c>
      <c r="J514" s="2">
        <f>SUMIFS('raw data'!$E:$E,'raw data'!$A:$A,"="&amp;WholeYearOnly1!$A514,'raw data'!$G:$G,"="&amp;WholeYearOnly1!$G514)</f>
        <v>0</v>
      </c>
      <c r="K514" s="24">
        <f ca="1">$E514*I514*Inputs!$A$2</f>
        <v>3.2538000000000005</v>
      </c>
      <c r="L514" s="11">
        <f ca="1">IFERROR(J514/K514,"")</f>
        <v>0</v>
      </c>
      <c r="M514" s="26">
        <f>J514/((8760)*(E514/1000))</f>
        <v>0</v>
      </c>
    </row>
    <row r="515" spans="1:13" x14ac:dyDescent="0.25">
      <c r="A515" s="2">
        <v>760</v>
      </c>
      <c r="C515" s="2" t="s">
        <v>5</v>
      </c>
      <c r="D515" s="2">
        <v>4</v>
      </c>
      <c r="E515" s="2">
        <v>8.75</v>
      </c>
      <c r="F515" s="12">
        <v>40269</v>
      </c>
      <c r="G515" s="18">
        <v>2013</v>
      </c>
      <c r="H515" s="2">
        <f ca="1">IF(G515=Inputs!$A$4,1,0)</f>
        <v>0</v>
      </c>
      <c r="I515" s="21">
        <f ca="1">IF(H515=1,HLOOKUP(MONTH(F515),Inputs!$B$11:$M$15,5),IF(YEAR($F515)&gt;$G515,0,IF(YEAR($F515)=$G515,HLOOKUP(MONTH(F515),Inputs!$B$11:$M$15,4),1)))</f>
        <v>1</v>
      </c>
      <c r="J515" s="2">
        <f>SUMIFS('raw data'!$E:$E,'raw data'!$A:$A,"="&amp;WholeYearOnly1!$A515,'raw data'!$G:$G,"="&amp;WholeYearOnly1!$G515)</f>
        <v>10</v>
      </c>
      <c r="K515" s="24">
        <f ca="1">$E515*I515*Inputs!$A$2</f>
        <v>9.625</v>
      </c>
      <c r="L515" s="11">
        <f ca="1">IFERROR(J515/K515,"")</f>
        <v>1.0389610389610389</v>
      </c>
      <c r="M515" s="26">
        <f>J515/((8760)*(E515/1000))</f>
        <v>0.13046314416177429</v>
      </c>
    </row>
    <row r="516" spans="1:13" x14ac:dyDescent="0.25">
      <c r="A516" s="2">
        <v>774</v>
      </c>
      <c r="C516" s="2" t="s">
        <v>5</v>
      </c>
      <c r="D516" s="2">
        <v>2</v>
      </c>
      <c r="E516" s="2">
        <v>5</v>
      </c>
      <c r="F516" s="12">
        <v>40269</v>
      </c>
      <c r="G516" s="18">
        <v>2013</v>
      </c>
      <c r="H516" s="2">
        <f ca="1">IF(G516=Inputs!$A$4,1,0)</f>
        <v>0</v>
      </c>
      <c r="I516" s="21">
        <f ca="1">IF(H516=1,HLOOKUP(MONTH(F516),Inputs!$B$11:$M$15,5),IF(YEAR($F516)&gt;$G516,0,IF(YEAR($F516)=$G516,HLOOKUP(MONTH(F516),Inputs!$B$11:$M$15,4),1)))</f>
        <v>1</v>
      </c>
      <c r="J516" s="2">
        <f>SUMIFS('raw data'!$E:$E,'raw data'!$A:$A,"="&amp;WholeYearOnly1!$A516,'raw data'!$G:$G,"="&amp;WholeYearOnly1!$G516)</f>
        <v>7</v>
      </c>
      <c r="K516" s="24">
        <f ca="1">$E516*I516*Inputs!$A$2</f>
        <v>5.5</v>
      </c>
      <c r="L516" s="11">
        <f ca="1">IFERROR(J516/K516,"")</f>
        <v>1.2727272727272727</v>
      </c>
      <c r="M516" s="26">
        <f>J516/((8760)*(E516/1000))</f>
        <v>0.15981735159817351</v>
      </c>
    </row>
    <row r="517" spans="1:13" x14ac:dyDescent="0.25">
      <c r="A517" s="2">
        <v>775</v>
      </c>
      <c r="C517" s="2" t="s">
        <v>5</v>
      </c>
      <c r="D517" s="2">
        <v>8</v>
      </c>
      <c r="E517" s="2">
        <v>4.8</v>
      </c>
      <c r="F517" s="12">
        <v>40299</v>
      </c>
      <c r="G517" s="18">
        <v>2013</v>
      </c>
      <c r="H517" s="2">
        <f ca="1">IF(G517=Inputs!$A$4,1,0)</f>
        <v>0</v>
      </c>
      <c r="I517" s="21">
        <f ca="1">IF(H517=1,HLOOKUP(MONTH(F517),Inputs!$B$11:$M$15,5),IF(YEAR($F517)&gt;$G517,0,IF(YEAR($F517)=$G517,HLOOKUP(MONTH(F517),Inputs!$B$11:$M$15,4),1)))</f>
        <v>1</v>
      </c>
      <c r="J517" s="2">
        <f>SUMIFS('raw data'!$E:$E,'raw data'!$A:$A,"="&amp;WholeYearOnly1!$A517,'raw data'!$G:$G,"="&amp;WholeYearOnly1!$G517)</f>
        <v>6</v>
      </c>
      <c r="K517" s="24">
        <f ca="1">$E517*I517*Inputs!$A$2</f>
        <v>5.28</v>
      </c>
      <c r="L517" s="11">
        <f ca="1">IFERROR(J517/K517,"")</f>
        <v>1.1363636363636362</v>
      </c>
      <c r="M517" s="26">
        <f>J517/((8760)*(E517/1000))</f>
        <v>0.14269406392694065</v>
      </c>
    </row>
    <row r="518" spans="1:13" x14ac:dyDescent="0.25">
      <c r="A518" s="2">
        <v>781</v>
      </c>
      <c r="C518" s="2" t="s">
        <v>5</v>
      </c>
      <c r="D518" s="2">
        <v>9</v>
      </c>
      <c r="E518" s="2">
        <v>2.9849999999999999</v>
      </c>
      <c r="F518" s="12">
        <v>40391</v>
      </c>
      <c r="G518" s="18">
        <v>2013</v>
      </c>
      <c r="H518" s="2">
        <f ca="1">IF(G518=Inputs!$A$4,1,0)</f>
        <v>0</v>
      </c>
      <c r="I518" s="21">
        <f ca="1">IF(H518=1,HLOOKUP(MONTH(F518),Inputs!$B$11:$M$15,5),IF(YEAR($F518)&gt;$G518,0,IF(YEAR($F518)=$G518,HLOOKUP(MONTH(F518),Inputs!$B$11:$M$15,4),1)))</f>
        <v>1</v>
      </c>
      <c r="J518" s="2">
        <f>SUMIFS('raw data'!$E:$E,'raw data'!$A:$A,"="&amp;WholeYearOnly1!$A518,'raw data'!$G:$G,"="&amp;WholeYearOnly1!$G518)</f>
        <v>0</v>
      </c>
      <c r="K518" s="24">
        <f ca="1">$E518*I518*Inputs!$A$2</f>
        <v>3.2835000000000001</v>
      </c>
      <c r="L518" s="11">
        <f ca="1">IFERROR(J518/K518,"")</f>
        <v>0</v>
      </c>
      <c r="M518" s="26">
        <f>J518/((8760)*(E518/1000))</f>
        <v>0</v>
      </c>
    </row>
    <row r="519" spans="1:13" x14ac:dyDescent="0.25">
      <c r="A519" s="2">
        <v>783</v>
      </c>
      <c r="C519" s="2" t="s">
        <v>5</v>
      </c>
      <c r="D519" s="2">
        <v>9</v>
      </c>
      <c r="E519" s="2">
        <v>2.4249999999999998</v>
      </c>
      <c r="F519" s="12">
        <v>40360</v>
      </c>
      <c r="G519" s="18">
        <v>2013</v>
      </c>
      <c r="H519" s="2">
        <f ca="1">IF(G519=Inputs!$A$4,1,0)</f>
        <v>0</v>
      </c>
      <c r="I519" s="21">
        <f ca="1">IF(H519=1,HLOOKUP(MONTH(F519),Inputs!$B$11:$M$15,5),IF(YEAR($F519)&gt;$G519,0,IF(YEAR($F519)=$G519,HLOOKUP(MONTH(F519),Inputs!$B$11:$M$15,4),1)))</f>
        <v>1</v>
      </c>
      <c r="J519" s="2">
        <f>SUMIFS('raw data'!$E:$E,'raw data'!$A:$A,"="&amp;WholeYearOnly1!$A519,'raw data'!$G:$G,"="&amp;WholeYearOnly1!$G519)</f>
        <v>0</v>
      </c>
      <c r="K519" s="24">
        <f ca="1">$E519*I519*Inputs!$A$2</f>
        <v>2.6675</v>
      </c>
      <c r="L519" s="11">
        <f ca="1">IFERROR(J519/K519,"")</f>
        <v>0</v>
      </c>
      <c r="M519" s="26">
        <f>J519/((8760)*(E519/1000))</f>
        <v>0</v>
      </c>
    </row>
    <row r="520" spans="1:13" x14ac:dyDescent="0.25">
      <c r="A520" s="2">
        <v>784</v>
      </c>
      <c r="C520" s="2" t="s">
        <v>5</v>
      </c>
      <c r="D520" s="2">
        <v>2</v>
      </c>
      <c r="E520" s="2">
        <v>2.6480000000000001</v>
      </c>
      <c r="F520" s="12">
        <v>40299</v>
      </c>
      <c r="G520" s="18">
        <v>2013</v>
      </c>
      <c r="H520" s="2">
        <f ca="1">IF(G520=Inputs!$A$4,1,0)</f>
        <v>0</v>
      </c>
      <c r="I520" s="21">
        <f ca="1">IF(H520=1,HLOOKUP(MONTH(F520),Inputs!$B$11:$M$15,5),IF(YEAR($F520)&gt;$G520,0,IF(YEAR($F520)=$G520,HLOOKUP(MONTH(F520),Inputs!$B$11:$M$15,4),1)))</f>
        <v>1</v>
      </c>
      <c r="J520" s="2">
        <f>SUMIFS('raw data'!$E:$E,'raw data'!$A:$A,"="&amp;WholeYearOnly1!$A520,'raw data'!$G:$G,"="&amp;WholeYearOnly1!$G520)</f>
        <v>0</v>
      </c>
      <c r="K520" s="24">
        <f ca="1">$E520*I520*Inputs!$A$2</f>
        <v>2.9128000000000003</v>
      </c>
      <c r="L520" s="11">
        <f ca="1">IFERROR(J520/K520,"")</f>
        <v>0</v>
      </c>
      <c r="M520" s="26">
        <f>J520/((8760)*(E520/1000))</f>
        <v>0</v>
      </c>
    </row>
    <row r="521" spans="1:13" x14ac:dyDescent="0.25">
      <c r="A521" s="2">
        <v>785</v>
      </c>
      <c r="C521" s="2" t="s">
        <v>5</v>
      </c>
      <c r="D521" s="2">
        <v>9</v>
      </c>
      <c r="E521" s="2">
        <v>3.0920000000000001</v>
      </c>
      <c r="F521" s="12">
        <v>40330</v>
      </c>
      <c r="G521" s="18">
        <v>2013</v>
      </c>
      <c r="H521" s="2">
        <f ca="1">IF(G521=Inputs!$A$4,1,0)</f>
        <v>0</v>
      </c>
      <c r="I521" s="21">
        <f ca="1">IF(H521=1,HLOOKUP(MONTH(F521),Inputs!$B$11:$M$15,5),IF(YEAR($F521)&gt;$G521,0,IF(YEAR($F521)=$G521,HLOOKUP(MONTH(F521),Inputs!$B$11:$M$15,4),1)))</f>
        <v>1</v>
      </c>
      <c r="J521" s="2">
        <f>SUMIFS('raw data'!$E:$E,'raw data'!$A:$A,"="&amp;WholeYearOnly1!$A521,'raw data'!$G:$G,"="&amp;WholeYearOnly1!$G521)</f>
        <v>0</v>
      </c>
      <c r="K521" s="24">
        <f ca="1">$E521*I521*Inputs!$A$2</f>
        <v>3.4012000000000002</v>
      </c>
      <c r="L521" s="11">
        <f ca="1">IFERROR(J521/K521,"")</f>
        <v>0</v>
      </c>
      <c r="M521" s="26">
        <f>J521/((8760)*(E521/1000))</f>
        <v>0</v>
      </c>
    </row>
    <row r="522" spans="1:13" x14ac:dyDescent="0.25">
      <c r="A522" s="2">
        <v>806</v>
      </c>
      <c r="C522" s="2" t="s">
        <v>5</v>
      </c>
      <c r="D522" s="2">
        <v>2</v>
      </c>
      <c r="E522" s="2">
        <v>1.25</v>
      </c>
      <c r="F522" s="12">
        <v>40330</v>
      </c>
      <c r="G522" s="18">
        <v>2013</v>
      </c>
      <c r="H522" s="2">
        <f ca="1">IF(G522=Inputs!$A$4,1,0)</f>
        <v>0</v>
      </c>
      <c r="I522" s="21">
        <f ca="1">IF(H522=1,HLOOKUP(MONTH(F522),Inputs!$B$11:$M$15,5),IF(YEAR($F522)&gt;$G522,0,IF(YEAR($F522)=$G522,HLOOKUP(MONTH(F522),Inputs!$B$11:$M$15,4),1)))</f>
        <v>1</v>
      </c>
      <c r="J522" s="2">
        <f>SUMIFS('raw data'!$E:$E,'raw data'!$A:$A,"="&amp;WholeYearOnly1!$A522,'raw data'!$G:$G,"="&amp;WholeYearOnly1!$G522)</f>
        <v>0</v>
      </c>
      <c r="K522" s="24">
        <f ca="1">$E522*I522*Inputs!$A$2</f>
        <v>1.375</v>
      </c>
      <c r="L522" s="11">
        <f ca="1">IFERROR(J522/K522,"")</f>
        <v>0</v>
      </c>
      <c r="M522" s="26">
        <f>J522/((8760)*(E522/1000))</f>
        <v>0</v>
      </c>
    </row>
    <row r="523" spans="1:13" x14ac:dyDescent="0.25">
      <c r="A523" s="2">
        <v>812</v>
      </c>
      <c r="C523" s="2" t="s">
        <v>5</v>
      </c>
      <c r="D523" s="2">
        <v>2</v>
      </c>
      <c r="E523" s="2">
        <v>3.3210000000000002</v>
      </c>
      <c r="F523" s="12">
        <v>40360</v>
      </c>
      <c r="G523" s="18">
        <v>2013</v>
      </c>
      <c r="H523" s="2">
        <f ca="1">IF(G523=Inputs!$A$4,1,0)</f>
        <v>0</v>
      </c>
      <c r="I523" s="21">
        <f ca="1">IF(H523=1,HLOOKUP(MONTH(F523),Inputs!$B$11:$M$15,5),IF(YEAR($F523)&gt;$G523,0,IF(YEAR($F523)=$G523,HLOOKUP(MONTH(F523),Inputs!$B$11:$M$15,4),1)))</f>
        <v>1</v>
      </c>
      <c r="J523" s="2">
        <f>SUMIFS('raw data'!$E:$E,'raw data'!$A:$A,"="&amp;WholeYearOnly1!$A523,'raw data'!$G:$G,"="&amp;WholeYearOnly1!$G523)</f>
        <v>0</v>
      </c>
      <c r="K523" s="24">
        <f ca="1">$E523*I523*Inputs!$A$2</f>
        <v>3.6531000000000007</v>
      </c>
      <c r="L523" s="11">
        <f ca="1">IFERROR(J523/K523,"")</f>
        <v>0</v>
      </c>
      <c r="M523" s="26">
        <f>J523/((8760)*(E523/1000))</f>
        <v>0</v>
      </c>
    </row>
    <row r="524" spans="1:13" x14ac:dyDescent="0.25">
      <c r="A524" s="2">
        <v>813</v>
      </c>
      <c r="C524" s="2" t="s">
        <v>5</v>
      </c>
      <c r="D524" s="2">
        <v>9</v>
      </c>
      <c r="E524" s="2">
        <v>2.9580000000000002</v>
      </c>
      <c r="F524" s="12">
        <v>40422</v>
      </c>
      <c r="G524" s="18">
        <v>2013</v>
      </c>
      <c r="H524" s="2">
        <f ca="1">IF(G524=Inputs!$A$4,1,0)</f>
        <v>0</v>
      </c>
      <c r="I524" s="21">
        <f ca="1">IF(H524=1,HLOOKUP(MONTH(F524),Inputs!$B$11:$M$15,5),IF(YEAR($F524)&gt;$G524,0,IF(YEAR($F524)=$G524,HLOOKUP(MONTH(F524),Inputs!$B$11:$M$15,4),1)))</f>
        <v>1</v>
      </c>
      <c r="J524" s="2">
        <f>SUMIFS('raw data'!$E:$E,'raw data'!$A:$A,"="&amp;WholeYearOnly1!$A524,'raw data'!$G:$G,"="&amp;WholeYearOnly1!$G524)</f>
        <v>0</v>
      </c>
      <c r="K524" s="24">
        <f ca="1">$E524*I524*Inputs!$A$2</f>
        <v>3.2538000000000005</v>
      </c>
      <c r="L524" s="11">
        <f ca="1">IFERROR(J524/K524,"")</f>
        <v>0</v>
      </c>
      <c r="M524" s="26">
        <f>J524/((8760)*(E524/1000))</f>
        <v>0</v>
      </c>
    </row>
    <row r="525" spans="1:13" x14ac:dyDescent="0.25">
      <c r="A525" s="2">
        <v>825</v>
      </c>
      <c r="C525" s="2" t="s">
        <v>5</v>
      </c>
      <c r="D525" s="2">
        <v>3</v>
      </c>
      <c r="E525" s="2">
        <v>27.6</v>
      </c>
      <c r="F525" s="12">
        <v>40238</v>
      </c>
      <c r="G525" s="18">
        <v>2013</v>
      </c>
      <c r="H525" s="2">
        <f ca="1">IF(G525=Inputs!$A$4,1,0)</f>
        <v>0</v>
      </c>
      <c r="I525" s="21">
        <f ca="1">IF(H525=1,HLOOKUP(MONTH(F525),Inputs!$B$11:$M$15,5),IF(YEAR($F525)&gt;$G525,0,IF(YEAR($F525)=$G525,HLOOKUP(MONTH(F525),Inputs!$B$11:$M$15,4),1)))</f>
        <v>1</v>
      </c>
      <c r="J525" s="2">
        <f>SUMIFS('raw data'!$E:$E,'raw data'!$A:$A,"="&amp;WholeYearOnly1!$A525,'raw data'!$G:$G,"="&amp;WholeYearOnly1!$G525)</f>
        <v>30</v>
      </c>
      <c r="K525" s="24">
        <f ca="1">$E525*I525*Inputs!$A$2</f>
        <v>30.360000000000003</v>
      </c>
      <c r="L525" s="11">
        <f ca="1">IFERROR(J525/K525,"")</f>
        <v>0.98814229249011853</v>
      </c>
      <c r="M525" s="26">
        <f>J525/((8760)*(E525/1000))</f>
        <v>0.12408179471907879</v>
      </c>
    </row>
    <row r="526" spans="1:13" x14ac:dyDescent="0.25">
      <c r="A526" s="2">
        <v>826</v>
      </c>
      <c r="C526" s="2" t="s">
        <v>5</v>
      </c>
      <c r="D526" s="2">
        <v>2</v>
      </c>
      <c r="E526" s="2">
        <v>2.8860000000000001</v>
      </c>
      <c r="F526" s="12">
        <v>40360</v>
      </c>
      <c r="G526" s="18">
        <v>2013</v>
      </c>
      <c r="H526" s="2">
        <f ca="1">IF(G526=Inputs!$A$4,1,0)</f>
        <v>0</v>
      </c>
      <c r="I526" s="21">
        <f ca="1">IF(H526=1,HLOOKUP(MONTH(F526),Inputs!$B$11:$M$15,5),IF(YEAR($F526)&gt;$G526,0,IF(YEAR($F526)=$G526,HLOOKUP(MONTH(F526),Inputs!$B$11:$M$15,4),1)))</f>
        <v>1</v>
      </c>
      <c r="J526" s="2">
        <f>SUMIFS('raw data'!$E:$E,'raw data'!$A:$A,"="&amp;WholeYearOnly1!$A526,'raw data'!$G:$G,"="&amp;WholeYearOnly1!$G526)</f>
        <v>0</v>
      </c>
      <c r="K526" s="24">
        <f ca="1">$E526*I526*Inputs!$A$2</f>
        <v>3.1746000000000003</v>
      </c>
      <c r="L526" s="11">
        <f ca="1">IFERROR(J526/K526,"")</f>
        <v>0</v>
      </c>
      <c r="M526" s="26">
        <f>J526/((8760)*(E526/1000))</f>
        <v>0</v>
      </c>
    </row>
    <row r="527" spans="1:13" x14ac:dyDescent="0.25">
      <c r="A527" s="2">
        <v>827</v>
      </c>
      <c r="C527" s="2" t="s">
        <v>5</v>
      </c>
      <c r="D527" s="2">
        <v>2</v>
      </c>
      <c r="E527" s="2">
        <v>2.887</v>
      </c>
      <c r="F527" s="12">
        <v>40360</v>
      </c>
      <c r="G527" s="18">
        <v>2013</v>
      </c>
      <c r="H527" s="2">
        <f ca="1">IF(G527=Inputs!$A$4,1,0)</f>
        <v>0</v>
      </c>
      <c r="I527" s="21">
        <f ca="1">IF(H527=1,HLOOKUP(MONTH(F527),Inputs!$B$11:$M$15,5),IF(YEAR($F527)&gt;$G527,0,IF(YEAR($F527)=$G527,HLOOKUP(MONTH(F527),Inputs!$B$11:$M$15,4),1)))</f>
        <v>1</v>
      </c>
      <c r="J527" s="2">
        <f>SUMIFS('raw data'!$E:$E,'raw data'!$A:$A,"="&amp;WholeYearOnly1!$A527,'raw data'!$G:$G,"="&amp;WholeYearOnly1!$G527)</f>
        <v>0</v>
      </c>
      <c r="K527" s="24">
        <f ca="1">$E527*I527*Inputs!$A$2</f>
        <v>3.1757000000000004</v>
      </c>
      <c r="L527" s="11">
        <f ca="1">IFERROR(J527/K527,"")</f>
        <v>0</v>
      </c>
      <c r="M527" s="26">
        <f>J527/((8760)*(E527/1000))</f>
        <v>0</v>
      </c>
    </row>
    <row r="528" spans="1:13" x14ac:dyDescent="0.25">
      <c r="A528" s="2">
        <v>829</v>
      </c>
      <c r="C528" s="2" t="s">
        <v>5</v>
      </c>
      <c r="D528" s="2">
        <v>2</v>
      </c>
      <c r="E528" s="2">
        <v>2.887</v>
      </c>
      <c r="F528" s="12">
        <v>40391</v>
      </c>
      <c r="G528" s="18">
        <v>2013</v>
      </c>
      <c r="H528" s="2">
        <f ca="1">IF(G528=Inputs!$A$4,1,0)</f>
        <v>0</v>
      </c>
      <c r="I528" s="21">
        <f ca="1">IF(H528=1,HLOOKUP(MONTH(F528),Inputs!$B$11:$M$15,5),IF(YEAR($F528)&gt;$G528,0,IF(YEAR($F528)=$G528,HLOOKUP(MONTH(F528),Inputs!$B$11:$M$15,4),1)))</f>
        <v>1</v>
      </c>
      <c r="J528" s="2">
        <f>SUMIFS('raw data'!$E:$E,'raw data'!$A:$A,"="&amp;WholeYearOnly1!$A528,'raw data'!$G:$G,"="&amp;WholeYearOnly1!$G528)</f>
        <v>0</v>
      </c>
      <c r="K528" s="24">
        <f ca="1">$E528*I528*Inputs!$A$2</f>
        <v>3.1757000000000004</v>
      </c>
      <c r="L528" s="11">
        <f ca="1">IFERROR(J528/K528,"")</f>
        <v>0</v>
      </c>
      <c r="M528" s="26">
        <f>J528/((8760)*(E528/1000))</f>
        <v>0</v>
      </c>
    </row>
    <row r="529" spans="1:13" x14ac:dyDescent="0.25">
      <c r="A529" s="2">
        <v>832</v>
      </c>
      <c r="C529" s="2" t="s">
        <v>5</v>
      </c>
      <c r="D529" s="2">
        <v>9</v>
      </c>
      <c r="E529" s="2">
        <v>1.6870000000000001</v>
      </c>
      <c r="F529" s="12">
        <v>40330</v>
      </c>
      <c r="G529" s="18">
        <v>2013</v>
      </c>
      <c r="H529" s="2">
        <f ca="1">IF(G529=Inputs!$A$4,1,0)</f>
        <v>0</v>
      </c>
      <c r="I529" s="21">
        <f ca="1">IF(H529=1,HLOOKUP(MONTH(F529),Inputs!$B$11:$M$15,5),IF(YEAR($F529)&gt;$G529,0,IF(YEAR($F529)=$G529,HLOOKUP(MONTH(F529),Inputs!$B$11:$M$15,4),1)))</f>
        <v>1</v>
      </c>
      <c r="J529" s="2">
        <f>SUMIFS('raw data'!$E:$E,'raw data'!$A:$A,"="&amp;WholeYearOnly1!$A529,'raw data'!$G:$G,"="&amp;WholeYearOnly1!$G529)</f>
        <v>0</v>
      </c>
      <c r="K529" s="24">
        <f ca="1">$E529*I529*Inputs!$A$2</f>
        <v>1.8557000000000001</v>
      </c>
      <c r="L529" s="11">
        <f ca="1">IFERROR(J529/K529,"")</f>
        <v>0</v>
      </c>
      <c r="M529" s="26">
        <f>J529/((8760)*(E529/1000))</f>
        <v>0</v>
      </c>
    </row>
    <row r="530" spans="1:13" x14ac:dyDescent="0.25">
      <c r="A530" s="2">
        <v>834</v>
      </c>
      <c r="C530" s="2" t="s">
        <v>5</v>
      </c>
      <c r="D530" s="2">
        <v>2</v>
      </c>
      <c r="E530" s="2">
        <v>2.887</v>
      </c>
      <c r="F530" s="12">
        <v>40360</v>
      </c>
      <c r="G530" s="18">
        <v>2013</v>
      </c>
      <c r="H530" s="2">
        <f ca="1">IF(G530=Inputs!$A$4,1,0)</f>
        <v>0</v>
      </c>
      <c r="I530" s="21">
        <f ca="1">IF(H530=1,HLOOKUP(MONTH(F530),Inputs!$B$11:$M$15,5),IF(YEAR($F530)&gt;$G530,0,IF(YEAR($F530)=$G530,HLOOKUP(MONTH(F530),Inputs!$B$11:$M$15,4),1)))</f>
        <v>1</v>
      </c>
      <c r="J530" s="2">
        <f>SUMIFS('raw data'!$E:$E,'raw data'!$A:$A,"="&amp;WholeYearOnly1!$A530,'raw data'!$G:$G,"="&amp;WholeYearOnly1!$G530)</f>
        <v>0</v>
      </c>
      <c r="K530" s="24">
        <f ca="1">$E530*I530*Inputs!$A$2</f>
        <v>3.1757000000000004</v>
      </c>
      <c r="L530" s="11">
        <f ca="1">IFERROR(J530/K530,"")</f>
        <v>0</v>
      </c>
      <c r="M530" s="26">
        <f>J530/((8760)*(E530/1000))</f>
        <v>0</v>
      </c>
    </row>
    <row r="531" spans="1:13" x14ac:dyDescent="0.25">
      <c r="A531" s="2">
        <v>838</v>
      </c>
      <c r="C531" s="2" t="s">
        <v>5</v>
      </c>
      <c r="D531" s="2">
        <v>2</v>
      </c>
      <c r="E531" s="2">
        <v>3.3210000000000002</v>
      </c>
      <c r="F531" s="12">
        <v>40360</v>
      </c>
      <c r="G531" s="18">
        <v>2013</v>
      </c>
      <c r="H531" s="2">
        <f ca="1">IF(G531=Inputs!$A$4,1,0)</f>
        <v>0</v>
      </c>
      <c r="I531" s="21">
        <f ca="1">IF(H531=1,HLOOKUP(MONTH(F531),Inputs!$B$11:$M$15,5),IF(YEAR($F531)&gt;$G531,0,IF(YEAR($F531)=$G531,HLOOKUP(MONTH(F531),Inputs!$B$11:$M$15,4),1)))</f>
        <v>1</v>
      </c>
      <c r="J531" s="2">
        <f>SUMIFS('raw data'!$E:$E,'raw data'!$A:$A,"="&amp;WholeYearOnly1!$A531,'raw data'!$G:$G,"="&amp;WholeYearOnly1!$G531)</f>
        <v>0</v>
      </c>
      <c r="K531" s="24">
        <f ca="1">$E531*I531*Inputs!$A$2</f>
        <v>3.6531000000000007</v>
      </c>
      <c r="L531" s="11">
        <f ca="1">IFERROR(J531/K531,"")</f>
        <v>0</v>
      </c>
      <c r="M531" s="26">
        <f>J531/((8760)*(E531/1000))</f>
        <v>0</v>
      </c>
    </row>
    <row r="532" spans="1:13" x14ac:dyDescent="0.25">
      <c r="A532" s="2">
        <v>844</v>
      </c>
      <c r="C532" s="2" t="s">
        <v>5</v>
      </c>
      <c r="D532" s="2">
        <v>9</v>
      </c>
      <c r="E532" s="2">
        <v>3.0089999999999999</v>
      </c>
      <c r="F532" s="12">
        <v>40360</v>
      </c>
      <c r="G532" s="18">
        <v>2013</v>
      </c>
      <c r="H532" s="2">
        <f ca="1">IF(G532=Inputs!$A$4,1,0)</f>
        <v>0</v>
      </c>
      <c r="I532" s="21">
        <f ca="1">IF(H532=1,HLOOKUP(MONTH(F532),Inputs!$B$11:$M$15,5),IF(YEAR($F532)&gt;$G532,0,IF(YEAR($F532)=$G532,HLOOKUP(MONTH(F532),Inputs!$B$11:$M$15,4),1)))</f>
        <v>1</v>
      </c>
      <c r="J532" s="2">
        <f>SUMIFS('raw data'!$E:$E,'raw data'!$A:$A,"="&amp;WholeYearOnly1!$A532,'raw data'!$G:$G,"="&amp;WholeYearOnly1!$G532)</f>
        <v>0</v>
      </c>
      <c r="K532" s="24">
        <f ca="1">$E532*I532*Inputs!$A$2</f>
        <v>3.3099000000000003</v>
      </c>
      <c r="L532" s="11">
        <f ca="1">IFERROR(J532/K532,"")</f>
        <v>0</v>
      </c>
      <c r="M532" s="26">
        <f>J532/((8760)*(E532/1000))</f>
        <v>0</v>
      </c>
    </row>
    <row r="533" spans="1:13" x14ac:dyDescent="0.25">
      <c r="A533" s="2">
        <v>847</v>
      </c>
      <c r="C533" s="2" t="s">
        <v>5</v>
      </c>
      <c r="D533" s="2">
        <v>6</v>
      </c>
      <c r="E533" s="2">
        <v>3.96</v>
      </c>
      <c r="F533" s="12">
        <v>40330</v>
      </c>
      <c r="G533" s="18">
        <v>2013</v>
      </c>
      <c r="H533" s="2">
        <f ca="1">IF(G533=Inputs!$A$4,1,0)</f>
        <v>0</v>
      </c>
      <c r="I533" s="21">
        <f ca="1">IF(H533=1,HLOOKUP(MONTH(F533),Inputs!$B$11:$M$15,5),IF(YEAR($F533)&gt;$G533,0,IF(YEAR($F533)=$G533,HLOOKUP(MONTH(F533),Inputs!$B$11:$M$15,4),1)))</f>
        <v>1</v>
      </c>
      <c r="J533" s="2">
        <f>SUMIFS('raw data'!$E:$E,'raw data'!$A:$A,"="&amp;WholeYearOnly1!$A533,'raw data'!$G:$G,"="&amp;WholeYearOnly1!$G533)</f>
        <v>5</v>
      </c>
      <c r="K533" s="24">
        <f ca="1">$E533*I533*Inputs!$A$2</f>
        <v>4.3559999999999999</v>
      </c>
      <c r="L533" s="11">
        <f ca="1">IFERROR(J533/K533,"")</f>
        <v>1.1478420569329661</v>
      </c>
      <c r="M533" s="26">
        <f>J533/((8760)*(E533/1000))</f>
        <v>0.14413541810802086</v>
      </c>
    </row>
    <row r="534" spans="1:13" x14ac:dyDescent="0.25">
      <c r="A534" s="2">
        <v>852</v>
      </c>
      <c r="C534" s="2" t="s">
        <v>5</v>
      </c>
      <c r="D534" s="2">
        <v>2</v>
      </c>
      <c r="E534" s="2">
        <v>2.8860000000000001</v>
      </c>
      <c r="F534" s="12">
        <v>40299</v>
      </c>
      <c r="G534" s="18">
        <v>2013</v>
      </c>
      <c r="H534" s="2">
        <f ca="1">IF(G534=Inputs!$A$4,1,0)</f>
        <v>0</v>
      </c>
      <c r="I534" s="21">
        <f ca="1">IF(H534=1,HLOOKUP(MONTH(F534),Inputs!$B$11:$M$15,5),IF(YEAR($F534)&gt;$G534,0,IF(YEAR($F534)=$G534,HLOOKUP(MONTH(F534),Inputs!$B$11:$M$15,4),1)))</f>
        <v>1</v>
      </c>
      <c r="J534" s="2">
        <f>SUMIFS('raw data'!$E:$E,'raw data'!$A:$A,"="&amp;WholeYearOnly1!$A534,'raw data'!$G:$G,"="&amp;WholeYearOnly1!$G534)</f>
        <v>0</v>
      </c>
      <c r="K534" s="24">
        <f ca="1">$E534*I534*Inputs!$A$2</f>
        <v>3.1746000000000003</v>
      </c>
      <c r="L534" s="11">
        <f ca="1">IFERROR(J534/K534,"")</f>
        <v>0</v>
      </c>
      <c r="M534" s="26">
        <f>J534/((8760)*(E534/1000))</f>
        <v>0</v>
      </c>
    </row>
    <row r="535" spans="1:13" x14ac:dyDescent="0.25">
      <c r="A535" s="2">
        <v>853</v>
      </c>
      <c r="C535" s="2" t="s">
        <v>5</v>
      </c>
      <c r="D535" s="2">
        <v>9</v>
      </c>
      <c r="E535" s="2">
        <v>3.0390000000000001</v>
      </c>
      <c r="F535" s="12">
        <v>40360</v>
      </c>
      <c r="G535" s="18">
        <v>2013</v>
      </c>
      <c r="H535" s="2">
        <f ca="1">IF(G535=Inputs!$A$4,1,0)</f>
        <v>0</v>
      </c>
      <c r="I535" s="21">
        <f ca="1">IF(H535=1,HLOOKUP(MONTH(F535),Inputs!$B$11:$M$15,5),IF(YEAR($F535)&gt;$G535,0,IF(YEAR($F535)=$G535,HLOOKUP(MONTH(F535),Inputs!$B$11:$M$15,4),1)))</f>
        <v>1</v>
      </c>
      <c r="J535" s="2">
        <f>SUMIFS('raw data'!$E:$E,'raw data'!$A:$A,"="&amp;WholeYearOnly1!$A535,'raw data'!$G:$G,"="&amp;WholeYearOnly1!$G535)</f>
        <v>0</v>
      </c>
      <c r="K535" s="24">
        <f ca="1">$E535*I535*Inputs!$A$2</f>
        <v>3.3429000000000006</v>
      </c>
      <c r="L535" s="11">
        <f ca="1">IFERROR(J535/K535,"")</f>
        <v>0</v>
      </c>
      <c r="M535" s="26">
        <f>J535/((8760)*(E535/1000))</f>
        <v>0</v>
      </c>
    </row>
    <row r="536" spans="1:13" x14ac:dyDescent="0.25">
      <c r="A536" s="2">
        <v>855</v>
      </c>
      <c r="C536" s="2" t="s">
        <v>5</v>
      </c>
      <c r="D536" s="2">
        <v>9</v>
      </c>
      <c r="E536" s="2">
        <v>2.4249999999999998</v>
      </c>
      <c r="F536" s="12">
        <v>40299</v>
      </c>
      <c r="G536" s="18">
        <v>2013</v>
      </c>
      <c r="H536" s="2">
        <f ca="1">IF(G536=Inputs!$A$4,1,0)</f>
        <v>0</v>
      </c>
      <c r="I536" s="21">
        <f ca="1">IF(H536=1,HLOOKUP(MONTH(F536),Inputs!$B$11:$M$15,5),IF(YEAR($F536)&gt;$G536,0,IF(YEAR($F536)=$G536,HLOOKUP(MONTH(F536),Inputs!$B$11:$M$15,4),1)))</f>
        <v>1</v>
      </c>
      <c r="J536" s="2">
        <f>SUMIFS('raw data'!$E:$E,'raw data'!$A:$A,"="&amp;WholeYearOnly1!$A536,'raw data'!$G:$G,"="&amp;WholeYearOnly1!$G536)</f>
        <v>0</v>
      </c>
      <c r="K536" s="24">
        <f ca="1">$E536*I536*Inputs!$A$2</f>
        <v>2.6675</v>
      </c>
      <c r="L536" s="11">
        <f ca="1">IFERROR(J536/K536,"")</f>
        <v>0</v>
      </c>
      <c r="M536" s="26">
        <f>J536/((8760)*(E536/1000))</f>
        <v>0</v>
      </c>
    </row>
    <row r="537" spans="1:13" x14ac:dyDescent="0.25">
      <c r="A537" s="2">
        <v>856</v>
      </c>
      <c r="C537" s="2" t="s">
        <v>5</v>
      </c>
      <c r="D537" s="2">
        <v>9</v>
      </c>
      <c r="E537" s="2">
        <v>2.4249999999999998</v>
      </c>
      <c r="F537" s="12">
        <v>40360</v>
      </c>
      <c r="G537" s="18">
        <v>2013</v>
      </c>
      <c r="H537" s="2">
        <f ca="1">IF(G537=Inputs!$A$4,1,0)</f>
        <v>0</v>
      </c>
      <c r="I537" s="21">
        <f ca="1">IF(H537=1,HLOOKUP(MONTH(F537),Inputs!$B$11:$M$15,5),IF(YEAR($F537)&gt;$G537,0,IF(YEAR($F537)=$G537,HLOOKUP(MONTH(F537),Inputs!$B$11:$M$15,4),1)))</f>
        <v>1</v>
      </c>
      <c r="J537" s="2">
        <f>SUMIFS('raw data'!$E:$E,'raw data'!$A:$A,"="&amp;WholeYearOnly1!$A537,'raw data'!$G:$G,"="&amp;WholeYearOnly1!$G537)</f>
        <v>0</v>
      </c>
      <c r="K537" s="24">
        <f ca="1">$E537*I537*Inputs!$A$2</f>
        <v>2.6675</v>
      </c>
      <c r="L537" s="11">
        <f ca="1">IFERROR(J537/K537,"")</f>
        <v>0</v>
      </c>
      <c r="M537" s="26">
        <f>J537/((8760)*(E537/1000))</f>
        <v>0</v>
      </c>
    </row>
    <row r="538" spans="1:13" x14ac:dyDescent="0.25">
      <c r="A538" s="2">
        <v>859</v>
      </c>
      <c r="C538" s="2" t="s">
        <v>5</v>
      </c>
      <c r="D538" s="2">
        <v>2</v>
      </c>
      <c r="E538" s="2">
        <v>2.887</v>
      </c>
      <c r="F538" s="12">
        <v>40391</v>
      </c>
      <c r="G538" s="18">
        <v>2013</v>
      </c>
      <c r="H538" s="2">
        <f ca="1">IF(G538=Inputs!$A$4,1,0)</f>
        <v>0</v>
      </c>
      <c r="I538" s="21">
        <f ca="1">IF(H538=1,HLOOKUP(MONTH(F538),Inputs!$B$11:$M$15,5),IF(YEAR($F538)&gt;$G538,0,IF(YEAR($F538)=$G538,HLOOKUP(MONTH(F538),Inputs!$B$11:$M$15,4),1)))</f>
        <v>1</v>
      </c>
      <c r="J538" s="2">
        <f>SUMIFS('raw data'!$E:$E,'raw data'!$A:$A,"="&amp;WholeYearOnly1!$A538,'raw data'!$G:$G,"="&amp;WholeYearOnly1!$G538)</f>
        <v>0</v>
      </c>
      <c r="K538" s="24">
        <f ca="1">$E538*I538*Inputs!$A$2</f>
        <v>3.1757000000000004</v>
      </c>
      <c r="L538" s="11">
        <f ca="1">IFERROR(J538/K538,"")</f>
        <v>0</v>
      </c>
      <c r="M538" s="26">
        <f>J538/((8760)*(E538/1000))</f>
        <v>0</v>
      </c>
    </row>
    <row r="539" spans="1:13" x14ac:dyDescent="0.25">
      <c r="A539" s="2">
        <v>862</v>
      </c>
      <c r="C539" s="2" t="s">
        <v>5</v>
      </c>
      <c r="D539" s="2">
        <v>9</v>
      </c>
      <c r="E539" s="2">
        <v>2.9580000000000002</v>
      </c>
      <c r="F539" s="12">
        <v>40148</v>
      </c>
      <c r="G539" s="18">
        <v>2013</v>
      </c>
      <c r="H539" s="2">
        <f ca="1">IF(G539=Inputs!$A$4,1,0)</f>
        <v>0</v>
      </c>
      <c r="I539" s="21">
        <f ca="1">IF(H539=1,HLOOKUP(MONTH(F539),Inputs!$B$11:$M$15,5),IF(YEAR($F539)&gt;$G539,0,IF(YEAR($F539)=$G539,HLOOKUP(MONTH(F539),Inputs!$B$11:$M$15,4),1)))</f>
        <v>1</v>
      </c>
      <c r="J539" s="2">
        <f>SUMIFS('raw data'!$E:$E,'raw data'!$A:$A,"="&amp;WholeYearOnly1!$A539,'raw data'!$G:$G,"="&amp;WholeYearOnly1!$G539)</f>
        <v>0</v>
      </c>
      <c r="K539" s="24">
        <f ca="1">$E539*I539*Inputs!$A$2</f>
        <v>3.2538000000000005</v>
      </c>
      <c r="L539" s="11">
        <f ca="1">IFERROR(J539/K539,"")</f>
        <v>0</v>
      </c>
      <c r="M539" s="26">
        <f>J539/((8760)*(E539/1000))</f>
        <v>0</v>
      </c>
    </row>
    <row r="540" spans="1:13" x14ac:dyDescent="0.25">
      <c r="A540" s="2">
        <v>864</v>
      </c>
      <c r="C540" s="2" t="s">
        <v>5</v>
      </c>
      <c r="D540" s="2">
        <v>9</v>
      </c>
      <c r="E540" s="2">
        <v>3.0390000000000001</v>
      </c>
      <c r="F540" s="12">
        <v>40391</v>
      </c>
      <c r="G540" s="18">
        <v>2013</v>
      </c>
      <c r="H540" s="2">
        <f ca="1">IF(G540=Inputs!$A$4,1,0)</f>
        <v>0</v>
      </c>
      <c r="I540" s="21">
        <f ca="1">IF(H540=1,HLOOKUP(MONTH(F540),Inputs!$B$11:$M$15,5),IF(YEAR($F540)&gt;$G540,0,IF(YEAR($F540)=$G540,HLOOKUP(MONTH(F540),Inputs!$B$11:$M$15,4),1)))</f>
        <v>1</v>
      </c>
      <c r="J540" s="2">
        <f>SUMIFS('raw data'!$E:$E,'raw data'!$A:$A,"="&amp;WholeYearOnly1!$A540,'raw data'!$G:$G,"="&amp;WholeYearOnly1!$G540)</f>
        <v>0</v>
      </c>
      <c r="K540" s="24">
        <f ca="1">$E540*I540*Inputs!$A$2</f>
        <v>3.3429000000000006</v>
      </c>
      <c r="L540" s="11">
        <f ca="1">IFERROR(J540/K540,"")</f>
        <v>0</v>
      </c>
      <c r="M540" s="26">
        <f>J540/((8760)*(E540/1000))</f>
        <v>0</v>
      </c>
    </row>
    <row r="541" spans="1:13" x14ac:dyDescent="0.25">
      <c r="A541" s="2">
        <v>882</v>
      </c>
      <c r="C541" s="2" t="s">
        <v>5</v>
      </c>
      <c r="D541" s="2">
        <v>3</v>
      </c>
      <c r="E541" s="2">
        <v>2.5649999999999999</v>
      </c>
      <c r="F541" s="12">
        <v>40269</v>
      </c>
      <c r="G541" s="18">
        <v>2013</v>
      </c>
      <c r="H541" s="2">
        <f ca="1">IF(G541=Inputs!$A$4,1,0)</f>
        <v>0</v>
      </c>
      <c r="I541" s="21">
        <f ca="1">IF(H541=1,HLOOKUP(MONTH(F541),Inputs!$B$11:$M$15,5),IF(YEAR($F541)&gt;$G541,0,IF(YEAR($F541)=$G541,HLOOKUP(MONTH(F541),Inputs!$B$11:$M$15,4),1)))</f>
        <v>1</v>
      </c>
      <c r="J541" s="2">
        <f>SUMIFS('raw data'!$E:$E,'raw data'!$A:$A,"="&amp;WholeYearOnly1!$A541,'raw data'!$G:$G,"="&amp;WholeYearOnly1!$G541)</f>
        <v>0</v>
      </c>
      <c r="K541" s="24">
        <f ca="1">$E541*I541*Inputs!$A$2</f>
        <v>2.8215000000000003</v>
      </c>
      <c r="L541" s="11">
        <f ca="1">IFERROR(J541/K541,"")</f>
        <v>0</v>
      </c>
      <c r="M541" s="26">
        <f>J541/((8760)*(E541/1000))</f>
        <v>0</v>
      </c>
    </row>
    <row r="542" spans="1:13" x14ac:dyDescent="0.25">
      <c r="A542" s="2">
        <v>883</v>
      </c>
      <c r="C542" s="2" t="s">
        <v>5</v>
      </c>
      <c r="D542" s="2">
        <v>6</v>
      </c>
      <c r="E542" s="2">
        <v>3.45</v>
      </c>
      <c r="F542" s="12">
        <v>40299</v>
      </c>
      <c r="G542" s="18">
        <v>2013</v>
      </c>
      <c r="H542" s="2">
        <f ca="1">IF(G542=Inputs!$A$4,1,0)</f>
        <v>0</v>
      </c>
      <c r="I542" s="21">
        <f ca="1">IF(H542=1,HLOOKUP(MONTH(F542),Inputs!$B$11:$M$15,5),IF(YEAR($F542)&gt;$G542,0,IF(YEAR($F542)=$G542,HLOOKUP(MONTH(F542),Inputs!$B$11:$M$15,4),1)))</f>
        <v>1</v>
      </c>
      <c r="J542" s="2">
        <f>SUMIFS('raw data'!$E:$E,'raw data'!$A:$A,"="&amp;WholeYearOnly1!$A542,'raw data'!$G:$G,"="&amp;WholeYearOnly1!$G542)</f>
        <v>4</v>
      </c>
      <c r="K542" s="24">
        <f ca="1">$E542*I542*Inputs!$A$2</f>
        <v>3.7950000000000004</v>
      </c>
      <c r="L542" s="11">
        <f ca="1">IFERROR(J542/K542,"")</f>
        <v>1.054018445322793</v>
      </c>
      <c r="M542" s="26">
        <f>J542/((8760)*(E542/1000))</f>
        <v>0.13235391436701738</v>
      </c>
    </row>
    <row r="543" spans="1:13" x14ac:dyDescent="0.25">
      <c r="A543" s="2">
        <v>884</v>
      </c>
      <c r="C543" s="2" t="s">
        <v>5</v>
      </c>
      <c r="D543" s="2">
        <v>6</v>
      </c>
      <c r="E543" s="2">
        <v>3.45</v>
      </c>
      <c r="F543" s="12">
        <v>40299</v>
      </c>
      <c r="G543" s="18">
        <v>2013</v>
      </c>
      <c r="H543" s="2">
        <f ca="1">IF(G543=Inputs!$A$4,1,0)</f>
        <v>0</v>
      </c>
      <c r="I543" s="21">
        <f ca="1">IF(H543=1,HLOOKUP(MONTH(F543),Inputs!$B$11:$M$15,5),IF(YEAR($F543)&gt;$G543,0,IF(YEAR($F543)=$G543,HLOOKUP(MONTH(F543),Inputs!$B$11:$M$15,4),1)))</f>
        <v>1</v>
      </c>
      <c r="J543" s="2">
        <f>SUMIFS('raw data'!$E:$E,'raw data'!$A:$A,"="&amp;WholeYearOnly1!$A543,'raw data'!$G:$G,"="&amp;WholeYearOnly1!$G543)</f>
        <v>4</v>
      </c>
      <c r="K543" s="24">
        <f ca="1">$E543*I543*Inputs!$A$2</f>
        <v>3.7950000000000004</v>
      </c>
      <c r="L543" s="11">
        <f ca="1">IFERROR(J543/K543,"")</f>
        <v>1.054018445322793</v>
      </c>
      <c r="M543" s="26">
        <f>J543/((8760)*(E543/1000))</f>
        <v>0.13235391436701738</v>
      </c>
    </row>
    <row r="544" spans="1:13" x14ac:dyDescent="0.25">
      <c r="A544" s="2">
        <v>900</v>
      </c>
      <c r="C544" s="2" t="s">
        <v>5</v>
      </c>
      <c r="D544" s="2">
        <v>2</v>
      </c>
      <c r="E544" s="2">
        <v>2.976</v>
      </c>
      <c r="F544" s="12">
        <v>40422</v>
      </c>
      <c r="G544" s="18">
        <v>2013</v>
      </c>
      <c r="H544" s="2">
        <f ca="1">IF(G544=Inputs!$A$4,1,0)</f>
        <v>0</v>
      </c>
      <c r="I544" s="21">
        <f ca="1">IF(H544=1,HLOOKUP(MONTH(F544),Inputs!$B$11:$M$15,5),IF(YEAR($F544)&gt;$G544,0,IF(YEAR($F544)=$G544,HLOOKUP(MONTH(F544),Inputs!$B$11:$M$15,4),1)))</f>
        <v>1</v>
      </c>
      <c r="J544" s="2">
        <f>SUMIFS('raw data'!$E:$E,'raw data'!$A:$A,"="&amp;WholeYearOnly1!$A544,'raw data'!$G:$G,"="&amp;WholeYearOnly1!$G544)</f>
        <v>0</v>
      </c>
      <c r="K544" s="24">
        <f ca="1">$E544*I544*Inputs!$A$2</f>
        <v>3.2736000000000001</v>
      </c>
      <c r="L544" s="11">
        <f ca="1">IFERROR(J544/K544,"")</f>
        <v>0</v>
      </c>
      <c r="M544" s="26">
        <f>J544/((8760)*(E544/1000))</f>
        <v>0</v>
      </c>
    </row>
    <row r="545" spans="1:13" x14ac:dyDescent="0.25">
      <c r="A545" s="2">
        <v>909</v>
      </c>
      <c r="C545" s="2" t="s">
        <v>5</v>
      </c>
      <c r="D545" s="2">
        <v>9</v>
      </c>
      <c r="E545" s="2">
        <v>3.0089999999999999</v>
      </c>
      <c r="F545" s="12">
        <v>40360</v>
      </c>
      <c r="G545" s="18">
        <v>2013</v>
      </c>
      <c r="H545" s="2">
        <f ca="1">IF(G545=Inputs!$A$4,1,0)</f>
        <v>0</v>
      </c>
      <c r="I545" s="21">
        <f ca="1">IF(H545=1,HLOOKUP(MONTH(F545),Inputs!$B$11:$M$15,5),IF(YEAR($F545)&gt;$G545,0,IF(YEAR($F545)=$G545,HLOOKUP(MONTH(F545),Inputs!$B$11:$M$15,4),1)))</f>
        <v>1</v>
      </c>
      <c r="J545" s="2">
        <f>SUMIFS('raw data'!$E:$E,'raw data'!$A:$A,"="&amp;WholeYearOnly1!$A545,'raw data'!$G:$G,"="&amp;WholeYearOnly1!$G545)</f>
        <v>0</v>
      </c>
      <c r="K545" s="24">
        <f ca="1">$E545*I545*Inputs!$A$2</f>
        <v>3.3099000000000003</v>
      </c>
      <c r="L545" s="11">
        <f ca="1">IFERROR(J545/K545,"")</f>
        <v>0</v>
      </c>
      <c r="M545" s="26">
        <f>J545/((8760)*(E545/1000))</f>
        <v>0</v>
      </c>
    </row>
    <row r="546" spans="1:13" x14ac:dyDescent="0.25">
      <c r="A546" s="2">
        <v>910</v>
      </c>
      <c r="C546" s="2" t="s">
        <v>5</v>
      </c>
      <c r="D546" s="2">
        <v>9</v>
      </c>
      <c r="E546" s="2">
        <v>2.6110000000000002</v>
      </c>
      <c r="F546" s="12">
        <v>40422</v>
      </c>
      <c r="G546" s="18">
        <v>2013</v>
      </c>
      <c r="H546" s="2">
        <f ca="1">IF(G546=Inputs!$A$4,1,0)</f>
        <v>0</v>
      </c>
      <c r="I546" s="21">
        <f ca="1">IF(H546=1,HLOOKUP(MONTH(F546),Inputs!$B$11:$M$15,5),IF(YEAR($F546)&gt;$G546,0,IF(YEAR($F546)=$G546,HLOOKUP(MONTH(F546),Inputs!$B$11:$M$15,4),1)))</f>
        <v>1</v>
      </c>
      <c r="J546" s="2">
        <f>SUMIFS('raw data'!$E:$E,'raw data'!$A:$A,"="&amp;WholeYearOnly1!$A546,'raw data'!$G:$G,"="&amp;WholeYearOnly1!$G546)</f>
        <v>0</v>
      </c>
      <c r="K546" s="24">
        <f ca="1">$E546*I546*Inputs!$A$2</f>
        <v>2.8721000000000005</v>
      </c>
      <c r="L546" s="11">
        <f ca="1">IFERROR(J546/K546,"")</f>
        <v>0</v>
      </c>
      <c r="M546" s="26">
        <f>J546/((8760)*(E546/1000))</f>
        <v>0</v>
      </c>
    </row>
    <row r="547" spans="1:13" x14ac:dyDescent="0.25">
      <c r="A547" s="2">
        <v>911</v>
      </c>
      <c r="C547" s="2" t="s">
        <v>5</v>
      </c>
      <c r="D547" s="2">
        <v>2</v>
      </c>
      <c r="E547" s="2">
        <v>4.7</v>
      </c>
      <c r="F547" s="12">
        <v>40330</v>
      </c>
      <c r="G547" s="18">
        <v>2013</v>
      </c>
      <c r="H547" s="2">
        <f ca="1">IF(G547=Inputs!$A$4,1,0)</f>
        <v>0</v>
      </c>
      <c r="I547" s="21">
        <f ca="1">IF(H547=1,HLOOKUP(MONTH(F547),Inputs!$B$11:$M$15,5),IF(YEAR($F547)&gt;$G547,0,IF(YEAR($F547)=$G547,HLOOKUP(MONTH(F547),Inputs!$B$11:$M$15,4),1)))</f>
        <v>1</v>
      </c>
      <c r="J547" s="2">
        <f>SUMIFS('raw data'!$E:$E,'raw data'!$A:$A,"="&amp;WholeYearOnly1!$A547,'raw data'!$G:$G,"="&amp;WholeYearOnly1!$G547)</f>
        <v>6</v>
      </c>
      <c r="K547" s="24">
        <f ca="1">$E547*I547*Inputs!$A$2</f>
        <v>5.1700000000000008</v>
      </c>
      <c r="L547" s="11">
        <f ca="1">IFERROR(J547/K547,"")</f>
        <v>1.1605415860735009</v>
      </c>
      <c r="M547" s="26">
        <f>J547/((8760)*(E547/1000))</f>
        <v>0.14573010784027979</v>
      </c>
    </row>
    <row r="548" spans="1:13" x14ac:dyDescent="0.25">
      <c r="A548" s="2">
        <v>916</v>
      </c>
      <c r="C548" s="2" t="s">
        <v>5</v>
      </c>
      <c r="D548" s="2">
        <v>9</v>
      </c>
      <c r="E548" s="2">
        <v>2.9580000000000002</v>
      </c>
      <c r="F548" s="12">
        <v>40422</v>
      </c>
      <c r="G548" s="18">
        <v>2013</v>
      </c>
      <c r="H548" s="2">
        <f ca="1">IF(G548=Inputs!$A$4,1,0)</f>
        <v>0</v>
      </c>
      <c r="I548" s="21">
        <f ca="1">IF(H548=1,HLOOKUP(MONTH(F548),Inputs!$B$11:$M$15,5),IF(YEAR($F548)&gt;$G548,0,IF(YEAR($F548)=$G548,HLOOKUP(MONTH(F548),Inputs!$B$11:$M$15,4),1)))</f>
        <v>1</v>
      </c>
      <c r="J548" s="2">
        <f>SUMIFS('raw data'!$E:$E,'raw data'!$A:$A,"="&amp;WholeYearOnly1!$A548,'raw data'!$G:$G,"="&amp;WholeYearOnly1!$G548)</f>
        <v>0</v>
      </c>
      <c r="K548" s="24">
        <f ca="1">$E548*I548*Inputs!$A$2</f>
        <v>3.2538000000000005</v>
      </c>
      <c r="L548" s="11">
        <f ca="1">IFERROR(J548/K548,"")</f>
        <v>0</v>
      </c>
      <c r="M548" s="26">
        <f>J548/((8760)*(E548/1000))</f>
        <v>0</v>
      </c>
    </row>
    <row r="549" spans="1:13" x14ac:dyDescent="0.25">
      <c r="A549" s="2">
        <v>917</v>
      </c>
      <c r="C549" s="2" t="s">
        <v>5</v>
      </c>
      <c r="D549" s="2">
        <v>5</v>
      </c>
      <c r="E549" s="2">
        <v>2.218</v>
      </c>
      <c r="F549" s="12">
        <v>40483</v>
      </c>
      <c r="G549" s="18">
        <v>2013</v>
      </c>
      <c r="H549" s="2">
        <f ca="1">IF(G549=Inputs!$A$4,1,0)</f>
        <v>0</v>
      </c>
      <c r="I549" s="21">
        <f ca="1">IF(H549=1,HLOOKUP(MONTH(F549),Inputs!$B$11:$M$15,5),IF(YEAR($F549)&gt;$G549,0,IF(YEAR($F549)=$G549,HLOOKUP(MONTH(F549),Inputs!$B$11:$M$15,4),1)))</f>
        <v>1</v>
      </c>
      <c r="J549" s="2">
        <f>SUMIFS('raw data'!$E:$E,'raw data'!$A:$A,"="&amp;WholeYearOnly1!$A549,'raw data'!$G:$G,"="&amp;WholeYearOnly1!$G549)</f>
        <v>0</v>
      </c>
      <c r="K549" s="24">
        <f ca="1">$E549*I549*Inputs!$A$2</f>
        <v>2.4398</v>
      </c>
      <c r="L549" s="11">
        <f ca="1">IFERROR(J549/K549,"")</f>
        <v>0</v>
      </c>
      <c r="M549" s="26">
        <f>J549/((8760)*(E549/1000))</f>
        <v>0</v>
      </c>
    </row>
    <row r="550" spans="1:13" x14ac:dyDescent="0.25">
      <c r="A550" s="2">
        <v>920</v>
      </c>
      <c r="C550" s="2" t="s">
        <v>5</v>
      </c>
      <c r="D550" s="2">
        <v>9</v>
      </c>
      <c r="E550" s="2">
        <v>3.0390000000000001</v>
      </c>
      <c r="F550" s="12">
        <v>40391</v>
      </c>
      <c r="G550" s="18">
        <v>2013</v>
      </c>
      <c r="H550" s="2">
        <f ca="1">IF(G550=Inputs!$A$4,1,0)</f>
        <v>0</v>
      </c>
      <c r="I550" s="21">
        <f ca="1">IF(H550=1,HLOOKUP(MONTH(F550),Inputs!$B$11:$M$15,5),IF(YEAR($F550)&gt;$G550,0,IF(YEAR($F550)=$G550,HLOOKUP(MONTH(F550),Inputs!$B$11:$M$15,4),1)))</f>
        <v>1</v>
      </c>
      <c r="J550" s="2">
        <f>SUMIFS('raw data'!$E:$E,'raw data'!$A:$A,"="&amp;WholeYearOnly1!$A550,'raw data'!$G:$G,"="&amp;WholeYearOnly1!$G550)</f>
        <v>0</v>
      </c>
      <c r="K550" s="24">
        <f ca="1">$E550*I550*Inputs!$A$2</f>
        <v>3.3429000000000006</v>
      </c>
      <c r="L550" s="11">
        <f ca="1">IFERROR(J550/K550,"")</f>
        <v>0</v>
      </c>
      <c r="M550" s="26">
        <f>J550/((8760)*(E550/1000))</f>
        <v>0</v>
      </c>
    </row>
    <row r="551" spans="1:13" x14ac:dyDescent="0.25">
      <c r="A551" s="2">
        <v>922</v>
      </c>
      <c r="C551" s="2" t="s">
        <v>5</v>
      </c>
      <c r="D551" s="2">
        <v>5</v>
      </c>
      <c r="E551" s="2">
        <v>2.4420000000000002</v>
      </c>
      <c r="F551" s="12">
        <v>40452</v>
      </c>
      <c r="G551" s="18">
        <v>2013</v>
      </c>
      <c r="H551" s="2">
        <f ca="1">IF(G551=Inputs!$A$4,1,0)</f>
        <v>0</v>
      </c>
      <c r="I551" s="21">
        <f ca="1">IF(H551=1,HLOOKUP(MONTH(F551),Inputs!$B$11:$M$15,5),IF(YEAR($F551)&gt;$G551,0,IF(YEAR($F551)=$G551,HLOOKUP(MONTH(F551),Inputs!$B$11:$M$15,4),1)))</f>
        <v>1</v>
      </c>
      <c r="J551" s="2">
        <f>SUMIFS('raw data'!$E:$E,'raw data'!$A:$A,"="&amp;WholeYearOnly1!$A551,'raw data'!$G:$G,"="&amp;WholeYearOnly1!$G551)</f>
        <v>0</v>
      </c>
      <c r="K551" s="24">
        <f ca="1">$E551*I551*Inputs!$A$2</f>
        <v>2.6862000000000004</v>
      </c>
      <c r="L551" s="11">
        <f ca="1">IFERROR(J551/K551,"")</f>
        <v>0</v>
      </c>
      <c r="M551" s="26">
        <f>J551/((8760)*(E551/1000))</f>
        <v>0</v>
      </c>
    </row>
    <row r="552" spans="1:13" x14ac:dyDescent="0.25">
      <c r="A552" s="2">
        <v>925</v>
      </c>
      <c r="C552" s="2" t="s">
        <v>5</v>
      </c>
      <c r="D552" s="2">
        <v>6</v>
      </c>
      <c r="E552" s="2">
        <v>14.1</v>
      </c>
      <c r="F552" s="12">
        <v>40179</v>
      </c>
      <c r="G552" s="18">
        <v>2013</v>
      </c>
      <c r="H552" s="2">
        <f ca="1">IF(G552=Inputs!$A$4,1,0)</f>
        <v>0</v>
      </c>
      <c r="I552" s="21">
        <f ca="1">IF(H552=1,HLOOKUP(MONTH(F552),Inputs!$B$11:$M$15,5),IF(YEAR($F552)&gt;$G552,0,IF(YEAR($F552)=$G552,HLOOKUP(MONTH(F552),Inputs!$B$11:$M$15,4),1)))</f>
        <v>1</v>
      </c>
      <c r="J552" s="2">
        <f>SUMIFS('raw data'!$E:$E,'raw data'!$A:$A,"="&amp;WholeYearOnly1!$A552,'raw data'!$G:$G,"="&amp;WholeYearOnly1!$G552)</f>
        <v>0</v>
      </c>
      <c r="K552" s="24">
        <f ca="1">$E552*I552*Inputs!$A$2</f>
        <v>15.510000000000002</v>
      </c>
      <c r="L552" s="11">
        <f ca="1">IFERROR(J552/K552,"")</f>
        <v>0</v>
      </c>
      <c r="M552" s="26">
        <f>J552/((8760)*(E552/1000))</f>
        <v>0</v>
      </c>
    </row>
    <row r="553" spans="1:13" x14ac:dyDescent="0.25">
      <c r="A553" s="2">
        <v>926</v>
      </c>
      <c r="C553" s="2" t="s">
        <v>5</v>
      </c>
      <c r="D553" s="2">
        <v>9</v>
      </c>
      <c r="E553" s="2">
        <v>3.2370000000000001</v>
      </c>
      <c r="F553" s="12">
        <v>40422</v>
      </c>
      <c r="G553" s="18">
        <v>2013</v>
      </c>
      <c r="H553" s="2">
        <f ca="1">IF(G553=Inputs!$A$4,1,0)</f>
        <v>0</v>
      </c>
      <c r="I553" s="21">
        <f ca="1">IF(H553=1,HLOOKUP(MONTH(F553),Inputs!$B$11:$M$15,5),IF(YEAR($F553)&gt;$G553,0,IF(YEAR($F553)=$G553,HLOOKUP(MONTH(F553),Inputs!$B$11:$M$15,4),1)))</f>
        <v>1</v>
      </c>
      <c r="J553" s="2">
        <f>SUMIFS('raw data'!$E:$E,'raw data'!$A:$A,"="&amp;WholeYearOnly1!$A553,'raw data'!$G:$G,"="&amp;WholeYearOnly1!$G553)</f>
        <v>0</v>
      </c>
      <c r="K553" s="24">
        <f ca="1">$E553*I553*Inputs!$A$2</f>
        <v>3.5607000000000002</v>
      </c>
      <c r="L553" s="11">
        <f ca="1">IFERROR(J553/K553,"")</f>
        <v>0</v>
      </c>
      <c r="M553" s="26">
        <f>J553/((8760)*(E553/1000))</f>
        <v>0</v>
      </c>
    </row>
    <row r="554" spans="1:13" x14ac:dyDescent="0.25">
      <c r="A554" s="2">
        <v>928</v>
      </c>
      <c r="C554" s="2" t="s">
        <v>5</v>
      </c>
      <c r="D554" s="2">
        <v>2</v>
      </c>
      <c r="E554" s="2">
        <v>3.0219999999999998</v>
      </c>
      <c r="F554" s="12">
        <v>40391</v>
      </c>
      <c r="G554" s="18">
        <v>2013</v>
      </c>
      <c r="H554" s="2">
        <f ca="1">IF(G554=Inputs!$A$4,1,0)</f>
        <v>0</v>
      </c>
      <c r="I554" s="21">
        <f ca="1">IF(H554=1,HLOOKUP(MONTH(F554),Inputs!$B$11:$M$15,5),IF(YEAR($F554)&gt;$G554,0,IF(YEAR($F554)=$G554,HLOOKUP(MONTH(F554),Inputs!$B$11:$M$15,4),1)))</f>
        <v>1</v>
      </c>
      <c r="J554" s="2">
        <f>SUMIFS('raw data'!$E:$E,'raw data'!$A:$A,"="&amp;WholeYearOnly1!$A554,'raw data'!$G:$G,"="&amp;WholeYearOnly1!$G554)</f>
        <v>0</v>
      </c>
      <c r="K554" s="24">
        <f ca="1">$E554*I554*Inputs!$A$2</f>
        <v>3.3242000000000003</v>
      </c>
      <c r="L554" s="11">
        <f ca="1">IFERROR(J554/K554,"")</f>
        <v>0</v>
      </c>
      <c r="M554" s="26">
        <f>J554/((8760)*(E554/1000))</f>
        <v>0</v>
      </c>
    </row>
    <row r="555" spans="1:13" x14ac:dyDescent="0.25">
      <c r="A555" s="2">
        <v>929</v>
      </c>
      <c r="C555" s="2" t="s">
        <v>5</v>
      </c>
      <c r="D555" s="2">
        <v>9</v>
      </c>
      <c r="E555" s="2">
        <v>2.3919999999999999</v>
      </c>
      <c r="F555" s="12">
        <v>40452</v>
      </c>
      <c r="G555" s="18">
        <v>2013</v>
      </c>
      <c r="H555" s="2">
        <f ca="1">IF(G555=Inputs!$A$4,1,0)</f>
        <v>0</v>
      </c>
      <c r="I555" s="21">
        <f ca="1">IF(H555=1,HLOOKUP(MONTH(F555),Inputs!$B$11:$M$15,5),IF(YEAR($F555)&gt;$G555,0,IF(YEAR($F555)=$G555,HLOOKUP(MONTH(F555),Inputs!$B$11:$M$15,4),1)))</f>
        <v>1</v>
      </c>
      <c r="J555" s="2">
        <f>SUMIFS('raw data'!$E:$E,'raw data'!$A:$A,"="&amp;WholeYearOnly1!$A555,'raw data'!$G:$G,"="&amp;WholeYearOnly1!$G555)</f>
        <v>0</v>
      </c>
      <c r="K555" s="24">
        <f ca="1">$E555*I555*Inputs!$A$2</f>
        <v>2.6312000000000002</v>
      </c>
      <c r="L555" s="11">
        <f ca="1">IFERROR(J555/K555,"")</f>
        <v>0</v>
      </c>
      <c r="M555" s="26">
        <f>J555/((8760)*(E555/1000))</f>
        <v>0</v>
      </c>
    </row>
    <row r="556" spans="1:13" x14ac:dyDescent="0.25">
      <c r="A556" s="2">
        <v>930</v>
      </c>
      <c r="C556" s="2" t="s">
        <v>5</v>
      </c>
      <c r="D556" s="2">
        <v>9</v>
      </c>
      <c r="E556" s="2">
        <v>2.4849999999999999</v>
      </c>
      <c r="F556" s="12">
        <v>40422</v>
      </c>
      <c r="G556" s="18">
        <v>2013</v>
      </c>
      <c r="H556" s="2">
        <f ca="1">IF(G556=Inputs!$A$4,1,0)</f>
        <v>0</v>
      </c>
      <c r="I556" s="21">
        <f ca="1">IF(H556=1,HLOOKUP(MONTH(F556),Inputs!$B$11:$M$15,5),IF(YEAR($F556)&gt;$G556,0,IF(YEAR($F556)=$G556,HLOOKUP(MONTH(F556),Inputs!$B$11:$M$15,4),1)))</f>
        <v>1</v>
      </c>
      <c r="J556" s="2">
        <f>SUMIFS('raw data'!$E:$E,'raw data'!$A:$A,"="&amp;WholeYearOnly1!$A556,'raw data'!$G:$G,"="&amp;WholeYearOnly1!$G556)</f>
        <v>0</v>
      </c>
      <c r="K556" s="24">
        <f ca="1">$E556*I556*Inputs!$A$2</f>
        <v>2.7335000000000003</v>
      </c>
      <c r="L556" s="11">
        <f ca="1">IFERROR(J556/K556,"")</f>
        <v>0</v>
      </c>
      <c r="M556" s="26">
        <f>J556/((8760)*(E556/1000))</f>
        <v>0</v>
      </c>
    </row>
    <row r="557" spans="1:13" x14ac:dyDescent="0.25">
      <c r="A557" s="2">
        <v>933</v>
      </c>
      <c r="C557" s="2" t="s">
        <v>5</v>
      </c>
      <c r="D557" s="2">
        <v>2</v>
      </c>
      <c r="E557" s="2">
        <v>2.887</v>
      </c>
      <c r="F557" s="12">
        <v>40391</v>
      </c>
      <c r="G557" s="18">
        <v>2013</v>
      </c>
      <c r="H557" s="2">
        <f ca="1">IF(G557=Inputs!$A$4,1,0)</f>
        <v>0</v>
      </c>
      <c r="I557" s="21">
        <f ca="1">IF(H557=1,HLOOKUP(MONTH(F557),Inputs!$B$11:$M$15,5),IF(YEAR($F557)&gt;$G557,0,IF(YEAR($F557)=$G557,HLOOKUP(MONTH(F557),Inputs!$B$11:$M$15,4),1)))</f>
        <v>1</v>
      </c>
      <c r="J557" s="2">
        <f>SUMIFS('raw data'!$E:$E,'raw data'!$A:$A,"="&amp;WholeYearOnly1!$A557,'raw data'!$G:$G,"="&amp;WholeYearOnly1!$G557)</f>
        <v>0</v>
      </c>
      <c r="K557" s="24">
        <f ca="1">$E557*I557*Inputs!$A$2</f>
        <v>3.1757000000000004</v>
      </c>
      <c r="L557" s="11">
        <f ca="1">IFERROR(J557/K557,"")</f>
        <v>0</v>
      </c>
      <c r="M557" s="26">
        <f>J557/((8760)*(E557/1000))</f>
        <v>0</v>
      </c>
    </row>
    <row r="558" spans="1:13" x14ac:dyDescent="0.25">
      <c r="A558" s="2">
        <v>937</v>
      </c>
      <c r="C558" s="2" t="s">
        <v>5</v>
      </c>
      <c r="D558" s="2">
        <v>2</v>
      </c>
      <c r="E558" s="2">
        <v>5.04</v>
      </c>
      <c r="F558" s="12">
        <v>40299</v>
      </c>
      <c r="G558" s="18">
        <v>2013</v>
      </c>
      <c r="H558" s="2">
        <f ca="1">IF(G558=Inputs!$A$4,1,0)</f>
        <v>0</v>
      </c>
      <c r="I558" s="21">
        <f ca="1">IF(H558=1,HLOOKUP(MONTH(F558),Inputs!$B$11:$M$15,5),IF(YEAR($F558)&gt;$G558,0,IF(YEAR($F558)=$G558,HLOOKUP(MONTH(F558),Inputs!$B$11:$M$15,4),1)))</f>
        <v>1</v>
      </c>
      <c r="J558" s="2">
        <f>SUMIFS('raw data'!$E:$E,'raw data'!$A:$A,"="&amp;WholeYearOnly1!$A558,'raw data'!$G:$G,"="&amp;WholeYearOnly1!$G558)</f>
        <v>7</v>
      </c>
      <c r="K558" s="24">
        <f ca="1">$E558*I558*Inputs!$A$2</f>
        <v>5.5440000000000005</v>
      </c>
      <c r="L558" s="11">
        <f ca="1">IFERROR(J558/K558,"")</f>
        <v>1.2626262626262625</v>
      </c>
      <c r="M558" s="26">
        <f>J558/((8760)*(E558/1000))</f>
        <v>0.15854895991882292</v>
      </c>
    </row>
    <row r="559" spans="1:13" x14ac:dyDescent="0.25">
      <c r="A559" s="2">
        <v>939</v>
      </c>
      <c r="C559" s="2" t="s">
        <v>5</v>
      </c>
      <c r="D559" s="2">
        <v>9</v>
      </c>
      <c r="E559" s="2">
        <v>3.028</v>
      </c>
      <c r="F559" s="12">
        <v>40299</v>
      </c>
      <c r="G559" s="18">
        <v>2013</v>
      </c>
      <c r="H559" s="2">
        <f ca="1">IF(G559=Inputs!$A$4,1,0)</f>
        <v>0</v>
      </c>
      <c r="I559" s="21">
        <f ca="1">IF(H559=1,HLOOKUP(MONTH(F559),Inputs!$B$11:$M$15,5),IF(YEAR($F559)&gt;$G559,0,IF(YEAR($F559)=$G559,HLOOKUP(MONTH(F559),Inputs!$B$11:$M$15,4),1)))</f>
        <v>1</v>
      </c>
      <c r="J559" s="2">
        <f>SUMIFS('raw data'!$E:$E,'raw data'!$A:$A,"="&amp;WholeYearOnly1!$A559,'raw data'!$G:$G,"="&amp;WholeYearOnly1!$G559)</f>
        <v>0</v>
      </c>
      <c r="K559" s="24">
        <f ca="1">$E559*I559*Inputs!$A$2</f>
        <v>3.3308000000000004</v>
      </c>
      <c r="L559" s="11">
        <f ca="1">IFERROR(J559/K559,"")</f>
        <v>0</v>
      </c>
      <c r="M559" s="26">
        <f>J559/((8760)*(E559/1000))</f>
        <v>0</v>
      </c>
    </row>
    <row r="560" spans="1:13" x14ac:dyDescent="0.25">
      <c r="A560" s="2">
        <v>942</v>
      </c>
      <c r="C560" s="2" t="s">
        <v>5</v>
      </c>
      <c r="D560" s="2">
        <v>9</v>
      </c>
      <c r="E560" s="2">
        <v>2.9580000000000002</v>
      </c>
      <c r="F560" s="12">
        <v>40452</v>
      </c>
      <c r="G560" s="18">
        <v>2013</v>
      </c>
      <c r="H560" s="2">
        <f ca="1">IF(G560=Inputs!$A$4,1,0)</f>
        <v>0</v>
      </c>
      <c r="I560" s="21">
        <f ca="1">IF(H560=1,HLOOKUP(MONTH(F560),Inputs!$B$11:$M$15,5),IF(YEAR($F560)&gt;$G560,0,IF(YEAR($F560)=$G560,HLOOKUP(MONTH(F560),Inputs!$B$11:$M$15,4),1)))</f>
        <v>1</v>
      </c>
      <c r="J560" s="2">
        <f>SUMIFS('raw data'!$E:$E,'raw data'!$A:$A,"="&amp;WholeYearOnly1!$A560,'raw data'!$G:$G,"="&amp;WholeYearOnly1!$G560)</f>
        <v>0</v>
      </c>
      <c r="K560" s="24">
        <f ca="1">$E560*I560*Inputs!$A$2</f>
        <v>3.2538000000000005</v>
      </c>
      <c r="L560" s="11">
        <f ca="1">IFERROR(J560/K560,"")</f>
        <v>0</v>
      </c>
      <c r="M560" s="26">
        <f>J560/((8760)*(E560/1000))</f>
        <v>0</v>
      </c>
    </row>
    <row r="561" spans="1:13" x14ac:dyDescent="0.25">
      <c r="A561" s="2">
        <v>943</v>
      </c>
      <c r="C561" s="2" t="s">
        <v>5</v>
      </c>
      <c r="D561" s="2">
        <v>5</v>
      </c>
      <c r="E561" s="2">
        <v>2.218</v>
      </c>
      <c r="F561" s="12">
        <v>40483</v>
      </c>
      <c r="G561" s="18">
        <v>2013</v>
      </c>
      <c r="H561" s="2">
        <f ca="1">IF(G561=Inputs!$A$4,1,0)</f>
        <v>0</v>
      </c>
      <c r="I561" s="21">
        <f ca="1">IF(H561=1,HLOOKUP(MONTH(F561),Inputs!$B$11:$M$15,5),IF(YEAR($F561)&gt;$G561,0,IF(YEAR($F561)=$G561,HLOOKUP(MONTH(F561),Inputs!$B$11:$M$15,4),1)))</f>
        <v>1</v>
      </c>
      <c r="J561" s="2">
        <f>SUMIFS('raw data'!$E:$E,'raw data'!$A:$A,"="&amp;WholeYearOnly1!$A561,'raw data'!$G:$G,"="&amp;WholeYearOnly1!$G561)</f>
        <v>0</v>
      </c>
      <c r="K561" s="24">
        <f ca="1">$E561*I561*Inputs!$A$2</f>
        <v>2.4398</v>
      </c>
      <c r="L561" s="11">
        <f ca="1">IFERROR(J561/K561,"")</f>
        <v>0</v>
      </c>
      <c r="M561" s="26">
        <f>J561/((8760)*(E561/1000))</f>
        <v>0</v>
      </c>
    </row>
    <row r="562" spans="1:13" x14ac:dyDescent="0.25">
      <c r="A562" s="2">
        <v>952</v>
      </c>
      <c r="C562" s="2" t="s">
        <v>5</v>
      </c>
      <c r="D562" s="2">
        <v>9</v>
      </c>
      <c r="E562" s="2">
        <v>2.6110000000000002</v>
      </c>
      <c r="F562" s="12">
        <v>40299</v>
      </c>
      <c r="G562" s="18">
        <v>2013</v>
      </c>
      <c r="H562" s="2">
        <f ca="1">IF(G562=Inputs!$A$4,1,0)</f>
        <v>0</v>
      </c>
      <c r="I562" s="21">
        <f ca="1">IF(H562=1,HLOOKUP(MONTH(F562),Inputs!$B$11:$M$15,5),IF(YEAR($F562)&gt;$G562,0,IF(YEAR($F562)=$G562,HLOOKUP(MONTH(F562),Inputs!$B$11:$M$15,4),1)))</f>
        <v>1</v>
      </c>
      <c r="J562" s="2">
        <f>SUMIFS('raw data'!$E:$E,'raw data'!$A:$A,"="&amp;WholeYearOnly1!$A562,'raw data'!$G:$G,"="&amp;WholeYearOnly1!$G562)</f>
        <v>0</v>
      </c>
      <c r="K562" s="24">
        <f ca="1">$E562*I562*Inputs!$A$2</f>
        <v>2.8721000000000005</v>
      </c>
      <c r="L562" s="11">
        <f ca="1">IFERROR(J562/K562,"")</f>
        <v>0</v>
      </c>
      <c r="M562" s="26">
        <f>J562/((8760)*(E562/1000))</f>
        <v>0</v>
      </c>
    </row>
    <row r="563" spans="1:13" x14ac:dyDescent="0.25">
      <c r="A563" s="2">
        <v>958</v>
      </c>
      <c r="C563" s="2" t="s">
        <v>5</v>
      </c>
      <c r="D563" s="2">
        <v>9</v>
      </c>
      <c r="E563" s="2">
        <v>3.0659999999999998</v>
      </c>
      <c r="F563" s="12">
        <v>40422</v>
      </c>
      <c r="G563" s="18">
        <v>2013</v>
      </c>
      <c r="H563" s="2">
        <f ca="1">IF(G563=Inputs!$A$4,1,0)</f>
        <v>0</v>
      </c>
      <c r="I563" s="21">
        <f ca="1">IF(H563=1,HLOOKUP(MONTH(F563),Inputs!$B$11:$M$15,5),IF(YEAR($F563)&gt;$G563,0,IF(YEAR($F563)=$G563,HLOOKUP(MONTH(F563),Inputs!$B$11:$M$15,4),1)))</f>
        <v>1</v>
      </c>
      <c r="J563" s="2">
        <f>SUMIFS('raw data'!$E:$E,'raw data'!$A:$A,"="&amp;WholeYearOnly1!$A563,'raw data'!$G:$G,"="&amp;WholeYearOnly1!$G563)</f>
        <v>0</v>
      </c>
      <c r="K563" s="24">
        <f ca="1">$E563*I563*Inputs!$A$2</f>
        <v>3.3726000000000003</v>
      </c>
      <c r="L563" s="11">
        <f ca="1">IFERROR(J563/K563,"")</f>
        <v>0</v>
      </c>
      <c r="M563" s="26">
        <f>J563/((8760)*(E563/1000))</f>
        <v>0</v>
      </c>
    </row>
    <row r="564" spans="1:13" x14ac:dyDescent="0.25">
      <c r="A564" s="2">
        <v>968</v>
      </c>
      <c r="C564" s="2" t="s">
        <v>5</v>
      </c>
      <c r="D564" s="2">
        <v>9</v>
      </c>
      <c r="E564" s="2">
        <v>2.6110000000000002</v>
      </c>
      <c r="F564" s="12">
        <v>40391</v>
      </c>
      <c r="G564" s="18">
        <v>2013</v>
      </c>
      <c r="H564" s="2">
        <f ca="1">IF(G564=Inputs!$A$4,1,0)</f>
        <v>0</v>
      </c>
      <c r="I564" s="21">
        <f ca="1">IF(H564=1,HLOOKUP(MONTH(F564),Inputs!$B$11:$M$15,5),IF(YEAR($F564)&gt;$G564,0,IF(YEAR($F564)=$G564,HLOOKUP(MONTH(F564),Inputs!$B$11:$M$15,4),1)))</f>
        <v>1</v>
      </c>
      <c r="J564" s="2">
        <f>SUMIFS('raw data'!$E:$E,'raw data'!$A:$A,"="&amp;WholeYearOnly1!$A564,'raw data'!$G:$G,"="&amp;WholeYearOnly1!$G564)</f>
        <v>0</v>
      </c>
      <c r="K564" s="24">
        <f ca="1">$E564*I564*Inputs!$A$2</f>
        <v>2.8721000000000005</v>
      </c>
      <c r="L564" s="11">
        <f ca="1">IFERROR(J564/K564,"")</f>
        <v>0</v>
      </c>
      <c r="M564" s="26">
        <f>J564/((8760)*(E564/1000))</f>
        <v>0</v>
      </c>
    </row>
    <row r="565" spans="1:13" x14ac:dyDescent="0.25">
      <c r="A565" s="2">
        <v>970</v>
      </c>
      <c r="C565" s="2" t="s">
        <v>5</v>
      </c>
      <c r="D565" s="2">
        <v>8</v>
      </c>
      <c r="E565" s="2">
        <v>5.0599999999999996</v>
      </c>
      <c r="F565" s="12">
        <v>40360</v>
      </c>
      <c r="G565" s="18">
        <v>2013</v>
      </c>
      <c r="H565" s="2">
        <f ca="1">IF(G565=Inputs!$A$4,1,0)</f>
        <v>0</v>
      </c>
      <c r="I565" s="21">
        <f ca="1">IF(H565=1,HLOOKUP(MONTH(F565),Inputs!$B$11:$M$15,5),IF(YEAR($F565)&gt;$G565,0,IF(YEAR($F565)=$G565,HLOOKUP(MONTH(F565),Inputs!$B$11:$M$15,4),1)))</f>
        <v>1</v>
      </c>
      <c r="J565" s="2">
        <f>SUMIFS('raw data'!$E:$E,'raw data'!$A:$A,"="&amp;WholeYearOnly1!$A565,'raw data'!$G:$G,"="&amp;WholeYearOnly1!$G565)</f>
        <v>6</v>
      </c>
      <c r="K565" s="24">
        <f ca="1">$E565*I565*Inputs!$A$2</f>
        <v>5.5659999999999998</v>
      </c>
      <c r="L565" s="11">
        <f ca="1">IFERROR(J565/K565,"")</f>
        <v>1.0779734099892202</v>
      </c>
      <c r="M565" s="26">
        <f>J565/((8760)*(E565/1000))</f>
        <v>0.13536195787535873</v>
      </c>
    </row>
    <row r="566" spans="1:13" x14ac:dyDescent="0.25">
      <c r="A566" s="2">
        <v>971</v>
      </c>
      <c r="C566" s="2" t="s">
        <v>5</v>
      </c>
      <c r="D566" s="2">
        <v>8</v>
      </c>
      <c r="E566" s="2">
        <v>2.6</v>
      </c>
      <c r="F566" s="12">
        <v>40422</v>
      </c>
      <c r="G566" s="18">
        <v>2013</v>
      </c>
      <c r="H566" s="2">
        <f ca="1">IF(G566=Inputs!$A$4,1,0)</f>
        <v>0</v>
      </c>
      <c r="I566" s="21">
        <f ca="1">IF(H566=1,HLOOKUP(MONTH(F566),Inputs!$B$11:$M$15,5),IF(YEAR($F566)&gt;$G566,0,IF(YEAR($F566)=$G566,HLOOKUP(MONTH(F566),Inputs!$B$11:$M$15,4),1)))</f>
        <v>1</v>
      </c>
      <c r="J566" s="2">
        <f>SUMIFS('raw data'!$E:$E,'raw data'!$A:$A,"="&amp;WholeYearOnly1!$A566,'raw data'!$G:$G,"="&amp;WholeYearOnly1!$G566)</f>
        <v>3</v>
      </c>
      <c r="K566" s="24">
        <f ca="1">$E566*I566*Inputs!$A$2</f>
        <v>2.8600000000000003</v>
      </c>
      <c r="L566" s="11">
        <f ca="1">IFERROR(J566/K566,"")</f>
        <v>1.0489510489510487</v>
      </c>
      <c r="M566" s="26">
        <f>J566/((8760)*(E566/1000))</f>
        <v>0.13171759747102213</v>
      </c>
    </row>
    <row r="567" spans="1:13" x14ac:dyDescent="0.25">
      <c r="A567" s="2">
        <v>972</v>
      </c>
      <c r="C567" s="2" t="s">
        <v>5</v>
      </c>
      <c r="D567" s="2">
        <v>8</v>
      </c>
      <c r="E567" s="2">
        <v>3.6</v>
      </c>
      <c r="F567" s="12">
        <v>40391</v>
      </c>
      <c r="G567" s="18">
        <v>2013</v>
      </c>
      <c r="H567" s="2">
        <f ca="1">IF(G567=Inputs!$A$4,1,0)</f>
        <v>0</v>
      </c>
      <c r="I567" s="21">
        <f ca="1">IF(H567=1,HLOOKUP(MONTH(F567),Inputs!$B$11:$M$15,5),IF(YEAR($F567)&gt;$G567,0,IF(YEAR($F567)=$G567,HLOOKUP(MONTH(F567),Inputs!$B$11:$M$15,4),1)))</f>
        <v>1</v>
      </c>
      <c r="J567" s="2">
        <f>SUMIFS('raw data'!$E:$E,'raw data'!$A:$A,"="&amp;WholeYearOnly1!$A567,'raw data'!$G:$G,"="&amp;WholeYearOnly1!$G567)</f>
        <v>5</v>
      </c>
      <c r="K567" s="24">
        <f ca="1">$E567*I567*Inputs!$A$2</f>
        <v>3.9600000000000004</v>
      </c>
      <c r="L567" s="11">
        <f ca="1">IFERROR(J567/K567,"")</f>
        <v>1.2626262626262625</v>
      </c>
      <c r="M567" s="26">
        <f>J567/((8760)*(E567/1000))</f>
        <v>0.15854895991882295</v>
      </c>
    </row>
    <row r="568" spans="1:13" x14ac:dyDescent="0.25">
      <c r="A568" s="2">
        <v>973</v>
      </c>
      <c r="C568" s="2" t="s">
        <v>5</v>
      </c>
      <c r="D568" s="2">
        <v>9</v>
      </c>
      <c r="E568" s="2">
        <v>2.7789999999999999</v>
      </c>
      <c r="F568" s="12">
        <v>40422</v>
      </c>
      <c r="G568" s="18">
        <v>2013</v>
      </c>
      <c r="H568" s="2">
        <f ca="1">IF(G568=Inputs!$A$4,1,0)</f>
        <v>0</v>
      </c>
      <c r="I568" s="21">
        <f ca="1">IF(H568=1,HLOOKUP(MONTH(F568),Inputs!$B$11:$M$15,5),IF(YEAR($F568)&gt;$G568,0,IF(YEAR($F568)=$G568,HLOOKUP(MONTH(F568),Inputs!$B$11:$M$15,4),1)))</f>
        <v>1</v>
      </c>
      <c r="J568" s="2">
        <f>SUMIFS('raw data'!$E:$E,'raw data'!$A:$A,"="&amp;WholeYearOnly1!$A568,'raw data'!$G:$G,"="&amp;WholeYearOnly1!$G568)</f>
        <v>0</v>
      </c>
      <c r="K568" s="24">
        <f ca="1">$E568*I568*Inputs!$A$2</f>
        <v>3.0569000000000002</v>
      </c>
      <c r="L568" s="11">
        <f ca="1">IFERROR(J568/K568,"")</f>
        <v>0</v>
      </c>
      <c r="M568" s="26">
        <f>J568/((8760)*(E568/1000))</f>
        <v>0</v>
      </c>
    </row>
    <row r="569" spans="1:13" x14ac:dyDescent="0.25">
      <c r="A569" s="2">
        <v>980</v>
      </c>
      <c r="C569" s="2" t="s">
        <v>5</v>
      </c>
      <c r="D569" s="2">
        <v>2</v>
      </c>
      <c r="E569" s="2">
        <v>2.887</v>
      </c>
      <c r="F569" s="12">
        <v>40422</v>
      </c>
      <c r="G569" s="18">
        <v>2013</v>
      </c>
      <c r="H569" s="2">
        <f ca="1">IF(G569=Inputs!$A$4,1,0)</f>
        <v>0</v>
      </c>
      <c r="I569" s="21">
        <f ca="1">IF(H569=1,HLOOKUP(MONTH(F569),Inputs!$B$11:$M$15,5),IF(YEAR($F569)&gt;$G569,0,IF(YEAR($F569)=$G569,HLOOKUP(MONTH(F569),Inputs!$B$11:$M$15,4),1)))</f>
        <v>1</v>
      </c>
      <c r="J569" s="2">
        <f>SUMIFS('raw data'!$E:$E,'raw data'!$A:$A,"="&amp;WholeYearOnly1!$A569,'raw data'!$G:$G,"="&amp;WholeYearOnly1!$G569)</f>
        <v>0</v>
      </c>
      <c r="K569" s="24">
        <f ca="1">$E569*I569*Inputs!$A$2</f>
        <v>3.1757000000000004</v>
      </c>
      <c r="L569" s="11">
        <f ca="1">IFERROR(J569/K569,"")</f>
        <v>0</v>
      </c>
      <c r="M569" s="26">
        <f>J569/((8760)*(E569/1000))</f>
        <v>0</v>
      </c>
    </row>
    <row r="570" spans="1:13" x14ac:dyDescent="0.25">
      <c r="A570" s="2">
        <v>981</v>
      </c>
      <c r="C570" s="2" t="s">
        <v>5</v>
      </c>
      <c r="D570" s="2">
        <v>2</v>
      </c>
      <c r="E570" s="2">
        <v>2.887</v>
      </c>
      <c r="F570" s="12">
        <v>40422</v>
      </c>
      <c r="G570" s="18">
        <v>2013</v>
      </c>
      <c r="H570" s="2">
        <f ca="1">IF(G570=Inputs!$A$4,1,0)</f>
        <v>0</v>
      </c>
      <c r="I570" s="21">
        <f ca="1">IF(H570=1,HLOOKUP(MONTH(F570),Inputs!$B$11:$M$15,5),IF(YEAR($F570)&gt;$G570,0,IF(YEAR($F570)=$G570,HLOOKUP(MONTH(F570),Inputs!$B$11:$M$15,4),1)))</f>
        <v>1</v>
      </c>
      <c r="J570" s="2">
        <f>SUMIFS('raw data'!$E:$E,'raw data'!$A:$A,"="&amp;WholeYearOnly1!$A570,'raw data'!$G:$G,"="&amp;WholeYearOnly1!$G570)</f>
        <v>0</v>
      </c>
      <c r="K570" s="24">
        <f ca="1">$E570*I570*Inputs!$A$2</f>
        <v>3.1757000000000004</v>
      </c>
      <c r="L570" s="11">
        <f ca="1">IFERROR(J570/K570,"")</f>
        <v>0</v>
      </c>
      <c r="M570" s="26">
        <f>J570/((8760)*(E570/1000))</f>
        <v>0</v>
      </c>
    </row>
    <row r="571" spans="1:13" x14ac:dyDescent="0.25">
      <c r="A571" s="2">
        <v>989</v>
      </c>
      <c r="C571" s="2" t="s">
        <v>5</v>
      </c>
      <c r="D571" s="2">
        <v>9</v>
      </c>
      <c r="E571" s="2">
        <v>3.2</v>
      </c>
      <c r="F571" s="12">
        <v>40360</v>
      </c>
      <c r="G571" s="18">
        <v>2013</v>
      </c>
      <c r="H571" s="2">
        <f ca="1">IF(G571=Inputs!$A$4,1,0)</f>
        <v>0</v>
      </c>
      <c r="I571" s="21">
        <f ca="1">IF(H571=1,HLOOKUP(MONTH(F571),Inputs!$B$11:$M$15,5),IF(YEAR($F571)&gt;$G571,0,IF(YEAR($F571)=$G571,HLOOKUP(MONTH(F571),Inputs!$B$11:$M$15,4),1)))</f>
        <v>1</v>
      </c>
      <c r="J571" s="2">
        <f>SUMIFS('raw data'!$E:$E,'raw data'!$A:$A,"="&amp;WholeYearOnly1!$A571,'raw data'!$G:$G,"="&amp;WholeYearOnly1!$G571)</f>
        <v>4</v>
      </c>
      <c r="K571" s="24">
        <f ca="1">$E571*I571*Inputs!$A$2</f>
        <v>3.5200000000000005</v>
      </c>
      <c r="L571" s="11">
        <f ca="1">IFERROR(J571/K571,"")</f>
        <v>1.1363636363636362</v>
      </c>
      <c r="M571" s="26">
        <f>J571/((8760)*(E571/1000))</f>
        <v>0.14269406392694065</v>
      </c>
    </row>
    <row r="572" spans="1:13" x14ac:dyDescent="0.25">
      <c r="A572" s="2">
        <v>996</v>
      </c>
      <c r="C572" s="2" t="s">
        <v>5</v>
      </c>
      <c r="D572" s="2">
        <v>9</v>
      </c>
      <c r="E572" s="2">
        <v>2.5510000000000002</v>
      </c>
      <c r="F572" s="12">
        <v>40483</v>
      </c>
      <c r="G572" s="18">
        <v>2013</v>
      </c>
      <c r="H572" s="2">
        <f ca="1">IF(G572=Inputs!$A$4,1,0)</f>
        <v>0</v>
      </c>
      <c r="I572" s="21">
        <f ca="1">IF(H572=1,HLOOKUP(MONTH(F572),Inputs!$B$11:$M$15,5),IF(YEAR($F572)&gt;$G572,0,IF(YEAR($F572)=$G572,HLOOKUP(MONTH(F572),Inputs!$B$11:$M$15,4),1)))</f>
        <v>1</v>
      </c>
      <c r="J572" s="2">
        <f>SUMIFS('raw data'!$E:$E,'raw data'!$A:$A,"="&amp;WholeYearOnly1!$A572,'raw data'!$G:$G,"="&amp;WholeYearOnly1!$G572)</f>
        <v>0</v>
      </c>
      <c r="K572" s="24">
        <f ca="1">$E572*I572*Inputs!$A$2</f>
        <v>2.8061000000000003</v>
      </c>
      <c r="L572" s="11">
        <f ca="1">IFERROR(J572/K572,"")</f>
        <v>0</v>
      </c>
      <c r="M572" s="26">
        <f>J572/((8760)*(E572/1000))</f>
        <v>0</v>
      </c>
    </row>
    <row r="573" spans="1:13" x14ac:dyDescent="0.25">
      <c r="A573" s="2">
        <v>997</v>
      </c>
      <c r="C573" s="2" t="s">
        <v>5</v>
      </c>
      <c r="D573" s="2">
        <v>9</v>
      </c>
      <c r="E573" s="2">
        <v>2.93</v>
      </c>
      <c r="F573" s="12">
        <v>40483</v>
      </c>
      <c r="G573" s="18">
        <v>2013</v>
      </c>
      <c r="H573" s="2">
        <f ca="1">IF(G573=Inputs!$A$4,1,0)</f>
        <v>0</v>
      </c>
      <c r="I573" s="21">
        <f ca="1">IF(H573=1,HLOOKUP(MONTH(F573),Inputs!$B$11:$M$15,5),IF(YEAR($F573)&gt;$G573,0,IF(YEAR($F573)=$G573,HLOOKUP(MONTH(F573),Inputs!$B$11:$M$15,4),1)))</f>
        <v>1</v>
      </c>
      <c r="J573" s="2">
        <f>SUMIFS('raw data'!$E:$E,'raw data'!$A:$A,"="&amp;WholeYearOnly1!$A573,'raw data'!$G:$G,"="&amp;WholeYearOnly1!$G573)</f>
        <v>0</v>
      </c>
      <c r="K573" s="24">
        <f ca="1">$E573*I573*Inputs!$A$2</f>
        <v>3.2230000000000003</v>
      </c>
      <c r="L573" s="11">
        <f ca="1">IFERROR(J573/K573,"")</f>
        <v>0</v>
      </c>
      <c r="M573" s="26">
        <f>J573/((8760)*(E573/1000))</f>
        <v>0</v>
      </c>
    </row>
    <row r="574" spans="1:13" x14ac:dyDescent="0.25">
      <c r="A574" s="2">
        <v>998</v>
      </c>
      <c r="C574" s="2" t="s">
        <v>5</v>
      </c>
      <c r="D574" s="2">
        <v>9</v>
      </c>
      <c r="E574" s="2">
        <v>2.891</v>
      </c>
      <c r="F574" s="12">
        <v>40483</v>
      </c>
      <c r="G574" s="18">
        <v>2013</v>
      </c>
      <c r="H574" s="2">
        <f ca="1">IF(G574=Inputs!$A$4,1,0)</f>
        <v>0</v>
      </c>
      <c r="I574" s="21">
        <f ca="1">IF(H574=1,HLOOKUP(MONTH(F574),Inputs!$B$11:$M$15,5),IF(YEAR($F574)&gt;$G574,0,IF(YEAR($F574)=$G574,HLOOKUP(MONTH(F574),Inputs!$B$11:$M$15,4),1)))</f>
        <v>1</v>
      </c>
      <c r="J574" s="2">
        <f>SUMIFS('raw data'!$E:$E,'raw data'!$A:$A,"="&amp;WholeYearOnly1!$A574,'raw data'!$G:$G,"="&amp;WholeYearOnly1!$G574)</f>
        <v>0</v>
      </c>
      <c r="K574" s="24">
        <f ca="1">$E574*I574*Inputs!$A$2</f>
        <v>3.1801000000000004</v>
      </c>
      <c r="L574" s="11">
        <f ca="1">IFERROR(J574/K574,"")</f>
        <v>0</v>
      </c>
      <c r="M574" s="26">
        <f>J574/((8760)*(E574/1000))</f>
        <v>0</v>
      </c>
    </row>
    <row r="575" spans="1:13" x14ac:dyDescent="0.25">
      <c r="A575" s="2">
        <v>999</v>
      </c>
      <c r="C575" s="2" t="s">
        <v>5</v>
      </c>
      <c r="D575" s="2">
        <v>2</v>
      </c>
      <c r="E575" s="2">
        <v>2.4849999999999999</v>
      </c>
      <c r="F575" s="12">
        <v>40391</v>
      </c>
      <c r="G575" s="18">
        <v>2013</v>
      </c>
      <c r="H575" s="2">
        <f ca="1">IF(G575=Inputs!$A$4,1,0)</f>
        <v>0</v>
      </c>
      <c r="I575" s="21">
        <f ca="1">IF(H575=1,HLOOKUP(MONTH(F575),Inputs!$B$11:$M$15,5),IF(YEAR($F575)&gt;$G575,0,IF(YEAR($F575)=$G575,HLOOKUP(MONTH(F575),Inputs!$B$11:$M$15,4),1)))</f>
        <v>1</v>
      </c>
      <c r="J575" s="2">
        <f>SUMIFS('raw data'!$E:$E,'raw data'!$A:$A,"="&amp;WholeYearOnly1!$A575,'raw data'!$G:$G,"="&amp;WholeYearOnly1!$G575)</f>
        <v>3</v>
      </c>
      <c r="K575" s="24">
        <f ca="1">$E575*I575*Inputs!$A$2</f>
        <v>2.7335000000000003</v>
      </c>
      <c r="L575" s="11">
        <f ca="1">IFERROR(J575/K575,"")</f>
        <v>1.0974940552405341</v>
      </c>
      <c r="M575" s="26">
        <f>J575/((8760)*(E575/1000))</f>
        <v>0.13781318045257848</v>
      </c>
    </row>
    <row r="576" spans="1:13" x14ac:dyDescent="0.25">
      <c r="A576" s="2">
        <v>1001</v>
      </c>
      <c r="C576" s="2" t="s">
        <v>5</v>
      </c>
      <c r="D576" s="2">
        <v>9</v>
      </c>
      <c r="E576" s="2">
        <v>2.887</v>
      </c>
      <c r="F576" s="12">
        <v>40422</v>
      </c>
      <c r="G576" s="18">
        <v>2013</v>
      </c>
      <c r="H576" s="2">
        <f ca="1">IF(G576=Inputs!$A$4,1,0)</f>
        <v>0</v>
      </c>
      <c r="I576" s="21">
        <f ca="1">IF(H576=1,HLOOKUP(MONTH(F576),Inputs!$B$11:$M$15,5),IF(YEAR($F576)&gt;$G576,0,IF(YEAR($F576)=$G576,HLOOKUP(MONTH(F576),Inputs!$B$11:$M$15,4),1)))</f>
        <v>1</v>
      </c>
      <c r="J576" s="2">
        <f>SUMIFS('raw data'!$E:$E,'raw data'!$A:$A,"="&amp;WholeYearOnly1!$A576,'raw data'!$G:$G,"="&amp;WholeYearOnly1!$G576)</f>
        <v>0</v>
      </c>
      <c r="K576" s="24">
        <f ca="1">$E576*I576*Inputs!$A$2</f>
        <v>3.1757000000000004</v>
      </c>
      <c r="L576" s="11">
        <f ca="1">IFERROR(J576/K576,"")</f>
        <v>0</v>
      </c>
      <c r="M576" s="26">
        <f>J576/((8760)*(E576/1000))</f>
        <v>0</v>
      </c>
    </row>
    <row r="577" spans="1:13" x14ac:dyDescent="0.25">
      <c r="A577" s="2">
        <v>1003</v>
      </c>
      <c r="C577" s="2" t="s">
        <v>5</v>
      </c>
      <c r="D577" s="2">
        <v>9</v>
      </c>
      <c r="E577" s="2">
        <v>2.887</v>
      </c>
      <c r="F577" s="12">
        <v>40422</v>
      </c>
      <c r="G577" s="18">
        <v>2013</v>
      </c>
      <c r="H577" s="2">
        <f ca="1">IF(G577=Inputs!$A$4,1,0)</f>
        <v>0</v>
      </c>
      <c r="I577" s="21">
        <f ca="1">IF(H577=1,HLOOKUP(MONTH(F577),Inputs!$B$11:$M$15,5),IF(YEAR($F577)&gt;$G577,0,IF(YEAR($F577)=$G577,HLOOKUP(MONTH(F577),Inputs!$B$11:$M$15,4),1)))</f>
        <v>1</v>
      </c>
      <c r="J577" s="2">
        <f>SUMIFS('raw data'!$E:$E,'raw data'!$A:$A,"="&amp;WholeYearOnly1!$A577,'raw data'!$G:$G,"="&amp;WholeYearOnly1!$G577)</f>
        <v>0</v>
      </c>
      <c r="K577" s="24">
        <f ca="1">$E577*I577*Inputs!$A$2</f>
        <v>3.1757000000000004</v>
      </c>
      <c r="L577" s="11">
        <f ca="1">IFERROR(J577/K577,"")</f>
        <v>0</v>
      </c>
      <c r="M577" s="26">
        <f>J577/((8760)*(E577/1000))</f>
        <v>0</v>
      </c>
    </row>
    <row r="578" spans="1:13" x14ac:dyDescent="0.25">
      <c r="A578" s="2">
        <v>1004</v>
      </c>
      <c r="C578" s="2" t="s">
        <v>5</v>
      </c>
      <c r="D578" s="2">
        <v>2</v>
      </c>
      <c r="E578" s="2">
        <v>2.8860000000000001</v>
      </c>
      <c r="F578" s="12">
        <v>40422</v>
      </c>
      <c r="G578" s="18">
        <v>2013</v>
      </c>
      <c r="H578" s="2">
        <f ca="1">IF(G578=Inputs!$A$4,1,0)</f>
        <v>0</v>
      </c>
      <c r="I578" s="21">
        <f ca="1">IF(H578=1,HLOOKUP(MONTH(F578),Inputs!$B$11:$M$15,5),IF(YEAR($F578)&gt;$G578,0,IF(YEAR($F578)=$G578,HLOOKUP(MONTH(F578),Inputs!$B$11:$M$15,4),1)))</f>
        <v>1</v>
      </c>
      <c r="J578" s="2">
        <f>SUMIFS('raw data'!$E:$E,'raw data'!$A:$A,"="&amp;WholeYearOnly1!$A578,'raw data'!$G:$G,"="&amp;WholeYearOnly1!$G578)</f>
        <v>0</v>
      </c>
      <c r="K578" s="24">
        <f ca="1">$E578*I578*Inputs!$A$2</f>
        <v>3.1746000000000003</v>
      </c>
      <c r="L578" s="11">
        <f ca="1">IFERROR(J578/K578,"")</f>
        <v>0</v>
      </c>
      <c r="M578" s="26">
        <f>J578/((8760)*(E578/1000))</f>
        <v>0</v>
      </c>
    </row>
    <row r="579" spans="1:13" x14ac:dyDescent="0.25">
      <c r="A579" s="2">
        <v>1005</v>
      </c>
      <c r="C579" s="2" t="s">
        <v>5</v>
      </c>
      <c r="D579" s="2">
        <v>2</v>
      </c>
      <c r="E579" s="2">
        <v>2.9409999999999998</v>
      </c>
      <c r="F579" s="12">
        <v>40422</v>
      </c>
      <c r="G579" s="18">
        <v>2013</v>
      </c>
      <c r="H579" s="2">
        <f ca="1">IF(G579=Inputs!$A$4,1,0)</f>
        <v>0</v>
      </c>
      <c r="I579" s="21">
        <f ca="1">IF(H579=1,HLOOKUP(MONTH(F579),Inputs!$B$11:$M$15,5),IF(YEAR($F579)&gt;$G579,0,IF(YEAR($F579)=$G579,HLOOKUP(MONTH(F579),Inputs!$B$11:$M$15,4),1)))</f>
        <v>1</v>
      </c>
      <c r="J579" s="2">
        <f>SUMIFS('raw data'!$E:$E,'raw data'!$A:$A,"="&amp;WholeYearOnly1!$A579,'raw data'!$G:$G,"="&amp;WholeYearOnly1!$G579)</f>
        <v>0</v>
      </c>
      <c r="K579" s="24">
        <f ca="1">$E579*I579*Inputs!$A$2</f>
        <v>3.2351000000000001</v>
      </c>
      <c r="L579" s="11">
        <f ca="1">IFERROR(J579/K579,"")</f>
        <v>0</v>
      </c>
      <c r="M579" s="26">
        <f>J579/((8760)*(E579/1000))</f>
        <v>0</v>
      </c>
    </row>
    <row r="580" spans="1:13" x14ac:dyDescent="0.25">
      <c r="A580" s="2">
        <v>1009</v>
      </c>
      <c r="C580" s="2" t="s">
        <v>5</v>
      </c>
      <c r="D580" s="2">
        <v>6</v>
      </c>
      <c r="E580" s="2">
        <v>2.734</v>
      </c>
      <c r="F580" s="12">
        <v>40360</v>
      </c>
      <c r="G580" s="18">
        <v>2013</v>
      </c>
      <c r="H580" s="2">
        <f ca="1">IF(G580=Inputs!$A$4,1,0)</f>
        <v>0</v>
      </c>
      <c r="I580" s="21">
        <f ca="1">IF(H580=1,HLOOKUP(MONTH(F580),Inputs!$B$11:$M$15,5),IF(YEAR($F580)&gt;$G580,0,IF(YEAR($F580)=$G580,HLOOKUP(MONTH(F580),Inputs!$B$11:$M$15,4),1)))</f>
        <v>1</v>
      </c>
      <c r="J580" s="2">
        <f>SUMIFS('raw data'!$E:$E,'raw data'!$A:$A,"="&amp;WholeYearOnly1!$A580,'raw data'!$G:$G,"="&amp;WholeYearOnly1!$G580)</f>
        <v>0</v>
      </c>
      <c r="K580" s="24">
        <f ca="1">$E580*I580*Inputs!$A$2</f>
        <v>3.0074000000000001</v>
      </c>
      <c r="L580" s="11">
        <f ca="1">IFERROR(J580/K580,"")</f>
        <v>0</v>
      </c>
      <c r="M580" s="26">
        <f>J580/((8760)*(E580/1000))</f>
        <v>0</v>
      </c>
    </row>
    <row r="581" spans="1:13" x14ac:dyDescent="0.25">
      <c r="A581" s="2">
        <v>1010</v>
      </c>
      <c r="C581" s="2" t="s">
        <v>5</v>
      </c>
      <c r="D581" s="2">
        <v>6</v>
      </c>
      <c r="E581" s="2">
        <v>2.9750000000000001</v>
      </c>
      <c r="F581" s="12">
        <v>40483</v>
      </c>
      <c r="G581" s="18">
        <v>2013</v>
      </c>
      <c r="H581" s="2">
        <f ca="1">IF(G581=Inputs!$A$4,1,0)</f>
        <v>0</v>
      </c>
      <c r="I581" s="21">
        <f ca="1">IF(H581=1,HLOOKUP(MONTH(F581),Inputs!$B$11:$M$15,5),IF(YEAR($F581)&gt;$G581,0,IF(YEAR($F581)=$G581,HLOOKUP(MONTH(F581),Inputs!$B$11:$M$15,4),1)))</f>
        <v>1</v>
      </c>
      <c r="J581" s="2">
        <f>SUMIFS('raw data'!$E:$E,'raw data'!$A:$A,"="&amp;WholeYearOnly1!$A581,'raw data'!$G:$G,"="&amp;WholeYearOnly1!$G581)</f>
        <v>0</v>
      </c>
      <c r="K581" s="24">
        <f ca="1">$E581*I581*Inputs!$A$2</f>
        <v>3.2725000000000004</v>
      </c>
      <c r="L581" s="11">
        <f ca="1">IFERROR(J581/K581,"")</f>
        <v>0</v>
      </c>
      <c r="M581" s="26">
        <f>J581/((8760)*(E581/1000))</f>
        <v>0</v>
      </c>
    </row>
    <row r="582" spans="1:13" x14ac:dyDescent="0.25">
      <c r="A582" s="2">
        <v>1011</v>
      </c>
      <c r="C582" s="2" t="s">
        <v>5</v>
      </c>
      <c r="D582" s="2">
        <v>5</v>
      </c>
      <c r="E582" s="2">
        <v>3.1669999999999998</v>
      </c>
      <c r="F582" s="12">
        <v>40422</v>
      </c>
      <c r="G582" s="18">
        <v>2013</v>
      </c>
      <c r="H582" s="2">
        <f ca="1">IF(G582=Inputs!$A$4,1,0)</f>
        <v>0</v>
      </c>
      <c r="I582" s="21">
        <f ca="1">IF(H582=1,HLOOKUP(MONTH(F582),Inputs!$B$11:$M$15,5),IF(YEAR($F582)&gt;$G582,0,IF(YEAR($F582)=$G582,HLOOKUP(MONTH(F582),Inputs!$B$11:$M$15,4),1)))</f>
        <v>1</v>
      </c>
      <c r="J582" s="2">
        <f>SUMIFS('raw data'!$E:$E,'raw data'!$A:$A,"="&amp;WholeYearOnly1!$A582,'raw data'!$G:$G,"="&amp;WholeYearOnly1!$G582)</f>
        <v>0</v>
      </c>
      <c r="K582" s="24">
        <f ca="1">$E582*I582*Inputs!$A$2</f>
        <v>3.4837000000000002</v>
      </c>
      <c r="L582" s="11">
        <f ca="1">IFERROR(J582/K582,"")</f>
        <v>0</v>
      </c>
      <c r="M582" s="26">
        <f>J582/((8760)*(E582/1000))</f>
        <v>0</v>
      </c>
    </row>
    <row r="583" spans="1:13" x14ac:dyDescent="0.25">
      <c r="A583" s="2">
        <v>1012</v>
      </c>
      <c r="C583" s="2" t="s">
        <v>5</v>
      </c>
      <c r="D583" s="2">
        <v>5</v>
      </c>
      <c r="E583" s="2">
        <v>3.1669999999999998</v>
      </c>
      <c r="F583" s="12">
        <v>40452</v>
      </c>
      <c r="G583" s="18">
        <v>2013</v>
      </c>
      <c r="H583" s="2">
        <f ca="1">IF(G583=Inputs!$A$4,1,0)</f>
        <v>0</v>
      </c>
      <c r="I583" s="21">
        <f ca="1">IF(H583=1,HLOOKUP(MONTH(F583),Inputs!$B$11:$M$15,5),IF(YEAR($F583)&gt;$G583,0,IF(YEAR($F583)=$G583,HLOOKUP(MONTH(F583),Inputs!$B$11:$M$15,4),1)))</f>
        <v>1</v>
      </c>
      <c r="J583" s="2">
        <f>SUMIFS('raw data'!$E:$E,'raw data'!$A:$A,"="&amp;WholeYearOnly1!$A583,'raw data'!$G:$G,"="&amp;WholeYearOnly1!$G583)</f>
        <v>0</v>
      </c>
      <c r="K583" s="24">
        <f ca="1">$E583*I583*Inputs!$A$2</f>
        <v>3.4837000000000002</v>
      </c>
      <c r="L583" s="11">
        <f ca="1">IFERROR(J583/K583,"")</f>
        <v>0</v>
      </c>
      <c r="M583" s="26">
        <f>J583/((8760)*(E583/1000))</f>
        <v>0</v>
      </c>
    </row>
    <row r="584" spans="1:13" x14ac:dyDescent="0.25">
      <c r="A584" s="2">
        <v>1013</v>
      </c>
      <c r="C584" s="2" t="s">
        <v>5</v>
      </c>
      <c r="D584" s="2">
        <v>9</v>
      </c>
      <c r="E584" s="2">
        <v>2.9580000000000002</v>
      </c>
      <c r="F584" s="12">
        <v>40452</v>
      </c>
      <c r="G584" s="18">
        <v>2013</v>
      </c>
      <c r="H584" s="2">
        <f ca="1">IF(G584=Inputs!$A$4,1,0)</f>
        <v>0</v>
      </c>
      <c r="I584" s="21">
        <f ca="1">IF(H584=1,HLOOKUP(MONTH(F584),Inputs!$B$11:$M$15,5),IF(YEAR($F584)&gt;$G584,0,IF(YEAR($F584)=$G584,HLOOKUP(MONTH(F584),Inputs!$B$11:$M$15,4),1)))</f>
        <v>1</v>
      </c>
      <c r="J584" s="2">
        <f>SUMIFS('raw data'!$E:$E,'raw data'!$A:$A,"="&amp;WholeYearOnly1!$A584,'raw data'!$G:$G,"="&amp;WholeYearOnly1!$G584)</f>
        <v>0</v>
      </c>
      <c r="K584" s="24">
        <f ca="1">$E584*I584*Inputs!$A$2</f>
        <v>3.2538000000000005</v>
      </c>
      <c r="L584" s="11">
        <f ca="1">IFERROR(J584/K584,"")</f>
        <v>0</v>
      </c>
      <c r="M584" s="26">
        <f>J584/((8760)*(E584/1000))</f>
        <v>0</v>
      </c>
    </row>
    <row r="585" spans="1:13" x14ac:dyDescent="0.25">
      <c r="A585" s="2">
        <v>1016</v>
      </c>
      <c r="C585" s="2" t="s">
        <v>5</v>
      </c>
      <c r="D585" s="2">
        <v>2</v>
      </c>
      <c r="E585" s="2">
        <v>2.895</v>
      </c>
      <c r="F585" s="12">
        <v>40422</v>
      </c>
      <c r="G585" s="18">
        <v>2013</v>
      </c>
      <c r="H585" s="2">
        <f ca="1">IF(G585=Inputs!$A$4,1,0)</f>
        <v>0</v>
      </c>
      <c r="I585" s="21">
        <f ca="1">IF(H585=1,HLOOKUP(MONTH(F585),Inputs!$B$11:$M$15,5),IF(YEAR($F585)&gt;$G585,0,IF(YEAR($F585)=$G585,HLOOKUP(MONTH(F585),Inputs!$B$11:$M$15,4),1)))</f>
        <v>1</v>
      </c>
      <c r="J585" s="2">
        <f>SUMIFS('raw data'!$E:$E,'raw data'!$A:$A,"="&amp;WholeYearOnly1!$A585,'raw data'!$G:$G,"="&amp;WholeYearOnly1!$G585)</f>
        <v>0</v>
      </c>
      <c r="K585" s="24">
        <f ca="1">$E585*I585*Inputs!$A$2</f>
        <v>3.1845000000000003</v>
      </c>
      <c r="L585" s="11">
        <f ca="1">IFERROR(J585/K585,"")</f>
        <v>0</v>
      </c>
      <c r="M585" s="26">
        <f>J585/((8760)*(E585/1000))</f>
        <v>0</v>
      </c>
    </row>
    <row r="586" spans="1:13" x14ac:dyDescent="0.25">
      <c r="A586" s="2">
        <v>1017</v>
      </c>
      <c r="C586" s="2" t="s">
        <v>5</v>
      </c>
      <c r="D586" s="2">
        <v>9</v>
      </c>
      <c r="E586" s="2">
        <v>3.0089999999999999</v>
      </c>
      <c r="F586" s="12">
        <v>40360</v>
      </c>
      <c r="G586" s="18">
        <v>2013</v>
      </c>
      <c r="H586" s="2">
        <f ca="1">IF(G586=Inputs!$A$4,1,0)</f>
        <v>0</v>
      </c>
      <c r="I586" s="21">
        <f ca="1">IF(H586=1,HLOOKUP(MONTH(F586),Inputs!$B$11:$M$15,5),IF(YEAR($F586)&gt;$G586,0,IF(YEAR($F586)=$G586,HLOOKUP(MONTH(F586),Inputs!$B$11:$M$15,4),1)))</f>
        <v>1</v>
      </c>
      <c r="J586" s="2">
        <f>SUMIFS('raw data'!$E:$E,'raw data'!$A:$A,"="&amp;WholeYearOnly1!$A586,'raw data'!$G:$G,"="&amp;WholeYearOnly1!$G586)</f>
        <v>0</v>
      </c>
      <c r="K586" s="24">
        <f ca="1">$E586*I586*Inputs!$A$2</f>
        <v>3.3099000000000003</v>
      </c>
      <c r="L586" s="11">
        <f ca="1">IFERROR(J586/K586,"")</f>
        <v>0</v>
      </c>
      <c r="M586" s="26">
        <f>J586/((8760)*(E586/1000))</f>
        <v>0</v>
      </c>
    </row>
    <row r="587" spans="1:13" x14ac:dyDescent="0.25">
      <c r="A587" s="2">
        <v>1018</v>
      </c>
      <c r="C587" s="2" t="s">
        <v>5</v>
      </c>
      <c r="D587" s="2">
        <v>2</v>
      </c>
      <c r="E587" s="2">
        <v>2.887</v>
      </c>
      <c r="F587" s="12">
        <v>40422</v>
      </c>
      <c r="G587" s="18">
        <v>2013</v>
      </c>
      <c r="H587" s="2">
        <f ca="1">IF(G587=Inputs!$A$4,1,0)</f>
        <v>0</v>
      </c>
      <c r="I587" s="21">
        <f ca="1">IF(H587=1,HLOOKUP(MONTH(F587),Inputs!$B$11:$M$15,5),IF(YEAR($F587)&gt;$G587,0,IF(YEAR($F587)=$G587,HLOOKUP(MONTH(F587),Inputs!$B$11:$M$15,4),1)))</f>
        <v>1</v>
      </c>
      <c r="J587" s="2">
        <f>SUMIFS('raw data'!$E:$E,'raw data'!$A:$A,"="&amp;WholeYearOnly1!$A587,'raw data'!$G:$G,"="&amp;WholeYearOnly1!$G587)</f>
        <v>0</v>
      </c>
      <c r="K587" s="24">
        <f ca="1">$E587*I587*Inputs!$A$2</f>
        <v>3.1757000000000004</v>
      </c>
      <c r="L587" s="11">
        <f ca="1">IFERROR(J587/K587,"")</f>
        <v>0</v>
      </c>
      <c r="M587" s="26">
        <f>J587/((8760)*(E587/1000))</f>
        <v>0</v>
      </c>
    </row>
    <row r="588" spans="1:13" x14ac:dyDescent="0.25">
      <c r="A588" s="2">
        <v>1019</v>
      </c>
      <c r="C588" s="2" t="s">
        <v>5</v>
      </c>
      <c r="D588" s="2">
        <v>2</v>
      </c>
      <c r="E588" s="2">
        <v>3.1219999999999999</v>
      </c>
      <c r="F588" s="12">
        <v>40422</v>
      </c>
      <c r="G588" s="18">
        <v>2013</v>
      </c>
      <c r="H588" s="2">
        <f ca="1">IF(G588=Inputs!$A$4,1,0)</f>
        <v>0</v>
      </c>
      <c r="I588" s="21">
        <f ca="1">IF(H588=1,HLOOKUP(MONTH(F588),Inputs!$B$11:$M$15,5),IF(YEAR($F588)&gt;$G588,0,IF(YEAR($F588)=$G588,HLOOKUP(MONTH(F588),Inputs!$B$11:$M$15,4),1)))</f>
        <v>1</v>
      </c>
      <c r="J588" s="2">
        <f>SUMIFS('raw data'!$E:$E,'raw data'!$A:$A,"="&amp;WholeYearOnly1!$A588,'raw data'!$G:$G,"="&amp;WholeYearOnly1!$G588)</f>
        <v>0</v>
      </c>
      <c r="K588" s="24">
        <f ca="1">$E588*I588*Inputs!$A$2</f>
        <v>3.4342000000000001</v>
      </c>
      <c r="L588" s="11">
        <f ca="1">IFERROR(J588/K588,"")</f>
        <v>0</v>
      </c>
      <c r="M588" s="26">
        <f>J588/((8760)*(E588/1000))</f>
        <v>0</v>
      </c>
    </row>
    <row r="589" spans="1:13" x14ac:dyDescent="0.25">
      <c r="A589" s="2">
        <v>1026</v>
      </c>
      <c r="C589" s="2" t="s">
        <v>5</v>
      </c>
      <c r="D589" s="2">
        <v>9</v>
      </c>
      <c r="E589" s="2">
        <v>2.9580000000000002</v>
      </c>
      <c r="F589" s="12">
        <v>40483</v>
      </c>
      <c r="G589" s="18">
        <v>2013</v>
      </c>
      <c r="H589" s="2">
        <f ca="1">IF(G589=Inputs!$A$4,1,0)</f>
        <v>0</v>
      </c>
      <c r="I589" s="21">
        <f ca="1">IF(H589=1,HLOOKUP(MONTH(F589),Inputs!$B$11:$M$15,5),IF(YEAR($F589)&gt;$G589,0,IF(YEAR($F589)=$G589,HLOOKUP(MONTH(F589),Inputs!$B$11:$M$15,4),1)))</f>
        <v>1</v>
      </c>
      <c r="J589" s="2">
        <f>SUMIFS('raw data'!$E:$E,'raw data'!$A:$A,"="&amp;WholeYearOnly1!$A589,'raw data'!$G:$G,"="&amp;WholeYearOnly1!$G589)</f>
        <v>0</v>
      </c>
      <c r="K589" s="24">
        <f ca="1">$E589*I589*Inputs!$A$2</f>
        <v>3.2538000000000005</v>
      </c>
      <c r="L589" s="11">
        <f ca="1">IFERROR(J589/K589,"")</f>
        <v>0</v>
      </c>
      <c r="M589" s="26">
        <f>J589/((8760)*(E589/1000))</f>
        <v>0</v>
      </c>
    </row>
    <row r="590" spans="1:13" x14ac:dyDescent="0.25">
      <c r="A590" s="2">
        <v>1027</v>
      </c>
      <c r="C590" s="2" t="s">
        <v>5</v>
      </c>
      <c r="D590" s="2">
        <v>9</v>
      </c>
      <c r="E590" s="2">
        <v>2.891</v>
      </c>
      <c r="F590" s="12">
        <v>40483</v>
      </c>
      <c r="G590" s="18">
        <v>2013</v>
      </c>
      <c r="H590" s="2">
        <f ca="1">IF(G590=Inputs!$A$4,1,0)</f>
        <v>0</v>
      </c>
      <c r="I590" s="21">
        <f ca="1">IF(H590=1,HLOOKUP(MONTH(F590),Inputs!$B$11:$M$15,5),IF(YEAR($F590)&gt;$G590,0,IF(YEAR($F590)=$G590,HLOOKUP(MONTH(F590),Inputs!$B$11:$M$15,4),1)))</f>
        <v>1</v>
      </c>
      <c r="J590" s="2">
        <f>SUMIFS('raw data'!$E:$E,'raw data'!$A:$A,"="&amp;WholeYearOnly1!$A590,'raw data'!$G:$G,"="&amp;WholeYearOnly1!$G590)</f>
        <v>0</v>
      </c>
      <c r="K590" s="24">
        <f ca="1">$E590*I590*Inputs!$A$2</f>
        <v>3.1801000000000004</v>
      </c>
      <c r="L590" s="11">
        <f ca="1">IFERROR(J590/K590,"")</f>
        <v>0</v>
      </c>
      <c r="M590" s="26">
        <f>J590/((8760)*(E590/1000))</f>
        <v>0</v>
      </c>
    </row>
    <row r="591" spans="1:13" x14ac:dyDescent="0.25">
      <c r="A591" s="2">
        <v>1028</v>
      </c>
      <c r="C591" s="2" t="s">
        <v>5</v>
      </c>
      <c r="D591" s="2">
        <v>5</v>
      </c>
      <c r="E591" s="2">
        <v>2.5819999999999999</v>
      </c>
      <c r="F591" s="12">
        <v>40452</v>
      </c>
      <c r="G591" s="18">
        <v>2013</v>
      </c>
      <c r="H591" s="2">
        <f ca="1">IF(G591=Inputs!$A$4,1,0)</f>
        <v>0</v>
      </c>
      <c r="I591" s="21">
        <f ca="1">IF(H591=1,HLOOKUP(MONTH(F591),Inputs!$B$11:$M$15,5),IF(YEAR($F591)&gt;$G591,0,IF(YEAR($F591)=$G591,HLOOKUP(MONTH(F591),Inputs!$B$11:$M$15,4),1)))</f>
        <v>1</v>
      </c>
      <c r="J591" s="2">
        <f>SUMIFS('raw data'!$E:$E,'raw data'!$A:$A,"="&amp;WholeYearOnly1!$A591,'raw data'!$G:$G,"="&amp;WholeYearOnly1!$G591)</f>
        <v>0</v>
      </c>
      <c r="K591" s="24">
        <f ca="1">$E591*I591*Inputs!$A$2</f>
        <v>2.8402000000000003</v>
      </c>
      <c r="L591" s="11">
        <f ca="1">IFERROR(J591/K591,"")</f>
        <v>0</v>
      </c>
      <c r="M591" s="26">
        <f>J591/((8760)*(E591/1000))</f>
        <v>0</v>
      </c>
    </row>
    <row r="592" spans="1:13" x14ac:dyDescent="0.25">
      <c r="A592" s="2">
        <v>1030</v>
      </c>
      <c r="C592" s="2" t="s">
        <v>5</v>
      </c>
      <c r="D592" s="2">
        <v>9</v>
      </c>
      <c r="E592" s="2">
        <v>2.996</v>
      </c>
      <c r="F592" s="12">
        <v>40483</v>
      </c>
      <c r="G592" s="18">
        <v>2013</v>
      </c>
      <c r="H592" s="2">
        <f ca="1">IF(G592=Inputs!$A$4,1,0)</f>
        <v>0</v>
      </c>
      <c r="I592" s="21">
        <f ca="1">IF(H592=1,HLOOKUP(MONTH(F592),Inputs!$B$11:$M$15,5),IF(YEAR($F592)&gt;$G592,0,IF(YEAR($F592)=$G592,HLOOKUP(MONTH(F592),Inputs!$B$11:$M$15,4),1)))</f>
        <v>1</v>
      </c>
      <c r="J592" s="2">
        <f>SUMIFS('raw data'!$E:$E,'raw data'!$A:$A,"="&amp;WholeYearOnly1!$A592,'raw data'!$G:$G,"="&amp;WholeYearOnly1!$G592)</f>
        <v>0</v>
      </c>
      <c r="K592" s="24">
        <f ca="1">$E592*I592*Inputs!$A$2</f>
        <v>3.2956000000000003</v>
      </c>
      <c r="L592" s="11">
        <f ca="1">IFERROR(J592/K592,"")</f>
        <v>0</v>
      </c>
      <c r="M592" s="26">
        <f>J592/((8760)*(E592/1000))</f>
        <v>0</v>
      </c>
    </row>
    <row r="593" spans="1:13" x14ac:dyDescent="0.25">
      <c r="A593" s="2">
        <v>1031</v>
      </c>
      <c r="C593" s="2" t="s">
        <v>5</v>
      </c>
      <c r="D593" s="2">
        <v>5</v>
      </c>
      <c r="E593" s="2">
        <v>2.5819999999999999</v>
      </c>
      <c r="F593" s="12">
        <v>40452</v>
      </c>
      <c r="G593" s="18">
        <v>2013</v>
      </c>
      <c r="H593" s="2">
        <f ca="1">IF(G593=Inputs!$A$4,1,0)</f>
        <v>0</v>
      </c>
      <c r="I593" s="21">
        <f ca="1">IF(H593=1,HLOOKUP(MONTH(F593),Inputs!$B$11:$M$15,5),IF(YEAR($F593)&gt;$G593,0,IF(YEAR($F593)=$G593,HLOOKUP(MONTH(F593),Inputs!$B$11:$M$15,4),1)))</f>
        <v>1</v>
      </c>
      <c r="J593" s="2">
        <f>SUMIFS('raw data'!$E:$E,'raw data'!$A:$A,"="&amp;WholeYearOnly1!$A593,'raw data'!$G:$G,"="&amp;WholeYearOnly1!$G593)</f>
        <v>0</v>
      </c>
      <c r="K593" s="24">
        <f ca="1">$E593*I593*Inputs!$A$2</f>
        <v>2.8402000000000003</v>
      </c>
      <c r="L593" s="11">
        <f ca="1">IFERROR(J593/K593,"")</f>
        <v>0</v>
      </c>
      <c r="M593" s="26">
        <f>J593/((8760)*(E593/1000))</f>
        <v>0</v>
      </c>
    </row>
    <row r="594" spans="1:13" x14ac:dyDescent="0.25">
      <c r="A594" s="2">
        <v>1033</v>
      </c>
      <c r="C594" s="2" t="s">
        <v>5</v>
      </c>
      <c r="D594" s="2">
        <v>5</v>
      </c>
      <c r="E594" s="2">
        <v>3.14</v>
      </c>
      <c r="F594" s="12">
        <v>40422</v>
      </c>
      <c r="G594" s="18">
        <v>2013</v>
      </c>
      <c r="H594" s="2">
        <f ca="1">IF(G594=Inputs!$A$4,1,0)</f>
        <v>0</v>
      </c>
      <c r="I594" s="21">
        <f ca="1">IF(H594=1,HLOOKUP(MONTH(F594),Inputs!$B$11:$M$15,5),IF(YEAR($F594)&gt;$G594,0,IF(YEAR($F594)=$G594,HLOOKUP(MONTH(F594),Inputs!$B$11:$M$15,4),1)))</f>
        <v>1</v>
      </c>
      <c r="J594" s="2">
        <f>SUMIFS('raw data'!$E:$E,'raw data'!$A:$A,"="&amp;WholeYearOnly1!$A594,'raw data'!$G:$G,"="&amp;WholeYearOnly1!$G594)</f>
        <v>0</v>
      </c>
      <c r="K594" s="24">
        <f ca="1">$E594*I594*Inputs!$A$2</f>
        <v>3.4540000000000006</v>
      </c>
      <c r="L594" s="11">
        <f ca="1">IFERROR(J594/K594,"")</f>
        <v>0</v>
      </c>
      <c r="M594" s="26">
        <f>J594/((8760)*(E594/1000))</f>
        <v>0</v>
      </c>
    </row>
    <row r="595" spans="1:13" x14ac:dyDescent="0.25">
      <c r="A595" s="2">
        <v>1035</v>
      </c>
      <c r="C595" s="2" t="s">
        <v>5</v>
      </c>
      <c r="D595" s="2">
        <v>6</v>
      </c>
      <c r="E595" s="2">
        <v>2.3010000000000002</v>
      </c>
      <c r="F595" s="12">
        <v>40330</v>
      </c>
      <c r="G595" s="18">
        <v>2013</v>
      </c>
      <c r="H595" s="2">
        <f ca="1">IF(G595=Inputs!$A$4,1,0)</f>
        <v>0</v>
      </c>
      <c r="I595" s="21">
        <f ca="1">IF(H595=1,HLOOKUP(MONTH(F595),Inputs!$B$11:$M$15,5),IF(YEAR($F595)&gt;$G595,0,IF(YEAR($F595)=$G595,HLOOKUP(MONTH(F595),Inputs!$B$11:$M$15,4),1)))</f>
        <v>1</v>
      </c>
      <c r="J595" s="2">
        <f>SUMIFS('raw data'!$E:$E,'raw data'!$A:$A,"="&amp;WholeYearOnly1!$A595,'raw data'!$G:$G,"="&amp;WholeYearOnly1!$G595)</f>
        <v>0</v>
      </c>
      <c r="K595" s="24">
        <f ca="1">$E595*I595*Inputs!$A$2</f>
        <v>2.5311000000000003</v>
      </c>
      <c r="L595" s="11">
        <f ca="1">IFERROR(J595/K595,"")</f>
        <v>0</v>
      </c>
      <c r="M595" s="26">
        <f>J595/((8760)*(E595/1000))</f>
        <v>0</v>
      </c>
    </row>
    <row r="596" spans="1:13" x14ac:dyDescent="0.25">
      <c r="A596" s="2">
        <v>1036</v>
      </c>
      <c r="C596" s="2" t="s">
        <v>5</v>
      </c>
      <c r="D596" s="2">
        <v>3</v>
      </c>
      <c r="E596" s="2">
        <v>2.57</v>
      </c>
      <c r="F596" s="12">
        <v>40483</v>
      </c>
      <c r="G596" s="18">
        <v>2013</v>
      </c>
      <c r="H596" s="2">
        <f ca="1">IF(G596=Inputs!$A$4,1,0)</f>
        <v>0</v>
      </c>
      <c r="I596" s="21">
        <f ca="1">IF(H596=1,HLOOKUP(MONTH(F596),Inputs!$B$11:$M$15,5),IF(YEAR($F596)&gt;$G596,0,IF(YEAR($F596)=$G596,HLOOKUP(MONTH(F596),Inputs!$B$11:$M$15,4),1)))</f>
        <v>1</v>
      </c>
      <c r="J596" s="2">
        <f>SUMIFS('raw data'!$E:$E,'raw data'!$A:$A,"="&amp;WholeYearOnly1!$A596,'raw data'!$G:$G,"="&amp;WholeYearOnly1!$G596)</f>
        <v>0</v>
      </c>
      <c r="K596" s="24">
        <f ca="1">$E596*I596*Inputs!$A$2</f>
        <v>2.827</v>
      </c>
      <c r="L596" s="11">
        <f ca="1">IFERROR(J596/K596,"")</f>
        <v>0</v>
      </c>
      <c r="M596" s="26">
        <f>J596/((8760)*(E596/1000))</f>
        <v>0</v>
      </c>
    </row>
    <row r="597" spans="1:13" x14ac:dyDescent="0.25">
      <c r="A597" s="2">
        <v>1037</v>
      </c>
      <c r="C597" s="2" t="s">
        <v>5</v>
      </c>
      <c r="D597" s="2">
        <v>2</v>
      </c>
      <c r="E597" s="2">
        <v>3.37</v>
      </c>
      <c r="F597" s="12">
        <v>40422</v>
      </c>
      <c r="G597" s="18">
        <v>2013</v>
      </c>
      <c r="H597" s="2">
        <f ca="1">IF(G597=Inputs!$A$4,1,0)</f>
        <v>0</v>
      </c>
      <c r="I597" s="21">
        <f ca="1">IF(H597=1,HLOOKUP(MONTH(F597),Inputs!$B$11:$M$15,5),IF(YEAR($F597)&gt;$G597,0,IF(YEAR($F597)=$G597,HLOOKUP(MONTH(F597),Inputs!$B$11:$M$15,4),1)))</f>
        <v>1</v>
      </c>
      <c r="J597" s="2">
        <f>SUMIFS('raw data'!$E:$E,'raw data'!$A:$A,"="&amp;WholeYearOnly1!$A597,'raw data'!$G:$G,"="&amp;WholeYearOnly1!$G597)</f>
        <v>0</v>
      </c>
      <c r="K597" s="24">
        <f ca="1">$E597*I597*Inputs!$A$2</f>
        <v>3.7070000000000003</v>
      </c>
      <c r="L597" s="11">
        <f ca="1">IFERROR(J597/K597,"")</f>
        <v>0</v>
      </c>
      <c r="M597" s="26">
        <f>J597/((8760)*(E597/1000))</f>
        <v>0</v>
      </c>
    </row>
    <row r="598" spans="1:13" x14ac:dyDescent="0.25">
      <c r="A598" s="2">
        <v>1044</v>
      </c>
      <c r="C598" s="2" t="s">
        <v>5</v>
      </c>
      <c r="D598" s="2">
        <v>9</v>
      </c>
      <c r="E598" s="2">
        <v>2.851</v>
      </c>
      <c r="F598" s="12">
        <v>40483</v>
      </c>
      <c r="G598" s="18">
        <v>2013</v>
      </c>
      <c r="H598" s="2">
        <f ca="1">IF(G598=Inputs!$A$4,1,0)</f>
        <v>0</v>
      </c>
      <c r="I598" s="21">
        <f ca="1">IF(H598=1,HLOOKUP(MONTH(F598),Inputs!$B$11:$M$15,5),IF(YEAR($F598)&gt;$G598,0,IF(YEAR($F598)=$G598,HLOOKUP(MONTH(F598),Inputs!$B$11:$M$15,4),1)))</f>
        <v>1</v>
      </c>
      <c r="J598" s="2">
        <f>SUMIFS('raw data'!$E:$E,'raw data'!$A:$A,"="&amp;WholeYearOnly1!$A598,'raw data'!$G:$G,"="&amp;WholeYearOnly1!$G598)</f>
        <v>0</v>
      </c>
      <c r="K598" s="24">
        <f ca="1">$E598*I598*Inputs!$A$2</f>
        <v>3.1361000000000003</v>
      </c>
      <c r="L598" s="11">
        <f ca="1">IFERROR(J598/K598,"")</f>
        <v>0</v>
      </c>
      <c r="M598" s="26">
        <f>J598/((8760)*(E598/1000))</f>
        <v>0</v>
      </c>
    </row>
    <row r="599" spans="1:13" x14ac:dyDescent="0.25">
      <c r="A599" s="2">
        <v>1045</v>
      </c>
      <c r="C599" s="2" t="s">
        <v>5</v>
      </c>
      <c r="D599" s="2">
        <v>9</v>
      </c>
      <c r="E599" s="2">
        <v>2.891</v>
      </c>
      <c r="F599" s="12">
        <v>40452</v>
      </c>
      <c r="G599" s="18">
        <v>2013</v>
      </c>
      <c r="H599" s="2">
        <f ca="1">IF(G599=Inputs!$A$4,1,0)</f>
        <v>0</v>
      </c>
      <c r="I599" s="21">
        <f ca="1">IF(H599=1,HLOOKUP(MONTH(F599),Inputs!$B$11:$M$15,5),IF(YEAR($F599)&gt;$G599,0,IF(YEAR($F599)=$G599,HLOOKUP(MONTH(F599),Inputs!$B$11:$M$15,4),1)))</f>
        <v>1</v>
      </c>
      <c r="J599" s="2">
        <f>SUMIFS('raw data'!$E:$E,'raw data'!$A:$A,"="&amp;WholeYearOnly1!$A599,'raw data'!$G:$G,"="&amp;WholeYearOnly1!$G599)</f>
        <v>0</v>
      </c>
      <c r="K599" s="24">
        <f ca="1">$E599*I599*Inputs!$A$2</f>
        <v>3.1801000000000004</v>
      </c>
      <c r="L599" s="11">
        <f ca="1">IFERROR(J599/K599,"")</f>
        <v>0</v>
      </c>
      <c r="M599" s="26">
        <f>J599/((8760)*(E599/1000))</f>
        <v>0</v>
      </c>
    </row>
    <row r="600" spans="1:13" x14ac:dyDescent="0.25">
      <c r="A600" s="2">
        <v>1046</v>
      </c>
      <c r="C600" s="2" t="s">
        <v>5</v>
      </c>
      <c r="D600" s="2">
        <v>9</v>
      </c>
      <c r="E600" s="2">
        <v>2.891</v>
      </c>
      <c r="F600" s="12">
        <v>40452</v>
      </c>
      <c r="G600" s="18">
        <v>2013</v>
      </c>
      <c r="H600" s="2">
        <f ca="1">IF(G600=Inputs!$A$4,1,0)</f>
        <v>0</v>
      </c>
      <c r="I600" s="21">
        <f ca="1">IF(H600=1,HLOOKUP(MONTH(F600),Inputs!$B$11:$M$15,5),IF(YEAR($F600)&gt;$G600,0,IF(YEAR($F600)=$G600,HLOOKUP(MONTH(F600),Inputs!$B$11:$M$15,4),1)))</f>
        <v>1</v>
      </c>
      <c r="J600" s="2">
        <f>SUMIFS('raw data'!$E:$E,'raw data'!$A:$A,"="&amp;WholeYearOnly1!$A600,'raw data'!$G:$G,"="&amp;WholeYearOnly1!$G600)</f>
        <v>0</v>
      </c>
      <c r="K600" s="24">
        <f ca="1">$E600*I600*Inputs!$A$2</f>
        <v>3.1801000000000004</v>
      </c>
      <c r="L600" s="11">
        <f ca="1">IFERROR(J600/K600,"")</f>
        <v>0</v>
      </c>
      <c r="M600" s="26">
        <f>J600/((8760)*(E600/1000))</f>
        <v>0</v>
      </c>
    </row>
    <row r="601" spans="1:13" x14ac:dyDescent="0.25">
      <c r="A601" s="2">
        <v>1060</v>
      </c>
      <c r="C601" s="2" t="s">
        <v>5</v>
      </c>
      <c r="D601" s="2">
        <v>9</v>
      </c>
      <c r="E601" s="2">
        <v>2.82</v>
      </c>
      <c r="F601" s="12">
        <v>40452</v>
      </c>
      <c r="G601" s="18">
        <v>2013</v>
      </c>
      <c r="H601" s="2">
        <f ca="1">IF(G601=Inputs!$A$4,1,0)</f>
        <v>0</v>
      </c>
      <c r="I601" s="21">
        <f ca="1">IF(H601=1,HLOOKUP(MONTH(F601),Inputs!$B$11:$M$15,5),IF(YEAR($F601)&gt;$G601,0,IF(YEAR($F601)=$G601,HLOOKUP(MONTH(F601),Inputs!$B$11:$M$15,4),1)))</f>
        <v>1</v>
      </c>
      <c r="J601" s="2">
        <f>SUMIFS('raw data'!$E:$E,'raw data'!$A:$A,"="&amp;WholeYearOnly1!$A601,'raw data'!$G:$G,"="&amp;WholeYearOnly1!$G601)</f>
        <v>4</v>
      </c>
      <c r="K601" s="24">
        <f ca="1">$E601*I601*Inputs!$A$2</f>
        <v>3.1019999999999999</v>
      </c>
      <c r="L601" s="11">
        <f ca="1">IFERROR(J601/K601,"")</f>
        <v>1.2894906511927788</v>
      </c>
      <c r="M601" s="26">
        <f>J601/((8760)*(E601/1000))</f>
        <v>0.16192234204475534</v>
      </c>
    </row>
    <row r="602" spans="1:13" x14ac:dyDescent="0.25">
      <c r="A602" s="2">
        <v>1064</v>
      </c>
      <c r="C602" s="2" t="s">
        <v>5</v>
      </c>
      <c r="D602" s="2">
        <v>9</v>
      </c>
      <c r="E602" s="2">
        <v>3.76</v>
      </c>
      <c r="F602" s="12">
        <v>40422</v>
      </c>
      <c r="G602" s="18">
        <v>2013</v>
      </c>
      <c r="H602" s="2">
        <f ca="1">IF(G602=Inputs!$A$4,1,0)</f>
        <v>0</v>
      </c>
      <c r="I602" s="21">
        <f ca="1">IF(H602=1,HLOOKUP(MONTH(F602),Inputs!$B$11:$M$15,5),IF(YEAR($F602)&gt;$G602,0,IF(YEAR($F602)=$G602,HLOOKUP(MONTH(F602),Inputs!$B$11:$M$15,4),1)))</f>
        <v>1</v>
      </c>
      <c r="J602" s="2">
        <f>SUMIFS('raw data'!$E:$E,'raw data'!$A:$A,"="&amp;WholeYearOnly1!$A602,'raw data'!$G:$G,"="&amp;WholeYearOnly1!$G602)</f>
        <v>5</v>
      </c>
      <c r="K602" s="24">
        <f ca="1">$E602*I602*Inputs!$A$2</f>
        <v>4.1360000000000001</v>
      </c>
      <c r="L602" s="11">
        <f ca="1">IFERROR(J602/K602,"")</f>
        <v>1.2088974854932302</v>
      </c>
      <c r="M602" s="26">
        <f>J602/((8760)*(E602/1000))</f>
        <v>0.15180219566695816</v>
      </c>
    </row>
    <row r="603" spans="1:13" x14ac:dyDescent="0.25">
      <c r="A603" s="2">
        <v>1083</v>
      </c>
      <c r="C603" s="2" t="s">
        <v>5</v>
      </c>
      <c r="D603" s="2">
        <v>9</v>
      </c>
      <c r="E603" s="2">
        <v>3.51</v>
      </c>
      <c r="F603" s="12">
        <v>40360</v>
      </c>
      <c r="G603" s="18">
        <v>2013</v>
      </c>
      <c r="H603" s="2">
        <f ca="1">IF(G603=Inputs!$A$4,1,0)</f>
        <v>0</v>
      </c>
      <c r="I603" s="21">
        <f ca="1">IF(H603=1,HLOOKUP(MONTH(F603),Inputs!$B$11:$M$15,5),IF(YEAR($F603)&gt;$G603,0,IF(YEAR($F603)=$G603,HLOOKUP(MONTH(F603),Inputs!$B$11:$M$15,4),1)))</f>
        <v>1</v>
      </c>
      <c r="J603" s="2">
        <f>SUMIFS('raw data'!$E:$E,'raw data'!$A:$A,"="&amp;WholeYearOnly1!$A603,'raw data'!$G:$G,"="&amp;WholeYearOnly1!$G603)</f>
        <v>5</v>
      </c>
      <c r="K603" s="24">
        <f ca="1">$E603*I603*Inputs!$A$2</f>
        <v>3.8610000000000002</v>
      </c>
      <c r="L603" s="11">
        <f ca="1">IFERROR(J603/K603,"")</f>
        <v>1.295001295001295</v>
      </c>
      <c r="M603" s="26">
        <f>J603/((8760)*(E603/1000))</f>
        <v>0.16261431786545943</v>
      </c>
    </row>
    <row r="604" spans="1:13" x14ac:dyDescent="0.25">
      <c r="A604" s="2">
        <v>1134</v>
      </c>
      <c r="C604" s="2" t="s">
        <v>5</v>
      </c>
      <c r="D604" s="2">
        <v>2</v>
      </c>
      <c r="E604" s="2">
        <v>3.6</v>
      </c>
      <c r="F604" s="12">
        <v>40391</v>
      </c>
      <c r="G604" s="18">
        <v>2013</v>
      </c>
      <c r="H604" s="2">
        <f ca="1">IF(G604=Inputs!$A$4,1,0)</f>
        <v>0</v>
      </c>
      <c r="I604" s="21">
        <f ca="1">IF(H604=1,HLOOKUP(MONTH(F604),Inputs!$B$11:$M$15,5),IF(YEAR($F604)&gt;$G604,0,IF(YEAR($F604)=$G604,HLOOKUP(MONTH(F604),Inputs!$B$11:$M$15,4),1)))</f>
        <v>1</v>
      </c>
      <c r="J604" s="2">
        <f>SUMIFS('raw data'!$E:$E,'raw data'!$A:$A,"="&amp;WholeYearOnly1!$A604,'raw data'!$G:$G,"="&amp;WholeYearOnly1!$G604)</f>
        <v>5</v>
      </c>
      <c r="K604" s="24">
        <f ca="1">$E604*I604*Inputs!$A$2</f>
        <v>3.9600000000000004</v>
      </c>
      <c r="L604" s="11">
        <f ca="1">IFERROR(J604/K604,"")</f>
        <v>1.2626262626262625</v>
      </c>
      <c r="M604" s="26">
        <f>J604/((8760)*(E604/1000))</f>
        <v>0.15854895991882295</v>
      </c>
    </row>
    <row r="605" spans="1:13" x14ac:dyDescent="0.25">
      <c r="A605" s="2">
        <v>1141</v>
      </c>
      <c r="C605" s="2" t="s">
        <v>5</v>
      </c>
      <c r="D605" s="2">
        <v>2</v>
      </c>
      <c r="E605" s="2">
        <v>2.8439999999999999</v>
      </c>
      <c r="F605" s="12">
        <v>40422</v>
      </c>
      <c r="G605" s="18">
        <v>2013</v>
      </c>
      <c r="H605" s="2">
        <f ca="1">IF(G605=Inputs!$A$4,1,0)</f>
        <v>0</v>
      </c>
      <c r="I605" s="21">
        <f ca="1">IF(H605=1,HLOOKUP(MONTH(F605),Inputs!$B$11:$M$15,5),IF(YEAR($F605)&gt;$G605,0,IF(YEAR($F605)=$G605,HLOOKUP(MONTH(F605),Inputs!$B$11:$M$15,4),1)))</f>
        <v>1</v>
      </c>
      <c r="J605" s="2">
        <f>SUMIFS('raw data'!$E:$E,'raw data'!$A:$A,"="&amp;WholeYearOnly1!$A605,'raw data'!$G:$G,"="&amp;WholeYearOnly1!$G605)</f>
        <v>0</v>
      </c>
      <c r="K605" s="24">
        <f ca="1">$E605*I605*Inputs!$A$2</f>
        <v>3.1284000000000001</v>
      </c>
      <c r="L605" s="11">
        <f ca="1">IFERROR(J605/K605,"")</f>
        <v>0</v>
      </c>
      <c r="M605" s="26">
        <f>J605/((8760)*(E605/1000))</f>
        <v>0</v>
      </c>
    </row>
    <row r="606" spans="1:13" x14ac:dyDescent="0.25">
      <c r="A606" s="2">
        <v>1153</v>
      </c>
      <c r="C606" s="2" t="s">
        <v>5</v>
      </c>
      <c r="D606" s="2">
        <v>2</v>
      </c>
      <c r="E606" s="2">
        <v>4.7300000000000004</v>
      </c>
      <c r="F606" s="12">
        <v>40360</v>
      </c>
      <c r="G606" s="18">
        <v>2013</v>
      </c>
      <c r="H606" s="2">
        <f ca="1">IF(G606=Inputs!$A$4,1,0)</f>
        <v>0</v>
      </c>
      <c r="I606" s="21">
        <f ca="1">IF(H606=1,HLOOKUP(MONTH(F606),Inputs!$B$11:$M$15,5),IF(YEAR($F606)&gt;$G606,0,IF(YEAR($F606)=$G606,HLOOKUP(MONTH(F606),Inputs!$B$11:$M$15,4),1)))</f>
        <v>1</v>
      </c>
      <c r="J606" s="2">
        <f>SUMIFS('raw data'!$E:$E,'raw data'!$A:$A,"="&amp;WholeYearOnly1!$A606,'raw data'!$G:$G,"="&amp;WholeYearOnly1!$G606)</f>
        <v>5</v>
      </c>
      <c r="K606" s="24">
        <f ca="1">$E606*I606*Inputs!$A$2</f>
        <v>5.2030000000000012</v>
      </c>
      <c r="L606" s="11">
        <f ca="1">IFERROR(J606/K606,"")</f>
        <v>0.96098404766480849</v>
      </c>
      <c r="M606" s="26">
        <f>J606/((8760)*(E606/1000))</f>
        <v>0.1206715128346221</v>
      </c>
    </row>
    <row r="607" spans="1:13" x14ac:dyDescent="0.25">
      <c r="A607" s="2">
        <v>1168</v>
      </c>
      <c r="C607" s="2" t="s">
        <v>5</v>
      </c>
      <c r="D607" s="2">
        <v>9</v>
      </c>
      <c r="E607" s="2">
        <v>2.6110000000000002</v>
      </c>
      <c r="F607" s="12">
        <v>40483</v>
      </c>
      <c r="G607" s="18">
        <v>2013</v>
      </c>
      <c r="H607" s="2">
        <f ca="1">IF(G607=Inputs!$A$4,1,0)</f>
        <v>0</v>
      </c>
      <c r="I607" s="21">
        <f ca="1">IF(H607=1,HLOOKUP(MONTH(F607),Inputs!$B$11:$M$15,5),IF(YEAR($F607)&gt;$G607,0,IF(YEAR($F607)=$G607,HLOOKUP(MONTH(F607),Inputs!$B$11:$M$15,4),1)))</f>
        <v>1</v>
      </c>
      <c r="J607" s="2">
        <f>SUMIFS('raw data'!$E:$E,'raw data'!$A:$A,"="&amp;WholeYearOnly1!$A607,'raw data'!$G:$G,"="&amp;WholeYearOnly1!$G607)</f>
        <v>0</v>
      </c>
      <c r="K607" s="24">
        <f ca="1">$E607*I607*Inputs!$A$2</f>
        <v>2.8721000000000005</v>
      </c>
      <c r="L607" s="11">
        <f ca="1">IFERROR(J607/K607,"")</f>
        <v>0</v>
      </c>
      <c r="M607" s="26">
        <f>J607/((8760)*(E607/1000))</f>
        <v>0</v>
      </c>
    </row>
    <row r="608" spans="1:13" x14ac:dyDescent="0.25">
      <c r="A608" s="2">
        <v>1170</v>
      </c>
      <c r="C608" s="2" t="s">
        <v>5</v>
      </c>
      <c r="D608" s="2">
        <v>9</v>
      </c>
      <c r="E608" s="2">
        <v>2.6110000000000002</v>
      </c>
      <c r="F608" s="12">
        <v>40391</v>
      </c>
      <c r="G608" s="18">
        <v>2013</v>
      </c>
      <c r="H608" s="2">
        <f ca="1">IF(G608=Inputs!$A$4,1,0)</f>
        <v>0</v>
      </c>
      <c r="I608" s="21">
        <f ca="1">IF(H608=1,HLOOKUP(MONTH(F608),Inputs!$B$11:$M$15,5),IF(YEAR($F608)&gt;$G608,0,IF(YEAR($F608)=$G608,HLOOKUP(MONTH(F608),Inputs!$B$11:$M$15,4),1)))</f>
        <v>1</v>
      </c>
      <c r="J608" s="2">
        <f>SUMIFS('raw data'!$E:$E,'raw data'!$A:$A,"="&amp;WholeYearOnly1!$A608,'raw data'!$G:$G,"="&amp;WholeYearOnly1!$G608)</f>
        <v>0</v>
      </c>
      <c r="K608" s="24">
        <f ca="1">$E608*I608*Inputs!$A$2</f>
        <v>2.8721000000000005</v>
      </c>
      <c r="L608" s="11">
        <f ca="1">IFERROR(J608/K608,"")</f>
        <v>0</v>
      </c>
      <c r="M608" s="26">
        <f>J608/((8760)*(E608/1000))</f>
        <v>0</v>
      </c>
    </row>
    <row r="609" spans="1:13" x14ac:dyDescent="0.25">
      <c r="A609" s="2">
        <v>1177</v>
      </c>
      <c r="C609" s="2" t="s">
        <v>5</v>
      </c>
      <c r="D609" s="2">
        <v>9</v>
      </c>
      <c r="E609" s="2">
        <v>3.0089999999999999</v>
      </c>
      <c r="F609" s="12">
        <v>40452</v>
      </c>
      <c r="G609" s="18">
        <v>2013</v>
      </c>
      <c r="H609" s="2">
        <f ca="1">IF(G609=Inputs!$A$4,1,0)</f>
        <v>0</v>
      </c>
      <c r="I609" s="21">
        <f ca="1">IF(H609=1,HLOOKUP(MONTH(F609),Inputs!$B$11:$M$15,5),IF(YEAR($F609)&gt;$G609,0,IF(YEAR($F609)=$G609,HLOOKUP(MONTH(F609),Inputs!$B$11:$M$15,4),1)))</f>
        <v>1</v>
      </c>
      <c r="J609" s="2">
        <f>SUMIFS('raw data'!$E:$E,'raw data'!$A:$A,"="&amp;WholeYearOnly1!$A609,'raw data'!$G:$G,"="&amp;WholeYearOnly1!$G609)</f>
        <v>0</v>
      </c>
      <c r="K609" s="24">
        <f ca="1">$E609*I609*Inputs!$A$2</f>
        <v>3.3099000000000003</v>
      </c>
      <c r="L609" s="11">
        <f ca="1">IFERROR(J609/K609,"")</f>
        <v>0</v>
      </c>
      <c r="M609" s="26">
        <f>J609/((8760)*(E609/1000))</f>
        <v>0</v>
      </c>
    </row>
    <row r="610" spans="1:13" x14ac:dyDescent="0.25">
      <c r="A610" s="2">
        <v>1178</v>
      </c>
      <c r="C610" s="2" t="s">
        <v>5</v>
      </c>
      <c r="D610" s="2">
        <v>9</v>
      </c>
      <c r="E610" s="2">
        <v>2.6110000000000002</v>
      </c>
      <c r="F610" s="12">
        <v>40452</v>
      </c>
      <c r="G610" s="18">
        <v>2013</v>
      </c>
      <c r="H610" s="2">
        <f ca="1">IF(G610=Inputs!$A$4,1,0)</f>
        <v>0</v>
      </c>
      <c r="I610" s="21">
        <f ca="1">IF(H610=1,HLOOKUP(MONTH(F610),Inputs!$B$11:$M$15,5),IF(YEAR($F610)&gt;$G610,0,IF(YEAR($F610)=$G610,HLOOKUP(MONTH(F610),Inputs!$B$11:$M$15,4),1)))</f>
        <v>1</v>
      </c>
      <c r="J610" s="2">
        <f>SUMIFS('raw data'!$E:$E,'raw data'!$A:$A,"="&amp;WholeYearOnly1!$A610,'raw data'!$G:$G,"="&amp;WholeYearOnly1!$G610)</f>
        <v>0</v>
      </c>
      <c r="K610" s="24">
        <f ca="1">$E610*I610*Inputs!$A$2</f>
        <v>2.8721000000000005</v>
      </c>
      <c r="L610" s="11">
        <f ca="1">IFERROR(J610/K610,"")</f>
        <v>0</v>
      </c>
      <c r="M610" s="26">
        <f>J610/((8760)*(E610/1000))</f>
        <v>0</v>
      </c>
    </row>
    <row r="611" spans="1:13" x14ac:dyDescent="0.25">
      <c r="A611" s="2">
        <v>1179</v>
      </c>
      <c r="C611" s="2" t="s">
        <v>5</v>
      </c>
      <c r="D611" s="2">
        <v>9</v>
      </c>
      <c r="E611" s="2">
        <v>3.0089999999999999</v>
      </c>
      <c r="F611" s="12">
        <v>40452</v>
      </c>
      <c r="G611" s="18">
        <v>2013</v>
      </c>
      <c r="H611" s="2">
        <f ca="1">IF(G611=Inputs!$A$4,1,0)</f>
        <v>0</v>
      </c>
      <c r="I611" s="21">
        <f ca="1">IF(H611=1,HLOOKUP(MONTH(F611),Inputs!$B$11:$M$15,5),IF(YEAR($F611)&gt;$G611,0,IF(YEAR($F611)=$G611,HLOOKUP(MONTH(F611),Inputs!$B$11:$M$15,4),1)))</f>
        <v>1</v>
      </c>
      <c r="J611" s="2">
        <f>SUMIFS('raw data'!$E:$E,'raw data'!$A:$A,"="&amp;WholeYearOnly1!$A611,'raw data'!$G:$G,"="&amp;WholeYearOnly1!$G611)</f>
        <v>0</v>
      </c>
      <c r="K611" s="24">
        <f ca="1">$E611*I611*Inputs!$A$2</f>
        <v>3.3099000000000003</v>
      </c>
      <c r="L611" s="11">
        <f ca="1">IFERROR(J611/K611,"")</f>
        <v>0</v>
      </c>
      <c r="M611" s="26">
        <f>J611/((8760)*(E611/1000))</f>
        <v>0</v>
      </c>
    </row>
    <row r="612" spans="1:13" x14ac:dyDescent="0.25">
      <c r="A612" s="2">
        <v>1180</v>
      </c>
      <c r="C612" s="2" t="s">
        <v>5</v>
      </c>
      <c r="D612" s="2">
        <v>9</v>
      </c>
      <c r="E612" s="2">
        <v>2.7480000000000002</v>
      </c>
      <c r="F612" s="12">
        <v>40360</v>
      </c>
      <c r="G612" s="18">
        <v>2013</v>
      </c>
      <c r="H612" s="2">
        <f ca="1">IF(G612=Inputs!$A$4,1,0)</f>
        <v>0</v>
      </c>
      <c r="I612" s="21">
        <f ca="1">IF(H612=1,HLOOKUP(MONTH(F612),Inputs!$B$11:$M$15,5),IF(YEAR($F612)&gt;$G612,0,IF(YEAR($F612)=$G612,HLOOKUP(MONTH(F612),Inputs!$B$11:$M$15,4),1)))</f>
        <v>1</v>
      </c>
      <c r="J612" s="2">
        <f>SUMIFS('raw data'!$E:$E,'raw data'!$A:$A,"="&amp;WholeYearOnly1!$A612,'raw data'!$G:$G,"="&amp;WholeYearOnly1!$G612)</f>
        <v>0</v>
      </c>
      <c r="K612" s="24">
        <f ca="1">$E612*I612*Inputs!$A$2</f>
        <v>3.0228000000000006</v>
      </c>
      <c r="L612" s="11">
        <f ca="1">IFERROR(J612/K612,"")</f>
        <v>0</v>
      </c>
      <c r="M612" s="26">
        <f>J612/((8760)*(E612/1000))</f>
        <v>0</v>
      </c>
    </row>
    <row r="613" spans="1:13" x14ac:dyDescent="0.25">
      <c r="A613" s="2">
        <v>1181</v>
      </c>
      <c r="C613" s="2" t="s">
        <v>5</v>
      </c>
      <c r="D613" s="2">
        <v>9</v>
      </c>
      <c r="E613" s="2">
        <v>2.6110000000000002</v>
      </c>
      <c r="F613" s="12">
        <v>40452</v>
      </c>
      <c r="G613" s="18">
        <v>2013</v>
      </c>
      <c r="H613" s="2">
        <f ca="1">IF(G613=Inputs!$A$4,1,0)</f>
        <v>0</v>
      </c>
      <c r="I613" s="21">
        <f ca="1">IF(H613=1,HLOOKUP(MONTH(F613),Inputs!$B$11:$M$15,5),IF(YEAR($F613)&gt;$G613,0,IF(YEAR($F613)=$G613,HLOOKUP(MONTH(F613),Inputs!$B$11:$M$15,4),1)))</f>
        <v>1</v>
      </c>
      <c r="J613" s="2">
        <f>SUMIFS('raw data'!$E:$E,'raw data'!$A:$A,"="&amp;WholeYearOnly1!$A613,'raw data'!$G:$G,"="&amp;WholeYearOnly1!$G613)</f>
        <v>0</v>
      </c>
      <c r="K613" s="24">
        <f ca="1">$E613*I613*Inputs!$A$2</f>
        <v>2.8721000000000005</v>
      </c>
      <c r="L613" s="11">
        <f ca="1">IFERROR(J613/K613,"")</f>
        <v>0</v>
      </c>
      <c r="M613" s="26">
        <f>J613/((8760)*(E613/1000))</f>
        <v>0</v>
      </c>
    </row>
    <row r="614" spans="1:13" x14ac:dyDescent="0.25">
      <c r="A614" s="2">
        <v>1187</v>
      </c>
      <c r="C614" s="2" t="s">
        <v>5</v>
      </c>
      <c r="D614" s="2">
        <v>9</v>
      </c>
      <c r="E614" s="2">
        <v>2.6110000000000002</v>
      </c>
      <c r="F614" s="12">
        <v>40483</v>
      </c>
      <c r="G614" s="18">
        <v>2013</v>
      </c>
      <c r="H614" s="2">
        <f ca="1">IF(G614=Inputs!$A$4,1,0)</f>
        <v>0</v>
      </c>
      <c r="I614" s="21">
        <f ca="1">IF(H614=1,HLOOKUP(MONTH(F614),Inputs!$B$11:$M$15,5),IF(YEAR($F614)&gt;$G614,0,IF(YEAR($F614)=$G614,HLOOKUP(MONTH(F614),Inputs!$B$11:$M$15,4),1)))</f>
        <v>1</v>
      </c>
      <c r="J614" s="2">
        <f>SUMIFS('raw data'!$E:$E,'raw data'!$A:$A,"="&amp;WholeYearOnly1!$A614,'raw data'!$G:$G,"="&amp;WholeYearOnly1!$G614)</f>
        <v>0</v>
      </c>
      <c r="K614" s="24">
        <f ca="1">$E614*I614*Inputs!$A$2</f>
        <v>2.8721000000000005</v>
      </c>
      <c r="L614" s="11">
        <f ca="1">IFERROR(J614/K614,"")</f>
        <v>0</v>
      </c>
      <c r="M614" s="26">
        <f>J614/((8760)*(E614/1000))</f>
        <v>0</v>
      </c>
    </row>
    <row r="615" spans="1:13" x14ac:dyDescent="0.25">
      <c r="A615" s="2">
        <v>1191</v>
      </c>
      <c r="C615" s="2" t="s">
        <v>5</v>
      </c>
      <c r="D615" s="2">
        <v>2</v>
      </c>
      <c r="E615" s="2">
        <v>2.9409999999999998</v>
      </c>
      <c r="F615" s="12">
        <v>40422</v>
      </c>
      <c r="G615" s="18">
        <v>2013</v>
      </c>
      <c r="H615" s="2">
        <f ca="1">IF(G615=Inputs!$A$4,1,0)</f>
        <v>0</v>
      </c>
      <c r="I615" s="21">
        <f ca="1">IF(H615=1,HLOOKUP(MONTH(F615),Inputs!$B$11:$M$15,5),IF(YEAR($F615)&gt;$G615,0,IF(YEAR($F615)=$G615,HLOOKUP(MONTH(F615),Inputs!$B$11:$M$15,4),1)))</f>
        <v>1</v>
      </c>
      <c r="J615" s="2">
        <f>SUMIFS('raw data'!$E:$E,'raw data'!$A:$A,"="&amp;WholeYearOnly1!$A615,'raw data'!$G:$G,"="&amp;WholeYearOnly1!$G615)</f>
        <v>0</v>
      </c>
      <c r="K615" s="24">
        <f ca="1">$E615*I615*Inputs!$A$2</f>
        <v>3.2351000000000001</v>
      </c>
      <c r="L615" s="11">
        <f ca="1">IFERROR(J615/K615,"")</f>
        <v>0</v>
      </c>
      <c r="M615" s="26">
        <f>J615/((8760)*(E615/1000))</f>
        <v>0</v>
      </c>
    </row>
    <row r="616" spans="1:13" x14ac:dyDescent="0.25">
      <c r="A616" s="2">
        <v>1195</v>
      </c>
      <c r="C616" s="2" t="s">
        <v>5</v>
      </c>
      <c r="D616" s="2">
        <v>2</v>
      </c>
      <c r="E616" s="2">
        <v>5.64</v>
      </c>
      <c r="F616" s="12">
        <v>40360</v>
      </c>
      <c r="G616" s="18">
        <v>2013</v>
      </c>
      <c r="H616" s="2">
        <f ca="1">IF(G616=Inputs!$A$4,1,0)</f>
        <v>0</v>
      </c>
      <c r="I616" s="21">
        <f ca="1">IF(H616=1,HLOOKUP(MONTH(F616),Inputs!$B$11:$M$15,5),IF(YEAR($F616)&gt;$G616,0,IF(YEAR($F616)=$G616,HLOOKUP(MONTH(F616),Inputs!$B$11:$M$15,4),1)))</f>
        <v>1</v>
      </c>
      <c r="J616" s="2">
        <f>SUMIFS('raw data'!$E:$E,'raw data'!$A:$A,"="&amp;WholeYearOnly1!$A616,'raw data'!$G:$G,"="&amp;WholeYearOnly1!$G616)</f>
        <v>7</v>
      </c>
      <c r="K616" s="24">
        <f ca="1">$E616*I616*Inputs!$A$2</f>
        <v>6.2039999999999997</v>
      </c>
      <c r="L616" s="11">
        <f ca="1">IFERROR(J616/K616,"")</f>
        <v>1.1283043197936815</v>
      </c>
      <c r="M616" s="26">
        <f>J616/((8760)*(E616/1000))</f>
        <v>0.14168204928916092</v>
      </c>
    </row>
    <row r="617" spans="1:13" x14ac:dyDescent="0.25">
      <c r="A617" s="2">
        <v>1234</v>
      </c>
      <c r="C617" s="2" t="s">
        <v>5</v>
      </c>
      <c r="D617" s="2">
        <v>9</v>
      </c>
      <c r="E617" s="2">
        <v>3.0089999999999999</v>
      </c>
      <c r="F617" s="12">
        <v>40422</v>
      </c>
      <c r="G617" s="18">
        <v>2013</v>
      </c>
      <c r="H617" s="2">
        <f ca="1">IF(G617=Inputs!$A$4,1,0)</f>
        <v>0</v>
      </c>
      <c r="I617" s="21">
        <f ca="1">IF(H617=1,HLOOKUP(MONTH(F617),Inputs!$B$11:$M$15,5),IF(YEAR($F617)&gt;$G617,0,IF(YEAR($F617)=$G617,HLOOKUP(MONTH(F617),Inputs!$B$11:$M$15,4),1)))</f>
        <v>1</v>
      </c>
      <c r="J617" s="2">
        <f>SUMIFS('raw data'!$E:$E,'raw data'!$A:$A,"="&amp;WholeYearOnly1!$A617,'raw data'!$G:$G,"="&amp;WholeYearOnly1!$G617)</f>
        <v>0</v>
      </c>
      <c r="K617" s="24">
        <f ca="1">$E617*I617*Inputs!$A$2</f>
        <v>3.3099000000000003</v>
      </c>
      <c r="L617" s="11">
        <f ca="1">IFERROR(J617/K617,"")</f>
        <v>0</v>
      </c>
      <c r="M617" s="26">
        <f>J617/((8760)*(E617/1000))</f>
        <v>0</v>
      </c>
    </row>
    <row r="618" spans="1:13" x14ac:dyDescent="0.25">
      <c r="A618" s="2">
        <v>1239</v>
      </c>
      <c r="C618" s="2" t="s">
        <v>5</v>
      </c>
      <c r="D618" s="2">
        <v>5</v>
      </c>
      <c r="E618" s="2">
        <v>3.1680000000000001</v>
      </c>
      <c r="F618" s="12">
        <v>40422</v>
      </c>
      <c r="G618" s="18">
        <v>2013</v>
      </c>
      <c r="H618" s="2">
        <f ca="1">IF(G618=Inputs!$A$4,1,0)</f>
        <v>0</v>
      </c>
      <c r="I618" s="21">
        <f ca="1">IF(H618=1,HLOOKUP(MONTH(F618),Inputs!$B$11:$M$15,5),IF(YEAR($F618)&gt;$G618,0,IF(YEAR($F618)=$G618,HLOOKUP(MONTH(F618),Inputs!$B$11:$M$15,4),1)))</f>
        <v>1</v>
      </c>
      <c r="J618" s="2">
        <f>SUMIFS('raw data'!$E:$E,'raw data'!$A:$A,"="&amp;WholeYearOnly1!$A618,'raw data'!$G:$G,"="&amp;WholeYearOnly1!$G618)</f>
        <v>4</v>
      </c>
      <c r="K618" s="24">
        <f ca="1">$E618*I618*Inputs!$A$2</f>
        <v>3.4848000000000003</v>
      </c>
      <c r="L618" s="11">
        <f ca="1">IFERROR(J618/K618,"")</f>
        <v>1.1478420569329659</v>
      </c>
      <c r="M618" s="26">
        <f>J618/((8760)*(E618/1000))</f>
        <v>0.14413541810802083</v>
      </c>
    </row>
    <row r="619" spans="1:13" x14ac:dyDescent="0.25">
      <c r="A619" s="2">
        <v>1272</v>
      </c>
      <c r="C619" s="2" t="s">
        <v>5</v>
      </c>
      <c r="D619" s="2">
        <v>8</v>
      </c>
      <c r="E619" s="2">
        <v>2.4</v>
      </c>
      <c r="F619" s="12">
        <v>40422</v>
      </c>
      <c r="G619" s="18">
        <v>2013</v>
      </c>
      <c r="H619" s="2">
        <f ca="1">IF(G619=Inputs!$A$4,1,0)</f>
        <v>0</v>
      </c>
      <c r="I619" s="21">
        <f ca="1">IF(H619=1,HLOOKUP(MONTH(F619),Inputs!$B$11:$M$15,5),IF(YEAR($F619)&gt;$G619,0,IF(YEAR($F619)=$G619,HLOOKUP(MONTH(F619),Inputs!$B$11:$M$15,4),1)))</f>
        <v>1</v>
      </c>
      <c r="J619" s="2">
        <f>SUMIFS('raw data'!$E:$E,'raw data'!$A:$A,"="&amp;WholeYearOnly1!$A619,'raw data'!$G:$G,"="&amp;WholeYearOnly1!$G619)</f>
        <v>3</v>
      </c>
      <c r="K619" s="24">
        <f ca="1">$E619*I619*Inputs!$A$2</f>
        <v>2.64</v>
      </c>
      <c r="L619" s="11">
        <f ca="1">IFERROR(J619/K619,"")</f>
        <v>1.1363636363636362</v>
      </c>
      <c r="M619" s="26">
        <f>J619/((8760)*(E619/1000))</f>
        <v>0.14269406392694065</v>
      </c>
    </row>
    <row r="620" spans="1:13" x14ac:dyDescent="0.25">
      <c r="A620" s="2">
        <v>1278</v>
      </c>
      <c r="C620" s="2" t="s">
        <v>5</v>
      </c>
      <c r="D620" s="2">
        <v>2</v>
      </c>
      <c r="E620" s="2">
        <v>7.2</v>
      </c>
      <c r="F620" s="12">
        <v>40238</v>
      </c>
      <c r="G620" s="18">
        <v>2013</v>
      </c>
      <c r="H620" s="2">
        <f ca="1">IF(G620=Inputs!$A$4,1,0)</f>
        <v>0</v>
      </c>
      <c r="I620" s="21">
        <f ca="1">IF(H620=1,HLOOKUP(MONTH(F620),Inputs!$B$11:$M$15,5),IF(YEAR($F620)&gt;$G620,0,IF(YEAR($F620)=$G620,HLOOKUP(MONTH(F620),Inputs!$B$11:$M$15,4),1)))</f>
        <v>1</v>
      </c>
      <c r="J620" s="2">
        <f>SUMIFS('raw data'!$E:$E,'raw data'!$A:$A,"="&amp;WholeYearOnly1!$A620,'raw data'!$G:$G,"="&amp;WholeYearOnly1!$G620)</f>
        <v>8</v>
      </c>
      <c r="K620" s="24">
        <f ca="1">$E620*I620*Inputs!$A$2</f>
        <v>7.9200000000000008</v>
      </c>
      <c r="L620" s="11">
        <f ca="1">IFERROR(J620/K620,"")</f>
        <v>1.0101010101010099</v>
      </c>
      <c r="M620" s="26">
        <f>J620/((8760)*(E620/1000))</f>
        <v>0.12683916793505837</v>
      </c>
    </row>
    <row r="621" spans="1:13" x14ac:dyDescent="0.25">
      <c r="A621" s="2">
        <v>1279</v>
      </c>
      <c r="C621" s="2" t="s">
        <v>5</v>
      </c>
      <c r="D621" s="2">
        <v>9</v>
      </c>
      <c r="E621" s="2">
        <v>2.4249999999999998</v>
      </c>
      <c r="F621" s="12">
        <v>40452</v>
      </c>
      <c r="G621" s="18">
        <v>2013</v>
      </c>
      <c r="H621" s="2">
        <f ca="1">IF(G621=Inputs!$A$4,1,0)</f>
        <v>0</v>
      </c>
      <c r="I621" s="21">
        <f ca="1">IF(H621=1,HLOOKUP(MONTH(F621),Inputs!$B$11:$M$15,5),IF(YEAR($F621)&gt;$G621,0,IF(YEAR($F621)=$G621,HLOOKUP(MONTH(F621),Inputs!$B$11:$M$15,4),1)))</f>
        <v>1</v>
      </c>
      <c r="J621" s="2">
        <f>SUMIFS('raw data'!$E:$E,'raw data'!$A:$A,"="&amp;WholeYearOnly1!$A621,'raw data'!$G:$G,"="&amp;WholeYearOnly1!$G621)</f>
        <v>0</v>
      </c>
      <c r="K621" s="24">
        <f ca="1">$E621*I621*Inputs!$A$2</f>
        <v>2.6675</v>
      </c>
      <c r="L621" s="11">
        <f ca="1">IFERROR(J621/K621,"")</f>
        <v>0</v>
      </c>
      <c r="M621" s="26">
        <f>J621/((8760)*(E621/1000))</f>
        <v>0</v>
      </c>
    </row>
    <row r="622" spans="1:13" x14ac:dyDescent="0.25">
      <c r="A622" s="2">
        <v>1280</v>
      </c>
      <c r="C622" s="2" t="s">
        <v>5</v>
      </c>
      <c r="D622" s="2">
        <v>2</v>
      </c>
      <c r="E622" s="2">
        <v>7.2149999999999999</v>
      </c>
      <c r="F622" s="12">
        <v>40391</v>
      </c>
      <c r="G622" s="18">
        <v>2013</v>
      </c>
      <c r="H622" s="2">
        <f ca="1">IF(G622=Inputs!$A$4,1,0)</f>
        <v>0</v>
      </c>
      <c r="I622" s="21">
        <f ca="1">IF(H622=1,HLOOKUP(MONTH(F622),Inputs!$B$11:$M$15,5),IF(YEAR($F622)&gt;$G622,0,IF(YEAR($F622)=$G622,HLOOKUP(MONTH(F622),Inputs!$B$11:$M$15,4),1)))</f>
        <v>1</v>
      </c>
      <c r="J622" s="2">
        <f>SUMIFS('raw data'!$E:$E,'raw data'!$A:$A,"="&amp;WholeYearOnly1!$A622,'raw data'!$G:$G,"="&amp;WholeYearOnly1!$G622)</f>
        <v>8</v>
      </c>
      <c r="K622" s="24">
        <f ca="1">$E622*I622*Inputs!$A$2</f>
        <v>7.9365000000000006</v>
      </c>
      <c r="L622" s="11">
        <f ca="1">IFERROR(J622/K622,"")</f>
        <v>1.008001008001008</v>
      </c>
      <c r="M622" s="26">
        <f>J622/((8760)*(E622/1000))</f>
        <v>0.12657546904122247</v>
      </c>
    </row>
    <row r="623" spans="1:13" x14ac:dyDescent="0.25">
      <c r="A623" s="2">
        <v>1287</v>
      </c>
      <c r="C623" s="2" t="s">
        <v>5</v>
      </c>
      <c r="D623" s="2">
        <v>3</v>
      </c>
      <c r="E623" s="2">
        <v>34.520000000000003</v>
      </c>
      <c r="F623" s="12">
        <v>40026</v>
      </c>
      <c r="G623" s="18">
        <v>2013</v>
      </c>
      <c r="H623" s="2">
        <f ca="1">IF(G623=Inputs!$A$4,1,0)</f>
        <v>0</v>
      </c>
      <c r="I623" s="21">
        <f ca="1">IF(H623=1,HLOOKUP(MONTH(F623),Inputs!$B$11:$M$15,5),IF(YEAR($F623)&gt;$G623,0,IF(YEAR($F623)=$G623,HLOOKUP(MONTH(F623),Inputs!$B$11:$M$15,4),1)))</f>
        <v>1</v>
      </c>
      <c r="J623" s="2">
        <f>SUMIFS('raw data'!$E:$E,'raw data'!$A:$A,"="&amp;WholeYearOnly1!$A623,'raw data'!$G:$G,"="&amp;WholeYearOnly1!$G623)</f>
        <v>38</v>
      </c>
      <c r="K623" s="24">
        <f ca="1">$E623*I623*Inputs!$A$2</f>
        <v>37.972000000000008</v>
      </c>
      <c r="L623" s="11">
        <f ca="1">IFERROR(J623/K623,"")</f>
        <v>1.0007373854419044</v>
      </c>
      <c r="M623" s="26">
        <f>J623/((8760)*(E623/1000))</f>
        <v>0.12566337031804736</v>
      </c>
    </row>
    <row r="624" spans="1:13" x14ac:dyDescent="0.25">
      <c r="A624" s="2">
        <v>1292</v>
      </c>
      <c r="C624" s="2" t="s">
        <v>5</v>
      </c>
      <c r="D624" s="2">
        <v>2</v>
      </c>
      <c r="E624" s="2">
        <v>5.85</v>
      </c>
      <c r="F624" s="12">
        <v>40391</v>
      </c>
      <c r="G624" s="18">
        <v>2013</v>
      </c>
      <c r="H624" s="2">
        <f ca="1">IF(G624=Inputs!$A$4,1,0)</f>
        <v>0</v>
      </c>
      <c r="I624" s="21">
        <f ca="1">IF(H624=1,HLOOKUP(MONTH(F624),Inputs!$B$11:$M$15,5),IF(YEAR($F624)&gt;$G624,0,IF(YEAR($F624)=$G624,HLOOKUP(MONTH(F624),Inputs!$B$11:$M$15,4),1)))</f>
        <v>1</v>
      </c>
      <c r="J624" s="2">
        <f>SUMIFS('raw data'!$E:$E,'raw data'!$A:$A,"="&amp;WholeYearOnly1!$A624,'raw data'!$G:$G,"="&amp;WholeYearOnly1!$G624)</f>
        <v>6</v>
      </c>
      <c r="K624" s="24">
        <f ca="1">$E624*I624*Inputs!$A$2</f>
        <v>6.4350000000000005</v>
      </c>
      <c r="L624" s="11">
        <f ca="1">IFERROR(J624/K624,"")</f>
        <v>0.93240093240093236</v>
      </c>
      <c r="M624" s="26">
        <f>J624/((8760)*(E624/1000))</f>
        <v>0.1170823088631308</v>
      </c>
    </row>
    <row r="625" spans="1:13" x14ac:dyDescent="0.25">
      <c r="A625" s="2">
        <v>1307</v>
      </c>
      <c r="C625" s="2" t="s">
        <v>5</v>
      </c>
      <c r="D625" s="2">
        <v>2</v>
      </c>
      <c r="E625" s="2">
        <v>5.85</v>
      </c>
      <c r="F625" s="12">
        <v>40330</v>
      </c>
      <c r="G625" s="18">
        <v>2013</v>
      </c>
      <c r="H625" s="2">
        <f ca="1">IF(G625=Inputs!$A$4,1,0)</f>
        <v>0</v>
      </c>
      <c r="I625" s="21">
        <f ca="1">IF(H625=1,HLOOKUP(MONTH(F625),Inputs!$B$11:$M$15,5),IF(YEAR($F625)&gt;$G625,0,IF(YEAR($F625)=$G625,HLOOKUP(MONTH(F625),Inputs!$B$11:$M$15,4),1)))</f>
        <v>1</v>
      </c>
      <c r="J625" s="2">
        <f>SUMIFS('raw data'!$E:$E,'raw data'!$A:$A,"="&amp;WholeYearOnly1!$A625,'raw data'!$G:$G,"="&amp;WholeYearOnly1!$G625)</f>
        <v>7</v>
      </c>
      <c r="K625" s="24">
        <f ca="1">$E625*I625*Inputs!$A$2</f>
        <v>6.4350000000000005</v>
      </c>
      <c r="L625" s="11">
        <f ca="1">IFERROR(J625/K625,"")</f>
        <v>1.0878010878010878</v>
      </c>
      <c r="M625" s="26">
        <f>J625/((8760)*(E625/1000))</f>
        <v>0.13659602700698592</v>
      </c>
    </row>
    <row r="626" spans="1:13" x14ac:dyDescent="0.25">
      <c r="A626" s="2">
        <v>1319</v>
      </c>
      <c r="C626" s="2" t="s">
        <v>5</v>
      </c>
      <c r="D626" s="2">
        <v>8</v>
      </c>
      <c r="E626" s="2">
        <v>2.99</v>
      </c>
      <c r="F626" s="12">
        <v>40513</v>
      </c>
      <c r="G626" s="18">
        <v>2013</v>
      </c>
      <c r="H626" s="2">
        <f ca="1">IF(G626=Inputs!$A$4,1,0)</f>
        <v>0</v>
      </c>
      <c r="I626" s="21">
        <f ca="1">IF(H626=1,HLOOKUP(MONTH(F626),Inputs!$B$11:$M$15,5),IF(YEAR($F626)&gt;$G626,0,IF(YEAR($F626)=$G626,HLOOKUP(MONTH(F626),Inputs!$B$11:$M$15,4),1)))</f>
        <v>1</v>
      </c>
      <c r="J626" s="2">
        <f>SUMIFS('raw data'!$E:$E,'raw data'!$A:$A,"="&amp;WholeYearOnly1!$A626,'raw data'!$G:$G,"="&amp;WholeYearOnly1!$G626)</f>
        <v>3</v>
      </c>
      <c r="K626" s="24">
        <f ca="1">$E626*I626*Inputs!$A$2</f>
        <v>3.2890000000000006</v>
      </c>
      <c r="L626" s="11">
        <f ca="1">IFERROR(J626/K626,"")</f>
        <v>0.91213134691395548</v>
      </c>
      <c r="M626" s="26">
        <f>J626/((8760)*(E626/1000))</f>
        <v>0.11453704127914968</v>
      </c>
    </row>
    <row r="627" spans="1:13" x14ac:dyDescent="0.25">
      <c r="A627" s="2">
        <v>1434</v>
      </c>
      <c r="C627" s="2" t="s">
        <v>5</v>
      </c>
      <c r="D627" s="2">
        <v>2</v>
      </c>
      <c r="E627" s="2">
        <v>3.78</v>
      </c>
      <c r="F627" s="12">
        <v>40391</v>
      </c>
      <c r="G627" s="18">
        <v>2013</v>
      </c>
      <c r="H627" s="2">
        <f ca="1">IF(G627=Inputs!$A$4,1,0)</f>
        <v>0</v>
      </c>
      <c r="I627" s="21">
        <f ca="1">IF(H627=1,HLOOKUP(MONTH(F627),Inputs!$B$11:$M$15,5),IF(YEAR($F627)&gt;$G627,0,IF(YEAR($F627)=$G627,HLOOKUP(MONTH(F627),Inputs!$B$11:$M$15,4),1)))</f>
        <v>1</v>
      </c>
      <c r="J627" s="2">
        <f>SUMIFS('raw data'!$E:$E,'raw data'!$A:$A,"="&amp;WholeYearOnly1!$A627,'raw data'!$G:$G,"="&amp;WholeYearOnly1!$G627)</f>
        <v>5</v>
      </c>
      <c r="K627" s="24">
        <f ca="1">$E627*I627*Inputs!$A$2</f>
        <v>4.1580000000000004</v>
      </c>
      <c r="L627" s="11">
        <f ca="1">IFERROR(J627/K627,"")</f>
        <v>1.2025012025012023</v>
      </c>
      <c r="M627" s="26">
        <f>J627/((8760)*(E627/1000))</f>
        <v>0.15099900944649802</v>
      </c>
    </row>
    <row r="628" spans="1:13" x14ac:dyDescent="0.25">
      <c r="A628" s="2">
        <v>1436</v>
      </c>
      <c r="C628" s="2" t="s">
        <v>5</v>
      </c>
      <c r="D628" s="2">
        <v>8</v>
      </c>
      <c r="E628" s="2">
        <v>3.24</v>
      </c>
      <c r="F628" s="12">
        <v>40452</v>
      </c>
      <c r="G628" s="18">
        <v>2013</v>
      </c>
      <c r="H628" s="2">
        <f ca="1">IF(G628=Inputs!$A$4,1,0)</f>
        <v>0</v>
      </c>
      <c r="I628" s="21">
        <f ca="1">IF(H628=1,HLOOKUP(MONTH(F628),Inputs!$B$11:$M$15,5),IF(YEAR($F628)&gt;$G628,0,IF(YEAR($F628)=$G628,HLOOKUP(MONTH(F628),Inputs!$B$11:$M$15,4),1)))</f>
        <v>1</v>
      </c>
      <c r="J628" s="2">
        <f>SUMIFS('raw data'!$E:$E,'raw data'!$A:$A,"="&amp;WholeYearOnly1!$A628,'raw data'!$G:$G,"="&amp;WholeYearOnly1!$G628)</f>
        <v>3</v>
      </c>
      <c r="K628" s="24">
        <f ca="1">$E628*I628*Inputs!$A$2</f>
        <v>3.5640000000000005</v>
      </c>
      <c r="L628" s="11">
        <f ca="1">IFERROR(J628/K628,"")</f>
        <v>0.84175084175084158</v>
      </c>
      <c r="M628" s="26">
        <f>J628/((8760)*(E628/1000))</f>
        <v>0.10569930661254862</v>
      </c>
    </row>
    <row r="629" spans="1:13" x14ac:dyDescent="0.25">
      <c r="A629" s="2">
        <v>1458</v>
      </c>
      <c r="C629" s="2" t="s">
        <v>5</v>
      </c>
      <c r="D629" s="2">
        <v>8</v>
      </c>
      <c r="E629" s="2">
        <v>2.99</v>
      </c>
      <c r="F629" s="12">
        <v>40513</v>
      </c>
      <c r="G629" s="18">
        <v>2013</v>
      </c>
      <c r="H629" s="2">
        <f ca="1">IF(G629=Inputs!$A$4,1,0)</f>
        <v>0</v>
      </c>
      <c r="I629" s="21">
        <f ca="1">IF(H629=1,HLOOKUP(MONTH(F629),Inputs!$B$11:$M$15,5),IF(YEAR($F629)&gt;$G629,0,IF(YEAR($F629)=$G629,HLOOKUP(MONTH(F629),Inputs!$B$11:$M$15,4),1)))</f>
        <v>1</v>
      </c>
      <c r="J629" s="2">
        <f>SUMIFS('raw data'!$E:$E,'raw data'!$A:$A,"="&amp;WholeYearOnly1!$A629,'raw data'!$G:$G,"="&amp;WholeYearOnly1!$G629)</f>
        <v>4</v>
      </c>
      <c r="K629" s="24">
        <f ca="1">$E629*I629*Inputs!$A$2</f>
        <v>3.2890000000000006</v>
      </c>
      <c r="L629" s="11">
        <f ca="1">IFERROR(J629/K629,"")</f>
        <v>1.2161751292186072</v>
      </c>
      <c r="M629" s="26">
        <f>J629/((8760)*(E629/1000))</f>
        <v>0.15271605503886623</v>
      </c>
    </row>
    <row r="630" spans="1:13" x14ac:dyDescent="0.25">
      <c r="A630" s="2">
        <v>1464</v>
      </c>
      <c r="C630" s="2" t="s">
        <v>5</v>
      </c>
      <c r="D630" s="2">
        <v>2</v>
      </c>
      <c r="E630" s="2">
        <v>6.72</v>
      </c>
      <c r="F630" s="12">
        <v>40452</v>
      </c>
      <c r="G630" s="18">
        <v>2013</v>
      </c>
      <c r="H630" s="2">
        <f ca="1">IF(G630=Inputs!$A$4,1,0)</f>
        <v>0</v>
      </c>
      <c r="I630" s="21">
        <f ca="1">IF(H630=1,HLOOKUP(MONTH(F630),Inputs!$B$11:$M$15,5),IF(YEAR($F630)&gt;$G630,0,IF(YEAR($F630)=$G630,HLOOKUP(MONTH(F630),Inputs!$B$11:$M$15,4),1)))</f>
        <v>1</v>
      </c>
      <c r="J630" s="2">
        <f>SUMIFS('raw data'!$E:$E,'raw data'!$A:$A,"="&amp;WholeYearOnly1!$A630,'raw data'!$G:$G,"="&amp;WholeYearOnly1!$G630)</f>
        <v>9</v>
      </c>
      <c r="K630" s="24">
        <f ca="1">$E630*I630*Inputs!$A$2</f>
        <v>7.3920000000000003</v>
      </c>
      <c r="L630" s="11">
        <f ca="1">IFERROR(J630/K630,"")</f>
        <v>1.2175324675324675</v>
      </c>
      <c r="M630" s="26">
        <f>J630/((8760)*(E630/1000))</f>
        <v>0.15288649706457927</v>
      </c>
    </row>
    <row r="631" spans="1:13" x14ac:dyDescent="0.25">
      <c r="A631" s="2">
        <v>1468</v>
      </c>
      <c r="C631" s="2" t="s">
        <v>5</v>
      </c>
      <c r="D631" s="2">
        <v>10</v>
      </c>
      <c r="E631" s="2">
        <v>3.15</v>
      </c>
      <c r="F631" s="12">
        <v>40452</v>
      </c>
      <c r="G631" s="18">
        <v>2013</v>
      </c>
      <c r="H631" s="2">
        <f ca="1">IF(G631=Inputs!$A$4,1,0)</f>
        <v>0</v>
      </c>
      <c r="I631" s="21">
        <f ca="1">IF(H631=1,HLOOKUP(MONTH(F631),Inputs!$B$11:$M$15,5),IF(YEAR($F631)&gt;$G631,0,IF(YEAR($F631)=$G631,HLOOKUP(MONTH(F631),Inputs!$B$11:$M$15,4),1)))</f>
        <v>1</v>
      </c>
      <c r="J631" s="2">
        <f>SUMIFS('raw data'!$E:$E,'raw data'!$A:$A,"="&amp;WholeYearOnly1!$A631,'raw data'!$G:$G,"="&amp;WholeYearOnly1!$G631)</f>
        <v>4</v>
      </c>
      <c r="K631" s="24">
        <f ca="1">$E631*I631*Inputs!$A$2</f>
        <v>3.4650000000000003</v>
      </c>
      <c r="L631" s="11">
        <f ca="1">IFERROR(J631/K631,"")</f>
        <v>1.1544011544011543</v>
      </c>
      <c r="M631" s="26">
        <f>J631/((8760)*(E631/1000))</f>
        <v>0.1449590490686381</v>
      </c>
    </row>
    <row r="632" spans="1:13" x14ac:dyDescent="0.25">
      <c r="A632" s="2">
        <v>1488</v>
      </c>
      <c r="C632" s="2" t="s">
        <v>5</v>
      </c>
      <c r="D632" s="2">
        <v>6</v>
      </c>
      <c r="E632" s="2">
        <v>5.52</v>
      </c>
      <c r="F632" s="12">
        <v>40269</v>
      </c>
      <c r="G632" s="18">
        <v>2013</v>
      </c>
      <c r="H632" s="2">
        <f ca="1">IF(G632=Inputs!$A$4,1,0)</f>
        <v>0</v>
      </c>
      <c r="I632" s="21">
        <f ca="1">IF(H632=1,HLOOKUP(MONTH(F632),Inputs!$B$11:$M$15,5),IF(YEAR($F632)&gt;$G632,0,IF(YEAR($F632)=$G632,HLOOKUP(MONTH(F632),Inputs!$B$11:$M$15,4),1)))</f>
        <v>1</v>
      </c>
      <c r="J632" s="2">
        <f>SUMIFS('raw data'!$E:$E,'raw data'!$A:$A,"="&amp;WholeYearOnly1!$A632,'raw data'!$G:$G,"="&amp;WholeYearOnly1!$G632)</f>
        <v>7</v>
      </c>
      <c r="K632" s="24">
        <f ca="1">$E632*I632*Inputs!$A$2</f>
        <v>6.0720000000000001</v>
      </c>
      <c r="L632" s="11">
        <f ca="1">IFERROR(J632/K632,"")</f>
        <v>1.1528326745718049</v>
      </c>
      <c r="M632" s="26">
        <f>J632/((8760)*(E632/1000))</f>
        <v>0.1447620938389253</v>
      </c>
    </row>
    <row r="633" spans="1:13" x14ac:dyDescent="0.25">
      <c r="A633" s="2">
        <v>1531</v>
      </c>
      <c r="C633" s="2" t="s">
        <v>5</v>
      </c>
      <c r="D633" s="2">
        <v>8</v>
      </c>
      <c r="E633" s="2">
        <v>1.3440000000000001</v>
      </c>
      <c r="F633" s="12">
        <v>40695</v>
      </c>
      <c r="G633" s="18">
        <v>2013</v>
      </c>
      <c r="H633" s="2">
        <f ca="1">IF(G633=Inputs!$A$4,1,0)</f>
        <v>0</v>
      </c>
      <c r="I633" s="21">
        <f ca="1">IF(H633=1,HLOOKUP(MONTH(F633),Inputs!$B$11:$M$15,5),IF(YEAR($F633)&gt;$G633,0,IF(YEAR($F633)=$G633,HLOOKUP(MONTH(F633),Inputs!$B$11:$M$15,4),1)))</f>
        <v>1</v>
      </c>
      <c r="J633" s="2">
        <f>SUMIFS('raw data'!$E:$E,'raw data'!$A:$A,"="&amp;WholeYearOnly1!$A633,'raw data'!$G:$G,"="&amp;WholeYearOnly1!$G633)</f>
        <v>1</v>
      </c>
      <c r="K633" s="24">
        <f ca="1">$E633*I633*Inputs!$A$2</f>
        <v>1.4784000000000002</v>
      </c>
      <c r="L633" s="11">
        <f ca="1">IFERROR(J633/K633,"")</f>
        <v>0.67640692640692635</v>
      </c>
      <c r="M633" s="26">
        <f>J633/((8760)*(E633/1000))</f>
        <v>8.4936942813655131E-2</v>
      </c>
    </row>
    <row r="634" spans="1:13" x14ac:dyDescent="0.25">
      <c r="A634" s="2">
        <v>1532</v>
      </c>
      <c r="C634" s="2" t="s">
        <v>5</v>
      </c>
      <c r="D634" s="2">
        <v>8</v>
      </c>
      <c r="E634" s="2">
        <v>1.3440000000000001</v>
      </c>
      <c r="F634" s="12">
        <v>40695</v>
      </c>
      <c r="G634" s="18">
        <v>2013</v>
      </c>
      <c r="H634" s="2">
        <f ca="1">IF(G634=Inputs!$A$4,1,0)</f>
        <v>0</v>
      </c>
      <c r="I634" s="21">
        <f ca="1">IF(H634=1,HLOOKUP(MONTH(F634),Inputs!$B$11:$M$15,5),IF(YEAR($F634)&gt;$G634,0,IF(YEAR($F634)=$G634,HLOOKUP(MONTH(F634),Inputs!$B$11:$M$15,4),1)))</f>
        <v>1</v>
      </c>
      <c r="J634" s="2">
        <f>SUMIFS('raw data'!$E:$E,'raw data'!$A:$A,"="&amp;WholeYearOnly1!$A634,'raw data'!$G:$G,"="&amp;WholeYearOnly1!$G634)</f>
        <v>1</v>
      </c>
      <c r="K634" s="24">
        <f ca="1">$E634*I634*Inputs!$A$2</f>
        <v>1.4784000000000002</v>
      </c>
      <c r="L634" s="11">
        <f ca="1">IFERROR(J634/K634,"")</f>
        <v>0.67640692640692635</v>
      </c>
      <c r="M634" s="26">
        <f>J634/((8760)*(E634/1000))</f>
        <v>8.4936942813655131E-2</v>
      </c>
    </row>
    <row r="635" spans="1:13" x14ac:dyDescent="0.25">
      <c r="A635" s="2">
        <v>1533</v>
      </c>
      <c r="C635" s="2" t="s">
        <v>5</v>
      </c>
      <c r="D635" s="2">
        <v>8</v>
      </c>
      <c r="E635" s="2">
        <v>1.3440000000000001</v>
      </c>
      <c r="F635" s="12">
        <v>40695</v>
      </c>
      <c r="G635" s="18">
        <v>2013</v>
      </c>
      <c r="H635" s="2">
        <f ca="1">IF(G635=Inputs!$A$4,1,0)</f>
        <v>0</v>
      </c>
      <c r="I635" s="21">
        <f ca="1">IF(H635=1,HLOOKUP(MONTH(F635),Inputs!$B$11:$M$15,5),IF(YEAR($F635)&gt;$G635,0,IF(YEAR($F635)=$G635,HLOOKUP(MONTH(F635),Inputs!$B$11:$M$15,4),1)))</f>
        <v>1</v>
      </c>
      <c r="J635" s="2">
        <f>SUMIFS('raw data'!$E:$E,'raw data'!$A:$A,"="&amp;WholeYearOnly1!$A635,'raw data'!$G:$G,"="&amp;WholeYearOnly1!$G635)</f>
        <v>1</v>
      </c>
      <c r="K635" s="24">
        <f ca="1">$E635*I635*Inputs!$A$2</f>
        <v>1.4784000000000002</v>
      </c>
      <c r="L635" s="11">
        <f ca="1">IFERROR(J635/K635,"")</f>
        <v>0.67640692640692635</v>
      </c>
      <c r="M635" s="26">
        <f>J635/((8760)*(E635/1000))</f>
        <v>8.4936942813655131E-2</v>
      </c>
    </row>
    <row r="636" spans="1:13" x14ac:dyDescent="0.25">
      <c r="A636" s="2">
        <v>1568</v>
      </c>
      <c r="C636" s="2" t="s">
        <v>5</v>
      </c>
      <c r="D636" s="2">
        <v>2</v>
      </c>
      <c r="E636" s="2">
        <v>2.7</v>
      </c>
      <c r="F636" s="12">
        <v>40452</v>
      </c>
      <c r="G636" s="18">
        <v>2013</v>
      </c>
      <c r="H636" s="2">
        <f ca="1">IF(G636=Inputs!$A$4,1,0)</f>
        <v>0</v>
      </c>
      <c r="I636" s="21">
        <f ca="1">IF(H636=1,HLOOKUP(MONTH(F636),Inputs!$B$11:$M$15,5),IF(YEAR($F636)&gt;$G636,0,IF(YEAR($F636)=$G636,HLOOKUP(MONTH(F636),Inputs!$B$11:$M$15,4),1)))</f>
        <v>1</v>
      </c>
      <c r="J636" s="2">
        <f>SUMIFS('raw data'!$E:$E,'raw data'!$A:$A,"="&amp;WholeYearOnly1!$A636,'raw data'!$G:$G,"="&amp;WholeYearOnly1!$G636)</f>
        <v>4</v>
      </c>
      <c r="K636" s="24">
        <f ca="1">$E636*I636*Inputs!$A$2</f>
        <v>2.9700000000000006</v>
      </c>
      <c r="L636" s="11">
        <f ca="1">IFERROR(J636/K636,"")</f>
        <v>1.3468013468013464</v>
      </c>
      <c r="M636" s="26">
        <f>J636/((8760)*(E636/1000))</f>
        <v>0.16911889058007779</v>
      </c>
    </row>
    <row r="637" spans="1:13" x14ac:dyDescent="0.25">
      <c r="A637" s="2">
        <v>1571</v>
      </c>
      <c r="C637" s="2" t="s">
        <v>5</v>
      </c>
      <c r="D637" s="2">
        <v>2</v>
      </c>
      <c r="E637" s="2">
        <v>8.74</v>
      </c>
      <c r="F637" s="12">
        <v>40360</v>
      </c>
      <c r="G637" s="18">
        <v>2013</v>
      </c>
      <c r="H637" s="2">
        <f ca="1">IF(G637=Inputs!$A$4,1,0)</f>
        <v>0</v>
      </c>
      <c r="I637" s="21">
        <f ca="1">IF(H637=1,HLOOKUP(MONTH(F637),Inputs!$B$11:$M$15,5),IF(YEAR($F637)&gt;$G637,0,IF(YEAR($F637)=$G637,HLOOKUP(MONTH(F637),Inputs!$B$11:$M$15,4),1)))</f>
        <v>1</v>
      </c>
      <c r="J637" s="2">
        <f>SUMIFS('raw data'!$E:$E,'raw data'!$A:$A,"="&amp;WholeYearOnly1!$A637,'raw data'!$G:$G,"="&amp;WholeYearOnly1!$G637)</f>
        <v>11</v>
      </c>
      <c r="K637" s="24">
        <f ca="1">$E637*I637*Inputs!$A$2</f>
        <v>9.6140000000000008</v>
      </c>
      <c r="L637" s="11">
        <f ca="1">IFERROR(J637/K637,"")</f>
        <v>1.1441647597254003</v>
      </c>
      <c r="M637" s="26">
        <f>J637/((8760)*(E637/1000))</f>
        <v>0.14367365704314389</v>
      </c>
    </row>
    <row r="638" spans="1:13" x14ac:dyDescent="0.25">
      <c r="A638" s="2">
        <v>1614</v>
      </c>
      <c r="C638" s="2" t="s">
        <v>5</v>
      </c>
      <c r="D638" s="2">
        <v>2</v>
      </c>
      <c r="E638" s="2">
        <v>3.18</v>
      </c>
      <c r="F638" s="12">
        <v>40422</v>
      </c>
      <c r="G638" s="18">
        <v>2013</v>
      </c>
      <c r="H638" s="2">
        <f ca="1">IF(G638=Inputs!$A$4,1,0)</f>
        <v>0</v>
      </c>
      <c r="I638" s="21">
        <f ca="1">IF(H638=1,HLOOKUP(MONTH(F638),Inputs!$B$11:$M$15,5),IF(YEAR($F638)&gt;$G638,0,IF(YEAR($F638)=$G638,HLOOKUP(MONTH(F638),Inputs!$B$11:$M$15,4),1)))</f>
        <v>1</v>
      </c>
      <c r="J638" s="2">
        <f>SUMIFS('raw data'!$E:$E,'raw data'!$A:$A,"="&amp;WholeYearOnly1!$A638,'raw data'!$G:$G,"="&amp;WholeYearOnly1!$G638)</f>
        <v>4</v>
      </c>
      <c r="K638" s="24">
        <f ca="1">$E638*I638*Inputs!$A$2</f>
        <v>3.4980000000000007</v>
      </c>
      <c r="L638" s="11">
        <f ca="1">IFERROR(J638/K638,"")</f>
        <v>1.1435105774728413</v>
      </c>
      <c r="M638" s="26">
        <f>J638/((8760)*(E638/1000))</f>
        <v>0.14359151086987737</v>
      </c>
    </row>
    <row r="639" spans="1:13" x14ac:dyDescent="0.25">
      <c r="A639" s="2">
        <v>1646</v>
      </c>
      <c r="C639" s="2" t="s">
        <v>5</v>
      </c>
      <c r="D639" s="2">
        <v>2</v>
      </c>
      <c r="E639" s="2">
        <v>6</v>
      </c>
      <c r="F639" s="12">
        <v>40330</v>
      </c>
      <c r="G639" s="18">
        <v>2013</v>
      </c>
      <c r="H639" s="2">
        <f ca="1">IF(G639=Inputs!$A$4,1,0)</f>
        <v>0</v>
      </c>
      <c r="I639" s="21">
        <f ca="1">IF(H639=1,HLOOKUP(MONTH(F639),Inputs!$B$11:$M$15,5),IF(YEAR($F639)&gt;$G639,0,IF(YEAR($F639)=$G639,HLOOKUP(MONTH(F639),Inputs!$B$11:$M$15,4),1)))</f>
        <v>1</v>
      </c>
      <c r="J639" s="2">
        <f>SUMIFS('raw data'!$E:$E,'raw data'!$A:$A,"="&amp;WholeYearOnly1!$A639,'raw data'!$G:$G,"="&amp;WholeYearOnly1!$G639)</f>
        <v>7</v>
      </c>
      <c r="K639" s="24">
        <f ca="1">$E639*I639*Inputs!$A$2</f>
        <v>6.6000000000000005</v>
      </c>
      <c r="L639" s="11">
        <f ca="1">IFERROR(J639/K639,"")</f>
        <v>1.0606060606060606</v>
      </c>
      <c r="M639" s="26">
        <f>J639/((8760)*(E639/1000))</f>
        <v>0.13318112633181126</v>
      </c>
    </row>
    <row r="640" spans="1:13" x14ac:dyDescent="0.25">
      <c r="A640" s="2">
        <v>1664</v>
      </c>
      <c r="C640" s="2" t="s">
        <v>5</v>
      </c>
      <c r="D640" s="2">
        <v>5</v>
      </c>
      <c r="E640" s="2">
        <v>9.1999999999999993</v>
      </c>
      <c r="F640" s="12">
        <v>40360</v>
      </c>
      <c r="G640" s="18">
        <v>2013</v>
      </c>
      <c r="H640" s="2">
        <f ca="1">IF(G640=Inputs!$A$4,1,0)</f>
        <v>0</v>
      </c>
      <c r="I640" s="21">
        <f ca="1">IF(H640=1,HLOOKUP(MONTH(F640),Inputs!$B$11:$M$15,5),IF(YEAR($F640)&gt;$G640,0,IF(YEAR($F640)=$G640,HLOOKUP(MONTH(F640),Inputs!$B$11:$M$15,4),1)))</f>
        <v>1</v>
      </c>
      <c r="J640" s="2">
        <f>SUMIFS('raw data'!$E:$E,'raw data'!$A:$A,"="&amp;WholeYearOnly1!$A640,'raw data'!$G:$G,"="&amp;WholeYearOnly1!$G640)</f>
        <v>11</v>
      </c>
      <c r="K640" s="24">
        <f ca="1">$E640*I640*Inputs!$A$2</f>
        <v>10.119999999999999</v>
      </c>
      <c r="L640" s="11">
        <f ca="1">IFERROR(J640/K640,"")</f>
        <v>1.0869565217391306</v>
      </c>
      <c r="M640" s="26">
        <f>J640/((8760)*(E640/1000))</f>
        <v>0.13648997419098671</v>
      </c>
    </row>
    <row r="641" spans="1:13" x14ac:dyDescent="0.25">
      <c r="A641" s="2">
        <v>1717</v>
      </c>
      <c r="C641" s="2" t="s">
        <v>5</v>
      </c>
      <c r="D641" s="2">
        <v>2</v>
      </c>
      <c r="E641" s="2">
        <v>7</v>
      </c>
      <c r="F641" s="12">
        <v>40422</v>
      </c>
      <c r="G641" s="18">
        <v>2013</v>
      </c>
      <c r="H641" s="2">
        <f ca="1">IF(G641=Inputs!$A$4,1,0)</f>
        <v>0</v>
      </c>
      <c r="I641" s="21">
        <f ca="1">IF(H641=1,HLOOKUP(MONTH(F641),Inputs!$B$11:$M$15,5),IF(YEAR($F641)&gt;$G641,0,IF(YEAR($F641)=$G641,HLOOKUP(MONTH(F641),Inputs!$B$11:$M$15,4),1)))</f>
        <v>1</v>
      </c>
      <c r="J641" s="2">
        <f>SUMIFS('raw data'!$E:$E,'raw data'!$A:$A,"="&amp;WholeYearOnly1!$A641,'raw data'!$G:$G,"="&amp;WholeYearOnly1!$G641)</f>
        <v>8</v>
      </c>
      <c r="K641" s="24">
        <f ca="1">$E641*I641*Inputs!$A$2</f>
        <v>7.7000000000000011</v>
      </c>
      <c r="L641" s="11">
        <f ca="1">IFERROR(J641/K641,"")</f>
        <v>1.0389610389610389</v>
      </c>
      <c r="M641" s="26">
        <f>J641/((8760)*(E641/1000))</f>
        <v>0.13046314416177429</v>
      </c>
    </row>
    <row r="642" spans="1:13" x14ac:dyDescent="0.25">
      <c r="A642" s="2">
        <v>1723</v>
      </c>
      <c r="C642" s="2" t="s">
        <v>5</v>
      </c>
      <c r="D642" s="2">
        <v>5</v>
      </c>
      <c r="E642" s="2">
        <v>7.52</v>
      </c>
      <c r="F642" s="12">
        <v>40452</v>
      </c>
      <c r="G642" s="18">
        <v>2013</v>
      </c>
      <c r="H642" s="2">
        <f ca="1">IF(G642=Inputs!$A$4,1,0)</f>
        <v>0</v>
      </c>
      <c r="I642" s="21">
        <f ca="1">IF(H642=1,HLOOKUP(MONTH(F642),Inputs!$B$11:$M$15,5),IF(YEAR($F642)&gt;$G642,0,IF(YEAR($F642)=$G642,HLOOKUP(MONTH(F642),Inputs!$B$11:$M$15,4),1)))</f>
        <v>1</v>
      </c>
      <c r="J642" s="2">
        <f>SUMIFS('raw data'!$E:$E,'raw data'!$A:$A,"="&amp;WholeYearOnly1!$A642,'raw data'!$G:$G,"="&amp;WholeYearOnly1!$G642)</f>
        <v>10</v>
      </c>
      <c r="K642" s="24">
        <f ca="1">$E642*I642*Inputs!$A$2</f>
        <v>8.2720000000000002</v>
      </c>
      <c r="L642" s="11">
        <f ca="1">IFERROR(J642/K642,"")</f>
        <v>1.2088974854932302</v>
      </c>
      <c r="M642" s="26">
        <f>J642/((8760)*(E642/1000))</f>
        <v>0.15180219566695816</v>
      </c>
    </row>
    <row r="643" spans="1:13" x14ac:dyDescent="0.25">
      <c r="A643" s="2">
        <v>1724</v>
      </c>
      <c r="C643" s="2" t="s">
        <v>5</v>
      </c>
      <c r="D643" s="2">
        <v>6</v>
      </c>
      <c r="E643" s="2">
        <v>4.05</v>
      </c>
      <c r="F643" s="12">
        <v>40238</v>
      </c>
      <c r="G643" s="18">
        <v>2013</v>
      </c>
      <c r="H643" s="2">
        <f ca="1">IF(G643=Inputs!$A$4,1,0)</f>
        <v>0</v>
      </c>
      <c r="I643" s="21">
        <f ca="1">IF(H643=1,HLOOKUP(MONTH(F643),Inputs!$B$11:$M$15,5),IF(YEAR($F643)&gt;$G643,0,IF(YEAR($F643)=$G643,HLOOKUP(MONTH(F643),Inputs!$B$11:$M$15,4),1)))</f>
        <v>1</v>
      </c>
      <c r="J643" s="2">
        <f>SUMIFS('raw data'!$E:$E,'raw data'!$A:$A,"="&amp;WholeYearOnly1!$A643,'raw data'!$G:$G,"="&amp;WholeYearOnly1!$G643)</f>
        <v>5</v>
      </c>
      <c r="K643" s="24">
        <f ca="1">$E643*I643*Inputs!$A$2</f>
        <v>4.4550000000000001</v>
      </c>
      <c r="L643" s="11">
        <f ca="1">IFERROR(J643/K643,"")</f>
        <v>1.122334455667789</v>
      </c>
      <c r="M643" s="26">
        <f>J643/((8760)*(E643/1000))</f>
        <v>0.1409324088167315</v>
      </c>
    </row>
    <row r="644" spans="1:13" x14ac:dyDescent="0.25">
      <c r="A644" s="2">
        <v>1758</v>
      </c>
      <c r="C644" s="2" t="s">
        <v>5</v>
      </c>
      <c r="D644" s="2">
        <v>2</v>
      </c>
      <c r="E644" s="2">
        <v>4.05</v>
      </c>
      <c r="F644" s="12">
        <v>40544</v>
      </c>
      <c r="G644" s="18">
        <v>2013</v>
      </c>
      <c r="H644" s="2">
        <f ca="1">IF(G644=Inputs!$A$4,1,0)</f>
        <v>0</v>
      </c>
      <c r="I644" s="21">
        <f ca="1">IF(H644=1,HLOOKUP(MONTH(F644),Inputs!$B$11:$M$15,5),IF(YEAR($F644)&gt;$G644,0,IF(YEAR($F644)=$G644,HLOOKUP(MONTH(F644),Inputs!$B$11:$M$15,4),1)))</f>
        <v>1</v>
      </c>
      <c r="J644" s="2">
        <f>SUMIFS('raw data'!$E:$E,'raw data'!$A:$A,"="&amp;WholeYearOnly1!$A644,'raw data'!$G:$G,"="&amp;WholeYearOnly1!$G644)</f>
        <v>5</v>
      </c>
      <c r="K644" s="24">
        <f ca="1">$E644*I644*Inputs!$A$2</f>
        <v>4.4550000000000001</v>
      </c>
      <c r="L644" s="11">
        <f ca="1">IFERROR(J644/K644,"")</f>
        <v>1.122334455667789</v>
      </c>
      <c r="M644" s="26">
        <f>J644/((8760)*(E644/1000))</f>
        <v>0.1409324088167315</v>
      </c>
    </row>
    <row r="645" spans="1:13" x14ac:dyDescent="0.25">
      <c r="A645" s="2">
        <v>1780</v>
      </c>
      <c r="C645" s="2" t="s">
        <v>5</v>
      </c>
      <c r="D645" s="2">
        <v>2</v>
      </c>
      <c r="E645" s="2">
        <v>6.3</v>
      </c>
      <c r="F645" s="12">
        <v>40575</v>
      </c>
      <c r="G645" s="18">
        <v>2013</v>
      </c>
      <c r="H645" s="2">
        <f ca="1">IF(G645=Inputs!$A$4,1,0)</f>
        <v>0</v>
      </c>
      <c r="I645" s="21">
        <f ca="1">IF(H645=1,HLOOKUP(MONTH(F645),Inputs!$B$11:$M$15,5),IF(YEAR($F645)&gt;$G645,0,IF(YEAR($F645)=$G645,HLOOKUP(MONTH(F645),Inputs!$B$11:$M$15,4),1)))</f>
        <v>1</v>
      </c>
      <c r="J645" s="2">
        <f>SUMIFS('raw data'!$E:$E,'raw data'!$A:$A,"="&amp;WholeYearOnly1!$A645,'raw data'!$G:$G,"="&amp;WholeYearOnly1!$G645)</f>
        <v>8</v>
      </c>
      <c r="K645" s="24">
        <f ca="1">$E645*I645*Inputs!$A$2</f>
        <v>6.9300000000000006</v>
      </c>
      <c r="L645" s="11">
        <f ca="1">IFERROR(J645/K645,"")</f>
        <v>1.1544011544011543</v>
      </c>
      <c r="M645" s="26">
        <f>J645/((8760)*(E645/1000))</f>
        <v>0.1449590490686381</v>
      </c>
    </row>
    <row r="646" spans="1:13" x14ac:dyDescent="0.25">
      <c r="A646" s="2">
        <v>1797</v>
      </c>
      <c r="C646" s="2" t="s">
        <v>5</v>
      </c>
      <c r="D646" s="2">
        <v>2</v>
      </c>
      <c r="E646" s="2">
        <v>5.64</v>
      </c>
      <c r="F646" s="12">
        <v>40575</v>
      </c>
      <c r="G646" s="18">
        <v>2013</v>
      </c>
      <c r="H646" s="2">
        <f ca="1">IF(G646=Inputs!$A$4,1,0)</f>
        <v>0</v>
      </c>
      <c r="I646" s="21">
        <f ca="1">IF(H646=1,HLOOKUP(MONTH(F646),Inputs!$B$11:$M$15,5),IF(YEAR($F646)&gt;$G646,0,IF(YEAR($F646)=$G646,HLOOKUP(MONTH(F646),Inputs!$B$11:$M$15,4),1)))</f>
        <v>1</v>
      </c>
      <c r="J646" s="2">
        <f>SUMIFS('raw data'!$E:$E,'raw data'!$A:$A,"="&amp;WholeYearOnly1!$A646,'raw data'!$G:$G,"="&amp;WholeYearOnly1!$G646)</f>
        <v>7</v>
      </c>
      <c r="K646" s="24">
        <f ca="1">$E646*I646*Inputs!$A$2</f>
        <v>6.2039999999999997</v>
      </c>
      <c r="L646" s="11">
        <f ca="1">IFERROR(J646/K646,"")</f>
        <v>1.1283043197936815</v>
      </c>
      <c r="M646" s="26">
        <f>J646/((8760)*(E646/1000))</f>
        <v>0.14168204928916092</v>
      </c>
    </row>
    <row r="647" spans="1:13" x14ac:dyDescent="0.25">
      <c r="A647" s="2">
        <v>1822</v>
      </c>
      <c r="C647" s="2" t="s">
        <v>5</v>
      </c>
      <c r="D647" s="2">
        <v>2</v>
      </c>
      <c r="E647" s="2">
        <v>9.89</v>
      </c>
      <c r="F647" s="12">
        <v>40269</v>
      </c>
      <c r="G647" s="18">
        <v>2013</v>
      </c>
      <c r="H647" s="2">
        <f ca="1">IF(G647=Inputs!$A$4,1,0)</f>
        <v>0</v>
      </c>
      <c r="I647" s="21">
        <f ca="1">IF(H647=1,HLOOKUP(MONTH(F647),Inputs!$B$11:$M$15,5),IF(YEAR($F647)&gt;$G647,0,IF(YEAR($F647)=$G647,HLOOKUP(MONTH(F647),Inputs!$B$11:$M$15,4),1)))</f>
        <v>1</v>
      </c>
      <c r="J647" s="2">
        <f>SUMIFS('raw data'!$E:$E,'raw data'!$A:$A,"="&amp;WholeYearOnly1!$A647,'raw data'!$G:$G,"="&amp;WholeYearOnly1!$G647)</f>
        <v>13</v>
      </c>
      <c r="K647" s="24">
        <f ca="1">$E647*I647*Inputs!$A$2</f>
        <v>10.879000000000001</v>
      </c>
      <c r="L647" s="11">
        <f ca="1">IFERROR(J647/K647,"")</f>
        <v>1.1949627723136316</v>
      </c>
      <c r="M647" s="26">
        <f>J647/((8760)*(E647/1000))</f>
        <v>0.15005240291609528</v>
      </c>
    </row>
    <row r="648" spans="1:13" x14ac:dyDescent="0.25">
      <c r="A648" s="2">
        <v>2029</v>
      </c>
      <c r="C648" s="2" t="s">
        <v>5</v>
      </c>
      <c r="D648" s="2">
        <v>6</v>
      </c>
      <c r="E648" s="2">
        <v>7.2</v>
      </c>
      <c r="F648" s="12">
        <v>40452</v>
      </c>
      <c r="G648" s="18">
        <v>2013</v>
      </c>
      <c r="H648" s="2">
        <f ca="1">IF(G648=Inputs!$A$4,1,0)</f>
        <v>0</v>
      </c>
      <c r="I648" s="21">
        <f ca="1">IF(H648=1,HLOOKUP(MONTH(F648),Inputs!$B$11:$M$15,5),IF(YEAR($F648)&gt;$G648,0,IF(YEAR($F648)=$G648,HLOOKUP(MONTH(F648),Inputs!$B$11:$M$15,4),1)))</f>
        <v>1</v>
      </c>
      <c r="J648" s="2">
        <f>SUMIFS('raw data'!$E:$E,'raw data'!$A:$A,"="&amp;WholeYearOnly1!$A648,'raw data'!$G:$G,"="&amp;WholeYearOnly1!$G648)</f>
        <v>8</v>
      </c>
      <c r="K648" s="24">
        <f ca="1">$E648*I648*Inputs!$A$2</f>
        <v>7.9200000000000008</v>
      </c>
      <c r="L648" s="11">
        <f ca="1">IFERROR(J648/K648,"")</f>
        <v>1.0101010101010099</v>
      </c>
      <c r="M648" s="26">
        <f>J648/((8760)*(E648/1000))</f>
        <v>0.12683916793505837</v>
      </c>
    </row>
    <row r="649" spans="1:13" x14ac:dyDescent="0.25">
      <c r="A649" s="2">
        <v>2051</v>
      </c>
      <c r="C649" s="2" t="s">
        <v>5</v>
      </c>
      <c r="D649" s="2">
        <v>8</v>
      </c>
      <c r="E649" s="2">
        <v>1.85</v>
      </c>
      <c r="F649" s="12">
        <v>40695</v>
      </c>
      <c r="G649" s="18">
        <v>2013</v>
      </c>
      <c r="H649" s="2">
        <f ca="1">IF(G649=Inputs!$A$4,1,0)</f>
        <v>0</v>
      </c>
      <c r="I649" s="21">
        <f ca="1">IF(H649=1,HLOOKUP(MONTH(F649),Inputs!$B$11:$M$15,5),IF(YEAR($F649)&gt;$G649,0,IF(YEAR($F649)=$G649,HLOOKUP(MONTH(F649),Inputs!$B$11:$M$15,4),1)))</f>
        <v>1</v>
      </c>
      <c r="J649" s="2">
        <f>SUMIFS('raw data'!$E:$E,'raw data'!$A:$A,"="&amp;WholeYearOnly1!$A649,'raw data'!$G:$G,"="&amp;WholeYearOnly1!$G649)</f>
        <v>2</v>
      </c>
      <c r="K649" s="24">
        <f ca="1">$E649*I649*Inputs!$A$2</f>
        <v>2.0350000000000001</v>
      </c>
      <c r="L649" s="11">
        <f ca="1">IFERROR(J649/K649,"")</f>
        <v>0.98280098280098271</v>
      </c>
      <c r="M649" s="26">
        <f>J649/((8760)*(E649/1000))</f>
        <v>0.12341108231519191</v>
      </c>
    </row>
    <row r="650" spans="1:13" x14ac:dyDescent="0.25">
      <c r="A650" s="2">
        <v>2103</v>
      </c>
      <c r="C650" s="2" t="s">
        <v>5</v>
      </c>
      <c r="D650" s="2">
        <v>8</v>
      </c>
      <c r="E650" s="2">
        <v>3.68</v>
      </c>
      <c r="F650" s="12">
        <v>40603</v>
      </c>
      <c r="G650" s="18">
        <v>2013</v>
      </c>
      <c r="H650" s="2">
        <f ca="1">IF(G650=Inputs!$A$4,1,0)</f>
        <v>0</v>
      </c>
      <c r="I650" s="21">
        <f ca="1">IF(H650=1,HLOOKUP(MONTH(F650),Inputs!$B$11:$M$15,5),IF(YEAR($F650)&gt;$G650,0,IF(YEAR($F650)=$G650,HLOOKUP(MONTH(F650),Inputs!$B$11:$M$15,4),1)))</f>
        <v>1</v>
      </c>
      <c r="J650" s="2">
        <f>SUMIFS('raw data'!$E:$E,'raw data'!$A:$A,"="&amp;WholeYearOnly1!$A650,'raw data'!$G:$G,"="&amp;WholeYearOnly1!$G650)</f>
        <v>4</v>
      </c>
      <c r="K650" s="24">
        <f ca="1">$E650*I650*Inputs!$A$2</f>
        <v>4.0480000000000009</v>
      </c>
      <c r="L650" s="11">
        <f ca="1">IFERROR(J650/K650,"")</f>
        <v>0.98814229249011831</v>
      </c>
      <c r="M650" s="26">
        <f>J650/((8760)*(E650/1000))</f>
        <v>0.12408179471907881</v>
      </c>
    </row>
    <row r="651" spans="1:13" x14ac:dyDescent="0.25">
      <c r="A651" s="2">
        <v>2104</v>
      </c>
      <c r="C651" s="2" t="s">
        <v>5</v>
      </c>
      <c r="D651" s="2">
        <v>8</v>
      </c>
      <c r="E651" s="2">
        <v>5.75</v>
      </c>
      <c r="F651" s="12">
        <v>40575</v>
      </c>
      <c r="G651" s="18">
        <v>2013</v>
      </c>
      <c r="H651" s="2">
        <f ca="1">IF(G651=Inputs!$A$4,1,0)</f>
        <v>0</v>
      </c>
      <c r="I651" s="21">
        <f ca="1">IF(H651=1,HLOOKUP(MONTH(F651),Inputs!$B$11:$M$15,5),IF(YEAR($F651)&gt;$G651,0,IF(YEAR($F651)=$G651,HLOOKUP(MONTH(F651),Inputs!$B$11:$M$15,4),1)))</f>
        <v>1</v>
      </c>
      <c r="J651" s="2">
        <f>SUMIFS('raw data'!$E:$E,'raw data'!$A:$A,"="&amp;WholeYearOnly1!$A651,'raw data'!$G:$G,"="&amp;WholeYearOnly1!$G651)</f>
        <v>8</v>
      </c>
      <c r="K651" s="24">
        <f ca="1">$E651*I651*Inputs!$A$2</f>
        <v>6.3250000000000002</v>
      </c>
      <c r="L651" s="11">
        <f ca="1">IFERROR(J651/K651,"")</f>
        <v>1.2648221343873518</v>
      </c>
      <c r="M651" s="26">
        <f>J651/((8760)*(E651/1000))</f>
        <v>0.15882469724042089</v>
      </c>
    </row>
    <row r="652" spans="1:13" x14ac:dyDescent="0.25">
      <c r="A652" s="2">
        <v>2134</v>
      </c>
      <c r="C652" s="2" t="s">
        <v>5</v>
      </c>
      <c r="D652" s="2">
        <v>8</v>
      </c>
      <c r="E652" s="2">
        <v>8.2249999999999996</v>
      </c>
      <c r="F652" s="12">
        <v>40603</v>
      </c>
      <c r="G652" s="18">
        <v>2013</v>
      </c>
      <c r="H652" s="2">
        <f ca="1">IF(G652=Inputs!$A$4,1,0)</f>
        <v>0</v>
      </c>
      <c r="I652" s="21">
        <f ca="1">IF(H652=1,HLOOKUP(MONTH(F652),Inputs!$B$11:$M$15,5),IF(YEAR($F652)&gt;$G652,0,IF(YEAR($F652)=$G652,HLOOKUP(MONTH(F652),Inputs!$B$11:$M$15,4),1)))</f>
        <v>1</v>
      </c>
      <c r="J652" s="2">
        <f>SUMIFS('raw data'!$E:$E,'raw data'!$A:$A,"="&amp;WholeYearOnly1!$A652,'raw data'!$G:$G,"="&amp;WholeYearOnly1!$G652)</f>
        <v>9</v>
      </c>
      <c r="K652" s="24">
        <f ca="1">$E652*I652*Inputs!$A$2</f>
        <v>9.0475000000000012</v>
      </c>
      <c r="L652" s="11">
        <f ca="1">IFERROR(J652/K652,"")</f>
        <v>0.99474993092014352</v>
      </c>
      <c r="M652" s="26">
        <f>J652/((8760)*(E652/1000))</f>
        <v>0.12491152100595411</v>
      </c>
    </row>
    <row r="653" spans="1:13" x14ac:dyDescent="0.25">
      <c r="A653" s="2">
        <v>2159</v>
      </c>
      <c r="C653" s="2" t="s">
        <v>5</v>
      </c>
      <c r="D653" s="2">
        <v>8</v>
      </c>
      <c r="E653" s="2">
        <v>8.5500000000000007</v>
      </c>
      <c r="F653" s="12">
        <v>40634</v>
      </c>
      <c r="G653" s="18">
        <v>2013</v>
      </c>
      <c r="H653" s="2">
        <f ca="1">IF(G653=Inputs!$A$4,1,0)</f>
        <v>0</v>
      </c>
      <c r="I653" s="21">
        <f ca="1">IF(H653=1,HLOOKUP(MONTH(F653),Inputs!$B$11:$M$15,5),IF(YEAR($F653)&gt;$G653,0,IF(YEAR($F653)=$G653,HLOOKUP(MONTH(F653),Inputs!$B$11:$M$15,4),1)))</f>
        <v>1</v>
      </c>
      <c r="J653" s="2">
        <f>SUMIFS('raw data'!$E:$E,'raw data'!$A:$A,"="&amp;WholeYearOnly1!$A653,'raw data'!$G:$G,"="&amp;WholeYearOnly1!$G653)</f>
        <v>11</v>
      </c>
      <c r="K653" s="24">
        <f ca="1">$E653*I653*Inputs!$A$2</f>
        <v>9.4050000000000011</v>
      </c>
      <c r="L653" s="11">
        <f ca="1">IFERROR(J653/K653,"")</f>
        <v>1.1695906432748537</v>
      </c>
      <c r="M653" s="26">
        <f>J653/((8760)*(E653/1000))</f>
        <v>0.146866404977436</v>
      </c>
    </row>
    <row r="654" spans="1:13" x14ac:dyDescent="0.25">
      <c r="A654" s="2">
        <v>2167</v>
      </c>
      <c r="C654" s="2" t="s">
        <v>5</v>
      </c>
      <c r="D654" s="2">
        <v>8</v>
      </c>
      <c r="E654" s="2">
        <v>4.1399999999999997</v>
      </c>
      <c r="F654" s="12">
        <v>40634</v>
      </c>
      <c r="G654" s="18">
        <v>2013</v>
      </c>
      <c r="H654" s="2">
        <f ca="1">IF(G654=Inputs!$A$4,1,0)</f>
        <v>0</v>
      </c>
      <c r="I654" s="21">
        <f ca="1">IF(H654=1,HLOOKUP(MONTH(F654),Inputs!$B$11:$M$15,5),IF(YEAR($F654)&gt;$G654,0,IF(YEAR($F654)=$G654,HLOOKUP(MONTH(F654),Inputs!$B$11:$M$15,4),1)))</f>
        <v>1</v>
      </c>
      <c r="J654" s="2">
        <f>SUMIFS('raw data'!$E:$E,'raw data'!$A:$A,"="&amp;WholeYearOnly1!$A654,'raw data'!$G:$G,"="&amp;WholeYearOnly1!$G654)</f>
        <v>5</v>
      </c>
      <c r="K654" s="24">
        <f ca="1">$E654*I654*Inputs!$A$2</f>
        <v>4.5540000000000003</v>
      </c>
      <c r="L654" s="11">
        <f ca="1">IFERROR(J654/K654,"")</f>
        <v>1.097935880544576</v>
      </c>
      <c r="M654" s="26">
        <f>J654/((8760)*(E654/1000))</f>
        <v>0.13786866079897647</v>
      </c>
    </row>
    <row r="655" spans="1:13" x14ac:dyDescent="0.25">
      <c r="A655" s="2">
        <v>2172</v>
      </c>
      <c r="C655" s="2" t="s">
        <v>5</v>
      </c>
      <c r="D655" s="2">
        <v>5</v>
      </c>
      <c r="E655" s="2">
        <v>5.55</v>
      </c>
      <c r="F655" s="12">
        <v>40603</v>
      </c>
      <c r="G655" s="18">
        <v>2013</v>
      </c>
      <c r="H655" s="2">
        <f ca="1">IF(G655=Inputs!$A$4,1,0)</f>
        <v>0</v>
      </c>
      <c r="I655" s="21">
        <f ca="1">IF(H655=1,HLOOKUP(MONTH(F655),Inputs!$B$11:$M$15,5),IF(YEAR($F655)&gt;$G655,0,IF(YEAR($F655)=$G655,HLOOKUP(MONTH(F655),Inputs!$B$11:$M$15,4),1)))</f>
        <v>1</v>
      </c>
      <c r="J655" s="2">
        <f>SUMIFS('raw data'!$E:$E,'raw data'!$A:$A,"="&amp;WholeYearOnly1!$A655,'raw data'!$G:$G,"="&amp;WholeYearOnly1!$G655)</f>
        <v>6</v>
      </c>
      <c r="K655" s="24">
        <f ca="1">$E655*I655*Inputs!$A$2</f>
        <v>6.1050000000000004</v>
      </c>
      <c r="L655" s="11">
        <f ca="1">IFERROR(J655/K655,"")</f>
        <v>0.98280098280098271</v>
      </c>
      <c r="M655" s="26">
        <f>J655/((8760)*(E655/1000))</f>
        <v>0.12341108231519191</v>
      </c>
    </row>
    <row r="656" spans="1:13" x14ac:dyDescent="0.25">
      <c r="A656" s="2">
        <v>2174</v>
      </c>
      <c r="C656" s="2" t="s">
        <v>5</v>
      </c>
      <c r="D656" s="2">
        <v>8</v>
      </c>
      <c r="E656" s="2">
        <v>3.91</v>
      </c>
      <c r="F656" s="12">
        <v>40664</v>
      </c>
      <c r="G656" s="18">
        <v>2013</v>
      </c>
      <c r="H656" s="2">
        <f ca="1">IF(G656=Inputs!$A$4,1,0)</f>
        <v>0</v>
      </c>
      <c r="I656" s="21">
        <f ca="1">IF(H656=1,HLOOKUP(MONTH(F656),Inputs!$B$11:$M$15,5),IF(YEAR($F656)&gt;$G656,0,IF(YEAR($F656)=$G656,HLOOKUP(MONTH(F656),Inputs!$B$11:$M$15,4),1)))</f>
        <v>1</v>
      </c>
      <c r="J656" s="2">
        <f>SUMIFS('raw data'!$E:$E,'raw data'!$A:$A,"="&amp;WholeYearOnly1!$A656,'raw data'!$G:$G,"="&amp;WholeYearOnly1!$G656)</f>
        <v>5</v>
      </c>
      <c r="K656" s="24">
        <f ca="1">$E656*I656*Inputs!$A$2</f>
        <v>4.3010000000000002</v>
      </c>
      <c r="L656" s="11">
        <f ca="1">IFERROR(J656/K656,"")</f>
        <v>1.1625203441060219</v>
      </c>
      <c r="M656" s="26">
        <f>J656/((8760)*(E656/1000))</f>
        <v>0.14597858202244565</v>
      </c>
    </row>
    <row r="657" spans="1:13" x14ac:dyDescent="0.25">
      <c r="A657" s="2">
        <v>2209</v>
      </c>
      <c r="C657" s="2" t="s">
        <v>5</v>
      </c>
      <c r="D657" s="2">
        <v>2</v>
      </c>
      <c r="E657" s="2">
        <v>4.2</v>
      </c>
      <c r="F657" s="12">
        <v>40544</v>
      </c>
      <c r="G657" s="18">
        <v>2013</v>
      </c>
      <c r="H657" s="2">
        <f ca="1">IF(G657=Inputs!$A$4,1,0)</f>
        <v>0</v>
      </c>
      <c r="I657" s="21">
        <f ca="1">IF(H657=1,HLOOKUP(MONTH(F657),Inputs!$B$11:$M$15,5),IF(YEAR($F657)&gt;$G657,0,IF(YEAR($F657)=$G657,HLOOKUP(MONTH(F657),Inputs!$B$11:$M$15,4),1)))</f>
        <v>1</v>
      </c>
      <c r="J657" s="2">
        <f>SUMIFS('raw data'!$E:$E,'raw data'!$A:$A,"="&amp;WholeYearOnly1!$A657,'raw data'!$G:$G,"="&amp;WholeYearOnly1!$G657)</f>
        <v>5</v>
      </c>
      <c r="K657" s="24">
        <f ca="1">$E657*I657*Inputs!$A$2</f>
        <v>4.620000000000001</v>
      </c>
      <c r="L657" s="11">
        <f ca="1">IFERROR(J657/K657,"")</f>
        <v>1.082251082251082</v>
      </c>
      <c r="M657" s="26">
        <f>J657/((8760)*(E657/1000))</f>
        <v>0.13589910850184819</v>
      </c>
    </row>
    <row r="658" spans="1:13" x14ac:dyDescent="0.25">
      <c r="A658" s="2">
        <v>2218</v>
      </c>
      <c r="C658" s="2" t="s">
        <v>5</v>
      </c>
      <c r="D658" s="2">
        <v>8</v>
      </c>
      <c r="E658" s="2">
        <v>5.52</v>
      </c>
      <c r="F658" s="12">
        <v>40603</v>
      </c>
      <c r="G658" s="18">
        <v>2013</v>
      </c>
      <c r="H658" s="2">
        <f ca="1">IF(G658=Inputs!$A$4,1,0)</f>
        <v>0</v>
      </c>
      <c r="I658" s="21">
        <f ca="1">IF(H658=1,HLOOKUP(MONTH(F658),Inputs!$B$11:$M$15,5),IF(YEAR($F658)&gt;$G658,0,IF(YEAR($F658)=$G658,HLOOKUP(MONTH(F658),Inputs!$B$11:$M$15,4),1)))</f>
        <v>1</v>
      </c>
      <c r="J658" s="2">
        <f>SUMIFS('raw data'!$E:$E,'raw data'!$A:$A,"="&amp;WholeYearOnly1!$A658,'raw data'!$G:$G,"="&amp;WholeYearOnly1!$G658)</f>
        <v>6</v>
      </c>
      <c r="K658" s="24">
        <f ca="1">$E658*I658*Inputs!$A$2</f>
        <v>6.0720000000000001</v>
      </c>
      <c r="L658" s="11">
        <f ca="1">IFERROR(J658/K658,"")</f>
        <v>0.98814229249011853</v>
      </c>
      <c r="M658" s="26">
        <f>J658/((8760)*(E658/1000))</f>
        <v>0.12408179471907882</v>
      </c>
    </row>
    <row r="659" spans="1:13" x14ac:dyDescent="0.25">
      <c r="A659" s="2">
        <v>2237</v>
      </c>
      <c r="C659" s="2" t="s">
        <v>5</v>
      </c>
      <c r="D659" s="2">
        <v>2</v>
      </c>
      <c r="E659" s="2">
        <v>5.25</v>
      </c>
      <c r="F659" s="12">
        <v>40544</v>
      </c>
      <c r="G659" s="18">
        <v>2013</v>
      </c>
      <c r="H659" s="2">
        <f ca="1">IF(G659=Inputs!$A$4,1,0)</f>
        <v>0</v>
      </c>
      <c r="I659" s="21">
        <f ca="1">IF(H659=1,HLOOKUP(MONTH(F659),Inputs!$B$11:$M$15,5),IF(YEAR($F659)&gt;$G659,0,IF(YEAR($F659)=$G659,HLOOKUP(MONTH(F659),Inputs!$B$11:$M$15,4),1)))</f>
        <v>1</v>
      </c>
      <c r="J659" s="2">
        <f>SUMIFS('raw data'!$E:$E,'raw data'!$A:$A,"="&amp;WholeYearOnly1!$A659,'raw data'!$G:$G,"="&amp;WholeYearOnly1!$G659)</f>
        <v>6</v>
      </c>
      <c r="K659" s="24">
        <f ca="1">$E659*I659*Inputs!$A$2</f>
        <v>5.7750000000000004</v>
      </c>
      <c r="L659" s="11">
        <f ca="1">IFERROR(J659/K659,"")</f>
        <v>1.0389610389610389</v>
      </c>
      <c r="M659" s="26">
        <f>J659/((8760)*(E659/1000))</f>
        <v>0.13046314416177429</v>
      </c>
    </row>
    <row r="660" spans="1:13" x14ac:dyDescent="0.25">
      <c r="A660" s="2">
        <v>2247</v>
      </c>
      <c r="C660" s="2" t="s">
        <v>5</v>
      </c>
      <c r="D660" s="2">
        <v>2</v>
      </c>
      <c r="E660" s="2">
        <v>4.0250000000000004</v>
      </c>
      <c r="F660" s="12">
        <v>40603</v>
      </c>
      <c r="G660" s="18">
        <v>2013</v>
      </c>
      <c r="H660" s="2">
        <f ca="1">IF(G660=Inputs!$A$4,1,0)</f>
        <v>0</v>
      </c>
      <c r="I660" s="21">
        <f ca="1">IF(H660=1,HLOOKUP(MONTH(F660),Inputs!$B$11:$M$15,5),IF(YEAR($F660)&gt;$G660,0,IF(YEAR($F660)=$G660,HLOOKUP(MONTH(F660),Inputs!$B$11:$M$15,4),1)))</f>
        <v>1</v>
      </c>
      <c r="J660" s="2">
        <f>SUMIFS('raw data'!$E:$E,'raw data'!$A:$A,"="&amp;WholeYearOnly1!$A660,'raw data'!$G:$G,"="&amp;WholeYearOnly1!$G660)</f>
        <v>5</v>
      </c>
      <c r="K660" s="24">
        <f ca="1">$E660*I660*Inputs!$A$2</f>
        <v>4.4275000000000011</v>
      </c>
      <c r="L660" s="11">
        <f ca="1">IFERROR(J660/K660,"")</f>
        <v>1.1293054771315638</v>
      </c>
      <c r="M660" s="26">
        <f>J660/((8760)*(E660/1000))</f>
        <v>0.14180776539323292</v>
      </c>
    </row>
    <row r="661" spans="1:13" x14ac:dyDescent="0.25">
      <c r="A661" s="2">
        <v>2255</v>
      </c>
      <c r="C661" s="2" t="s">
        <v>5</v>
      </c>
      <c r="D661" s="2">
        <v>8</v>
      </c>
      <c r="E661" s="2">
        <v>8.74</v>
      </c>
      <c r="F661" s="12">
        <v>40575</v>
      </c>
      <c r="G661" s="18">
        <v>2013</v>
      </c>
      <c r="H661" s="2">
        <f ca="1">IF(G661=Inputs!$A$4,1,0)</f>
        <v>0</v>
      </c>
      <c r="I661" s="21">
        <f ca="1">IF(H661=1,HLOOKUP(MONTH(F661),Inputs!$B$11:$M$15,5),IF(YEAR($F661)&gt;$G661,0,IF(YEAR($F661)=$G661,HLOOKUP(MONTH(F661),Inputs!$B$11:$M$15,4),1)))</f>
        <v>1</v>
      </c>
      <c r="J661" s="2">
        <f>SUMIFS('raw data'!$E:$E,'raw data'!$A:$A,"="&amp;WholeYearOnly1!$A661,'raw data'!$G:$G,"="&amp;WholeYearOnly1!$G661)</f>
        <v>11</v>
      </c>
      <c r="K661" s="24">
        <f ca="1">$E661*I661*Inputs!$A$2</f>
        <v>9.6140000000000008</v>
      </c>
      <c r="L661" s="11">
        <f ca="1">IFERROR(J661/K661,"")</f>
        <v>1.1441647597254003</v>
      </c>
      <c r="M661" s="26">
        <f>J661/((8760)*(E661/1000))</f>
        <v>0.14367365704314389</v>
      </c>
    </row>
    <row r="662" spans="1:13" x14ac:dyDescent="0.25">
      <c r="A662" s="2">
        <v>2268</v>
      </c>
      <c r="C662" s="2" t="s">
        <v>5</v>
      </c>
      <c r="D662" s="2">
        <v>8</v>
      </c>
      <c r="E662" s="2">
        <v>3.22</v>
      </c>
      <c r="F662" s="12">
        <v>40634</v>
      </c>
      <c r="G662" s="18">
        <v>2013</v>
      </c>
      <c r="H662" s="2">
        <f ca="1">IF(G662=Inputs!$A$4,1,0)</f>
        <v>0</v>
      </c>
      <c r="I662" s="21">
        <f ca="1">IF(H662=1,HLOOKUP(MONTH(F662),Inputs!$B$11:$M$15,5),IF(YEAR($F662)&gt;$G662,0,IF(YEAR($F662)=$G662,HLOOKUP(MONTH(F662),Inputs!$B$11:$M$15,4),1)))</f>
        <v>1</v>
      </c>
      <c r="J662" s="2">
        <f>SUMIFS('raw data'!$E:$E,'raw data'!$A:$A,"="&amp;WholeYearOnly1!$A662,'raw data'!$G:$G,"="&amp;WholeYearOnly1!$G662)</f>
        <v>4</v>
      </c>
      <c r="K662" s="24">
        <f ca="1">$E662*I662*Inputs!$A$2</f>
        <v>3.5420000000000007</v>
      </c>
      <c r="L662" s="11">
        <f ca="1">IFERROR(J662/K662,"")</f>
        <v>1.1293054771315638</v>
      </c>
      <c r="M662" s="26">
        <f>J662/((8760)*(E662/1000))</f>
        <v>0.14180776539323292</v>
      </c>
    </row>
    <row r="663" spans="1:13" x14ac:dyDescent="0.25">
      <c r="A663" s="2">
        <v>2270</v>
      </c>
      <c r="C663" s="2" t="s">
        <v>5</v>
      </c>
      <c r="D663" s="2">
        <v>8</v>
      </c>
      <c r="E663" s="2">
        <v>4.5999999999999996</v>
      </c>
      <c r="F663" s="12">
        <v>40603</v>
      </c>
      <c r="G663" s="18">
        <v>2013</v>
      </c>
      <c r="H663" s="2">
        <f ca="1">IF(G663=Inputs!$A$4,1,0)</f>
        <v>0</v>
      </c>
      <c r="I663" s="21">
        <f ca="1">IF(H663=1,HLOOKUP(MONTH(F663),Inputs!$B$11:$M$15,5),IF(YEAR($F663)&gt;$G663,0,IF(YEAR($F663)=$G663,HLOOKUP(MONTH(F663),Inputs!$B$11:$M$15,4),1)))</f>
        <v>1</v>
      </c>
      <c r="J663" s="2">
        <f>SUMIFS('raw data'!$E:$E,'raw data'!$A:$A,"="&amp;WholeYearOnly1!$A663,'raw data'!$G:$G,"="&amp;WholeYearOnly1!$G663)</f>
        <v>6</v>
      </c>
      <c r="K663" s="24">
        <f ca="1">$E663*I663*Inputs!$A$2</f>
        <v>5.0599999999999996</v>
      </c>
      <c r="L663" s="11">
        <f ca="1">IFERROR(J663/K663,"")</f>
        <v>1.1857707509881423</v>
      </c>
      <c r="M663" s="26">
        <f>J663/((8760)*(E663/1000))</f>
        <v>0.14889815366289458</v>
      </c>
    </row>
    <row r="664" spans="1:13" x14ac:dyDescent="0.25">
      <c r="A664" s="2">
        <v>2297</v>
      </c>
      <c r="C664" s="2" t="s">
        <v>5</v>
      </c>
      <c r="D664" s="2">
        <v>8</v>
      </c>
      <c r="E664" s="2">
        <v>5.29</v>
      </c>
      <c r="F664" s="12">
        <v>40603</v>
      </c>
      <c r="G664" s="18">
        <v>2013</v>
      </c>
      <c r="H664" s="2">
        <f ca="1">IF(G664=Inputs!$A$4,1,0)</f>
        <v>0</v>
      </c>
      <c r="I664" s="21">
        <f ca="1">IF(H664=1,HLOOKUP(MONTH(F664),Inputs!$B$11:$M$15,5),IF(YEAR($F664)&gt;$G664,0,IF(YEAR($F664)=$G664,HLOOKUP(MONTH(F664),Inputs!$B$11:$M$15,4),1)))</f>
        <v>1</v>
      </c>
      <c r="J664" s="2">
        <f>SUMIFS('raw data'!$E:$E,'raw data'!$A:$A,"="&amp;WholeYearOnly1!$A664,'raw data'!$G:$G,"="&amp;WholeYearOnly1!$G664)</f>
        <v>6</v>
      </c>
      <c r="K664" s="24">
        <f ca="1">$E664*I664*Inputs!$A$2</f>
        <v>5.8190000000000008</v>
      </c>
      <c r="L664" s="11">
        <f ca="1">IFERROR(J664/K664,"")</f>
        <v>1.0311050008592539</v>
      </c>
      <c r="M664" s="26">
        <f>J664/((8760)*(E664/1000))</f>
        <v>0.12947665535903877</v>
      </c>
    </row>
    <row r="665" spans="1:13" x14ac:dyDescent="0.25">
      <c r="A665" s="2">
        <v>2299</v>
      </c>
      <c r="C665" s="2" t="s">
        <v>5</v>
      </c>
      <c r="D665" s="2">
        <v>7</v>
      </c>
      <c r="E665" s="2">
        <v>9.6</v>
      </c>
      <c r="F665" s="12">
        <v>40330</v>
      </c>
      <c r="G665" s="18">
        <v>2013</v>
      </c>
      <c r="H665" s="2">
        <f ca="1">IF(G665=Inputs!$A$4,1,0)</f>
        <v>0</v>
      </c>
      <c r="I665" s="21">
        <f ca="1">IF(H665=1,HLOOKUP(MONTH(F665),Inputs!$B$11:$M$15,5),IF(YEAR($F665)&gt;$G665,0,IF(YEAR($F665)=$G665,HLOOKUP(MONTH(F665),Inputs!$B$11:$M$15,4),1)))</f>
        <v>1</v>
      </c>
      <c r="J665" s="2">
        <f>SUMIFS('raw data'!$E:$E,'raw data'!$A:$A,"="&amp;WholeYearOnly1!$A665,'raw data'!$G:$G,"="&amp;WholeYearOnly1!$G665)</f>
        <v>2</v>
      </c>
      <c r="K665" s="24">
        <f ca="1">$E665*I665*Inputs!$A$2</f>
        <v>10.56</v>
      </c>
      <c r="L665" s="11">
        <f ca="1">IFERROR(J665/K665,"")</f>
        <v>0.18939393939393939</v>
      </c>
      <c r="M665" s="26">
        <f>J665/((8760)*(E665/1000))</f>
        <v>2.3782343987823442E-2</v>
      </c>
    </row>
    <row r="666" spans="1:13" x14ac:dyDescent="0.25">
      <c r="A666" s="2">
        <v>2346</v>
      </c>
      <c r="C666" s="2" t="s">
        <v>5</v>
      </c>
      <c r="D666" s="2">
        <v>8</v>
      </c>
      <c r="E666" s="2">
        <v>3.45</v>
      </c>
      <c r="F666" s="12">
        <v>40634</v>
      </c>
      <c r="G666" s="18">
        <v>2013</v>
      </c>
      <c r="H666" s="2">
        <f ca="1">IF(G666=Inputs!$A$4,1,0)</f>
        <v>0</v>
      </c>
      <c r="I666" s="21">
        <f ca="1">IF(H666=1,HLOOKUP(MONTH(F666),Inputs!$B$11:$M$15,5),IF(YEAR($F666)&gt;$G666,0,IF(YEAR($F666)=$G666,HLOOKUP(MONTH(F666),Inputs!$B$11:$M$15,4),1)))</f>
        <v>1</v>
      </c>
      <c r="J666" s="2">
        <f>SUMIFS('raw data'!$E:$E,'raw data'!$A:$A,"="&amp;WholeYearOnly1!$A666,'raw data'!$G:$G,"="&amp;WholeYearOnly1!$G666)</f>
        <v>4</v>
      </c>
      <c r="K666" s="24">
        <f ca="1">$E666*I666*Inputs!$A$2</f>
        <v>3.7950000000000004</v>
      </c>
      <c r="L666" s="11">
        <f ca="1">IFERROR(J666/K666,"")</f>
        <v>1.054018445322793</v>
      </c>
      <c r="M666" s="26">
        <f>J666/((8760)*(E666/1000))</f>
        <v>0.13235391436701738</v>
      </c>
    </row>
    <row r="667" spans="1:13" x14ac:dyDescent="0.25">
      <c r="A667" s="2">
        <v>2356</v>
      </c>
      <c r="C667" s="2" t="s">
        <v>5</v>
      </c>
      <c r="D667" s="2">
        <v>8</v>
      </c>
      <c r="E667" s="2">
        <v>1.9139999999999999</v>
      </c>
      <c r="F667" s="12">
        <v>40756</v>
      </c>
      <c r="G667" s="18">
        <v>2013</v>
      </c>
      <c r="H667" s="2">
        <f ca="1">IF(G667=Inputs!$A$4,1,0)</f>
        <v>0</v>
      </c>
      <c r="I667" s="21">
        <f ca="1">IF(H667=1,HLOOKUP(MONTH(F667),Inputs!$B$11:$M$15,5),IF(YEAR($F667)&gt;$G667,0,IF(YEAR($F667)=$G667,HLOOKUP(MONTH(F667),Inputs!$B$11:$M$15,4),1)))</f>
        <v>1</v>
      </c>
      <c r="J667" s="2">
        <f>SUMIFS('raw data'!$E:$E,'raw data'!$A:$A,"="&amp;WholeYearOnly1!$A667,'raw data'!$G:$G,"="&amp;WholeYearOnly1!$G667)</f>
        <v>2</v>
      </c>
      <c r="K667" s="24">
        <f ca="1">$E667*I667*Inputs!$A$2</f>
        <v>2.1053999999999999</v>
      </c>
      <c r="L667" s="11">
        <f ca="1">IFERROR(J667/K667,"")</f>
        <v>0.94993825401348919</v>
      </c>
      <c r="M667" s="26">
        <f>J667/((8760)*(E667/1000))</f>
        <v>0.11928448395146554</v>
      </c>
    </row>
    <row r="668" spans="1:13" x14ac:dyDescent="0.25">
      <c r="A668" s="2">
        <v>2361</v>
      </c>
      <c r="C668" s="2" t="s">
        <v>5</v>
      </c>
      <c r="D668" s="2">
        <v>8</v>
      </c>
      <c r="E668" s="2">
        <v>4.9950000000000001</v>
      </c>
      <c r="F668" s="12">
        <v>40603</v>
      </c>
      <c r="G668" s="18">
        <v>2013</v>
      </c>
      <c r="H668" s="2">
        <f ca="1">IF(G668=Inputs!$A$4,1,0)</f>
        <v>0</v>
      </c>
      <c r="I668" s="21">
        <f ca="1">IF(H668=1,HLOOKUP(MONTH(F668),Inputs!$B$11:$M$15,5),IF(YEAR($F668)&gt;$G668,0,IF(YEAR($F668)=$G668,HLOOKUP(MONTH(F668),Inputs!$B$11:$M$15,4),1)))</f>
        <v>1</v>
      </c>
      <c r="J668" s="2">
        <f>SUMIFS('raw data'!$E:$E,'raw data'!$A:$A,"="&amp;WholeYearOnly1!$A668,'raw data'!$G:$G,"="&amp;WholeYearOnly1!$G668)</f>
        <v>6</v>
      </c>
      <c r="K668" s="24">
        <f ca="1">$E668*I668*Inputs!$A$2</f>
        <v>5.4945000000000004</v>
      </c>
      <c r="L668" s="11">
        <f ca="1">IFERROR(J668/K668,"")</f>
        <v>1.0920010920010919</v>
      </c>
      <c r="M668" s="26">
        <f>J668/((8760)*(E668/1000))</f>
        <v>0.13712342479465767</v>
      </c>
    </row>
    <row r="669" spans="1:13" x14ac:dyDescent="0.25">
      <c r="A669" s="2">
        <v>2367</v>
      </c>
      <c r="C669" s="2" t="s">
        <v>5</v>
      </c>
      <c r="D669" s="2">
        <v>2</v>
      </c>
      <c r="E669" s="2">
        <v>11.1</v>
      </c>
      <c r="F669" s="12">
        <v>40848</v>
      </c>
      <c r="G669" s="18">
        <v>2013</v>
      </c>
      <c r="H669" s="2">
        <f ca="1">IF(G669=Inputs!$A$4,1,0)</f>
        <v>0</v>
      </c>
      <c r="I669" s="21">
        <f ca="1">IF(H669=1,HLOOKUP(MONTH(F669),Inputs!$B$11:$M$15,5),IF(YEAR($F669)&gt;$G669,0,IF(YEAR($F669)=$G669,HLOOKUP(MONTH(F669),Inputs!$B$11:$M$15,4),1)))</f>
        <v>1</v>
      </c>
      <c r="J669" s="2">
        <f>SUMIFS('raw data'!$E:$E,'raw data'!$A:$A,"="&amp;WholeYearOnly1!$A669,'raw data'!$G:$G,"="&amp;WholeYearOnly1!$G669)</f>
        <v>3</v>
      </c>
      <c r="K669" s="24">
        <f ca="1">$E669*I669*Inputs!$A$2</f>
        <v>12.21</v>
      </c>
      <c r="L669" s="11">
        <f ca="1">IFERROR(J669/K669,"")</f>
        <v>0.24570024570024568</v>
      </c>
      <c r="M669" s="26">
        <f>J669/((8760)*(E669/1000))</f>
        <v>3.0852770578797976E-2</v>
      </c>
    </row>
    <row r="670" spans="1:13" x14ac:dyDescent="0.25">
      <c r="A670" s="2">
        <v>2369</v>
      </c>
      <c r="C670" s="2" t="s">
        <v>5</v>
      </c>
      <c r="D670" s="2">
        <v>8</v>
      </c>
      <c r="E670" s="2">
        <v>4.83</v>
      </c>
      <c r="F670" s="12">
        <v>40634</v>
      </c>
      <c r="G670" s="18">
        <v>2013</v>
      </c>
      <c r="H670" s="2">
        <f ca="1">IF(G670=Inputs!$A$4,1,0)</f>
        <v>0</v>
      </c>
      <c r="I670" s="21">
        <f ca="1">IF(H670=1,HLOOKUP(MONTH(F670),Inputs!$B$11:$M$15,5),IF(YEAR($F670)&gt;$G670,0,IF(YEAR($F670)=$G670,HLOOKUP(MONTH(F670),Inputs!$B$11:$M$15,4),1)))</f>
        <v>1</v>
      </c>
      <c r="J670" s="2">
        <f>SUMIFS('raw data'!$E:$E,'raw data'!$A:$A,"="&amp;WholeYearOnly1!$A670,'raw data'!$G:$G,"="&amp;WholeYearOnly1!$G670)</f>
        <v>6</v>
      </c>
      <c r="K670" s="24">
        <f ca="1">$E670*I670*Inputs!$A$2</f>
        <v>5.3130000000000006</v>
      </c>
      <c r="L670" s="11">
        <f ca="1">IFERROR(J670/K670,"")</f>
        <v>1.129305477131564</v>
      </c>
      <c r="M670" s="26">
        <f>J670/((8760)*(E670/1000))</f>
        <v>0.14180776539323292</v>
      </c>
    </row>
    <row r="671" spans="1:13" x14ac:dyDescent="0.25">
      <c r="A671" s="2">
        <v>2399</v>
      </c>
      <c r="C671" s="2" t="s">
        <v>5</v>
      </c>
      <c r="D671" s="2">
        <v>6</v>
      </c>
      <c r="E671" s="2">
        <v>8.9700000000000006</v>
      </c>
      <c r="F671" s="12">
        <v>40575</v>
      </c>
      <c r="G671" s="18">
        <v>2013</v>
      </c>
      <c r="H671" s="2">
        <f ca="1">IF(G671=Inputs!$A$4,1,0)</f>
        <v>0</v>
      </c>
      <c r="I671" s="21">
        <f ca="1">IF(H671=1,HLOOKUP(MONTH(F671),Inputs!$B$11:$M$15,5),IF(YEAR($F671)&gt;$G671,0,IF(YEAR($F671)=$G671,HLOOKUP(MONTH(F671),Inputs!$B$11:$M$15,4),1)))</f>
        <v>1</v>
      </c>
      <c r="J671" s="2">
        <f>SUMIFS('raw data'!$E:$E,'raw data'!$A:$A,"="&amp;WholeYearOnly1!$A671,'raw data'!$G:$G,"="&amp;WholeYearOnly1!$G671)</f>
        <v>12</v>
      </c>
      <c r="K671" s="24">
        <f ca="1">$E671*I671*Inputs!$A$2</f>
        <v>9.8670000000000009</v>
      </c>
      <c r="L671" s="11">
        <f ca="1">IFERROR(J671/K671,"")</f>
        <v>1.2161751292186074</v>
      </c>
      <c r="M671" s="26">
        <f>J671/((8760)*(E671/1000))</f>
        <v>0.15271605503886623</v>
      </c>
    </row>
    <row r="672" spans="1:13" x14ac:dyDescent="0.25">
      <c r="A672" s="2">
        <v>2400</v>
      </c>
      <c r="C672" s="2" t="s">
        <v>5</v>
      </c>
      <c r="D672" s="2">
        <v>8</v>
      </c>
      <c r="E672" s="2">
        <v>4.05</v>
      </c>
      <c r="F672" s="12">
        <v>40634</v>
      </c>
      <c r="G672" s="18">
        <v>2013</v>
      </c>
      <c r="H672" s="2">
        <f ca="1">IF(G672=Inputs!$A$4,1,0)</f>
        <v>0</v>
      </c>
      <c r="I672" s="21">
        <f ca="1">IF(H672=1,HLOOKUP(MONTH(F672),Inputs!$B$11:$M$15,5),IF(YEAR($F672)&gt;$G672,0,IF(YEAR($F672)=$G672,HLOOKUP(MONTH(F672),Inputs!$B$11:$M$15,4),1)))</f>
        <v>1</v>
      </c>
      <c r="J672" s="2">
        <f>SUMIFS('raw data'!$E:$E,'raw data'!$A:$A,"="&amp;WholeYearOnly1!$A672,'raw data'!$G:$G,"="&amp;WholeYearOnly1!$G672)</f>
        <v>5</v>
      </c>
      <c r="K672" s="24">
        <f ca="1">$E672*I672*Inputs!$A$2</f>
        <v>4.4550000000000001</v>
      </c>
      <c r="L672" s="11">
        <f ca="1">IFERROR(J672/K672,"")</f>
        <v>1.122334455667789</v>
      </c>
      <c r="M672" s="26">
        <f>J672/((8760)*(E672/1000))</f>
        <v>0.1409324088167315</v>
      </c>
    </row>
    <row r="673" spans="1:13" x14ac:dyDescent="0.25">
      <c r="A673" s="2">
        <v>2427</v>
      </c>
      <c r="C673" s="2" t="s">
        <v>5</v>
      </c>
      <c r="D673" s="2">
        <v>8</v>
      </c>
      <c r="E673" s="2">
        <v>4.83</v>
      </c>
      <c r="F673" s="12">
        <v>40603</v>
      </c>
      <c r="G673" s="18">
        <v>2013</v>
      </c>
      <c r="H673" s="2">
        <f ca="1">IF(G673=Inputs!$A$4,1,0)</f>
        <v>0</v>
      </c>
      <c r="I673" s="21">
        <f ca="1">IF(H673=1,HLOOKUP(MONTH(F673),Inputs!$B$11:$M$15,5),IF(YEAR($F673)&gt;$G673,0,IF(YEAR($F673)=$G673,HLOOKUP(MONTH(F673),Inputs!$B$11:$M$15,4),1)))</f>
        <v>1</v>
      </c>
      <c r="J673" s="2">
        <f>SUMIFS('raw data'!$E:$E,'raw data'!$A:$A,"="&amp;WholeYearOnly1!$A673,'raw data'!$G:$G,"="&amp;WholeYearOnly1!$G673)</f>
        <v>6</v>
      </c>
      <c r="K673" s="24">
        <f ca="1">$E673*I673*Inputs!$A$2</f>
        <v>5.3130000000000006</v>
      </c>
      <c r="L673" s="11">
        <f ca="1">IFERROR(J673/K673,"")</f>
        <v>1.129305477131564</v>
      </c>
      <c r="M673" s="26">
        <f>J673/((8760)*(E673/1000))</f>
        <v>0.14180776539323292</v>
      </c>
    </row>
    <row r="674" spans="1:13" x14ac:dyDescent="0.25">
      <c r="A674" s="2">
        <v>2433</v>
      </c>
      <c r="C674" s="2" t="s">
        <v>5</v>
      </c>
      <c r="D674" s="2">
        <v>6</v>
      </c>
      <c r="E674" s="2">
        <v>8.14</v>
      </c>
      <c r="F674" s="12">
        <v>40603</v>
      </c>
      <c r="G674" s="18">
        <v>2013</v>
      </c>
      <c r="H674" s="2">
        <f ca="1">IF(G674=Inputs!$A$4,1,0)</f>
        <v>0</v>
      </c>
      <c r="I674" s="21">
        <f ca="1">IF(H674=1,HLOOKUP(MONTH(F674),Inputs!$B$11:$M$15,5),IF(YEAR($F674)&gt;$G674,0,IF(YEAR($F674)=$G674,HLOOKUP(MONTH(F674),Inputs!$B$11:$M$15,4),1)))</f>
        <v>1</v>
      </c>
      <c r="J674" s="2">
        <f>SUMIFS('raw data'!$E:$E,'raw data'!$A:$A,"="&amp;WholeYearOnly1!$A674,'raw data'!$G:$G,"="&amp;WholeYearOnly1!$G674)</f>
        <v>9</v>
      </c>
      <c r="K674" s="24">
        <f ca="1">$E674*I674*Inputs!$A$2</f>
        <v>8.9540000000000006</v>
      </c>
      <c r="L674" s="11">
        <f ca="1">IFERROR(J674/K674,"")</f>
        <v>1.0051373687737324</v>
      </c>
      <c r="M674" s="26">
        <f>J674/((8760)*(E674/1000))</f>
        <v>0.12621587964053715</v>
      </c>
    </row>
    <row r="675" spans="1:13" x14ac:dyDescent="0.25">
      <c r="A675" s="2">
        <v>2450</v>
      </c>
      <c r="C675" s="2" t="s">
        <v>5</v>
      </c>
      <c r="D675" s="2">
        <v>3</v>
      </c>
      <c r="E675" s="2">
        <v>44.8</v>
      </c>
      <c r="F675" s="12">
        <v>40575</v>
      </c>
      <c r="G675" s="18">
        <v>2013</v>
      </c>
      <c r="H675" s="2">
        <f ca="1">IF(G675=Inputs!$A$4,1,0)</f>
        <v>0</v>
      </c>
      <c r="I675" s="21">
        <f ca="1">IF(H675=1,HLOOKUP(MONTH(F675),Inputs!$B$11:$M$15,5),IF(YEAR($F675)&gt;$G675,0,IF(YEAR($F675)=$G675,HLOOKUP(MONTH(F675),Inputs!$B$11:$M$15,4),1)))</f>
        <v>1</v>
      </c>
      <c r="J675" s="2">
        <f>SUMIFS('raw data'!$E:$E,'raw data'!$A:$A,"="&amp;WholeYearOnly1!$A675,'raw data'!$G:$G,"="&amp;WholeYearOnly1!$G675)</f>
        <v>44</v>
      </c>
      <c r="K675" s="24">
        <f ca="1">$E675*I675*Inputs!$A$2</f>
        <v>49.28</v>
      </c>
      <c r="L675" s="11">
        <f ca="1">IFERROR(J675/K675,"")</f>
        <v>0.89285714285714279</v>
      </c>
      <c r="M675" s="26">
        <f>J675/((8760)*(E675/1000))</f>
        <v>0.11211676451402479</v>
      </c>
    </row>
    <row r="676" spans="1:13" x14ac:dyDescent="0.25">
      <c r="A676" s="2">
        <v>2463</v>
      </c>
      <c r="C676" s="2" t="s">
        <v>5</v>
      </c>
      <c r="D676" s="2">
        <v>3</v>
      </c>
      <c r="E676" s="2">
        <v>51.03</v>
      </c>
      <c r="F676" s="12">
        <v>40575</v>
      </c>
      <c r="G676" s="18">
        <v>2013</v>
      </c>
      <c r="H676" s="2">
        <f ca="1">IF(G676=Inputs!$A$4,1,0)</f>
        <v>0</v>
      </c>
      <c r="I676" s="21">
        <f ca="1">IF(H676=1,HLOOKUP(MONTH(F676),Inputs!$B$11:$M$15,5),IF(YEAR($F676)&gt;$G676,0,IF(YEAR($F676)=$G676,HLOOKUP(MONTH(F676),Inputs!$B$11:$M$15,4),1)))</f>
        <v>1</v>
      </c>
      <c r="J676" s="2">
        <f>SUMIFS('raw data'!$E:$E,'raw data'!$A:$A,"="&amp;WholeYearOnly1!$A676,'raw data'!$G:$G,"="&amp;WholeYearOnly1!$G676)</f>
        <v>55</v>
      </c>
      <c r="K676" s="24">
        <f ca="1">$E676*I676*Inputs!$A$2</f>
        <v>56.133000000000003</v>
      </c>
      <c r="L676" s="11">
        <f ca="1">IFERROR(J676/K676,"")</f>
        <v>0.97981579463060942</v>
      </c>
      <c r="M676" s="26">
        <f>J676/((8760)*(E676/1000))</f>
        <v>0.12303622991936876</v>
      </c>
    </row>
    <row r="677" spans="1:13" x14ac:dyDescent="0.25">
      <c r="A677" s="2">
        <v>2474</v>
      </c>
      <c r="C677" s="2" t="s">
        <v>5</v>
      </c>
      <c r="D677" s="2">
        <v>9</v>
      </c>
      <c r="E677" s="2">
        <v>5.17</v>
      </c>
      <c r="F677" s="12">
        <v>40634</v>
      </c>
      <c r="G677" s="18">
        <v>2013</v>
      </c>
      <c r="H677" s="2">
        <f ca="1">IF(G677=Inputs!$A$4,1,0)</f>
        <v>0</v>
      </c>
      <c r="I677" s="21">
        <f ca="1">IF(H677=1,HLOOKUP(MONTH(F677),Inputs!$B$11:$M$15,5),IF(YEAR($F677)&gt;$G677,0,IF(YEAR($F677)=$G677,HLOOKUP(MONTH(F677),Inputs!$B$11:$M$15,4),1)))</f>
        <v>1</v>
      </c>
      <c r="J677" s="2">
        <f>SUMIFS('raw data'!$E:$E,'raw data'!$A:$A,"="&amp;WholeYearOnly1!$A677,'raw data'!$G:$G,"="&amp;WholeYearOnly1!$G677)</f>
        <v>7</v>
      </c>
      <c r="K677" s="24">
        <f ca="1">$E677*I677*Inputs!$A$2</f>
        <v>5.6870000000000003</v>
      </c>
      <c r="L677" s="11">
        <f ca="1">IFERROR(J677/K677,"")</f>
        <v>1.2308774397749251</v>
      </c>
      <c r="M677" s="26">
        <f>J677/((8760)*(E677/1000))</f>
        <v>0.15456223558817556</v>
      </c>
    </row>
    <row r="678" spans="1:13" x14ac:dyDescent="0.25">
      <c r="A678" s="2">
        <v>2512</v>
      </c>
      <c r="C678" s="2" t="s">
        <v>5</v>
      </c>
      <c r="D678" s="2">
        <v>8</v>
      </c>
      <c r="E678" s="2">
        <v>8.0500000000000007</v>
      </c>
      <c r="F678" s="12">
        <v>40575</v>
      </c>
      <c r="G678" s="18">
        <v>2013</v>
      </c>
      <c r="H678" s="2">
        <f ca="1">IF(G678=Inputs!$A$4,1,0)</f>
        <v>0</v>
      </c>
      <c r="I678" s="21">
        <f ca="1">IF(H678=1,HLOOKUP(MONTH(F678),Inputs!$B$11:$M$15,5),IF(YEAR($F678)&gt;$G678,0,IF(YEAR($F678)=$G678,HLOOKUP(MONTH(F678),Inputs!$B$11:$M$15,4),1)))</f>
        <v>1</v>
      </c>
      <c r="J678" s="2">
        <f>SUMIFS('raw data'!$E:$E,'raw data'!$A:$A,"="&amp;WholeYearOnly1!$A678,'raw data'!$G:$G,"="&amp;WholeYearOnly1!$G678)</f>
        <v>10</v>
      </c>
      <c r="K678" s="24">
        <f ca="1">$E678*I678*Inputs!$A$2</f>
        <v>8.8550000000000022</v>
      </c>
      <c r="L678" s="11">
        <f ca="1">IFERROR(J678/K678,"")</f>
        <v>1.1293054771315638</v>
      </c>
      <c r="M678" s="26">
        <f>J678/((8760)*(E678/1000))</f>
        <v>0.14180776539323292</v>
      </c>
    </row>
    <row r="679" spans="1:13" x14ac:dyDescent="0.25">
      <c r="A679" s="2">
        <v>2619</v>
      </c>
      <c r="C679" s="2" t="s">
        <v>5</v>
      </c>
      <c r="D679" s="2">
        <v>8</v>
      </c>
      <c r="E679" s="2">
        <v>2.448</v>
      </c>
      <c r="F679" s="12">
        <v>40695</v>
      </c>
      <c r="G679" s="18">
        <v>2013</v>
      </c>
      <c r="H679" s="2">
        <f ca="1">IF(G679=Inputs!$A$4,1,0)</f>
        <v>0</v>
      </c>
      <c r="I679" s="21">
        <f ca="1">IF(H679=1,HLOOKUP(MONTH(F679),Inputs!$B$11:$M$15,5),IF(YEAR($F679)&gt;$G679,0,IF(YEAR($F679)=$G679,HLOOKUP(MONTH(F679),Inputs!$B$11:$M$15,4),1)))</f>
        <v>1</v>
      </c>
      <c r="J679" s="2">
        <f>SUMIFS('raw data'!$E:$E,'raw data'!$A:$A,"="&amp;WholeYearOnly1!$A679,'raw data'!$G:$G,"="&amp;WholeYearOnly1!$G679)</f>
        <v>3</v>
      </c>
      <c r="K679" s="24">
        <f ca="1">$E679*I679*Inputs!$A$2</f>
        <v>2.6928000000000001</v>
      </c>
      <c r="L679" s="11">
        <f ca="1">IFERROR(J679/K679,"")</f>
        <v>1.1140819964349375</v>
      </c>
      <c r="M679" s="26">
        <f>J679/((8760)*(E679/1000))</f>
        <v>0.13989614110484375</v>
      </c>
    </row>
    <row r="680" spans="1:13" x14ac:dyDescent="0.25">
      <c r="A680" s="2">
        <v>2638</v>
      </c>
      <c r="C680" s="2" t="s">
        <v>5</v>
      </c>
      <c r="D680" s="2">
        <v>6</v>
      </c>
      <c r="E680" s="2">
        <v>1.175</v>
      </c>
      <c r="F680" s="12">
        <v>40787</v>
      </c>
      <c r="G680" s="18">
        <v>2013</v>
      </c>
      <c r="H680" s="2">
        <f ca="1">IF(G680=Inputs!$A$4,1,0)</f>
        <v>0</v>
      </c>
      <c r="I680" s="21">
        <f ca="1">IF(H680=1,HLOOKUP(MONTH(F680),Inputs!$B$11:$M$15,5),IF(YEAR($F680)&gt;$G680,0,IF(YEAR($F680)=$G680,HLOOKUP(MONTH(F680),Inputs!$B$11:$M$15,4),1)))</f>
        <v>1</v>
      </c>
      <c r="J680" s="2">
        <f>SUMIFS('raw data'!$E:$E,'raw data'!$A:$A,"="&amp;WholeYearOnly1!$A680,'raw data'!$G:$G,"="&amp;WholeYearOnly1!$G680)</f>
        <v>2</v>
      </c>
      <c r="K680" s="24">
        <f ca="1">$E680*I680*Inputs!$A$2</f>
        <v>1.2925000000000002</v>
      </c>
      <c r="L680" s="11">
        <f ca="1">IFERROR(J680/K680,"")</f>
        <v>1.5473887814313343</v>
      </c>
      <c r="M680" s="26">
        <f>J680/((8760)*(E680/1000))</f>
        <v>0.19430681045370637</v>
      </c>
    </row>
    <row r="681" spans="1:13" x14ac:dyDescent="0.25">
      <c r="A681" s="2">
        <v>2746</v>
      </c>
      <c r="C681" s="2" t="s">
        <v>5</v>
      </c>
      <c r="D681" s="2">
        <v>6</v>
      </c>
      <c r="E681" s="2">
        <v>4.2300000000000004</v>
      </c>
      <c r="F681" s="12">
        <v>40756</v>
      </c>
      <c r="G681" s="18">
        <v>2013</v>
      </c>
      <c r="H681" s="2">
        <f ca="1">IF(G681=Inputs!$A$4,1,0)</f>
        <v>0</v>
      </c>
      <c r="I681" s="21">
        <f ca="1">IF(H681=1,HLOOKUP(MONTH(F681),Inputs!$B$11:$M$15,5),IF(YEAR($F681)&gt;$G681,0,IF(YEAR($F681)=$G681,HLOOKUP(MONTH(F681),Inputs!$B$11:$M$15,4),1)))</f>
        <v>1</v>
      </c>
      <c r="J681" s="2">
        <f>SUMIFS('raw data'!$E:$E,'raw data'!$A:$A,"="&amp;WholeYearOnly1!$A681,'raw data'!$G:$G,"="&amp;WholeYearOnly1!$G681)</f>
        <v>5</v>
      </c>
      <c r="K681" s="24">
        <f ca="1">$E681*I681*Inputs!$A$2</f>
        <v>4.6530000000000005</v>
      </c>
      <c r="L681" s="11">
        <f ca="1">IFERROR(J681/K681,"")</f>
        <v>1.0745755426606489</v>
      </c>
      <c r="M681" s="26">
        <f>J681/((8760)*(E681/1000))</f>
        <v>0.1349352850372961</v>
      </c>
    </row>
    <row r="682" spans="1:13" x14ac:dyDescent="0.25">
      <c r="A682" s="2">
        <v>2774</v>
      </c>
      <c r="C682" s="2" t="s">
        <v>5</v>
      </c>
      <c r="D682" s="2">
        <v>6</v>
      </c>
      <c r="E682" s="2">
        <v>2.8</v>
      </c>
      <c r="F682" s="12">
        <v>40725</v>
      </c>
      <c r="G682" s="18">
        <v>2013</v>
      </c>
      <c r="H682" s="2">
        <f ca="1">IF(G682=Inputs!$A$4,1,0)</f>
        <v>0</v>
      </c>
      <c r="I682" s="21">
        <f ca="1">IF(H682=1,HLOOKUP(MONTH(F682),Inputs!$B$11:$M$15,5),IF(YEAR($F682)&gt;$G682,0,IF(YEAR($F682)=$G682,HLOOKUP(MONTH(F682),Inputs!$B$11:$M$15,4),1)))</f>
        <v>1</v>
      </c>
      <c r="J682" s="2">
        <f>SUMIFS('raw data'!$E:$E,'raw data'!$A:$A,"="&amp;WholeYearOnly1!$A682,'raw data'!$G:$G,"="&amp;WholeYearOnly1!$G682)</f>
        <v>4</v>
      </c>
      <c r="K682" s="24">
        <f ca="1">$E682*I682*Inputs!$A$2</f>
        <v>3.08</v>
      </c>
      <c r="L682" s="11">
        <f ca="1">IFERROR(J682/K682,"")</f>
        <v>1.2987012987012987</v>
      </c>
      <c r="M682" s="26">
        <f>J682/((8760)*(E682/1000))</f>
        <v>0.16307893020221789</v>
      </c>
    </row>
    <row r="683" spans="1:13" x14ac:dyDescent="0.25">
      <c r="A683" s="2">
        <v>2824</v>
      </c>
      <c r="C683" s="2" t="s">
        <v>5</v>
      </c>
      <c r="D683" s="2">
        <v>8</v>
      </c>
      <c r="E683" s="2">
        <v>2.1760000000000002</v>
      </c>
      <c r="F683" s="12">
        <v>40695</v>
      </c>
      <c r="G683" s="18">
        <v>2013</v>
      </c>
      <c r="H683" s="2">
        <f ca="1">IF(G683=Inputs!$A$4,1,0)</f>
        <v>0</v>
      </c>
      <c r="I683" s="21">
        <f ca="1">IF(H683=1,HLOOKUP(MONTH(F683),Inputs!$B$11:$M$15,5),IF(YEAR($F683)&gt;$G683,0,IF(YEAR($F683)=$G683,HLOOKUP(MONTH(F683),Inputs!$B$11:$M$15,4),1)))</f>
        <v>1</v>
      </c>
      <c r="J683" s="2">
        <f>SUMIFS('raw data'!$E:$E,'raw data'!$A:$A,"="&amp;WholeYearOnly1!$A683,'raw data'!$G:$G,"="&amp;WholeYearOnly1!$G683)</f>
        <v>2</v>
      </c>
      <c r="K683" s="24">
        <f ca="1">$E683*I683*Inputs!$A$2</f>
        <v>2.3936000000000002</v>
      </c>
      <c r="L683" s="11">
        <f ca="1">IFERROR(J683/K683,"")</f>
        <v>0.83556149732620311</v>
      </c>
      <c r="M683" s="26">
        <f>J683/((8760)*(E683/1000))</f>
        <v>0.10492210582863283</v>
      </c>
    </row>
    <row r="684" spans="1:13" x14ac:dyDescent="0.25">
      <c r="A684" s="2">
        <v>2929</v>
      </c>
      <c r="C684" s="2" t="s">
        <v>5</v>
      </c>
      <c r="D684" s="2">
        <v>6</v>
      </c>
      <c r="E684" s="2">
        <v>6.44</v>
      </c>
      <c r="F684" s="12">
        <v>40664</v>
      </c>
      <c r="G684" s="18">
        <v>2013</v>
      </c>
      <c r="H684" s="2">
        <f ca="1">IF(G684=Inputs!$A$4,1,0)</f>
        <v>0</v>
      </c>
      <c r="I684" s="21">
        <f ca="1">IF(H684=1,HLOOKUP(MONTH(F684),Inputs!$B$11:$M$15,5),IF(YEAR($F684)&gt;$G684,0,IF(YEAR($F684)=$G684,HLOOKUP(MONTH(F684),Inputs!$B$11:$M$15,4),1)))</f>
        <v>1</v>
      </c>
      <c r="J684" s="2">
        <f>SUMIFS('raw data'!$E:$E,'raw data'!$A:$A,"="&amp;WholeYearOnly1!$A684,'raw data'!$G:$G,"="&amp;WholeYearOnly1!$G684)</f>
        <v>8</v>
      </c>
      <c r="K684" s="24">
        <f ca="1">$E684*I684*Inputs!$A$2</f>
        <v>7.0840000000000014</v>
      </c>
      <c r="L684" s="11">
        <f ca="1">IFERROR(J684/K684,"")</f>
        <v>1.1293054771315638</v>
      </c>
      <c r="M684" s="26">
        <f>J684/((8760)*(E684/1000))</f>
        <v>0.14180776539323292</v>
      </c>
    </row>
    <row r="685" spans="1:13" x14ac:dyDescent="0.25">
      <c r="A685" s="2">
        <v>3030</v>
      </c>
      <c r="C685" s="2" t="s">
        <v>5</v>
      </c>
      <c r="D685" s="2">
        <v>6</v>
      </c>
      <c r="E685" s="2">
        <v>7.8540000000000001</v>
      </c>
      <c r="F685" s="12">
        <v>40725</v>
      </c>
      <c r="G685" s="18">
        <v>2013</v>
      </c>
      <c r="H685" s="2">
        <f ca="1">IF(G685=Inputs!$A$4,1,0)</f>
        <v>0</v>
      </c>
      <c r="I685" s="21">
        <f ca="1">IF(H685=1,HLOOKUP(MONTH(F685),Inputs!$B$11:$M$15,5),IF(YEAR($F685)&gt;$G685,0,IF(YEAR($F685)=$G685,HLOOKUP(MONTH(F685),Inputs!$B$11:$M$15,4),1)))</f>
        <v>1</v>
      </c>
      <c r="J685" s="2">
        <f>SUMIFS('raw data'!$E:$E,'raw data'!$A:$A,"="&amp;WholeYearOnly1!$A685,'raw data'!$G:$G,"="&amp;WholeYearOnly1!$G685)</f>
        <v>10</v>
      </c>
      <c r="K685" s="24">
        <f ca="1">$E685*I685*Inputs!$A$2</f>
        <v>8.6394000000000002</v>
      </c>
      <c r="L685" s="11">
        <f ca="1">IFERROR(J685/K685,"")</f>
        <v>1.1574877885038313</v>
      </c>
      <c r="M685" s="26">
        <f>J685/((8760)*(E685/1000))</f>
        <v>0.14534664010892859</v>
      </c>
    </row>
    <row r="686" spans="1:13" x14ac:dyDescent="0.25">
      <c r="A686" s="2">
        <v>3075</v>
      </c>
      <c r="C686" s="2" t="s">
        <v>5</v>
      </c>
      <c r="D686" s="2">
        <v>5</v>
      </c>
      <c r="E686" s="2">
        <v>2.08</v>
      </c>
      <c r="F686" s="12">
        <v>41122</v>
      </c>
      <c r="G686" s="18">
        <v>2013</v>
      </c>
      <c r="H686" s="2">
        <f ca="1">IF(G686=Inputs!$A$4,1,0)</f>
        <v>0</v>
      </c>
      <c r="I686" s="21">
        <f ca="1">IF(H686=1,HLOOKUP(MONTH(F686),Inputs!$B$11:$M$15,5),IF(YEAR($F686)&gt;$G686,0,IF(YEAR($F686)=$G686,HLOOKUP(MONTH(F686),Inputs!$B$11:$M$15,4),1)))</f>
        <v>1</v>
      </c>
      <c r="J686" s="2">
        <f>SUMIFS('raw data'!$E:$E,'raw data'!$A:$A,"="&amp;WholeYearOnly1!$A686,'raw data'!$G:$G,"="&amp;WholeYearOnly1!$G686)</f>
        <v>1</v>
      </c>
      <c r="K686" s="24">
        <f ca="1">$E686*I686*Inputs!$A$2</f>
        <v>2.2880000000000003</v>
      </c>
      <c r="L686" s="11">
        <f ca="1">IFERROR(J686/K686,"")</f>
        <v>0.43706293706293703</v>
      </c>
      <c r="M686" s="26">
        <f>J686/((8760)*(E686/1000))</f>
        <v>5.4882332279592549E-2</v>
      </c>
    </row>
    <row r="687" spans="1:13" x14ac:dyDescent="0.25">
      <c r="A687" s="2">
        <v>3153</v>
      </c>
      <c r="C687" s="2" t="s">
        <v>5</v>
      </c>
      <c r="D687" s="2">
        <v>5</v>
      </c>
      <c r="E687" s="2">
        <v>5.94</v>
      </c>
      <c r="F687" s="12">
        <v>40695</v>
      </c>
      <c r="G687" s="18">
        <v>2013</v>
      </c>
      <c r="H687" s="2">
        <f ca="1">IF(G687=Inputs!$A$4,1,0)</f>
        <v>0</v>
      </c>
      <c r="I687" s="21">
        <f ca="1">IF(H687=1,HLOOKUP(MONTH(F687),Inputs!$B$11:$M$15,5),IF(YEAR($F687)&gt;$G687,0,IF(YEAR($F687)=$G687,HLOOKUP(MONTH(F687),Inputs!$B$11:$M$15,4),1)))</f>
        <v>1</v>
      </c>
      <c r="J687" s="2">
        <f>SUMIFS('raw data'!$E:$E,'raw data'!$A:$A,"="&amp;WholeYearOnly1!$A687,'raw data'!$G:$G,"="&amp;WholeYearOnly1!$G687)</f>
        <v>6</v>
      </c>
      <c r="K687" s="24">
        <f ca="1">$E687*I687*Inputs!$A$2</f>
        <v>6.5340000000000007</v>
      </c>
      <c r="L687" s="11">
        <f ca="1">IFERROR(J687/K687,"")</f>
        <v>0.9182736455463727</v>
      </c>
      <c r="M687" s="26">
        <f>J687/((8760)*(E687/1000))</f>
        <v>0.11530833448641668</v>
      </c>
    </row>
    <row r="688" spans="1:13" x14ac:dyDescent="0.25">
      <c r="A688" s="2">
        <v>3195</v>
      </c>
      <c r="C688" s="2" t="s">
        <v>5</v>
      </c>
      <c r="D688" s="2">
        <v>5</v>
      </c>
      <c r="E688" s="2">
        <v>5.59</v>
      </c>
      <c r="F688" s="12">
        <v>40817</v>
      </c>
      <c r="G688" s="18">
        <v>2013</v>
      </c>
      <c r="H688" s="2">
        <f ca="1">IF(G688=Inputs!$A$4,1,0)</f>
        <v>0</v>
      </c>
      <c r="I688" s="21">
        <f ca="1">IF(H688=1,HLOOKUP(MONTH(F688),Inputs!$B$11:$M$15,5),IF(YEAR($F688)&gt;$G688,0,IF(YEAR($F688)=$G688,HLOOKUP(MONTH(F688),Inputs!$B$11:$M$15,4),1)))</f>
        <v>1</v>
      </c>
      <c r="J688" s="2">
        <f>SUMIFS('raw data'!$E:$E,'raw data'!$A:$A,"="&amp;WholeYearOnly1!$A688,'raw data'!$G:$G,"="&amp;WholeYearOnly1!$G688)</f>
        <v>6</v>
      </c>
      <c r="K688" s="24">
        <f ca="1">$E688*I688*Inputs!$A$2</f>
        <v>6.149</v>
      </c>
      <c r="L688" s="11">
        <f ca="1">IFERROR(J688/K688,"")</f>
        <v>0.97576841762888278</v>
      </c>
      <c r="M688" s="26">
        <f>J688/((8760)*(E688/1000))</f>
        <v>0.12252799764746246</v>
      </c>
    </row>
    <row r="689" spans="1:13" x14ac:dyDescent="0.25">
      <c r="A689" s="2">
        <v>3300</v>
      </c>
      <c r="C689" s="2" t="s">
        <v>5</v>
      </c>
      <c r="D689" s="2">
        <v>5</v>
      </c>
      <c r="E689" s="2">
        <v>9.99</v>
      </c>
      <c r="F689" s="12">
        <v>40664</v>
      </c>
      <c r="G689" s="18">
        <v>2013</v>
      </c>
      <c r="H689" s="2">
        <f ca="1">IF(G689=Inputs!$A$4,1,0)</f>
        <v>0</v>
      </c>
      <c r="I689" s="21">
        <f ca="1">IF(H689=1,HLOOKUP(MONTH(F689),Inputs!$B$11:$M$15,5),IF(YEAR($F689)&gt;$G689,0,IF(YEAR($F689)=$G689,HLOOKUP(MONTH(F689),Inputs!$B$11:$M$15,4),1)))</f>
        <v>1</v>
      </c>
      <c r="J689" s="2">
        <f>SUMIFS('raw data'!$E:$E,'raw data'!$A:$A,"="&amp;WholeYearOnly1!$A689,'raw data'!$G:$G,"="&amp;WholeYearOnly1!$G689)</f>
        <v>10</v>
      </c>
      <c r="K689" s="24">
        <f ca="1">$E689*I689*Inputs!$A$2</f>
        <v>10.989000000000001</v>
      </c>
      <c r="L689" s="11">
        <f ca="1">IFERROR(J689/K689,"")</f>
        <v>0.91000091000090999</v>
      </c>
      <c r="M689" s="26">
        <f>J689/((8760)*(E689/1000))</f>
        <v>0.11426952066221473</v>
      </c>
    </row>
    <row r="690" spans="1:13" x14ac:dyDescent="0.25">
      <c r="A690" s="2">
        <v>3306</v>
      </c>
      <c r="C690" s="2" t="s">
        <v>5</v>
      </c>
      <c r="D690" s="2">
        <v>8</v>
      </c>
      <c r="E690" s="2">
        <v>1.9039999999999999</v>
      </c>
      <c r="F690" s="12">
        <v>40756</v>
      </c>
      <c r="G690" s="18">
        <v>2013</v>
      </c>
      <c r="H690" s="2">
        <f ca="1">IF(G690=Inputs!$A$4,1,0)</f>
        <v>0</v>
      </c>
      <c r="I690" s="21">
        <f ca="1">IF(H690=1,HLOOKUP(MONTH(F690),Inputs!$B$11:$M$15,5),IF(YEAR($F690)&gt;$G690,0,IF(YEAR($F690)=$G690,HLOOKUP(MONTH(F690),Inputs!$B$11:$M$15,4),1)))</f>
        <v>1</v>
      </c>
      <c r="J690" s="2">
        <f>SUMIFS('raw data'!$E:$E,'raw data'!$A:$A,"="&amp;WholeYearOnly1!$A690,'raw data'!$G:$G,"="&amp;WholeYearOnly1!$G690)</f>
        <v>3</v>
      </c>
      <c r="K690" s="24">
        <f ca="1">$E690*I690*Inputs!$A$2</f>
        <v>2.0944000000000003</v>
      </c>
      <c r="L690" s="11">
        <f ca="1">IFERROR(J690/K690,"")</f>
        <v>1.4323911382734911</v>
      </c>
      <c r="M690" s="26">
        <f>J690/((8760)*(E690/1000))</f>
        <v>0.17986646713479912</v>
      </c>
    </row>
    <row r="691" spans="1:13" x14ac:dyDescent="0.25">
      <c r="A691" s="2">
        <v>3425</v>
      </c>
      <c r="C691" s="2" t="s">
        <v>5</v>
      </c>
      <c r="D691" s="2">
        <v>8</v>
      </c>
      <c r="E691" s="2">
        <v>53.76</v>
      </c>
      <c r="F691" s="12">
        <v>40848</v>
      </c>
      <c r="G691" s="18">
        <v>2013</v>
      </c>
      <c r="H691" s="2">
        <f ca="1">IF(G691=Inputs!$A$4,1,0)</f>
        <v>0</v>
      </c>
      <c r="I691" s="21">
        <f ca="1">IF(H691=1,HLOOKUP(MONTH(F691),Inputs!$B$11:$M$15,5),IF(YEAR($F691)&gt;$G691,0,IF(YEAR($F691)=$G691,HLOOKUP(MONTH(F691),Inputs!$B$11:$M$15,4),1)))</f>
        <v>1</v>
      </c>
      <c r="J691" s="2">
        <f>SUMIFS('raw data'!$E:$E,'raw data'!$A:$A,"="&amp;WholeYearOnly1!$A691,'raw data'!$G:$G,"="&amp;WholeYearOnly1!$G691)</f>
        <v>69</v>
      </c>
      <c r="K691" s="24">
        <f ca="1">$E691*I691*Inputs!$A$2</f>
        <v>59.136000000000003</v>
      </c>
      <c r="L691" s="11">
        <f ca="1">IFERROR(J691/K691,"")</f>
        <v>1.166801948051948</v>
      </c>
      <c r="M691" s="26">
        <f>J691/((8760)*(E691/1000))</f>
        <v>0.14651622635355513</v>
      </c>
    </row>
    <row r="692" spans="1:13" x14ac:dyDescent="0.25">
      <c r="A692" s="2">
        <v>3439</v>
      </c>
      <c r="C692" s="2" t="s">
        <v>5</v>
      </c>
      <c r="D692" s="2">
        <v>6</v>
      </c>
      <c r="E692" s="2">
        <v>7.56</v>
      </c>
      <c r="F692" s="12">
        <v>40940</v>
      </c>
      <c r="G692" s="18">
        <v>2013</v>
      </c>
      <c r="H692" s="2">
        <f ca="1">IF(G692=Inputs!$A$4,1,0)</f>
        <v>0</v>
      </c>
      <c r="I692" s="21">
        <f ca="1">IF(H692=1,HLOOKUP(MONTH(F692),Inputs!$B$11:$M$15,5),IF(YEAR($F692)&gt;$G692,0,IF(YEAR($F692)=$G692,HLOOKUP(MONTH(F692),Inputs!$B$11:$M$15,4),1)))</f>
        <v>1</v>
      </c>
      <c r="J692" s="2">
        <f>SUMIFS('raw data'!$E:$E,'raw data'!$A:$A,"="&amp;WholeYearOnly1!$A692,'raw data'!$G:$G,"="&amp;WholeYearOnly1!$G692)</f>
        <v>9</v>
      </c>
      <c r="K692" s="24">
        <f ca="1">$E692*I692*Inputs!$A$2</f>
        <v>8.3160000000000007</v>
      </c>
      <c r="L692" s="11">
        <f ca="1">IFERROR(J692/K692,"")</f>
        <v>1.0822510822510822</v>
      </c>
      <c r="M692" s="26">
        <f>J692/((8760)*(E692/1000))</f>
        <v>0.13589910850184822</v>
      </c>
    </row>
    <row r="693" spans="1:13" x14ac:dyDescent="0.25">
      <c r="A693" s="2">
        <v>3488</v>
      </c>
      <c r="C693" s="2" t="s">
        <v>5</v>
      </c>
      <c r="D693" s="2">
        <v>6</v>
      </c>
      <c r="E693" s="2">
        <v>2.4790000000000001</v>
      </c>
      <c r="F693" s="12">
        <v>41030</v>
      </c>
      <c r="G693" s="18">
        <v>2013</v>
      </c>
      <c r="H693" s="2">
        <f ca="1">IF(G693=Inputs!$A$4,1,0)</f>
        <v>0</v>
      </c>
      <c r="I693" s="21">
        <f ca="1">IF(H693=1,HLOOKUP(MONTH(F693),Inputs!$B$11:$M$15,5),IF(YEAR($F693)&gt;$G693,0,IF(YEAR($F693)=$G693,HLOOKUP(MONTH(F693),Inputs!$B$11:$M$15,4),1)))</f>
        <v>1</v>
      </c>
      <c r="J693" s="2">
        <f>SUMIFS('raw data'!$E:$E,'raw data'!$A:$A,"="&amp;WholeYearOnly1!$A693,'raw data'!$G:$G,"="&amp;WholeYearOnly1!$G693)</f>
        <v>0</v>
      </c>
      <c r="K693" s="24">
        <f ca="1">$E693*I693*Inputs!$A$2</f>
        <v>2.7269000000000001</v>
      </c>
      <c r="L693" s="11">
        <f ca="1">IFERROR(J693/K693,"")</f>
        <v>0</v>
      </c>
      <c r="M693" s="26">
        <f>J693/((8760)*(E693/1000))</f>
        <v>0</v>
      </c>
    </row>
    <row r="694" spans="1:13" x14ac:dyDescent="0.25">
      <c r="A694" s="2">
        <v>3613</v>
      </c>
      <c r="C694" s="2" t="s">
        <v>5</v>
      </c>
      <c r="D694" s="2">
        <v>6</v>
      </c>
      <c r="E694" s="2">
        <v>1.84</v>
      </c>
      <c r="F694" s="12">
        <v>41122</v>
      </c>
      <c r="G694" s="18">
        <v>2013</v>
      </c>
      <c r="H694" s="2">
        <f ca="1">IF(G694=Inputs!$A$4,1,0)</f>
        <v>0</v>
      </c>
      <c r="I694" s="21">
        <f ca="1">IF(H694=1,HLOOKUP(MONTH(F694),Inputs!$B$11:$M$15,5),IF(YEAR($F694)&gt;$G694,0,IF(YEAR($F694)=$G694,HLOOKUP(MONTH(F694),Inputs!$B$11:$M$15,4),1)))</f>
        <v>1</v>
      </c>
      <c r="J694" s="2">
        <f>SUMIFS('raw data'!$E:$E,'raw data'!$A:$A,"="&amp;WholeYearOnly1!$A694,'raw data'!$G:$G,"="&amp;WholeYearOnly1!$G694)</f>
        <v>1</v>
      </c>
      <c r="K694" s="24">
        <f ca="1">$E694*I694*Inputs!$A$2</f>
        <v>2.0240000000000005</v>
      </c>
      <c r="L694" s="11">
        <f ca="1">IFERROR(J694/K694,"")</f>
        <v>0.49407114624505916</v>
      </c>
      <c r="M694" s="26">
        <f>J694/((8760)*(E694/1000))</f>
        <v>6.2040897359539403E-2</v>
      </c>
    </row>
    <row r="695" spans="1:13" x14ac:dyDescent="0.25">
      <c r="A695" s="2">
        <v>3735</v>
      </c>
      <c r="C695" s="2" t="s">
        <v>5</v>
      </c>
      <c r="D695" s="2">
        <v>8</v>
      </c>
      <c r="E695" s="2">
        <v>2.585</v>
      </c>
      <c r="F695" s="12">
        <v>41000</v>
      </c>
      <c r="G695" s="18">
        <v>2013</v>
      </c>
      <c r="H695" s="2">
        <f ca="1">IF(G695=Inputs!$A$4,1,0)</f>
        <v>0</v>
      </c>
      <c r="I695" s="21">
        <f ca="1">IF(H695=1,HLOOKUP(MONTH(F695),Inputs!$B$11:$M$15,5),IF(YEAR($F695)&gt;$G695,0,IF(YEAR($F695)=$G695,HLOOKUP(MONTH(F695),Inputs!$B$11:$M$15,4),1)))</f>
        <v>1</v>
      </c>
      <c r="J695" s="2">
        <f>SUMIFS('raw data'!$E:$E,'raw data'!$A:$A,"="&amp;WholeYearOnly1!$A695,'raw data'!$G:$G,"="&amp;WholeYearOnly1!$G695)</f>
        <v>3</v>
      </c>
      <c r="K695" s="24">
        <f ca="1">$E695*I695*Inputs!$A$2</f>
        <v>2.8435000000000001</v>
      </c>
      <c r="L695" s="11">
        <f ca="1">IFERROR(J695/K695,"")</f>
        <v>1.0550378055213645</v>
      </c>
      <c r="M695" s="26">
        <f>J695/((8760)*(E695/1000))</f>
        <v>0.13248191621843619</v>
      </c>
    </row>
    <row r="696" spans="1:13" x14ac:dyDescent="0.25">
      <c r="A696" s="2">
        <v>3753</v>
      </c>
      <c r="C696" s="2" t="s">
        <v>5</v>
      </c>
      <c r="D696" s="2">
        <v>6</v>
      </c>
      <c r="E696" s="2">
        <v>5.7350000000000003</v>
      </c>
      <c r="F696" s="12">
        <v>40634</v>
      </c>
      <c r="G696" s="18">
        <v>2013</v>
      </c>
      <c r="H696" s="2">
        <f ca="1">IF(G696=Inputs!$A$4,1,0)</f>
        <v>0</v>
      </c>
      <c r="I696" s="21">
        <f ca="1">IF(H696=1,HLOOKUP(MONTH(F696),Inputs!$B$11:$M$15,5),IF(YEAR($F696)&gt;$G696,0,IF(YEAR($F696)=$G696,HLOOKUP(MONTH(F696),Inputs!$B$11:$M$15,4),1)))</f>
        <v>1</v>
      </c>
      <c r="J696" s="2">
        <f>SUMIFS('raw data'!$E:$E,'raw data'!$A:$A,"="&amp;WholeYearOnly1!$A696,'raw data'!$G:$G,"="&amp;WholeYearOnly1!$G696)</f>
        <v>7</v>
      </c>
      <c r="K696" s="24">
        <f ca="1">$E696*I696*Inputs!$A$2</f>
        <v>6.3085000000000004</v>
      </c>
      <c r="L696" s="11">
        <f ca="1">IFERROR(J696/K696,"")</f>
        <v>1.1096140128398193</v>
      </c>
      <c r="M696" s="26">
        <f>J696/((8760)*(E696/1000))</f>
        <v>0.13933509293650698</v>
      </c>
    </row>
    <row r="697" spans="1:13" x14ac:dyDescent="0.25">
      <c r="A697" s="2">
        <v>4883</v>
      </c>
      <c r="C697" s="2" t="s">
        <v>5</v>
      </c>
      <c r="D697" s="2">
        <v>6</v>
      </c>
      <c r="E697" s="2">
        <v>2.8330000000000002</v>
      </c>
      <c r="F697" s="12">
        <v>41244</v>
      </c>
      <c r="G697" s="18">
        <v>2013</v>
      </c>
      <c r="H697" s="2">
        <f ca="1">IF(G697=Inputs!$A$4,1,0)</f>
        <v>0</v>
      </c>
      <c r="I697" s="21">
        <f ca="1">IF(H697=1,HLOOKUP(MONTH(F697),Inputs!$B$11:$M$15,5),IF(YEAR($F697)&gt;$G697,0,IF(YEAR($F697)=$G697,HLOOKUP(MONTH(F697),Inputs!$B$11:$M$15,4),1)))</f>
        <v>1</v>
      </c>
      <c r="J697" s="2">
        <f>SUMIFS('raw data'!$E:$E,'raw data'!$A:$A,"="&amp;WholeYearOnly1!$A697,'raw data'!$G:$G,"="&amp;WholeYearOnly1!$G697)</f>
        <v>0</v>
      </c>
      <c r="K697" s="24">
        <f ca="1">$E697*I697*Inputs!$A$2</f>
        <v>3.1163000000000003</v>
      </c>
      <c r="L697" s="11">
        <f ca="1">IFERROR(J697/K697,"")</f>
        <v>0</v>
      </c>
      <c r="M697" s="26">
        <f>J697/((8760)*(E697/1000))</f>
        <v>0</v>
      </c>
    </row>
    <row r="698" spans="1:13" x14ac:dyDescent="0.25">
      <c r="A698" s="2">
        <v>4933</v>
      </c>
      <c r="C698" s="2" t="s">
        <v>5</v>
      </c>
      <c r="D698" s="2">
        <v>13</v>
      </c>
      <c r="E698" s="2">
        <v>18</v>
      </c>
      <c r="F698" s="12">
        <v>40969</v>
      </c>
      <c r="G698" s="18">
        <v>2013</v>
      </c>
      <c r="H698" s="2">
        <f ca="1">IF(G698=Inputs!$A$4,1,0)</f>
        <v>0</v>
      </c>
      <c r="I698" s="21">
        <f ca="1">IF(H698=1,HLOOKUP(MONTH(F698),Inputs!$B$11:$M$15,5),IF(YEAR($F698)&gt;$G698,0,IF(YEAR($F698)=$G698,HLOOKUP(MONTH(F698),Inputs!$B$11:$M$15,4),1)))</f>
        <v>1</v>
      </c>
      <c r="J698" s="2">
        <f>SUMIFS('raw data'!$E:$E,'raw data'!$A:$A,"="&amp;WholeYearOnly1!$A698,'raw data'!$G:$G,"="&amp;WholeYearOnly1!$G698)</f>
        <v>21</v>
      </c>
      <c r="K698" s="24">
        <f ca="1">$E698*I698*Inputs!$A$2</f>
        <v>19.8</v>
      </c>
      <c r="L698" s="11">
        <f ca="1">IFERROR(J698/K698,"")</f>
        <v>1.0606060606060606</v>
      </c>
      <c r="M698" s="26">
        <f>J698/((8760)*(E698/1000))</f>
        <v>0.13318112633181128</v>
      </c>
    </row>
    <row r="699" spans="1:13" x14ac:dyDescent="0.25">
      <c r="A699" s="2">
        <v>5221</v>
      </c>
      <c r="C699" s="2" t="s">
        <v>5</v>
      </c>
      <c r="D699" s="2">
        <v>6</v>
      </c>
      <c r="E699" s="2">
        <v>1.76</v>
      </c>
      <c r="F699" s="12">
        <v>41183</v>
      </c>
      <c r="G699" s="18">
        <v>2013</v>
      </c>
      <c r="H699" s="2">
        <f ca="1">IF(G699=Inputs!$A$4,1,0)</f>
        <v>0</v>
      </c>
      <c r="I699" s="21">
        <f ca="1">IF(H699=1,HLOOKUP(MONTH(F699),Inputs!$B$11:$M$15,5),IF(YEAR($F699)&gt;$G699,0,IF(YEAR($F699)=$G699,HLOOKUP(MONTH(F699),Inputs!$B$11:$M$15,4),1)))</f>
        <v>1</v>
      </c>
      <c r="J699" s="2">
        <f>SUMIFS('raw data'!$E:$E,'raw data'!$A:$A,"="&amp;WholeYearOnly1!$A699,'raw data'!$G:$G,"="&amp;WholeYearOnly1!$G699)</f>
        <v>2</v>
      </c>
      <c r="K699" s="24">
        <f ca="1">$E699*I699*Inputs!$A$2</f>
        <v>1.9360000000000002</v>
      </c>
      <c r="L699" s="11">
        <f ca="1">IFERROR(J699/K699,"")</f>
        <v>1.0330578512396693</v>
      </c>
      <c r="M699" s="26">
        <f>J699/((8760)*(E699/1000))</f>
        <v>0.12972187629721876</v>
      </c>
    </row>
    <row r="700" spans="1:13" x14ac:dyDescent="0.25">
      <c r="A700" s="2">
        <v>5880</v>
      </c>
      <c r="C700" s="2" t="s">
        <v>5</v>
      </c>
      <c r="D700" s="2">
        <v>6</v>
      </c>
      <c r="E700" s="2">
        <v>2.88</v>
      </c>
      <c r="F700" s="12">
        <v>41091</v>
      </c>
      <c r="G700" s="18">
        <v>2013</v>
      </c>
      <c r="H700" s="2">
        <f ca="1">IF(G700=Inputs!$A$4,1,0)</f>
        <v>0</v>
      </c>
      <c r="I700" s="21">
        <f ca="1">IF(H700=1,HLOOKUP(MONTH(F700),Inputs!$B$11:$M$15,5),IF(YEAR($F700)&gt;$G700,0,IF(YEAR($F700)=$G700,HLOOKUP(MONTH(F700),Inputs!$B$11:$M$15,4),1)))</f>
        <v>1</v>
      </c>
      <c r="J700" s="2">
        <f>SUMIFS('raw data'!$E:$E,'raw data'!$A:$A,"="&amp;WholeYearOnly1!$A700,'raw data'!$G:$G,"="&amp;WholeYearOnly1!$G700)</f>
        <v>4</v>
      </c>
      <c r="K700" s="24">
        <f ca="1">$E700*I700*Inputs!$A$2</f>
        <v>3.1680000000000001</v>
      </c>
      <c r="L700" s="11">
        <f ca="1">IFERROR(J700/K700,"")</f>
        <v>1.2626262626262625</v>
      </c>
      <c r="M700" s="26">
        <f>J700/((8760)*(E700/1000))</f>
        <v>0.15854895991882295</v>
      </c>
    </row>
    <row r="701" spans="1:13" x14ac:dyDescent="0.25">
      <c r="A701" s="2">
        <v>7829</v>
      </c>
      <c r="C701" s="2" t="s">
        <v>5</v>
      </c>
      <c r="D701" s="2">
        <v>8</v>
      </c>
      <c r="E701" s="2">
        <v>1.4330000000000001</v>
      </c>
      <c r="F701" s="12">
        <v>41091</v>
      </c>
      <c r="G701" s="18">
        <v>2013</v>
      </c>
      <c r="H701" s="2">
        <f ca="1">IF(G701=Inputs!$A$4,1,0)</f>
        <v>0</v>
      </c>
      <c r="I701" s="21">
        <f ca="1">IF(H701=1,HLOOKUP(MONTH(F701),Inputs!$B$11:$M$15,5),IF(YEAR($F701)&gt;$G701,0,IF(YEAR($F701)=$G701,HLOOKUP(MONTH(F701),Inputs!$B$11:$M$15,4),1)))</f>
        <v>1</v>
      </c>
      <c r="J701" s="2">
        <f>SUMIFS('raw data'!$E:$E,'raw data'!$A:$A,"="&amp;WholeYearOnly1!$A701,'raw data'!$G:$G,"="&amp;WholeYearOnly1!$G701)</f>
        <v>0</v>
      </c>
      <c r="K701" s="24">
        <f ca="1">$E701*I701*Inputs!$A$2</f>
        <v>1.5763000000000003</v>
      </c>
      <c r="L701" s="11">
        <f ca="1">IFERROR(J701/K701,"")</f>
        <v>0</v>
      </c>
      <c r="M701" s="26">
        <f>J701/((8760)*(E701/1000))</f>
        <v>0</v>
      </c>
    </row>
    <row r="702" spans="1:13" x14ac:dyDescent="0.25">
      <c r="A702" s="2">
        <v>8069</v>
      </c>
      <c r="C702" s="2" t="s">
        <v>5</v>
      </c>
      <c r="D702" s="2">
        <v>8</v>
      </c>
      <c r="E702" s="2">
        <v>2.6619999999999999</v>
      </c>
      <c r="F702" s="12">
        <v>41183</v>
      </c>
      <c r="G702" s="18">
        <v>2013</v>
      </c>
      <c r="H702" s="2">
        <f ca="1">IF(G702=Inputs!$A$4,1,0)</f>
        <v>0</v>
      </c>
      <c r="I702" s="21">
        <f ca="1">IF(H702=1,HLOOKUP(MONTH(F702),Inputs!$B$11:$M$15,5),IF(YEAR($F702)&gt;$G702,0,IF(YEAR($F702)=$G702,HLOOKUP(MONTH(F702),Inputs!$B$11:$M$15,4),1)))</f>
        <v>1</v>
      </c>
      <c r="J702" s="2">
        <f>SUMIFS('raw data'!$E:$E,'raw data'!$A:$A,"="&amp;WholeYearOnly1!$A702,'raw data'!$G:$G,"="&amp;WholeYearOnly1!$G702)</f>
        <v>0</v>
      </c>
      <c r="K702" s="24">
        <f ca="1">$E702*I702*Inputs!$A$2</f>
        <v>2.9282000000000004</v>
      </c>
      <c r="L702" s="11">
        <f ca="1">IFERROR(J702/K702,"")</f>
        <v>0</v>
      </c>
      <c r="M702" s="26">
        <f>J702/((8760)*(E702/1000))</f>
        <v>0</v>
      </c>
    </row>
    <row r="703" spans="1:13" x14ac:dyDescent="0.25">
      <c r="A703" s="2">
        <v>8329</v>
      </c>
      <c r="C703" s="2" t="s">
        <v>5</v>
      </c>
      <c r="D703" s="2">
        <v>8</v>
      </c>
      <c r="E703" s="2">
        <v>2.99</v>
      </c>
      <c r="F703" s="12">
        <v>41122</v>
      </c>
      <c r="G703" s="18">
        <v>2013</v>
      </c>
      <c r="H703" s="2">
        <f ca="1">IF(G703=Inputs!$A$4,1,0)</f>
        <v>0</v>
      </c>
      <c r="I703" s="21">
        <f ca="1">IF(H703=1,HLOOKUP(MONTH(F703),Inputs!$B$11:$M$15,5),IF(YEAR($F703)&gt;$G703,0,IF(YEAR($F703)=$G703,HLOOKUP(MONTH(F703),Inputs!$B$11:$M$15,4),1)))</f>
        <v>1</v>
      </c>
      <c r="J703" s="2">
        <f>SUMIFS('raw data'!$E:$E,'raw data'!$A:$A,"="&amp;WholeYearOnly1!$A703,'raw data'!$G:$G,"="&amp;WholeYearOnly1!$G703)</f>
        <v>3</v>
      </c>
      <c r="K703" s="24">
        <f ca="1">$E703*I703*Inputs!$A$2</f>
        <v>3.2890000000000006</v>
      </c>
      <c r="L703" s="11">
        <f ca="1">IFERROR(J703/K703,"")</f>
        <v>0.91213134691395548</v>
      </c>
      <c r="M703" s="26">
        <f>J703/((8760)*(E703/1000))</f>
        <v>0.11453704127914968</v>
      </c>
    </row>
    <row r="704" spans="1:13" x14ac:dyDescent="0.25">
      <c r="A704" s="2">
        <v>8330</v>
      </c>
      <c r="C704" s="2" t="s">
        <v>5</v>
      </c>
      <c r="D704" s="2">
        <v>8</v>
      </c>
      <c r="E704" s="2">
        <v>2.76</v>
      </c>
      <c r="F704" s="12">
        <v>41153</v>
      </c>
      <c r="G704" s="18">
        <v>2013</v>
      </c>
      <c r="H704" s="2">
        <f ca="1">IF(G704=Inputs!$A$4,1,0)</f>
        <v>0</v>
      </c>
      <c r="I704" s="21">
        <f ca="1">IF(H704=1,HLOOKUP(MONTH(F704),Inputs!$B$11:$M$15,5),IF(YEAR($F704)&gt;$G704,0,IF(YEAR($F704)=$G704,HLOOKUP(MONTH(F704),Inputs!$B$11:$M$15,4),1)))</f>
        <v>1</v>
      </c>
      <c r="J704" s="2">
        <f>SUMIFS('raw data'!$E:$E,'raw data'!$A:$A,"="&amp;WholeYearOnly1!$A704,'raw data'!$G:$G,"="&amp;WholeYearOnly1!$G704)</f>
        <v>3</v>
      </c>
      <c r="K704" s="24">
        <f ca="1">$E704*I704*Inputs!$A$2</f>
        <v>3.036</v>
      </c>
      <c r="L704" s="11">
        <f ca="1">IFERROR(J704/K704,"")</f>
        <v>0.98814229249011853</v>
      </c>
      <c r="M704" s="26">
        <f>J704/((8760)*(E704/1000))</f>
        <v>0.12408179471907882</v>
      </c>
    </row>
    <row r="705" spans="1:13" x14ac:dyDescent="0.25">
      <c r="A705" s="2">
        <v>8331</v>
      </c>
      <c r="C705" s="2" t="s">
        <v>5</v>
      </c>
      <c r="D705" s="2">
        <v>8</v>
      </c>
      <c r="E705" s="2">
        <v>7.13</v>
      </c>
      <c r="F705" s="12">
        <v>41122</v>
      </c>
      <c r="G705" s="18">
        <v>2013</v>
      </c>
      <c r="H705" s="2">
        <f ca="1">IF(G705=Inputs!$A$4,1,0)</f>
        <v>0</v>
      </c>
      <c r="I705" s="21">
        <f ca="1">IF(H705=1,HLOOKUP(MONTH(F705),Inputs!$B$11:$M$15,5),IF(YEAR($F705)&gt;$G705,0,IF(YEAR($F705)=$G705,HLOOKUP(MONTH(F705),Inputs!$B$11:$M$15,4),1)))</f>
        <v>1</v>
      </c>
      <c r="J705" s="2">
        <f>SUMIFS('raw data'!$E:$E,'raw data'!$A:$A,"="&amp;WholeYearOnly1!$A705,'raw data'!$G:$G,"="&amp;WholeYearOnly1!$G705)</f>
        <v>6</v>
      </c>
      <c r="K705" s="24">
        <f ca="1">$E705*I705*Inputs!$A$2</f>
        <v>7.8430000000000009</v>
      </c>
      <c r="L705" s="11">
        <f ca="1">IFERROR(J705/K705,"")</f>
        <v>0.76501338773428529</v>
      </c>
      <c r="M705" s="26">
        <f>J705/((8760)*(E705/1000))</f>
        <v>9.6063324943802944E-2</v>
      </c>
    </row>
    <row r="706" spans="1:13" x14ac:dyDescent="0.25">
      <c r="A706" s="2">
        <v>8332</v>
      </c>
      <c r="C706" s="2" t="s">
        <v>5</v>
      </c>
      <c r="D706" s="2">
        <v>8</v>
      </c>
      <c r="E706" s="2">
        <v>5.59</v>
      </c>
      <c r="F706" s="12">
        <v>41091</v>
      </c>
      <c r="G706" s="18">
        <v>2013</v>
      </c>
      <c r="H706" s="2">
        <f ca="1">IF(G706=Inputs!$A$4,1,0)</f>
        <v>0</v>
      </c>
      <c r="I706" s="21">
        <f ca="1">IF(H706=1,HLOOKUP(MONTH(F706),Inputs!$B$11:$M$15,5),IF(YEAR($F706)&gt;$G706,0,IF(YEAR($F706)=$G706,HLOOKUP(MONTH(F706),Inputs!$B$11:$M$15,4),1)))</f>
        <v>1</v>
      </c>
      <c r="J706" s="2">
        <f>SUMIFS('raw data'!$E:$E,'raw data'!$A:$A,"="&amp;WholeYearOnly1!$A706,'raw data'!$G:$G,"="&amp;WholeYearOnly1!$G706)</f>
        <v>6</v>
      </c>
      <c r="K706" s="24">
        <f ca="1">$E706*I706*Inputs!$A$2</f>
        <v>6.149</v>
      </c>
      <c r="L706" s="11">
        <f ca="1">IFERROR(J706/K706,"")</f>
        <v>0.97576841762888278</v>
      </c>
      <c r="M706" s="26">
        <f>J706/((8760)*(E706/1000))</f>
        <v>0.12252799764746246</v>
      </c>
    </row>
    <row r="707" spans="1:13" x14ac:dyDescent="0.25">
      <c r="A707" s="2">
        <v>8333</v>
      </c>
      <c r="C707" s="2" t="s">
        <v>5</v>
      </c>
      <c r="D707" s="2">
        <v>8</v>
      </c>
      <c r="E707" s="2">
        <v>4.2300000000000004</v>
      </c>
      <c r="F707" s="12">
        <v>41214</v>
      </c>
      <c r="G707" s="18">
        <v>2013</v>
      </c>
      <c r="H707" s="2">
        <f ca="1">IF(G707=Inputs!$A$4,1,0)</f>
        <v>0</v>
      </c>
      <c r="I707" s="21">
        <f ca="1">IF(H707=1,HLOOKUP(MONTH(F707),Inputs!$B$11:$M$15,5),IF(YEAR($F707)&gt;$G707,0,IF(YEAR($F707)=$G707,HLOOKUP(MONTH(F707),Inputs!$B$11:$M$15,4),1)))</f>
        <v>1</v>
      </c>
      <c r="J707" s="2">
        <f>SUMIFS('raw data'!$E:$E,'raw data'!$A:$A,"="&amp;WholeYearOnly1!$A707,'raw data'!$G:$G,"="&amp;WholeYearOnly1!$G707)</f>
        <v>5</v>
      </c>
      <c r="K707" s="24">
        <f ca="1">$E707*I707*Inputs!$A$2</f>
        <v>4.6530000000000005</v>
      </c>
      <c r="L707" s="11">
        <f ca="1">IFERROR(J707/K707,"")</f>
        <v>1.0745755426606489</v>
      </c>
      <c r="M707" s="26">
        <f>J707/((8760)*(E707/1000))</f>
        <v>0.1349352850372961</v>
      </c>
    </row>
    <row r="708" spans="1:13" x14ac:dyDescent="0.25">
      <c r="A708" s="2">
        <v>8334</v>
      </c>
      <c r="C708" s="2" t="s">
        <v>5</v>
      </c>
      <c r="D708" s="2">
        <v>8</v>
      </c>
      <c r="E708" s="2">
        <v>5.8049999999999997</v>
      </c>
      <c r="F708" s="12">
        <v>41153</v>
      </c>
      <c r="G708" s="18">
        <v>2013</v>
      </c>
      <c r="H708" s="2">
        <f ca="1">IF(G708=Inputs!$A$4,1,0)</f>
        <v>0</v>
      </c>
      <c r="I708" s="21">
        <f ca="1">IF(H708=1,HLOOKUP(MONTH(F708),Inputs!$B$11:$M$15,5),IF(YEAR($F708)&gt;$G708,0,IF(YEAR($F708)=$G708,HLOOKUP(MONTH(F708),Inputs!$B$11:$M$15,4),1)))</f>
        <v>1</v>
      </c>
      <c r="J708" s="2">
        <f>SUMIFS('raw data'!$E:$E,'raw data'!$A:$A,"="&amp;WholeYearOnly1!$A708,'raw data'!$G:$G,"="&amp;WholeYearOnly1!$G708)</f>
        <v>7</v>
      </c>
      <c r="K708" s="24">
        <f ca="1">$E708*I708*Inputs!$A$2</f>
        <v>6.3855000000000004</v>
      </c>
      <c r="L708" s="11">
        <f ca="1">IFERROR(J708/K708,"")</f>
        <v>1.0962336543731892</v>
      </c>
      <c r="M708" s="26">
        <f>J708/((8760)*(E708/1000))</f>
        <v>0.13765491093727264</v>
      </c>
    </row>
    <row r="709" spans="1:13" x14ac:dyDescent="0.25">
      <c r="A709" s="2">
        <v>8335</v>
      </c>
      <c r="C709" s="2" t="s">
        <v>5</v>
      </c>
      <c r="D709" s="2">
        <v>8</v>
      </c>
      <c r="E709" s="2">
        <v>5.64</v>
      </c>
      <c r="F709" s="12">
        <v>41214</v>
      </c>
      <c r="G709" s="18">
        <v>2013</v>
      </c>
      <c r="H709" s="2">
        <f ca="1">IF(G709=Inputs!$A$4,1,0)</f>
        <v>0</v>
      </c>
      <c r="I709" s="21">
        <f ca="1">IF(H709=1,HLOOKUP(MONTH(F709),Inputs!$B$11:$M$15,5),IF(YEAR($F709)&gt;$G709,0,IF(YEAR($F709)=$G709,HLOOKUP(MONTH(F709),Inputs!$B$11:$M$15,4),1)))</f>
        <v>1</v>
      </c>
      <c r="J709" s="2">
        <f>SUMIFS('raw data'!$E:$E,'raw data'!$A:$A,"="&amp;WholeYearOnly1!$A709,'raw data'!$G:$G,"="&amp;WholeYearOnly1!$G709)</f>
        <v>6</v>
      </c>
      <c r="K709" s="24">
        <f ca="1">$E709*I709*Inputs!$A$2</f>
        <v>6.2039999999999997</v>
      </c>
      <c r="L709" s="11">
        <f ca="1">IFERROR(J709/K709,"")</f>
        <v>0.96711798839458418</v>
      </c>
      <c r="M709" s="26">
        <f>J709/((8760)*(E709/1000))</f>
        <v>0.12144175653356651</v>
      </c>
    </row>
    <row r="710" spans="1:13" x14ac:dyDescent="0.25">
      <c r="A710" s="2">
        <v>8336</v>
      </c>
      <c r="C710" s="2" t="s">
        <v>5</v>
      </c>
      <c r="D710" s="2">
        <v>8</v>
      </c>
      <c r="E710" s="2">
        <v>3.44</v>
      </c>
      <c r="F710" s="12">
        <v>41153</v>
      </c>
      <c r="G710" s="18">
        <v>2013</v>
      </c>
      <c r="H710" s="2">
        <f ca="1">IF(G710=Inputs!$A$4,1,0)</f>
        <v>0</v>
      </c>
      <c r="I710" s="21">
        <f ca="1">IF(H710=1,HLOOKUP(MONTH(F710),Inputs!$B$11:$M$15,5),IF(YEAR($F710)&gt;$G710,0,IF(YEAR($F710)=$G710,HLOOKUP(MONTH(F710),Inputs!$B$11:$M$15,4),1)))</f>
        <v>1</v>
      </c>
      <c r="J710" s="2">
        <f>SUMIFS('raw data'!$E:$E,'raw data'!$A:$A,"="&amp;WholeYearOnly1!$A710,'raw data'!$G:$G,"="&amp;WholeYearOnly1!$G710)</f>
        <v>3</v>
      </c>
      <c r="K710" s="24">
        <f ca="1">$E710*I710*Inputs!$A$2</f>
        <v>3.7840000000000003</v>
      </c>
      <c r="L710" s="11">
        <f ca="1">IFERROR(J710/K710,"")</f>
        <v>0.79281183932346722</v>
      </c>
      <c r="M710" s="26">
        <f>J710/((8760)*(E710/1000))</f>
        <v>9.9553998088563245E-2</v>
      </c>
    </row>
    <row r="711" spans="1:13" x14ac:dyDescent="0.25">
      <c r="A711" s="2">
        <v>8337</v>
      </c>
      <c r="C711" s="2" t="s">
        <v>5</v>
      </c>
      <c r="D711" s="2">
        <v>8</v>
      </c>
      <c r="E711" s="2">
        <v>1.88</v>
      </c>
      <c r="F711" s="12">
        <v>41183</v>
      </c>
      <c r="G711" s="18">
        <v>2013</v>
      </c>
      <c r="H711" s="2">
        <f ca="1">IF(G711=Inputs!$A$4,1,0)</f>
        <v>0</v>
      </c>
      <c r="I711" s="21">
        <f ca="1">IF(H711=1,HLOOKUP(MONTH(F711),Inputs!$B$11:$M$15,5),IF(YEAR($F711)&gt;$G711,0,IF(YEAR($F711)=$G711,HLOOKUP(MONTH(F711),Inputs!$B$11:$M$15,4),1)))</f>
        <v>1</v>
      </c>
      <c r="J711" s="2">
        <f>SUMIFS('raw data'!$E:$E,'raw data'!$A:$A,"="&amp;WholeYearOnly1!$A711,'raw data'!$G:$G,"="&amp;WholeYearOnly1!$G711)</f>
        <v>1</v>
      </c>
      <c r="K711" s="24">
        <f ca="1">$E711*I711*Inputs!$A$2</f>
        <v>2.0680000000000001</v>
      </c>
      <c r="L711" s="11">
        <f ca="1">IFERROR(J711/K711,"")</f>
        <v>0.48355899419729204</v>
      </c>
      <c r="M711" s="26">
        <f>J711/((8760)*(E711/1000))</f>
        <v>6.0720878266783261E-2</v>
      </c>
    </row>
    <row r="712" spans="1:13" x14ac:dyDescent="0.25">
      <c r="A712" s="2">
        <v>8338</v>
      </c>
      <c r="C712" s="2" t="s">
        <v>5</v>
      </c>
      <c r="D712" s="2">
        <v>8</v>
      </c>
      <c r="E712" s="2">
        <v>6.45</v>
      </c>
      <c r="F712" s="12">
        <v>41153</v>
      </c>
      <c r="G712" s="18">
        <v>2013</v>
      </c>
      <c r="H712" s="2">
        <f ca="1">IF(G712=Inputs!$A$4,1,0)</f>
        <v>0</v>
      </c>
      <c r="I712" s="21">
        <f ca="1">IF(H712=1,HLOOKUP(MONTH(F712),Inputs!$B$11:$M$15,5),IF(YEAR($F712)&gt;$G712,0,IF(YEAR($F712)=$G712,HLOOKUP(MONTH(F712),Inputs!$B$11:$M$15,4),1)))</f>
        <v>1</v>
      </c>
      <c r="J712" s="2">
        <f>SUMIFS('raw data'!$E:$E,'raw data'!$A:$A,"="&amp;WholeYearOnly1!$A712,'raw data'!$G:$G,"="&amp;WholeYearOnly1!$G712)</f>
        <v>6</v>
      </c>
      <c r="K712" s="24">
        <f ca="1">$E712*I712*Inputs!$A$2</f>
        <v>7.0950000000000006</v>
      </c>
      <c r="L712" s="11">
        <f ca="1">IFERROR(J712/K712,"")</f>
        <v>0.84566596194503163</v>
      </c>
      <c r="M712" s="26">
        <f>J712/((8760)*(E712/1000))</f>
        <v>0.10619093129446745</v>
      </c>
    </row>
    <row r="713" spans="1:13" x14ac:dyDescent="0.25">
      <c r="A713" s="2">
        <v>8339</v>
      </c>
      <c r="C713" s="2" t="s">
        <v>5</v>
      </c>
      <c r="D713" s="2">
        <v>8</v>
      </c>
      <c r="E713" s="2">
        <v>6.58</v>
      </c>
      <c r="F713" s="12">
        <v>41153</v>
      </c>
      <c r="G713" s="18">
        <v>2013</v>
      </c>
      <c r="H713" s="2">
        <f ca="1">IF(G713=Inputs!$A$4,1,0)</f>
        <v>0</v>
      </c>
      <c r="I713" s="21">
        <f ca="1">IF(H713=1,HLOOKUP(MONTH(F713),Inputs!$B$11:$M$15,5),IF(YEAR($F713)&gt;$G713,0,IF(YEAR($F713)=$G713,HLOOKUP(MONTH(F713),Inputs!$B$11:$M$15,4),1)))</f>
        <v>1</v>
      </c>
      <c r="J713" s="2">
        <f>SUMIFS('raw data'!$E:$E,'raw data'!$A:$A,"="&amp;WholeYearOnly1!$A713,'raw data'!$G:$G,"="&amp;WholeYearOnly1!$G713)</f>
        <v>9</v>
      </c>
      <c r="K713" s="24">
        <f ca="1">$E713*I713*Inputs!$A$2</f>
        <v>7.2380000000000004</v>
      </c>
      <c r="L713" s="11">
        <f ca="1">IFERROR(J713/K713,"")</f>
        <v>1.2434374136501796</v>
      </c>
      <c r="M713" s="26">
        <f>J713/((8760)*(E713/1000))</f>
        <v>0.15613940125744266</v>
      </c>
    </row>
    <row r="714" spans="1:13" x14ac:dyDescent="0.25">
      <c r="A714" s="2">
        <v>8340</v>
      </c>
      <c r="C714" s="2" t="s">
        <v>5</v>
      </c>
      <c r="D714" s="2">
        <v>8</v>
      </c>
      <c r="E714" s="2">
        <v>5.8049999999999997</v>
      </c>
      <c r="F714" s="12">
        <v>41153</v>
      </c>
      <c r="G714" s="18">
        <v>2013</v>
      </c>
      <c r="H714" s="2">
        <f ca="1">IF(G714=Inputs!$A$4,1,0)</f>
        <v>0</v>
      </c>
      <c r="I714" s="21">
        <f ca="1">IF(H714=1,HLOOKUP(MONTH(F714),Inputs!$B$11:$M$15,5),IF(YEAR($F714)&gt;$G714,0,IF(YEAR($F714)=$G714,HLOOKUP(MONTH(F714),Inputs!$B$11:$M$15,4),1)))</f>
        <v>1</v>
      </c>
      <c r="J714" s="2">
        <f>SUMIFS('raw data'!$E:$E,'raw data'!$A:$A,"="&amp;WholeYearOnly1!$A714,'raw data'!$G:$G,"="&amp;WholeYearOnly1!$G714)</f>
        <v>6</v>
      </c>
      <c r="K714" s="24">
        <f ca="1">$E714*I714*Inputs!$A$2</f>
        <v>6.3855000000000004</v>
      </c>
      <c r="L714" s="11">
        <f ca="1">IFERROR(J714/K714,"")</f>
        <v>0.93962884660559076</v>
      </c>
      <c r="M714" s="26">
        <f>J714/((8760)*(E714/1000))</f>
        <v>0.1179899236605194</v>
      </c>
    </row>
    <row r="715" spans="1:13" x14ac:dyDescent="0.25">
      <c r="A715" s="2">
        <v>8341</v>
      </c>
      <c r="C715" s="2" t="s">
        <v>5</v>
      </c>
      <c r="D715" s="2">
        <v>8</v>
      </c>
      <c r="E715" s="2">
        <v>3.6549999999999998</v>
      </c>
      <c r="F715" s="12">
        <v>41153</v>
      </c>
      <c r="G715" s="18">
        <v>2013</v>
      </c>
      <c r="H715" s="2">
        <f ca="1">IF(G715=Inputs!$A$4,1,0)</f>
        <v>0</v>
      </c>
      <c r="I715" s="21">
        <f ca="1">IF(H715=1,HLOOKUP(MONTH(F715),Inputs!$B$11:$M$15,5),IF(YEAR($F715)&gt;$G715,0,IF(YEAR($F715)=$G715,HLOOKUP(MONTH(F715),Inputs!$B$11:$M$15,4),1)))</f>
        <v>1</v>
      </c>
      <c r="J715" s="2">
        <f>SUMIFS('raw data'!$E:$E,'raw data'!$A:$A,"="&amp;WholeYearOnly1!$A715,'raw data'!$G:$G,"="&amp;WholeYearOnly1!$G715)</f>
        <v>5</v>
      </c>
      <c r="K715" s="24">
        <f ca="1">$E715*I715*Inputs!$A$2</f>
        <v>4.0205000000000002</v>
      </c>
      <c r="L715" s="11">
        <f ca="1">IFERROR(J715/K715,"")</f>
        <v>1.2436264146250466</v>
      </c>
      <c r="M715" s="26">
        <f>J715/((8760)*(E715/1000))</f>
        <v>0.15616313425656977</v>
      </c>
    </row>
    <row r="716" spans="1:13" x14ac:dyDescent="0.25">
      <c r="A716" s="2">
        <v>8343</v>
      </c>
      <c r="C716" s="2" t="s">
        <v>5</v>
      </c>
      <c r="D716" s="2">
        <v>13</v>
      </c>
      <c r="E716" s="2">
        <v>4.1399999999999997</v>
      </c>
      <c r="F716" s="12">
        <v>41153</v>
      </c>
      <c r="G716" s="18">
        <v>2013</v>
      </c>
      <c r="H716" s="2">
        <f ca="1">IF(G716=Inputs!$A$4,1,0)</f>
        <v>0</v>
      </c>
      <c r="I716" s="21">
        <f ca="1">IF(H716=1,HLOOKUP(MONTH(F716),Inputs!$B$11:$M$15,5),IF(YEAR($F716)&gt;$G716,0,IF(YEAR($F716)=$G716,HLOOKUP(MONTH(F716),Inputs!$B$11:$M$15,4),1)))</f>
        <v>1</v>
      </c>
      <c r="J716" s="2">
        <f>SUMIFS('raw data'!$E:$E,'raw data'!$A:$A,"="&amp;WholeYearOnly1!$A716,'raw data'!$G:$G,"="&amp;WholeYearOnly1!$G716)</f>
        <v>5</v>
      </c>
      <c r="K716" s="24">
        <f ca="1">$E716*I716*Inputs!$A$2</f>
        <v>4.5540000000000003</v>
      </c>
      <c r="L716" s="11">
        <f ca="1">IFERROR(J716/K716,"")</f>
        <v>1.097935880544576</v>
      </c>
      <c r="M716" s="26">
        <f>J716/((8760)*(E716/1000))</f>
        <v>0.13786866079897647</v>
      </c>
    </row>
    <row r="717" spans="1:13" x14ac:dyDescent="0.25">
      <c r="A717" s="2">
        <v>8344</v>
      </c>
      <c r="C717" s="2" t="s">
        <v>5</v>
      </c>
      <c r="D717" s="2">
        <v>13</v>
      </c>
      <c r="E717" s="2">
        <v>4.5999999999999996</v>
      </c>
      <c r="F717" s="12">
        <v>41122</v>
      </c>
      <c r="G717" s="18">
        <v>2013</v>
      </c>
      <c r="H717" s="2">
        <f ca="1">IF(G717=Inputs!$A$4,1,0)</f>
        <v>0</v>
      </c>
      <c r="I717" s="21">
        <f ca="1">IF(H717=1,HLOOKUP(MONTH(F717),Inputs!$B$11:$M$15,5),IF(YEAR($F717)&gt;$G717,0,IF(YEAR($F717)=$G717,HLOOKUP(MONTH(F717),Inputs!$B$11:$M$15,4),1)))</f>
        <v>1</v>
      </c>
      <c r="J717" s="2">
        <f>SUMIFS('raw data'!$E:$E,'raw data'!$A:$A,"="&amp;WholeYearOnly1!$A717,'raw data'!$G:$G,"="&amp;WholeYearOnly1!$G717)</f>
        <v>6</v>
      </c>
      <c r="K717" s="24">
        <f ca="1">$E717*I717*Inputs!$A$2</f>
        <v>5.0599999999999996</v>
      </c>
      <c r="L717" s="11">
        <f ca="1">IFERROR(J717/K717,"")</f>
        <v>1.1857707509881423</v>
      </c>
      <c r="M717" s="26">
        <f>J717/((8760)*(E717/1000))</f>
        <v>0.14889815366289458</v>
      </c>
    </row>
    <row r="718" spans="1:13" x14ac:dyDescent="0.25">
      <c r="A718" s="2">
        <v>8345</v>
      </c>
      <c r="C718" s="2" t="s">
        <v>5</v>
      </c>
      <c r="D718" s="2">
        <v>13</v>
      </c>
      <c r="E718" s="2">
        <v>4.3</v>
      </c>
      <c r="F718" s="12">
        <v>41122</v>
      </c>
      <c r="G718" s="18">
        <v>2013</v>
      </c>
      <c r="H718" s="2">
        <f ca="1">IF(G718=Inputs!$A$4,1,0)</f>
        <v>0</v>
      </c>
      <c r="I718" s="21">
        <f ca="1">IF(H718=1,HLOOKUP(MONTH(F718),Inputs!$B$11:$M$15,5),IF(YEAR($F718)&gt;$G718,0,IF(YEAR($F718)=$G718,HLOOKUP(MONTH(F718),Inputs!$B$11:$M$15,4),1)))</f>
        <v>1</v>
      </c>
      <c r="J718" s="2">
        <f>SUMIFS('raw data'!$E:$E,'raw data'!$A:$A,"="&amp;WholeYearOnly1!$A718,'raw data'!$G:$G,"="&amp;WholeYearOnly1!$G718)</f>
        <v>4</v>
      </c>
      <c r="K718" s="24">
        <f ca="1">$E718*I718*Inputs!$A$2</f>
        <v>4.7300000000000004</v>
      </c>
      <c r="L718" s="11">
        <f ca="1">IFERROR(J718/K718,"")</f>
        <v>0.84566596194503163</v>
      </c>
      <c r="M718" s="26">
        <f>J718/((8760)*(E718/1000))</f>
        <v>0.10619093129446745</v>
      </c>
    </row>
    <row r="719" spans="1:13" x14ac:dyDescent="0.25">
      <c r="A719" s="2">
        <v>8346</v>
      </c>
      <c r="C719" s="2" t="s">
        <v>5</v>
      </c>
      <c r="D719" s="2">
        <v>13</v>
      </c>
      <c r="E719" s="2">
        <v>3.22</v>
      </c>
      <c r="F719" s="12">
        <v>41153</v>
      </c>
      <c r="G719" s="18">
        <v>2013</v>
      </c>
      <c r="H719" s="2">
        <f ca="1">IF(G719=Inputs!$A$4,1,0)</f>
        <v>0</v>
      </c>
      <c r="I719" s="21">
        <f ca="1">IF(H719=1,HLOOKUP(MONTH(F719),Inputs!$B$11:$M$15,5),IF(YEAR($F719)&gt;$G719,0,IF(YEAR($F719)=$G719,HLOOKUP(MONTH(F719),Inputs!$B$11:$M$15,4),1)))</f>
        <v>1</v>
      </c>
      <c r="J719" s="2">
        <f>SUMIFS('raw data'!$E:$E,'raw data'!$A:$A,"="&amp;WholeYearOnly1!$A719,'raw data'!$G:$G,"="&amp;WholeYearOnly1!$G719)</f>
        <v>4</v>
      </c>
      <c r="K719" s="24">
        <f ca="1">$E719*I719*Inputs!$A$2</f>
        <v>3.5420000000000007</v>
      </c>
      <c r="L719" s="11">
        <f ca="1">IFERROR(J719/K719,"")</f>
        <v>1.1293054771315638</v>
      </c>
      <c r="M719" s="26">
        <f>J719/((8760)*(E719/1000))</f>
        <v>0.14180776539323292</v>
      </c>
    </row>
    <row r="720" spans="1:13" x14ac:dyDescent="0.25">
      <c r="A720" s="2">
        <v>8347</v>
      </c>
      <c r="C720" s="2" t="s">
        <v>5</v>
      </c>
      <c r="D720" s="2">
        <v>13</v>
      </c>
      <c r="E720" s="2">
        <v>6.9</v>
      </c>
      <c r="F720" s="12">
        <v>41122</v>
      </c>
      <c r="G720" s="18">
        <v>2013</v>
      </c>
      <c r="H720" s="2">
        <f ca="1">IF(G720=Inputs!$A$4,1,0)</f>
        <v>0</v>
      </c>
      <c r="I720" s="21">
        <f ca="1">IF(H720=1,HLOOKUP(MONTH(F720),Inputs!$B$11:$M$15,5),IF(YEAR($F720)&gt;$G720,0,IF(YEAR($F720)=$G720,HLOOKUP(MONTH(F720),Inputs!$B$11:$M$15,4),1)))</f>
        <v>1</v>
      </c>
      <c r="J720" s="2">
        <f>SUMIFS('raw data'!$E:$E,'raw data'!$A:$A,"="&amp;WholeYearOnly1!$A720,'raw data'!$G:$G,"="&amp;WholeYearOnly1!$G720)</f>
        <v>9</v>
      </c>
      <c r="K720" s="24">
        <f ca="1">$E720*I720*Inputs!$A$2</f>
        <v>7.5900000000000007</v>
      </c>
      <c r="L720" s="11">
        <f ca="1">IFERROR(J720/K720,"")</f>
        <v>1.1857707509881421</v>
      </c>
      <c r="M720" s="26">
        <f>J720/((8760)*(E720/1000))</f>
        <v>0.14889815366289455</v>
      </c>
    </row>
    <row r="721" spans="1:13" x14ac:dyDescent="0.25">
      <c r="A721" s="2">
        <v>8348</v>
      </c>
      <c r="C721" s="2" t="s">
        <v>5</v>
      </c>
      <c r="D721" s="2">
        <v>13</v>
      </c>
      <c r="E721" s="2">
        <v>4.5999999999999996</v>
      </c>
      <c r="F721" s="12">
        <v>41122</v>
      </c>
      <c r="G721" s="18">
        <v>2013</v>
      </c>
      <c r="H721" s="2">
        <f ca="1">IF(G721=Inputs!$A$4,1,0)</f>
        <v>0</v>
      </c>
      <c r="I721" s="21">
        <f ca="1">IF(H721=1,HLOOKUP(MONTH(F721),Inputs!$B$11:$M$15,5),IF(YEAR($F721)&gt;$G721,0,IF(YEAR($F721)=$G721,HLOOKUP(MONTH(F721),Inputs!$B$11:$M$15,4),1)))</f>
        <v>1</v>
      </c>
      <c r="J721" s="2">
        <f>SUMIFS('raw data'!$E:$E,'raw data'!$A:$A,"="&amp;WholeYearOnly1!$A721,'raw data'!$G:$G,"="&amp;WholeYearOnly1!$G721)</f>
        <v>6</v>
      </c>
      <c r="K721" s="24">
        <f ca="1">$E721*I721*Inputs!$A$2</f>
        <v>5.0599999999999996</v>
      </c>
      <c r="L721" s="11">
        <f ca="1">IFERROR(J721/K721,"")</f>
        <v>1.1857707509881423</v>
      </c>
      <c r="M721" s="26">
        <f>J721/((8760)*(E721/1000))</f>
        <v>0.14889815366289458</v>
      </c>
    </row>
    <row r="722" spans="1:13" x14ac:dyDescent="0.25">
      <c r="A722" s="2">
        <v>8349</v>
      </c>
      <c r="C722" s="2" t="s">
        <v>5</v>
      </c>
      <c r="D722" s="2">
        <v>13</v>
      </c>
      <c r="E722" s="2">
        <v>3.22</v>
      </c>
      <c r="F722" s="12">
        <v>41153</v>
      </c>
      <c r="G722" s="18">
        <v>2013</v>
      </c>
      <c r="H722" s="2">
        <f ca="1">IF(G722=Inputs!$A$4,1,0)</f>
        <v>0</v>
      </c>
      <c r="I722" s="21">
        <f ca="1">IF(H722=1,HLOOKUP(MONTH(F722),Inputs!$B$11:$M$15,5),IF(YEAR($F722)&gt;$G722,0,IF(YEAR($F722)=$G722,HLOOKUP(MONTH(F722),Inputs!$B$11:$M$15,4),1)))</f>
        <v>1</v>
      </c>
      <c r="J722" s="2">
        <f>SUMIFS('raw data'!$E:$E,'raw data'!$A:$A,"="&amp;WholeYearOnly1!$A722,'raw data'!$G:$G,"="&amp;WholeYearOnly1!$G722)</f>
        <v>3</v>
      </c>
      <c r="K722" s="24">
        <f ca="1">$E722*I722*Inputs!$A$2</f>
        <v>3.5420000000000007</v>
      </c>
      <c r="L722" s="11">
        <f ca="1">IFERROR(J722/K722,"")</f>
        <v>0.84697910784867292</v>
      </c>
      <c r="M722" s="26">
        <f>J722/((8760)*(E722/1000))</f>
        <v>0.1063558240449247</v>
      </c>
    </row>
    <row r="723" spans="1:13" x14ac:dyDescent="0.25">
      <c r="A723" s="2">
        <v>8350</v>
      </c>
      <c r="C723" s="2" t="s">
        <v>5</v>
      </c>
      <c r="D723" s="2">
        <v>13</v>
      </c>
      <c r="E723" s="2">
        <v>7.31</v>
      </c>
      <c r="F723" s="12">
        <v>41122</v>
      </c>
      <c r="G723" s="18">
        <v>2013</v>
      </c>
      <c r="H723" s="2">
        <f ca="1">IF(G723=Inputs!$A$4,1,0)</f>
        <v>0</v>
      </c>
      <c r="I723" s="21">
        <f ca="1">IF(H723=1,HLOOKUP(MONTH(F723),Inputs!$B$11:$M$15,5),IF(YEAR($F723)&gt;$G723,0,IF(YEAR($F723)=$G723,HLOOKUP(MONTH(F723),Inputs!$B$11:$M$15,4),1)))</f>
        <v>1</v>
      </c>
      <c r="J723" s="2">
        <f>SUMIFS('raw data'!$E:$E,'raw data'!$A:$A,"="&amp;WholeYearOnly1!$A723,'raw data'!$G:$G,"="&amp;WholeYearOnly1!$G723)</f>
        <v>9</v>
      </c>
      <c r="K723" s="24">
        <f ca="1">$E723*I723*Inputs!$A$2</f>
        <v>8.0410000000000004</v>
      </c>
      <c r="L723" s="11">
        <f ca="1">IFERROR(J723/K723,"")</f>
        <v>1.1192637731625419</v>
      </c>
      <c r="M723" s="26">
        <f>J723/((8760)*(E723/1000))</f>
        <v>0.1405468208309128</v>
      </c>
    </row>
    <row r="724" spans="1:13" x14ac:dyDescent="0.25">
      <c r="A724" s="2">
        <v>8351</v>
      </c>
      <c r="C724" s="2" t="s">
        <v>5</v>
      </c>
      <c r="D724" s="2">
        <v>13</v>
      </c>
      <c r="E724" s="2">
        <v>2.99</v>
      </c>
      <c r="F724" s="12">
        <v>41153</v>
      </c>
      <c r="G724" s="18">
        <v>2013</v>
      </c>
      <c r="H724" s="2">
        <f ca="1">IF(G724=Inputs!$A$4,1,0)</f>
        <v>0</v>
      </c>
      <c r="I724" s="21">
        <f ca="1">IF(H724=1,HLOOKUP(MONTH(F724),Inputs!$B$11:$M$15,5),IF(YEAR($F724)&gt;$G724,0,IF(YEAR($F724)=$G724,HLOOKUP(MONTH(F724),Inputs!$B$11:$M$15,4),1)))</f>
        <v>1</v>
      </c>
      <c r="J724" s="2">
        <f>SUMIFS('raw data'!$E:$E,'raw data'!$A:$A,"="&amp;WholeYearOnly1!$A724,'raw data'!$G:$G,"="&amp;WholeYearOnly1!$G724)</f>
        <v>3</v>
      </c>
      <c r="K724" s="24">
        <f ca="1">$E724*I724*Inputs!$A$2</f>
        <v>3.2890000000000006</v>
      </c>
      <c r="L724" s="11">
        <f ca="1">IFERROR(J724/K724,"")</f>
        <v>0.91213134691395548</v>
      </c>
      <c r="M724" s="26">
        <f>J724/((8760)*(E724/1000))</f>
        <v>0.11453704127914968</v>
      </c>
    </row>
    <row r="725" spans="1:13" x14ac:dyDescent="0.25">
      <c r="A725" s="2">
        <v>8352</v>
      </c>
      <c r="C725" s="2" t="s">
        <v>5</v>
      </c>
      <c r="D725" s="2">
        <v>13</v>
      </c>
      <c r="E725" s="2">
        <v>3.68</v>
      </c>
      <c r="F725" s="12">
        <v>41153</v>
      </c>
      <c r="G725" s="18">
        <v>2013</v>
      </c>
      <c r="H725" s="2">
        <f ca="1">IF(G725=Inputs!$A$4,1,0)</f>
        <v>0</v>
      </c>
      <c r="I725" s="21">
        <f ca="1">IF(H725=1,HLOOKUP(MONTH(F725),Inputs!$B$11:$M$15,5),IF(YEAR($F725)&gt;$G725,0,IF(YEAR($F725)=$G725,HLOOKUP(MONTH(F725),Inputs!$B$11:$M$15,4),1)))</f>
        <v>1</v>
      </c>
      <c r="J725" s="2">
        <f>SUMIFS('raw data'!$E:$E,'raw data'!$A:$A,"="&amp;WholeYearOnly1!$A725,'raw data'!$G:$G,"="&amp;WholeYearOnly1!$G725)</f>
        <v>4</v>
      </c>
      <c r="K725" s="24">
        <f ca="1">$E725*I725*Inputs!$A$2</f>
        <v>4.0480000000000009</v>
      </c>
      <c r="L725" s="11">
        <f ca="1">IFERROR(J725/K725,"")</f>
        <v>0.98814229249011831</v>
      </c>
      <c r="M725" s="26">
        <f>J725/((8760)*(E725/1000))</f>
        <v>0.12408179471907881</v>
      </c>
    </row>
    <row r="726" spans="1:13" x14ac:dyDescent="0.25">
      <c r="A726" s="2">
        <v>8353</v>
      </c>
      <c r="C726" s="2" t="s">
        <v>5</v>
      </c>
      <c r="D726" s="2">
        <v>13</v>
      </c>
      <c r="E726" s="2">
        <v>8.9700000000000006</v>
      </c>
      <c r="F726" s="12">
        <v>41091</v>
      </c>
      <c r="G726" s="18">
        <v>2013</v>
      </c>
      <c r="H726" s="2">
        <f ca="1">IF(G726=Inputs!$A$4,1,0)</f>
        <v>0</v>
      </c>
      <c r="I726" s="21">
        <f ca="1">IF(H726=1,HLOOKUP(MONTH(F726),Inputs!$B$11:$M$15,5),IF(YEAR($F726)&gt;$G726,0,IF(YEAR($F726)=$G726,HLOOKUP(MONTH(F726),Inputs!$B$11:$M$15,4),1)))</f>
        <v>1</v>
      </c>
      <c r="J726" s="2">
        <f>SUMIFS('raw data'!$E:$E,'raw data'!$A:$A,"="&amp;WholeYearOnly1!$A726,'raw data'!$G:$G,"="&amp;WholeYearOnly1!$G726)</f>
        <v>11</v>
      </c>
      <c r="K726" s="24">
        <f ca="1">$E726*I726*Inputs!$A$2</f>
        <v>9.8670000000000009</v>
      </c>
      <c r="L726" s="11">
        <f ca="1">IFERROR(J726/K726,"")</f>
        <v>1.1148272017837235</v>
      </c>
      <c r="M726" s="26">
        <f>J726/((8760)*(E726/1000))</f>
        <v>0.13998971711896072</v>
      </c>
    </row>
    <row r="727" spans="1:13" x14ac:dyDescent="0.25">
      <c r="A727" s="2">
        <v>8354</v>
      </c>
      <c r="C727" s="2" t="s">
        <v>5</v>
      </c>
      <c r="D727" s="2">
        <v>13</v>
      </c>
      <c r="E727" s="2">
        <v>5.8049999999999997</v>
      </c>
      <c r="F727" s="12">
        <v>41122</v>
      </c>
      <c r="G727" s="18">
        <v>2013</v>
      </c>
      <c r="H727" s="2">
        <f ca="1">IF(G727=Inputs!$A$4,1,0)</f>
        <v>0</v>
      </c>
      <c r="I727" s="21">
        <f ca="1">IF(H727=1,HLOOKUP(MONTH(F727),Inputs!$B$11:$M$15,5),IF(YEAR($F727)&gt;$G727,0,IF(YEAR($F727)=$G727,HLOOKUP(MONTH(F727),Inputs!$B$11:$M$15,4),1)))</f>
        <v>1</v>
      </c>
      <c r="J727" s="2">
        <f>SUMIFS('raw data'!$E:$E,'raw data'!$A:$A,"="&amp;WholeYearOnly1!$A727,'raw data'!$G:$G,"="&amp;WholeYearOnly1!$G727)</f>
        <v>7</v>
      </c>
      <c r="K727" s="24">
        <f ca="1">$E727*I727*Inputs!$A$2</f>
        <v>6.3855000000000004</v>
      </c>
      <c r="L727" s="11">
        <f ca="1">IFERROR(J727/K727,"")</f>
        <v>1.0962336543731892</v>
      </c>
      <c r="M727" s="26">
        <f>J727/((8760)*(E727/1000))</f>
        <v>0.13765491093727264</v>
      </c>
    </row>
    <row r="728" spans="1:13" x14ac:dyDescent="0.25">
      <c r="A728" s="2">
        <v>8355</v>
      </c>
      <c r="C728" s="2" t="s">
        <v>5</v>
      </c>
      <c r="D728" s="2">
        <v>13</v>
      </c>
      <c r="E728" s="2">
        <v>2.58</v>
      </c>
      <c r="F728" s="12">
        <v>41183</v>
      </c>
      <c r="G728" s="18">
        <v>2013</v>
      </c>
      <c r="H728" s="2">
        <f ca="1">IF(G728=Inputs!$A$4,1,0)</f>
        <v>0</v>
      </c>
      <c r="I728" s="21">
        <f ca="1">IF(H728=1,HLOOKUP(MONTH(F728),Inputs!$B$11:$M$15,5),IF(YEAR($F728)&gt;$G728,0,IF(YEAR($F728)=$G728,HLOOKUP(MONTH(F728),Inputs!$B$11:$M$15,4),1)))</f>
        <v>1</v>
      </c>
      <c r="J728" s="2">
        <f>SUMIFS('raw data'!$E:$E,'raw data'!$A:$A,"="&amp;WholeYearOnly1!$A728,'raw data'!$G:$G,"="&amp;WholeYearOnly1!$G728)</f>
        <v>2</v>
      </c>
      <c r="K728" s="24">
        <f ca="1">$E728*I728*Inputs!$A$2</f>
        <v>2.8380000000000005</v>
      </c>
      <c r="L728" s="11">
        <f ca="1">IFERROR(J728/K728,"")</f>
        <v>0.70472163495419293</v>
      </c>
      <c r="M728" s="26">
        <f>J728/((8760)*(E728/1000))</f>
        <v>8.8492442745389532E-2</v>
      </c>
    </row>
    <row r="729" spans="1:13" x14ac:dyDescent="0.25">
      <c r="A729" s="2">
        <v>8356</v>
      </c>
      <c r="C729" s="2" t="s">
        <v>5</v>
      </c>
      <c r="D729" s="2">
        <v>13</v>
      </c>
      <c r="E729" s="2">
        <v>7.59</v>
      </c>
      <c r="F729" s="12">
        <v>41000</v>
      </c>
      <c r="G729" s="18">
        <v>2013</v>
      </c>
      <c r="H729" s="2">
        <f ca="1">IF(G729=Inputs!$A$4,1,0)</f>
        <v>0</v>
      </c>
      <c r="I729" s="21">
        <f ca="1">IF(H729=1,HLOOKUP(MONTH(F729),Inputs!$B$11:$M$15,5),IF(YEAR($F729)&gt;$G729,0,IF(YEAR($F729)=$G729,HLOOKUP(MONTH(F729),Inputs!$B$11:$M$15,4),1)))</f>
        <v>1</v>
      </c>
      <c r="J729" s="2">
        <f>SUMIFS('raw data'!$E:$E,'raw data'!$A:$A,"="&amp;WholeYearOnly1!$A729,'raw data'!$G:$G,"="&amp;WholeYearOnly1!$G729)</f>
        <v>9</v>
      </c>
      <c r="K729" s="24">
        <f ca="1">$E729*I729*Inputs!$A$2</f>
        <v>8.3490000000000002</v>
      </c>
      <c r="L729" s="11">
        <f ca="1">IFERROR(J729/K729,"")</f>
        <v>1.0779734099892202</v>
      </c>
      <c r="M729" s="26">
        <f>J729/((8760)*(E729/1000))</f>
        <v>0.13536195787535871</v>
      </c>
    </row>
    <row r="730" spans="1:13" x14ac:dyDescent="0.25">
      <c r="A730" s="2">
        <v>8357</v>
      </c>
      <c r="C730" s="2" t="s">
        <v>5</v>
      </c>
      <c r="D730" s="2">
        <v>13</v>
      </c>
      <c r="E730" s="2">
        <v>6.2549999999999999</v>
      </c>
      <c r="F730" s="12">
        <v>41122</v>
      </c>
      <c r="G730" s="18">
        <v>2013</v>
      </c>
      <c r="H730" s="2">
        <f ca="1">IF(G730=Inputs!$A$4,1,0)</f>
        <v>0</v>
      </c>
      <c r="I730" s="21">
        <f ca="1">IF(H730=1,HLOOKUP(MONTH(F730),Inputs!$B$11:$M$15,5),IF(YEAR($F730)&gt;$G730,0,IF(YEAR($F730)=$G730,HLOOKUP(MONTH(F730),Inputs!$B$11:$M$15,4),1)))</f>
        <v>1</v>
      </c>
      <c r="J730" s="2">
        <f>SUMIFS('raw data'!$E:$E,'raw data'!$A:$A,"="&amp;WholeYearOnly1!$A730,'raw data'!$G:$G,"="&amp;WholeYearOnly1!$G730)</f>
        <v>7</v>
      </c>
      <c r="K730" s="24">
        <f ca="1">$E730*I730*Inputs!$A$2</f>
        <v>6.8805000000000005</v>
      </c>
      <c r="L730" s="11">
        <f ca="1">IFERROR(J730/K730,"")</f>
        <v>1.017367923842744</v>
      </c>
      <c r="M730" s="26">
        <f>J730/((8760)*(E730/1000))</f>
        <v>0.12775167993459113</v>
      </c>
    </row>
    <row r="731" spans="1:13" x14ac:dyDescent="0.25">
      <c r="A731" s="2">
        <v>8358</v>
      </c>
      <c r="C731" s="2" t="s">
        <v>5</v>
      </c>
      <c r="D731" s="2">
        <v>13</v>
      </c>
      <c r="E731" s="2">
        <v>4.1399999999999997</v>
      </c>
      <c r="F731" s="12">
        <v>41122</v>
      </c>
      <c r="G731" s="18">
        <v>2013</v>
      </c>
      <c r="H731" s="2">
        <f ca="1">IF(G731=Inputs!$A$4,1,0)</f>
        <v>0</v>
      </c>
      <c r="I731" s="21">
        <f ca="1">IF(H731=1,HLOOKUP(MONTH(F731),Inputs!$B$11:$M$15,5),IF(YEAR($F731)&gt;$G731,0,IF(YEAR($F731)=$G731,HLOOKUP(MONTH(F731),Inputs!$B$11:$M$15,4),1)))</f>
        <v>1</v>
      </c>
      <c r="J731" s="2">
        <f>SUMIFS('raw data'!$E:$E,'raw data'!$A:$A,"="&amp;WholeYearOnly1!$A731,'raw data'!$G:$G,"="&amp;WholeYearOnly1!$G731)</f>
        <v>5</v>
      </c>
      <c r="K731" s="24">
        <f ca="1">$E731*I731*Inputs!$A$2</f>
        <v>4.5540000000000003</v>
      </c>
      <c r="L731" s="11">
        <f ca="1">IFERROR(J731/K731,"")</f>
        <v>1.097935880544576</v>
      </c>
      <c r="M731" s="26">
        <f>J731/((8760)*(E731/1000))</f>
        <v>0.13786866079897647</v>
      </c>
    </row>
    <row r="732" spans="1:13" x14ac:dyDescent="0.25">
      <c r="A732" s="2">
        <v>8359</v>
      </c>
      <c r="C732" s="2" t="s">
        <v>5</v>
      </c>
      <c r="D732" s="2">
        <v>13</v>
      </c>
      <c r="E732" s="2">
        <v>4.37</v>
      </c>
      <c r="F732" s="12">
        <v>41122</v>
      </c>
      <c r="G732" s="18">
        <v>2013</v>
      </c>
      <c r="H732" s="2">
        <f ca="1">IF(G732=Inputs!$A$4,1,0)</f>
        <v>0</v>
      </c>
      <c r="I732" s="21">
        <f ca="1">IF(H732=1,HLOOKUP(MONTH(F732),Inputs!$B$11:$M$15,5),IF(YEAR($F732)&gt;$G732,0,IF(YEAR($F732)=$G732,HLOOKUP(MONTH(F732),Inputs!$B$11:$M$15,4),1)))</f>
        <v>1</v>
      </c>
      <c r="J732" s="2">
        <f>SUMIFS('raw data'!$E:$E,'raw data'!$A:$A,"="&amp;WholeYearOnly1!$A732,'raw data'!$G:$G,"="&amp;WholeYearOnly1!$G732)</f>
        <v>5</v>
      </c>
      <c r="K732" s="24">
        <f ca="1">$E732*I732*Inputs!$A$2</f>
        <v>4.8070000000000004</v>
      </c>
      <c r="L732" s="11">
        <f ca="1">IFERROR(J732/K732,"")</f>
        <v>1.0401497815685459</v>
      </c>
      <c r="M732" s="26">
        <f>J732/((8760)*(E732/1000))</f>
        <v>0.13061241549376718</v>
      </c>
    </row>
    <row r="733" spans="1:13" x14ac:dyDescent="0.25">
      <c r="A733" s="2">
        <v>8360</v>
      </c>
      <c r="C733" s="2" t="s">
        <v>5</v>
      </c>
      <c r="D733" s="2">
        <v>13</v>
      </c>
      <c r="E733" s="2">
        <v>3.68</v>
      </c>
      <c r="F733" s="12">
        <v>41153</v>
      </c>
      <c r="G733" s="18">
        <v>2013</v>
      </c>
      <c r="H733" s="2">
        <f ca="1">IF(G733=Inputs!$A$4,1,0)</f>
        <v>0</v>
      </c>
      <c r="I733" s="21">
        <f ca="1">IF(H733=1,HLOOKUP(MONTH(F733),Inputs!$B$11:$M$15,5),IF(YEAR($F733)&gt;$G733,0,IF(YEAR($F733)=$G733,HLOOKUP(MONTH(F733),Inputs!$B$11:$M$15,4),1)))</f>
        <v>1</v>
      </c>
      <c r="J733" s="2">
        <f>SUMIFS('raw data'!$E:$E,'raw data'!$A:$A,"="&amp;WholeYearOnly1!$A733,'raw data'!$G:$G,"="&amp;WholeYearOnly1!$G733)</f>
        <v>5</v>
      </c>
      <c r="K733" s="24">
        <f ca="1">$E733*I733*Inputs!$A$2</f>
        <v>4.0480000000000009</v>
      </c>
      <c r="L733" s="11">
        <f ca="1">IFERROR(J733/K733,"")</f>
        <v>1.235177865612648</v>
      </c>
      <c r="M733" s="26">
        <f>J733/((8760)*(E733/1000))</f>
        <v>0.15510224339884851</v>
      </c>
    </row>
    <row r="734" spans="1:13" x14ac:dyDescent="0.25">
      <c r="A734" s="2">
        <v>8361</v>
      </c>
      <c r="C734" s="2" t="s">
        <v>5</v>
      </c>
      <c r="D734" s="2">
        <v>13</v>
      </c>
      <c r="E734" s="2">
        <v>3.22</v>
      </c>
      <c r="F734" s="12">
        <v>41153</v>
      </c>
      <c r="G734" s="18">
        <v>2013</v>
      </c>
      <c r="H734" s="2">
        <f ca="1">IF(G734=Inputs!$A$4,1,0)</f>
        <v>0</v>
      </c>
      <c r="I734" s="21">
        <f ca="1">IF(H734=1,HLOOKUP(MONTH(F734),Inputs!$B$11:$M$15,5),IF(YEAR($F734)&gt;$G734,0,IF(YEAR($F734)=$G734,HLOOKUP(MONTH(F734),Inputs!$B$11:$M$15,4),1)))</f>
        <v>1</v>
      </c>
      <c r="J734" s="2">
        <f>SUMIFS('raw data'!$E:$E,'raw data'!$A:$A,"="&amp;WholeYearOnly1!$A734,'raw data'!$G:$G,"="&amp;WholeYearOnly1!$G734)</f>
        <v>4</v>
      </c>
      <c r="K734" s="24">
        <f ca="1">$E734*I734*Inputs!$A$2</f>
        <v>3.5420000000000007</v>
      </c>
      <c r="L734" s="11">
        <f ca="1">IFERROR(J734/K734,"")</f>
        <v>1.1293054771315638</v>
      </c>
      <c r="M734" s="26">
        <f>J734/((8760)*(E734/1000))</f>
        <v>0.14180776539323292</v>
      </c>
    </row>
    <row r="735" spans="1:13" x14ac:dyDescent="0.25">
      <c r="A735" s="2">
        <v>8362</v>
      </c>
      <c r="C735" s="2" t="s">
        <v>5</v>
      </c>
      <c r="D735" s="2">
        <v>13</v>
      </c>
      <c r="E735" s="2">
        <v>7.9550000000000001</v>
      </c>
      <c r="F735" s="12">
        <v>41122</v>
      </c>
      <c r="G735" s="18">
        <v>2013</v>
      </c>
      <c r="H735" s="2">
        <f ca="1">IF(G735=Inputs!$A$4,1,0)</f>
        <v>0</v>
      </c>
      <c r="I735" s="21">
        <f ca="1">IF(H735=1,HLOOKUP(MONTH(F735),Inputs!$B$11:$M$15,5),IF(YEAR($F735)&gt;$G735,0,IF(YEAR($F735)=$G735,HLOOKUP(MONTH(F735),Inputs!$B$11:$M$15,4),1)))</f>
        <v>1</v>
      </c>
      <c r="J735" s="2">
        <f>SUMIFS('raw data'!$E:$E,'raw data'!$A:$A,"="&amp;WholeYearOnly1!$A735,'raw data'!$G:$G,"="&amp;WholeYearOnly1!$G735)</f>
        <v>8</v>
      </c>
      <c r="K735" s="24">
        <f ca="1">$E735*I735*Inputs!$A$2</f>
        <v>8.7505000000000006</v>
      </c>
      <c r="L735" s="11">
        <f ca="1">IFERROR(J735/K735,"")</f>
        <v>0.91423347237300723</v>
      </c>
      <c r="M735" s="26">
        <f>J735/((8760)*(E735/1000))</f>
        <v>0.11480100680482967</v>
      </c>
    </row>
    <row r="736" spans="1:13" x14ac:dyDescent="0.25">
      <c r="A736" s="2">
        <v>8363</v>
      </c>
      <c r="C736" s="2" t="s">
        <v>5</v>
      </c>
      <c r="D736" s="2">
        <v>13</v>
      </c>
      <c r="E736" s="2">
        <v>3.87</v>
      </c>
      <c r="F736" s="12">
        <v>41153</v>
      </c>
      <c r="G736" s="18">
        <v>2013</v>
      </c>
      <c r="H736" s="2">
        <f ca="1">IF(G736=Inputs!$A$4,1,0)</f>
        <v>0</v>
      </c>
      <c r="I736" s="21">
        <f ca="1">IF(H736=1,HLOOKUP(MONTH(F736),Inputs!$B$11:$M$15,5),IF(YEAR($F736)&gt;$G736,0,IF(YEAR($F736)=$G736,HLOOKUP(MONTH(F736),Inputs!$B$11:$M$15,4),1)))</f>
        <v>1</v>
      </c>
      <c r="J736" s="2">
        <f>SUMIFS('raw data'!$E:$E,'raw data'!$A:$A,"="&amp;WholeYearOnly1!$A736,'raw data'!$G:$G,"="&amp;WholeYearOnly1!$G736)</f>
        <v>4</v>
      </c>
      <c r="K736" s="24">
        <f ca="1">$E736*I736*Inputs!$A$2</f>
        <v>4.2570000000000006</v>
      </c>
      <c r="L736" s="11">
        <f ca="1">IFERROR(J736/K736,"")</f>
        <v>0.93962884660559065</v>
      </c>
      <c r="M736" s="26">
        <f>J736/((8760)*(E736/1000))</f>
        <v>0.11798992366051939</v>
      </c>
    </row>
    <row r="737" spans="1:13" x14ac:dyDescent="0.25">
      <c r="A737" s="2">
        <v>8364</v>
      </c>
      <c r="C737" s="2" t="s">
        <v>5</v>
      </c>
      <c r="D737" s="2">
        <v>13</v>
      </c>
      <c r="E737" s="2">
        <v>6.9</v>
      </c>
      <c r="F737" s="12">
        <v>41122</v>
      </c>
      <c r="G737" s="18">
        <v>2013</v>
      </c>
      <c r="H737" s="2">
        <f ca="1">IF(G737=Inputs!$A$4,1,0)</f>
        <v>0</v>
      </c>
      <c r="I737" s="21">
        <f ca="1">IF(H737=1,HLOOKUP(MONTH(F737),Inputs!$B$11:$M$15,5),IF(YEAR($F737)&gt;$G737,0,IF(YEAR($F737)=$G737,HLOOKUP(MONTH(F737),Inputs!$B$11:$M$15,4),1)))</f>
        <v>1</v>
      </c>
      <c r="J737" s="2">
        <f>SUMIFS('raw data'!$E:$E,'raw data'!$A:$A,"="&amp;WholeYearOnly1!$A737,'raw data'!$G:$G,"="&amp;WholeYearOnly1!$G737)</f>
        <v>9</v>
      </c>
      <c r="K737" s="24">
        <f ca="1">$E737*I737*Inputs!$A$2</f>
        <v>7.5900000000000007</v>
      </c>
      <c r="L737" s="11">
        <f ca="1">IFERROR(J737/K737,"")</f>
        <v>1.1857707509881421</v>
      </c>
      <c r="M737" s="26">
        <f>J737/((8760)*(E737/1000))</f>
        <v>0.14889815366289455</v>
      </c>
    </row>
    <row r="738" spans="1:13" x14ac:dyDescent="0.25">
      <c r="A738" s="2">
        <v>8365</v>
      </c>
      <c r="C738" s="2" t="s">
        <v>5</v>
      </c>
      <c r="D738" s="2">
        <v>13</v>
      </c>
      <c r="E738" s="2">
        <v>6.45</v>
      </c>
      <c r="F738" s="12">
        <v>41122</v>
      </c>
      <c r="G738" s="18">
        <v>2013</v>
      </c>
      <c r="H738" s="2">
        <f ca="1">IF(G738=Inputs!$A$4,1,0)</f>
        <v>0</v>
      </c>
      <c r="I738" s="21">
        <f ca="1">IF(H738=1,HLOOKUP(MONTH(F738),Inputs!$B$11:$M$15,5),IF(YEAR($F738)&gt;$G738,0,IF(YEAR($F738)=$G738,HLOOKUP(MONTH(F738),Inputs!$B$11:$M$15,4),1)))</f>
        <v>1</v>
      </c>
      <c r="J738" s="2">
        <f>SUMIFS('raw data'!$E:$E,'raw data'!$A:$A,"="&amp;WholeYearOnly1!$A738,'raw data'!$G:$G,"="&amp;WholeYearOnly1!$G738)</f>
        <v>7</v>
      </c>
      <c r="K738" s="24">
        <f ca="1">$E738*I738*Inputs!$A$2</f>
        <v>7.0950000000000006</v>
      </c>
      <c r="L738" s="11">
        <f ca="1">IFERROR(J738/K738,"")</f>
        <v>0.98661028893587022</v>
      </c>
      <c r="M738" s="26">
        <f>J738/((8760)*(E738/1000))</f>
        <v>0.12388941984354536</v>
      </c>
    </row>
    <row r="739" spans="1:13" x14ac:dyDescent="0.25">
      <c r="A739" s="2">
        <v>8366</v>
      </c>
      <c r="C739" s="2" t="s">
        <v>5</v>
      </c>
      <c r="D739" s="2">
        <v>13</v>
      </c>
      <c r="E739" s="2">
        <v>4.5999999999999996</v>
      </c>
      <c r="F739" s="12">
        <v>41122</v>
      </c>
      <c r="G739" s="18">
        <v>2013</v>
      </c>
      <c r="H739" s="2">
        <f ca="1">IF(G739=Inputs!$A$4,1,0)</f>
        <v>0</v>
      </c>
      <c r="I739" s="21">
        <f ca="1">IF(H739=1,HLOOKUP(MONTH(F739),Inputs!$B$11:$M$15,5),IF(YEAR($F739)&gt;$G739,0,IF(YEAR($F739)=$G739,HLOOKUP(MONTH(F739),Inputs!$B$11:$M$15,4),1)))</f>
        <v>1</v>
      </c>
      <c r="J739" s="2">
        <f>SUMIFS('raw data'!$E:$E,'raw data'!$A:$A,"="&amp;WholeYearOnly1!$A739,'raw data'!$G:$G,"="&amp;WholeYearOnly1!$G739)</f>
        <v>6</v>
      </c>
      <c r="K739" s="24">
        <f ca="1">$E739*I739*Inputs!$A$2</f>
        <v>5.0599999999999996</v>
      </c>
      <c r="L739" s="11">
        <f ca="1">IFERROR(J739/K739,"")</f>
        <v>1.1857707509881423</v>
      </c>
      <c r="M739" s="26">
        <f>J739/((8760)*(E739/1000))</f>
        <v>0.14889815366289458</v>
      </c>
    </row>
    <row r="740" spans="1:13" x14ac:dyDescent="0.25">
      <c r="A740" s="2">
        <v>8367</v>
      </c>
      <c r="C740" s="2" t="s">
        <v>5</v>
      </c>
      <c r="D740" s="2">
        <v>13</v>
      </c>
      <c r="E740" s="2">
        <v>4.4649999999999999</v>
      </c>
      <c r="F740" s="12">
        <v>41122</v>
      </c>
      <c r="G740" s="18">
        <v>2013</v>
      </c>
      <c r="H740" s="2">
        <f ca="1">IF(G740=Inputs!$A$4,1,0)</f>
        <v>0</v>
      </c>
      <c r="I740" s="21">
        <f ca="1">IF(H740=1,HLOOKUP(MONTH(F740),Inputs!$B$11:$M$15,5),IF(YEAR($F740)&gt;$G740,0,IF(YEAR($F740)=$G740,HLOOKUP(MONTH(F740),Inputs!$B$11:$M$15,4),1)))</f>
        <v>1</v>
      </c>
      <c r="J740" s="2">
        <f>SUMIFS('raw data'!$E:$E,'raw data'!$A:$A,"="&amp;WholeYearOnly1!$A740,'raw data'!$G:$G,"="&amp;WholeYearOnly1!$G740)</f>
        <v>6</v>
      </c>
      <c r="K740" s="24">
        <f ca="1">$E740*I740*Inputs!$A$2</f>
        <v>4.9115000000000002</v>
      </c>
      <c r="L740" s="11">
        <f ca="1">IFERROR(J740/K740,"")</f>
        <v>1.2216227221826326</v>
      </c>
      <c r="M740" s="26">
        <f>J740/((8760)*(E740/1000))</f>
        <v>0.15340011351608401</v>
      </c>
    </row>
    <row r="741" spans="1:13" x14ac:dyDescent="0.25">
      <c r="A741" s="2">
        <v>8368</v>
      </c>
      <c r="C741" s="2" t="s">
        <v>5</v>
      </c>
      <c r="D741" s="2">
        <v>13</v>
      </c>
      <c r="E741" s="2">
        <v>3.22</v>
      </c>
      <c r="F741" s="12">
        <v>41153</v>
      </c>
      <c r="G741" s="18">
        <v>2013</v>
      </c>
      <c r="H741" s="2">
        <f ca="1">IF(G741=Inputs!$A$4,1,0)</f>
        <v>0</v>
      </c>
      <c r="I741" s="21">
        <f ca="1">IF(H741=1,HLOOKUP(MONTH(F741),Inputs!$B$11:$M$15,5),IF(YEAR($F741)&gt;$G741,0,IF(YEAR($F741)=$G741,HLOOKUP(MONTH(F741),Inputs!$B$11:$M$15,4),1)))</f>
        <v>1</v>
      </c>
      <c r="J741" s="2">
        <f>SUMIFS('raw data'!$E:$E,'raw data'!$A:$A,"="&amp;WholeYearOnly1!$A741,'raw data'!$G:$G,"="&amp;WholeYearOnly1!$G741)</f>
        <v>4</v>
      </c>
      <c r="K741" s="24">
        <f ca="1">$E741*I741*Inputs!$A$2</f>
        <v>3.5420000000000007</v>
      </c>
      <c r="L741" s="11">
        <f ca="1">IFERROR(J741/K741,"")</f>
        <v>1.1293054771315638</v>
      </c>
      <c r="M741" s="26">
        <f>J741/((8760)*(E741/1000))</f>
        <v>0.14180776539323292</v>
      </c>
    </row>
    <row r="742" spans="1:13" x14ac:dyDescent="0.25">
      <c r="A742" s="2">
        <v>8369</v>
      </c>
      <c r="C742" s="2" t="s">
        <v>5</v>
      </c>
      <c r="D742" s="2">
        <v>13</v>
      </c>
      <c r="E742" s="2">
        <v>9.2449999999999992</v>
      </c>
      <c r="F742" s="12">
        <v>41091</v>
      </c>
      <c r="G742" s="18">
        <v>2013</v>
      </c>
      <c r="H742" s="2">
        <f ca="1">IF(G742=Inputs!$A$4,1,0)</f>
        <v>0</v>
      </c>
      <c r="I742" s="21">
        <f ca="1">IF(H742=1,HLOOKUP(MONTH(F742),Inputs!$B$11:$M$15,5),IF(YEAR($F742)&gt;$G742,0,IF(YEAR($F742)=$G742,HLOOKUP(MONTH(F742),Inputs!$B$11:$M$15,4),1)))</f>
        <v>1</v>
      </c>
      <c r="J742" s="2">
        <f>SUMIFS('raw data'!$E:$E,'raw data'!$A:$A,"="&amp;WholeYearOnly1!$A742,'raw data'!$G:$G,"="&amp;WholeYearOnly1!$G742)</f>
        <v>11</v>
      </c>
      <c r="K742" s="24">
        <f ca="1">$E742*I742*Inputs!$A$2</f>
        <v>10.169499999999999</v>
      </c>
      <c r="L742" s="11">
        <f ca="1">IFERROR(J742/K742,"")</f>
        <v>1.0816657652785291</v>
      </c>
      <c r="M742" s="26">
        <f>J742/((8760)*(E742/1000))</f>
        <v>0.13582560979524907</v>
      </c>
    </row>
    <row r="743" spans="1:13" x14ac:dyDescent="0.25">
      <c r="A743" s="2">
        <v>8370</v>
      </c>
      <c r="C743" s="2" t="s">
        <v>5</v>
      </c>
      <c r="D743" s="2">
        <v>13</v>
      </c>
      <c r="E743" s="2">
        <v>5.64</v>
      </c>
      <c r="F743" s="12">
        <v>41122</v>
      </c>
      <c r="G743" s="18">
        <v>2013</v>
      </c>
      <c r="H743" s="2">
        <f ca="1">IF(G743=Inputs!$A$4,1,0)</f>
        <v>0</v>
      </c>
      <c r="I743" s="21">
        <f ca="1">IF(H743=1,HLOOKUP(MONTH(F743),Inputs!$B$11:$M$15,5),IF(YEAR($F743)&gt;$G743,0,IF(YEAR($F743)=$G743,HLOOKUP(MONTH(F743),Inputs!$B$11:$M$15,4),1)))</f>
        <v>1</v>
      </c>
      <c r="J743" s="2">
        <f>SUMIFS('raw data'!$E:$E,'raw data'!$A:$A,"="&amp;WholeYearOnly1!$A743,'raw data'!$G:$G,"="&amp;WholeYearOnly1!$G743)</f>
        <v>7</v>
      </c>
      <c r="K743" s="24">
        <f ca="1">$E743*I743*Inputs!$A$2</f>
        <v>6.2039999999999997</v>
      </c>
      <c r="L743" s="11">
        <f ca="1">IFERROR(J743/K743,"")</f>
        <v>1.1283043197936815</v>
      </c>
      <c r="M743" s="26">
        <f>J743/((8760)*(E743/1000))</f>
        <v>0.14168204928916092</v>
      </c>
    </row>
    <row r="744" spans="1:13" x14ac:dyDescent="0.25">
      <c r="A744" s="2">
        <v>8371</v>
      </c>
      <c r="C744" s="2" t="s">
        <v>5</v>
      </c>
      <c r="D744" s="2">
        <v>13</v>
      </c>
      <c r="E744" s="2">
        <v>8.4600000000000009</v>
      </c>
      <c r="F744" s="12">
        <v>41091</v>
      </c>
      <c r="G744" s="18">
        <v>2013</v>
      </c>
      <c r="H744" s="2">
        <f ca="1">IF(G744=Inputs!$A$4,1,0)</f>
        <v>0</v>
      </c>
      <c r="I744" s="21">
        <f ca="1">IF(H744=1,HLOOKUP(MONTH(F744),Inputs!$B$11:$M$15,5),IF(YEAR($F744)&gt;$G744,0,IF(YEAR($F744)=$G744,HLOOKUP(MONTH(F744),Inputs!$B$11:$M$15,4),1)))</f>
        <v>1</v>
      </c>
      <c r="J744" s="2">
        <f>SUMIFS('raw data'!$E:$E,'raw data'!$A:$A,"="&amp;WholeYearOnly1!$A744,'raw data'!$G:$G,"="&amp;WholeYearOnly1!$G744)</f>
        <v>10</v>
      </c>
      <c r="K744" s="24">
        <f ca="1">$E744*I744*Inputs!$A$2</f>
        <v>9.3060000000000009</v>
      </c>
      <c r="L744" s="11">
        <f ca="1">IFERROR(J744/K744,"")</f>
        <v>1.0745755426606489</v>
      </c>
      <c r="M744" s="26">
        <f>J744/((8760)*(E744/1000))</f>
        <v>0.1349352850372961</v>
      </c>
    </row>
    <row r="745" spans="1:13" x14ac:dyDescent="0.25">
      <c r="A745" s="2">
        <v>8372</v>
      </c>
      <c r="C745" s="2" t="s">
        <v>5</v>
      </c>
      <c r="D745" s="2">
        <v>13</v>
      </c>
      <c r="E745" s="2">
        <v>4.7</v>
      </c>
      <c r="F745" s="12">
        <v>41122</v>
      </c>
      <c r="G745" s="18">
        <v>2013</v>
      </c>
      <c r="H745" s="2">
        <f ca="1">IF(G745=Inputs!$A$4,1,0)</f>
        <v>0</v>
      </c>
      <c r="I745" s="21">
        <f ca="1">IF(H745=1,HLOOKUP(MONTH(F745),Inputs!$B$11:$M$15,5),IF(YEAR($F745)&gt;$G745,0,IF(YEAR($F745)=$G745,HLOOKUP(MONTH(F745),Inputs!$B$11:$M$15,4),1)))</f>
        <v>1</v>
      </c>
      <c r="J745" s="2">
        <f>SUMIFS('raw data'!$E:$E,'raw data'!$A:$A,"="&amp;WholeYearOnly1!$A745,'raw data'!$G:$G,"="&amp;WholeYearOnly1!$G745)</f>
        <v>5</v>
      </c>
      <c r="K745" s="24">
        <f ca="1">$E745*I745*Inputs!$A$2</f>
        <v>5.1700000000000008</v>
      </c>
      <c r="L745" s="11">
        <f ca="1">IFERROR(J745/K745,"")</f>
        <v>0.96711798839458396</v>
      </c>
      <c r="M745" s="26">
        <f>J745/((8760)*(E745/1000))</f>
        <v>0.12144175653356649</v>
      </c>
    </row>
    <row r="746" spans="1:13" x14ac:dyDescent="0.25">
      <c r="A746" s="2">
        <v>8373</v>
      </c>
      <c r="C746" s="2" t="s">
        <v>5</v>
      </c>
      <c r="D746" s="2">
        <v>13</v>
      </c>
      <c r="E746" s="2">
        <v>3.87</v>
      </c>
      <c r="F746" s="12">
        <v>41153</v>
      </c>
      <c r="G746" s="18">
        <v>2013</v>
      </c>
      <c r="H746" s="2">
        <f ca="1">IF(G746=Inputs!$A$4,1,0)</f>
        <v>0</v>
      </c>
      <c r="I746" s="21">
        <f ca="1">IF(H746=1,HLOOKUP(MONTH(F746),Inputs!$B$11:$M$15,5),IF(YEAR($F746)&gt;$G746,0,IF(YEAR($F746)=$G746,HLOOKUP(MONTH(F746),Inputs!$B$11:$M$15,4),1)))</f>
        <v>1</v>
      </c>
      <c r="J746" s="2">
        <f>SUMIFS('raw data'!$E:$E,'raw data'!$A:$A,"="&amp;WholeYearOnly1!$A746,'raw data'!$G:$G,"="&amp;WholeYearOnly1!$G746)</f>
        <v>4</v>
      </c>
      <c r="K746" s="24">
        <f ca="1">$E746*I746*Inputs!$A$2</f>
        <v>4.2570000000000006</v>
      </c>
      <c r="L746" s="11">
        <f ca="1">IFERROR(J746/K746,"")</f>
        <v>0.93962884660559065</v>
      </c>
      <c r="M746" s="26">
        <f>J746/((8760)*(E746/1000))</f>
        <v>0.11798992366051939</v>
      </c>
    </row>
    <row r="747" spans="1:13" x14ac:dyDescent="0.25">
      <c r="A747" s="2">
        <v>8374</v>
      </c>
      <c r="C747" s="2" t="s">
        <v>5</v>
      </c>
      <c r="D747" s="2">
        <v>13</v>
      </c>
      <c r="E747" s="2">
        <v>5.52</v>
      </c>
      <c r="F747" s="12">
        <v>41122</v>
      </c>
      <c r="G747" s="18">
        <v>2013</v>
      </c>
      <c r="H747" s="2">
        <f ca="1">IF(G747=Inputs!$A$4,1,0)</f>
        <v>0</v>
      </c>
      <c r="I747" s="21">
        <f ca="1">IF(H747=1,HLOOKUP(MONTH(F747),Inputs!$B$11:$M$15,5),IF(YEAR($F747)&gt;$G747,0,IF(YEAR($F747)=$G747,HLOOKUP(MONTH(F747),Inputs!$B$11:$M$15,4),1)))</f>
        <v>1</v>
      </c>
      <c r="J747" s="2">
        <f>SUMIFS('raw data'!$E:$E,'raw data'!$A:$A,"="&amp;WholeYearOnly1!$A747,'raw data'!$G:$G,"="&amp;WholeYearOnly1!$G747)</f>
        <v>6</v>
      </c>
      <c r="K747" s="24">
        <f ca="1">$E747*I747*Inputs!$A$2</f>
        <v>6.0720000000000001</v>
      </c>
      <c r="L747" s="11">
        <f ca="1">IFERROR(J747/K747,"")</f>
        <v>0.98814229249011853</v>
      </c>
      <c r="M747" s="26">
        <f>J747/((8760)*(E747/1000))</f>
        <v>0.12408179471907882</v>
      </c>
    </row>
    <row r="748" spans="1:13" x14ac:dyDescent="0.25">
      <c r="A748" s="2">
        <v>8375</v>
      </c>
      <c r="C748" s="2" t="s">
        <v>5</v>
      </c>
      <c r="D748" s="2">
        <v>13</v>
      </c>
      <c r="E748" s="2">
        <v>4.1399999999999997</v>
      </c>
      <c r="F748" s="12">
        <v>41153</v>
      </c>
      <c r="G748" s="18">
        <v>2013</v>
      </c>
      <c r="H748" s="2">
        <f ca="1">IF(G748=Inputs!$A$4,1,0)</f>
        <v>0</v>
      </c>
      <c r="I748" s="21">
        <f ca="1">IF(H748=1,HLOOKUP(MONTH(F748),Inputs!$B$11:$M$15,5),IF(YEAR($F748)&gt;$G748,0,IF(YEAR($F748)=$G748,HLOOKUP(MONTH(F748),Inputs!$B$11:$M$15,4),1)))</f>
        <v>1</v>
      </c>
      <c r="J748" s="2">
        <f>SUMIFS('raw data'!$E:$E,'raw data'!$A:$A,"="&amp;WholeYearOnly1!$A748,'raw data'!$G:$G,"="&amp;WholeYearOnly1!$G748)</f>
        <v>5</v>
      </c>
      <c r="K748" s="24">
        <f ca="1">$E748*I748*Inputs!$A$2</f>
        <v>4.5540000000000003</v>
      </c>
      <c r="L748" s="11">
        <f ca="1">IFERROR(J748/K748,"")</f>
        <v>1.097935880544576</v>
      </c>
      <c r="M748" s="26">
        <f>J748/((8760)*(E748/1000))</f>
        <v>0.13786866079897647</v>
      </c>
    </row>
    <row r="749" spans="1:13" x14ac:dyDescent="0.25">
      <c r="A749" s="2">
        <v>8376</v>
      </c>
      <c r="C749" s="2" t="s">
        <v>5</v>
      </c>
      <c r="D749" s="2">
        <v>13</v>
      </c>
      <c r="E749" s="2">
        <v>3.01</v>
      </c>
      <c r="F749" s="12">
        <v>41153</v>
      </c>
      <c r="G749" s="18">
        <v>2013</v>
      </c>
      <c r="H749" s="2">
        <f ca="1">IF(G749=Inputs!$A$4,1,0)</f>
        <v>0</v>
      </c>
      <c r="I749" s="21">
        <f ca="1">IF(H749=1,HLOOKUP(MONTH(F749),Inputs!$B$11:$M$15,5),IF(YEAR($F749)&gt;$G749,0,IF(YEAR($F749)=$G749,HLOOKUP(MONTH(F749),Inputs!$B$11:$M$15,4),1)))</f>
        <v>1</v>
      </c>
      <c r="J749" s="2">
        <f>SUMIFS('raw data'!$E:$E,'raw data'!$A:$A,"="&amp;WholeYearOnly1!$A749,'raw data'!$G:$G,"="&amp;WholeYearOnly1!$G749)</f>
        <v>4</v>
      </c>
      <c r="K749" s="24">
        <f ca="1">$E749*I749*Inputs!$A$2</f>
        <v>3.3109999999999999</v>
      </c>
      <c r="L749" s="11">
        <f ca="1">IFERROR(J749/K749,"")</f>
        <v>1.2080942313500453</v>
      </c>
      <c r="M749" s="26">
        <f>J749/((8760)*(E749/1000))</f>
        <v>0.1517013304206678</v>
      </c>
    </row>
    <row r="750" spans="1:13" x14ac:dyDescent="0.25">
      <c r="A750" s="2">
        <v>8377</v>
      </c>
      <c r="C750" s="2" t="s">
        <v>5</v>
      </c>
      <c r="D750" s="2">
        <v>13</v>
      </c>
      <c r="E750" s="2">
        <v>5.52</v>
      </c>
      <c r="F750" s="12">
        <v>41122</v>
      </c>
      <c r="G750" s="18">
        <v>2013</v>
      </c>
      <c r="H750" s="2">
        <f ca="1">IF(G750=Inputs!$A$4,1,0)</f>
        <v>0</v>
      </c>
      <c r="I750" s="21">
        <f ca="1">IF(H750=1,HLOOKUP(MONTH(F750),Inputs!$B$11:$M$15,5),IF(YEAR($F750)&gt;$G750,0,IF(YEAR($F750)=$G750,HLOOKUP(MONTH(F750),Inputs!$B$11:$M$15,4),1)))</f>
        <v>1</v>
      </c>
      <c r="J750" s="2">
        <f>SUMIFS('raw data'!$E:$E,'raw data'!$A:$A,"="&amp;WholeYearOnly1!$A750,'raw data'!$G:$G,"="&amp;WholeYearOnly1!$G750)</f>
        <v>7</v>
      </c>
      <c r="K750" s="24">
        <f ca="1">$E750*I750*Inputs!$A$2</f>
        <v>6.0720000000000001</v>
      </c>
      <c r="L750" s="11">
        <f ca="1">IFERROR(J750/K750,"")</f>
        <v>1.1528326745718049</v>
      </c>
      <c r="M750" s="26">
        <f>J750/((8760)*(E750/1000))</f>
        <v>0.1447620938389253</v>
      </c>
    </row>
    <row r="751" spans="1:13" x14ac:dyDescent="0.25">
      <c r="A751" s="2">
        <v>8378</v>
      </c>
      <c r="C751" s="2" t="s">
        <v>5</v>
      </c>
      <c r="D751" s="2">
        <v>13</v>
      </c>
      <c r="E751" s="2">
        <v>4.7</v>
      </c>
      <c r="F751" s="12">
        <v>41122</v>
      </c>
      <c r="G751" s="18">
        <v>2013</v>
      </c>
      <c r="H751" s="2">
        <f ca="1">IF(G751=Inputs!$A$4,1,0)</f>
        <v>0</v>
      </c>
      <c r="I751" s="21">
        <f ca="1">IF(H751=1,HLOOKUP(MONTH(F751),Inputs!$B$11:$M$15,5),IF(YEAR($F751)&gt;$G751,0,IF(YEAR($F751)=$G751,HLOOKUP(MONTH(F751),Inputs!$B$11:$M$15,4),1)))</f>
        <v>1</v>
      </c>
      <c r="J751" s="2">
        <f>SUMIFS('raw data'!$E:$E,'raw data'!$A:$A,"="&amp;WholeYearOnly1!$A751,'raw data'!$G:$G,"="&amp;WholeYearOnly1!$G751)</f>
        <v>5</v>
      </c>
      <c r="K751" s="24">
        <f ca="1">$E751*I751*Inputs!$A$2</f>
        <v>5.1700000000000008</v>
      </c>
      <c r="L751" s="11">
        <f ca="1">IFERROR(J751/K751,"")</f>
        <v>0.96711798839458396</v>
      </c>
      <c r="M751" s="26">
        <f>J751/((8760)*(E751/1000))</f>
        <v>0.12144175653356649</v>
      </c>
    </row>
    <row r="752" spans="1:13" x14ac:dyDescent="0.25">
      <c r="A752" s="2">
        <v>8379</v>
      </c>
      <c r="C752" s="2" t="s">
        <v>5</v>
      </c>
      <c r="D752" s="2">
        <v>13</v>
      </c>
      <c r="E752" s="2">
        <v>4.4649999999999999</v>
      </c>
      <c r="F752" s="12">
        <v>41122</v>
      </c>
      <c r="G752" s="18">
        <v>2013</v>
      </c>
      <c r="H752" s="2">
        <f ca="1">IF(G752=Inputs!$A$4,1,0)</f>
        <v>0</v>
      </c>
      <c r="I752" s="21">
        <f ca="1">IF(H752=1,HLOOKUP(MONTH(F752),Inputs!$B$11:$M$15,5),IF(YEAR($F752)&gt;$G752,0,IF(YEAR($F752)=$G752,HLOOKUP(MONTH(F752),Inputs!$B$11:$M$15,4),1)))</f>
        <v>1</v>
      </c>
      <c r="J752" s="2">
        <f>SUMIFS('raw data'!$E:$E,'raw data'!$A:$A,"="&amp;WholeYearOnly1!$A752,'raw data'!$G:$G,"="&amp;WholeYearOnly1!$G752)</f>
        <v>4</v>
      </c>
      <c r="K752" s="24">
        <f ca="1">$E752*I752*Inputs!$A$2</f>
        <v>4.9115000000000002</v>
      </c>
      <c r="L752" s="11">
        <f ca="1">IFERROR(J752/K752,"")</f>
        <v>0.81441514812175508</v>
      </c>
      <c r="M752" s="26">
        <f>J752/((8760)*(E752/1000))</f>
        <v>0.102266742344056</v>
      </c>
    </row>
    <row r="753" spans="1:13" x14ac:dyDescent="0.25">
      <c r="A753" s="2">
        <v>8380</v>
      </c>
      <c r="C753" s="2" t="s">
        <v>5</v>
      </c>
      <c r="D753" s="2">
        <v>13</v>
      </c>
      <c r="E753" s="2">
        <v>5.17</v>
      </c>
      <c r="F753" s="12">
        <v>41122</v>
      </c>
      <c r="G753" s="18">
        <v>2013</v>
      </c>
      <c r="H753" s="2">
        <f ca="1">IF(G753=Inputs!$A$4,1,0)</f>
        <v>0</v>
      </c>
      <c r="I753" s="21">
        <f ca="1">IF(H753=1,HLOOKUP(MONTH(F753),Inputs!$B$11:$M$15,5),IF(YEAR($F753)&gt;$G753,0,IF(YEAR($F753)=$G753,HLOOKUP(MONTH(F753),Inputs!$B$11:$M$15,4),1)))</f>
        <v>1</v>
      </c>
      <c r="J753" s="2">
        <f>SUMIFS('raw data'!$E:$E,'raw data'!$A:$A,"="&amp;WholeYearOnly1!$A753,'raw data'!$G:$G,"="&amp;WholeYearOnly1!$G753)</f>
        <v>7</v>
      </c>
      <c r="K753" s="24">
        <f ca="1">$E753*I753*Inputs!$A$2</f>
        <v>5.6870000000000003</v>
      </c>
      <c r="L753" s="11">
        <f ca="1">IFERROR(J753/K753,"")</f>
        <v>1.2308774397749251</v>
      </c>
      <c r="M753" s="26">
        <f>J753/((8760)*(E753/1000))</f>
        <v>0.15456223558817556</v>
      </c>
    </row>
    <row r="754" spans="1:13" x14ac:dyDescent="0.25">
      <c r="A754" s="2">
        <v>8381</v>
      </c>
      <c r="C754" s="2" t="s">
        <v>5</v>
      </c>
      <c r="D754" s="2">
        <v>13</v>
      </c>
      <c r="E754" s="2">
        <v>4.7</v>
      </c>
      <c r="F754" s="12">
        <v>41122</v>
      </c>
      <c r="G754" s="18">
        <v>2013</v>
      </c>
      <c r="H754" s="2">
        <f ca="1">IF(G754=Inputs!$A$4,1,0)</f>
        <v>0</v>
      </c>
      <c r="I754" s="21">
        <f ca="1">IF(H754=1,HLOOKUP(MONTH(F754),Inputs!$B$11:$M$15,5),IF(YEAR($F754)&gt;$G754,0,IF(YEAR($F754)=$G754,HLOOKUP(MONTH(F754),Inputs!$B$11:$M$15,4),1)))</f>
        <v>1</v>
      </c>
      <c r="J754" s="2">
        <f>SUMIFS('raw data'!$E:$E,'raw data'!$A:$A,"="&amp;WholeYearOnly1!$A754,'raw data'!$G:$G,"="&amp;WholeYearOnly1!$G754)</f>
        <v>6</v>
      </c>
      <c r="K754" s="24">
        <f ca="1">$E754*I754*Inputs!$A$2</f>
        <v>5.1700000000000008</v>
      </c>
      <c r="L754" s="11">
        <f ca="1">IFERROR(J754/K754,"")</f>
        <v>1.1605415860735009</v>
      </c>
      <c r="M754" s="26">
        <f>J754/((8760)*(E754/1000))</f>
        <v>0.14573010784027979</v>
      </c>
    </row>
    <row r="755" spans="1:13" x14ac:dyDescent="0.25">
      <c r="A755" s="2">
        <v>8382</v>
      </c>
      <c r="C755" s="2" t="s">
        <v>5</v>
      </c>
      <c r="D755" s="2">
        <v>13</v>
      </c>
      <c r="E755" s="2">
        <v>4.7</v>
      </c>
      <c r="F755" s="12">
        <v>41122</v>
      </c>
      <c r="G755" s="18">
        <v>2013</v>
      </c>
      <c r="H755" s="2">
        <f ca="1">IF(G755=Inputs!$A$4,1,0)</f>
        <v>0</v>
      </c>
      <c r="I755" s="21">
        <f ca="1">IF(H755=1,HLOOKUP(MONTH(F755),Inputs!$B$11:$M$15,5),IF(YEAR($F755)&gt;$G755,0,IF(YEAR($F755)=$G755,HLOOKUP(MONTH(F755),Inputs!$B$11:$M$15,4),1)))</f>
        <v>1</v>
      </c>
      <c r="J755" s="2">
        <f>SUMIFS('raw data'!$E:$E,'raw data'!$A:$A,"="&amp;WholeYearOnly1!$A755,'raw data'!$G:$G,"="&amp;WholeYearOnly1!$G755)</f>
        <v>5</v>
      </c>
      <c r="K755" s="24">
        <f ca="1">$E755*I755*Inputs!$A$2</f>
        <v>5.1700000000000008</v>
      </c>
      <c r="L755" s="11">
        <f ca="1">IFERROR(J755/K755,"")</f>
        <v>0.96711798839458396</v>
      </c>
      <c r="M755" s="26">
        <f>J755/((8760)*(E755/1000))</f>
        <v>0.12144175653356649</v>
      </c>
    </row>
    <row r="756" spans="1:13" x14ac:dyDescent="0.25">
      <c r="A756" s="2">
        <v>8383</v>
      </c>
      <c r="C756" s="2" t="s">
        <v>5</v>
      </c>
      <c r="D756" s="2">
        <v>13</v>
      </c>
      <c r="E756" s="2">
        <v>5.0599999999999996</v>
      </c>
      <c r="F756" s="12">
        <v>41122</v>
      </c>
      <c r="G756" s="18">
        <v>2013</v>
      </c>
      <c r="H756" s="2">
        <f ca="1">IF(G756=Inputs!$A$4,1,0)</f>
        <v>0</v>
      </c>
      <c r="I756" s="21">
        <f ca="1">IF(H756=1,HLOOKUP(MONTH(F756),Inputs!$B$11:$M$15,5),IF(YEAR($F756)&gt;$G756,0,IF(YEAR($F756)=$G756,HLOOKUP(MONTH(F756),Inputs!$B$11:$M$15,4),1)))</f>
        <v>1</v>
      </c>
      <c r="J756" s="2">
        <f>SUMIFS('raw data'!$E:$E,'raw data'!$A:$A,"="&amp;WholeYearOnly1!$A756,'raw data'!$G:$G,"="&amp;WholeYearOnly1!$G756)</f>
        <v>6</v>
      </c>
      <c r="K756" s="24">
        <f ca="1">$E756*I756*Inputs!$A$2</f>
        <v>5.5659999999999998</v>
      </c>
      <c r="L756" s="11">
        <f ca="1">IFERROR(J756/K756,"")</f>
        <v>1.0779734099892202</v>
      </c>
      <c r="M756" s="26">
        <f>J756/((8760)*(E756/1000))</f>
        <v>0.13536195787535873</v>
      </c>
    </row>
    <row r="757" spans="1:13" x14ac:dyDescent="0.25">
      <c r="A757" s="2">
        <v>8384</v>
      </c>
      <c r="C757" s="2" t="s">
        <v>5</v>
      </c>
      <c r="D757" s="2">
        <v>13</v>
      </c>
      <c r="E757" s="2">
        <v>6.11</v>
      </c>
      <c r="F757" s="12">
        <v>41122</v>
      </c>
      <c r="G757" s="18">
        <v>2013</v>
      </c>
      <c r="H757" s="2">
        <f ca="1">IF(G757=Inputs!$A$4,1,0)</f>
        <v>0</v>
      </c>
      <c r="I757" s="21">
        <f ca="1">IF(H757=1,HLOOKUP(MONTH(F757),Inputs!$B$11:$M$15,5),IF(YEAR($F757)&gt;$G757,0,IF(YEAR($F757)=$G757,HLOOKUP(MONTH(F757),Inputs!$B$11:$M$15,4),1)))</f>
        <v>1</v>
      </c>
      <c r="J757" s="2">
        <f>SUMIFS('raw data'!$E:$E,'raw data'!$A:$A,"="&amp;WholeYearOnly1!$A757,'raw data'!$G:$G,"="&amp;WholeYearOnly1!$G757)</f>
        <v>7</v>
      </c>
      <c r="K757" s="24">
        <f ca="1">$E757*I757*Inputs!$A$2</f>
        <v>6.721000000000001</v>
      </c>
      <c r="L757" s="11">
        <f ca="1">IFERROR(J757/K757,"")</f>
        <v>1.0415116798095521</v>
      </c>
      <c r="M757" s="26">
        <f>J757/((8760)*(E757/1000))</f>
        <v>0.13078343011307161</v>
      </c>
    </row>
    <row r="758" spans="1:13" x14ac:dyDescent="0.25">
      <c r="A758" s="2">
        <v>8385</v>
      </c>
      <c r="C758" s="2" t="s">
        <v>5</v>
      </c>
      <c r="D758" s="2">
        <v>13</v>
      </c>
      <c r="E758" s="2">
        <v>4.7</v>
      </c>
      <c r="F758" s="12">
        <v>41122</v>
      </c>
      <c r="G758" s="18">
        <v>2013</v>
      </c>
      <c r="H758" s="2">
        <f ca="1">IF(G758=Inputs!$A$4,1,0)</f>
        <v>0</v>
      </c>
      <c r="I758" s="21">
        <f ca="1">IF(H758=1,HLOOKUP(MONTH(F758),Inputs!$B$11:$M$15,5),IF(YEAR($F758)&gt;$G758,0,IF(YEAR($F758)=$G758,HLOOKUP(MONTH(F758),Inputs!$B$11:$M$15,4),1)))</f>
        <v>1</v>
      </c>
      <c r="J758" s="2">
        <f>SUMIFS('raw data'!$E:$E,'raw data'!$A:$A,"="&amp;WholeYearOnly1!$A758,'raw data'!$G:$G,"="&amp;WholeYearOnly1!$G758)</f>
        <v>6</v>
      </c>
      <c r="K758" s="24">
        <f ca="1">$E758*I758*Inputs!$A$2</f>
        <v>5.1700000000000008</v>
      </c>
      <c r="L758" s="11">
        <f ca="1">IFERROR(J758/K758,"")</f>
        <v>1.1605415860735009</v>
      </c>
      <c r="M758" s="26">
        <f>J758/((8760)*(E758/1000))</f>
        <v>0.14573010784027979</v>
      </c>
    </row>
    <row r="759" spans="1:13" x14ac:dyDescent="0.25">
      <c r="A759" s="2">
        <v>8386</v>
      </c>
      <c r="C759" s="2" t="s">
        <v>5</v>
      </c>
      <c r="D759" s="2">
        <v>13</v>
      </c>
      <c r="E759" s="2">
        <v>2.82</v>
      </c>
      <c r="F759" s="12">
        <v>41183</v>
      </c>
      <c r="G759" s="18">
        <v>2013</v>
      </c>
      <c r="H759" s="2">
        <f ca="1">IF(G759=Inputs!$A$4,1,0)</f>
        <v>0</v>
      </c>
      <c r="I759" s="21">
        <f ca="1">IF(H759=1,HLOOKUP(MONTH(F759),Inputs!$B$11:$M$15,5),IF(YEAR($F759)&gt;$G759,0,IF(YEAR($F759)=$G759,HLOOKUP(MONTH(F759),Inputs!$B$11:$M$15,4),1)))</f>
        <v>1</v>
      </c>
      <c r="J759" s="2">
        <f>SUMIFS('raw data'!$E:$E,'raw data'!$A:$A,"="&amp;WholeYearOnly1!$A759,'raw data'!$G:$G,"="&amp;WholeYearOnly1!$G759)</f>
        <v>3</v>
      </c>
      <c r="K759" s="24">
        <f ca="1">$E759*I759*Inputs!$A$2</f>
        <v>3.1019999999999999</v>
      </c>
      <c r="L759" s="11">
        <f ca="1">IFERROR(J759/K759,"")</f>
        <v>0.96711798839458418</v>
      </c>
      <c r="M759" s="26">
        <f>J759/((8760)*(E759/1000))</f>
        <v>0.12144175653356651</v>
      </c>
    </row>
    <row r="760" spans="1:13" x14ac:dyDescent="0.25">
      <c r="A760" s="2">
        <v>8387</v>
      </c>
      <c r="C760" s="2" t="s">
        <v>5</v>
      </c>
      <c r="D760" s="2">
        <v>13</v>
      </c>
      <c r="E760" s="2">
        <v>7.05</v>
      </c>
      <c r="F760" s="12">
        <v>41122</v>
      </c>
      <c r="G760" s="18">
        <v>2013</v>
      </c>
      <c r="H760" s="2">
        <f ca="1">IF(G760=Inputs!$A$4,1,0)</f>
        <v>0</v>
      </c>
      <c r="I760" s="21">
        <f ca="1">IF(H760=1,HLOOKUP(MONTH(F760),Inputs!$B$11:$M$15,5),IF(YEAR($F760)&gt;$G760,0,IF(YEAR($F760)=$G760,HLOOKUP(MONTH(F760),Inputs!$B$11:$M$15,4),1)))</f>
        <v>1</v>
      </c>
      <c r="J760" s="2">
        <f>SUMIFS('raw data'!$E:$E,'raw data'!$A:$A,"="&amp;WholeYearOnly1!$A760,'raw data'!$G:$G,"="&amp;WholeYearOnly1!$G760)</f>
        <v>10</v>
      </c>
      <c r="K760" s="24">
        <f ca="1">$E760*I760*Inputs!$A$2</f>
        <v>7.7550000000000008</v>
      </c>
      <c r="L760" s="11">
        <f ca="1">IFERROR(J760/K760,"")</f>
        <v>1.2894906511927786</v>
      </c>
      <c r="M760" s="26">
        <f>J760/((8760)*(E760/1000))</f>
        <v>0.16192234204475534</v>
      </c>
    </row>
    <row r="761" spans="1:13" x14ac:dyDescent="0.25">
      <c r="A761" s="2">
        <v>8388</v>
      </c>
      <c r="C761" s="2" t="s">
        <v>5</v>
      </c>
      <c r="D761" s="2">
        <v>6</v>
      </c>
      <c r="E761" s="2">
        <v>11.96</v>
      </c>
      <c r="F761" s="12">
        <v>41153</v>
      </c>
      <c r="G761" s="18">
        <v>2013</v>
      </c>
      <c r="H761" s="2">
        <f ca="1">IF(G761=Inputs!$A$4,1,0)</f>
        <v>0</v>
      </c>
      <c r="I761" s="21">
        <f ca="1">IF(H761=1,HLOOKUP(MONTH(F761),Inputs!$B$11:$M$15,5),IF(YEAR($F761)&gt;$G761,0,IF(YEAR($F761)=$G761,HLOOKUP(MONTH(F761),Inputs!$B$11:$M$15,4),1)))</f>
        <v>1</v>
      </c>
      <c r="J761" s="2">
        <f>SUMIFS('raw data'!$E:$E,'raw data'!$A:$A,"="&amp;WholeYearOnly1!$A761,'raw data'!$G:$G,"="&amp;WholeYearOnly1!$G761)</f>
        <v>14</v>
      </c>
      <c r="K761" s="24">
        <f ca="1">$E761*I761*Inputs!$A$2</f>
        <v>13.156000000000002</v>
      </c>
      <c r="L761" s="11">
        <f ca="1">IFERROR(J761/K761,"")</f>
        <v>1.0641532380662813</v>
      </c>
      <c r="M761" s="26">
        <f>J761/((8760)*(E761/1000))</f>
        <v>0.13362654815900796</v>
      </c>
    </row>
    <row r="762" spans="1:13" x14ac:dyDescent="0.25">
      <c r="A762" s="2">
        <v>8389</v>
      </c>
      <c r="C762" s="2" t="s">
        <v>5</v>
      </c>
      <c r="D762" s="2">
        <v>6</v>
      </c>
      <c r="E762" s="2">
        <v>5.0599999999999996</v>
      </c>
      <c r="F762" s="12">
        <v>41153</v>
      </c>
      <c r="G762" s="18">
        <v>2013</v>
      </c>
      <c r="H762" s="2">
        <f ca="1">IF(G762=Inputs!$A$4,1,0)</f>
        <v>0</v>
      </c>
      <c r="I762" s="21">
        <f ca="1">IF(H762=1,HLOOKUP(MONTH(F762),Inputs!$B$11:$M$15,5),IF(YEAR($F762)&gt;$G762,0,IF(YEAR($F762)=$G762,HLOOKUP(MONTH(F762),Inputs!$B$11:$M$15,4),1)))</f>
        <v>1</v>
      </c>
      <c r="J762" s="2">
        <f>SUMIFS('raw data'!$E:$E,'raw data'!$A:$A,"="&amp;WholeYearOnly1!$A762,'raw data'!$G:$G,"="&amp;WholeYearOnly1!$G762)</f>
        <v>5</v>
      </c>
      <c r="K762" s="24">
        <f ca="1">$E762*I762*Inputs!$A$2</f>
        <v>5.5659999999999998</v>
      </c>
      <c r="L762" s="11">
        <f ca="1">IFERROR(J762/K762,"")</f>
        <v>0.89831117499101687</v>
      </c>
      <c r="M762" s="26">
        <f>J762/((8760)*(E762/1000))</f>
        <v>0.11280163156279893</v>
      </c>
    </row>
    <row r="763" spans="1:13" x14ac:dyDescent="0.25">
      <c r="A763" s="2">
        <v>8390</v>
      </c>
      <c r="C763" s="2" t="s">
        <v>5</v>
      </c>
      <c r="D763" s="2">
        <v>6</v>
      </c>
      <c r="E763" s="2">
        <v>6.665</v>
      </c>
      <c r="F763" s="12">
        <v>41183</v>
      </c>
      <c r="G763" s="18">
        <v>2013</v>
      </c>
      <c r="H763" s="2">
        <f ca="1">IF(G763=Inputs!$A$4,1,0)</f>
        <v>0</v>
      </c>
      <c r="I763" s="21">
        <f ca="1">IF(H763=1,HLOOKUP(MONTH(F763),Inputs!$B$11:$M$15,5),IF(YEAR($F763)&gt;$G763,0,IF(YEAR($F763)=$G763,HLOOKUP(MONTH(F763),Inputs!$B$11:$M$15,4),1)))</f>
        <v>1</v>
      </c>
      <c r="J763" s="2">
        <f>SUMIFS('raw data'!$E:$E,'raw data'!$A:$A,"="&amp;WholeYearOnly1!$A763,'raw data'!$G:$G,"="&amp;WholeYearOnly1!$G763)</f>
        <v>8</v>
      </c>
      <c r="K763" s="24">
        <f ca="1">$E763*I763*Inputs!$A$2</f>
        <v>7.331500000000001</v>
      </c>
      <c r="L763" s="11">
        <f ca="1">IFERROR(J763/K763,"")</f>
        <v>1.0911818863806859</v>
      </c>
      <c r="M763" s="26">
        <f>J763/((8760)*(E763/1000))</f>
        <v>0.13702055650899025</v>
      </c>
    </row>
    <row r="764" spans="1:13" x14ac:dyDescent="0.25">
      <c r="A764" s="2">
        <v>8391</v>
      </c>
      <c r="C764" s="2" t="s">
        <v>5</v>
      </c>
      <c r="D764" s="2">
        <v>6</v>
      </c>
      <c r="E764" s="2">
        <v>3.91</v>
      </c>
      <c r="F764" s="12">
        <v>41183</v>
      </c>
      <c r="G764" s="18">
        <v>2013</v>
      </c>
      <c r="H764" s="2">
        <f ca="1">IF(G764=Inputs!$A$4,1,0)</f>
        <v>0</v>
      </c>
      <c r="I764" s="21">
        <f ca="1">IF(H764=1,HLOOKUP(MONTH(F764),Inputs!$B$11:$M$15,5),IF(YEAR($F764)&gt;$G764,0,IF(YEAR($F764)=$G764,HLOOKUP(MONTH(F764),Inputs!$B$11:$M$15,4),1)))</f>
        <v>1</v>
      </c>
      <c r="J764" s="2">
        <f>SUMIFS('raw data'!$E:$E,'raw data'!$A:$A,"="&amp;WholeYearOnly1!$A764,'raw data'!$G:$G,"="&amp;WholeYearOnly1!$G764)</f>
        <v>5</v>
      </c>
      <c r="K764" s="24">
        <f ca="1">$E764*I764*Inputs!$A$2</f>
        <v>4.3010000000000002</v>
      </c>
      <c r="L764" s="11">
        <f ca="1">IFERROR(J764/K764,"")</f>
        <v>1.1625203441060219</v>
      </c>
      <c r="M764" s="26">
        <f>J764/((8760)*(E764/1000))</f>
        <v>0.14597858202244565</v>
      </c>
    </row>
    <row r="765" spans="1:13" x14ac:dyDescent="0.25">
      <c r="A765" s="2">
        <v>8392</v>
      </c>
      <c r="C765" s="2" t="s">
        <v>5</v>
      </c>
      <c r="D765" s="2">
        <v>6</v>
      </c>
      <c r="E765" s="2">
        <v>5.52</v>
      </c>
      <c r="F765" s="12">
        <v>41183</v>
      </c>
      <c r="G765" s="18">
        <v>2013</v>
      </c>
      <c r="H765" s="2">
        <f ca="1">IF(G765=Inputs!$A$4,1,0)</f>
        <v>0</v>
      </c>
      <c r="I765" s="21">
        <f ca="1">IF(H765=1,HLOOKUP(MONTH(F765),Inputs!$B$11:$M$15,5),IF(YEAR($F765)&gt;$G765,0,IF(YEAR($F765)=$G765,HLOOKUP(MONTH(F765),Inputs!$B$11:$M$15,4),1)))</f>
        <v>1</v>
      </c>
      <c r="J765" s="2">
        <f>SUMIFS('raw data'!$E:$E,'raw data'!$A:$A,"="&amp;WholeYearOnly1!$A765,'raw data'!$G:$G,"="&amp;WholeYearOnly1!$G765)</f>
        <v>7</v>
      </c>
      <c r="K765" s="24">
        <f ca="1">$E765*I765*Inputs!$A$2</f>
        <v>6.0720000000000001</v>
      </c>
      <c r="L765" s="11">
        <f ca="1">IFERROR(J765/K765,"")</f>
        <v>1.1528326745718049</v>
      </c>
      <c r="M765" s="26">
        <f>J765/((8760)*(E765/1000))</f>
        <v>0.1447620938389253</v>
      </c>
    </row>
    <row r="766" spans="1:13" x14ac:dyDescent="0.25">
      <c r="A766" s="2">
        <v>8393</v>
      </c>
      <c r="C766" s="2" t="s">
        <v>5</v>
      </c>
      <c r="D766" s="2">
        <v>6</v>
      </c>
      <c r="E766" s="2">
        <v>6.02</v>
      </c>
      <c r="F766" s="12">
        <v>41153</v>
      </c>
      <c r="G766" s="18">
        <v>2013</v>
      </c>
      <c r="H766" s="2">
        <f ca="1">IF(G766=Inputs!$A$4,1,0)</f>
        <v>0</v>
      </c>
      <c r="I766" s="21">
        <f ca="1">IF(H766=1,HLOOKUP(MONTH(F766),Inputs!$B$11:$M$15,5),IF(YEAR($F766)&gt;$G766,0,IF(YEAR($F766)=$G766,HLOOKUP(MONTH(F766),Inputs!$B$11:$M$15,4),1)))</f>
        <v>1</v>
      </c>
      <c r="J766" s="2">
        <f>SUMIFS('raw data'!$E:$E,'raw data'!$A:$A,"="&amp;WholeYearOnly1!$A766,'raw data'!$G:$G,"="&amp;WholeYearOnly1!$G766)</f>
        <v>8</v>
      </c>
      <c r="K766" s="24">
        <f ca="1">$E766*I766*Inputs!$A$2</f>
        <v>6.6219999999999999</v>
      </c>
      <c r="L766" s="11">
        <f ca="1">IFERROR(J766/K766,"")</f>
        <v>1.2080942313500453</v>
      </c>
      <c r="M766" s="26">
        <f>J766/((8760)*(E766/1000))</f>
        <v>0.1517013304206678</v>
      </c>
    </row>
    <row r="767" spans="1:13" x14ac:dyDescent="0.25">
      <c r="A767" s="2">
        <v>8394</v>
      </c>
      <c r="C767" s="2" t="s">
        <v>5</v>
      </c>
      <c r="D767" s="2">
        <v>6</v>
      </c>
      <c r="E767" s="2">
        <v>4.5999999999999996</v>
      </c>
      <c r="F767" s="12">
        <v>41183</v>
      </c>
      <c r="G767" s="18">
        <v>2013</v>
      </c>
      <c r="H767" s="2">
        <f ca="1">IF(G767=Inputs!$A$4,1,0)</f>
        <v>0</v>
      </c>
      <c r="I767" s="21">
        <f ca="1">IF(H767=1,HLOOKUP(MONTH(F767),Inputs!$B$11:$M$15,5),IF(YEAR($F767)&gt;$G767,0,IF(YEAR($F767)=$G767,HLOOKUP(MONTH(F767),Inputs!$B$11:$M$15,4),1)))</f>
        <v>1</v>
      </c>
      <c r="J767" s="2">
        <f>SUMIFS('raw data'!$E:$E,'raw data'!$A:$A,"="&amp;WholeYearOnly1!$A767,'raw data'!$G:$G,"="&amp;WholeYearOnly1!$G767)</f>
        <v>6</v>
      </c>
      <c r="K767" s="24">
        <f ca="1">$E767*I767*Inputs!$A$2</f>
        <v>5.0599999999999996</v>
      </c>
      <c r="L767" s="11">
        <f ca="1">IFERROR(J767/K767,"")</f>
        <v>1.1857707509881423</v>
      </c>
      <c r="M767" s="26">
        <f>J767/((8760)*(E767/1000))</f>
        <v>0.14889815366289458</v>
      </c>
    </row>
    <row r="768" spans="1:13" x14ac:dyDescent="0.25">
      <c r="A768" s="2">
        <v>8395</v>
      </c>
      <c r="C768" s="2" t="s">
        <v>5</v>
      </c>
      <c r="D768" s="2">
        <v>6</v>
      </c>
      <c r="E768" s="2">
        <v>5.0599999999999996</v>
      </c>
      <c r="F768" s="12">
        <v>41153</v>
      </c>
      <c r="G768" s="18">
        <v>2013</v>
      </c>
      <c r="H768" s="2">
        <f ca="1">IF(G768=Inputs!$A$4,1,0)</f>
        <v>0</v>
      </c>
      <c r="I768" s="21">
        <f ca="1">IF(H768=1,HLOOKUP(MONTH(F768),Inputs!$B$11:$M$15,5),IF(YEAR($F768)&gt;$G768,0,IF(YEAR($F768)=$G768,HLOOKUP(MONTH(F768),Inputs!$B$11:$M$15,4),1)))</f>
        <v>1</v>
      </c>
      <c r="J768" s="2">
        <f>SUMIFS('raw data'!$E:$E,'raw data'!$A:$A,"="&amp;WholeYearOnly1!$A768,'raw data'!$G:$G,"="&amp;WholeYearOnly1!$G768)</f>
        <v>6</v>
      </c>
      <c r="K768" s="24">
        <f ca="1">$E768*I768*Inputs!$A$2</f>
        <v>5.5659999999999998</v>
      </c>
      <c r="L768" s="11">
        <f ca="1">IFERROR(J768/K768,"")</f>
        <v>1.0779734099892202</v>
      </c>
      <c r="M768" s="26">
        <f>J768/((8760)*(E768/1000))</f>
        <v>0.13536195787535873</v>
      </c>
    </row>
    <row r="769" spans="1:13" x14ac:dyDescent="0.25">
      <c r="A769" s="2">
        <v>8396</v>
      </c>
      <c r="C769" s="2" t="s">
        <v>5</v>
      </c>
      <c r="D769" s="2">
        <v>6</v>
      </c>
      <c r="E769" s="2">
        <v>5.59</v>
      </c>
      <c r="F769" s="12">
        <v>41153</v>
      </c>
      <c r="G769" s="18">
        <v>2013</v>
      </c>
      <c r="H769" s="2">
        <f ca="1">IF(G769=Inputs!$A$4,1,0)</f>
        <v>0</v>
      </c>
      <c r="I769" s="21">
        <f ca="1">IF(H769=1,HLOOKUP(MONTH(F769),Inputs!$B$11:$M$15,5),IF(YEAR($F769)&gt;$G769,0,IF(YEAR($F769)=$G769,HLOOKUP(MONTH(F769),Inputs!$B$11:$M$15,4),1)))</f>
        <v>1</v>
      </c>
      <c r="J769" s="2">
        <f>SUMIFS('raw data'!$E:$E,'raw data'!$A:$A,"="&amp;WholeYearOnly1!$A769,'raw data'!$G:$G,"="&amp;WholeYearOnly1!$G769)</f>
        <v>6</v>
      </c>
      <c r="K769" s="24">
        <f ca="1">$E769*I769*Inputs!$A$2</f>
        <v>6.149</v>
      </c>
      <c r="L769" s="11">
        <f ca="1">IFERROR(J769/K769,"")</f>
        <v>0.97576841762888278</v>
      </c>
      <c r="M769" s="26">
        <f>J769/((8760)*(E769/1000))</f>
        <v>0.12252799764746246</v>
      </c>
    </row>
    <row r="770" spans="1:13" x14ac:dyDescent="0.25">
      <c r="A770" s="2">
        <v>8397</v>
      </c>
      <c r="C770" s="2" t="s">
        <v>5</v>
      </c>
      <c r="D770" s="2">
        <v>6</v>
      </c>
      <c r="E770" s="2">
        <v>6.02</v>
      </c>
      <c r="F770" s="12">
        <v>41153</v>
      </c>
      <c r="G770" s="18">
        <v>2013</v>
      </c>
      <c r="H770" s="2">
        <f ca="1">IF(G770=Inputs!$A$4,1,0)</f>
        <v>0</v>
      </c>
      <c r="I770" s="21">
        <f ca="1">IF(H770=1,HLOOKUP(MONTH(F770),Inputs!$B$11:$M$15,5),IF(YEAR($F770)&gt;$G770,0,IF(YEAR($F770)=$G770,HLOOKUP(MONTH(F770),Inputs!$B$11:$M$15,4),1)))</f>
        <v>1</v>
      </c>
      <c r="J770" s="2">
        <f>SUMIFS('raw data'!$E:$E,'raw data'!$A:$A,"="&amp;WholeYearOnly1!$A770,'raw data'!$G:$G,"="&amp;WholeYearOnly1!$G770)</f>
        <v>8</v>
      </c>
      <c r="K770" s="24">
        <f ca="1">$E770*I770*Inputs!$A$2</f>
        <v>6.6219999999999999</v>
      </c>
      <c r="L770" s="11">
        <f ca="1">IFERROR(J770/K770,"")</f>
        <v>1.2080942313500453</v>
      </c>
      <c r="M770" s="26">
        <f>J770/((8760)*(E770/1000))</f>
        <v>0.1517013304206678</v>
      </c>
    </row>
    <row r="771" spans="1:13" x14ac:dyDescent="0.25">
      <c r="A771" s="2">
        <v>8398</v>
      </c>
      <c r="C771" s="2" t="s">
        <v>5</v>
      </c>
      <c r="D771" s="2">
        <v>6</v>
      </c>
      <c r="E771" s="2">
        <v>10.32</v>
      </c>
      <c r="F771" s="12">
        <v>41153</v>
      </c>
      <c r="G771" s="18">
        <v>2013</v>
      </c>
      <c r="H771" s="2">
        <f ca="1">IF(G771=Inputs!$A$4,1,0)</f>
        <v>0</v>
      </c>
      <c r="I771" s="21">
        <f ca="1">IF(H771=1,HLOOKUP(MONTH(F771),Inputs!$B$11:$M$15,5),IF(YEAR($F771)&gt;$G771,0,IF(YEAR($F771)=$G771,HLOOKUP(MONTH(F771),Inputs!$B$11:$M$15,4),1)))</f>
        <v>1</v>
      </c>
      <c r="J771" s="2">
        <f>SUMIFS('raw data'!$E:$E,'raw data'!$A:$A,"="&amp;WholeYearOnly1!$A771,'raw data'!$G:$G,"="&amp;WholeYearOnly1!$G771)</f>
        <v>12</v>
      </c>
      <c r="K771" s="24">
        <f ca="1">$E771*I771*Inputs!$A$2</f>
        <v>11.352000000000002</v>
      </c>
      <c r="L771" s="11">
        <f ca="1">IFERROR(J771/K771,"")</f>
        <v>1.0570824524312894</v>
      </c>
      <c r="M771" s="26">
        <f>J771/((8760)*(E771/1000))</f>
        <v>0.1327386641180843</v>
      </c>
    </row>
    <row r="772" spans="1:13" x14ac:dyDescent="0.25">
      <c r="A772" s="2">
        <v>8399</v>
      </c>
      <c r="C772" s="2" t="s">
        <v>5</v>
      </c>
      <c r="D772" s="2">
        <v>6</v>
      </c>
      <c r="E772" s="2">
        <v>4.5999999999999996</v>
      </c>
      <c r="F772" s="12">
        <v>41183</v>
      </c>
      <c r="G772" s="18">
        <v>2013</v>
      </c>
      <c r="H772" s="2">
        <f ca="1">IF(G772=Inputs!$A$4,1,0)</f>
        <v>0</v>
      </c>
      <c r="I772" s="21">
        <f ca="1">IF(H772=1,HLOOKUP(MONTH(F772),Inputs!$B$11:$M$15,5),IF(YEAR($F772)&gt;$G772,0,IF(YEAR($F772)=$G772,HLOOKUP(MONTH(F772),Inputs!$B$11:$M$15,4),1)))</f>
        <v>1</v>
      </c>
      <c r="J772" s="2">
        <f>SUMIFS('raw data'!$E:$E,'raw data'!$A:$A,"="&amp;WholeYearOnly1!$A772,'raw data'!$G:$G,"="&amp;WholeYearOnly1!$G772)</f>
        <v>6</v>
      </c>
      <c r="K772" s="24">
        <f ca="1">$E772*I772*Inputs!$A$2</f>
        <v>5.0599999999999996</v>
      </c>
      <c r="L772" s="11">
        <f ca="1">IFERROR(J772/K772,"")</f>
        <v>1.1857707509881423</v>
      </c>
      <c r="M772" s="26">
        <f>J772/((8760)*(E772/1000))</f>
        <v>0.14889815366289458</v>
      </c>
    </row>
    <row r="773" spans="1:13" x14ac:dyDescent="0.25">
      <c r="A773" s="2">
        <v>8400</v>
      </c>
      <c r="C773" s="2" t="s">
        <v>5</v>
      </c>
      <c r="D773" s="2">
        <v>6</v>
      </c>
      <c r="E773" s="2">
        <v>8.9700000000000006</v>
      </c>
      <c r="F773" s="12">
        <v>41153</v>
      </c>
      <c r="G773" s="18">
        <v>2013</v>
      </c>
      <c r="H773" s="2">
        <f ca="1">IF(G773=Inputs!$A$4,1,0)</f>
        <v>0</v>
      </c>
      <c r="I773" s="21">
        <f ca="1">IF(H773=1,HLOOKUP(MONTH(F773),Inputs!$B$11:$M$15,5),IF(YEAR($F773)&gt;$G773,0,IF(YEAR($F773)=$G773,HLOOKUP(MONTH(F773),Inputs!$B$11:$M$15,4),1)))</f>
        <v>1</v>
      </c>
      <c r="J773" s="2">
        <f>SUMIFS('raw data'!$E:$E,'raw data'!$A:$A,"="&amp;WholeYearOnly1!$A773,'raw data'!$G:$G,"="&amp;WholeYearOnly1!$G773)</f>
        <v>14</v>
      </c>
      <c r="K773" s="24">
        <f ca="1">$E773*I773*Inputs!$A$2</f>
        <v>9.8670000000000009</v>
      </c>
      <c r="L773" s="11">
        <f ca="1">IFERROR(J773/K773,"")</f>
        <v>1.4188709840883753</v>
      </c>
      <c r="M773" s="26">
        <f>J773/((8760)*(E773/1000))</f>
        <v>0.17816873087867727</v>
      </c>
    </row>
    <row r="774" spans="1:13" x14ac:dyDescent="0.25">
      <c r="A774" s="2">
        <v>8401</v>
      </c>
      <c r="C774" s="2" t="s">
        <v>5</v>
      </c>
      <c r="D774" s="2">
        <v>6</v>
      </c>
      <c r="E774" s="2">
        <v>4.8099999999999996</v>
      </c>
      <c r="F774" s="12">
        <v>41183</v>
      </c>
      <c r="G774" s="18">
        <v>2013</v>
      </c>
      <c r="H774" s="2">
        <f ca="1">IF(G774=Inputs!$A$4,1,0)</f>
        <v>0</v>
      </c>
      <c r="I774" s="21">
        <f ca="1">IF(H774=1,HLOOKUP(MONTH(F774),Inputs!$B$11:$M$15,5),IF(YEAR($F774)&gt;$G774,0,IF(YEAR($F774)=$G774,HLOOKUP(MONTH(F774),Inputs!$B$11:$M$15,4),1)))</f>
        <v>1</v>
      </c>
      <c r="J774" s="2">
        <f>SUMIFS('raw data'!$E:$E,'raw data'!$A:$A,"="&amp;WholeYearOnly1!$A774,'raw data'!$G:$G,"="&amp;WholeYearOnly1!$G774)</f>
        <v>6</v>
      </c>
      <c r="K774" s="24">
        <f ca="1">$E774*I774*Inputs!$A$2</f>
        <v>5.2910000000000004</v>
      </c>
      <c r="L774" s="11">
        <f ca="1">IFERROR(J774/K774,"")</f>
        <v>1.134001134001134</v>
      </c>
      <c r="M774" s="26">
        <f>J774/((8760)*(E774/1000))</f>
        <v>0.14239740267137527</v>
      </c>
    </row>
    <row r="775" spans="1:13" x14ac:dyDescent="0.25">
      <c r="A775" s="2">
        <v>8402</v>
      </c>
      <c r="C775" s="2" t="s">
        <v>5</v>
      </c>
      <c r="D775" s="2">
        <v>6</v>
      </c>
      <c r="E775" s="2">
        <v>8.3849999999999998</v>
      </c>
      <c r="F775" s="12">
        <v>41153</v>
      </c>
      <c r="G775" s="18">
        <v>2013</v>
      </c>
      <c r="H775" s="2">
        <f ca="1">IF(G775=Inputs!$A$4,1,0)</f>
        <v>0</v>
      </c>
      <c r="I775" s="21">
        <f ca="1">IF(H775=1,HLOOKUP(MONTH(F775),Inputs!$B$11:$M$15,5),IF(YEAR($F775)&gt;$G775,0,IF(YEAR($F775)=$G775,HLOOKUP(MONTH(F775),Inputs!$B$11:$M$15,4),1)))</f>
        <v>1</v>
      </c>
      <c r="J775" s="2">
        <f>SUMIFS('raw data'!$E:$E,'raw data'!$A:$A,"="&amp;WholeYearOnly1!$A775,'raw data'!$G:$G,"="&amp;WholeYearOnly1!$G775)</f>
        <v>9</v>
      </c>
      <c r="K775" s="24">
        <f ca="1">$E775*I775*Inputs!$A$2</f>
        <v>9.2235000000000014</v>
      </c>
      <c r="L775" s="11">
        <f ca="1">IFERROR(J775/K775,"")</f>
        <v>0.97576841762888256</v>
      </c>
      <c r="M775" s="26">
        <f>J775/((8760)*(E775/1000))</f>
        <v>0.12252799764746244</v>
      </c>
    </row>
    <row r="776" spans="1:13" x14ac:dyDescent="0.25">
      <c r="A776" s="2">
        <v>8403</v>
      </c>
      <c r="C776" s="2" t="s">
        <v>5</v>
      </c>
      <c r="D776" s="2">
        <v>6</v>
      </c>
      <c r="E776" s="2">
        <v>3.68</v>
      </c>
      <c r="F776" s="12">
        <v>41214</v>
      </c>
      <c r="G776" s="18">
        <v>2013</v>
      </c>
      <c r="H776" s="2">
        <f ca="1">IF(G776=Inputs!$A$4,1,0)</f>
        <v>0</v>
      </c>
      <c r="I776" s="21">
        <f ca="1">IF(H776=1,HLOOKUP(MONTH(F776),Inputs!$B$11:$M$15,5),IF(YEAR($F776)&gt;$G776,0,IF(YEAR($F776)=$G776,HLOOKUP(MONTH(F776),Inputs!$B$11:$M$15,4),1)))</f>
        <v>1</v>
      </c>
      <c r="J776" s="2">
        <f>SUMIFS('raw data'!$E:$E,'raw data'!$A:$A,"="&amp;WholeYearOnly1!$A776,'raw data'!$G:$G,"="&amp;WholeYearOnly1!$G776)</f>
        <v>4</v>
      </c>
      <c r="K776" s="24">
        <f ca="1">$E776*I776*Inputs!$A$2</f>
        <v>4.0480000000000009</v>
      </c>
      <c r="L776" s="11">
        <f ca="1">IFERROR(J776/K776,"")</f>
        <v>0.98814229249011831</v>
      </c>
      <c r="M776" s="26">
        <f>J776/((8760)*(E776/1000))</f>
        <v>0.12408179471907881</v>
      </c>
    </row>
    <row r="777" spans="1:13" x14ac:dyDescent="0.25">
      <c r="A777" s="2">
        <v>8404</v>
      </c>
      <c r="C777" s="2" t="s">
        <v>5</v>
      </c>
      <c r="D777" s="2">
        <v>6</v>
      </c>
      <c r="E777" s="2">
        <v>4.1399999999999997</v>
      </c>
      <c r="F777" s="12">
        <v>41153</v>
      </c>
      <c r="G777" s="18">
        <v>2013</v>
      </c>
      <c r="H777" s="2">
        <f ca="1">IF(G777=Inputs!$A$4,1,0)</f>
        <v>0</v>
      </c>
      <c r="I777" s="21">
        <f ca="1">IF(H777=1,HLOOKUP(MONTH(F777),Inputs!$B$11:$M$15,5),IF(YEAR($F777)&gt;$G777,0,IF(YEAR($F777)=$G777,HLOOKUP(MONTH(F777),Inputs!$B$11:$M$15,4),1)))</f>
        <v>1</v>
      </c>
      <c r="J777" s="2">
        <f>SUMIFS('raw data'!$E:$E,'raw data'!$A:$A,"="&amp;WholeYearOnly1!$A777,'raw data'!$G:$G,"="&amp;WholeYearOnly1!$G777)</f>
        <v>5</v>
      </c>
      <c r="K777" s="24">
        <f ca="1">$E777*I777*Inputs!$A$2</f>
        <v>4.5540000000000003</v>
      </c>
      <c r="L777" s="11">
        <f ca="1">IFERROR(J777/K777,"")</f>
        <v>1.097935880544576</v>
      </c>
      <c r="M777" s="26">
        <f>J777/((8760)*(E777/1000))</f>
        <v>0.13786866079897647</v>
      </c>
    </row>
    <row r="778" spans="1:13" x14ac:dyDescent="0.25">
      <c r="A778" s="2">
        <v>8405</v>
      </c>
      <c r="C778" s="2" t="s">
        <v>5</v>
      </c>
      <c r="D778" s="2">
        <v>6</v>
      </c>
      <c r="E778" s="2">
        <v>5.16</v>
      </c>
      <c r="F778" s="12">
        <v>41153</v>
      </c>
      <c r="G778" s="18">
        <v>2013</v>
      </c>
      <c r="H778" s="2">
        <f ca="1">IF(G778=Inputs!$A$4,1,0)</f>
        <v>0</v>
      </c>
      <c r="I778" s="21">
        <f ca="1">IF(H778=1,HLOOKUP(MONTH(F778),Inputs!$B$11:$M$15,5),IF(YEAR($F778)&gt;$G778,0,IF(YEAR($F778)=$G778,HLOOKUP(MONTH(F778),Inputs!$B$11:$M$15,4),1)))</f>
        <v>1</v>
      </c>
      <c r="J778" s="2">
        <f>SUMIFS('raw data'!$E:$E,'raw data'!$A:$A,"="&amp;WholeYearOnly1!$A778,'raw data'!$G:$G,"="&amp;WholeYearOnly1!$G778)</f>
        <v>7</v>
      </c>
      <c r="K778" s="24">
        <f ca="1">$E778*I778*Inputs!$A$2</f>
        <v>5.676000000000001</v>
      </c>
      <c r="L778" s="11">
        <f ca="1">IFERROR(J778/K778,"")</f>
        <v>1.2332628611698377</v>
      </c>
      <c r="M778" s="26">
        <f>J778/((8760)*(E778/1000))</f>
        <v>0.15486177480443167</v>
      </c>
    </row>
    <row r="779" spans="1:13" x14ac:dyDescent="0.25">
      <c r="A779" s="2">
        <v>8406</v>
      </c>
      <c r="C779" s="2" t="s">
        <v>5</v>
      </c>
      <c r="D779" s="2">
        <v>6</v>
      </c>
      <c r="E779" s="2">
        <v>5.59</v>
      </c>
      <c r="F779" s="12">
        <v>41153</v>
      </c>
      <c r="G779" s="18">
        <v>2013</v>
      </c>
      <c r="H779" s="2">
        <f ca="1">IF(G779=Inputs!$A$4,1,0)</f>
        <v>0</v>
      </c>
      <c r="I779" s="21">
        <f ca="1">IF(H779=1,HLOOKUP(MONTH(F779),Inputs!$B$11:$M$15,5),IF(YEAR($F779)&gt;$G779,0,IF(YEAR($F779)=$G779,HLOOKUP(MONTH(F779),Inputs!$B$11:$M$15,4),1)))</f>
        <v>1</v>
      </c>
      <c r="J779" s="2">
        <f>SUMIFS('raw data'!$E:$E,'raw data'!$A:$A,"="&amp;WholeYearOnly1!$A779,'raw data'!$G:$G,"="&amp;WholeYearOnly1!$G779)</f>
        <v>6</v>
      </c>
      <c r="K779" s="24">
        <f ca="1">$E779*I779*Inputs!$A$2</f>
        <v>6.149</v>
      </c>
      <c r="L779" s="11">
        <f ca="1">IFERROR(J779/K779,"")</f>
        <v>0.97576841762888278</v>
      </c>
      <c r="M779" s="26">
        <f>J779/((8760)*(E779/1000))</f>
        <v>0.12252799764746246</v>
      </c>
    </row>
    <row r="780" spans="1:13" x14ac:dyDescent="0.25">
      <c r="A780" s="2">
        <v>8407</v>
      </c>
      <c r="C780" s="2" t="s">
        <v>5</v>
      </c>
      <c r="D780" s="2">
        <v>6</v>
      </c>
      <c r="E780" s="2">
        <v>7.36</v>
      </c>
      <c r="F780" s="12">
        <v>41153</v>
      </c>
      <c r="G780" s="18">
        <v>2013</v>
      </c>
      <c r="H780" s="2">
        <f ca="1">IF(G780=Inputs!$A$4,1,0)</f>
        <v>0</v>
      </c>
      <c r="I780" s="21">
        <f ca="1">IF(H780=1,HLOOKUP(MONTH(F780),Inputs!$B$11:$M$15,5),IF(YEAR($F780)&gt;$G780,0,IF(YEAR($F780)=$G780,HLOOKUP(MONTH(F780),Inputs!$B$11:$M$15,4),1)))</f>
        <v>1</v>
      </c>
      <c r="J780" s="2">
        <f>SUMIFS('raw data'!$E:$E,'raw data'!$A:$A,"="&amp;WholeYearOnly1!$A780,'raw data'!$G:$G,"="&amp;WholeYearOnly1!$G780)</f>
        <v>10</v>
      </c>
      <c r="K780" s="24">
        <f ca="1">$E780*I780*Inputs!$A$2</f>
        <v>8.0960000000000019</v>
      </c>
      <c r="L780" s="11">
        <f ca="1">IFERROR(J780/K780,"")</f>
        <v>1.235177865612648</v>
      </c>
      <c r="M780" s="26">
        <f>J780/((8760)*(E780/1000))</f>
        <v>0.15510224339884851</v>
      </c>
    </row>
    <row r="781" spans="1:13" x14ac:dyDescent="0.25">
      <c r="A781" s="2">
        <v>8408</v>
      </c>
      <c r="C781" s="2" t="s">
        <v>5</v>
      </c>
      <c r="D781" s="2">
        <v>6</v>
      </c>
      <c r="E781" s="2">
        <v>5.8049999999999997</v>
      </c>
      <c r="F781" s="12">
        <v>41153</v>
      </c>
      <c r="G781" s="18">
        <v>2013</v>
      </c>
      <c r="H781" s="2">
        <f ca="1">IF(G781=Inputs!$A$4,1,0)</f>
        <v>0</v>
      </c>
      <c r="I781" s="21">
        <f ca="1">IF(H781=1,HLOOKUP(MONTH(F781),Inputs!$B$11:$M$15,5),IF(YEAR($F781)&gt;$G781,0,IF(YEAR($F781)=$G781,HLOOKUP(MONTH(F781),Inputs!$B$11:$M$15,4),1)))</f>
        <v>1</v>
      </c>
      <c r="J781" s="2">
        <f>SUMIFS('raw data'!$E:$E,'raw data'!$A:$A,"="&amp;WholeYearOnly1!$A781,'raw data'!$G:$G,"="&amp;WholeYearOnly1!$G781)</f>
        <v>10</v>
      </c>
      <c r="K781" s="24">
        <f ca="1">$E781*I781*Inputs!$A$2</f>
        <v>6.3855000000000004</v>
      </c>
      <c r="L781" s="11">
        <f ca="1">IFERROR(J781/K781,"")</f>
        <v>1.5660480776759846</v>
      </c>
      <c r="M781" s="26">
        <f>J781/((8760)*(E781/1000))</f>
        <v>0.19664987276753232</v>
      </c>
    </row>
    <row r="782" spans="1:13" x14ac:dyDescent="0.25">
      <c r="A782" s="2">
        <v>8409</v>
      </c>
      <c r="C782" s="2" t="s">
        <v>5</v>
      </c>
      <c r="D782" s="2">
        <v>6</v>
      </c>
      <c r="E782" s="2">
        <v>5.67</v>
      </c>
      <c r="F782" s="12">
        <v>41153</v>
      </c>
      <c r="G782" s="18">
        <v>2013</v>
      </c>
      <c r="H782" s="2">
        <f ca="1">IF(G782=Inputs!$A$4,1,0)</f>
        <v>0</v>
      </c>
      <c r="I782" s="21">
        <f ca="1">IF(H782=1,HLOOKUP(MONTH(F782),Inputs!$B$11:$M$15,5),IF(YEAR($F782)&gt;$G782,0,IF(YEAR($F782)=$G782,HLOOKUP(MONTH(F782),Inputs!$B$11:$M$15,4),1)))</f>
        <v>1</v>
      </c>
      <c r="J782" s="2">
        <f>SUMIFS('raw data'!$E:$E,'raw data'!$A:$A,"="&amp;WholeYearOnly1!$A782,'raw data'!$G:$G,"="&amp;WholeYearOnly1!$G782)</f>
        <v>6</v>
      </c>
      <c r="K782" s="24">
        <f ca="1">$E782*I782*Inputs!$A$2</f>
        <v>6.2370000000000001</v>
      </c>
      <c r="L782" s="11">
        <f ca="1">IFERROR(J782/K782,"")</f>
        <v>0.96200096200096197</v>
      </c>
      <c r="M782" s="26">
        <f>J782/((8760)*(E782/1000))</f>
        <v>0.12079920755719843</v>
      </c>
    </row>
    <row r="783" spans="1:13" x14ac:dyDescent="0.25">
      <c r="A783" s="2">
        <v>8410</v>
      </c>
      <c r="C783" s="2" t="s">
        <v>5</v>
      </c>
      <c r="D783" s="2">
        <v>6</v>
      </c>
      <c r="E783" s="2">
        <v>2.2999999999999998</v>
      </c>
      <c r="F783" s="12">
        <v>41153</v>
      </c>
      <c r="G783" s="18">
        <v>2013</v>
      </c>
      <c r="H783" s="2">
        <f ca="1">IF(G783=Inputs!$A$4,1,0)</f>
        <v>0</v>
      </c>
      <c r="I783" s="21">
        <f ca="1">IF(H783=1,HLOOKUP(MONTH(F783),Inputs!$B$11:$M$15,5),IF(YEAR($F783)&gt;$G783,0,IF(YEAR($F783)=$G783,HLOOKUP(MONTH(F783),Inputs!$B$11:$M$15,4),1)))</f>
        <v>1</v>
      </c>
      <c r="J783" s="2">
        <f>SUMIFS('raw data'!$E:$E,'raw data'!$A:$A,"="&amp;WholeYearOnly1!$A783,'raw data'!$G:$G,"="&amp;WholeYearOnly1!$G783)</f>
        <v>2</v>
      </c>
      <c r="K783" s="24">
        <f ca="1">$E783*I783*Inputs!$A$2</f>
        <v>2.5299999999999998</v>
      </c>
      <c r="L783" s="11">
        <f ca="1">IFERROR(J783/K783,"")</f>
        <v>0.79051383399209496</v>
      </c>
      <c r="M783" s="26">
        <f>J783/((8760)*(E783/1000))</f>
        <v>9.9265435775263061E-2</v>
      </c>
    </row>
    <row r="784" spans="1:13" x14ac:dyDescent="0.25">
      <c r="A784" s="2">
        <v>8411</v>
      </c>
      <c r="C784" s="2" t="s">
        <v>5</v>
      </c>
      <c r="D784" s="2">
        <v>6</v>
      </c>
      <c r="E784" s="2">
        <v>14.404999999999999</v>
      </c>
      <c r="F784" s="12">
        <v>41153</v>
      </c>
      <c r="G784" s="18">
        <v>2013</v>
      </c>
      <c r="H784" s="2">
        <f ca="1">IF(G784=Inputs!$A$4,1,0)</f>
        <v>0</v>
      </c>
      <c r="I784" s="21">
        <f ca="1">IF(H784=1,HLOOKUP(MONTH(F784),Inputs!$B$11:$M$15,5),IF(YEAR($F784)&gt;$G784,0,IF(YEAR($F784)=$G784,HLOOKUP(MONTH(F784),Inputs!$B$11:$M$15,4),1)))</f>
        <v>1</v>
      </c>
      <c r="J784" s="2">
        <f>SUMIFS('raw data'!$E:$E,'raw data'!$A:$A,"="&amp;WholeYearOnly1!$A784,'raw data'!$G:$G,"="&amp;WholeYearOnly1!$G784)</f>
        <v>18</v>
      </c>
      <c r="K784" s="24">
        <f ca="1">$E784*I784*Inputs!$A$2</f>
        <v>15.845500000000001</v>
      </c>
      <c r="L784" s="11">
        <f ca="1">IFERROR(J784/K784,"")</f>
        <v>1.135969202612729</v>
      </c>
      <c r="M784" s="26">
        <f>J784/((8760)*(E784/1000))</f>
        <v>0.14264453457465778</v>
      </c>
    </row>
    <row r="785" spans="1:13" x14ac:dyDescent="0.25">
      <c r="A785" s="2">
        <v>8412</v>
      </c>
      <c r="C785" s="2" t="s">
        <v>5</v>
      </c>
      <c r="D785" s="2">
        <v>6</v>
      </c>
      <c r="E785" s="2">
        <v>5.52</v>
      </c>
      <c r="F785" s="12">
        <v>41153</v>
      </c>
      <c r="G785" s="18">
        <v>2013</v>
      </c>
      <c r="H785" s="2">
        <f ca="1">IF(G785=Inputs!$A$4,1,0)</f>
        <v>0</v>
      </c>
      <c r="I785" s="21">
        <f ca="1">IF(H785=1,HLOOKUP(MONTH(F785),Inputs!$B$11:$M$15,5),IF(YEAR($F785)&gt;$G785,0,IF(YEAR($F785)=$G785,HLOOKUP(MONTH(F785),Inputs!$B$11:$M$15,4),1)))</f>
        <v>1</v>
      </c>
      <c r="J785" s="2">
        <f>SUMIFS('raw data'!$E:$E,'raw data'!$A:$A,"="&amp;WholeYearOnly1!$A785,'raw data'!$G:$G,"="&amp;WholeYearOnly1!$G785)</f>
        <v>7</v>
      </c>
      <c r="K785" s="24">
        <f ca="1">$E785*I785*Inputs!$A$2</f>
        <v>6.0720000000000001</v>
      </c>
      <c r="L785" s="11">
        <f ca="1">IFERROR(J785/K785,"")</f>
        <v>1.1528326745718049</v>
      </c>
      <c r="M785" s="26">
        <f>J785/((8760)*(E785/1000))</f>
        <v>0.1447620938389253</v>
      </c>
    </row>
    <row r="786" spans="1:13" x14ac:dyDescent="0.25">
      <c r="A786" s="2">
        <v>8413</v>
      </c>
      <c r="C786" s="2" t="s">
        <v>5</v>
      </c>
      <c r="D786" s="2">
        <v>6</v>
      </c>
      <c r="E786" s="2">
        <v>8.9700000000000006</v>
      </c>
      <c r="F786" s="12">
        <v>41153</v>
      </c>
      <c r="G786" s="18">
        <v>2013</v>
      </c>
      <c r="H786" s="2">
        <f ca="1">IF(G786=Inputs!$A$4,1,0)</f>
        <v>0</v>
      </c>
      <c r="I786" s="21">
        <f ca="1">IF(H786=1,HLOOKUP(MONTH(F786),Inputs!$B$11:$M$15,5),IF(YEAR($F786)&gt;$G786,0,IF(YEAR($F786)=$G786,HLOOKUP(MONTH(F786),Inputs!$B$11:$M$15,4),1)))</f>
        <v>1</v>
      </c>
      <c r="J786" s="2">
        <f>SUMIFS('raw data'!$E:$E,'raw data'!$A:$A,"="&amp;WholeYearOnly1!$A786,'raw data'!$G:$G,"="&amp;WholeYearOnly1!$G786)</f>
        <v>11</v>
      </c>
      <c r="K786" s="24">
        <f ca="1">$E786*I786*Inputs!$A$2</f>
        <v>9.8670000000000009</v>
      </c>
      <c r="L786" s="11">
        <f ca="1">IFERROR(J786/K786,"")</f>
        <v>1.1148272017837235</v>
      </c>
      <c r="M786" s="26">
        <f>J786/((8760)*(E786/1000))</f>
        <v>0.13998971711896072</v>
      </c>
    </row>
    <row r="787" spans="1:13" x14ac:dyDescent="0.25">
      <c r="A787" s="2">
        <v>8414</v>
      </c>
      <c r="C787" s="2" t="s">
        <v>5</v>
      </c>
      <c r="D787" s="2">
        <v>6</v>
      </c>
      <c r="E787" s="2">
        <v>5.8049999999999997</v>
      </c>
      <c r="F787" s="12">
        <v>41183</v>
      </c>
      <c r="G787" s="18">
        <v>2013</v>
      </c>
      <c r="H787" s="2">
        <f ca="1">IF(G787=Inputs!$A$4,1,0)</f>
        <v>0</v>
      </c>
      <c r="I787" s="21">
        <f ca="1">IF(H787=1,HLOOKUP(MONTH(F787),Inputs!$B$11:$M$15,5),IF(YEAR($F787)&gt;$G787,0,IF(YEAR($F787)=$G787,HLOOKUP(MONTH(F787),Inputs!$B$11:$M$15,4),1)))</f>
        <v>1</v>
      </c>
      <c r="J787" s="2">
        <f>SUMIFS('raw data'!$E:$E,'raw data'!$A:$A,"="&amp;WholeYearOnly1!$A787,'raw data'!$G:$G,"="&amp;WholeYearOnly1!$G787)</f>
        <v>6</v>
      </c>
      <c r="K787" s="24">
        <f ca="1">$E787*I787*Inputs!$A$2</f>
        <v>6.3855000000000004</v>
      </c>
      <c r="L787" s="11">
        <f ca="1">IFERROR(J787/K787,"")</f>
        <v>0.93962884660559076</v>
      </c>
      <c r="M787" s="26">
        <f>J787/((8760)*(E787/1000))</f>
        <v>0.1179899236605194</v>
      </c>
    </row>
    <row r="788" spans="1:13" x14ac:dyDescent="0.25">
      <c r="A788" s="2">
        <v>8415</v>
      </c>
      <c r="C788" s="2" t="s">
        <v>5</v>
      </c>
      <c r="D788" s="2">
        <v>6</v>
      </c>
      <c r="E788" s="2">
        <v>11.5</v>
      </c>
      <c r="F788" s="12">
        <v>41153</v>
      </c>
      <c r="G788" s="18">
        <v>2013</v>
      </c>
      <c r="H788" s="2">
        <f ca="1">IF(G788=Inputs!$A$4,1,0)</f>
        <v>0</v>
      </c>
      <c r="I788" s="21">
        <f ca="1">IF(H788=1,HLOOKUP(MONTH(F788),Inputs!$B$11:$M$15,5),IF(YEAR($F788)&gt;$G788,0,IF(YEAR($F788)=$G788,HLOOKUP(MONTH(F788),Inputs!$B$11:$M$15,4),1)))</f>
        <v>1</v>
      </c>
      <c r="J788" s="2">
        <f>SUMIFS('raw data'!$E:$E,'raw data'!$A:$A,"="&amp;WholeYearOnly1!$A788,'raw data'!$G:$G,"="&amp;WholeYearOnly1!$G788)</f>
        <v>14</v>
      </c>
      <c r="K788" s="24">
        <f ca="1">$E788*I788*Inputs!$A$2</f>
        <v>12.65</v>
      </c>
      <c r="L788" s="11">
        <f ca="1">IFERROR(J788/K788,"")</f>
        <v>1.1067193675889329</v>
      </c>
      <c r="M788" s="26">
        <f>J788/((8760)*(E788/1000))</f>
        <v>0.13897161008536829</v>
      </c>
    </row>
    <row r="789" spans="1:13" x14ac:dyDescent="0.25">
      <c r="A789" s="2">
        <v>8416</v>
      </c>
      <c r="C789" s="2" t="s">
        <v>5</v>
      </c>
      <c r="D789" s="2">
        <v>6</v>
      </c>
      <c r="E789" s="2">
        <v>4.7300000000000004</v>
      </c>
      <c r="F789" s="12">
        <v>41214</v>
      </c>
      <c r="G789" s="18">
        <v>2013</v>
      </c>
      <c r="H789" s="2">
        <f ca="1">IF(G789=Inputs!$A$4,1,0)</f>
        <v>0</v>
      </c>
      <c r="I789" s="21">
        <f ca="1">IF(H789=1,HLOOKUP(MONTH(F789),Inputs!$B$11:$M$15,5),IF(YEAR($F789)&gt;$G789,0,IF(YEAR($F789)=$G789,HLOOKUP(MONTH(F789),Inputs!$B$11:$M$15,4),1)))</f>
        <v>1</v>
      </c>
      <c r="J789" s="2">
        <f>SUMIFS('raw data'!$E:$E,'raw data'!$A:$A,"="&amp;WholeYearOnly1!$A789,'raw data'!$G:$G,"="&amp;WholeYearOnly1!$G789)</f>
        <v>5</v>
      </c>
      <c r="K789" s="24">
        <f ca="1">$E789*I789*Inputs!$A$2</f>
        <v>5.2030000000000012</v>
      </c>
      <c r="L789" s="11">
        <f ca="1">IFERROR(J789/K789,"")</f>
        <v>0.96098404766480849</v>
      </c>
      <c r="M789" s="26">
        <f>J789/((8760)*(E789/1000))</f>
        <v>0.1206715128346221</v>
      </c>
    </row>
    <row r="790" spans="1:13" x14ac:dyDescent="0.25">
      <c r="A790" s="2">
        <v>8417</v>
      </c>
      <c r="C790" s="2" t="s">
        <v>5</v>
      </c>
      <c r="D790" s="2">
        <v>6</v>
      </c>
      <c r="E790" s="2">
        <v>3.22</v>
      </c>
      <c r="F790" s="12">
        <v>41244</v>
      </c>
      <c r="G790" s="18">
        <v>2013</v>
      </c>
      <c r="H790" s="2">
        <f ca="1">IF(G790=Inputs!$A$4,1,0)</f>
        <v>0</v>
      </c>
      <c r="I790" s="21">
        <f ca="1">IF(H790=1,HLOOKUP(MONTH(F790),Inputs!$B$11:$M$15,5),IF(YEAR($F790)&gt;$G790,0,IF(YEAR($F790)=$G790,HLOOKUP(MONTH(F790),Inputs!$B$11:$M$15,4),1)))</f>
        <v>1</v>
      </c>
      <c r="J790" s="2">
        <f>SUMIFS('raw data'!$E:$E,'raw data'!$A:$A,"="&amp;WholeYearOnly1!$A790,'raw data'!$G:$G,"="&amp;WholeYearOnly1!$G790)</f>
        <v>4</v>
      </c>
      <c r="K790" s="24">
        <f ca="1">$E790*I790*Inputs!$A$2</f>
        <v>3.5420000000000007</v>
      </c>
      <c r="L790" s="11">
        <f ca="1">IFERROR(J790/K790,"")</f>
        <v>1.1293054771315638</v>
      </c>
      <c r="M790" s="26">
        <f>J790/((8760)*(E790/1000))</f>
        <v>0.14180776539323292</v>
      </c>
    </row>
    <row r="791" spans="1:13" x14ac:dyDescent="0.25">
      <c r="A791" s="2">
        <v>8418</v>
      </c>
      <c r="C791" s="2" t="s">
        <v>5</v>
      </c>
      <c r="D791" s="2">
        <v>6</v>
      </c>
      <c r="E791" s="2">
        <v>5.8049999999999997</v>
      </c>
      <c r="F791" s="12">
        <v>41183</v>
      </c>
      <c r="G791" s="18">
        <v>2013</v>
      </c>
      <c r="H791" s="2">
        <f ca="1">IF(G791=Inputs!$A$4,1,0)</f>
        <v>0</v>
      </c>
      <c r="I791" s="21">
        <f ca="1">IF(H791=1,HLOOKUP(MONTH(F791),Inputs!$B$11:$M$15,5),IF(YEAR($F791)&gt;$G791,0,IF(YEAR($F791)=$G791,HLOOKUP(MONTH(F791),Inputs!$B$11:$M$15,4),1)))</f>
        <v>1</v>
      </c>
      <c r="J791" s="2">
        <f>SUMIFS('raw data'!$E:$E,'raw data'!$A:$A,"="&amp;WholeYearOnly1!$A791,'raw data'!$G:$G,"="&amp;WholeYearOnly1!$G791)</f>
        <v>7</v>
      </c>
      <c r="K791" s="24">
        <f ca="1">$E791*I791*Inputs!$A$2</f>
        <v>6.3855000000000004</v>
      </c>
      <c r="L791" s="11">
        <f ca="1">IFERROR(J791/K791,"")</f>
        <v>1.0962336543731892</v>
      </c>
      <c r="M791" s="26">
        <f>J791/((8760)*(E791/1000))</f>
        <v>0.13765491093727264</v>
      </c>
    </row>
    <row r="792" spans="1:13" x14ac:dyDescent="0.25">
      <c r="A792" s="2">
        <v>8419</v>
      </c>
      <c r="C792" s="2" t="s">
        <v>5</v>
      </c>
      <c r="D792" s="2">
        <v>6</v>
      </c>
      <c r="E792" s="2">
        <v>8.0500000000000007</v>
      </c>
      <c r="F792" s="12">
        <v>41153</v>
      </c>
      <c r="G792" s="18">
        <v>2013</v>
      </c>
      <c r="H792" s="2">
        <f ca="1">IF(G792=Inputs!$A$4,1,0)</f>
        <v>0</v>
      </c>
      <c r="I792" s="21">
        <f ca="1">IF(H792=1,HLOOKUP(MONTH(F792),Inputs!$B$11:$M$15,5),IF(YEAR($F792)&gt;$G792,0,IF(YEAR($F792)=$G792,HLOOKUP(MONTH(F792),Inputs!$B$11:$M$15,4),1)))</f>
        <v>1</v>
      </c>
      <c r="J792" s="2">
        <f>SUMIFS('raw data'!$E:$E,'raw data'!$A:$A,"="&amp;WholeYearOnly1!$A792,'raw data'!$G:$G,"="&amp;WholeYearOnly1!$G792)</f>
        <v>11</v>
      </c>
      <c r="K792" s="24">
        <f ca="1">$E792*I792*Inputs!$A$2</f>
        <v>8.8550000000000022</v>
      </c>
      <c r="L792" s="11">
        <f ca="1">IFERROR(J792/K792,"")</f>
        <v>1.2422360248447202</v>
      </c>
      <c r="M792" s="26">
        <f>J792/((8760)*(E792/1000))</f>
        <v>0.15598854193255624</v>
      </c>
    </row>
    <row r="793" spans="1:13" x14ac:dyDescent="0.25">
      <c r="A793" s="2">
        <v>8420</v>
      </c>
      <c r="C793" s="2" t="s">
        <v>5</v>
      </c>
      <c r="D793" s="2">
        <v>6</v>
      </c>
      <c r="E793" s="2">
        <v>9.89</v>
      </c>
      <c r="F793" s="12">
        <v>41153</v>
      </c>
      <c r="G793" s="18">
        <v>2013</v>
      </c>
      <c r="H793" s="2">
        <f ca="1">IF(G793=Inputs!$A$4,1,0)</f>
        <v>0</v>
      </c>
      <c r="I793" s="21">
        <f ca="1">IF(H793=1,HLOOKUP(MONTH(F793),Inputs!$B$11:$M$15,5),IF(YEAR($F793)&gt;$G793,0,IF(YEAR($F793)=$G793,HLOOKUP(MONTH(F793),Inputs!$B$11:$M$15,4),1)))</f>
        <v>1</v>
      </c>
      <c r="J793" s="2">
        <f>SUMIFS('raw data'!$E:$E,'raw data'!$A:$A,"="&amp;WholeYearOnly1!$A793,'raw data'!$G:$G,"="&amp;WholeYearOnly1!$G793)</f>
        <v>13</v>
      </c>
      <c r="K793" s="24">
        <f ca="1">$E793*I793*Inputs!$A$2</f>
        <v>10.879000000000001</v>
      </c>
      <c r="L793" s="11">
        <f ca="1">IFERROR(J793/K793,"")</f>
        <v>1.1949627723136316</v>
      </c>
      <c r="M793" s="26">
        <f>J793/((8760)*(E793/1000))</f>
        <v>0.15005240291609528</v>
      </c>
    </row>
    <row r="794" spans="1:13" x14ac:dyDescent="0.25">
      <c r="A794" s="2">
        <v>8421</v>
      </c>
      <c r="C794" s="2" t="s">
        <v>5</v>
      </c>
      <c r="D794" s="2">
        <v>6</v>
      </c>
      <c r="E794" s="2">
        <v>4.2</v>
      </c>
      <c r="F794" s="12">
        <v>41153</v>
      </c>
      <c r="G794" s="18">
        <v>2013</v>
      </c>
      <c r="H794" s="2">
        <f ca="1">IF(G794=Inputs!$A$4,1,0)</f>
        <v>0</v>
      </c>
      <c r="I794" s="21">
        <f ca="1">IF(H794=1,HLOOKUP(MONTH(F794),Inputs!$B$11:$M$15,5),IF(YEAR($F794)&gt;$G794,0,IF(YEAR($F794)=$G794,HLOOKUP(MONTH(F794),Inputs!$B$11:$M$15,4),1)))</f>
        <v>1</v>
      </c>
      <c r="J794" s="2">
        <f>SUMIFS('raw data'!$E:$E,'raw data'!$A:$A,"="&amp;WholeYearOnly1!$A794,'raw data'!$G:$G,"="&amp;WholeYearOnly1!$G794)</f>
        <v>5</v>
      </c>
      <c r="K794" s="24">
        <f ca="1">$E794*I794*Inputs!$A$2</f>
        <v>4.620000000000001</v>
      </c>
      <c r="L794" s="11">
        <f ca="1">IFERROR(J794/K794,"")</f>
        <v>1.082251082251082</v>
      </c>
      <c r="M794" s="26">
        <f>J794/((8760)*(E794/1000))</f>
        <v>0.13589910850184819</v>
      </c>
    </row>
    <row r="795" spans="1:13" x14ac:dyDescent="0.25">
      <c r="A795" s="2">
        <v>8422</v>
      </c>
      <c r="C795" s="2" t="s">
        <v>5</v>
      </c>
      <c r="D795" s="2">
        <v>6</v>
      </c>
      <c r="E795" s="2">
        <v>2.99</v>
      </c>
      <c r="F795" s="12">
        <v>41244</v>
      </c>
      <c r="G795" s="18">
        <v>2013</v>
      </c>
      <c r="H795" s="2">
        <f ca="1">IF(G795=Inputs!$A$4,1,0)</f>
        <v>0</v>
      </c>
      <c r="I795" s="21">
        <f ca="1">IF(H795=1,HLOOKUP(MONTH(F795),Inputs!$B$11:$M$15,5),IF(YEAR($F795)&gt;$G795,0,IF(YEAR($F795)=$G795,HLOOKUP(MONTH(F795),Inputs!$B$11:$M$15,4),1)))</f>
        <v>1</v>
      </c>
      <c r="J795" s="2">
        <f>SUMIFS('raw data'!$E:$E,'raw data'!$A:$A,"="&amp;WholeYearOnly1!$A795,'raw data'!$G:$G,"="&amp;WholeYearOnly1!$G795)</f>
        <v>3</v>
      </c>
      <c r="K795" s="24">
        <f ca="1">$E795*I795*Inputs!$A$2</f>
        <v>3.2890000000000006</v>
      </c>
      <c r="L795" s="11">
        <f ca="1">IFERROR(J795/K795,"")</f>
        <v>0.91213134691395548</v>
      </c>
      <c r="M795" s="26">
        <f>J795/((8760)*(E795/1000))</f>
        <v>0.11453704127914968</v>
      </c>
    </row>
    <row r="796" spans="1:13" x14ac:dyDescent="0.25">
      <c r="A796" s="2">
        <v>8423</v>
      </c>
      <c r="C796" s="2" t="s">
        <v>5</v>
      </c>
      <c r="D796" s="2">
        <v>6</v>
      </c>
      <c r="E796" s="2">
        <v>6.02</v>
      </c>
      <c r="F796" s="12">
        <v>41183</v>
      </c>
      <c r="G796" s="18">
        <v>2013</v>
      </c>
      <c r="H796" s="2">
        <f ca="1">IF(G796=Inputs!$A$4,1,0)</f>
        <v>0</v>
      </c>
      <c r="I796" s="21">
        <f ca="1">IF(H796=1,HLOOKUP(MONTH(F796),Inputs!$B$11:$M$15,5),IF(YEAR($F796)&gt;$G796,0,IF(YEAR($F796)=$G796,HLOOKUP(MONTH(F796),Inputs!$B$11:$M$15,4),1)))</f>
        <v>1</v>
      </c>
      <c r="J796" s="2">
        <f>SUMIFS('raw data'!$E:$E,'raw data'!$A:$A,"="&amp;WholeYearOnly1!$A796,'raw data'!$G:$G,"="&amp;WholeYearOnly1!$G796)</f>
        <v>7</v>
      </c>
      <c r="K796" s="24">
        <f ca="1">$E796*I796*Inputs!$A$2</f>
        <v>6.6219999999999999</v>
      </c>
      <c r="L796" s="11">
        <f ca="1">IFERROR(J796/K796,"")</f>
        <v>1.0570824524312896</v>
      </c>
      <c r="M796" s="26">
        <f>J796/((8760)*(E796/1000))</f>
        <v>0.13273866411808433</v>
      </c>
    </row>
    <row r="797" spans="1:13" x14ac:dyDescent="0.25">
      <c r="A797" s="2">
        <v>8424</v>
      </c>
      <c r="C797" s="2" t="s">
        <v>5</v>
      </c>
      <c r="D797" s="2">
        <v>6</v>
      </c>
      <c r="E797" s="2">
        <v>9.0299999999999994</v>
      </c>
      <c r="F797" s="12">
        <v>41153</v>
      </c>
      <c r="G797" s="18">
        <v>2013</v>
      </c>
      <c r="H797" s="2">
        <f ca="1">IF(G797=Inputs!$A$4,1,0)</f>
        <v>0</v>
      </c>
      <c r="I797" s="21">
        <f ca="1">IF(H797=1,HLOOKUP(MONTH(F797),Inputs!$B$11:$M$15,5),IF(YEAR($F797)&gt;$G797,0,IF(YEAR($F797)=$G797,HLOOKUP(MONTH(F797),Inputs!$B$11:$M$15,4),1)))</f>
        <v>1</v>
      </c>
      <c r="J797" s="2">
        <f>SUMIFS('raw data'!$E:$E,'raw data'!$A:$A,"="&amp;WholeYearOnly1!$A797,'raw data'!$G:$G,"="&amp;WholeYearOnly1!$G797)</f>
        <v>11</v>
      </c>
      <c r="K797" s="24">
        <f ca="1">$E797*I797*Inputs!$A$2</f>
        <v>9.9329999999999998</v>
      </c>
      <c r="L797" s="11">
        <f ca="1">IFERROR(J797/K797,"")</f>
        <v>1.1074197120708749</v>
      </c>
      <c r="M797" s="26">
        <f>J797/((8760)*(E797/1000))</f>
        <v>0.13905955288561214</v>
      </c>
    </row>
    <row r="798" spans="1:13" x14ac:dyDescent="0.25">
      <c r="A798" s="2">
        <v>161</v>
      </c>
      <c r="C798" s="2" t="s">
        <v>5</v>
      </c>
      <c r="D798" s="2">
        <v>2</v>
      </c>
      <c r="E798" s="2">
        <v>22.12</v>
      </c>
      <c r="F798" s="12">
        <v>40057</v>
      </c>
      <c r="G798" s="18">
        <v>2014</v>
      </c>
      <c r="H798" s="2">
        <f ca="1">IF(G798=Inputs!$A$4,1,0)</f>
        <v>0</v>
      </c>
      <c r="I798" s="21">
        <f ca="1">IF(H798=1,HLOOKUP(MONTH(F798),Inputs!$B$11:$M$15,5),IF(YEAR($F798)&gt;$G798,0,IF(YEAR($F798)=$G798,HLOOKUP(MONTH(F798),Inputs!$B$11:$M$15,4),1)))</f>
        <v>1</v>
      </c>
      <c r="J798" s="2">
        <f>SUMIFS('raw data'!$E:$E,'raw data'!$A:$A,"="&amp;WholeYearOnly1!$A798,'raw data'!$G:$G,"="&amp;WholeYearOnly1!$G798)</f>
        <v>24</v>
      </c>
      <c r="K798" s="24">
        <f ca="1">$E798*I798*Inputs!$A$2</f>
        <v>24.332000000000004</v>
      </c>
      <c r="L798" s="11">
        <f ca="1">IFERROR(J798/K798,"")</f>
        <v>0.98635541673516336</v>
      </c>
      <c r="M798" s="26">
        <f>J798/((8760)*(E798/1000))</f>
        <v>0.12385741534345662</v>
      </c>
    </row>
    <row r="799" spans="1:13" x14ac:dyDescent="0.25">
      <c r="A799" s="2">
        <v>164</v>
      </c>
      <c r="C799" s="2" t="s">
        <v>5</v>
      </c>
      <c r="D799" s="2">
        <v>2</v>
      </c>
      <c r="E799" s="2">
        <v>2.8</v>
      </c>
      <c r="F799" s="12">
        <v>40087</v>
      </c>
      <c r="G799" s="18">
        <v>2014</v>
      </c>
      <c r="H799" s="2">
        <f ca="1">IF(G799=Inputs!$A$4,1,0)</f>
        <v>0</v>
      </c>
      <c r="I799" s="21">
        <f ca="1">IF(H799=1,HLOOKUP(MONTH(F799),Inputs!$B$11:$M$15,5),IF(YEAR($F799)&gt;$G799,0,IF(YEAR($F799)=$G799,HLOOKUP(MONTH(F799),Inputs!$B$11:$M$15,4),1)))</f>
        <v>1</v>
      </c>
      <c r="J799" s="2">
        <f>SUMIFS('raw data'!$E:$E,'raw data'!$A:$A,"="&amp;WholeYearOnly1!$A799,'raw data'!$G:$G,"="&amp;WholeYearOnly1!$G799)</f>
        <v>5</v>
      </c>
      <c r="K799" s="24">
        <f ca="1">$E799*I799*Inputs!$A$2</f>
        <v>3.08</v>
      </c>
      <c r="L799" s="11">
        <f ca="1">IFERROR(J799/K799,"")</f>
        <v>1.6233766233766234</v>
      </c>
      <c r="M799" s="26">
        <f>J799/((8760)*(E799/1000))</f>
        <v>0.20384866275277236</v>
      </c>
    </row>
    <row r="800" spans="1:13" x14ac:dyDescent="0.25">
      <c r="A800" s="2">
        <v>170</v>
      </c>
      <c r="C800" s="2" t="s">
        <v>5</v>
      </c>
      <c r="D800" s="2">
        <v>2</v>
      </c>
      <c r="E800" s="2">
        <v>3.024</v>
      </c>
      <c r="F800" s="12">
        <v>40087</v>
      </c>
      <c r="G800" s="18">
        <v>2014</v>
      </c>
      <c r="H800" s="2">
        <f ca="1">IF(G800=Inputs!$A$4,1,0)</f>
        <v>0</v>
      </c>
      <c r="I800" s="21">
        <f ca="1">IF(H800=1,HLOOKUP(MONTH(F800),Inputs!$B$11:$M$15,5),IF(YEAR($F800)&gt;$G800,0,IF(YEAR($F800)=$G800,HLOOKUP(MONTH(F800),Inputs!$B$11:$M$15,4),1)))</f>
        <v>1</v>
      </c>
      <c r="J800" s="2">
        <f>SUMIFS('raw data'!$E:$E,'raw data'!$A:$A,"="&amp;WholeYearOnly1!$A800,'raw data'!$G:$G,"="&amp;WholeYearOnly1!$G800)</f>
        <v>4</v>
      </c>
      <c r="K800" s="24">
        <f ca="1">$E800*I800*Inputs!$A$2</f>
        <v>3.3264000000000005</v>
      </c>
      <c r="L800" s="11">
        <f ca="1">IFERROR(J800/K800,"")</f>
        <v>1.2025012025012023</v>
      </c>
      <c r="M800" s="26">
        <f>J800/((8760)*(E800/1000))</f>
        <v>0.15099900944649802</v>
      </c>
    </row>
    <row r="801" spans="1:13" x14ac:dyDescent="0.25">
      <c r="A801" s="2">
        <v>171</v>
      </c>
      <c r="C801" s="2" t="s">
        <v>5</v>
      </c>
      <c r="D801" s="2">
        <v>2</v>
      </c>
      <c r="E801" s="2">
        <v>3.18</v>
      </c>
      <c r="F801" s="12">
        <v>40057</v>
      </c>
      <c r="G801" s="18">
        <v>2014</v>
      </c>
      <c r="H801" s="2">
        <f ca="1">IF(G801=Inputs!$A$4,1,0)</f>
        <v>0</v>
      </c>
      <c r="I801" s="21">
        <f ca="1">IF(H801=1,HLOOKUP(MONTH(F801),Inputs!$B$11:$M$15,5),IF(YEAR($F801)&gt;$G801,0,IF(YEAR($F801)=$G801,HLOOKUP(MONTH(F801),Inputs!$B$11:$M$15,4),1)))</f>
        <v>1</v>
      </c>
      <c r="J801" s="2">
        <f>SUMIFS('raw data'!$E:$E,'raw data'!$A:$A,"="&amp;WholeYearOnly1!$A801,'raw data'!$G:$G,"="&amp;WholeYearOnly1!$G801)</f>
        <v>0</v>
      </c>
      <c r="K801" s="24">
        <f ca="1">$E801*I801*Inputs!$A$2</f>
        <v>3.4980000000000007</v>
      </c>
      <c r="L801" s="11">
        <f ca="1">IFERROR(J801/K801,"")</f>
        <v>0</v>
      </c>
      <c r="M801" s="26">
        <f>J801/((8760)*(E801/1000))</f>
        <v>0</v>
      </c>
    </row>
    <row r="802" spans="1:13" x14ac:dyDescent="0.25">
      <c r="A802" s="2">
        <v>176</v>
      </c>
      <c r="C802" s="2" t="s">
        <v>5</v>
      </c>
      <c r="D802" s="2">
        <v>2</v>
      </c>
      <c r="E802" s="2">
        <v>3</v>
      </c>
      <c r="F802" s="12">
        <v>40087</v>
      </c>
      <c r="G802" s="18">
        <v>2014</v>
      </c>
      <c r="H802" s="2">
        <f ca="1">IF(G802=Inputs!$A$4,1,0)</f>
        <v>0</v>
      </c>
      <c r="I802" s="21">
        <f ca="1">IF(H802=1,HLOOKUP(MONTH(F802),Inputs!$B$11:$M$15,5),IF(YEAR($F802)&gt;$G802,0,IF(YEAR($F802)=$G802,HLOOKUP(MONTH(F802),Inputs!$B$11:$M$15,4),1)))</f>
        <v>1</v>
      </c>
      <c r="J802" s="2">
        <f>SUMIFS('raw data'!$E:$E,'raw data'!$A:$A,"="&amp;WholeYearOnly1!$A802,'raw data'!$G:$G,"="&amp;WholeYearOnly1!$G802)</f>
        <v>4</v>
      </c>
      <c r="K802" s="24">
        <f ca="1">$E802*I802*Inputs!$A$2</f>
        <v>3.3000000000000003</v>
      </c>
      <c r="L802" s="11">
        <f ca="1">IFERROR(J802/K802,"")</f>
        <v>1.2121212121212119</v>
      </c>
      <c r="M802" s="26">
        <f>J802/((8760)*(E802/1000))</f>
        <v>0.15220700152207001</v>
      </c>
    </row>
    <row r="803" spans="1:13" x14ac:dyDescent="0.25">
      <c r="A803" s="2">
        <v>181</v>
      </c>
      <c r="C803" s="2" t="s">
        <v>5</v>
      </c>
      <c r="D803" s="2">
        <v>2</v>
      </c>
      <c r="E803" s="2">
        <v>3.44</v>
      </c>
      <c r="F803" s="12">
        <v>40148</v>
      </c>
      <c r="G803" s="18">
        <v>2014</v>
      </c>
      <c r="H803" s="2">
        <f ca="1">IF(G803=Inputs!$A$4,1,0)</f>
        <v>0</v>
      </c>
      <c r="I803" s="21">
        <f ca="1">IF(H803=1,HLOOKUP(MONTH(F803),Inputs!$B$11:$M$15,5),IF(YEAR($F803)&gt;$G803,0,IF(YEAR($F803)=$G803,HLOOKUP(MONTH(F803),Inputs!$B$11:$M$15,4),1)))</f>
        <v>1</v>
      </c>
      <c r="J803" s="2">
        <f>SUMIFS('raw data'!$E:$E,'raw data'!$A:$A,"="&amp;WholeYearOnly1!$A803,'raw data'!$G:$G,"="&amp;WholeYearOnly1!$G803)</f>
        <v>4</v>
      </c>
      <c r="K803" s="24">
        <f ca="1">$E803*I803*Inputs!$A$2</f>
        <v>3.7840000000000003</v>
      </c>
      <c r="L803" s="11">
        <f ca="1">IFERROR(J803/K803,"")</f>
        <v>1.0570824524312896</v>
      </c>
      <c r="M803" s="26">
        <f>J803/((8760)*(E803/1000))</f>
        <v>0.13273866411808433</v>
      </c>
    </row>
    <row r="804" spans="1:13" x14ac:dyDescent="0.25">
      <c r="A804" s="2">
        <v>182</v>
      </c>
      <c r="C804" s="2" t="s">
        <v>5</v>
      </c>
      <c r="D804" s="2">
        <v>2</v>
      </c>
      <c r="E804" s="2">
        <v>4</v>
      </c>
      <c r="F804" s="12">
        <v>40057</v>
      </c>
      <c r="G804" s="18">
        <v>2014</v>
      </c>
      <c r="H804" s="2">
        <f ca="1">IF(G804=Inputs!$A$4,1,0)</f>
        <v>0</v>
      </c>
      <c r="I804" s="21">
        <f ca="1">IF(H804=1,HLOOKUP(MONTH(F804),Inputs!$B$11:$M$15,5),IF(YEAR($F804)&gt;$G804,0,IF(YEAR($F804)=$G804,HLOOKUP(MONTH(F804),Inputs!$B$11:$M$15,4),1)))</f>
        <v>1</v>
      </c>
      <c r="J804" s="2">
        <f>SUMIFS('raw data'!$E:$E,'raw data'!$A:$A,"="&amp;WholeYearOnly1!$A804,'raw data'!$G:$G,"="&amp;WholeYearOnly1!$G804)</f>
        <v>5</v>
      </c>
      <c r="K804" s="24">
        <f ca="1">$E804*I804*Inputs!$A$2</f>
        <v>4.4000000000000004</v>
      </c>
      <c r="L804" s="11">
        <f ca="1">IFERROR(J804/K804,"")</f>
        <v>1.1363636363636362</v>
      </c>
      <c r="M804" s="26">
        <f>J804/((8760)*(E804/1000))</f>
        <v>0.14269406392694065</v>
      </c>
    </row>
    <row r="805" spans="1:13" x14ac:dyDescent="0.25">
      <c r="A805" s="2">
        <v>189</v>
      </c>
      <c r="C805" s="2" t="s">
        <v>5</v>
      </c>
      <c r="D805" s="2">
        <v>2</v>
      </c>
      <c r="E805" s="2">
        <v>4</v>
      </c>
      <c r="F805" s="12">
        <v>40118</v>
      </c>
      <c r="G805" s="18">
        <v>2014</v>
      </c>
      <c r="H805" s="2">
        <f ca="1">IF(G805=Inputs!$A$4,1,0)</f>
        <v>0</v>
      </c>
      <c r="I805" s="21">
        <f ca="1">IF(H805=1,HLOOKUP(MONTH(F805),Inputs!$B$11:$M$15,5),IF(YEAR($F805)&gt;$G805,0,IF(YEAR($F805)=$G805,HLOOKUP(MONTH(F805),Inputs!$B$11:$M$15,4),1)))</f>
        <v>1</v>
      </c>
      <c r="J805" s="2">
        <f>SUMIFS('raw data'!$E:$E,'raw data'!$A:$A,"="&amp;WholeYearOnly1!$A805,'raw data'!$G:$G,"="&amp;WholeYearOnly1!$G805)</f>
        <v>0</v>
      </c>
      <c r="K805" s="24">
        <f ca="1">$E805*I805*Inputs!$A$2</f>
        <v>4.4000000000000004</v>
      </c>
      <c r="L805" s="11">
        <f ca="1">IFERROR(J805/K805,"")</f>
        <v>0</v>
      </c>
      <c r="M805" s="26">
        <f>J805/((8760)*(E805/1000))</f>
        <v>0</v>
      </c>
    </row>
    <row r="806" spans="1:13" x14ac:dyDescent="0.25">
      <c r="A806" s="2">
        <v>192</v>
      </c>
      <c r="C806" s="2" t="s">
        <v>5</v>
      </c>
      <c r="D806" s="2">
        <v>2</v>
      </c>
      <c r="E806" s="2">
        <v>4</v>
      </c>
      <c r="F806" s="12">
        <v>40118</v>
      </c>
      <c r="G806" s="18">
        <v>2014</v>
      </c>
      <c r="H806" s="2">
        <f ca="1">IF(G806=Inputs!$A$4,1,0)</f>
        <v>0</v>
      </c>
      <c r="I806" s="21">
        <f ca="1">IF(H806=1,HLOOKUP(MONTH(F806),Inputs!$B$11:$M$15,5),IF(YEAR($F806)&gt;$G806,0,IF(YEAR($F806)=$G806,HLOOKUP(MONTH(F806),Inputs!$B$11:$M$15,4),1)))</f>
        <v>1</v>
      </c>
      <c r="J806" s="2">
        <f>SUMIFS('raw data'!$E:$E,'raw data'!$A:$A,"="&amp;WholeYearOnly1!$A806,'raw data'!$G:$G,"="&amp;WholeYearOnly1!$G806)</f>
        <v>0</v>
      </c>
      <c r="K806" s="24">
        <f ca="1">$E806*I806*Inputs!$A$2</f>
        <v>4.4000000000000004</v>
      </c>
      <c r="L806" s="11">
        <f ca="1">IFERROR(J806/K806,"")</f>
        <v>0</v>
      </c>
      <c r="M806" s="26">
        <f>J806/((8760)*(E806/1000))</f>
        <v>0</v>
      </c>
    </row>
    <row r="807" spans="1:13" x14ac:dyDescent="0.25">
      <c r="A807" s="2">
        <v>197</v>
      </c>
      <c r="C807" s="2" t="s">
        <v>5</v>
      </c>
      <c r="D807" s="2">
        <v>2</v>
      </c>
      <c r="E807" s="2">
        <v>2.36</v>
      </c>
      <c r="F807" s="12">
        <v>40087</v>
      </c>
      <c r="G807" s="18">
        <v>2014</v>
      </c>
      <c r="H807" s="2">
        <f ca="1">IF(G807=Inputs!$A$4,1,0)</f>
        <v>0</v>
      </c>
      <c r="I807" s="21">
        <f ca="1">IF(H807=1,HLOOKUP(MONTH(F807),Inputs!$B$11:$M$15,5),IF(YEAR($F807)&gt;$G807,0,IF(YEAR($F807)=$G807,HLOOKUP(MONTH(F807),Inputs!$B$11:$M$15,4),1)))</f>
        <v>1</v>
      </c>
      <c r="J807" s="2">
        <f>SUMIFS('raw data'!$E:$E,'raw data'!$A:$A,"="&amp;WholeYearOnly1!$A807,'raw data'!$G:$G,"="&amp;WholeYearOnly1!$G807)</f>
        <v>3</v>
      </c>
      <c r="K807" s="24">
        <f ca="1">$E807*I807*Inputs!$A$2</f>
        <v>2.5960000000000001</v>
      </c>
      <c r="L807" s="11">
        <f ca="1">IFERROR(J807/K807,"")</f>
        <v>1.1556240369799691</v>
      </c>
      <c r="M807" s="26">
        <f>J807/((8760)*(E807/1000))</f>
        <v>0.14511260738332948</v>
      </c>
    </row>
    <row r="808" spans="1:13" x14ac:dyDescent="0.25">
      <c r="A808" s="2">
        <v>199</v>
      </c>
      <c r="C808" s="2" t="s">
        <v>5</v>
      </c>
      <c r="D808" s="2">
        <v>2</v>
      </c>
      <c r="E808" s="2">
        <v>3</v>
      </c>
      <c r="F808" s="12">
        <v>40179</v>
      </c>
      <c r="G808" s="18">
        <v>2014</v>
      </c>
      <c r="H808" s="2">
        <f ca="1">IF(G808=Inputs!$A$4,1,0)</f>
        <v>0</v>
      </c>
      <c r="I808" s="21">
        <f ca="1">IF(H808=1,HLOOKUP(MONTH(F808),Inputs!$B$11:$M$15,5),IF(YEAR($F808)&gt;$G808,0,IF(YEAR($F808)=$G808,HLOOKUP(MONTH(F808),Inputs!$B$11:$M$15,4),1)))</f>
        <v>1</v>
      </c>
      <c r="J808" s="2">
        <f>SUMIFS('raw data'!$E:$E,'raw data'!$A:$A,"="&amp;WholeYearOnly1!$A808,'raw data'!$G:$G,"="&amp;WholeYearOnly1!$G808)</f>
        <v>0</v>
      </c>
      <c r="K808" s="24">
        <f ca="1">$E808*I808*Inputs!$A$2</f>
        <v>3.3000000000000003</v>
      </c>
      <c r="L808" s="11">
        <f ca="1">IFERROR(J808/K808,"")</f>
        <v>0</v>
      </c>
      <c r="M808" s="26">
        <f>J808/((8760)*(E808/1000))</f>
        <v>0</v>
      </c>
    </row>
    <row r="809" spans="1:13" x14ac:dyDescent="0.25">
      <c r="A809" s="2">
        <v>210</v>
      </c>
      <c r="C809" s="2" t="s">
        <v>5</v>
      </c>
      <c r="D809" s="2">
        <v>2</v>
      </c>
      <c r="E809" s="2">
        <v>9</v>
      </c>
      <c r="F809" s="15">
        <v>40148</v>
      </c>
      <c r="G809" s="18">
        <v>2014</v>
      </c>
      <c r="H809" s="2">
        <f ca="1">IF(G809=Inputs!$A$4,1,0)</f>
        <v>0</v>
      </c>
      <c r="I809" s="21">
        <f ca="1">IF(H809=1,HLOOKUP(MONTH(F809),Inputs!$B$11:$M$15,5),IF(YEAR($F809)&gt;$G809,0,IF(YEAR($F809)=$G809,HLOOKUP(MONTH(F809),Inputs!$B$11:$M$15,4),1)))</f>
        <v>1</v>
      </c>
      <c r="J809" s="2">
        <f>SUMIFS('raw data'!$E:$E,'raw data'!$A:$A,"="&amp;WholeYearOnly1!$A809,'raw data'!$G:$G,"="&amp;WholeYearOnly1!$G809)</f>
        <v>0</v>
      </c>
      <c r="K809" s="24">
        <f ca="1">$E809*I809*Inputs!$A$2</f>
        <v>9.9</v>
      </c>
      <c r="L809" s="11">
        <f ca="1">IFERROR(J809/K809,"")</f>
        <v>0</v>
      </c>
      <c r="M809" s="26">
        <f>J809/((8760)*(E809/1000))</f>
        <v>0</v>
      </c>
    </row>
    <row r="810" spans="1:13" x14ac:dyDescent="0.25">
      <c r="A810" s="2">
        <v>216</v>
      </c>
      <c r="C810" s="2" t="s">
        <v>5</v>
      </c>
      <c r="D810" s="2">
        <v>2</v>
      </c>
      <c r="E810" s="2">
        <v>4</v>
      </c>
      <c r="F810" s="12">
        <v>40118</v>
      </c>
      <c r="G810" s="18">
        <v>2014</v>
      </c>
      <c r="H810" s="2">
        <f ca="1">IF(G810=Inputs!$A$4,1,0)</f>
        <v>0</v>
      </c>
      <c r="I810" s="21">
        <f ca="1">IF(H810=1,HLOOKUP(MONTH(F810),Inputs!$B$11:$M$15,5),IF(YEAR($F810)&gt;$G810,0,IF(YEAR($F810)=$G810,HLOOKUP(MONTH(F810),Inputs!$B$11:$M$15,4),1)))</f>
        <v>1</v>
      </c>
      <c r="J810" s="2">
        <f>SUMIFS('raw data'!$E:$E,'raw data'!$A:$A,"="&amp;WholeYearOnly1!$A810,'raw data'!$G:$G,"="&amp;WholeYearOnly1!$G810)</f>
        <v>0</v>
      </c>
      <c r="K810" s="24">
        <f ca="1">$E810*I810*Inputs!$A$2</f>
        <v>4.4000000000000004</v>
      </c>
      <c r="L810" s="11">
        <f ca="1">IFERROR(J810/K810,"")</f>
        <v>0</v>
      </c>
      <c r="M810" s="26">
        <f>J810/((8760)*(E810/1000))</f>
        <v>0</v>
      </c>
    </row>
    <row r="811" spans="1:13" x14ac:dyDescent="0.25">
      <c r="A811" s="2">
        <v>222</v>
      </c>
      <c r="C811" s="2" t="s">
        <v>5</v>
      </c>
      <c r="D811" s="2">
        <v>2</v>
      </c>
      <c r="E811" s="2">
        <v>3</v>
      </c>
      <c r="F811" s="12">
        <v>40179</v>
      </c>
      <c r="G811" s="18">
        <v>2014</v>
      </c>
      <c r="H811" s="2">
        <f ca="1">IF(G811=Inputs!$A$4,1,0)</f>
        <v>0</v>
      </c>
      <c r="I811" s="21">
        <f ca="1">IF(H811=1,HLOOKUP(MONTH(F811),Inputs!$B$11:$M$15,5),IF(YEAR($F811)&gt;$G811,0,IF(YEAR($F811)=$G811,HLOOKUP(MONTH(F811),Inputs!$B$11:$M$15,4),1)))</f>
        <v>1</v>
      </c>
      <c r="J811" s="2">
        <f>SUMIFS('raw data'!$E:$E,'raw data'!$A:$A,"="&amp;WholeYearOnly1!$A811,'raw data'!$G:$G,"="&amp;WholeYearOnly1!$G811)</f>
        <v>0</v>
      </c>
      <c r="K811" s="24">
        <f ca="1">$E811*I811*Inputs!$A$2</f>
        <v>3.3000000000000003</v>
      </c>
      <c r="L811" s="11">
        <f ca="1">IFERROR(J811/K811,"")</f>
        <v>0</v>
      </c>
      <c r="M811" s="26">
        <f>J811/((8760)*(E811/1000))</f>
        <v>0</v>
      </c>
    </row>
    <row r="812" spans="1:13" x14ac:dyDescent="0.25">
      <c r="A812" s="2">
        <v>226</v>
      </c>
      <c r="C812" s="2" t="s">
        <v>5</v>
      </c>
      <c r="D812" s="2">
        <v>2</v>
      </c>
      <c r="E812" s="2">
        <v>4.5</v>
      </c>
      <c r="F812" s="12">
        <v>40087</v>
      </c>
      <c r="G812" s="18">
        <v>2014</v>
      </c>
      <c r="H812" s="2">
        <f ca="1">IF(G812=Inputs!$A$4,1,0)</f>
        <v>0</v>
      </c>
      <c r="I812" s="21">
        <f ca="1">IF(H812=1,HLOOKUP(MONTH(F812),Inputs!$B$11:$M$15,5),IF(YEAR($F812)&gt;$G812,0,IF(YEAR($F812)=$G812,HLOOKUP(MONTH(F812),Inputs!$B$11:$M$15,4),1)))</f>
        <v>1</v>
      </c>
      <c r="J812" s="2">
        <f>SUMIFS('raw data'!$E:$E,'raw data'!$A:$A,"="&amp;WholeYearOnly1!$A812,'raw data'!$G:$G,"="&amp;WholeYearOnly1!$G812)</f>
        <v>6</v>
      </c>
      <c r="K812" s="24">
        <f ca="1">$E812*I812*Inputs!$A$2</f>
        <v>4.95</v>
      </c>
      <c r="L812" s="11">
        <f ca="1">IFERROR(J812/K812,"")</f>
        <v>1.2121212121212122</v>
      </c>
      <c r="M812" s="26">
        <f>J812/((8760)*(E812/1000))</f>
        <v>0.15220700152207003</v>
      </c>
    </row>
    <row r="813" spans="1:13" x14ac:dyDescent="0.25">
      <c r="A813" s="2">
        <v>237</v>
      </c>
      <c r="C813" s="2" t="s">
        <v>5</v>
      </c>
      <c r="D813" s="2">
        <v>2</v>
      </c>
      <c r="E813" s="2">
        <v>3</v>
      </c>
      <c r="F813" s="12">
        <v>40179</v>
      </c>
      <c r="G813" s="18">
        <v>2014</v>
      </c>
      <c r="H813" s="2">
        <f ca="1">IF(G813=Inputs!$A$4,1,0)</f>
        <v>0</v>
      </c>
      <c r="I813" s="21">
        <f ca="1">IF(H813=1,HLOOKUP(MONTH(F813),Inputs!$B$11:$M$15,5),IF(YEAR($F813)&gt;$G813,0,IF(YEAR($F813)=$G813,HLOOKUP(MONTH(F813),Inputs!$B$11:$M$15,4),1)))</f>
        <v>1</v>
      </c>
      <c r="J813" s="2">
        <f>SUMIFS('raw data'!$E:$E,'raw data'!$A:$A,"="&amp;WholeYearOnly1!$A813,'raw data'!$G:$G,"="&amp;WholeYearOnly1!$G813)</f>
        <v>0</v>
      </c>
      <c r="K813" s="24">
        <f ca="1">$E813*I813*Inputs!$A$2</f>
        <v>3.3000000000000003</v>
      </c>
      <c r="L813" s="11">
        <f ca="1">IFERROR(J813/K813,"")</f>
        <v>0</v>
      </c>
      <c r="M813" s="26">
        <f>J813/((8760)*(E813/1000))</f>
        <v>0</v>
      </c>
    </row>
    <row r="814" spans="1:13" x14ac:dyDescent="0.25">
      <c r="A814" s="2">
        <v>243</v>
      </c>
      <c r="C814" s="2" t="s">
        <v>5</v>
      </c>
      <c r="D814" s="2">
        <v>2</v>
      </c>
      <c r="E814" s="2">
        <v>2.2000000000000002</v>
      </c>
      <c r="F814" s="12">
        <v>40179</v>
      </c>
      <c r="G814" s="18">
        <v>2014</v>
      </c>
      <c r="H814" s="2">
        <f ca="1">IF(G814=Inputs!$A$4,1,0)</f>
        <v>0</v>
      </c>
      <c r="I814" s="21">
        <f ca="1">IF(H814=1,HLOOKUP(MONTH(F814),Inputs!$B$11:$M$15,5),IF(YEAR($F814)&gt;$G814,0,IF(YEAR($F814)=$G814,HLOOKUP(MONTH(F814),Inputs!$B$11:$M$15,4),1)))</f>
        <v>1</v>
      </c>
      <c r="J814" s="2">
        <f>SUMIFS('raw data'!$E:$E,'raw data'!$A:$A,"="&amp;WholeYearOnly1!$A814,'raw data'!$G:$G,"="&amp;WholeYearOnly1!$G814)</f>
        <v>3</v>
      </c>
      <c r="K814" s="24">
        <f ca="1">$E814*I814*Inputs!$A$2</f>
        <v>2.4200000000000004</v>
      </c>
      <c r="L814" s="11">
        <f ca="1">IFERROR(J814/K814,"")</f>
        <v>1.2396694214876032</v>
      </c>
      <c r="M814" s="26">
        <f>J814/((8760)*(E814/1000))</f>
        <v>0.1556662515566625</v>
      </c>
    </row>
    <row r="815" spans="1:13" x14ac:dyDescent="0.25">
      <c r="A815" s="2">
        <v>250</v>
      </c>
      <c r="C815" s="2" t="s">
        <v>5</v>
      </c>
      <c r="D815" s="2">
        <v>2</v>
      </c>
      <c r="E815" s="2">
        <v>3</v>
      </c>
      <c r="F815" s="12">
        <v>40179</v>
      </c>
      <c r="G815" s="18">
        <v>2014</v>
      </c>
      <c r="H815" s="2">
        <f ca="1">IF(G815=Inputs!$A$4,1,0)</f>
        <v>0</v>
      </c>
      <c r="I815" s="21">
        <f ca="1">IF(H815=1,HLOOKUP(MONTH(F815),Inputs!$B$11:$M$15,5),IF(YEAR($F815)&gt;$G815,0,IF(YEAR($F815)=$G815,HLOOKUP(MONTH(F815),Inputs!$B$11:$M$15,4),1)))</f>
        <v>1</v>
      </c>
      <c r="J815" s="2">
        <f>SUMIFS('raw data'!$E:$E,'raw data'!$A:$A,"="&amp;WholeYearOnly1!$A815,'raw data'!$G:$G,"="&amp;WholeYearOnly1!$G815)</f>
        <v>0</v>
      </c>
      <c r="K815" s="24">
        <f ca="1">$E815*I815*Inputs!$A$2</f>
        <v>3.3000000000000003</v>
      </c>
      <c r="L815" s="11">
        <f ca="1">IFERROR(J815/K815,"")</f>
        <v>0</v>
      </c>
      <c r="M815" s="26">
        <f>J815/((8760)*(E815/1000))</f>
        <v>0</v>
      </c>
    </row>
    <row r="816" spans="1:13" x14ac:dyDescent="0.25">
      <c r="A816" s="2">
        <v>266</v>
      </c>
      <c r="C816" s="2" t="s">
        <v>5</v>
      </c>
      <c r="D816" s="2">
        <v>2</v>
      </c>
      <c r="E816" s="2">
        <v>1.08</v>
      </c>
      <c r="F816" s="12">
        <v>40057</v>
      </c>
      <c r="G816" s="18">
        <v>2014</v>
      </c>
      <c r="H816" s="2">
        <f ca="1">IF(G816=Inputs!$A$4,1,0)</f>
        <v>0</v>
      </c>
      <c r="I816" s="21">
        <f ca="1">IF(H816=1,HLOOKUP(MONTH(F816),Inputs!$B$11:$M$15,5),IF(YEAR($F816)&gt;$G816,0,IF(YEAR($F816)=$G816,HLOOKUP(MONTH(F816),Inputs!$B$11:$M$15,4),1)))</f>
        <v>1</v>
      </c>
      <c r="J816" s="2">
        <f>SUMIFS('raw data'!$E:$E,'raw data'!$A:$A,"="&amp;WholeYearOnly1!$A816,'raw data'!$G:$G,"="&amp;WholeYearOnly1!$G816)</f>
        <v>2</v>
      </c>
      <c r="K816" s="24">
        <f ca="1">$E816*I816*Inputs!$A$2</f>
        <v>1.1880000000000002</v>
      </c>
      <c r="L816" s="11">
        <f ca="1">IFERROR(J816/K816,"")</f>
        <v>1.6835016835016832</v>
      </c>
      <c r="M816" s="26">
        <f>J816/((8760)*(E816/1000))</f>
        <v>0.21139861322509723</v>
      </c>
    </row>
    <row r="817" spans="1:13" x14ac:dyDescent="0.25">
      <c r="A817" s="2">
        <v>277</v>
      </c>
      <c r="C817" s="2" t="s">
        <v>5</v>
      </c>
      <c r="D817" s="2">
        <v>3</v>
      </c>
      <c r="E817" s="2">
        <v>6.3959999999999999</v>
      </c>
      <c r="F817" s="12">
        <v>39934</v>
      </c>
      <c r="G817" s="18">
        <v>2014</v>
      </c>
      <c r="H817" s="2">
        <f ca="1">IF(G817=Inputs!$A$4,1,0)</f>
        <v>0</v>
      </c>
      <c r="I817" s="21">
        <f ca="1">IF(H817=1,HLOOKUP(MONTH(F817),Inputs!$B$11:$M$15,5),IF(YEAR($F817)&gt;$G817,0,IF(YEAR($F817)=$G817,HLOOKUP(MONTH(F817),Inputs!$B$11:$M$15,4),1)))</f>
        <v>1</v>
      </c>
      <c r="J817" s="2">
        <f>SUMIFS('raw data'!$E:$E,'raw data'!$A:$A,"="&amp;WholeYearOnly1!$A817,'raw data'!$G:$G,"="&amp;WholeYearOnly1!$G817)</f>
        <v>8</v>
      </c>
      <c r="K817" s="24">
        <f ca="1">$E817*I817*Inputs!$A$2</f>
        <v>7.0356000000000005</v>
      </c>
      <c r="L817" s="11">
        <f ca="1">IFERROR(J817/K817,"")</f>
        <v>1.137074307806015</v>
      </c>
      <c r="M817" s="26">
        <f>J817/((8760)*(E817/1000))</f>
        <v>0.14278330349162291</v>
      </c>
    </row>
    <row r="818" spans="1:13" x14ac:dyDescent="0.25">
      <c r="A818" s="2">
        <v>305</v>
      </c>
      <c r="C818" s="2" t="s">
        <v>5</v>
      </c>
      <c r="D818" s="2">
        <v>9</v>
      </c>
      <c r="E818" s="2">
        <v>4.05</v>
      </c>
      <c r="F818" s="12">
        <v>40087</v>
      </c>
      <c r="G818" s="18">
        <v>2014</v>
      </c>
      <c r="H818" s="2">
        <f ca="1">IF(G818=Inputs!$A$4,1,0)</f>
        <v>0</v>
      </c>
      <c r="I818" s="21">
        <f ca="1">IF(H818=1,HLOOKUP(MONTH(F818),Inputs!$B$11:$M$15,5),IF(YEAR($F818)&gt;$G818,0,IF(YEAR($F818)=$G818,HLOOKUP(MONTH(F818),Inputs!$B$11:$M$15,4),1)))</f>
        <v>1</v>
      </c>
      <c r="J818" s="2">
        <f>SUMIFS('raw data'!$E:$E,'raw data'!$A:$A,"="&amp;WholeYearOnly1!$A818,'raw data'!$G:$G,"="&amp;WholeYearOnly1!$G818)</f>
        <v>6</v>
      </c>
      <c r="K818" s="24">
        <f ca="1">$E818*I818*Inputs!$A$2</f>
        <v>4.4550000000000001</v>
      </c>
      <c r="L818" s="11">
        <f ca="1">IFERROR(J818/K818,"")</f>
        <v>1.3468013468013469</v>
      </c>
      <c r="M818" s="26">
        <f>J818/((8760)*(E818/1000))</f>
        <v>0.16911889058007779</v>
      </c>
    </row>
    <row r="819" spans="1:13" x14ac:dyDescent="0.25">
      <c r="A819" s="2">
        <v>330</v>
      </c>
      <c r="C819" s="2" t="s">
        <v>5</v>
      </c>
      <c r="D819" s="2">
        <v>9</v>
      </c>
      <c r="E819" s="2">
        <v>9.8800000000000008</v>
      </c>
      <c r="F819" s="12">
        <v>40148</v>
      </c>
      <c r="G819" s="18">
        <v>2014</v>
      </c>
      <c r="H819" s="2">
        <f ca="1">IF(G819=Inputs!$A$4,1,0)</f>
        <v>0</v>
      </c>
      <c r="I819" s="21">
        <f ca="1">IF(H819=1,HLOOKUP(MONTH(F819),Inputs!$B$11:$M$15,5),IF(YEAR($F819)&gt;$G819,0,IF(YEAR($F819)=$G819,HLOOKUP(MONTH(F819),Inputs!$B$11:$M$15,4),1)))</f>
        <v>1</v>
      </c>
      <c r="J819" s="2">
        <f>SUMIFS('raw data'!$E:$E,'raw data'!$A:$A,"="&amp;WholeYearOnly1!$A819,'raw data'!$G:$G,"="&amp;WholeYearOnly1!$G819)</f>
        <v>14</v>
      </c>
      <c r="K819" s="24">
        <f ca="1">$E819*I819*Inputs!$A$2</f>
        <v>10.868000000000002</v>
      </c>
      <c r="L819" s="11">
        <f ca="1">IFERROR(J819/K819,"")</f>
        <v>1.2881854987118142</v>
      </c>
      <c r="M819" s="26">
        <f>J819/((8760)*(E819/1000))</f>
        <v>0.16175845303458855</v>
      </c>
    </row>
    <row r="820" spans="1:13" x14ac:dyDescent="0.25">
      <c r="A820" s="2">
        <v>334</v>
      </c>
      <c r="C820" s="2" t="s">
        <v>5</v>
      </c>
      <c r="D820" s="2">
        <v>2</v>
      </c>
      <c r="E820" s="2">
        <v>4.7300000000000004</v>
      </c>
      <c r="F820" s="12">
        <v>40026</v>
      </c>
      <c r="G820" s="18">
        <v>2014</v>
      </c>
      <c r="H820" s="2">
        <f ca="1">IF(G820=Inputs!$A$4,1,0)</f>
        <v>0</v>
      </c>
      <c r="I820" s="21">
        <f ca="1">IF(H820=1,HLOOKUP(MONTH(F820),Inputs!$B$11:$M$15,5),IF(YEAR($F820)&gt;$G820,0,IF(YEAR($F820)=$G820,HLOOKUP(MONTH(F820),Inputs!$B$11:$M$15,4),1)))</f>
        <v>1</v>
      </c>
      <c r="J820" s="2">
        <f>SUMIFS('raw data'!$E:$E,'raw data'!$A:$A,"="&amp;WholeYearOnly1!$A820,'raw data'!$G:$G,"="&amp;WholeYearOnly1!$G820)</f>
        <v>5</v>
      </c>
      <c r="K820" s="24">
        <f ca="1">$E820*I820*Inputs!$A$2</f>
        <v>5.2030000000000012</v>
      </c>
      <c r="L820" s="11">
        <f ca="1">IFERROR(J820/K820,"")</f>
        <v>0.96098404766480849</v>
      </c>
      <c r="M820" s="26">
        <f>J820/((8760)*(E820/1000))</f>
        <v>0.1206715128346221</v>
      </c>
    </row>
    <row r="821" spans="1:13" x14ac:dyDescent="0.25">
      <c r="A821" s="2">
        <v>374</v>
      </c>
      <c r="C821" s="2" t="s">
        <v>5</v>
      </c>
      <c r="D821" s="2">
        <v>2</v>
      </c>
      <c r="E821" s="2">
        <v>2.052</v>
      </c>
      <c r="F821" s="12">
        <v>40330</v>
      </c>
      <c r="G821" s="18">
        <v>2014</v>
      </c>
      <c r="H821" s="2">
        <f ca="1">IF(G821=Inputs!$A$4,1,0)</f>
        <v>0</v>
      </c>
      <c r="I821" s="21">
        <f ca="1">IF(H821=1,HLOOKUP(MONTH(F821),Inputs!$B$11:$M$15,5),IF(YEAR($F821)&gt;$G821,0,IF(YEAR($F821)=$G821,HLOOKUP(MONTH(F821),Inputs!$B$11:$M$15,4),1)))</f>
        <v>1</v>
      </c>
      <c r="J821" s="2">
        <f>SUMIFS('raw data'!$E:$E,'raw data'!$A:$A,"="&amp;WholeYearOnly1!$A821,'raw data'!$G:$G,"="&amp;WholeYearOnly1!$G821)</f>
        <v>0</v>
      </c>
      <c r="K821" s="24">
        <f ca="1">$E821*I821*Inputs!$A$2</f>
        <v>2.2572000000000001</v>
      </c>
      <c r="L821" s="11">
        <f ca="1">IFERROR(J821/K821,"")</f>
        <v>0</v>
      </c>
      <c r="M821" s="26">
        <f>J821/((8760)*(E821/1000))</f>
        <v>0</v>
      </c>
    </row>
    <row r="822" spans="1:13" x14ac:dyDescent="0.25">
      <c r="A822" s="2">
        <v>407</v>
      </c>
      <c r="C822" s="2" t="s">
        <v>5</v>
      </c>
      <c r="D822" s="2">
        <v>2</v>
      </c>
      <c r="E822" s="2">
        <v>5.6</v>
      </c>
      <c r="F822" s="12">
        <v>40210</v>
      </c>
      <c r="G822" s="18">
        <v>2014</v>
      </c>
      <c r="H822" s="2">
        <f ca="1">IF(G822=Inputs!$A$4,1,0)</f>
        <v>0</v>
      </c>
      <c r="I822" s="21">
        <f ca="1">IF(H822=1,HLOOKUP(MONTH(F822),Inputs!$B$11:$M$15,5),IF(YEAR($F822)&gt;$G822,0,IF(YEAR($F822)=$G822,HLOOKUP(MONTH(F822),Inputs!$B$11:$M$15,4),1)))</f>
        <v>1</v>
      </c>
      <c r="J822" s="2">
        <f>SUMIFS('raw data'!$E:$E,'raw data'!$A:$A,"="&amp;WholeYearOnly1!$A822,'raw data'!$G:$G,"="&amp;WholeYearOnly1!$G822)</f>
        <v>7</v>
      </c>
      <c r="K822" s="24">
        <f ca="1">$E822*I822*Inputs!$A$2</f>
        <v>6.16</v>
      </c>
      <c r="L822" s="11">
        <f ca="1">IFERROR(J822/K822,"")</f>
        <v>1.1363636363636362</v>
      </c>
      <c r="M822" s="26">
        <f>J822/((8760)*(E822/1000))</f>
        <v>0.14269406392694065</v>
      </c>
    </row>
    <row r="823" spans="1:13" x14ac:dyDescent="0.25">
      <c r="A823" s="2">
        <v>411</v>
      </c>
      <c r="C823" s="2" t="s">
        <v>5</v>
      </c>
      <c r="D823" s="2">
        <v>6</v>
      </c>
      <c r="E823" s="2">
        <v>4.032</v>
      </c>
      <c r="F823" s="12">
        <v>40210</v>
      </c>
      <c r="G823" s="18">
        <v>2014</v>
      </c>
      <c r="H823" s="2">
        <f ca="1">IF(G823=Inputs!$A$4,1,0)</f>
        <v>0</v>
      </c>
      <c r="I823" s="21">
        <f ca="1">IF(H823=1,HLOOKUP(MONTH(F823),Inputs!$B$11:$M$15,5),IF(YEAR($F823)&gt;$G823,0,IF(YEAR($F823)=$G823,HLOOKUP(MONTH(F823),Inputs!$B$11:$M$15,4),1)))</f>
        <v>1</v>
      </c>
      <c r="J823" s="2">
        <f>SUMIFS('raw data'!$E:$E,'raw data'!$A:$A,"="&amp;WholeYearOnly1!$A823,'raw data'!$G:$G,"="&amp;WholeYearOnly1!$G823)</f>
        <v>5</v>
      </c>
      <c r="K823" s="24">
        <f ca="1">$E823*I823*Inputs!$A$2</f>
        <v>4.4352</v>
      </c>
      <c r="L823" s="11">
        <f ca="1">IFERROR(J823/K823,"")</f>
        <v>1.1273448773448773</v>
      </c>
      <c r="M823" s="26">
        <f>J823/((8760)*(E823/1000))</f>
        <v>0.1415615713560919</v>
      </c>
    </row>
    <row r="824" spans="1:13" x14ac:dyDescent="0.25">
      <c r="A824" s="2">
        <v>438</v>
      </c>
      <c r="C824" s="2" t="s">
        <v>5</v>
      </c>
      <c r="D824" s="2">
        <v>3</v>
      </c>
      <c r="E824" s="2">
        <v>2.5920000000000001</v>
      </c>
      <c r="F824" s="12">
        <v>39934</v>
      </c>
      <c r="G824" s="18">
        <v>2014</v>
      </c>
      <c r="H824" s="2">
        <f ca="1">IF(G824=Inputs!$A$4,1,0)</f>
        <v>0</v>
      </c>
      <c r="I824" s="21">
        <f ca="1">IF(H824=1,HLOOKUP(MONTH(F824),Inputs!$B$11:$M$15,5),IF(YEAR($F824)&gt;$G824,0,IF(YEAR($F824)=$G824,HLOOKUP(MONTH(F824),Inputs!$B$11:$M$15,4),1)))</f>
        <v>1</v>
      </c>
      <c r="J824" s="2">
        <f>SUMIFS('raw data'!$E:$E,'raw data'!$A:$A,"="&amp;WholeYearOnly1!$A824,'raw data'!$G:$G,"="&amp;WholeYearOnly1!$G824)</f>
        <v>2</v>
      </c>
      <c r="K824" s="24">
        <f ca="1">$E824*I824*Inputs!$A$2</f>
        <v>2.8512000000000004</v>
      </c>
      <c r="L824" s="11">
        <f ca="1">IFERROR(J824/K824,"")</f>
        <v>0.70145903479236804</v>
      </c>
      <c r="M824" s="26">
        <f>J824/((8760)*(E824/1000))</f>
        <v>8.8082755510457175E-2</v>
      </c>
    </row>
    <row r="825" spans="1:13" x14ac:dyDescent="0.25">
      <c r="A825" s="2">
        <v>458</v>
      </c>
      <c r="C825" s="2" t="s">
        <v>5</v>
      </c>
      <c r="D825" s="2">
        <v>6</v>
      </c>
      <c r="E825" s="2">
        <v>4.032</v>
      </c>
      <c r="F825" s="12">
        <v>40210</v>
      </c>
      <c r="G825" s="18">
        <v>2014</v>
      </c>
      <c r="H825" s="2">
        <f ca="1">IF(G825=Inputs!$A$4,1,0)</f>
        <v>0</v>
      </c>
      <c r="I825" s="21">
        <f ca="1">IF(H825=1,HLOOKUP(MONTH(F825),Inputs!$B$11:$M$15,5),IF(YEAR($F825)&gt;$G825,0,IF(YEAR($F825)=$G825,HLOOKUP(MONTH(F825),Inputs!$B$11:$M$15,4),1)))</f>
        <v>1</v>
      </c>
      <c r="J825" s="2">
        <f>SUMIFS('raw data'!$E:$E,'raw data'!$A:$A,"="&amp;WholeYearOnly1!$A825,'raw data'!$G:$G,"="&amp;WholeYearOnly1!$G825)</f>
        <v>5</v>
      </c>
      <c r="K825" s="24">
        <f ca="1">$E825*I825*Inputs!$A$2</f>
        <v>4.4352</v>
      </c>
      <c r="L825" s="11">
        <f ca="1">IFERROR(J825/K825,"")</f>
        <v>1.1273448773448773</v>
      </c>
      <c r="M825" s="26">
        <f>J825/((8760)*(E825/1000))</f>
        <v>0.1415615713560919</v>
      </c>
    </row>
    <row r="826" spans="1:13" x14ac:dyDescent="0.25">
      <c r="A826" s="2">
        <v>464</v>
      </c>
      <c r="C826" s="2" t="s">
        <v>5</v>
      </c>
      <c r="D826" s="2">
        <v>9</v>
      </c>
      <c r="E826" s="2">
        <v>3.87</v>
      </c>
      <c r="F826" s="12">
        <v>40210</v>
      </c>
      <c r="G826" s="18">
        <v>2014</v>
      </c>
      <c r="H826" s="2">
        <f ca="1">IF(G826=Inputs!$A$4,1,0)</f>
        <v>0</v>
      </c>
      <c r="I826" s="21">
        <f ca="1">IF(H826=1,HLOOKUP(MONTH(F826),Inputs!$B$11:$M$15,5),IF(YEAR($F826)&gt;$G826,0,IF(YEAR($F826)=$G826,HLOOKUP(MONTH(F826),Inputs!$B$11:$M$15,4),1)))</f>
        <v>1</v>
      </c>
      <c r="J826" s="2">
        <f>SUMIFS('raw data'!$E:$E,'raw data'!$A:$A,"="&amp;WholeYearOnly1!$A826,'raw data'!$G:$G,"="&amp;WholeYearOnly1!$G826)</f>
        <v>5</v>
      </c>
      <c r="K826" s="24">
        <f ca="1">$E826*I826*Inputs!$A$2</f>
        <v>4.2570000000000006</v>
      </c>
      <c r="L826" s="11">
        <f ca="1">IFERROR(J826/K826,"")</f>
        <v>1.1745360582569884</v>
      </c>
      <c r="M826" s="26">
        <f>J826/((8760)*(E826/1000))</f>
        <v>0.14748740457564924</v>
      </c>
    </row>
    <row r="827" spans="1:13" x14ac:dyDescent="0.25">
      <c r="A827" s="2">
        <v>470</v>
      </c>
      <c r="C827" s="2" t="s">
        <v>5</v>
      </c>
      <c r="D827" s="2">
        <v>2</v>
      </c>
      <c r="E827" s="2">
        <v>2.7</v>
      </c>
      <c r="F827" s="12">
        <v>40238</v>
      </c>
      <c r="G827" s="18">
        <v>2014</v>
      </c>
      <c r="H827" s="2">
        <f ca="1">IF(G827=Inputs!$A$4,1,0)</f>
        <v>0</v>
      </c>
      <c r="I827" s="21">
        <f ca="1">IF(H827=1,HLOOKUP(MONTH(F827),Inputs!$B$11:$M$15,5),IF(YEAR($F827)&gt;$G827,0,IF(YEAR($F827)=$G827,HLOOKUP(MONTH(F827),Inputs!$B$11:$M$15,4),1)))</f>
        <v>1</v>
      </c>
      <c r="J827" s="2">
        <f>SUMIFS('raw data'!$E:$E,'raw data'!$A:$A,"="&amp;WholeYearOnly1!$A827,'raw data'!$G:$G,"="&amp;WholeYearOnly1!$G827)</f>
        <v>0</v>
      </c>
      <c r="K827" s="24">
        <f ca="1">$E827*I827*Inputs!$A$2</f>
        <v>2.9700000000000006</v>
      </c>
      <c r="L827" s="11">
        <f ca="1">IFERROR(J827/K827,"")</f>
        <v>0</v>
      </c>
      <c r="M827" s="26">
        <f>J827/((8760)*(E827/1000))</f>
        <v>0</v>
      </c>
    </row>
    <row r="828" spans="1:13" x14ac:dyDescent="0.25">
      <c r="A828" s="2">
        <v>498</v>
      </c>
      <c r="C828" s="2" t="s">
        <v>5</v>
      </c>
      <c r="D828" s="2">
        <v>2</v>
      </c>
      <c r="E828" s="2">
        <v>3</v>
      </c>
      <c r="F828" s="12">
        <v>40299</v>
      </c>
      <c r="G828" s="18">
        <v>2014</v>
      </c>
      <c r="H828" s="2">
        <f ca="1">IF(G828=Inputs!$A$4,1,0)</f>
        <v>0</v>
      </c>
      <c r="I828" s="21">
        <f ca="1">IF(H828=1,HLOOKUP(MONTH(F828),Inputs!$B$11:$M$15,5),IF(YEAR($F828)&gt;$G828,0,IF(YEAR($F828)=$G828,HLOOKUP(MONTH(F828),Inputs!$B$11:$M$15,4),1)))</f>
        <v>1</v>
      </c>
      <c r="J828" s="2">
        <f>SUMIFS('raw data'!$E:$E,'raw data'!$A:$A,"="&amp;WholeYearOnly1!$A828,'raw data'!$G:$G,"="&amp;WholeYearOnly1!$G828)</f>
        <v>0</v>
      </c>
      <c r="K828" s="24">
        <f ca="1">$E828*I828*Inputs!$A$2</f>
        <v>3.3000000000000003</v>
      </c>
      <c r="L828" s="11">
        <f ca="1">IFERROR(J828/K828,"")</f>
        <v>0</v>
      </c>
      <c r="M828" s="26">
        <f>J828/((8760)*(E828/1000))</f>
        <v>0</v>
      </c>
    </row>
    <row r="829" spans="1:13" x14ac:dyDescent="0.25">
      <c r="A829" s="2">
        <v>502</v>
      </c>
      <c r="C829" s="2" t="s">
        <v>5</v>
      </c>
      <c r="D829" s="2">
        <v>2</v>
      </c>
      <c r="E829" s="2">
        <v>5.4</v>
      </c>
      <c r="F829" s="12">
        <v>40148</v>
      </c>
      <c r="G829" s="18">
        <v>2014</v>
      </c>
      <c r="H829" s="2">
        <f ca="1">IF(G829=Inputs!$A$4,1,0)</f>
        <v>0</v>
      </c>
      <c r="I829" s="21">
        <f ca="1">IF(H829=1,HLOOKUP(MONTH(F829),Inputs!$B$11:$M$15,5),IF(YEAR($F829)&gt;$G829,0,IF(YEAR($F829)=$G829,HLOOKUP(MONTH(F829),Inputs!$B$11:$M$15,4),1)))</f>
        <v>1</v>
      </c>
      <c r="J829" s="2">
        <f>SUMIFS('raw data'!$E:$E,'raw data'!$A:$A,"="&amp;WholeYearOnly1!$A829,'raw data'!$G:$G,"="&amp;WholeYearOnly1!$G829)</f>
        <v>5</v>
      </c>
      <c r="K829" s="24">
        <f ca="1">$E829*I829*Inputs!$A$2</f>
        <v>5.9400000000000013</v>
      </c>
      <c r="L829" s="11">
        <f ca="1">IFERROR(J829/K829,"")</f>
        <v>0.84175084175084158</v>
      </c>
      <c r="M829" s="26">
        <f>J829/((8760)*(E829/1000))</f>
        <v>0.10569930661254862</v>
      </c>
    </row>
    <row r="830" spans="1:13" x14ac:dyDescent="0.25">
      <c r="A830" s="2">
        <v>588</v>
      </c>
      <c r="C830" s="2" t="s">
        <v>5</v>
      </c>
      <c r="D830" s="2">
        <v>2</v>
      </c>
      <c r="E830" s="2">
        <v>2.887</v>
      </c>
      <c r="F830" s="12">
        <v>40330</v>
      </c>
      <c r="G830" s="18">
        <v>2014</v>
      </c>
      <c r="H830" s="2">
        <f ca="1">IF(G830=Inputs!$A$4,1,0)</f>
        <v>0</v>
      </c>
      <c r="I830" s="21">
        <f ca="1">IF(H830=1,HLOOKUP(MONTH(F830),Inputs!$B$11:$M$15,5),IF(YEAR($F830)&gt;$G830,0,IF(YEAR($F830)=$G830,HLOOKUP(MONTH(F830),Inputs!$B$11:$M$15,4),1)))</f>
        <v>1</v>
      </c>
      <c r="J830" s="2">
        <f>SUMIFS('raw data'!$E:$E,'raw data'!$A:$A,"="&amp;WholeYearOnly1!$A830,'raw data'!$G:$G,"="&amp;WholeYearOnly1!$G830)</f>
        <v>0</v>
      </c>
      <c r="K830" s="24">
        <f ca="1">$E830*I830*Inputs!$A$2</f>
        <v>3.1757000000000004</v>
      </c>
      <c r="L830" s="11">
        <f ca="1">IFERROR(J830/K830,"")</f>
        <v>0</v>
      </c>
      <c r="M830" s="26">
        <f>J830/((8760)*(E830/1000))</f>
        <v>0</v>
      </c>
    </row>
    <row r="831" spans="1:13" x14ac:dyDescent="0.25">
      <c r="A831" s="2">
        <v>591</v>
      </c>
      <c r="C831" s="2" t="s">
        <v>5</v>
      </c>
      <c r="D831" s="2">
        <v>2</v>
      </c>
      <c r="E831" s="2">
        <v>3.3210000000000002</v>
      </c>
      <c r="F831" s="12">
        <v>40299</v>
      </c>
      <c r="G831" s="18">
        <v>2014</v>
      </c>
      <c r="H831" s="2">
        <f ca="1">IF(G831=Inputs!$A$4,1,0)</f>
        <v>0</v>
      </c>
      <c r="I831" s="21">
        <f ca="1">IF(H831=1,HLOOKUP(MONTH(F831),Inputs!$B$11:$M$15,5),IF(YEAR($F831)&gt;$G831,0,IF(YEAR($F831)=$G831,HLOOKUP(MONTH(F831),Inputs!$B$11:$M$15,4),1)))</f>
        <v>1</v>
      </c>
      <c r="J831" s="2">
        <f>SUMIFS('raw data'!$E:$E,'raw data'!$A:$A,"="&amp;WholeYearOnly1!$A831,'raw data'!$G:$G,"="&amp;WholeYearOnly1!$G831)</f>
        <v>0</v>
      </c>
      <c r="K831" s="24">
        <f ca="1">$E831*I831*Inputs!$A$2</f>
        <v>3.6531000000000007</v>
      </c>
      <c r="L831" s="11">
        <f ca="1">IFERROR(J831/K831,"")</f>
        <v>0</v>
      </c>
      <c r="M831" s="26">
        <f>J831/((8760)*(E831/1000))</f>
        <v>0</v>
      </c>
    </row>
    <row r="832" spans="1:13" x14ac:dyDescent="0.25">
      <c r="A832" s="2">
        <v>592</v>
      </c>
      <c r="C832" s="2" t="s">
        <v>5</v>
      </c>
      <c r="D832" s="2">
        <v>2</v>
      </c>
      <c r="E832" s="2">
        <v>3.37</v>
      </c>
      <c r="F832" s="12">
        <v>40330</v>
      </c>
      <c r="G832" s="18">
        <v>2014</v>
      </c>
      <c r="H832" s="2">
        <f ca="1">IF(G832=Inputs!$A$4,1,0)</f>
        <v>0</v>
      </c>
      <c r="I832" s="21">
        <f ca="1">IF(H832=1,HLOOKUP(MONTH(F832),Inputs!$B$11:$M$15,5),IF(YEAR($F832)&gt;$G832,0,IF(YEAR($F832)=$G832,HLOOKUP(MONTH(F832),Inputs!$B$11:$M$15,4),1)))</f>
        <v>1</v>
      </c>
      <c r="J832" s="2">
        <f>SUMIFS('raw data'!$E:$E,'raw data'!$A:$A,"="&amp;WholeYearOnly1!$A832,'raw data'!$G:$G,"="&amp;WholeYearOnly1!$G832)</f>
        <v>0</v>
      </c>
      <c r="K832" s="24">
        <f ca="1">$E832*I832*Inputs!$A$2</f>
        <v>3.7070000000000003</v>
      </c>
      <c r="L832" s="11">
        <f ca="1">IFERROR(J832/K832,"")</f>
        <v>0</v>
      </c>
      <c r="M832" s="26">
        <f>J832/((8760)*(E832/1000))</f>
        <v>0</v>
      </c>
    </row>
    <row r="833" spans="1:13" x14ac:dyDescent="0.25">
      <c r="A833" s="2">
        <v>596</v>
      </c>
      <c r="C833" s="2" t="s">
        <v>5</v>
      </c>
      <c r="D833" s="2">
        <v>2</v>
      </c>
      <c r="E833" s="2">
        <v>2.887</v>
      </c>
      <c r="F833" s="12">
        <v>40299</v>
      </c>
      <c r="G833" s="18">
        <v>2014</v>
      </c>
      <c r="H833" s="2">
        <f ca="1">IF(G833=Inputs!$A$4,1,0)</f>
        <v>0</v>
      </c>
      <c r="I833" s="21">
        <f ca="1">IF(H833=1,HLOOKUP(MONTH(F833),Inputs!$B$11:$M$15,5),IF(YEAR($F833)&gt;$G833,0,IF(YEAR($F833)=$G833,HLOOKUP(MONTH(F833),Inputs!$B$11:$M$15,4),1)))</f>
        <v>1</v>
      </c>
      <c r="J833" s="2">
        <f>SUMIFS('raw data'!$E:$E,'raw data'!$A:$A,"="&amp;WholeYearOnly1!$A833,'raw data'!$G:$G,"="&amp;WholeYearOnly1!$G833)</f>
        <v>0</v>
      </c>
      <c r="K833" s="24">
        <f ca="1">$E833*I833*Inputs!$A$2</f>
        <v>3.1757000000000004</v>
      </c>
      <c r="L833" s="11">
        <f ca="1">IFERROR(J833/K833,"")</f>
        <v>0</v>
      </c>
      <c r="M833" s="26">
        <f>J833/((8760)*(E833/1000))</f>
        <v>0</v>
      </c>
    </row>
    <row r="834" spans="1:13" x14ac:dyDescent="0.25">
      <c r="A834" s="2">
        <v>602</v>
      </c>
      <c r="C834" s="2" t="s">
        <v>5</v>
      </c>
      <c r="D834" s="2">
        <v>10</v>
      </c>
      <c r="E834" s="2">
        <v>3.2029999999999998</v>
      </c>
      <c r="F834" s="12">
        <v>40299</v>
      </c>
      <c r="G834" s="18">
        <v>2014</v>
      </c>
      <c r="H834" s="2">
        <f ca="1">IF(G834=Inputs!$A$4,1,0)</f>
        <v>0</v>
      </c>
      <c r="I834" s="21">
        <f ca="1">IF(H834=1,HLOOKUP(MONTH(F834),Inputs!$B$11:$M$15,5),IF(YEAR($F834)&gt;$G834,0,IF(YEAR($F834)=$G834,HLOOKUP(MONTH(F834),Inputs!$B$11:$M$15,4),1)))</f>
        <v>1</v>
      </c>
      <c r="J834" s="2">
        <f>SUMIFS('raw data'!$E:$E,'raw data'!$A:$A,"="&amp;WholeYearOnly1!$A834,'raw data'!$G:$G,"="&amp;WholeYearOnly1!$G834)</f>
        <v>0</v>
      </c>
      <c r="K834" s="24">
        <f ca="1">$E834*I834*Inputs!$A$2</f>
        <v>3.5233000000000003</v>
      </c>
      <c r="L834" s="11">
        <f ca="1">IFERROR(J834/K834,"")</f>
        <v>0</v>
      </c>
      <c r="M834" s="26">
        <f>J834/((8760)*(E834/1000))</f>
        <v>0</v>
      </c>
    </row>
    <row r="835" spans="1:13" x14ac:dyDescent="0.25">
      <c r="A835" s="2">
        <v>603</v>
      </c>
      <c r="C835" s="2" t="s">
        <v>5</v>
      </c>
      <c r="D835" s="2">
        <v>5</v>
      </c>
      <c r="E835" s="2">
        <v>2.8919999999999999</v>
      </c>
      <c r="F835" s="12">
        <v>40299</v>
      </c>
      <c r="G835" s="18">
        <v>2014</v>
      </c>
      <c r="H835" s="2">
        <f ca="1">IF(G835=Inputs!$A$4,1,0)</f>
        <v>0</v>
      </c>
      <c r="I835" s="21">
        <f ca="1">IF(H835=1,HLOOKUP(MONTH(F835),Inputs!$B$11:$M$15,5),IF(YEAR($F835)&gt;$G835,0,IF(YEAR($F835)=$G835,HLOOKUP(MONTH(F835),Inputs!$B$11:$M$15,4),1)))</f>
        <v>1</v>
      </c>
      <c r="J835" s="2">
        <f>SUMIFS('raw data'!$E:$E,'raw data'!$A:$A,"="&amp;WholeYearOnly1!$A835,'raw data'!$G:$G,"="&amp;WholeYearOnly1!$G835)</f>
        <v>0</v>
      </c>
      <c r="K835" s="24">
        <f ca="1">$E835*I835*Inputs!$A$2</f>
        <v>3.1812</v>
      </c>
      <c r="L835" s="11">
        <f ca="1">IFERROR(J835/K835,"")</f>
        <v>0</v>
      </c>
      <c r="M835" s="26">
        <f>J835/((8760)*(E835/1000))</f>
        <v>0</v>
      </c>
    </row>
    <row r="836" spans="1:13" x14ac:dyDescent="0.25">
      <c r="A836" s="2">
        <v>605</v>
      </c>
      <c r="C836" s="2" t="s">
        <v>5</v>
      </c>
      <c r="D836" s="2">
        <v>5</v>
      </c>
      <c r="E836" s="2">
        <v>2.5209999999999999</v>
      </c>
      <c r="F836" s="12">
        <v>40299</v>
      </c>
      <c r="G836" s="18">
        <v>2014</v>
      </c>
      <c r="H836" s="2">
        <f ca="1">IF(G836=Inputs!$A$4,1,0)</f>
        <v>0</v>
      </c>
      <c r="I836" s="21">
        <f ca="1">IF(H836=1,HLOOKUP(MONTH(F836),Inputs!$B$11:$M$15,5),IF(YEAR($F836)&gt;$G836,0,IF(YEAR($F836)=$G836,HLOOKUP(MONTH(F836),Inputs!$B$11:$M$15,4),1)))</f>
        <v>1</v>
      </c>
      <c r="J836" s="2">
        <f>SUMIFS('raw data'!$E:$E,'raw data'!$A:$A,"="&amp;WholeYearOnly1!$A836,'raw data'!$G:$G,"="&amp;WholeYearOnly1!$G836)</f>
        <v>0</v>
      </c>
      <c r="K836" s="24">
        <f ca="1">$E836*I836*Inputs!$A$2</f>
        <v>2.7731000000000003</v>
      </c>
      <c r="L836" s="11">
        <f ca="1">IFERROR(J836/K836,"")</f>
        <v>0</v>
      </c>
      <c r="M836" s="26">
        <f>J836/((8760)*(E836/1000))</f>
        <v>0</v>
      </c>
    </row>
    <row r="837" spans="1:13" x14ac:dyDescent="0.25">
      <c r="A837" s="2">
        <v>608</v>
      </c>
      <c r="C837" s="2" t="s">
        <v>5</v>
      </c>
      <c r="D837" s="2">
        <v>9</v>
      </c>
      <c r="E837" s="2">
        <v>3.149</v>
      </c>
      <c r="F837" s="12">
        <v>40269</v>
      </c>
      <c r="G837" s="18">
        <v>2014</v>
      </c>
      <c r="H837" s="2">
        <f ca="1">IF(G837=Inputs!$A$4,1,0)</f>
        <v>0</v>
      </c>
      <c r="I837" s="21">
        <f ca="1">IF(H837=1,HLOOKUP(MONTH(F837),Inputs!$B$11:$M$15,5),IF(YEAR($F837)&gt;$G837,0,IF(YEAR($F837)=$G837,HLOOKUP(MONTH(F837),Inputs!$B$11:$M$15,4),1)))</f>
        <v>1</v>
      </c>
      <c r="J837" s="2">
        <f>SUMIFS('raw data'!$E:$E,'raw data'!$A:$A,"="&amp;WholeYearOnly1!$A837,'raw data'!$G:$G,"="&amp;WholeYearOnly1!$G837)</f>
        <v>0</v>
      </c>
      <c r="K837" s="24">
        <f ca="1">$E837*I837*Inputs!$A$2</f>
        <v>3.4639000000000002</v>
      </c>
      <c r="L837" s="11">
        <f ca="1">IFERROR(J837/K837,"")</f>
        <v>0</v>
      </c>
      <c r="M837" s="26">
        <f>J837/((8760)*(E837/1000))</f>
        <v>0</v>
      </c>
    </row>
    <row r="838" spans="1:13" x14ac:dyDescent="0.25">
      <c r="A838" s="2">
        <v>612</v>
      </c>
      <c r="C838" s="2" t="s">
        <v>5</v>
      </c>
      <c r="D838" s="2">
        <v>8</v>
      </c>
      <c r="E838" s="2">
        <v>4.5999999999999996</v>
      </c>
      <c r="F838" s="12">
        <v>40269</v>
      </c>
      <c r="G838" s="18">
        <v>2014</v>
      </c>
      <c r="H838" s="2">
        <f ca="1">IF(G838=Inputs!$A$4,1,0)</f>
        <v>0</v>
      </c>
      <c r="I838" s="21">
        <f ca="1">IF(H838=1,HLOOKUP(MONTH(F838),Inputs!$B$11:$M$15,5),IF(YEAR($F838)&gt;$G838,0,IF(YEAR($F838)=$G838,HLOOKUP(MONTH(F838),Inputs!$B$11:$M$15,4),1)))</f>
        <v>1</v>
      </c>
      <c r="J838" s="2">
        <f>SUMIFS('raw data'!$E:$E,'raw data'!$A:$A,"="&amp;WholeYearOnly1!$A838,'raw data'!$G:$G,"="&amp;WholeYearOnly1!$G838)</f>
        <v>6</v>
      </c>
      <c r="K838" s="24">
        <f ca="1">$E838*I838*Inputs!$A$2</f>
        <v>5.0599999999999996</v>
      </c>
      <c r="L838" s="11">
        <f ca="1">IFERROR(J838/K838,"")</f>
        <v>1.1857707509881423</v>
      </c>
      <c r="M838" s="26">
        <f>J838/((8760)*(E838/1000))</f>
        <v>0.14889815366289458</v>
      </c>
    </row>
    <row r="839" spans="1:13" x14ac:dyDescent="0.25">
      <c r="A839" s="2">
        <v>613</v>
      </c>
      <c r="C839" s="2" t="s">
        <v>5</v>
      </c>
      <c r="D839" s="2">
        <v>9</v>
      </c>
      <c r="E839" s="2">
        <v>2.8769999999999998</v>
      </c>
      <c r="F839" s="12">
        <v>40299</v>
      </c>
      <c r="G839" s="18">
        <v>2014</v>
      </c>
      <c r="H839" s="2">
        <f ca="1">IF(G839=Inputs!$A$4,1,0)</f>
        <v>0</v>
      </c>
      <c r="I839" s="21">
        <f ca="1">IF(H839=1,HLOOKUP(MONTH(F839),Inputs!$B$11:$M$15,5),IF(YEAR($F839)&gt;$G839,0,IF(YEAR($F839)=$G839,HLOOKUP(MONTH(F839),Inputs!$B$11:$M$15,4),1)))</f>
        <v>1</v>
      </c>
      <c r="J839" s="2">
        <f>SUMIFS('raw data'!$E:$E,'raw data'!$A:$A,"="&amp;WholeYearOnly1!$A839,'raw data'!$G:$G,"="&amp;WholeYearOnly1!$G839)</f>
        <v>0</v>
      </c>
      <c r="K839" s="24">
        <f ca="1">$E839*I839*Inputs!$A$2</f>
        <v>3.1646999999999998</v>
      </c>
      <c r="L839" s="11">
        <f ca="1">IFERROR(J839/K839,"")</f>
        <v>0</v>
      </c>
      <c r="M839" s="26">
        <f>J839/((8760)*(E839/1000))</f>
        <v>0</v>
      </c>
    </row>
    <row r="840" spans="1:13" x14ac:dyDescent="0.25">
      <c r="A840" s="2">
        <v>614</v>
      </c>
      <c r="C840" s="2" t="s">
        <v>5</v>
      </c>
      <c r="D840" s="2">
        <v>9</v>
      </c>
      <c r="E840" s="2">
        <v>2.34</v>
      </c>
      <c r="F840" s="12">
        <v>40330</v>
      </c>
      <c r="G840" s="18">
        <v>2014</v>
      </c>
      <c r="H840" s="2">
        <f ca="1">IF(G840=Inputs!$A$4,1,0)</f>
        <v>0</v>
      </c>
      <c r="I840" s="21">
        <f ca="1">IF(H840=1,HLOOKUP(MONTH(F840),Inputs!$B$11:$M$15,5),IF(YEAR($F840)&gt;$G840,0,IF(YEAR($F840)=$G840,HLOOKUP(MONTH(F840),Inputs!$B$11:$M$15,4),1)))</f>
        <v>1</v>
      </c>
      <c r="J840" s="2">
        <f>SUMIFS('raw data'!$E:$E,'raw data'!$A:$A,"="&amp;WholeYearOnly1!$A840,'raw data'!$G:$G,"="&amp;WholeYearOnly1!$G840)</f>
        <v>0</v>
      </c>
      <c r="K840" s="24">
        <f ca="1">$E840*I840*Inputs!$A$2</f>
        <v>2.5739999999999998</v>
      </c>
      <c r="L840" s="11">
        <f ca="1">IFERROR(J840/K840,"")</f>
        <v>0</v>
      </c>
      <c r="M840" s="26">
        <f>J840/((8760)*(E840/1000))</f>
        <v>0</v>
      </c>
    </row>
    <row r="841" spans="1:13" x14ac:dyDescent="0.25">
      <c r="A841" s="2">
        <v>620</v>
      </c>
      <c r="C841" s="2" t="s">
        <v>5</v>
      </c>
      <c r="D841" s="2">
        <v>2</v>
      </c>
      <c r="E841" s="2">
        <v>6</v>
      </c>
      <c r="F841" s="12">
        <v>40269</v>
      </c>
      <c r="G841" s="18">
        <v>2014</v>
      </c>
      <c r="H841" s="2">
        <f ca="1">IF(G841=Inputs!$A$4,1,0)</f>
        <v>0</v>
      </c>
      <c r="I841" s="21">
        <f ca="1">IF(H841=1,HLOOKUP(MONTH(F841),Inputs!$B$11:$M$15,5),IF(YEAR($F841)&gt;$G841,0,IF(YEAR($F841)=$G841,HLOOKUP(MONTH(F841),Inputs!$B$11:$M$15,4),1)))</f>
        <v>1</v>
      </c>
      <c r="J841" s="2">
        <f>SUMIFS('raw data'!$E:$E,'raw data'!$A:$A,"="&amp;WholeYearOnly1!$A841,'raw data'!$G:$G,"="&amp;WholeYearOnly1!$G841)</f>
        <v>0</v>
      </c>
      <c r="K841" s="24">
        <f ca="1">$E841*I841*Inputs!$A$2</f>
        <v>6.6000000000000005</v>
      </c>
      <c r="L841" s="11">
        <f ca="1">IFERROR(J841/K841,"")</f>
        <v>0</v>
      </c>
      <c r="M841" s="26">
        <f>J841/((8760)*(E841/1000))</f>
        <v>0</v>
      </c>
    </row>
    <row r="842" spans="1:13" x14ac:dyDescent="0.25">
      <c r="A842" s="2">
        <v>625</v>
      </c>
      <c r="C842" s="2" t="s">
        <v>5</v>
      </c>
      <c r="D842" s="2">
        <v>9</v>
      </c>
      <c r="E842" s="2">
        <v>2.887</v>
      </c>
      <c r="F842" s="12">
        <v>40299</v>
      </c>
      <c r="G842" s="18">
        <v>2014</v>
      </c>
      <c r="H842" s="2">
        <f ca="1">IF(G842=Inputs!$A$4,1,0)</f>
        <v>0</v>
      </c>
      <c r="I842" s="21">
        <f ca="1">IF(H842=1,HLOOKUP(MONTH(F842),Inputs!$B$11:$M$15,5),IF(YEAR($F842)&gt;$G842,0,IF(YEAR($F842)=$G842,HLOOKUP(MONTH(F842),Inputs!$B$11:$M$15,4),1)))</f>
        <v>1</v>
      </c>
      <c r="J842" s="2">
        <f>SUMIFS('raw data'!$E:$E,'raw data'!$A:$A,"="&amp;WholeYearOnly1!$A842,'raw data'!$G:$G,"="&amp;WholeYearOnly1!$G842)</f>
        <v>0</v>
      </c>
      <c r="K842" s="24">
        <f ca="1">$E842*I842*Inputs!$A$2</f>
        <v>3.1757000000000004</v>
      </c>
      <c r="L842" s="11">
        <f ca="1">IFERROR(J842/K842,"")</f>
        <v>0</v>
      </c>
      <c r="M842" s="26">
        <f>J842/((8760)*(E842/1000))</f>
        <v>0</v>
      </c>
    </row>
    <row r="843" spans="1:13" x14ac:dyDescent="0.25">
      <c r="A843" s="2">
        <v>647</v>
      </c>
      <c r="C843" s="2" t="s">
        <v>5</v>
      </c>
      <c r="D843" s="2">
        <v>5</v>
      </c>
      <c r="E843" s="2">
        <v>2.8919999999999999</v>
      </c>
      <c r="F843" s="12">
        <v>40179</v>
      </c>
      <c r="G843" s="18">
        <v>2014</v>
      </c>
      <c r="H843" s="2">
        <f ca="1">IF(G843=Inputs!$A$4,1,0)</f>
        <v>0</v>
      </c>
      <c r="I843" s="21">
        <f ca="1">IF(H843=1,HLOOKUP(MONTH(F843),Inputs!$B$11:$M$15,5),IF(YEAR($F843)&gt;$G843,0,IF(YEAR($F843)=$G843,HLOOKUP(MONTH(F843),Inputs!$B$11:$M$15,4),1)))</f>
        <v>1</v>
      </c>
      <c r="J843" s="2">
        <f>SUMIFS('raw data'!$E:$E,'raw data'!$A:$A,"="&amp;WholeYearOnly1!$A843,'raw data'!$G:$G,"="&amp;WholeYearOnly1!$G843)</f>
        <v>0</v>
      </c>
      <c r="K843" s="24">
        <f ca="1">$E843*I843*Inputs!$A$2</f>
        <v>3.1812</v>
      </c>
      <c r="L843" s="11">
        <f ca="1">IFERROR(J843/K843,"")</f>
        <v>0</v>
      </c>
      <c r="M843" s="26">
        <f>J843/((8760)*(E843/1000))</f>
        <v>0</v>
      </c>
    </row>
    <row r="844" spans="1:13" x14ac:dyDescent="0.25">
      <c r="A844" s="2">
        <v>665</v>
      </c>
      <c r="C844" s="2" t="s">
        <v>5</v>
      </c>
      <c r="D844" s="2">
        <v>9</v>
      </c>
      <c r="E844" s="2">
        <v>3.2370000000000001</v>
      </c>
      <c r="F844" s="12">
        <v>40269</v>
      </c>
      <c r="G844" s="18">
        <v>2014</v>
      </c>
      <c r="H844" s="2">
        <f ca="1">IF(G844=Inputs!$A$4,1,0)</f>
        <v>0</v>
      </c>
      <c r="I844" s="21">
        <f ca="1">IF(H844=1,HLOOKUP(MONTH(F844),Inputs!$B$11:$M$15,5),IF(YEAR($F844)&gt;$G844,0,IF(YEAR($F844)=$G844,HLOOKUP(MONTH(F844),Inputs!$B$11:$M$15,4),1)))</f>
        <v>1</v>
      </c>
      <c r="J844" s="2">
        <f>SUMIFS('raw data'!$E:$E,'raw data'!$A:$A,"="&amp;WholeYearOnly1!$A844,'raw data'!$G:$G,"="&amp;WholeYearOnly1!$G844)</f>
        <v>0</v>
      </c>
      <c r="K844" s="24">
        <f ca="1">$E844*I844*Inputs!$A$2</f>
        <v>3.5607000000000002</v>
      </c>
      <c r="L844" s="11">
        <f ca="1">IFERROR(J844/K844,"")</f>
        <v>0</v>
      </c>
      <c r="M844" s="26">
        <f>J844/((8760)*(E844/1000))</f>
        <v>0</v>
      </c>
    </row>
    <row r="845" spans="1:13" x14ac:dyDescent="0.25">
      <c r="A845" s="2">
        <v>683</v>
      </c>
      <c r="C845" s="2" t="s">
        <v>5</v>
      </c>
      <c r="D845" s="2">
        <v>9</v>
      </c>
      <c r="E845" s="2">
        <v>2.9580000000000002</v>
      </c>
      <c r="F845" s="12">
        <v>40299</v>
      </c>
      <c r="G845" s="18">
        <v>2014</v>
      </c>
      <c r="H845" s="2">
        <f ca="1">IF(G845=Inputs!$A$4,1,0)</f>
        <v>0</v>
      </c>
      <c r="I845" s="21">
        <f ca="1">IF(H845=1,HLOOKUP(MONTH(F845),Inputs!$B$11:$M$15,5),IF(YEAR($F845)&gt;$G845,0,IF(YEAR($F845)=$G845,HLOOKUP(MONTH(F845),Inputs!$B$11:$M$15,4),1)))</f>
        <v>1</v>
      </c>
      <c r="J845" s="2">
        <f>SUMIFS('raw data'!$E:$E,'raw data'!$A:$A,"="&amp;WholeYearOnly1!$A845,'raw data'!$G:$G,"="&amp;WholeYearOnly1!$G845)</f>
        <v>0</v>
      </c>
      <c r="K845" s="24">
        <f ca="1">$E845*I845*Inputs!$A$2</f>
        <v>3.2538000000000005</v>
      </c>
      <c r="L845" s="11">
        <f ca="1">IFERROR(J845/K845,"")</f>
        <v>0</v>
      </c>
      <c r="M845" s="26">
        <f>J845/((8760)*(E845/1000))</f>
        <v>0</v>
      </c>
    </row>
    <row r="846" spans="1:13" x14ac:dyDescent="0.25">
      <c r="A846" s="2">
        <v>684</v>
      </c>
      <c r="C846" s="2" t="s">
        <v>5</v>
      </c>
      <c r="D846" s="2">
        <v>2</v>
      </c>
      <c r="E846" s="2">
        <v>3.3210000000000002</v>
      </c>
      <c r="F846" s="12">
        <v>40299</v>
      </c>
      <c r="G846" s="18">
        <v>2014</v>
      </c>
      <c r="H846" s="2">
        <f ca="1">IF(G846=Inputs!$A$4,1,0)</f>
        <v>0</v>
      </c>
      <c r="I846" s="21">
        <f ca="1">IF(H846=1,HLOOKUP(MONTH(F846),Inputs!$B$11:$M$15,5),IF(YEAR($F846)&gt;$G846,0,IF(YEAR($F846)=$G846,HLOOKUP(MONTH(F846),Inputs!$B$11:$M$15,4),1)))</f>
        <v>1</v>
      </c>
      <c r="J846" s="2">
        <f>SUMIFS('raw data'!$E:$E,'raw data'!$A:$A,"="&amp;WholeYearOnly1!$A846,'raw data'!$G:$G,"="&amp;WholeYearOnly1!$G846)</f>
        <v>0</v>
      </c>
      <c r="K846" s="24">
        <f ca="1">$E846*I846*Inputs!$A$2</f>
        <v>3.6531000000000007</v>
      </c>
      <c r="L846" s="11">
        <f ca="1">IFERROR(J846/K846,"")</f>
        <v>0</v>
      </c>
      <c r="M846" s="26">
        <f>J846/((8760)*(E846/1000))</f>
        <v>0</v>
      </c>
    </row>
    <row r="847" spans="1:13" x14ac:dyDescent="0.25">
      <c r="A847" s="2">
        <v>685</v>
      </c>
      <c r="C847" s="2" t="s">
        <v>5</v>
      </c>
      <c r="D847" s="2">
        <v>4</v>
      </c>
      <c r="E847" s="2">
        <v>4.4400000000000004</v>
      </c>
      <c r="F847" s="12">
        <v>40238</v>
      </c>
      <c r="G847" s="18">
        <v>2014</v>
      </c>
      <c r="H847" s="2">
        <f ca="1">IF(G847=Inputs!$A$4,1,0)</f>
        <v>0</v>
      </c>
      <c r="I847" s="21">
        <f ca="1">IF(H847=1,HLOOKUP(MONTH(F847),Inputs!$B$11:$M$15,5),IF(YEAR($F847)&gt;$G847,0,IF(YEAR($F847)=$G847,HLOOKUP(MONTH(F847),Inputs!$B$11:$M$15,4),1)))</f>
        <v>1</v>
      </c>
      <c r="J847" s="2">
        <f>SUMIFS('raw data'!$E:$E,'raw data'!$A:$A,"="&amp;WholeYearOnly1!$A847,'raw data'!$G:$G,"="&amp;WholeYearOnly1!$G847)</f>
        <v>5</v>
      </c>
      <c r="K847" s="24">
        <f ca="1">$E847*I847*Inputs!$A$2</f>
        <v>4.8840000000000012</v>
      </c>
      <c r="L847" s="11">
        <f ca="1">IFERROR(J847/K847,"")</f>
        <v>1.0237510237510234</v>
      </c>
      <c r="M847" s="26">
        <f>J847/((8760)*(E847/1000))</f>
        <v>0.12855321074499154</v>
      </c>
    </row>
    <row r="848" spans="1:13" x14ac:dyDescent="0.25">
      <c r="A848" s="2">
        <v>689</v>
      </c>
      <c r="C848" s="2" t="s">
        <v>5</v>
      </c>
      <c r="D848" s="2">
        <v>2</v>
      </c>
      <c r="E848" s="2">
        <v>3.3210000000000002</v>
      </c>
      <c r="F848" s="12">
        <v>40330</v>
      </c>
      <c r="G848" s="18">
        <v>2014</v>
      </c>
      <c r="H848" s="2">
        <f ca="1">IF(G848=Inputs!$A$4,1,0)</f>
        <v>0</v>
      </c>
      <c r="I848" s="21">
        <f ca="1">IF(H848=1,HLOOKUP(MONTH(F848),Inputs!$B$11:$M$15,5),IF(YEAR($F848)&gt;$G848,0,IF(YEAR($F848)=$G848,HLOOKUP(MONTH(F848),Inputs!$B$11:$M$15,4),1)))</f>
        <v>1</v>
      </c>
      <c r="J848" s="2">
        <f>SUMIFS('raw data'!$E:$E,'raw data'!$A:$A,"="&amp;WholeYearOnly1!$A848,'raw data'!$G:$G,"="&amp;WholeYearOnly1!$G848)</f>
        <v>0</v>
      </c>
      <c r="K848" s="24">
        <f ca="1">$E848*I848*Inputs!$A$2</f>
        <v>3.6531000000000007</v>
      </c>
      <c r="L848" s="11">
        <f ca="1">IFERROR(J848/K848,"")</f>
        <v>0</v>
      </c>
      <c r="M848" s="26">
        <f>J848/((8760)*(E848/1000))</f>
        <v>0</v>
      </c>
    </row>
    <row r="849" spans="1:13" x14ac:dyDescent="0.25">
      <c r="A849" s="2">
        <v>691</v>
      </c>
      <c r="C849" s="2" t="s">
        <v>5</v>
      </c>
      <c r="D849" s="2">
        <v>2</v>
      </c>
      <c r="E849" s="2">
        <v>2.887</v>
      </c>
      <c r="F849" s="12">
        <v>40360</v>
      </c>
      <c r="G849" s="18">
        <v>2014</v>
      </c>
      <c r="H849" s="2">
        <f ca="1">IF(G849=Inputs!$A$4,1,0)</f>
        <v>0</v>
      </c>
      <c r="I849" s="21">
        <f ca="1">IF(H849=1,HLOOKUP(MONTH(F849),Inputs!$B$11:$M$15,5),IF(YEAR($F849)&gt;$G849,0,IF(YEAR($F849)=$G849,HLOOKUP(MONTH(F849),Inputs!$B$11:$M$15,4),1)))</f>
        <v>1</v>
      </c>
      <c r="J849" s="2">
        <f>SUMIFS('raw data'!$E:$E,'raw data'!$A:$A,"="&amp;WholeYearOnly1!$A849,'raw data'!$G:$G,"="&amp;WholeYearOnly1!$G849)</f>
        <v>0</v>
      </c>
      <c r="K849" s="24">
        <f ca="1">$E849*I849*Inputs!$A$2</f>
        <v>3.1757000000000004</v>
      </c>
      <c r="L849" s="11">
        <f ca="1">IFERROR(J849/K849,"")</f>
        <v>0</v>
      </c>
      <c r="M849" s="26">
        <f>J849/((8760)*(E849/1000))</f>
        <v>0</v>
      </c>
    </row>
    <row r="850" spans="1:13" x14ac:dyDescent="0.25">
      <c r="A850" s="2">
        <v>693</v>
      </c>
      <c r="C850" s="2" t="s">
        <v>5</v>
      </c>
      <c r="D850" s="2">
        <v>9</v>
      </c>
      <c r="E850" s="2">
        <v>2.3919999999999999</v>
      </c>
      <c r="F850" s="12">
        <v>40330</v>
      </c>
      <c r="G850" s="18">
        <v>2014</v>
      </c>
      <c r="H850" s="2">
        <f ca="1">IF(G850=Inputs!$A$4,1,0)</f>
        <v>0</v>
      </c>
      <c r="I850" s="21">
        <f ca="1">IF(H850=1,HLOOKUP(MONTH(F850),Inputs!$B$11:$M$15,5),IF(YEAR($F850)&gt;$G850,0,IF(YEAR($F850)=$G850,HLOOKUP(MONTH(F850),Inputs!$B$11:$M$15,4),1)))</f>
        <v>1</v>
      </c>
      <c r="J850" s="2">
        <f>SUMIFS('raw data'!$E:$E,'raw data'!$A:$A,"="&amp;WholeYearOnly1!$A850,'raw data'!$G:$G,"="&amp;WholeYearOnly1!$G850)</f>
        <v>0</v>
      </c>
      <c r="K850" s="24">
        <f ca="1">$E850*I850*Inputs!$A$2</f>
        <v>2.6312000000000002</v>
      </c>
      <c r="L850" s="11">
        <f ca="1">IFERROR(J850/K850,"")</f>
        <v>0</v>
      </c>
      <c r="M850" s="26">
        <f>J850/((8760)*(E850/1000))</f>
        <v>0</v>
      </c>
    </row>
    <row r="851" spans="1:13" x14ac:dyDescent="0.25">
      <c r="A851" s="2">
        <v>720</v>
      </c>
      <c r="C851" s="2" t="s">
        <v>5</v>
      </c>
      <c r="D851" s="2">
        <v>2</v>
      </c>
      <c r="E851" s="2">
        <v>2.887</v>
      </c>
      <c r="F851" s="12">
        <v>40299</v>
      </c>
      <c r="G851" s="18">
        <v>2014</v>
      </c>
      <c r="H851" s="2">
        <f ca="1">IF(G851=Inputs!$A$4,1,0)</f>
        <v>0</v>
      </c>
      <c r="I851" s="21">
        <f ca="1">IF(H851=1,HLOOKUP(MONTH(F851),Inputs!$B$11:$M$15,5),IF(YEAR($F851)&gt;$G851,0,IF(YEAR($F851)=$G851,HLOOKUP(MONTH(F851),Inputs!$B$11:$M$15,4),1)))</f>
        <v>1</v>
      </c>
      <c r="J851" s="2">
        <f>SUMIFS('raw data'!$E:$E,'raw data'!$A:$A,"="&amp;WholeYearOnly1!$A851,'raw data'!$G:$G,"="&amp;WholeYearOnly1!$G851)</f>
        <v>0</v>
      </c>
      <c r="K851" s="24">
        <f ca="1">$E851*I851*Inputs!$A$2</f>
        <v>3.1757000000000004</v>
      </c>
      <c r="L851" s="11">
        <f ca="1">IFERROR(J851/K851,"")</f>
        <v>0</v>
      </c>
      <c r="M851" s="26">
        <f>J851/((8760)*(E851/1000))</f>
        <v>0</v>
      </c>
    </row>
    <row r="852" spans="1:13" x14ac:dyDescent="0.25">
      <c r="A852" s="2">
        <v>721</v>
      </c>
      <c r="C852" s="2" t="s">
        <v>5</v>
      </c>
      <c r="D852" s="2">
        <v>6</v>
      </c>
      <c r="E852" s="2">
        <v>3.4</v>
      </c>
      <c r="F852" s="12">
        <v>40299</v>
      </c>
      <c r="G852" s="18">
        <v>2014</v>
      </c>
      <c r="H852" s="2">
        <f ca="1">IF(G852=Inputs!$A$4,1,0)</f>
        <v>0</v>
      </c>
      <c r="I852" s="21">
        <f ca="1">IF(H852=1,HLOOKUP(MONTH(F852),Inputs!$B$11:$M$15,5),IF(YEAR($F852)&gt;$G852,0,IF(YEAR($F852)=$G852,HLOOKUP(MONTH(F852),Inputs!$B$11:$M$15,4),1)))</f>
        <v>1</v>
      </c>
      <c r="J852" s="2">
        <f>SUMIFS('raw data'!$E:$E,'raw data'!$A:$A,"="&amp;WholeYearOnly1!$A852,'raw data'!$G:$G,"="&amp;WholeYearOnly1!$G852)</f>
        <v>4</v>
      </c>
      <c r="K852" s="24">
        <f ca="1">$E852*I852*Inputs!$A$2</f>
        <v>3.74</v>
      </c>
      <c r="L852" s="11">
        <f ca="1">IFERROR(J852/K852,"")</f>
        <v>1.0695187165775399</v>
      </c>
      <c r="M852" s="26">
        <f>J852/((8760)*(E852/1000))</f>
        <v>0.13430029546065003</v>
      </c>
    </row>
    <row r="853" spans="1:13" x14ac:dyDescent="0.25">
      <c r="A853" s="2">
        <v>727</v>
      </c>
      <c r="C853" s="2" t="s">
        <v>5</v>
      </c>
      <c r="D853" s="2">
        <v>4</v>
      </c>
      <c r="E853" s="2">
        <v>2.8860000000000001</v>
      </c>
      <c r="F853" s="12">
        <v>40299</v>
      </c>
      <c r="G853" s="18">
        <v>2014</v>
      </c>
      <c r="H853" s="2">
        <f ca="1">IF(G853=Inputs!$A$4,1,0)</f>
        <v>0</v>
      </c>
      <c r="I853" s="21">
        <f ca="1">IF(H853=1,HLOOKUP(MONTH(F853),Inputs!$B$11:$M$15,5),IF(YEAR($F853)&gt;$G853,0,IF(YEAR($F853)=$G853,HLOOKUP(MONTH(F853),Inputs!$B$11:$M$15,4),1)))</f>
        <v>1</v>
      </c>
      <c r="J853" s="2">
        <f>SUMIFS('raw data'!$E:$E,'raw data'!$A:$A,"="&amp;WholeYearOnly1!$A853,'raw data'!$G:$G,"="&amp;WholeYearOnly1!$G853)</f>
        <v>0</v>
      </c>
      <c r="K853" s="24">
        <f ca="1">$E853*I853*Inputs!$A$2</f>
        <v>3.1746000000000003</v>
      </c>
      <c r="L853" s="11">
        <f ca="1">IFERROR(J853/K853,"")</f>
        <v>0</v>
      </c>
      <c r="M853" s="26">
        <f>J853/((8760)*(E853/1000))</f>
        <v>0</v>
      </c>
    </row>
    <row r="854" spans="1:13" x14ac:dyDescent="0.25">
      <c r="A854" s="2">
        <v>728</v>
      </c>
      <c r="C854" s="2" t="s">
        <v>5</v>
      </c>
      <c r="D854" s="2">
        <v>9</v>
      </c>
      <c r="E854" s="2">
        <v>2.9580000000000002</v>
      </c>
      <c r="F854" s="12">
        <v>40299</v>
      </c>
      <c r="G854" s="18">
        <v>2014</v>
      </c>
      <c r="H854" s="2">
        <f ca="1">IF(G854=Inputs!$A$4,1,0)</f>
        <v>0</v>
      </c>
      <c r="I854" s="21">
        <f ca="1">IF(H854=1,HLOOKUP(MONTH(F854),Inputs!$B$11:$M$15,5),IF(YEAR($F854)&gt;$G854,0,IF(YEAR($F854)=$G854,HLOOKUP(MONTH(F854),Inputs!$B$11:$M$15,4),1)))</f>
        <v>1</v>
      </c>
      <c r="J854" s="2">
        <f>SUMIFS('raw data'!$E:$E,'raw data'!$A:$A,"="&amp;WholeYearOnly1!$A854,'raw data'!$G:$G,"="&amp;WholeYearOnly1!$G854)</f>
        <v>0</v>
      </c>
      <c r="K854" s="24">
        <f ca="1">$E854*I854*Inputs!$A$2</f>
        <v>3.2538000000000005</v>
      </c>
      <c r="L854" s="11">
        <f ca="1">IFERROR(J854/K854,"")</f>
        <v>0</v>
      </c>
      <c r="M854" s="26">
        <f>J854/((8760)*(E854/1000))</f>
        <v>0</v>
      </c>
    </row>
    <row r="855" spans="1:13" x14ac:dyDescent="0.25">
      <c r="A855" s="2">
        <v>729</v>
      </c>
      <c r="C855" s="2" t="s">
        <v>5</v>
      </c>
      <c r="D855" s="2">
        <v>9</v>
      </c>
      <c r="E855" s="2">
        <v>2.9580000000000002</v>
      </c>
      <c r="F855" s="12">
        <v>40360</v>
      </c>
      <c r="G855" s="18">
        <v>2014</v>
      </c>
      <c r="H855" s="2">
        <f ca="1">IF(G855=Inputs!$A$4,1,0)</f>
        <v>0</v>
      </c>
      <c r="I855" s="21">
        <f ca="1">IF(H855=1,HLOOKUP(MONTH(F855),Inputs!$B$11:$M$15,5),IF(YEAR($F855)&gt;$G855,0,IF(YEAR($F855)=$G855,HLOOKUP(MONTH(F855),Inputs!$B$11:$M$15,4),1)))</f>
        <v>1</v>
      </c>
      <c r="J855" s="2">
        <f>SUMIFS('raw data'!$E:$E,'raw data'!$A:$A,"="&amp;WholeYearOnly1!$A855,'raw data'!$G:$G,"="&amp;WholeYearOnly1!$G855)</f>
        <v>0</v>
      </c>
      <c r="K855" s="24">
        <f ca="1">$E855*I855*Inputs!$A$2</f>
        <v>3.2538000000000005</v>
      </c>
      <c r="L855" s="11">
        <f ca="1">IFERROR(J855/K855,"")</f>
        <v>0</v>
      </c>
      <c r="M855" s="26">
        <f>J855/((8760)*(E855/1000))</f>
        <v>0</v>
      </c>
    </row>
    <row r="856" spans="1:13" x14ac:dyDescent="0.25">
      <c r="A856" s="2">
        <v>760</v>
      </c>
      <c r="C856" s="2" t="s">
        <v>5</v>
      </c>
      <c r="D856" s="2">
        <v>4</v>
      </c>
      <c r="E856" s="2">
        <v>8.75</v>
      </c>
      <c r="F856" s="12">
        <v>40269</v>
      </c>
      <c r="G856" s="18">
        <v>2014</v>
      </c>
      <c r="H856" s="2">
        <f ca="1">IF(G856=Inputs!$A$4,1,0)</f>
        <v>0</v>
      </c>
      <c r="I856" s="21">
        <f ca="1">IF(H856=1,HLOOKUP(MONTH(F856),Inputs!$B$11:$M$15,5),IF(YEAR($F856)&gt;$G856,0,IF(YEAR($F856)=$G856,HLOOKUP(MONTH(F856),Inputs!$B$11:$M$15,4),1)))</f>
        <v>1</v>
      </c>
      <c r="J856" s="2">
        <f>SUMIFS('raw data'!$E:$E,'raw data'!$A:$A,"="&amp;WholeYearOnly1!$A856,'raw data'!$G:$G,"="&amp;WholeYearOnly1!$G856)</f>
        <v>11</v>
      </c>
      <c r="K856" s="24">
        <f ca="1">$E856*I856*Inputs!$A$2</f>
        <v>9.625</v>
      </c>
      <c r="L856" s="11">
        <f ca="1">IFERROR(J856/K856,"")</f>
        <v>1.1428571428571428</v>
      </c>
      <c r="M856" s="26">
        <f>J856/((8760)*(E856/1000))</f>
        <v>0.14350945857795172</v>
      </c>
    </row>
    <row r="857" spans="1:13" x14ac:dyDescent="0.25">
      <c r="A857" s="2">
        <v>774</v>
      </c>
      <c r="C857" s="2" t="s">
        <v>5</v>
      </c>
      <c r="D857" s="2">
        <v>2</v>
      </c>
      <c r="E857" s="2">
        <v>5</v>
      </c>
      <c r="F857" s="12">
        <v>40269</v>
      </c>
      <c r="G857" s="18">
        <v>2014</v>
      </c>
      <c r="H857" s="2">
        <f ca="1">IF(G857=Inputs!$A$4,1,0)</f>
        <v>0</v>
      </c>
      <c r="I857" s="21">
        <f ca="1">IF(H857=1,HLOOKUP(MONTH(F857),Inputs!$B$11:$M$15,5),IF(YEAR($F857)&gt;$G857,0,IF(YEAR($F857)=$G857,HLOOKUP(MONTH(F857),Inputs!$B$11:$M$15,4),1)))</f>
        <v>1</v>
      </c>
      <c r="J857" s="2">
        <f>SUMIFS('raw data'!$E:$E,'raw data'!$A:$A,"="&amp;WholeYearOnly1!$A857,'raw data'!$G:$G,"="&amp;WholeYearOnly1!$G857)</f>
        <v>6</v>
      </c>
      <c r="K857" s="24">
        <f ca="1">$E857*I857*Inputs!$A$2</f>
        <v>5.5</v>
      </c>
      <c r="L857" s="11">
        <f ca="1">IFERROR(J857/K857,"")</f>
        <v>1.0909090909090908</v>
      </c>
      <c r="M857" s="26">
        <f>J857/((8760)*(E857/1000))</f>
        <v>0.13698630136986301</v>
      </c>
    </row>
    <row r="858" spans="1:13" x14ac:dyDescent="0.25">
      <c r="A858" s="2">
        <v>775</v>
      </c>
      <c r="C858" s="2" t="s">
        <v>5</v>
      </c>
      <c r="D858" s="2">
        <v>8</v>
      </c>
      <c r="E858" s="2">
        <v>4.8</v>
      </c>
      <c r="F858" s="12">
        <v>40299</v>
      </c>
      <c r="G858" s="18">
        <v>2014</v>
      </c>
      <c r="H858" s="2">
        <f ca="1">IF(G858=Inputs!$A$4,1,0)</f>
        <v>0</v>
      </c>
      <c r="I858" s="21">
        <f ca="1">IF(H858=1,HLOOKUP(MONTH(F858),Inputs!$B$11:$M$15,5),IF(YEAR($F858)&gt;$G858,0,IF(YEAR($F858)=$G858,HLOOKUP(MONTH(F858),Inputs!$B$11:$M$15,4),1)))</f>
        <v>1</v>
      </c>
      <c r="J858" s="2">
        <f>SUMIFS('raw data'!$E:$E,'raw data'!$A:$A,"="&amp;WholeYearOnly1!$A858,'raw data'!$G:$G,"="&amp;WholeYearOnly1!$G858)</f>
        <v>6</v>
      </c>
      <c r="K858" s="24">
        <f ca="1">$E858*I858*Inputs!$A$2</f>
        <v>5.28</v>
      </c>
      <c r="L858" s="11">
        <f ca="1">IFERROR(J858/K858,"")</f>
        <v>1.1363636363636362</v>
      </c>
      <c r="M858" s="26">
        <f>J858/((8760)*(E858/1000))</f>
        <v>0.14269406392694065</v>
      </c>
    </row>
    <row r="859" spans="1:13" x14ac:dyDescent="0.25">
      <c r="A859" s="2">
        <v>781</v>
      </c>
      <c r="C859" s="2" t="s">
        <v>5</v>
      </c>
      <c r="D859" s="2">
        <v>9</v>
      </c>
      <c r="E859" s="2">
        <v>2.9849999999999999</v>
      </c>
      <c r="F859" s="12">
        <v>40391</v>
      </c>
      <c r="G859" s="18">
        <v>2014</v>
      </c>
      <c r="H859" s="2">
        <f ca="1">IF(G859=Inputs!$A$4,1,0)</f>
        <v>0</v>
      </c>
      <c r="I859" s="21">
        <f ca="1">IF(H859=1,HLOOKUP(MONTH(F859),Inputs!$B$11:$M$15,5),IF(YEAR($F859)&gt;$G859,0,IF(YEAR($F859)=$G859,HLOOKUP(MONTH(F859),Inputs!$B$11:$M$15,4),1)))</f>
        <v>1</v>
      </c>
      <c r="J859" s="2">
        <f>SUMIFS('raw data'!$E:$E,'raw data'!$A:$A,"="&amp;WholeYearOnly1!$A859,'raw data'!$G:$G,"="&amp;WholeYearOnly1!$G859)</f>
        <v>0</v>
      </c>
      <c r="K859" s="24">
        <f ca="1">$E859*I859*Inputs!$A$2</f>
        <v>3.2835000000000001</v>
      </c>
      <c r="L859" s="11">
        <f ca="1">IFERROR(J859/K859,"")</f>
        <v>0</v>
      </c>
      <c r="M859" s="26">
        <f>J859/((8760)*(E859/1000))</f>
        <v>0</v>
      </c>
    </row>
    <row r="860" spans="1:13" x14ac:dyDescent="0.25">
      <c r="A860" s="2">
        <v>783</v>
      </c>
      <c r="C860" s="2" t="s">
        <v>5</v>
      </c>
      <c r="D860" s="2">
        <v>9</v>
      </c>
      <c r="E860" s="2">
        <v>2.4249999999999998</v>
      </c>
      <c r="F860" s="12">
        <v>40360</v>
      </c>
      <c r="G860" s="18">
        <v>2014</v>
      </c>
      <c r="H860" s="2">
        <f ca="1">IF(G860=Inputs!$A$4,1,0)</f>
        <v>0</v>
      </c>
      <c r="I860" s="21">
        <f ca="1">IF(H860=1,HLOOKUP(MONTH(F860),Inputs!$B$11:$M$15,5),IF(YEAR($F860)&gt;$G860,0,IF(YEAR($F860)=$G860,HLOOKUP(MONTH(F860),Inputs!$B$11:$M$15,4),1)))</f>
        <v>1</v>
      </c>
      <c r="J860" s="2">
        <f>SUMIFS('raw data'!$E:$E,'raw data'!$A:$A,"="&amp;WholeYearOnly1!$A860,'raw data'!$G:$G,"="&amp;WholeYearOnly1!$G860)</f>
        <v>0</v>
      </c>
      <c r="K860" s="24">
        <f ca="1">$E860*I860*Inputs!$A$2</f>
        <v>2.6675</v>
      </c>
      <c r="L860" s="11">
        <f ca="1">IFERROR(J860/K860,"")</f>
        <v>0</v>
      </c>
      <c r="M860" s="26">
        <f>J860/((8760)*(E860/1000))</f>
        <v>0</v>
      </c>
    </row>
    <row r="861" spans="1:13" x14ac:dyDescent="0.25">
      <c r="A861" s="2">
        <v>784</v>
      </c>
      <c r="C861" s="2" t="s">
        <v>5</v>
      </c>
      <c r="D861" s="2">
        <v>2</v>
      </c>
      <c r="E861" s="2">
        <v>2.6480000000000001</v>
      </c>
      <c r="F861" s="12">
        <v>40299</v>
      </c>
      <c r="G861" s="18">
        <v>2014</v>
      </c>
      <c r="H861" s="2">
        <f ca="1">IF(G861=Inputs!$A$4,1,0)</f>
        <v>0</v>
      </c>
      <c r="I861" s="21">
        <f ca="1">IF(H861=1,HLOOKUP(MONTH(F861),Inputs!$B$11:$M$15,5),IF(YEAR($F861)&gt;$G861,0,IF(YEAR($F861)=$G861,HLOOKUP(MONTH(F861),Inputs!$B$11:$M$15,4),1)))</f>
        <v>1</v>
      </c>
      <c r="J861" s="2">
        <f>SUMIFS('raw data'!$E:$E,'raw data'!$A:$A,"="&amp;WholeYearOnly1!$A861,'raw data'!$G:$G,"="&amp;WholeYearOnly1!$G861)</f>
        <v>0</v>
      </c>
      <c r="K861" s="24">
        <f ca="1">$E861*I861*Inputs!$A$2</f>
        <v>2.9128000000000003</v>
      </c>
      <c r="L861" s="11">
        <f ca="1">IFERROR(J861/K861,"")</f>
        <v>0</v>
      </c>
      <c r="M861" s="26">
        <f>J861/((8760)*(E861/1000))</f>
        <v>0</v>
      </c>
    </row>
    <row r="862" spans="1:13" x14ac:dyDescent="0.25">
      <c r="A862" s="2">
        <v>785</v>
      </c>
      <c r="C862" s="2" t="s">
        <v>5</v>
      </c>
      <c r="D862" s="2">
        <v>9</v>
      </c>
      <c r="E862" s="2">
        <v>3.0920000000000001</v>
      </c>
      <c r="F862" s="12">
        <v>40330</v>
      </c>
      <c r="G862" s="18">
        <v>2014</v>
      </c>
      <c r="H862" s="2">
        <f ca="1">IF(G862=Inputs!$A$4,1,0)</f>
        <v>0</v>
      </c>
      <c r="I862" s="21">
        <f ca="1">IF(H862=1,HLOOKUP(MONTH(F862),Inputs!$B$11:$M$15,5),IF(YEAR($F862)&gt;$G862,0,IF(YEAR($F862)=$G862,HLOOKUP(MONTH(F862),Inputs!$B$11:$M$15,4),1)))</f>
        <v>1</v>
      </c>
      <c r="J862" s="2">
        <f>SUMIFS('raw data'!$E:$E,'raw data'!$A:$A,"="&amp;WholeYearOnly1!$A862,'raw data'!$G:$G,"="&amp;WholeYearOnly1!$G862)</f>
        <v>0</v>
      </c>
      <c r="K862" s="24">
        <f ca="1">$E862*I862*Inputs!$A$2</f>
        <v>3.4012000000000002</v>
      </c>
      <c r="L862" s="11">
        <f ca="1">IFERROR(J862/K862,"")</f>
        <v>0</v>
      </c>
      <c r="M862" s="26">
        <f>J862/((8760)*(E862/1000))</f>
        <v>0</v>
      </c>
    </row>
    <row r="863" spans="1:13" x14ac:dyDescent="0.25">
      <c r="A863" s="2">
        <v>806</v>
      </c>
      <c r="C863" s="2" t="s">
        <v>5</v>
      </c>
      <c r="D863" s="2">
        <v>2</v>
      </c>
      <c r="E863" s="2">
        <v>1.25</v>
      </c>
      <c r="F863" s="12">
        <v>40330</v>
      </c>
      <c r="G863" s="18">
        <v>2014</v>
      </c>
      <c r="H863" s="2">
        <f ca="1">IF(G863=Inputs!$A$4,1,0)</f>
        <v>0</v>
      </c>
      <c r="I863" s="21">
        <f ca="1">IF(H863=1,HLOOKUP(MONTH(F863),Inputs!$B$11:$M$15,5),IF(YEAR($F863)&gt;$G863,0,IF(YEAR($F863)=$G863,HLOOKUP(MONTH(F863),Inputs!$B$11:$M$15,4),1)))</f>
        <v>1</v>
      </c>
      <c r="J863" s="2">
        <f>SUMIFS('raw data'!$E:$E,'raw data'!$A:$A,"="&amp;WholeYearOnly1!$A863,'raw data'!$G:$G,"="&amp;WholeYearOnly1!$G863)</f>
        <v>0</v>
      </c>
      <c r="K863" s="24">
        <f ca="1">$E863*I863*Inputs!$A$2</f>
        <v>1.375</v>
      </c>
      <c r="L863" s="11">
        <f ca="1">IFERROR(J863/K863,"")</f>
        <v>0</v>
      </c>
      <c r="M863" s="26">
        <f>J863/((8760)*(E863/1000))</f>
        <v>0</v>
      </c>
    </row>
    <row r="864" spans="1:13" x14ac:dyDescent="0.25">
      <c r="A864" s="2">
        <v>812</v>
      </c>
      <c r="C864" s="2" t="s">
        <v>5</v>
      </c>
      <c r="D864" s="2">
        <v>2</v>
      </c>
      <c r="E864" s="2">
        <v>3.3210000000000002</v>
      </c>
      <c r="F864" s="12">
        <v>40360</v>
      </c>
      <c r="G864" s="18">
        <v>2014</v>
      </c>
      <c r="H864" s="2">
        <f ca="1">IF(G864=Inputs!$A$4,1,0)</f>
        <v>0</v>
      </c>
      <c r="I864" s="21">
        <f ca="1">IF(H864=1,HLOOKUP(MONTH(F864),Inputs!$B$11:$M$15,5),IF(YEAR($F864)&gt;$G864,0,IF(YEAR($F864)=$G864,HLOOKUP(MONTH(F864),Inputs!$B$11:$M$15,4),1)))</f>
        <v>1</v>
      </c>
      <c r="J864" s="2">
        <f>SUMIFS('raw data'!$E:$E,'raw data'!$A:$A,"="&amp;WholeYearOnly1!$A864,'raw data'!$G:$G,"="&amp;WholeYearOnly1!$G864)</f>
        <v>0</v>
      </c>
      <c r="K864" s="24">
        <f ca="1">$E864*I864*Inputs!$A$2</f>
        <v>3.6531000000000007</v>
      </c>
      <c r="L864" s="11">
        <f ca="1">IFERROR(J864/K864,"")</f>
        <v>0</v>
      </c>
      <c r="M864" s="26">
        <f>J864/((8760)*(E864/1000))</f>
        <v>0</v>
      </c>
    </row>
    <row r="865" spans="1:13" x14ac:dyDescent="0.25">
      <c r="A865" s="2">
        <v>813</v>
      </c>
      <c r="C865" s="2" t="s">
        <v>5</v>
      </c>
      <c r="D865" s="2">
        <v>9</v>
      </c>
      <c r="E865" s="2">
        <v>2.9580000000000002</v>
      </c>
      <c r="F865" s="12">
        <v>40422</v>
      </c>
      <c r="G865" s="18">
        <v>2014</v>
      </c>
      <c r="H865" s="2">
        <f ca="1">IF(G865=Inputs!$A$4,1,0)</f>
        <v>0</v>
      </c>
      <c r="I865" s="21">
        <f ca="1">IF(H865=1,HLOOKUP(MONTH(F865),Inputs!$B$11:$M$15,5),IF(YEAR($F865)&gt;$G865,0,IF(YEAR($F865)=$G865,HLOOKUP(MONTH(F865),Inputs!$B$11:$M$15,4),1)))</f>
        <v>1</v>
      </c>
      <c r="J865" s="2">
        <f>SUMIFS('raw data'!$E:$E,'raw data'!$A:$A,"="&amp;WholeYearOnly1!$A865,'raw data'!$G:$G,"="&amp;WholeYearOnly1!$G865)</f>
        <v>0</v>
      </c>
      <c r="K865" s="24">
        <f ca="1">$E865*I865*Inputs!$A$2</f>
        <v>3.2538000000000005</v>
      </c>
      <c r="L865" s="11">
        <f ca="1">IFERROR(J865/K865,"")</f>
        <v>0</v>
      </c>
      <c r="M865" s="26">
        <f>J865/((8760)*(E865/1000))</f>
        <v>0</v>
      </c>
    </row>
    <row r="866" spans="1:13" x14ac:dyDescent="0.25">
      <c r="A866" s="2">
        <v>825</v>
      </c>
      <c r="C866" s="2" t="s">
        <v>5</v>
      </c>
      <c r="D866" s="2">
        <v>3</v>
      </c>
      <c r="E866" s="2">
        <v>27.6</v>
      </c>
      <c r="F866" s="12">
        <v>40238</v>
      </c>
      <c r="G866" s="18">
        <v>2014</v>
      </c>
      <c r="H866" s="2">
        <f ca="1">IF(G866=Inputs!$A$4,1,0)</f>
        <v>0</v>
      </c>
      <c r="I866" s="21">
        <f ca="1">IF(H866=1,HLOOKUP(MONTH(F866),Inputs!$B$11:$M$15,5),IF(YEAR($F866)&gt;$G866,0,IF(YEAR($F866)=$G866,HLOOKUP(MONTH(F866),Inputs!$B$11:$M$15,4),1)))</f>
        <v>1</v>
      </c>
      <c r="J866" s="2">
        <f>SUMIFS('raw data'!$E:$E,'raw data'!$A:$A,"="&amp;WholeYearOnly1!$A866,'raw data'!$G:$G,"="&amp;WholeYearOnly1!$G866)</f>
        <v>31</v>
      </c>
      <c r="K866" s="24">
        <f ca="1">$E866*I866*Inputs!$A$2</f>
        <v>30.360000000000003</v>
      </c>
      <c r="L866" s="11">
        <f ca="1">IFERROR(J866/K866,"")</f>
        <v>1.0210803689064558</v>
      </c>
      <c r="M866" s="26">
        <f>J866/((8760)*(E866/1000))</f>
        <v>0.1282178545430481</v>
      </c>
    </row>
    <row r="867" spans="1:13" x14ac:dyDescent="0.25">
      <c r="A867" s="2">
        <v>826</v>
      </c>
      <c r="C867" s="2" t="s">
        <v>5</v>
      </c>
      <c r="D867" s="2">
        <v>2</v>
      </c>
      <c r="E867" s="2">
        <v>2.8860000000000001</v>
      </c>
      <c r="F867" s="12">
        <v>40360</v>
      </c>
      <c r="G867" s="18">
        <v>2014</v>
      </c>
      <c r="H867" s="2">
        <f ca="1">IF(G867=Inputs!$A$4,1,0)</f>
        <v>0</v>
      </c>
      <c r="I867" s="21">
        <f ca="1">IF(H867=1,HLOOKUP(MONTH(F867),Inputs!$B$11:$M$15,5),IF(YEAR($F867)&gt;$G867,0,IF(YEAR($F867)=$G867,HLOOKUP(MONTH(F867),Inputs!$B$11:$M$15,4),1)))</f>
        <v>1</v>
      </c>
      <c r="J867" s="2">
        <f>SUMIFS('raw data'!$E:$E,'raw data'!$A:$A,"="&amp;WholeYearOnly1!$A867,'raw data'!$G:$G,"="&amp;WholeYearOnly1!$G867)</f>
        <v>0</v>
      </c>
      <c r="K867" s="24">
        <f ca="1">$E867*I867*Inputs!$A$2</f>
        <v>3.1746000000000003</v>
      </c>
      <c r="L867" s="11">
        <f ca="1">IFERROR(J867/K867,"")</f>
        <v>0</v>
      </c>
      <c r="M867" s="26">
        <f>J867/((8760)*(E867/1000))</f>
        <v>0</v>
      </c>
    </row>
    <row r="868" spans="1:13" x14ac:dyDescent="0.25">
      <c r="A868" s="2">
        <v>827</v>
      </c>
      <c r="C868" s="2" t="s">
        <v>5</v>
      </c>
      <c r="D868" s="2">
        <v>2</v>
      </c>
      <c r="E868" s="2">
        <v>2.887</v>
      </c>
      <c r="F868" s="12">
        <v>40360</v>
      </c>
      <c r="G868" s="18">
        <v>2014</v>
      </c>
      <c r="H868" s="2">
        <f ca="1">IF(G868=Inputs!$A$4,1,0)</f>
        <v>0</v>
      </c>
      <c r="I868" s="21">
        <f ca="1">IF(H868=1,HLOOKUP(MONTH(F868),Inputs!$B$11:$M$15,5),IF(YEAR($F868)&gt;$G868,0,IF(YEAR($F868)=$G868,HLOOKUP(MONTH(F868),Inputs!$B$11:$M$15,4),1)))</f>
        <v>1</v>
      </c>
      <c r="J868" s="2">
        <f>SUMIFS('raw data'!$E:$E,'raw data'!$A:$A,"="&amp;WholeYearOnly1!$A868,'raw data'!$G:$G,"="&amp;WholeYearOnly1!$G868)</f>
        <v>0</v>
      </c>
      <c r="K868" s="24">
        <f ca="1">$E868*I868*Inputs!$A$2</f>
        <v>3.1757000000000004</v>
      </c>
      <c r="L868" s="11">
        <f ca="1">IFERROR(J868/K868,"")</f>
        <v>0</v>
      </c>
      <c r="M868" s="26">
        <f>J868/((8760)*(E868/1000))</f>
        <v>0</v>
      </c>
    </row>
    <row r="869" spans="1:13" x14ac:dyDescent="0.25">
      <c r="A869" s="2">
        <v>829</v>
      </c>
      <c r="C869" s="2" t="s">
        <v>5</v>
      </c>
      <c r="D869" s="2">
        <v>2</v>
      </c>
      <c r="E869" s="2">
        <v>2.887</v>
      </c>
      <c r="F869" s="12">
        <v>40391</v>
      </c>
      <c r="G869" s="18">
        <v>2014</v>
      </c>
      <c r="H869" s="2">
        <f ca="1">IF(G869=Inputs!$A$4,1,0)</f>
        <v>0</v>
      </c>
      <c r="I869" s="21">
        <f ca="1">IF(H869=1,HLOOKUP(MONTH(F869),Inputs!$B$11:$M$15,5),IF(YEAR($F869)&gt;$G869,0,IF(YEAR($F869)=$G869,HLOOKUP(MONTH(F869),Inputs!$B$11:$M$15,4),1)))</f>
        <v>1</v>
      </c>
      <c r="J869" s="2">
        <f>SUMIFS('raw data'!$E:$E,'raw data'!$A:$A,"="&amp;WholeYearOnly1!$A869,'raw data'!$G:$G,"="&amp;WholeYearOnly1!$G869)</f>
        <v>0</v>
      </c>
      <c r="K869" s="24">
        <f ca="1">$E869*I869*Inputs!$A$2</f>
        <v>3.1757000000000004</v>
      </c>
      <c r="L869" s="11">
        <f ca="1">IFERROR(J869/K869,"")</f>
        <v>0</v>
      </c>
      <c r="M869" s="26">
        <f>J869/((8760)*(E869/1000))</f>
        <v>0</v>
      </c>
    </row>
    <row r="870" spans="1:13" x14ac:dyDescent="0.25">
      <c r="A870" s="2">
        <v>832</v>
      </c>
      <c r="C870" s="2" t="s">
        <v>5</v>
      </c>
      <c r="D870" s="2">
        <v>9</v>
      </c>
      <c r="E870" s="2">
        <v>1.6870000000000001</v>
      </c>
      <c r="F870" s="12">
        <v>40330</v>
      </c>
      <c r="G870" s="18">
        <v>2014</v>
      </c>
      <c r="H870" s="2">
        <f ca="1">IF(G870=Inputs!$A$4,1,0)</f>
        <v>0</v>
      </c>
      <c r="I870" s="21">
        <f ca="1">IF(H870=1,HLOOKUP(MONTH(F870),Inputs!$B$11:$M$15,5),IF(YEAR($F870)&gt;$G870,0,IF(YEAR($F870)=$G870,HLOOKUP(MONTH(F870),Inputs!$B$11:$M$15,4),1)))</f>
        <v>1</v>
      </c>
      <c r="J870" s="2">
        <f>SUMIFS('raw data'!$E:$E,'raw data'!$A:$A,"="&amp;WholeYearOnly1!$A870,'raw data'!$G:$G,"="&amp;WholeYearOnly1!$G870)</f>
        <v>0</v>
      </c>
      <c r="K870" s="24">
        <f ca="1">$E870*I870*Inputs!$A$2</f>
        <v>1.8557000000000001</v>
      </c>
      <c r="L870" s="11">
        <f ca="1">IFERROR(J870/K870,"")</f>
        <v>0</v>
      </c>
      <c r="M870" s="26">
        <f>J870/((8760)*(E870/1000))</f>
        <v>0</v>
      </c>
    </row>
    <row r="871" spans="1:13" x14ac:dyDescent="0.25">
      <c r="A871" s="2">
        <v>834</v>
      </c>
      <c r="C871" s="2" t="s">
        <v>5</v>
      </c>
      <c r="D871" s="2">
        <v>2</v>
      </c>
      <c r="E871" s="2">
        <v>2.887</v>
      </c>
      <c r="F871" s="12">
        <v>40360</v>
      </c>
      <c r="G871" s="18">
        <v>2014</v>
      </c>
      <c r="H871" s="2">
        <f ca="1">IF(G871=Inputs!$A$4,1,0)</f>
        <v>0</v>
      </c>
      <c r="I871" s="21">
        <f ca="1">IF(H871=1,HLOOKUP(MONTH(F871),Inputs!$B$11:$M$15,5),IF(YEAR($F871)&gt;$G871,0,IF(YEAR($F871)=$G871,HLOOKUP(MONTH(F871),Inputs!$B$11:$M$15,4),1)))</f>
        <v>1</v>
      </c>
      <c r="J871" s="2">
        <f>SUMIFS('raw data'!$E:$E,'raw data'!$A:$A,"="&amp;WholeYearOnly1!$A871,'raw data'!$G:$G,"="&amp;WholeYearOnly1!$G871)</f>
        <v>0</v>
      </c>
      <c r="K871" s="24">
        <f ca="1">$E871*I871*Inputs!$A$2</f>
        <v>3.1757000000000004</v>
      </c>
      <c r="L871" s="11">
        <f ca="1">IFERROR(J871/K871,"")</f>
        <v>0</v>
      </c>
      <c r="M871" s="26">
        <f>J871/((8760)*(E871/1000))</f>
        <v>0</v>
      </c>
    </row>
    <row r="872" spans="1:13" x14ac:dyDescent="0.25">
      <c r="A872" s="2">
        <v>838</v>
      </c>
      <c r="C872" s="2" t="s">
        <v>5</v>
      </c>
      <c r="D872" s="2">
        <v>2</v>
      </c>
      <c r="E872" s="2">
        <v>3.3210000000000002</v>
      </c>
      <c r="F872" s="12">
        <v>40360</v>
      </c>
      <c r="G872" s="18">
        <v>2014</v>
      </c>
      <c r="H872" s="2">
        <f ca="1">IF(G872=Inputs!$A$4,1,0)</f>
        <v>0</v>
      </c>
      <c r="I872" s="21">
        <f ca="1">IF(H872=1,HLOOKUP(MONTH(F872),Inputs!$B$11:$M$15,5),IF(YEAR($F872)&gt;$G872,0,IF(YEAR($F872)=$G872,HLOOKUP(MONTH(F872),Inputs!$B$11:$M$15,4),1)))</f>
        <v>1</v>
      </c>
      <c r="J872" s="2">
        <f>SUMIFS('raw data'!$E:$E,'raw data'!$A:$A,"="&amp;WholeYearOnly1!$A872,'raw data'!$G:$G,"="&amp;WholeYearOnly1!$G872)</f>
        <v>0</v>
      </c>
      <c r="K872" s="24">
        <f ca="1">$E872*I872*Inputs!$A$2</f>
        <v>3.6531000000000007</v>
      </c>
      <c r="L872" s="11">
        <f ca="1">IFERROR(J872/K872,"")</f>
        <v>0</v>
      </c>
      <c r="M872" s="26">
        <f>J872/((8760)*(E872/1000))</f>
        <v>0</v>
      </c>
    </row>
    <row r="873" spans="1:13" x14ac:dyDescent="0.25">
      <c r="A873" s="2">
        <v>844</v>
      </c>
      <c r="C873" s="2" t="s">
        <v>5</v>
      </c>
      <c r="D873" s="2">
        <v>9</v>
      </c>
      <c r="E873" s="2">
        <v>3.0089999999999999</v>
      </c>
      <c r="F873" s="12">
        <v>40360</v>
      </c>
      <c r="G873" s="18">
        <v>2014</v>
      </c>
      <c r="H873" s="2">
        <f ca="1">IF(G873=Inputs!$A$4,1,0)</f>
        <v>0</v>
      </c>
      <c r="I873" s="21">
        <f ca="1">IF(H873=1,HLOOKUP(MONTH(F873),Inputs!$B$11:$M$15,5),IF(YEAR($F873)&gt;$G873,0,IF(YEAR($F873)=$G873,HLOOKUP(MONTH(F873),Inputs!$B$11:$M$15,4),1)))</f>
        <v>1</v>
      </c>
      <c r="J873" s="2">
        <f>SUMIFS('raw data'!$E:$E,'raw data'!$A:$A,"="&amp;WholeYearOnly1!$A873,'raw data'!$G:$G,"="&amp;WholeYearOnly1!$G873)</f>
        <v>0</v>
      </c>
      <c r="K873" s="24">
        <f ca="1">$E873*I873*Inputs!$A$2</f>
        <v>3.3099000000000003</v>
      </c>
      <c r="L873" s="11">
        <f ca="1">IFERROR(J873/K873,"")</f>
        <v>0</v>
      </c>
      <c r="M873" s="26">
        <f>J873/((8760)*(E873/1000))</f>
        <v>0</v>
      </c>
    </row>
    <row r="874" spans="1:13" x14ac:dyDescent="0.25">
      <c r="A874" s="2">
        <v>847</v>
      </c>
      <c r="C874" s="2" t="s">
        <v>5</v>
      </c>
      <c r="D874" s="2">
        <v>6</v>
      </c>
      <c r="E874" s="2">
        <v>3.96</v>
      </c>
      <c r="F874" s="12">
        <v>40330</v>
      </c>
      <c r="G874" s="18">
        <v>2014</v>
      </c>
      <c r="H874" s="2">
        <f ca="1">IF(G874=Inputs!$A$4,1,0)</f>
        <v>0</v>
      </c>
      <c r="I874" s="21">
        <f ca="1">IF(H874=1,HLOOKUP(MONTH(F874),Inputs!$B$11:$M$15,5),IF(YEAR($F874)&gt;$G874,0,IF(YEAR($F874)=$G874,HLOOKUP(MONTH(F874),Inputs!$B$11:$M$15,4),1)))</f>
        <v>1</v>
      </c>
      <c r="J874" s="2">
        <f>SUMIFS('raw data'!$E:$E,'raw data'!$A:$A,"="&amp;WholeYearOnly1!$A874,'raw data'!$G:$G,"="&amp;WholeYearOnly1!$G874)</f>
        <v>5</v>
      </c>
      <c r="K874" s="24">
        <f ca="1">$E874*I874*Inputs!$A$2</f>
        <v>4.3559999999999999</v>
      </c>
      <c r="L874" s="11">
        <f ca="1">IFERROR(J874/K874,"")</f>
        <v>1.1478420569329661</v>
      </c>
      <c r="M874" s="26">
        <f>J874/((8760)*(E874/1000))</f>
        <v>0.14413541810802086</v>
      </c>
    </row>
    <row r="875" spans="1:13" x14ac:dyDescent="0.25">
      <c r="A875" s="2">
        <v>852</v>
      </c>
      <c r="C875" s="2" t="s">
        <v>5</v>
      </c>
      <c r="D875" s="2">
        <v>2</v>
      </c>
      <c r="E875" s="2">
        <v>2.8860000000000001</v>
      </c>
      <c r="F875" s="12">
        <v>40299</v>
      </c>
      <c r="G875" s="18">
        <v>2014</v>
      </c>
      <c r="H875" s="2">
        <f ca="1">IF(G875=Inputs!$A$4,1,0)</f>
        <v>0</v>
      </c>
      <c r="I875" s="21">
        <f ca="1">IF(H875=1,HLOOKUP(MONTH(F875),Inputs!$B$11:$M$15,5),IF(YEAR($F875)&gt;$G875,0,IF(YEAR($F875)=$G875,HLOOKUP(MONTH(F875),Inputs!$B$11:$M$15,4),1)))</f>
        <v>1</v>
      </c>
      <c r="J875" s="2">
        <f>SUMIFS('raw data'!$E:$E,'raw data'!$A:$A,"="&amp;WholeYearOnly1!$A875,'raw data'!$G:$G,"="&amp;WholeYearOnly1!$G875)</f>
        <v>0</v>
      </c>
      <c r="K875" s="24">
        <f ca="1">$E875*I875*Inputs!$A$2</f>
        <v>3.1746000000000003</v>
      </c>
      <c r="L875" s="11">
        <f ca="1">IFERROR(J875/K875,"")</f>
        <v>0</v>
      </c>
      <c r="M875" s="26">
        <f>J875/((8760)*(E875/1000))</f>
        <v>0</v>
      </c>
    </row>
    <row r="876" spans="1:13" x14ac:dyDescent="0.25">
      <c r="A876" s="2">
        <v>853</v>
      </c>
      <c r="C876" s="2" t="s">
        <v>5</v>
      </c>
      <c r="D876" s="2">
        <v>9</v>
      </c>
      <c r="E876" s="2">
        <v>3.0390000000000001</v>
      </c>
      <c r="F876" s="12">
        <v>40360</v>
      </c>
      <c r="G876" s="18">
        <v>2014</v>
      </c>
      <c r="H876" s="2">
        <f ca="1">IF(G876=Inputs!$A$4,1,0)</f>
        <v>0</v>
      </c>
      <c r="I876" s="21">
        <f ca="1">IF(H876=1,HLOOKUP(MONTH(F876),Inputs!$B$11:$M$15,5),IF(YEAR($F876)&gt;$G876,0,IF(YEAR($F876)=$G876,HLOOKUP(MONTH(F876),Inputs!$B$11:$M$15,4),1)))</f>
        <v>1</v>
      </c>
      <c r="J876" s="2">
        <f>SUMIFS('raw data'!$E:$E,'raw data'!$A:$A,"="&amp;WholeYearOnly1!$A876,'raw data'!$G:$G,"="&amp;WholeYearOnly1!$G876)</f>
        <v>0</v>
      </c>
      <c r="K876" s="24">
        <f ca="1">$E876*I876*Inputs!$A$2</f>
        <v>3.3429000000000006</v>
      </c>
      <c r="L876" s="11">
        <f ca="1">IFERROR(J876/K876,"")</f>
        <v>0</v>
      </c>
      <c r="M876" s="26">
        <f>J876/((8760)*(E876/1000))</f>
        <v>0</v>
      </c>
    </row>
    <row r="877" spans="1:13" x14ac:dyDescent="0.25">
      <c r="A877" s="2">
        <v>855</v>
      </c>
      <c r="C877" s="2" t="s">
        <v>5</v>
      </c>
      <c r="D877" s="2">
        <v>9</v>
      </c>
      <c r="E877" s="2">
        <v>2.4249999999999998</v>
      </c>
      <c r="F877" s="12">
        <v>40299</v>
      </c>
      <c r="G877" s="18">
        <v>2014</v>
      </c>
      <c r="H877" s="2">
        <f ca="1">IF(G877=Inputs!$A$4,1,0)</f>
        <v>0</v>
      </c>
      <c r="I877" s="21">
        <f ca="1">IF(H877=1,HLOOKUP(MONTH(F877),Inputs!$B$11:$M$15,5),IF(YEAR($F877)&gt;$G877,0,IF(YEAR($F877)=$G877,HLOOKUP(MONTH(F877),Inputs!$B$11:$M$15,4),1)))</f>
        <v>1</v>
      </c>
      <c r="J877" s="2">
        <f>SUMIFS('raw data'!$E:$E,'raw data'!$A:$A,"="&amp;WholeYearOnly1!$A877,'raw data'!$G:$G,"="&amp;WholeYearOnly1!$G877)</f>
        <v>0</v>
      </c>
      <c r="K877" s="24">
        <f ca="1">$E877*I877*Inputs!$A$2</f>
        <v>2.6675</v>
      </c>
      <c r="L877" s="11">
        <f ca="1">IFERROR(J877/K877,"")</f>
        <v>0</v>
      </c>
      <c r="M877" s="26">
        <f>J877/((8760)*(E877/1000))</f>
        <v>0</v>
      </c>
    </row>
    <row r="878" spans="1:13" x14ac:dyDescent="0.25">
      <c r="A878" s="2">
        <v>856</v>
      </c>
      <c r="C878" s="2" t="s">
        <v>5</v>
      </c>
      <c r="D878" s="2">
        <v>9</v>
      </c>
      <c r="E878" s="2">
        <v>2.4249999999999998</v>
      </c>
      <c r="F878" s="12">
        <v>40360</v>
      </c>
      <c r="G878" s="18">
        <v>2014</v>
      </c>
      <c r="H878" s="2">
        <f ca="1">IF(G878=Inputs!$A$4,1,0)</f>
        <v>0</v>
      </c>
      <c r="I878" s="21">
        <f ca="1">IF(H878=1,HLOOKUP(MONTH(F878),Inputs!$B$11:$M$15,5),IF(YEAR($F878)&gt;$G878,0,IF(YEAR($F878)=$G878,HLOOKUP(MONTH(F878),Inputs!$B$11:$M$15,4),1)))</f>
        <v>1</v>
      </c>
      <c r="J878" s="2">
        <f>SUMIFS('raw data'!$E:$E,'raw data'!$A:$A,"="&amp;WholeYearOnly1!$A878,'raw data'!$G:$G,"="&amp;WholeYearOnly1!$G878)</f>
        <v>0</v>
      </c>
      <c r="K878" s="24">
        <f ca="1">$E878*I878*Inputs!$A$2</f>
        <v>2.6675</v>
      </c>
      <c r="L878" s="11">
        <f ca="1">IFERROR(J878/K878,"")</f>
        <v>0</v>
      </c>
      <c r="M878" s="26">
        <f>J878/((8760)*(E878/1000))</f>
        <v>0</v>
      </c>
    </row>
    <row r="879" spans="1:13" x14ac:dyDescent="0.25">
      <c r="A879" s="2">
        <v>859</v>
      </c>
      <c r="C879" s="2" t="s">
        <v>5</v>
      </c>
      <c r="D879" s="2">
        <v>2</v>
      </c>
      <c r="E879" s="2">
        <v>2.887</v>
      </c>
      <c r="F879" s="12">
        <v>40391</v>
      </c>
      <c r="G879" s="18">
        <v>2014</v>
      </c>
      <c r="H879" s="2">
        <f ca="1">IF(G879=Inputs!$A$4,1,0)</f>
        <v>0</v>
      </c>
      <c r="I879" s="21">
        <f ca="1">IF(H879=1,HLOOKUP(MONTH(F879),Inputs!$B$11:$M$15,5),IF(YEAR($F879)&gt;$G879,0,IF(YEAR($F879)=$G879,HLOOKUP(MONTH(F879),Inputs!$B$11:$M$15,4),1)))</f>
        <v>1</v>
      </c>
      <c r="J879" s="2">
        <f>SUMIFS('raw data'!$E:$E,'raw data'!$A:$A,"="&amp;WholeYearOnly1!$A879,'raw data'!$G:$G,"="&amp;WholeYearOnly1!$G879)</f>
        <v>0</v>
      </c>
      <c r="K879" s="24">
        <f ca="1">$E879*I879*Inputs!$A$2</f>
        <v>3.1757000000000004</v>
      </c>
      <c r="L879" s="11">
        <f ca="1">IFERROR(J879/K879,"")</f>
        <v>0</v>
      </c>
      <c r="M879" s="26">
        <f>J879/((8760)*(E879/1000))</f>
        <v>0</v>
      </c>
    </row>
    <row r="880" spans="1:13" x14ac:dyDescent="0.25">
      <c r="A880" s="2">
        <v>862</v>
      </c>
      <c r="C880" s="2" t="s">
        <v>5</v>
      </c>
      <c r="D880" s="2">
        <v>9</v>
      </c>
      <c r="E880" s="2">
        <v>2.9580000000000002</v>
      </c>
      <c r="F880" s="12">
        <v>40148</v>
      </c>
      <c r="G880" s="18">
        <v>2014</v>
      </c>
      <c r="H880" s="2">
        <f ca="1">IF(G880=Inputs!$A$4,1,0)</f>
        <v>0</v>
      </c>
      <c r="I880" s="21">
        <f ca="1">IF(H880=1,HLOOKUP(MONTH(F880),Inputs!$B$11:$M$15,5),IF(YEAR($F880)&gt;$G880,0,IF(YEAR($F880)=$G880,HLOOKUP(MONTH(F880),Inputs!$B$11:$M$15,4),1)))</f>
        <v>1</v>
      </c>
      <c r="J880" s="2">
        <f>SUMIFS('raw data'!$E:$E,'raw data'!$A:$A,"="&amp;WholeYearOnly1!$A880,'raw data'!$G:$G,"="&amp;WholeYearOnly1!$G880)</f>
        <v>0</v>
      </c>
      <c r="K880" s="24">
        <f ca="1">$E880*I880*Inputs!$A$2</f>
        <v>3.2538000000000005</v>
      </c>
      <c r="L880" s="11">
        <f ca="1">IFERROR(J880/K880,"")</f>
        <v>0</v>
      </c>
      <c r="M880" s="26">
        <f>J880/((8760)*(E880/1000))</f>
        <v>0</v>
      </c>
    </row>
    <row r="881" spans="1:13" x14ac:dyDescent="0.25">
      <c r="A881" s="2">
        <v>864</v>
      </c>
      <c r="C881" s="2" t="s">
        <v>5</v>
      </c>
      <c r="D881" s="2">
        <v>9</v>
      </c>
      <c r="E881" s="2">
        <v>3.0390000000000001</v>
      </c>
      <c r="F881" s="12">
        <v>40391</v>
      </c>
      <c r="G881" s="18">
        <v>2014</v>
      </c>
      <c r="H881" s="2">
        <f ca="1">IF(G881=Inputs!$A$4,1,0)</f>
        <v>0</v>
      </c>
      <c r="I881" s="21">
        <f ca="1">IF(H881=1,HLOOKUP(MONTH(F881),Inputs!$B$11:$M$15,5),IF(YEAR($F881)&gt;$G881,0,IF(YEAR($F881)=$G881,HLOOKUP(MONTH(F881),Inputs!$B$11:$M$15,4),1)))</f>
        <v>1</v>
      </c>
      <c r="J881" s="2">
        <f>SUMIFS('raw data'!$E:$E,'raw data'!$A:$A,"="&amp;WholeYearOnly1!$A881,'raw data'!$G:$G,"="&amp;WholeYearOnly1!$G881)</f>
        <v>0</v>
      </c>
      <c r="K881" s="24">
        <f ca="1">$E881*I881*Inputs!$A$2</f>
        <v>3.3429000000000006</v>
      </c>
      <c r="L881" s="11">
        <f ca="1">IFERROR(J881/K881,"")</f>
        <v>0</v>
      </c>
      <c r="M881" s="26">
        <f>J881/((8760)*(E881/1000))</f>
        <v>0</v>
      </c>
    </row>
    <row r="882" spans="1:13" x14ac:dyDescent="0.25">
      <c r="A882" s="2">
        <v>882</v>
      </c>
      <c r="C882" s="2" t="s">
        <v>5</v>
      </c>
      <c r="D882" s="2">
        <v>3</v>
      </c>
      <c r="E882" s="2">
        <v>2.5649999999999999</v>
      </c>
      <c r="F882" s="12">
        <v>40269</v>
      </c>
      <c r="G882" s="18">
        <v>2014</v>
      </c>
      <c r="H882" s="2">
        <f ca="1">IF(G882=Inputs!$A$4,1,0)</f>
        <v>0</v>
      </c>
      <c r="I882" s="21">
        <f ca="1">IF(H882=1,HLOOKUP(MONTH(F882),Inputs!$B$11:$M$15,5),IF(YEAR($F882)&gt;$G882,0,IF(YEAR($F882)=$G882,HLOOKUP(MONTH(F882),Inputs!$B$11:$M$15,4),1)))</f>
        <v>1</v>
      </c>
      <c r="J882" s="2">
        <f>SUMIFS('raw data'!$E:$E,'raw data'!$A:$A,"="&amp;WholeYearOnly1!$A882,'raw data'!$G:$G,"="&amp;WholeYearOnly1!$G882)</f>
        <v>0</v>
      </c>
      <c r="K882" s="24">
        <f ca="1">$E882*I882*Inputs!$A$2</f>
        <v>2.8215000000000003</v>
      </c>
      <c r="L882" s="11">
        <f ca="1">IFERROR(J882/K882,"")</f>
        <v>0</v>
      </c>
      <c r="M882" s="26">
        <f>J882/((8760)*(E882/1000))</f>
        <v>0</v>
      </c>
    </row>
    <row r="883" spans="1:13" x14ac:dyDescent="0.25">
      <c r="A883" s="2">
        <v>883</v>
      </c>
      <c r="C883" s="2" t="s">
        <v>5</v>
      </c>
      <c r="D883" s="2">
        <v>6</v>
      </c>
      <c r="E883" s="2">
        <v>3.45</v>
      </c>
      <c r="F883" s="12">
        <v>40299</v>
      </c>
      <c r="G883" s="18">
        <v>2014</v>
      </c>
      <c r="H883" s="2">
        <f ca="1">IF(G883=Inputs!$A$4,1,0)</f>
        <v>0</v>
      </c>
      <c r="I883" s="21">
        <f ca="1">IF(H883=1,HLOOKUP(MONTH(F883),Inputs!$B$11:$M$15,5),IF(YEAR($F883)&gt;$G883,0,IF(YEAR($F883)=$G883,HLOOKUP(MONTH(F883),Inputs!$B$11:$M$15,4),1)))</f>
        <v>1</v>
      </c>
      <c r="J883" s="2">
        <f>SUMIFS('raw data'!$E:$E,'raw data'!$A:$A,"="&amp;WholeYearOnly1!$A883,'raw data'!$G:$G,"="&amp;WholeYearOnly1!$G883)</f>
        <v>5</v>
      </c>
      <c r="K883" s="24">
        <f ca="1">$E883*I883*Inputs!$A$2</f>
        <v>3.7950000000000004</v>
      </c>
      <c r="L883" s="11">
        <f ca="1">IFERROR(J883/K883,"")</f>
        <v>1.3175230566534912</v>
      </c>
      <c r="M883" s="26">
        <f>J883/((8760)*(E883/1000))</f>
        <v>0.16544239295877172</v>
      </c>
    </row>
    <row r="884" spans="1:13" x14ac:dyDescent="0.25">
      <c r="A884" s="2">
        <v>884</v>
      </c>
      <c r="C884" s="2" t="s">
        <v>5</v>
      </c>
      <c r="D884" s="2">
        <v>6</v>
      </c>
      <c r="E884" s="2">
        <v>3.45</v>
      </c>
      <c r="F884" s="12">
        <v>40299</v>
      </c>
      <c r="G884" s="18">
        <v>2014</v>
      </c>
      <c r="H884" s="2">
        <f ca="1">IF(G884=Inputs!$A$4,1,0)</f>
        <v>0</v>
      </c>
      <c r="I884" s="21">
        <f ca="1">IF(H884=1,HLOOKUP(MONTH(F884),Inputs!$B$11:$M$15,5),IF(YEAR($F884)&gt;$G884,0,IF(YEAR($F884)=$G884,HLOOKUP(MONTH(F884),Inputs!$B$11:$M$15,4),1)))</f>
        <v>1</v>
      </c>
      <c r="J884" s="2">
        <f>SUMIFS('raw data'!$E:$E,'raw data'!$A:$A,"="&amp;WholeYearOnly1!$A884,'raw data'!$G:$G,"="&amp;WholeYearOnly1!$G884)</f>
        <v>4</v>
      </c>
      <c r="K884" s="24">
        <f ca="1">$E884*I884*Inputs!$A$2</f>
        <v>3.7950000000000004</v>
      </c>
      <c r="L884" s="11">
        <f ca="1">IFERROR(J884/K884,"")</f>
        <v>1.054018445322793</v>
      </c>
      <c r="M884" s="26">
        <f>J884/((8760)*(E884/1000))</f>
        <v>0.13235391436701738</v>
      </c>
    </row>
    <row r="885" spans="1:13" x14ac:dyDescent="0.25">
      <c r="A885" s="2">
        <v>900</v>
      </c>
      <c r="C885" s="2" t="s">
        <v>5</v>
      </c>
      <c r="D885" s="2">
        <v>2</v>
      </c>
      <c r="E885" s="2">
        <v>2.976</v>
      </c>
      <c r="F885" s="12">
        <v>40422</v>
      </c>
      <c r="G885" s="18">
        <v>2014</v>
      </c>
      <c r="H885" s="2">
        <f ca="1">IF(G885=Inputs!$A$4,1,0)</f>
        <v>0</v>
      </c>
      <c r="I885" s="21">
        <f ca="1">IF(H885=1,HLOOKUP(MONTH(F885),Inputs!$B$11:$M$15,5),IF(YEAR($F885)&gt;$G885,0,IF(YEAR($F885)=$G885,HLOOKUP(MONTH(F885),Inputs!$B$11:$M$15,4),1)))</f>
        <v>1</v>
      </c>
      <c r="J885" s="2">
        <f>SUMIFS('raw data'!$E:$E,'raw data'!$A:$A,"="&amp;WholeYearOnly1!$A885,'raw data'!$G:$G,"="&amp;WholeYearOnly1!$G885)</f>
        <v>0</v>
      </c>
      <c r="K885" s="24">
        <f ca="1">$E885*I885*Inputs!$A$2</f>
        <v>3.2736000000000001</v>
      </c>
      <c r="L885" s="11">
        <f ca="1">IFERROR(J885/K885,"")</f>
        <v>0</v>
      </c>
      <c r="M885" s="26">
        <f>J885/((8760)*(E885/1000))</f>
        <v>0</v>
      </c>
    </row>
    <row r="886" spans="1:13" x14ac:dyDescent="0.25">
      <c r="A886" s="2">
        <v>909</v>
      </c>
      <c r="C886" s="2" t="s">
        <v>5</v>
      </c>
      <c r="D886" s="2">
        <v>9</v>
      </c>
      <c r="E886" s="2">
        <v>3.0089999999999999</v>
      </c>
      <c r="F886" s="12">
        <v>40360</v>
      </c>
      <c r="G886" s="18">
        <v>2014</v>
      </c>
      <c r="H886" s="2">
        <f ca="1">IF(G886=Inputs!$A$4,1,0)</f>
        <v>0</v>
      </c>
      <c r="I886" s="21">
        <f ca="1">IF(H886=1,HLOOKUP(MONTH(F886),Inputs!$B$11:$M$15,5),IF(YEAR($F886)&gt;$G886,0,IF(YEAR($F886)=$G886,HLOOKUP(MONTH(F886),Inputs!$B$11:$M$15,4),1)))</f>
        <v>1</v>
      </c>
      <c r="J886" s="2">
        <f>SUMIFS('raw data'!$E:$E,'raw data'!$A:$A,"="&amp;WholeYearOnly1!$A886,'raw data'!$G:$G,"="&amp;WholeYearOnly1!$G886)</f>
        <v>0</v>
      </c>
      <c r="K886" s="24">
        <f ca="1">$E886*I886*Inputs!$A$2</f>
        <v>3.3099000000000003</v>
      </c>
      <c r="L886" s="11">
        <f ca="1">IFERROR(J886/K886,"")</f>
        <v>0</v>
      </c>
      <c r="M886" s="26">
        <f>J886/((8760)*(E886/1000))</f>
        <v>0</v>
      </c>
    </row>
    <row r="887" spans="1:13" x14ac:dyDescent="0.25">
      <c r="A887" s="2">
        <v>910</v>
      </c>
      <c r="C887" s="2" t="s">
        <v>5</v>
      </c>
      <c r="D887" s="2">
        <v>9</v>
      </c>
      <c r="E887" s="2">
        <v>2.6110000000000002</v>
      </c>
      <c r="F887" s="12">
        <v>40422</v>
      </c>
      <c r="G887" s="18">
        <v>2014</v>
      </c>
      <c r="H887" s="2">
        <f ca="1">IF(G887=Inputs!$A$4,1,0)</f>
        <v>0</v>
      </c>
      <c r="I887" s="21">
        <f ca="1">IF(H887=1,HLOOKUP(MONTH(F887),Inputs!$B$11:$M$15,5),IF(YEAR($F887)&gt;$G887,0,IF(YEAR($F887)=$G887,HLOOKUP(MONTH(F887),Inputs!$B$11:$M$15,4),1)))</f>
        <v>1</v>
      </c>
      <c r="J887" s="2">
        <f>SUMIFS('raw data'!$E:$E,'raw data'!$A:$A,"="&amp;WholeYearOnly1!$A887,'raw data'!$G:$G,"="&amp;WholeYearOnly1!$G887)</f>
        <v>0</v>
      </c>
      <c r="K887" s="24">
        <f ca="1">$E887*I887*Inputs!$A$2</f>
        <v>2.8721000000000005</v>
      </c>
      <c r="L887" s="11">
        <f ca="1">IFERROR(J887/K887,"")</f>
        <v>0</v>
      </c>
      <c r="M887" s="26">
        <f>J887/((8760)*(E887/1000))</f>
        <v>0</v>
      </c>
    </row>
    <row r="888" spans="1:13" x14ac:dyDescent="0.25">
      <c r="A888" s="2">
        <v>911</v>
      </c>
      <c r="C888" s="2" t="s">
        <v>5</v>
      </c>
      <c r="D888" s="2">
        <v>2</v>
      </c>
      <c r="E888" s="2">
        <v>4.7</v>
      </c>
      <c r="F888" s="12">
        <v>40330</v>
      </c>
      <c r="G888" s="18">
        <v>2014</v>
      </c>
      <c r="H888" s="2">
        <f ca="1">IF(G888=Inputs!$A$4,1,0)</f>
        <v>0</v>
      </c>
      <c r="I888" s="21">
        <f ca="1">IF(H888=1,HLOOKUP(MONTH(F888),Inputs!$B$11:$M$15,5),IF(YEAR($F888)&gt;$G888,0,IF(YEAR($F888)=$G888,HLOOKUP(MONTH(F888),Inputs!$B$11:$M$15,4),1)))</f>
        <v>1</v>
      </c>
      <c r="J888" s="2">
        <f>SUMIFS('raw data'!$E:$E,'raw data'!$A:$A,"="&amp;WholeYearOnly1!$A888,'raw data'!$G:$G,"="&amp;WholeYearOnly1!$G888)</f>
        <v>6</v>
      </c>
      <c r="K888" s="24">
        <f ca="1">$E888*I888*Inputs!$A$2</f>
        <v>5.1700000000000008</v>
      </c>
      <c r="L888" s="11">
        <f ca="1">IFERROR(J888/K888,"")</f>
        <v>1.1605415860735009</v>
      </c>
      <c r="M888" s="26">
        <f>J888/((8760)*(E888/1000))</f>
        <v>0.14573010784027979</v>
      </c>
    </row>
    <row r="889" spans="1:13" x14ac:dyDescent="0.25">
      <c r="A889" s="2">
        <v>916</v>
      </c>
      <c r="C889" s="2" t="s">
        <v>5</v>
      </c>
      <c r="D889" s="2">
        <v>9</v>
      </c>
      <c r="E889" s="2">
        <v>2.9580000000000002</v>
      </c>
      <c r="F889" s="12">
        <v>40422</v>
      </c>
      <c r="G889" s="18">
        <v>2014</v>
      </c>
      <c r="H889" s="2">
        <f ca="1">IF(G889=Inputs!$A$4,1,0)</f>
        <v>0</v>
      </c>
      <c r="I889" s="21">
        <f ca="1">IF(H889=1,HLOOKUP(MONTH(F889),Inputs!$B$11:$M$15,5),IF(YEAR($F889)&gt;$G889,0,IF(YEAR($F889)=$G889,HLOOKUP(MONTH(F889),Inputs!$B$11:$M$15,4),1)))</f>
        <v>1</v>
      </c>
      <c r="J889" s="2">
        <f>SUMIFS('raw data'!$E:$E,'raw data'!$A:$A,"="&amp;WholeYearOnly1!$A889,'raw data'!$G:$G,"="&amp;WholeYearOnly1!$G889)</f>
        <v>0</v>
      </c>
      <c r="K889" s="24">
        <f ca="1">$E889*I889*Inputs!$A$2</f>
        <v>3.2538000000000005</v>
      </c>
      <c r="L889" s="11">
        <f ca="1">IFERROR(J889/K889,"")</f>
        <v>0</v>
      </c>
      <c r="M889" s="26">
        <f>J889/((8760)*(E889/1000))</f>
        <v>0</v>
      </c>
    </row>
    <row r="890" spans="1:13" x14ac:dyDescent="0.25">
      <c r="A890" s="2">
        <v>917</v>
      </c>
      <c r="C890" s="2" t="s">
        <v>5</v>
      </c>
      <c r="D890" s="2">
        <v>5</v>
      </c>
      <c r="E890" s="2">
        <v>2.218</v>
      </c>
      <c r="F890" s="12">
        <v>40483</v>
      </c>
      <c r="G890" s="18">
        <v>2014</v>
      </c>
      <c r="H890" s="2">
        <f ca="1">IF(G890=Inputs!$A$4,1,0)</f>
        <v>0</v>
      </c>
      <c r="I890" s="21">
        <f ca="1">IF(H890=1,HLOOKUP(MONTH(F890),Inputs!$B$11:$M$15,5),IF(YEAR($F890)&gt;$G890,0,IF(YEAR($F890)=$G890,HLOOKUP(MONTH(F890),Inputs!$B$11:$M$15,4),1)))</f>
        <v>1</v>
      </c>
      <c r="J890" s="2">
        <f>SUMIFS('raw data'!$E:$E,'raw data'!$A:$A,"="&amp;WholeYearOnly1!$A890,'raw data'!$G:$G,"="&amp;WholeYearOnly1!$G890)</f>
        <v>0</v>
      </c>
      <c r="K890" s="24">
        <f ca="1">$E890*I890*Inputs!$A$2</f>
        <v>2.4398</v>
      </c>
      <c r="L890" s="11">
        <f ca="1">IFERROR(J890/K890,"")</f>
        <v>0</v>
      </c>
      <c r="M890" s="26">
        <f>J890/((8760)*(E890/1000))</f>
        <v>0</v>
      </c>
    </row>
    <row r="891" spans="1:13" x14ac:dyDescent="0.25">
      <c r="A891" s="2">
        <v>920</v>
      </c>
      <c r="C891" s="2" t="s">
        <v>5</v>
      </c>
      <c r="D891" s="2">
        <v>9</v>
      </c>
      <c r="E891" s="2">
        <v>3.0390000000000001</v>
      </c>
      <c r="F891" s="12">
        <v>40391</v>
      </c>
      <c r="G891" s="18">
        <v>2014</v>
      </c>
      <c r="H891" s="2">
        <f ca="1">IF(G891=Inputs!$A$4,1,0)</f>
        <v>0</v>
      </c>
      <c r="I891" s="21">
        <f ca="1">IF(H891=1,HLOOKUP(MONTH(F891),Inputs!$B$11:$M$15,5),IF(YEAR($F891)&gt;$G891,0,IF(YEAR($F891)=$G891,HLOOKUP(MONTH(F891),Inputs!$B$11:$M$15,4),1)))</f>
        <v>1</v>
      </c>
      <c r="J891" s="2">
        <f>SUMIFS('raw data'!$E:$E,'raw data'!$A:$A,"="&amp;WholeYearOnly1!$A891,'raw data'!$G:$G,"="&amp;WholeYearOnly1!$G891)</f>
        <v>0</v>
      </c>
      <c r="K891" s="24">
        <f ca="1">$E891*I891*Inputs!$A$2</f>
        <v>3.3429000000000006</v>
      </c>
      <c r="L891" s="11">
        <f ca="1">IFERROR(J891/K891,"")</f>
        <v>0</v>
      </c>
      <c r="M891" s="26">
        <f>J891/((8760)*(E891/1000))</f>
        <v>0</v>
      </c>
    </row>
    <row r="892" spans="1:13" x14ac:dyDescent="0.25">
      <c r="A892" s="2">
        <v>922</v>
      </c>
      <c r="C892" s="2" t="s">
        <v>5</v>
      </c>
      <c r="D892" s="2">
        <v>5</v>
      </c>
      <c r="E892" s="2">
        <v>2.4420000000000002</v>
      </c>
      <c r="F892" s="12">
        <v>40452</v>
      </c>
      <c r="G892" s="18">
        <v>2014</v>
      </c>
      <c r="H892" s="2">
        <f ca="1">IF(G892=Inputs!$A$4,1,0)</f>
        <v>0</v>
      </c>
      <c r="I892" s="21">
        <f ca="1">IF(H892=1,HLOOKUP(MONTH(F892),Inputs!$B$11:$M$15,5),IF(YEAR($F892)&gt;$G892,0,IF(YEAR($F892)=$G892,HLOOKUP(MONTH(F892),Inputs!$B$11:$M$15,4),1)))</f>
        <v>1</v>
      </c>
      <c r="J892" s="2">
        <f>SUMIFS('raw data'!$E:$E,'raw data'!$A:$A,"="&amp;WholeYearOnly1!$A892,'raw data'!$G:$G,"="&amp;WholeYearOnly1!$G892)</f>
        <v>0</v>
      </c>
      <c r="K892" s="24">
        <f ca="1">$E892*I892*Inputs!$A$2</f>
        <v>2.6862000000000004</v>
      </c>
      <c r="L892" s="11">
        <f ca="1">IFERROR(J892/K892,"")</f>
        <v>0</v>
      </c>
      <c r="M892" s="26">
        <f>J892/((8760)*(E892/1000))</f>
        <v>0</v>
      </c>
    </row>
    <row r="893" spans="1:13" x14ac:dyDescent="0.25">
      <c r="A893" s="2">
        <v>925</v>
      </c>
      <c r="C893" s="2" t="s">
        <v>5</v>
      </c>
      <c r="D893" s="2">
        <v>6</v>
      </c>
      <c r="E893" s="2">
        <v>14.1</v>
      </c>
      <c r="F893" s="12">
        <v>40179</v>
      </c>
      <c r="G893" s="18">
        <v>2014</v>
      </c>
      <c r="H893" s="2">
        <f ca="1">IF(G893=Inputs!$A$4,1,0)</f>
        <v>0</v>
      </c>
      <c r="I893" s="21">
        <f ca="1">IF(H893=1,HLOOKUP(MONTH(F893),Inputs!$B$11:$M$15,5),IF(YEAR($F893)&gt;$G893,0,IF(YEAR($F893)=$G893,HLOOKUP(MONTH(F893),Inputs!$B$11:$M$15,4),1)))</f>
        <v>1</v>
      </c>
      <c r="J893" s="2">
        <f>SUMIFS('raw data'!$E:$E,'raw data'!$A:$A,"="&amp;WholeYearOnly1!$A893,'raw data'!$G:$G,"="&amp;WholeYearOnly1!$G893)</f>
        <v>0</v>
      </c>
      <c r="K893" s="24">
        <f ca="1">$E893*I893*Inputs!$A$2</f>
        <v>15.510000000000002</v>
      </c>
      <c r="L893" s="11">
        <f ca="1">IFERROR(J893/K893,"")</f>
        <v>0</v>
      </c>
      <c r="M893" s="26">
        <f>J893/((8760)*(E893/1000))</f>
        <v>0</v>
      </c>
    </row>
    <row r="894" spans="1:13" x14ac:dyDescent="0.25">
      <c r="A894" s="2">
        <v>926</v>
      </c>
      <c r="C894" s="2" t="s">
        <v>5</v>
      </c>
      <c r="D894" s="2">
        <v>9</v>
      </c>
      <c r="E894" s="2">
        <v>3.2370000000000001</v>
      </c>
      <c r="F894" s="12">
        <v>40422</v>
      </c>
      <c r="G894" s="18">
        <v>2014</v>
      </c>
      <c r="H894" s="2">
        <f ca="1">IF(G894=Inputs!$A$4,1,0)</f>
        <v>0</v>
      </c>
      <c r="I894" s="21">
        <f ca="1">IF(H894=1,HLOOKUP(MONTH(F894),Inputs!$B$11:$M$15,5),IF(YEAR($F894)&gt;$G894,0,IF(YEAR($F894)=$G894,HLOOKUP(MONTH(F894),Inputs!$B$11:$M$15,4),1)))</f>
        <v>1</v>
      </c>
      <c r="J894" s="2">
        <f>SUMIFS('raw data'!$E:$E,'raw data'!$A:$A,"="&amp;WholeYearOnly1!$A894,'raw data'!$G:$G,"="&amp;WholeYearOnly1!$G894)</f>
        <v>0</v>
      </c>
      <c r="K894" s="24">
        <f ca="1">$E894*I894*Inputs!$A$2</f>
        <v>3.5607000000000002</v>
      </c>
      <c r="L894" s="11">
        <f ca="1">IFERROR(J894/K894,"")</f>
        <v>0</v>
      </c>
      <c r="M894" s="26">
        <f>J894/((8760)*(E894/1000))</f>
        <v>0</v>
      </c>
    </row>
    <row r="895" spans="1:13" x14ac:dyDescent="0.25">
      <c r="A895" s="2">
        <v>928</v>
      </c>
      <c r="C895" s="2" t="s">
        <v>5</v>
      </c>
      <c r="D895" s="2">
        <v>2</v>
      </c>
      <c r="E895" s="2">
        <v>3.0219999999999998</v>
      </c>
      <c r="F895" s="12">
        <v>40391</v>
      </c>
      <c r="G895" s="18">
        <v>2014</v>
      </c>
      <c r="H895" s="2">
        <f ca="1">IF(G895=Inputs!$A$4,1,0)</f>
        <v>0</v>
      </c>
      <c r="I895" s="21">
        <f ca="1">IF(H895=1,HLOOKUP(MONTH(F895),Inputs!$B$11:$M$15,5),IF(YEAR($F895)&gt;$G895,0,IF(YEAR($F895)=$G895,HLOOKUP(MONTH(F895),Inputs!$B$11:$M$15,4),1)))</f>
        <v>1</v>
      </c>
      <c r="J895" s="2">
        <f>SUMIFS('raw data'!$E:$E,'raw data'!$A:$A,"="&amp;WholeYearOnly1!$A895,'raw data'!$G:$G,"="&amp;WholeYearOnly1!$G895)</f>
        <v>0</v>
      </c>
      <c r="K895" s="24">
        <f ca="1">$E895*I895*Inputs!$A$2</f>
        <v>3.3242000000000003</v>
      </c>
      <c r="L895" s="11">
        <f ca="1">IFERROR(J895/K895,"")</f>
        <v>0</v>
      </c>
      <c r="M895" s="26">
        <f>J895/((8760)*(E895/1000))</f>
        <v>0</v>
      </c>
    </row>
    <row r="896" spans="1:13" x14ac:dyDescent="0.25">
      <c r="A896" s="2">
        <v>929</v>
      </c>
      <c r="C896" s="2" t="s">
        <v>5</v>
      </c>
      <c r="D896" s="2">
        <v>9</v>
      </c>
      <c r="E896" s="2">
        <v>2.3919999999999999</v>
      </c>
      <c r="F896" s="12">
        <v>40452</v>
      </c>
      <c r="G896" s="18">
        <v>2014</v>
      </c>
      <c r="H896" s="2">
        <f ca="1">IF(G896=Inputs!$A$4,1,0)</f>
        <v>0</v>
      </c>
      <c r="I896" s="21">
        <f ca="1">IF(H896=1,HLOOKUP(MONTH(F896),Inputs!$B$11:$M$15,5),IF(YEAR($F896)&gt;$G896,0,IF(YEAR($F896)=$G896,HLOOKUP(MONTH(F896),Inputs!$B$11:$M$15,4),1)))</f>
        <v>1</v>
      </c>
      <c r="J896" s="2">
        <f>SUMIFS('raw data'!$E:$E,'raw data'!$A:$A,"="&amp;WholeYearOnly1!$A896,'raw data'!$G:$G,"="&amp;WholeYearOnly1!$G896)</f>
        <v>0</v>
      </c>
      <c r="K896" s="24">
        <f ca="1">$E896*I896*Inputs!$A$2</f>
        <v>2.6312000000000002</v>
      </c>
      <c r="L896" s="11">
        <f ca="1">IFERROR(J896/K896,"")</f>
        <v>0</v>
      </c>
      <c r="M896" s="26">
        <f>J896/((8760)*(E896/1000))</f>
        <v>0</v>
      </c>
    </row>
    <row r="897" spans="1:13" x14ac:dyDescent="0.25">
      <c r="A897" s="2">
        <v>930</v>
      </c>
      <c r="C897" s="2" t="s">
        <v>5</v>
      </c>
      <c r="D897" s="2">
        <v>9</v>
      </c>
      <c r="E897" s="2">
        <v>2.4849999999999999</v>
      </c>
      <c r="F897" s="12">
        <v>40422</v>
      </c>
      <c r="G897" s="18">
        <v>2014</v>
      </c>
      <c r="H897" s="2">
        <f ca="1">IF(G897=Inputs!$A$4,1,0)</f>
        <v>0</v>
      </c>
      <c r="I897" s="21">
        <f ca="1">IF(H897=1,HLOOKUP(MONTH(F897),Inputs!$B$11:$M$15,5),IF(YEAR($F897)&gt;$G897,0,IF(YEAR($F897)=$G897,HLOOKUP(MONTH(F897),Inputs!$B$11:$M$15,4),1)))</f>
        <v>1</v>
      </c>
      <c r="J897" s="2">
        <f>SUMIFS('raw data'!$E:$E,'raw data'!$A:$A,"="&amp;WholeYearOnly1!$A897,'raw data'!$G:$G,"="&amp;WholeYearOnly1!$G897)</f>
        <v>0</v>
      </c>
      <c r="K897" s="24">
        <f ca="1">$E897*I897*Inputs!$A$2</f>
        <v>2.7335000000000003</v>
      </c>
      <c r="L897" s="11">
        <f ca="1">IFERROR(J897/K897,"")</f>
        <v>0</v>
      </c>
      <c r="M897" s="26">
        <f>J897/((8760)*(E897/1000))</f>
        <v>0</v>
      </c>
    </row>
    <row r="898" spans="1:13" x14ac:dyDescent="0.25">
      <c r="A898" s="2">
        <v>933</v>
      </c>
      <c r="C898" s="2" t="s">
        <v>5</v>
      </c>
      <c r="D898" s="2">
        <v>2</v>
      </c>
      <c r="E898" s="2">
        <v>2.887</v>
      </c>
      <c r="F898" s="12">
        <v>40391</v>
      </c>
      <c r="G898" s="18">
        <v>2014</v>
      </c>
      <c r="H898" s="2">
        <f ca="1">IF(G898=Inputs!$A$4,1,0)</f>
        <v>0</v>
      </c>
      <c r="I898" s="21">
        <f ca="1">IF(H898=1,HLOOKUP(MONTH(F898),Inputs!$B$11:$M$15,5),IF(YEAR($F898)&gt;$G898,0,IF(YEAR($F898)=$G898,HLOOKUP(MONTH(F898),Inputs!$B$11:$M$15,4),1)))</f>
        <v>1</v>
      </c>
      <c r="J898" s="2">
        <f>SUMIFS('raw data'!$E:$E,'raw data'!$A:$A,"="&amp;WholeYearOnly1!$A898,'raw data'!$G:$G,"="&amp;WholeYearOnly1!$G898)</f>
        <v>0</v>
      </c>
      <c r="K898" s="24">
        <f ca="1">$E898*I898*Inputs!$A$2</f>
        <v>3.1757000000000004</v>
      </c>
      <c r="L898" s="11">
        <f ca="1">IFERROR(J898/K898,"")</f>
        <v>0</v>
      </c>
      <c r="M898" s="26">
        <f>J898/((8760)*(E898/1000))</f>
        <v>0</v>
      </c>
    </row>
    <row r="899" spans="1:13" x14ac:dyDescent="0.25">
      <c r="A899" s="2">
        <v>937</v>
      </c>
      <c r="C899" s="2" t="s">
        <v>5</v>
      </c>
      <c r="D899" s="2">
        <v>2</v>
      </c>
      <c r="E899" s="2">
        <v>5.04</v>
      </c>
      <c r="F899" s="12">
        <v>40299</v>
      </c>
      <c r="G899" s="18">
        <v>2014</v>
      </c>
      <c r="H899" s="2">
        <f ca="1">IF(G899=Inputs!$A$4,1,0)</f>
        <v>0</v>
      </c>
      <c r="I899" s="21">
        <f ca="1">IF(H899=1,HLOOKUP(MONTH(F899),Inputs!$B$11:$M$15,5),IF(YEAR($F899)&gt;$G899,0,IF(YEAR($F899)=$G899,HLOOKUP(MONTH(F899),Inputs!$B$11:$M$15,4),1)))</f>
        <v>1</v>
      </c>
      <c r="J899" s="2">
        <f>SUMIFS('raw data'!$E:$E,'raw data'!$A:$A,"="&amp;WholeYearOnly1!$A899,'raw data'!$G:$G,"="&amp;WholeYearOnly1!$G899)</f>
        <v>7</v>
      </c>
      <c r="K899" s="24">
        <f ca="1">$E899*I899*Inputs!$A$2</f>
        <v>5.5440000000000005</v>
      </c>
      <c r="L899" s="11">
        <f ca="1">IFERROR(J899/K899,"")</f>
        <v>1.2626262626262625</v>
      </c>
      <c r="M899" s="26">
        <f>J899/((8760)*(E899/1000))</f>
        <v>0.15854895991882292</v>
      </c>
    </row>
    <row r="900" spans="1:13" x14ac:dyDescent="0.25">
      <c r="A900" s="2">
        <v>939</v>
      </c>
      <c r="C900" s="2" t="s">
        <v>5</v>
      </c>
      <c r="D900" s="2">
        <v>9</v>
      </c>
      <c r="E900" s="2">
        <v>3.028</v>
      </c>
      <c r="F900" s="12">
        <v>40299</v>
      </c>
      <c r="G900" s="18">
        <v>2014</v>
      </c>
      <c r="H900" s="2">
        <f ca="1">IF(G900=Inputs!$A$4,1,0)</f>
        <v>0</v>
      </c>
      <c r="I900" s="21">
        <f ca="1">IF(H900=1,HLOOKUP(MONTH(F900),Inputs!$B$11:$M$15,5),IF(YEAR($F900)&gt;$G900,0,IF(YEAR($F900)=$G900,HLOOKUP(MONTH(F900),Inputs!$B$11:$M$15,4),1)))</f>
        <v>1</v>
      </c>
      <c r="J900" s="2">
        <f>SUMIFS('raw data'!$E:$E,'raw data'!$A:$A,"="&amp;WholeYearOnly1!$A900,'raw data'!$G:$G,"="&amp;WholeYearOnly1!$G900)</f>
        <v>0</v>
      </c>
      <c r="K900" s="24">
        <f ca="1">$E900*I900*Inputs!$A$2</f>
        <v>3.3308000000000004</v>
      </c>
      <c r="L900" s="11">
        <f ca="1">IFERROR(J900/K900,"")</f>
        <v>0</v>
      </c>
      <c r="M900" s="26">
        <f>J900/((8760)*(E900/1000))</f>
        <v>0</v>
      </c>
    </row>
    <row r="901" spans="1:13" x14ac:dyDescent="0.25">
      <c r="A901" s="2">
        <v>942</v>
      </c>
      <c r="C901" s="2" t="s">
        <v>5</v>
      </c>
      <c r="D901" s="2">
        <v>9</v>
      </c>
      <c r="E901" s="2">
        <v>2.9580000000000002</v>
      </c>
      <c r="F901" s="12">
        <v>40452</v>
      </c>
      <c r="G901" s="18">
        <v>2014</v>
      </c>
      <c r="H901" s="2">
        <f ca="1">IF(G901=Inputs!$A$4,1,0)</f>
        <v>0</v>
      </c>
      <c r="I901" s="21">
        <f ca="1">IF(H901=1,HLOOKUP(MONTH(F901),Inputs!$B$11:$M$15,5),IF(YEAR($F901)&gt;$G901,0,IF(YEAR($F901)=$G901,HLOOKUP(MONTH(F901),Inputs!$B$11:$M$15,4),1)))</f>
        <v>1</v>
      </c>
      <c r="J901" s="2">
        <f>SUMIFS('raw data'!$E:$E,'raw data'!$A:$A,"="&amp;WholeYearOnly1!$A901,'raw data'!$G:$G,"="&amp;WholeYearOnly1!$G901)</f>
        <v>0</v>
      </c>
      <c r="K901" s="24">
        <f ca="1">$E901*I901*Inputs!$A$2</f>
        <v>3.2538000000000005</v>
      </c>
      <c r="L901" s="11">
        <f ca="1">IFERROR(J901/K901,"")</f>
        <v>0</v>
      </c>
      <c r="M901" s="26">
        <f>J901/((8760)*(E901/1000))</f>
        <v>0</v>
      </c>
    </row>
    <row r="902" spans="1:13" x14ac:dyDescent="0.25">
      <c r="A902" s="2">
        <v>943</v>
      </c>
      <c r="C902" s="2" t="s">
        <v>5</v>
      </c>
      <c r="D902" s="2">
        <v>5</v>
      </c>
      <c r="E902" s="2">
        <v>2.218</v>
      </c>
      <c r="F902" s="12">
        <v>40483</v>
      </c>
      <c r="G902" s="18">
        <v>2014</v>
      </c>
      <c r="H902" s="2">
        <f ca="1">IF(G902=Inputs!$A$4,1,0)</f>
        <v>0</v>
      </c>
      <c r="I902" s="21">
        <f ca="1">IF(H902=1,HLOOKUP(MONTH(F902),Inputs!$B$11:$M$15,5),IF(YEAR($F902)&gt;$G902,0,IF(YEAR($F902)=$G902,HLOOKUP(MONTH(F902),Inputs!$B$11:$M$15,4),1)))</f>
        <v>1</v>
      </c>
      <c r="J902" s="2">
        <f>SUMIFS('raw data'!$E:$E,'raw data'!$A:$A,"="&amp;WholeYearOnly1!$A902,'raw data'!$G:$G,"="&amp;WholeYearOnly1!$G902)</f>
        <v>0</v>
      </c>
      <c r="K902" s="24">
        <f ca="1">$E902*I902*Inputs!$A$2</f>
        <v>2.4398</v>
      </c>
      <c r="L902" s="11">
        <f ca="1">IFERROR(J902/K902,"")</f>
        <v>0</v>
      </c>
      <c r="M902" s="26">
        <f>J902/((8760)*(E902/1000))</f>
        <v>0</v>
      </c>
    </row>
    <row r="903" spans="1:13" x14ac:dyDescent="0.25">
      <c r="A903" s="2">
        <v>952</v>
      </c>
      <c r="C903" s="2" t="s">
        <v>5</v>
      </c>
      <c r="D903" s="2">
        <v>9</v>
      </c>
      <c r="E903" s="2">
        <v>2.6110000000000002</v>
      </c>
      <c r="F903" s="12">
        <v>40299</v>
      </c>
      <c r="G903" s="18">
        <v>2014</v>
      </c>
      <c r="H903" s="2">
        <f ca="1">IF(G903=Inputs!$A$4,1,0)</f>
        <v>0</v>
      </c>
      <c r="I903" s="21">
        <f ca="1">IF(H903=1,HLOOKUP(MONTH(F903),Inputs!$B$11:$M$15,5),IF(YEAR($F903)&gt;$G903,0,IF(YEAR($F903)=$G903,HLOOKUP(MONTH(F903),Inputs!$B$11:$M$15,4),1)))</f>
        <v>1</v>
      </c>
      <c r="J903" s="2">
        <f>SUMIFS('raw data'!$E:$E,'raw data'!$A:$A,"="&amp;WholeYearOnly1!$A903,'raw data'!$G:$G,"="&amp;WholeYearOnly1!$G903)</f>
        <v>0</v>
      </c>
      <c r="K903" s="24">
        <f ca="1">$E903*I903*Inputs!$A$2</f>
        <v>2.8721000000000005</v>
      </c>
      <c r="L903" s="11">
        <f ca="1">IFERROR(J903/K903,"")</f>
        <v>0</v>
      </c>
      <c r="M903" s="26">
        <f>J903/((8760)*(E903/1000))</f>
        <v>0</v>
      </c>
    </row>
    <row r="904" spans="1:13" x14ac:dyDescent="0.25">
      <c r="A904" s="2">
        <v>958</v>
      </c>
      <c r="C904" s="2" t="s">
        <v>5</v>
      </c>
      <c r="D904" s="2">
        <v>9</v>
      </c>
      <c r="E904" s="2">
        <v>3.0659999999999998</v>
      </c>
      <c r="F904" s="12">
        <v>40422</v>
      </c>
      <c r="G904" s="18">
        <v>2014</v>
      </c>
      <c r="H904" s="2">
        <f ca="1">IF(G904=Inputs!$A$4,1,0)</f>
        <v>0</v>
      </c>
      <c r="I904" s="21">
        <f ca="1">IF(H904=1,HLOOKUP(MONTH(F904),Inputs!$B$11:$M$15,5),IF(YEAR($F904)&gt;$G904,0,IF(YEAR($F904)=$G904,HLOOKUP(MONTH(F904),Inputs!$B$11:$M$15,4),1)))</f>
        <v>1</v>
      </c>
      <c r="J904" s="2">
        <f>SUMIFS('raw data'!$E:$E,'raw data'!$A:$A,"="&amp;WholeYearOnly1!$A904,'raw data'!$G:$G,"="&amp;WholeYearOnly1!$G904)</f>
        <v>0</v>
      </c>
      <c r="K904" s="24">
        <f ca="1">$E904*I904*Inputs!$A$2</f>
        <v>3.3726000000000003</v>
      </c>
      <c r="L904" s="11">
        <f ca="1">IFERROR(J904/K904,"")</f>
        <v>0</v>
      </c>
      <c r="M904" s="26">
        <f>J904/((8760)*(E904/1000))</f>
        <v>0</v>
      </c>
    </row>
    <row r="905" spans="1:13" x14ac:dyDescent="0.25">
      <c r="A905" s="2">
        <v>968</v>
      </c>
      <c r="C905" s="2" t="s">
        <v>5</v>
      </c>
      <c r="D905" s="2">
        <v>9</v>
      </c>
      <c r="E905" s="2">
        <v>2.6110000000000002</v>
      </c>
      <c r="F905" s="12">
        <v>40391</v>
      </c>
      <c r="G905" s="18">
        <v>2014</v>
      </c>
      <c r="H905" s="2">
        <f ca="1">IF(G905=Inputs!$A$4,1,0)</f>
        <v>0</v>
      </c>
      <c r="I905" s="21">
        <f ca="1">IF(H905=1,HLOOKUP(MONTH(F905),Inputs!$B$11:$M$15,5),IF(YEAR($F905)&gt;$G905,0,IF(YEAR($F905)=$G905,HLOOKUP(MONTH(F905),Inputs!$B$11:$M$15,4),1)))</f>
        <v>1</v>
      </c>
      <c r="J905" s="2">
        <f>SUMIFS('raw data'!$E:$E,'raw data'!$A:$A,"="&amp;WholeYearOnly1!$A905,'raw data'!$G:$G,"="&amp;WholeYearOnly1!$G905)</f>
        <v>0</v>
      </c>
      <c r="K905" s="24">
        <f ca="1">$E905*I905*Inputs!$A$2</f>
        <v>2.8721000000000005</v>
      </c>
      <c r="L905" s="11">
        <f ca="1">IFERROR(J905/K905,"")</f>
        <v>0</v>
      </c>
      <c r="M905" s="26">
        <f>J905/((8760)*(E905/1000))</f>
        <v>0</v>
      </c>
    </row>
    <row r="906" spans="1:13" x14ac:dyDescent="0.25">
      <c r="A906" s="2">
        <v>970</v>
      </c>
      <c r="C906" s="2" t="s">
        <v>5</v>
      </c>
      <c r="D906" s="2">
        <v>8</v>
      </c>
      <c r="E906" s="2">
        <v>5.0599999999999996</v>
      </c>
      <c r="F906" s="12">
        <v>40360</v>
      </c>
      <c r="G906" s="18">
        <v>2014</v>
      </c>
      <c r="H906" s="2">
        <f ca="1">IF(G906=Inputs!$A$4,1,0)</f>
        <v>0</v>
      </c>
      <c r="I906" s="21">
        <f ca="1">IF(H906=1,HLOOKUP(MONTH(F906),Inputs!$B$11:$M$15,5),IF(YEAR($F906)&gt;$G906,0,IF(YEAR($F906)=$G906,HLOOKUP(MONTH(F906),Inputs!$B$11:$M$15,4),1)))</f>
        <v>1</v>
      </c>
      <c r="J906" s="2">
        <f>SUMIFS('raw data'!$E:$E,'raw data'!$A:$A,"="&amp;WholeYearOnly1!$A906,'raw data'!$G:$G,"="&amp;WholeYearOnly1!$G906)</f>
        <v>7</v>
      </c>
      <c r="K906" s="24">
        <f ca="1">$E906*I906*Inputs!$A$2</f>
        <v>5.5659999999999998</v>
      </c>
      <c r="L906" s="11">
        <f ca="1">IFERROR(J906/K906,"")</f>
        <v>1.2576356449874238</v>
      </c>
      <c r="M906" s="26">
        <f>J906/((8760)*(E906/1000))</f>
        <v>0.15792228418791851</v>
      </c>
    </row>
    <row r="907" spans="1:13" x14ac:dyDescent="0.25">
      <c r="A907" s="2">
        <v>971</v>
      </c>
      <c r="C907" s="2" t="s">
        <v>5</v>
      </c>
      <c r="D907" s="2">
        <v>8</v>
      </c>
      <c r="E907" s="2">
        <v>2.6</v>
      </c>
      <c r="F907" s="12">
        <v>40422</v>
      </c>
      <c r="G907" s="18">
        <v>2014</v>
      </c>
      <c r="H907" s="2">
        <f ca="1">IF(G907=Inputs!$A$4,1,0)</f>
        <v>0</v>
      </c>
      <c r="I907" s="21">
        <f ca="1">IF(H907=1,HLOOKUP(MONTH(F907),Inputs!$B$11:$M$15,5),IF(YEAR($F907)&gt;$G907,0,IF(YEAR($F907)=$G907,HLOOKUP(MONTH(F907),Inputs!$B$11:$M$15,4),1)))</f>
        <v>1</v>
      </c>
      <c r="J907" s="2">
        <f>SUMIFS('raw data'!$E:$E,'raw data'!$A:$A,"="&amp;WholeYearOnly1!$A907,'raw data'!$G:$G,"="&amp;WholeYearOnly1!$G907)</f>
        <v>4</v>
      </c>
      <c r="K907" s="24">
        <f ca="1">$E907*I907*Inputs!$A$2</f>
        <v>2.8600000000000003</v>
      </c>
      <c r="L907" s="11">
        <f ca="1">IFERROR(J907/K907,"")</f>
        <v>1.3986013986013985</v>
      </c>
      <c r="M907" s="26">
        <f>J907/((8760)*(E907/1000))</f>
        <v>0.17562346329469616</v>
      </c>
    </row>
    <row r="908" spans="1:13" x14ac:dyDescent="0.25">
      <c r="A908" s="2">
        <v>972</v>
      </c>
      <c r="C908" s="2" t="s">
        <v>5</v>
      </c>
      <c r="D908" s="2">
        <v>8</v>
      </c>
      <c r="E908" s="2">
        <v>3.6</v>
      </c>
      <c r="F908" s="12">
        <v>40391</v>
      </c>
      <c r="G908" s="18">
        <v>2014</v>
      </c>
      <c r="H908" s="2">
        <f ca="1">IF(G908=Inputs!$A$4,1,0)</f>
        <v>0</v>
      </c>
      <c r="I908" s="21">
        <f ca="1">IF(H908=1,HLOOKUP(MONTH(F908),Inputs!$B$11:$M$15,5),IF(YEAR($F908)&gt;$G908,0,IF(YEAR($F908)=$G908,HLOOKUP(MONTH(F908),Inputs!$B$11:$M$15,4),1)))</f>
        <v>1</v>
      </c>
      <c r="J908" s="2">
        <f>SUMIFS('raw data'!$E:$E,'raw data'!$A:$A,"="&amp;WholeYearOnly1!$A908,'raw data'!$G:$G,"="&amp;WholeYearOnly1!$G908)</f>
        <v>4</v>
      </c>
      <c r="K908" s="24">
        <f ca="1">$E908*I908*Inputs!$A$2</f>
        <v>3.9600000000000004</v>
      </c>
      <c r="L908" s="11">
        <f ca="1">IFERROR(J908/K908,"")</f>
        <v>1.0101010101010099</v>
      </c>
      <c r="M908" s="26">
        <f>J908/((8760)*(E908/1000))</f>
        <v>0.12683916793505837</v>
      </c>
    </row>
    <row r="909" spans="1:13" x14ac:dyDescent="0.25">
      <c r="A909" s="2">
        <v>973</v>
      </c>
      <c r="C909" s="2" t="s">
        <v>5</v>
      </c>
      <c r="D909" s="2">
        <v>9</v>
      </c>
      <c r="E909" s="2">
        <v>2.7789999999999999</v>
      </c>
      <c r="F909" s="12">
        <v>40422</v>
      </c>
      <c r="G909" s="18">
        <v>2014</v>
      </c>
      <c r="H909" s="2">
        <f ca="1">IF(G909=Inputs!$A$4,1,0)</f>
        <v>0</v>
      </c>
      <c r="I909" s="21">
        <f ca="1">IF(H909=1,HLOOKUP(MONTH(F909),Inputs!$B$11:$M$15,5),IF(YEAR($F909)&gt;$G909,0,IF(YEAR($F909)=$G909,HLOOKUP(MONTH(F909),Inputs!$B$11:$M$15,4),1)))</f>
        <v>1</v>
      </c>
      <c r="J909" s="2">
        <f>SUMIFS('raw data'!$E:$E,'raw data'!$A:$A,"="&amp;WholeYearOnly1!$A909,'raw data'!$G:$G,"="&amp;WholeYearOnly1!$G909)</f>
        <v>0</v>
      </c>
      <c r="K909" s="24">
        <f ca="1">$E909*I909*Inputs!$A$2</f>
        <v>3.0569000000000002</v>
      </c>
      <c r="L909" s="11">
        <f ca="1">IFERROR(J909/K909,"")</f>
        <v>0</v>
      </c>
      <c r="M909" s="26">
        <f>J909/((8760)*(E909/1000))</f>
        <v>0</v>
      </c>
    </row>
    <row r="910" spans="1:13" x14ac:dyDescent="0.25">
      <c r="A910" s="2">
        <v>980</v>
      </c>
      <c r="C910" s="2" t="s">
        <v>5</v>
      </c>
      <c r="D910" s="2">
        <v>2</v>
      </c>
      <c r="E910" s="2">
        <v>2.887</v>
      </c>
      <c r="F910" s="12">
        <v>40422</v>
      </c>
      <c r="G910" s="18">
        <v>2014</v>
      </c>
      <c r="H910" s="2">
        <f ca="1">IF(G910=Inputs!$A$4,1,0)</f>
        <v>0</v>
      </c>
      <c r="I910" s="21">
        <f ca="1">IF(H910=1,HLOOKUP(MONTH(F910),Inputs!$B$11:$M$15,5),IF(YEAR($F910)&gt;$G910,0,IF(YEAR($F910)=$G910,HLOOKUP(MONTH(F910),Inputs!$B$11:$M$15,4),1)))</f>
        <v>1</v>
      </c>
      <c r="J910" s="2">
        <f>SUMIFS('raw data'!$E:$E,'raw data'!$A:$A,"="&amp;WholeYearOnly1!$A910,'raw data'!$G:$G,"="&amp;WholeYearOnly1!$G910)</f>
        <v>0</v>
      </c>
      <c r="K910" s="24">
        <f ca="1">$E910*I910*Inputs!$A$2</f>
        <v>3.1757000000000004</v>
      </c>
      <c r="L910" s="11">
        <f ca="1">IFERROR(J910/K910,"")</f>
        <v>0</v>
      </c>
      <c r="M910" s="26">
        <f>J910/((8760)*(E910/1000))</f>
        <v>0</v>
      </c>
    </row>
    <row r="911" spans="1:13" x14ac:dyDescent="0.25">
      <c r="A911" s="2">
        <v>981</v>
      </c>
      <c r="C911" s="2" t="s">
        <v>5</v>
      </c>
      <c r="D911" s="2">
        <v>2</v>
      </c>
      <c r="E911" s="2">
        <v>2.887</v>
      </c>
      <c r="F911" s="12">
        <v>40422</v>
      </c>
      <c r="G911" s="18">
        <v>2014</v>
      </c>
      <c r="H911" s="2">
        <f ca="1">IF(G911=Inputs!$A$4,1,0)</f>
        <v>0</v>
      </c>
      <c r="I911" s="21">
        <f ca="1">IF(H911=1,HLOOKUP(MONTH(F911),Inputs!$B$11:$M$15,5),IF(YEAR($F911)&gt;$G911,0,IF(YEAR($F911)=$G911,HLOOKUP(MONTH(F911),Inputs!$B$11:$M$15,4),1)))</f>
        <v>1</v>
      </c>
      <c r="J911" s="2">
        <f>SUMIFS('raw data'!$E:$E,'raw data'!$A:$A,"="&amp;WholeYearOnly1!$A911,'raw data'!$G:$G,"="&amp;WholeYearOnly1!$G911)</f>
        <v>0</v>
      </c>
      <c r="K911" s="24">
        <f ca="1">$E911*I911*Inputs!$A$2</f>
        <v>3.1757000000000004</v>
      </c>
      <c r="L911" s="11">
        <f ca="1">IFERROR(J911/K911,"")</f>
        <v>0</v>
      </c>
      <c r="M911" s="26">
        <f>J911/((8760)*(E911/1000))</f>
        <v>0</v>
      </c>
    </row>
    <row r="912" spans="1:13" x14ac:dyDescent="0.25">
      <c r="A912" s="2">
        <v>989</v>
      </c>
      <c r="C912" s="2" t="s">
        <v>5</v>
      </c>
      <c r="D912" s="2">
        <v>9</v>
      </c>
      <c r="E912" s="2">
        <v>3.2</v>
      </c>
      <c r="F912" s="12">
        <v>40360</v>
      </c>
      <c r="G912" s="18">
        <v>2014</v>
      </c>
      <c r="H912" s="2">
        <f ca="1">IF(G912=Inputs!$A$4,1,0)</f>
        <v>0</v>
      </c>
      <c r="I912" s="21">
        <f ca="1">IF(H912=1,HLOOKUP(MONTH(F912),Inputs!$B$11:$M$15,5),IF(YEAR($F912)&gt;$G912,0,IF(YEAR($F912)=$G912,HLOOKUP(MONTH(F912),Inputs!$B$11:$M$15,4),1)))</f>
        <v>1</v>
      </c>
      <c r="J912" s="2">
        <f>SUMIFS('raw data'!$E:$E,'raw data'!$A:$A,"="&amp;WholeYearOnly1!$A912,'raw data'!$G:$G,"="&amp;WholeYearOnly1!$G912)</f>
        <v>4</v>
      </c>
      <c r="K912" s="24">
        <f ca="1">$E912*I912*Inputs!$A$2</f>
        <v>3.5200000000000005</v>
      </c>
      <c r="L912" s="11">
        <f ca="1">IFERROR(J912/K912,"")</f>
        <v>1.1363636363636362</v>
      </c>
      <c r="M912" s="26">
        <f>J912/((8760)*(E912/1000))</f>
        <v>0.14269406392694065</v>
      </c>
    </row>
    <row r="913" spans="1:13" x14ac:dyDescent="0.25">
      <c r="A913" s="2">
        <v>996</v>
      </c>
      <c r="C913" s="2" t="s">
        <v>5</v>
      </c>
      <c r="D913" s="2">
        <v>9</v>
      </c>
      <c r="E913" s="2">
        <v>2.5510000000000002</v>
      </c>
      <c r="F913" s="12">
        <v>40483</v>
      </c>
      <c r="G913" s="18">
        <v>2014</v>
      </c>
      <c r="H913" s="2">
        <f ca="1">IF(G913=Inputs!$A$4,1,0)</f>
        <v>0</v>
      </c>
      <c r="I913" s="21">
        <f ca="1">IF(H913=1,HLOOKUP(MONTH(F913),Inputs!$B$11:$M$15,5),IF(YEAR($F913)&gt;$G913,0,IF(YEAR($F913)=$G913,HLOOKUP(MONTH(F913),Inputs!$B$11:$M$15,4),1)))</f>
        <v>1</v>
      </c>
      <c r="J913" s="2">
        <f>SUMIFS('raw data'!$E:$E,'raw data'!$A:$A,"="&amp;WholeYearOnly1!$A913,'raw data'!$G:$G,"="&amp;WholeYearOnly1!$G913)</f>
        <v>0</v>
      </c>
      <c r="K913" s="24">
        <f ca="1">$E913*I913*Inputs!$A$2</f>
        <v>2.8061000000000003</v>
      </c>
      <c r="L913" s="11">
        <f ca="1">IFERROR(J913/K913,"")</f>
        <v>0</v>
      </c>
      <c r="M913" s="26">
        <f>J913/((8760)*(E913/1000))</f>
        <v>0</v>
      </c>
    </row>
    <row r="914" spans="1:13" x14ac:dyDescent="0.25">
      <c r="A914" s="2">
        <v>997</v>
      </c>
      <c r="C914" s="2" t="s">
        <v>5</v>
      </c>
      <c r="D914" s="2">
        <v>9</v>
      </c>
      <c r="E914" s="2">
        <v>2.93</v>
      </c>
      <c r="F914" s="12">
        <v>40483</v>
      </c>
      <c r="G914" s="18">
        <v>2014</v>
      </c>
      <c r="H914" s="2">
        <f ca="1">IF(G914=Inputs!$A$4,1,0)</f>
        <v>0</v>
      </c>
      <c r="I914" s="21">
        <f ca="1">IF(H914=1,HLOOKUP(MONTH(F914),Inputs!$B$11:$M$15,5),IF(YEAR($F914)&gt;$G914,0,IF(YEAR($F914)=$G914,HLOOKUP(MONTH(F914),Inputs!$B$11:$M$15,4),1)))</f>
        <v>1</v>
      </c>
      <c r="J914" s="2">
        <f>SUMIFS('raw data'!$E:$E,'raw data'!$A:$A,"="&amp;WholeYearOnly1!$A914,'raw data'!$G:$G,"="&amp;WholeYearOnly1!$G914)</f>
        <v>0</v>
      </c>
      <c r="K914" s="24">
        <f ca="1">$E914*I914*Inputs!$A$2</f>
        <v>3.2230000000000003</v>
      </c>
      <c r="L914" s="11">
        <f ca="1">IFERROR(J914/K914,"")</f>
        <v>0</v>
      </c>
      <c r="M914" s="26">
        <f>J914/((8760)*(E914/1000))</f>
        <v>0</v>
      </c>
    </row>
    <row r="915" spans="1:13" x14ac:dyDescent="0.25">
      <c r="A915" s="2">
        <v>998</v>
      </c>
      <c r="C915" s="2" t="s">
        <v>5</v>
      </c>
      <c r="D915" s="2">
        <v>9</v>
      </c>
      <c r="E915" s="2">
        <v>2.891</v>
      </c>
      <c r="F915" s="12">
        <v>40483</v>
      </c>
      <c r="G915" s="18">
        <v>2014</v>
      </c>
      <c r="H915" s="2">
        <f ca="1">IF(G915=Inputs!$A$4,1,0)</f>
        <v>0</v>
      </c>
      <c r="I915" s="21">
        <f ca="1">IF(H915=1,HLOOKUP(MONTH(F915),Inputs!$B$11:$M$15,5),IF(YEAR($F915)&gt;$G915,0,IF(YEAR($F915)=$G915,HLOOKUP(MONTH(F915),Inputs!$B$11:$M$15,4),1)))</f>
        <v>1</v>
      </c>
      <c r="J915" s="2">
        <f>SUMIFS('raw data'!$E:$E,'raw data'!$A:$A,"="&amp;WholeYearOnly1!$A915,'raw data'!$G:$G,"="&amp;WholeYearOnly1!$G915)</f>
        <v>0</v>
      </c>
      <c r="K915" s="24">
        <f ca="1">$E915*I915*Inputs!$A$2</f>
        <v>3.1801000000000004</v>
      </c>
      <c r="L915" s="11">
        <f ca="1">IFERROR(J915/K915,"")</f>
        <v>0</v>
      </c>
      <c r="M915" s="26">
        <f>J915/((8760)*(E915/1000))</f>
        <v>0</v>
      </c>
    </row>
    <row r="916" spans="1:13" x14ac:dyDescent="0.25">
      <c r="A916" s="2">
        <v>999</v>
      </c>
      <c r="C916" s="2" t="s">
        <v>5</v>
      </c>
      <c r="D916" s="2">
        <v>2</v>
      </c>
      <c r="E916" s="2">
        <v>2.4849999999999999</v>
      </c>
      <c r="F916" s="12">
        <v>40391</v>
      </c>
      <c r="G916" s="18">
        <v>2014</v>
      </c>
      <c r="H916" s="2">
        <f ca="1">IF(G916=Inputs!$A$4,1,0)</f>
        <v>0</v>
      </c>
      <c r="I916" s="21">
        <f ca="1">IF(H916=1,HLOOKUP(MONTH(F916),Inputs!$B$11:$M$15,5),IF(YEAR($F916)&gt;$G916,0,IF(YEAR($F916)=$G916,HLOOKUP(MONTH(F916),Inputs!$B$11:$M$15,4),1)))</f>
        <v>1</v>
      </c>
      <c r="J916" s="2">
        <f>SUMIFS('raw data'!$E:$E,'raw data'!$A:$A,"="&amp;WholeYearOnly1!$A916,'raw data'!$G:$G,"="&amp;WholeYearOnly1!$G916)</f>
        <v>3</v>
      </c>
      <c r="K916" s="24">
        <f ca="1">$E916*I916*Inputs!$A$2</f>
        <v>2.7335000000000003</v>
      </c>
      <c r="L916" s="11">
        <f ca="1">IFERROR(J916/K916,"")</f>
        <v>1.0974940552405341</v>
      </c>
      <c r="M916" s="26">
        <f>J916/((8760)*(E916/1000))</f>
        <v>0.13781318045257848</v>
      </c>
    </row>
    <row r="917" spans="1:13" x14ac:dyDescent="0.25">
      <c r="A917" s="2">
        <v>1001</v>
      </c>
      <c r="C917" s="2" t="s">
        <v>5</v>
      </c>
      <c r="D917" s="2">
        <v>9</v>
      </c>
      <c r="E917" s="2">
        <v>2.887</v>
      </c>
      <c r="F917" s="12">
        <v>40422</v>
      </c>
      <c r="G917" s="18">
        <v>2014</v>
      </c>
      <c r="H917" s="2">
        <f ca="1">IF(G917=Inputs!$A$4,1,0)</f>
        <v>0</v>
      </c>
      <c r="I917" s="21">
        <f ca="1">IF(H917=1,HLOOKUP(MONTH(F917),Inputs!$B$11:$M$15,5),IF(YEAR($F917)&gt;$G917,0,IF(YEAR($F917)=$G917,HLOOKUP(MONTH(F917),Inputs!$B$11:$M$15,4),1)))</f>
        <v>1</v>
      </c>
      <c r="J917" s="2">
        <f>SUMIFS('raw data'!$E:$E,'raw data'!$A:$A,"="&amp;WholeYearOnly1!$A917,'raw data'!$G:$G,"="&amp;WholeYearOnly1!$G917)</f>
        <v>0</v>
      </c>
      <c r="K917" s="24">
        <f ca="1">$E917*I917*Inputs!$A$2</f>
        <v>3.1757000000000004</v>
      </c>
      <c r="L917" s="11">
        <f ca="1">IFERROR(J917/K917,"")</f>
        <v>0</v>
      </c>
      <c r="M917" s="26">
        <f>J917/((8760)*(E917/1000))</f>
        <v>0</v>
      </c>
    </row>
    <row r="918" spans="1:13" x14ac:dyDescent="0.25">
      <c r="A918" s="2">
        <v>1003</v>
      </c>
      <c r="C918" s="2" t="s">
        <v>5</v>
      </c>
      <c r="D918" s="2">
        <v>9</v>
      </c>
      <c r="E918" s="2">
        <v>2.887</v>
      </c>
      <c r="F918" s="12">
        <v>40422</v>
      </c>
      <c r="G918" s="18">
        <v>2014</v>
      </c>
      <c r="H918" s="2">
        <f ca="1">IF(G918=Inputs!$A$4,1,0)</f>
        <v>0</v>
      </c>
      <c r="I918" s="21">
        <f ca="1">IF(H918=1,HLOOKUP(MONTH(F918),Inputs!$B$11:$M$15,5),IF(YEAR($F918)&gt;$G918,0,IF(YEAR($F918)=$G918,HLOOKUP(MONTH(F918),Inputs!$B$11:$M$15,4),1)))</f>
        <v>1</v>
      </c>
      <c r="J918" s="2">
        <f>SUMIFS('raw data'!$E:$E,'raw data'!$A:$A,"="&amp;WholeYearOnly1!$A918,'raw data'!$G:$G,"="&amp;WholeYearOnly1!$G918)</f>
        <v>0</v>
      </c>
      <c r="K918" s="24">
        <f ca="1">$E918*I918*Inputs!$A$2</f>
        <v>3.1757000000000004</v>
      </c>
      <c r="L918" s="11">
        <f ca="1">IFERROR(J918/K918,"")</f>
        <v>0</v>
      </c>
      <c r="M918" s="26">
        <f>J918/((8760)*(E918/1000))</f>
        <v>0</v>
      </c>
    </row>
    <row r="919" spans="1:13" x14ac:dyDescent="0.25">
      <c r="A919" s="2">
        <v>1004</v>
      </c>
      <c r="C919" s="2" t="s">
        <v>5</v>
      </c>
      <c r="D919" s="2">
        <v>2</v>
      </c>
      <c r="E919" s="2">
        <v>2.8860000000000001</v>
      </c>
      <c r="F919" s="12">
        <v>40422</v>
      </c>
      <c r="G919" s="18">
        <v>2014</v>
      </c>
      <c r="H919" s="2">
        <f ca="1">IF(G919=Inputs!$A$4,1,0)</f>
        <v>0</v>
      </c>
      <c r="I919" s="21">
        <f ca="1">IF(H919=1,HLOOKUP(MONTH(F919),Inputs!$B$11:$M$15,5),IF(YEAR($F919)&gt;$G919,0,IF(YEAR($F919)=$G919,HLOOKUP(MONTH(F919),Inputs!$B$11:$M$15,4),1)))</f>
        <v>1</v>
      </c>
      <c r="J919" s="2">
        <f>SUMIFS('raw data'!$E:$E,'raw data'!$A:$A,"="&amp;WholeYearOnly1!$A919,'raw data'!$G:$G,"="&amp;WholeYearOnly1!$G919)</f>
        <v>0</v>
      </c>
      <c r="K919" s="24">
        <f ca="1">$E919*I919*Inputs!$A$2</f>
        <v>3.1746000000000003</v>
      </c>
      <c r="L919" s="11">
        <f ca="1">IFERROR(J919/K919,"")</f>
        <v>0</v>
      </c>
      <c r="M919" s="26">
        <f>J919/((8760)*(E919/1000))</f>
        <v>0</v>
      </c>
    </row>
    <row r="920" spans="1:13" x14ac:dyDescent="0.25">
      <c r="A920" s="2">
        <v>1005</v>
      </c>
      <c r="C920" s="2" t="s">
        <v>5</v>
      </c>
      <c r="D920" s="2">
        <v>2</v>
      </c>
      <c r="E920" s="2">
        <v>2.9409999999999998</v>
      </c>
      <c r="F920" s="12">
        <v>40422</v>
      </c>
      <c r="G920" s="18">
        <v>2014</v>
      </c>
      <c r="H920" s="2">
        <f ca="1">IF(G920=Inputs!$A$4,1,0)</f>
        <v>0</v>
      </c>
      <c r="I920" s="21">
        <f ca="1">IF(H920=1,HLOOKUP(MONTH(F920),Inputs!$B$11:$M$15,5),IF(YEAR($F920)&gt;$G920,0,IF(YEAR($F920)=$G920,HLOOKUP(MONTH(F920),Inputs!$B$11:$M$15,4),1)))</f>
        <v>1</v>
      </c>
      <c r="J920" s="2">
        <f>SUMIFS('raw data'!$E:$E,'raw data'!$A:$A,"="&amp;WholeYearOnly1!$A920,'raw data'!$G:$G,"="&amp;WholeYearOnly1!$G920)</f>
        <v>0</v>
      </c>
      <c r="K920" s="24">
        <f ca="1">$E920*I920*Inputs!$A$2</f>
        <v>3.2351000000000001</v>
      </c>
      <c r="L920" s="11">
        <f ca="1">IFERROR(J920/K920,"")</f>
        <v>0</v>
      </c>
      <c r="M920" s="26">
        <f>J920/((8760)*(E920/1000))</f>
        <v>0</v>
      </c>
    </row>
    <row r="921" spans="1:13" x14ac:dyDescent="0.25">
      <c r="A921" s="2">
        <v>1009</v>
      </c>
      <c r="C921" s="2" t="s">
        <v>5</v>
      </c>
      <c r="D921" s="2">
        <v>6</v>
      </c>
      <c r="E921" s="2">
        <v>2.734</v>
      </c>
      <c r="F921" s="12">
        <v>40360</v>
      </c>
      <c r="G921" s="18">
        <v>2014</v>
      </c>
      <c r="H921" s="2">
        <f ca="1">IF(G921=Inputs!$A$4,1,0)</f>
        <v>0</v>
      </c>
      <c r="I921" s="21">
        <f ca="1">IF(H921=1,HLOOKUP(MONTH(F921),Inputs!$B$11:$M$15,5),IF(YEAR($F921)&gt;$G921,0,IF(YEAR($F921)=$G921,HLOOKUP(MONTH(F921),Inputs!$B$11:$M$15,4),1)))</f>
        <v>1</v>
      </c>
      <c r="J921" s="2">
        <f>SUMIFS('raw data'!$E:$E,'raw data'!$A:$A,"="&amp;WholeYearOnly1!$A921,'raw data'!$G:$G,"="&amp;WholeYearOnly1!$G921)</f>
        <v>0</v>
      </c>
      <c r="K921" s="24">
        <f ca="1">$E921*I921*Inputs!$A$2</f>
        <v>3.0074000000000001</v>
      </c>
      <c r="L921" s="11">
        <f ca="1">IFERROR(J921/K921,"")</f>
        <v>0</v>
      </c>
      <c r="M921" s="26">
        <f>J921/((8760)*(E921/1000))</f>
        <v>0</v>
      </c>
    </row>
    <row r="922" spans="1:13" x14ac:dyDescent="0.25">
      <c r="A922" s="2">
        <v>1010</v>
      </c>
      <c r="C922" s="2" t="s">
        <v>5</v>
      </c>
      <c r="D922" s="2">
        <v>6</v>
      </c>
      <c r="E922" s="2">
        <v>2.9750000000000001</v>
      </c>
      <c r="F922" s="12">
        <v>40483</v>
      </c>
      <c r="G922" s="18">
        <v>2014</v>
      </c>
      <c r="H922" s="2">
        <f ca="1">IF(G922=Inputs!$A$4,1,0)</f>
        <v>0</v>
      </c>
      <c r="I922" s="21">
        <f ca="1">IF(H922=1,HLOOKUP(MONTH(F922),Inputs!$B$11:$M$15,5),IF(YEAR($F922)&gt;$G922,0,IF(YEAR($F922)=$G922,HLOOKUP(MONTH(F922),Inputs!$B$11:$M$15,4),1)))</f>
        <v>1</v>
      </c>
      <c r="J922" s="2">
        <f>SUMIFS('raw data'!$E:$E,'raw data'!$A:$A,"="&amp;WholeYearOnly1!$A922,'raw data'!$G:$G,"="&amp;WholeYearOnly1!$G922)</f>
        <v>0</v>
      </c>
      <c r="K922" s="24">
        <f ca="1">$E922*I922*Inputs!$A$2</f>
        <v>3.2725000000000004</v>
      </c>
      <c r="L922" s="11">
        <f ca="1">IFERROR(J922/K922,"")</f>
        <v>0</v>
      </c>
      <c r="M922" s="26">
        <f>J922/((8760)*(E922/1000))</f>
        <v>0</v>
      </c>
    </row>
    <row r="923" spans="1:13" x14ac:dyDescent="0.25">
      <c r="A923" s="2">
        <v>1011</v>
      </c>
      <c r="C923" s="2" t="s">
        <v>5</v>
      </c>
      <c r="D923" s="2">
        <v>5</v>
      </c>
      <c r="E923" s="2">
        <v>3.1669999999999998</v>
      </c>
      <c r="F923" s="12">
        <v>40422</v>
      </c>
      <c r="G923" s="18">
        <v>2014</v>
      </c>
      <c r="H923" s="2">
        <f ca="1">IF(G923=Inputs!$A$4,1,0)</f>
        <v>0</v>
      </c>
      <c r="I923" s="21">
        <f ca="1">IF(H923=1,HLOOKUP(MONTH(F923),Inputs!$B$11:$M$15,5),IF(YEAR($F923)&gt;$G923,0,IF(YEAR($F923)=$G923,HLOOKUP(MONTH(F923),Inputs!$B$11:$M$15,4),1)))</f>
        <v>1</v>
      </c>
      <c r="J923" s="2">
        <f>SUMIFS('raw data'!$E:$E,'raw data'!$A:$A,"="&amp;WholeYearOnly1!$A923,'raw data'!$G:$G,"="&amp;WholeYearOnly1!$G923)</f>
        <v>0</v>
      </c>
      <c r="K923" s="24">
        <f ca="1">$E923*I923*Inputs!$A$2</f>
        <v>3.4837000000000002</v>
      </c>
      <c r="L923" s="11">
        <f ca="1">IFERROR(J923/K923,"")</f>
        <v>0</v>
      </c>
      <c r="M923" s="26">
        <f>J923/((8760)*(E923/1000))</f>
        <v>0</v>
      </c>
    </row>
    <row r="924" spans="1:13" x14ac:dyDescent="0.25">
      <c r="A924" s="2">
        <v>1012</v>
      </c>
      <c r="C924" s="2" t="s">
        <v>5</v>
      </c>
      <c r="D924" s="2">
        <v>5</v>
      </c>
      <c r="E924" s="2">
        <v>3.1669999999999998</v>
      </c>
      <c r="F924" s="12">
        <v>40452</v>
      </c>
      <c r="G924" s="18">
        <v>2014</v>
      </c>
      <c r="H924" s="2">
        <f ca="1">IF(G924=Inputs!$A$4,1,0)</f>
        <v>0</v>
      </c>
      <c r="I924" s="21">
        <f ca="1">IF(H924=1,HLOOKUP(MONTH(F924),Inputs!$B$11:$M$15,5),IF(YEAR($F924)&gt;$G924,0,IF(YEAR($F924)=$G924,HLOOKUP(MONTH(F924),Inputs!$B$11:$M$15,4),1)))</f>
        <v>1</v>
      </c>
      <c r="J924" s="2">
        <f>SUMIFS('raw data'!$E:$E,'raw data'!$A:$A,"="&amp;WholeYearOnly1!$A924,'raw data'!$G:$G,"="&amp;WholeYearOnly1!$G924)</f>
        <v>0</v>
      </c>
      <c r="K924" s="24">
        <f ca="1">$E924*I924*Inputs!$A$2</f>
        <v>3.4837000000000002</v>
      </c>
      <c r="L924" s="11">
        <f ca="1">IFERROR(J924/K924,"")</f>
        <v>0</v>
      </c>
      <c r="M924" s="26">
        <f>J924/((8760)*(E924/1000))</f>
        <v>0</v>
      </c>
    </row>
    <row r="925" spans="1:13" x14ac:dyDescent="0.25">
      <c r="A925" s="2">
        <v>1013</v>
      </c>
      <c r="C925" s="2" t="s">
        <v>5</v>
      </c>
      <c r="D925" s="2">
        <v>9</v>
      </c>
      <c r="E925" s="2">
        <v>2.9580000000000002</v>
      </c>
      <c r="F925" s="12">
        <v>40452</v>
      </c>
      <c r="G925" s="18">
        <v>2014</v>
      </c>
      <c r="H925" s="2">
        <f ca="1">IF(G925=Inputs!$A$4,1,0)</f>
        <v>0</v>
      </c>
      <c r="I925" s="21">
        <f ca="1">IF(H925=1,HLOOKUP(MONTH(F925),Inputs!$B$11:$M$15,5),IF(YEAR($F925)&gt;$G925,0,IF(YEAR($F925)=$G925,HLOOKUP(MONTH(F925),Inputs!$B$11:$M$15,4),1)))</f>
        <v>1</v>
      </c>
      <c r="J925" s="2">
        <f>SUMIFS('raw data'!$E:$E,'raw data'!$A:$A,"="&amp;WholeYearOnly1!$A925,'raw data'!$G:$G,"="&amp;WholeYearOnly1!$G925)</f>
        <v>0</v>
      </c>
      <c r="K925" s="24">
        <f ca="1">$E925*I925*Inputs!$A$2</f>
        <v>3.2538000000000005</v>
      </c>
      <c r="L925" s="11">
        <f ca="1">IFERROR(J925/K925,"")</f>
        <v>0</v>
      </c>
      <c r="M925" s="26">
        <f>J925/((8760)*(E925/1000))</f>
        <v>0</v>
      </c>
    </row>
    <row r="926" spans="1:13" x14ac:dyDescent="0.25">
      <c r="A926" s="2">
        <v>1016</v>
      </c>
      <c r="C926" s="2" t="s">
        <v>5</v>
      </c>
      <c r="D926" s="2">
        <v>2</v>
      </c>
      <c r="E926" s="2">
        <v>2.895</v>
      </c>
      <c r="F926" s="12">
        <v>40422</v>
      </c>
      <c r="G926" s="18">
        <v>2014</v>
      </c>
      <c r="H926" s="2">
        <f ca="1">IF(G926=Inputs!$A$4,1,0)</f>
        <v>0</v>
      </c>
      <c r="I926" s="21">
        <f ca="1">IF(H926=1,HLOOKUP(MONTH(F926),Inputs!$B$11:$M$15,5),IF(YEAR($F926)&gt;$G926,0,IF(YEAR($F926)=$G926,HLOOKUP(MONTH(F926),Inputs!$B$11:$M$15,4),1)))</f>
        <v>1</v>
      </c>
      <c r="J926" s="2">
        <f>SUMIFS('raw data'!$E:$E,'raw data'!$A:$A,"="&amp;WholeYearOnly1!$A926,'raw data'!$G:$G,"="&amp;WholeYearOnly1!$G926)</f>
        <v>0</v>
      </c>
      <c r="K926" s="24">
        <f ca="1">$E926*I926*Inputs!$A$2</f>
        <v>3.1845000000000003</v>
      </c>
      <c r="L926" s="11">
        <f ca="1">IFERROR(J926/K926,"")</f>
        <v>0</v>
      </c>
      <c r="M926" s="26">
        <f>J926/((8760)*(E926/1000))</f>
        <v>0</v>
      </c>
    </row>
    <row r="927" spans="1:13" x14ac:dyDescent="0.25">
      <c r="A927" s="2">
        <v>1017</v>
      </c>
      <c r="C927" s="2" t="s">
        <v>5</v>
      </c>
      <c r="D927" s="2">
        <v>9</v>
      </c>
      <c r="E927" s="2">
        <v>3.0089999999999999</v>
      </c>
      <c r="F927" s="12">
        <v>40360</v>
      </c>
      <c r="G927" s="18">
        <v>2014</v>
      </c>
      <c r="H927" s="2">
        <f ca="1">IF(G927=Inputs!$A$4,1,0)</f>
        <v>0</v>
      </c>
      <c r="I927" s="21">
        <f ca="1">IF(H927=1,HLOOKUP(MONTH(F927),Inputs!$B$11:$M$15,5),IF(YEAR($F927)&gt;$G927,0,IF(YEAR($F927)=$G927,HLOOKUP(MONTH(F927),Inputs!$B$11:$M$15,4),1)))</f>
        <v>1</v>
      </c>
      <c r="J927" s="2">
        <f>SUMIFS('raw data'!$E:$E,'raw data'!$A:$A,"="&amp;WholeYearOnly1!$A927,'raw data'!$G:$G,"="&amp;WholeYearOnly1!$G927)</f>
        <v>0</v>
      </c>
      <c r="K927" s="24">
        <f ca="1">$E927*I927*Inputs!$A$2</f>
        <v>3.3099000000000003</v>
      </c>
      <c r="L927" s="11">
        <f ca="1">IFERROR(J927/K927,"")</f>
        <v>0</v>
      </c>
      <c r="M927" s="26">
        <f>J927/((8760)*(E927/1000))</f>
        <v>0</v>
      </c>
    </row>
    <row r="928" spans="1:13" x14ac:dyDescent="0.25">
      <c r="A928" s="2">
        <v>1018</v>
      </c>
      <c r="C928" s="2" t="s">
        <v>5</v>
      </c>
      <c r="D928" s="2">
        <v>2</v>
      </c>
      <c r="E928" s="2">
        <v>2.887</v>
      </c>
      <c r="F928" s="12">
        <v>40422</v>
      </c>
      <c r="G928" s="18">
        <v>2014</v>
      </c>
      <c r="H928" s="2">
        <f ca="1">IF(G928=Inputs!$A$4,1,0)</f>
        <v>0</v>
      </c>
      <c r="I928" s="21">
        <f ca="1">IF(H928=1,HLOOKUP(MONTH(F928),Inputs!$B$11:$M$15,5),IF(YEAR($F928)&gt;$G928,0,IF(YEAR($F928)=$G928,HLOOKUP(MONTH(F928),Inputs!$B$11:$M$15,4),1)))</f>
        <v>1</v>
      </c>
      <c r="J928" s="2">
        <f>SUMIFS('raw data'!$E:$E,'raw data'!$A:$A,"="&amp;WholeYearOnly1!$A928,'raw data'!$G:$G,"="&amp;WholeYearOnly1!$G928)</f>
        <v>0</v>
      </c>
      <c r="K928" s="24">
        <f ca="1">$E928*I928*Inputs!$A$2</f>
        <v>3.1757000000000004</v>
      </c>
      <c r="L928" s="11">
        <f ca="1">IFERROR(J928/K928,"")</f>
        <v>0</v>
      </c>
      <c r="M928" s="26">
        <f>J928/((8760)*(E928/1000))</f>
        <v>0</v>
      </c>
    </row>
    <row r="929" spans="1:13" x14ac:dyDescent="0.25">
      <c r="A929" s="2">
        <v>1019</v>
      </c>
      <c r="C929" s="2" t="s">
        <v>5</v>
      </c>
      <c r="D929" s="2">
        <v>2</v>
      </c>
      <c r="E929" s="2">
        <v>3.1219999999999999</v>
      </c>
      <c r="F929" s="12">
        <v>40422</v>
      </c>
      <c r="G929" s="18">
        <v>2014</v>
      </c>
      <c r="H929" s="2">
        <f ca="1">IF(G929=Inputs!$A$4,1,0)</f>
        <v>0</v>
      </c>
      <c r="I929" s="21">
        <f ca="1">IF(H929=1,HLOOKUP(MONTH(F929),Inputs!$B$11:$M$15,5),IF(YEAR($F929)&gt;$G929,0,IF(YEAR($F929)=$G929,HLOOKUP(MONTH(F929),Inputs!$B$11:$M$15,4),1)))</f>
        <v>1</v>
      </c>
      <c r="J929" s="2">
        <f>SUMIFS('raw data'!$E:$E,'raw data'!$A:$A,"="&amp;WholeYearOnly1!$A929,'raw data'!$G:$G,"="&amp;WholeYearOnly1!$G929)</f>
        <v>0</v>
      </c>
      <c r="K929" s="24">
        <f ca="1">$E929*I929*Inputs!$A$2</f>
        <v>3.4342000000000001</v>
      </c>
      <c r="L929" s="11">
        <f ca="1">IFERROR(J929/K929,"")</f>
        <v>0</v>
      </c>
      <c r="M929" s="26">
        <f>J929/((8760)*(E929/1000))</f>
        <v>0</v>
      </c>
    </row>
    <row r="930" spans="1:13" x14ac:dyDescent="0.25">
      <c r="A930" s="2">
        <v>1026</v>
      </c>
      <c r="C930" s="2" t="s">
        <v>5</v>
      </c>
      <c r="D930" s="2">
        <v>9</v>
      </c>
      <c r="E930" s="2">
        <v>2.9580000000000002</v>
      </c>
      <c r="F930" s="12">
        <v>40483</v>
      </c>
      <c r="G930" s="18">
        <v>2014</v>
      </c>
      <c r="H930" s="2">
        <f ca="1">IF(G930=Inputs!$A$4,1,0)</f>
        <v>0</v>
      </c>
      <c r="I930" s="21">
        <f ca="1">IF(H930=1,HLOOKUP(MONTH(F930),Inputs!$B$11:$M$15,5),IF(YEAR($F930)&gt;$G930,0,IF(YEAR($F930)=$G930,HLOOKUP(MONTH(F930),Inputs!$B$11:$M$15,4),1)))</f>
        <v>1</v>
      </c>
      <c r="J930" s="2">
        <f>SUMIFS('raw data'!$E:$E,'raw data'!$A:$A,"="&amp;WholeYearOnly1!$A930,'raw data'!$G:$G,"="&amp;WholeYearOnly1!$G930)</f>
        <v>0</v>
      </c>
      <c r="K930" s="24">
        <f ca="1">$E930*I930*Inputs!$A$2</f>
        <v>3.2538000000000005</v>
      </c>
      <c r="L930" s="11">
        <f ca="1">IFERROR(J930/K930,"")</f>
        <v>0</v>
      </c>
      <c r="M930" s="26">
        <f>J930/((8760)*(E930/1000))</f>
        <v>0</v>
      </c>
    </row>
    <row r="931" spans="1:13" x14ac:dyDescent="0.25">
      <c r="A931" s="2">
        <v>1027</v>
      </c>
      <c r="C931" s="2" t="s">
        <v>5</v>
      </c>
      <c r="D931" s="2">
        <v>9</v>
      </c>
      <c r="E931" s="2">
        <v>2.891</v>
      </c>
      <c r="F931" s="12">
        <v>40483</v>
      </c>
      <c r="G931" s="18">
        <v>2014</v>
      </c>
      <c r="H931" s="2">
        <f ca="1">IF(G931=Inputs!$A$4,1,0)</f>
        <v>0</v>
      </c>
      <c r="I931" s="21">
        <f ca="1">IF(H931=1,HLOOKUP(MONTH(F931),Inputs!$B$11:$M$15,5),IF(YEAR($F931)&gt;$G931,0,IF(YEAR($F931)=$G931,HLOOKUP(MONTH(F931),Inputs!$B$11:$M$15,4),1)))</f>
        <v>1</v>
      </c>
      <c r="J931" s="2">
        <f>SUMIFS('raw data'!$E:$E,'raw data'!$A:$A,"="&amp;WholeYearOnly1!$A931,'raw data'!$G:$G,"="&amp;WholeYearOnly1!$G931)</f>
        <v>0</v>
      </c>
      <c r="K931" s="24">
        <f ca="1">$E931*I931*Inputs!$A$2</f>
        <v>3.1801000000000004</v>
      </c>
      <c r="L931" s="11">
        <f ca="1">IFERROR(J931/K931,"")</f>
        <v>0</v>
      </c>
      <c r="M931" s="26">
        <f>J931/((8760)*(E931/1000))</f>
        <v>0</v>
      </c>
    </row>
    <row r="932" spans="1:13" x14ac:dyDescent="0.25">
      <c r="A932" s="2">
        <v>1028</v>
      </c>
      <c r="C932" s="2" t="s">
        <v>5</v>
      </c>
      <c r="D932" s="2">
        <v>5</v>
      </c>
      <c r="E932" s="2">
        <v>2.5819999999999999</v>
      </c>
      <c r="F932" s="12">
        <v>40452</v>
      </c>
      <c r="G932" s="18">
        <v>2014</v>
      </c>
      <c r="H932" s="2">
        <f ca="1">IF(G932=Inputs!$A$4,1,0)</f>
        <v>0</v>
      </c>
      <c r="I932" s="21">
        <f ca="1">IF(H932=1,HLOOKUP(MONTH(F932),Inputs!$B$11:$M$15,5),IF(YEAR($F932)&gt;$G932,0,IF(YEAR($F932)=$G932,HLOOKUP(MONTH(F932),Inputs!$B$11:$M$15,4),1)))</f>
        <v>1</v>
      </c>
      <c r="J932" s="2">
        <f>SUMIFS('raw data'!$E:$E,'raw data'!$A:$A,"="&amp;WholeYearOnly1!$A932,'raw data'!$G:$G,"="&amp;WholeYearOnly1!$G932)</f>
        <v>0</v>
      </c>
      <c r="K932" s="24">
        <f ca="1">$E932*I932*Inputs!$A$2</f>
        <v>2.8402000000000003</v>
      </c>
      <c r="L932" s="11">
        <f ca="1">IFERROR(J932/K932,"")</f>
        <v>0</v>
      </c>
      <c r="M932" s="26">
        <f>J932/((8760)*(E932/1000))</f>
        <v>0</v>
      </c>
    </row>
    <row r="933" spans="1:13" x14ac:dyDescent="0.25">
      <c r="A933" s="2">
        <v>1030</v>
      </c>
      <c r="C933" s="2" t="s">
        <v>5</v>
      </c>
      <c r="D933" s="2">
        <v>9</v>
      </c>
      <c r="E933" s="2">
        <v>2.996</v>
      </c>
      <c r="F933" s="12">
        <v>40483</v>
      </c>
      <c r="G933" s="18">
        <v>2014</v>
      </c>
      <c r="H933" s="2">
        <f ca="1">IF(G933=Inputs!$A$4,1,0)</f>
        <v>0</v>
      </c>
      <c r="I933" s="21">
        <f ca="1">IF(H933=1,HLOOKUP(MONTH(F933),Inputs!$B$11:$M$15,5),IF(YEAR($F933)&gt;$G933,0,IF(YEAR($F933)=$G933,HLOOKUP(MONTH(F933),Inputs!$B$11:$M$15,4),1)))</f>
        <v>1</v>
      </c>
      <c r="J933" s="2">
        <f>SUMIFS('raw data'!$E:$E,'raw data'!$A:$A,"="&amp;WholeYearOnly1!$A933,'raw data'!$G:$G,"="&amp;WholeYearOnly1!$G933)</f>
        <v>0</v>
      </c>
      <c r="K933" s="24">
        <f ca="1">$E933*I933*Inputs!$A$2</f>
        <v>3.2956000000000003</v>
      </c>
      <c r="L933" s="11">
        <f ca="1">IFERROR(J933/K933,"")</f>
        <v>0</v>
      </c>
      <c r="M933" s="26">
        <f>J933/((8760)*(E933/1000))</f>
        <v>0</v>
      </c>
    </row>
    <row r="934" spans="1:13" x14ac:dyDescent="0.25">
      <c r="A934" s="2">
        <v>1031</v>
      </c>
      <c r="C934" s="2" t="s">
        <v>5</v>
      </c>
      <c r="D934" s="2">
        <v>5</v>
      </c>
      <c r="E934" s="2">
        <v>2.5819999999999999</v>
      </c>
      <c r="F934" s="12">
        <v>40452</v>
      </c>
      <c r="G934" s="18">
        <v>2014</v>
      </c>
      <c r="H934" s="2">
        <f ca="1">IF(G934=Inputs!$A$4,1,0)</f>
        <v>0</v>
      </c>
      <c r="I934" s="21">
        <f ca="1">IF(H934=1,HLOOKUP(MONTH(F934),Inputs!$B$11:$M$15,5),IF(YEAR($F934)&gt;$G934,0,IF(YEAR($F934)=$G934,HLOOKUP(MONTH(F934),Inputs!$B$11:$M$15,4),1)))</f>
        <v>1</v>
      </c>
      <c r="J934" s="2">
        <f>SUMIFS('raw data'!$E:$E,'raw data'!$A:$A,"="&amp;WholeYearOnly1!$A934,'raw data'!$G:$G,"="&amp;WholeYearOnly1!$G934)</f>
        <v>0</v>
      </c>
      <c r="K934" s="24">
        <f ca="1">$E934*I934*Inputs!$A$2</f>
        <v>2.8402000000000003</v>
      </c>
      <c r="L934" s="11">
        <f ca="1">IFERROR(J934/K934,"")</f>
        <v>0</v>
      </c>
      <c r="M934" s="26">
        <f>J934/((8760)*(E934/1000))</f>
        <v>0</v>
      </c>
    </row>
    <row r="935" spans="1:13" x14ac:dyDescent="0.25">
      <c r="A935" s="2">
        <v>1033</v>
      </c>
      <c r="C935" s="2" t="s">
        <v>5</v>
      </c>
      <c r="D935" s="2">
        <v>5</v>
      </c>
      <c r="E935" s="2">
        <v>3.14</v>
      </c>
      <c r="F935" s="12">
        <v>40422</v>
      </c>
      <c r="G935" s="18">
        <v>2014</v>
      </c>
      <c r="H935" s="2">
        <f ca="1">IF(G935=Inputs!$A$4,1,0)</f>
        <v>0</v>
      </c>
      <c r="I935" s="21">
        <f ca="1">IF(H935=1,HLOOKUP(MONTH(F935),Inputs!$B$11:$M$15,5),IF(YEAR($F935)&gt;$G935,0,IF(YEAR($F935)=$G935,HLOOKUP(MONTH(F935),Inputs!$B$11:$M$15,4),1)))</f>
        <v>1</v>
      </c>
      <c r="J935" s="2">
        <f>SUMIFS('raw data'!$E:$E,'raw data'!$A:$A,"="&amp;WholeYearOnly1!$A935,'raw data'!$G:$G,"="&amp;WholeYearOnly1!$G935)</f>
        <v>0</v>
      </c>
      <c r="K935" s="24">
        <f ca="1">$E935*I935*Inputs!$A$2</f>
        <v>3.4540000000000006</v>
      </c>
      <c r="L935" s="11">
        <f ca="1">IFERROR(J935/K935,"")</f>
        <v>0</v>
      </c>
      <c r="M935" s="26">
        <f>J935/((8760)*(E935/1000))</f>
        <v>0</v>
      </c>
    </row>
    <row r="936" spans="1:13" x14ac:dyDescent="0.25">
      <c r="A936" s="2">
        <v>1035</v>
      </c>
      <c r="C936" s="2" t="s">
        <v>5</v>
      </c>
      <c r="D936" s="2">
        <v>6</v>
      </c>
      <c r="E936" s="2">
        <v>2.3010000000000002</v>
      </c>
      <c r="F936" s="12">
        <v>40330</v>
      </c>
      <c r="G936" s="18">
        <v>2014</v>
      </c>
      <c r="H936" s="2">
        <f ca="1">IF(G936=Inputs!$A$4,1,0)</f>
        <v>0</v>
      </c>
      <c r="I936" s="21">
        <f ca="1">IF(H936=1,HLOOKUP(MONTH(F936),Inputs!$B$11:$M$15,5),IF(YEAR($F936)&gt;$G936,0,IF(YEAR($F936)=$G936,HLOOKUP(MONTH(F936),Inputs!$B$11:$M$15,4),1)))</f>
        <v>1</v>
      </c>
      <c r="J936" s="2">
        <f>SUMIFS('raw data'!$E:$E,'raw data'!$A:$A,"="&amp;WholeYearOnly1!$A936,'raw data'!$G:$G,"="&amp;WholeYearOnly1!$G936)</f>
        <v>0</v>
      </c>
      <c r="K936" s="24">
        <f ca="1">$E936*I936*Inputs!$A$2</f>
        <v>2.5311000000000003</v>
      </c>
      <c r="L936" s="11">
        <f ca="1">IFERROR(J936/K936,"")</f>
        <v>0</v>
      </c>
      <c r="M936" s="26">
        <f>J936/((8760)*(E936/1000))</f>
        <v>0</v>
      </c>
    </row>
    <row r="937" spans="1:13" x14ac:dyDescent="0.25">
      <c r="A937" s="2">
        <v>1036</v>
      </c>
      <c r="C937" s="2" t="s">
        <v>5</v>
      </c>
      <c r="D937" s="2">
        <v>3</v>
      </c>
      <c r="E937" s="2">
        <v>2.57</v>
      </c>
      <c r="F937" s="12">
        <v>40483</v>
      </c>
      <c r="G937" s="18">
        <v>2014</v>
      </c>
      <c r="H937" s="2">
        <f ca="1">IF(G937=Inputs!$A$4,1,0)</f>
        <v>0</v>
      </c>
      <c r="I937" s="21">
        <f ca="1">IF(H937=1,HLOOKUP(MONTH(F937),Inputs!$B$11:$M$15,5),IF(YEAR($F937)&gt;$G937,0,IF(YEAR($F937)=$G937,HLOOKUP(MONTH(F937),Inputs!$B$11:$M$15,4),1)))</f>
        <v>1</v>
      </c>
      <c r="J937" s="2">
        <f>SUMIFS('raw data'!$E:$E,'raw data'!$A:$A,"="&amp;WholeYearOnly1!$A937,'raw data'!$G:$G,"="&amp;WholeYearOnly1!$G937)</f>
        <v>0</v>
      </c>
      <c r="K937" s="24">
        <f ca="1">$E937*I937*Inputs!$A$2</f>
        <v>2.827</v>
      </c>
      <c r="L937" s="11">
        <f ca="1">IFERROR(J937/K937,"")</f>
        <v>0</v>
      </c>
      <c r="M937" s="26">
        <f>J937/((8760)*(E937/1000))</f>
        <v>0</v>
      </c>
    </row>
    <row r="938" spans="1:13" x14ac:dyDescent="0.25">
      <c r="A938" s="2">
        <v>1037</v>
      </c>
      <c r="C938" s="2" t="s">
        <v>5</v>
      </c>
      <c r="D938" s="2">
        <v>2</v>
      </c>
      <c r="E938" s="2">
        <v>3.37</v>
      </c>
      <c r="F938" s="12">
        <v>40422</v>
      </c>
      <c r="G938" s="18">
        <v>2014</v>
      </c>
      <c r="H938" s="2">
        <f ca="1">IF(G938=Inputs!$A$4,1,0)</f>
        <v>0</v>
      </c>
      <c r="I938" s="21">
        <f ca="1">IF(H938=1,HLOOKUP(MONTH(F938),Inputs!$B$11:$M$15,5),IF(YEAR($F938)&gt;$G938,0,IF(YEAR($F938)=$G938,HLOOKUP(MONTH(F938),Inputs!$B$11:$M$15,4),1)))</f>
        <v>1</v>
      </c>
      <c r="J938" s="2">
        <f>SUMIFS('raw data'!$E:$E,'raw data'!$A:$A,"="&amp;WholeYearOnly1!$A938,'raw data'!$G:$G,"="&amp;WholeYearOnly1!$G938)</f>
        <v>0</v>
      </c>
      <c r="K938" s="24">
        <f ca="1">$E938*I938*Inputs!$A$2</f>
        <v>3.7070000000000003</v>
      </c>
      <c r="L938" s="11">
        <f ca="1">IFERROR(J938/K938,"")</f>
        <v>0</v>
      </c>
      <c r="M938" s="26">
        <f>J938/((8760)*(E938/1000))</f>
        <v>0</v>
      </c>
    </row>
    <row r="939" spans="1:13" x14ac:dyDescent="0.25">
      <c r="A939" s="2">
        <v>1044</v>
      </c>
      <c r="C939" s="2" t="s">
        <v>5</v>
      </c>
      <c r="D939" s="2">
        <v>9</v>
      </c>
      <c r="E939" s="2">
        <v>2.851</v>
      </c>
      <c r="F939" s="12">
        <v>40483</v>
      </c>
      <c r="G939" s="18">
        <v>2014</v>
      </c>
      <c r="H939" s="2">
        <f ca="1">IF(G939=Inputs!$A$4,1,0)</f>
        <v>0</v>
      </c>
      <c r="I939" s="21">
        <f ca="1">IF(H939=1,HLOOKUP(MONTH(F939),Inputs!$B$11:$M$15,5),IF(YEAR($F939)&gt;$G939,0,IF(YEAR($F939)=$G939,HLOOKUP(MONTH(F939),Inputs!$B$11:$M$15,4),1)))</f>
        <v>1</v>
      </c>
      <c r="J939" s="2">
        <f>SUMIFS('raw data'!$E:$E,'raw data'!$A:$A,"="&amp;WholeYearOnly1!$A939,'raw data'!$G:$G,"="&amp;WholeYearOnly1!$G939)</f>
        <v>0</v>
      </c>
      <c r="K939" s="24">
        <f ca="1">$E939*I939*Inputs!$A$2</f>
        <v>3.1361000000000003</v>
      </c>
      <c r="L939" s="11">
        <f ca="1">IFERROR(J939/K939,"")</f>
        <v>0</v>
      </c>
      <c r="M939" s="26">
        <f>J939/((8760)*(E939/1000))</f>
        <v>0</v>
      </c>
    </row>
    <row r="940" spans="1:13" x14ac:dyDescent="0.25">
      <c r="A940" s="2">
        <v>1045</v>
      </c>
      <c r="C940" s="2" t="s">
        <v>5</v>
      </c>
      <c r="D940" s="2">
        <v>9</v>
      </c>
      <c r="E940" s="2">
        <v>2.891</v>
      </c>
      <c r="F940" s="12">
        <v>40452</v>
      </c>
      <c r="G940" s="18">
        <v>2014</v>
      </c>
      <c r="H940" s="2">
        <f ca="1">IF(G940=Inputs!$A$4,1,0)</f>
        <v>0</v>
      </c>
      <c r="I940" s="21">
        <f ca="1">IF(H940=1,HLOOKUP(MONTH(F940),Inputs!$B$11:$M$15,5),IF(YEAR($F940)&gt;$G940,0,IF(YEAR($F940)=$G940,HLOOKUP(MONTH(F940),Inputs!$B$11:$M$15,4),1)))</f>
        <v>1</v>
      </c>
      <c r="J940" s="2">
        <f>SUMIFS('raw data'!$E:$E,'raw data'!$A:$A,"="&amp;WholeYearOnly1!$A940,'raw data'!$G:$G,"="&amp;WholeYearOnly1!$G940)</f>
        <v>0</v>
      </c>
      <c r="K940" s="24">
        <f ca="1">$E940*I940*Inputs!$A$2</f>
        <v>3.1801000000000004</v>
      </c>
      <c r="L940" s="11">
        <f ca="1">IFERROR(J940/K940,"")</f>
        <v>0</v>
      </c>
      <c r="M940" s="26">
        <f>J940/((8760)*(E940/1000))</f>
        <v>0</v>
      </c>
    </row>
    <row r="941" spans="1:13" x14ac:dyDescent="0.25">
      <c r="A941" s="2">
        <v>1046</v>
      </c>
      <c r="C941" s="2" t="s">
        <v>5</v>
      </c>
      <c r="D941" s="2">
        <v>9</v>
      </c>
      <c r="E941" s="2">
        <v>2.891</v>
      </c>
      <c r="F941" s="12">
        <v>40452</v>
      </c>
      <c r="G941" s="18">
        <v>2014</v>
      </c>
      <c r="H941" s="2">
        <f ca="1">IF(G941=Inputs!$A$4,1,0)</f>
        <v>0</v>
      </c>
      <c r="I941" s="21">
        <f ca="1">IF(H941=1,HLOOKUP(MONTH(F941),Inputs!$B$11:$M$15,5),IF(YEAR($F941)&gt;$G941,0,IF(YEAR($F941)=$G941,HLOOKUP(MONTH(F941),Inputs!$B$11:$M$15,4),1)))</f>
        <v>1</v>
      </c>
      <c r="J941" s="2">
        <f>SUMIFS('raw data'!$E:$E,'raw data'!$A:$A,"="&amp;WholeYearOnly1!$A941,'raw data'!$G:$G,"="&amp;WholeYearOnly1!$G941)</f>
        <v>0</v>
      </c>
      <c r="K941" s="24">
        <f ca="1">$E941*I941*Inputs!$A$2</f>
        <v>3.1801000000000004</v>
      </c>
      <c r="L941" s="11">
        <f ca="1">IFERROR(J941/K941,"")</f>
        <v>0</v>
      </c>
      <c r="M941" s="26">
        <f>J941/((8760)*(E941/1000))</f>
        <v>0</v>
      </c>
    </row>
    <row r="942" spans="1:13" x14ac:dyDescent="0.25">
      <c r="A942" s="2">
        <v>1060</v>
      </c>
      <c r="C942" s="2" t="s">
        <v>5</v>
      </c>
      <c r="D942" s="2">
        <v>9</v>
      </c>
      <c r="E942" s="2">
        <v>2.82</v>
      </c>
      <c r="F942" s="12">
        <v>40452</v>
      </c>
      <c r="G942" s="18">
        <v>2014</v>
      </c>
      <c r="H942" s="2">
        <f ca="1">IF(G942=Inputs!$A$4,1,0)</f>
        <v>0</v>
      </c>
      <c r="I942" s="21">
        <f ca="1">IF(H942=1,HLOOKUP(MONTH(F942),Inputs!$B$11:$M$15,5),IF(YEAR($F942)&gt;$G942,0,IF(YEAR($F942)=$G942,HLOOKUP(MONTH(F942),Inputs!$B$11:$M$15,4),1)))</f>
        <v>1</v>
      </c>
      <c r="J942" s="2">
        <f>SUMIFS('raw data'!$E:$E,'raw data'!$A:$A,"="&amp;WholeYearOnly1!$A942,'raw data'!$G:$G,"="&amp;WholeYearOnly1!$G942)</f>
        <v>3</v>
      </c>
      <c r="K942" s="24">
        <f ca="1">$E942*I942*Inputs!$A$2</f>
        <v>3.1019999999999999</v>
      </c>
      <c r="L942" s="11">
        <f ca="1">IFERROR(J942/K942,"")</f>
        <v>0.96711798839458418</v>
      </c>
      <c r="M942" s="26">
        <f>J942/((8760)*(E942/1000))</f>
        <v>0.12144175653356651</v>
      </c>
    </row>
    <row r="943" spans="1:13" x14ac:dyDescent="0.25">
      <c r="A943" s="2">
        <v>1064</v>
      </c>
      <c r="C943" s="2" t="s">
        <v>5</v>
      </c>
      <c r="D943" s="2">
        <v>9</v>
      </c>
      <c r="E943" s="2">
        <v>3.76</v>
      </c>
      <c r="F943" s="12">
        <v>40422</v>
      </c>
      <c r="G943" s="18">
        <v>2014</v>
      </c>
      <c r="H943" s="2">
        <f ca="1">IF(G943=Inputs!$A$4,1,0)</f>
        <v>0</v>
      </c>
      <c r="I943" s="21">
        <f ca="1">IF(H943=1,HLOOKUP(MONTH(F943),Inputs!$B$11:$M$15,5),IF(YEAR($F943)&gt;$G943,0,IF(YEAR($F943)=$G943,HLOOKUP(MONTH(F943),Inputs!$B$11:$M$15,4),1)))</f>
        <v>1</v>
      </c>
      <c r="J943" s="2">
        <f>SUMIFS('raw data'!$E:$E,'raw data'!$A:$A,"="&amp;WholeYearOnly1!$A943,'raw data'!$G:$G,"="&amp;WholeYearOnly1!$G943)</f>
        <v>5</v>
      </c>
      <c r="K943" s="24">
        <f ca="1">$E943*I943*Inputs!$A$2</f>
        <v>4.1360000000000001</v>
      </c>
      <c r="L943" s="11">
        <f ca="1">IFERROR(J943/K943,"")</f>
        <v>1.2088974854932302</v>
      </c>
      <c r="M943" s="26">
        <f>J943/((8760)*(E943/1000))</f>
        <v>0.15180219566695816</v>
      </c>
    </row>
    <row r="944" spans="1:13" x14ac:dyDescent="0.25">
      <c r="A944" s="2">
        <v>1083</v>
      </c>
      <c r="C944" s="2" t="s">
        <v>5</v>
      </c>
      <c r="D944" s="2">
        <v>9</v>
      </c>
      <c r="E944" s="2">
        <v>3.51</v>
      </c>
      <c r="F944" s="12">
        <v>40360</v>
      </c>
      <c r="G944" s="18">
        <v>2014</v>
      </c>
      <c r="H944" s="2">
        <f ca="1">IF(G944=Inputs!$A$4,1,0)</f>
        <v>0</v>
      </c>
      <c r="I944" s="21">
        <f ca="1">IF(H944=1,HLOOKUP(MONTH(F944),Inputs!$B$11:$M$15,5),IF(YEAR($F944)&gt;$G944,0,IF(YEAR($F944)=$G944,HLOOKUP(MONTH(F944),Inputs!$B$11:$M$15,4),1)))</f>
        <v>1</v>
      </c>
      <c r="J944" s="2">
        <f>SUMIFS('raw data'!$E:$E,'raw data'!$A:$A,"="&amp;WholeYearOnly1!$A944,'raw data'!$G:$G,"="&amp;WholeYearOnly1!$G944)</f>
        <v>4</v>
      </c>
      <c r="K944" s="24">
        <f ca="1">$E944*I944*Inputs!$A$2</f>
        <v>3.8610000000000002</v>
      </c>
      <c r="L944" s="11">
        <f ca="1">IFERROR(J944/K944,"")</f>
        <v>1.0360010360010359</v>
      </c>
      <c r="M944" s="26">
        <f>J944/((8760)*(E944/1000))</f>
        <v>0.13009145429236754</v>
      </c>
    </row>
    <row r="945" spans="1:13" x14ac:dyDescent="0.25">
      <c r="A945" s="2">
        <v>1134</v>
      </c>
      <c r="C945" s="2" t="s">
        <v>5</v>
      </c>
      <c r="D945" s="2">
        <v>2</v>
      </c>
      <c r="E945" s="2">
        <v>3.6</v>
      </c>
      <c r="F945" s="12">
        <v>40391</v>
      </c>
      <c r="G945" s="18">
        <v>2014</v>
      </c>
      <c r="H945" s="2">
        <f ca="1">IF(G945=Inputs!$A$4,1,0)</f>
        <v>0</v>
      </c>
      <c r="I945" s="21">
        <f ca="1">IF(H945=1,HLOOKUP(MONTH(F945),Inputs!$B$11:$M$15,5),IF(YEAR($F945)&gt;$G945,0,IF(YEAR($F945)=$G945,HLOOKUP(MONTH(F945),Inputs!$B$11:$M$15,4),1)))</f>
        <v>1</v>
      </c>
      <c r="J945" s="2">
        <f>SUMIFS('raw data'!$E:$E,'raw data'!$A:$A,"="&amp;WholeYearOnly1!$A945,'raw data'!$G:$G,"="&amp;WholeYearOnly1!$G945)</f>
        <v>5</v>
      </c>
      <c r="K945" s="24">
        <f ca="1">$E945*I945*Inputs!$A$2</f>
        <v>3.9600000000000004</v>
      </c>
      <c r="L945" s="11">
        <f ca="1">IFERROR(J945/K945,"")</f>
        <v>1.2626262626262625</v>
      </c>
      <c r="M945" s="26">
        <f>J945/((8760)*(E945/1000))</f>
        <v>0.15854895991882295</v>
      </c>
    </row>
    <row r="946" spans="1:13" x14ac:dyDescent="0.25">
      <c r="A946" s="2">
        <v>1141</v>
      </c>
      <c r="C946" s="2" t="s">
        <v>5</v>
      </c>
      <c r="D946" s="2">
        <v>2</v>
      </c>
      <c r="E946" s="2">
        <v>2.8439999999999999</v>
      </c>
      <c r="F946" s="12">
        <v>40422</v>
      </c>
      <c r="G946" s="18">
        <v>2014</v>
      </c>
      <c r="H946" s="2">
        <f ca="1">IF(G946=Inputs!$A$4,1,0)</f>
        <v>0</v>
      </c>
      <c r="I946" s="21">
        <f ca="1">IF(H946=1,HLOOKUP(MONTH(F946),Inputs!$B$11:$M$15,5),IF(YEAR($F946)&gt;$G946,0,IF(YEAR($F946)=$G946,HLOOKUP(MONTH(F946),Inputs!$B$11:$M$15,4),1)))</f>
        <v>1</v>
      </c>
      <c r="J946" s="2">
        <f>SUMIFS('raw data'!$E:$E,'raw data'!$A:$A,"="&amp;WholeYearOnly1!$A946,'raw data'!$G:$G,"="&amp;WholeYearOnly1!$G946)</f>
        <v>0</v>
      </c>
      <c r="K946" s="24">
        <f ca="1">$E946*I946*Inputs!$A$2</f>
        <v>3.1284000000000001</v>
      </c>
      <c r="L946" s="11">
        <f ca="1">IFERROR(J946/K946,"")</f>
        <v>0</v>
      </c>
      <c r="M946" s="26">
        <f>J946/((8760)*(E946/1000))</f>
        <v>0</v>
      </c>
    </row>
    <row r="947" spans="1:13" x14ac:dyDescent="0.25">
      <c r="A947" s="2">
        <v>1153</v>
      </c>
      <c r="C947" s="2" t="s">
        <v>5</v>
      </c>
      <c r="D947" s="2">
        <v>2</v>
      </c>
      <c r="E947" s="2">
        <v>4.7300000000000004</v>
      </c>
      <c r="F947" s="12">
        <v>40360</v>
      </c>
      <c r="G947" s="18">
        <v>2014</v>
      </c>
      <c r="H947" s="2">
        <f ca="1">IF(G947=Inputs!$A$4,1,0)</f>
        <v>0</v>
      </c>
      <c r="I947" s="21">
        <f ca="1">IF(H947=1,HLOOKUP(MONTH(F947),Inputs!$B$11:$M$15,5),IF(YEAR($F947)&gt;$G947,0,IF(YEAR($F947)=$G947,HLOOKUP(MONTH(F947),Inputs!$B$11:$M$15,4),1)))</f>
        <v>1</v>
      </c>
      <c r="J947" s="2">
        <f>SUMIFS('raw data'!$E:$E,'raw data'!$A:$A,"="&amp;WholeYearOnly1!$A947,'raw data'!$G:$G,"="&amp;WholeYearOnly1!$G947)</f>
        <v>6</v>
      </c>
      <c r="K947" s="24">
        <f ca="1">$E947*I947*Inputs!$A$2</f>
        <v>5.2030000000000012</v>
      </c>
      <c r="L947" s="11">
        <f ca="1">IFERROR(J947/K947,"")</f>
        <v>1.1531808571977702</v>
      </c>
      <c r="M947" s="26">
        <f>J947/((8760)*(E947/1000))</f>
        <v>0.14480581540154652</v>
      </c>
    </row>
    <row r="948" spans="1:13" x14ac:dyDescent="0.25">
      <c r="A948" s="2">
        <v>1168</v>
      </c>
      <c r="C948" s="2" t="s">
        <v>5</v>
      </c>
      <c r="D948" s="2">
        <v>9</v>
      </c>
      <c r="E948" s="2">
        <v>2.6110000000000002</v>
      </c>
      <c r="F948" s="12">
        <v>40483</v>
      </c>
      <c r="G948" s="18">
        <v>2014</v>
      </c>
      <c r="H948" s="2">
        <f ca="1">IF(G948=Inputs!$A$4,1,0)</f>
        <v>0</v>
      </c>
      <c r="I948" s="21">
        <f ca="1">IF(H948=1,HLOOKUP(MONTH(F948),Inputs!$B$11:$M$15,5),IF(YEAR($F948)&gt;$G948,0,IF(YEAR($F948)=$G948,HLOOKUP(MONTH(F948),Inputs!$B$11:$M$15,4),1)))</f>
        <v>1</v>
      </c>
      <c r="J948" s="2">
        <f>SUMIFS('raw data'!$E:$E,'raw data'!$A:$A,"="&amp;WholeYearOnly1!$A948,'raw data'!$G:$G,"="&amp;WholeYearOnly1!$G948)</f>
        <v>0</v>
      </c>
      <c r="K948" s="24">
        <f ca="1">$E948*I948*Inputs!$A$2</f>
        <v>2.8721000000000005</v>
      </c>
      <c r="L948" s="11">
        <f ca="1">IFERROR(J948/K948,"")</f>
        <v>0</v>
      </c>
      <c r="M948" s="26">
        <f>J948/((8760)*(E948/1000))</f>
        <v>0</v>
      </c>
    </row>
    <row r="949" spans="1:13" x14ac:dyDescent="0.25">
      <c r="A949" s="2">
        <v>1170</v>
      </c>
      <c r="C949" s="2" t="s">
        <v>5</v>
      </c>
      <c r="D949" s="2">
        <v>9</v>
      </c>
      <c r="E949" s="2">
        <v>2.6110000000000002</v>
      </c>
      <c r="F949" s="12">
        <v>40391</v>
      </c>
      <c r="G949" s="18">
        <v>2014</v>
      </c>
      <c r="H949" s="2">
        <f ca="1">IF(G949=Inputs!$A$4,1,0)</f>
        <v>0</v>
      </c>
      <c r="I949" s="21">
        <f ca="1">IF(H949=1,HLOOKUP(MONTH(F949),Inputs!$B$11:$M$15,5),IF(YEAR($F949)&gt;$G949,0,IF(YEAR($F949)=$G949,HLOOKUP(MONTH(F949),Inputs!$B$11:$M$15,4),1)))</f>
        <v>1</v>
      </c>
      <c r="J949" s="2">
        <f>SUMIFS('raw data'!$E:$E,'raw data'!$A:$A,"="&amp;WholeYearOnly1!$A949,'raw data'!$G:$G,"="&amp;WholeYearOnly1!$G949)</f>
        <v>0</v>
      </c>
      <c r="K949" s="24">
        <f ca="1">$E949*I949*Inputs!$A$2</f>
        <v>2.8721000000000005</v>
      </c>
      <c r="L949" s="11">
        <f ca="1">IFERROR(J949/K949,"")</f>
        <v>0</v>
      </c>
      <c r="M949" s="26">
        <f>J949/((8760)*(E949/1000))</f>
        <v>0</v>
      </c>
    </row>
    <row r="950" spans="1:13" x14ac:dyDescent="0.25">
      <c r="A950" s="2">
        <v>1177</v>
      </c>
      <c r="C950" s="2" t="s">
        <v>5</v>
      </c>
      <c r="D950" s="2">
        <v>9</v>
      </c>
      <c r="E950" s="2">
        <v>3.0089999999999999</v>
      </c>
      <c r="F950" s="12">
        <v>40452</v>
      </c>
      <c r="G950" s="18">
        <v>2014</v>
      </c>
      <c r="H950" s="2">
        <f ca="1">IF(G950=Inputs!$A$4,1,0)</f>
        <v>0</v>
      </c>
      <c r="I950" s="21">
        <f ca="1">IF(H950=1,HLOOKUP(MONTH(F950),Inputs!$B$11:$M$15,5),IF(YEAR($F950)&gt;$G950,0,IF(YEAR($F950)=$G950,HLOOKUP(MONTH(F950),Inputs!$B$11:$M$15,4),1)))</f>
        <v>1</v>
      </c>
      <c r="J950" s="2">
        <f>SUMIFS('raw data'!$E:$E,'raw data'!$A:$A,"="&amp;WholeYearOnly1!$A950,'raw data'!$G:$G,"="&amp;WholeYearOnly1!$G950)</f>
        <v>0</v>
      </c>
      <c r="K950" s="24">
        <f ca="1">$E950*I950*Inputs!$A$2</f>
        <v>3.3099000000000003</v>
      </c>
      <c r="L950" s="11">
        <f ca="1">IFERROR(J950/K950,"")</f>
        <v>0</v>
      </c>
      <c r="M950" s="26">
        <f>J950/((8760)*(E950/1000))</f>
        <v>0</v>
      </c>
    </row>
    <row r="951" spans="1:13" x14ac:dyDescent="0.25">
      <c r="A951" s="2">
        <v>1178</v>
      </c>
      <c r="C951" s="2" t="s">
        <v>5</v>
      </c>
      <c r="D951" s="2">
        <v>9</v>
      </c>
      <c r="E951" s="2">
        <v>2.6110000000000002</v>
      </c>
      <c r="F951" s="12">
        <v>40452</v>
      </c>
      <c r="G951" s="18">
        <v>2014</v>
      </c>
      <c r="H951" s="2">
        <f ca="1">IF(G951=Inputs!$A$4,1,0)</f>
        <v>0</v>
      </c>
      <c r="I951" s="21">
        <f ca="1">IF(H951=1,HLOOKUP(MONTH(F951),Inputs!$B$11:$M$15,5),IF(YEAR($F951)&gt;$G951,0,IF(YEAR($F951)=$G951,HLOOKUP(MONTH(F951),Inputs!$B$11:$M$15,4),1)))</f>
        <v>1</v>
      </c>
      <c r="J951" s="2">
        <f>SUMIFS('raw data'!$E:$E,'raw data'!$A:$A,"="&amp;WholeYearOnly1!$A951,'raw data'!$G:$G,"="&amp;WholeYearOnly1!$G951)</f>
        <v>0</v>
      </c>
      <c r="K951" s="24">
        <f ca="1">$E951*I951*Inputs!$A$2</f>
        <v>2.8721000000000005</v>
      </c>
      <c r="L951" s="11">
        <f ca="1">IFERROR(J951/K951,"")</f>
        <v>0</v>
      </c>
      <c r="M951" s="26">
        <f>J951/((8760)*(E951/1000))</f>
        <v>0</v>
      </c>
    </row>
    <row r="952" spans="1:13" x14ac:dyDescent="0.25">
      <c r="A952" s="2">
        <v>1179</v>
      </c>
      <c r="C952" s="2" t="s">
        <v>5</v>
      </c>
      <c r="D952" s="2">
        <v>9</v>
      </c>
      <c r="E952" s="2">
        <v>3.0089999999999999</v>
      </c>
      <c r="F952" s="12">
        <v>40452</v>
      </c>
      <c r="G952" s="18">
        <v>2014</v>
      </c>
      <c r="H952" s="2">
        <f ca="1">IF(G952=Inputs!$A$4,1,0)</f>
        <v>0</v>
      </c>
      <c r="I952" s="21">
        <f ca="1">IF(H952=1,HLOOKUP(MONTH(F952),Inputs!$B$11:$M$15,5),IF(YEAR($F952)&gt;$G952,0,IF(YEAR($F952)=$G952,HLOOKUP(MONTH(F952),Inputs!$B$11:$M$15,4),1)))</f>
        <v>1</v>
      </c>
      <c r="J952" s="2">
        <f>SUMIFS('raw data'!$E:$E,'raw data'!$A:$A,"="&amp;WholeYearOnly1!$A952,'raw data'!$G:$G,"="&amp;WholeYearOnly1!$G952)</f>
        <v>0</v>
      </c>
      <c r="K952" s="24">
        <f ca="1">$E952*I952*Inputs!$A$2</f>
        <v>3.3099000000000003</v>
      </c>
      <c r="L952" s="11">
        <f ca="1">IFERROR(J952/K952,"")</f>
        <v>0</v>
      </c>
      <c r="M952" s="26">
        <f>J952/((8760)*(E952/1000))</f>
        <v>0</v>
      </c>
    </row>
    <row r="953" spans="1:13" x14ac:dyDescent="0.25">
      <c r="A953" s="2">
        <v>1180</v>
      </c>
      <c r="C953" s="2" t="s">
        <v>5</v>
      </c>
      <c r="D953" s="2">
        <v>9</v>
      </c>
      <c r="E953" s="2">
        <v>2.7480000000000002</v>
      </c>
      <c r="F953" s="12">
        <v>40360</v>
      </c>
      <c r="G953" s="18">
        <v>2014</v>
      </c>
      <c r="H953" s="2">
        <f ca="1">IF(G953=Inputs!$A$4,1,0)</f>
        <v>0</v>
      </c>
      <c r="I953" s="21">
        <f ca="1">IF(H953=1,HLOOKUP(MONTH(F953),Inputs!$B$11:$M$15,5),IF(YEAR($F953)&gt;$G953,0,IF(YEAR($F953)=$G953,HLOOKUP(MONTH(F953),Inputs!$B$11:$M$15,4),1)))</f>
        <v>1</v>
      </c>
      <c r="J953" s="2">
        <f>SUMIFS('raw data'!$E:$E,'raw data'!$A:$A,"="&amp;WholeYearOnly1!$A953,'raw data'!$G:$G,"="&amp;WholeYearOnly1!$G953)</f>
        <v>0</v>
      </c>
      <c r="K953" s="24">
        <f ca="1">$E953*I953*Inputs!$A$2</f>
        <v>3.0228000000000006</v>
      </c>
      <c r="L953" s="11">
        <f ca="1">IFERROR(J953/K953,"")</f>
        <v>0</v>
      </c>
      <c r="M953" s="26">
        <f>J953/((8760)*(E953/1000))</f>
        <v>0</v>
      </c>
    </row>
    <row r="954" spans="1:13" x14ac:dyDescent="0.25">
      <c r="A954" s="2">
        <v>1181</v>
      </c>
      <c r="C954" s="2" t="s">
        <v>5</v>
      </c>
      <c r="D954" s="2">
        <v>9</v>
      </c>
      <c r="E954" s="2">
        <v>2.6110000000000002</v>
      </c>
      <c r="F954" s="12">
        <v>40452</v>
      </c>
      <c r="G954" s="18">
        <v>2014</v>
      </c>
      <c r="H954" s="2">
        <f ca="1">IF(G954=Inputs!$A$4,1,0)</f>
        <v>0</v>
      </c>
      <c r="I954" s="21">
        <f ca="1">IF(H954=1,HLOOKUP(MONTH(F954),Inputs!$B$11:$M$15,5),IF(YEAR($F954)&gt;$G954,0,IF(YEAR($F954)=$G954,HLOOKUP(MONTH(F954),Inputs!$B$11:$M$15,4),1)))</f>
        <v>1</v>
      </c>
      <c r="J954" s="2">
        <f>SUMIFS('raw data'!$E:$E,'raw data'!$A:$A,"="&amp;WholeYearOnly1!$A954,'raw data'!$G:$G,"="&amp;WholeYearOnly1!$G954)</f>
        <v>0</v>
      </c>
      <c r="K954" s="24">
        <f ca="1">$E954*I954*Inputs!$A$2</f>
        <v>2.8721000000000005</v>
      </c>
      <c r="L954" s="11">
        <f ca="1">IFERROR(J954/K954,"")</f>
        <v>0</v>
      </c>
      <c r="M954" s="26">
        <f>J954/((8760)*(E954/1000))</f>
        <v>0</v>
      </c>
    </row>
    <row r="955" spans="1:13" x14ac:dyDescent="0.25">
      <c r="A955" s="2">
        <v>1187</v>
      </c>
      <c r="C955" s="2" t="s">
        <v>5</v>
      </c>
      <c r="D955" s="2">
        <v>9</v>
      </c>
      <c r="E955" s="2">
        <v>2.6110000000000002</v>
      </c>
      <c r="F955" s="12">
        <v>40483</v>
      </c>
      <c r="G955" s="18">
        <v>2014</v>
      </c>
      <c r="H955" s="2">
        <f ca="1">IF(G955=Inputs!$A$4,1,0)</f>
        <v>0</v>
      </c>
      <c r="I955" s="21">
        <f ca="1">IF(H955=1,HLOOKUP(MONTH(F955),Inputs!$B$11:$M$15,5),IF(YEAR($F955)&gt;$G955,0,IF(YEAR($F955)=$G955,HLOOKUP(MONTH(F955),Inputs!$B$11:$M$15,4),1)))</f>
        <v>1</v>
      </c>
      <c r="J955" s="2">
        <f>SUMIFS('raw data'!$E:$E,'raw data'!$A:$A,"="&amp;WholeYearOnly1!$A955,'raw data'!$G:$G,"="&amp;WholeYearOnly1!$G955)</f>
        <v>0</v>
      </c>
      <c r="K955" s="24">
        <f ca="1">$E955*I955*Inputs!$A$2</f>
        <v>2.8721000000000005</v>
      </c>
      <c r="L955" s="11">
        <f ca="1">IFERROR(J955/K955,"")</f>
        <v>0</v>
      </c>
      <c r="M955" s="26">
        <f>J955/((8760)*(E955/1000))</f>
        <v>0</v>
      </c>
    </row>
    <row r="956" spans="1:13" x14ac:dyDescent="0.25">
      <c r="A956" s="2">
        <v>1191</v>
      </c>
      <c r="C956" s="2" t="s">
        <v>5</v>
      </c>
      <c r="D956" s="2">
        <v>2</v>
      </c>
      <c r="E956" s="2">
        <v>2.9409999999999998</v>
      </c>
      <c r="F956" s="12">
        <v>40422</v>
      </c>
      <c r="G956" s="18">
        <v>2014</v>
      </c>
      <c r="H956" s="2">
        <f ca="1">IF(G956=Inputs!$A$4,1,0)</f>
        <v>0</v>
      </c>
      <c r="I956" s="21">
        <f ca="1">IF(H956=1,HLOOKUP(MONTH(F956),Inputs!$B$11:$M$15,5),IF(YEAR($F956)&gt;$G956,0,IF(YEAR($F956)=$G956,HLOOKUP(MONTH(F956),Inputs!$B$11:$M$15,4),1)))</f>
        <v>1</v>
      </c>
      <c r="J956" s="2">
        <f>SUMIFS('raw data'!$E:$E,'raw data'!$A:$A,"="&amp;WholeYearOnly1!$A956,'raw data'!$G:$G,"="&amp;WholeYearOnly1!$G956)</f>
        <v>0</v>
      </c>
      <c r="K956" s="24">
        <f ca="1">$E956*I956*Inputs!$A$2</f>
        <v>3.2351000000000001</v>
      </c>
      <c r="L956" s="11">
        <f ca="1">IFERROR(J956/K956,"")</f>
        <v>0</v>
      </c>
      <c r="M956" s="26">
        <f>J956/((8760)*(E956/1000))</f>
        <v>0</v>
      </c>
    </row>
    <row r="957" spans="1:13" x14ac:dyDescent="0.25">
      <c r="A957" s="2">
        <v>1195</v>
      </c>
      <c r="C957" s="2" t="s">
        <v>5</v>
      </c>
      <c r="D957" s="2">
        <v>2</v>
      </c>
      <c r="E957" s="2">
        <v>5.64</v>
      </c>
      <c r="F957" s="12">
        <v>40360</v>
      </c>
      <c r="G957" s="18">
        <v>2014</v>
      </c>
      <c r="H957" s="2">
        <f ca="1">IF(G957=Inputs!$A$4,1,0)</f>
        <v>0</v>
      </c>
      <c r="I957" s="21">
        <f ca="1">IF(H957=1,HLOOKUP(MONTH(F957),Inputs!$B$11:$M$15,5),IF(YEAR($F957)&gt;$G957,0,IF(YEAR($F957)=$G957,HLOOKUP(MONTH(F957),Inputs!$B$11:$M$15,4),1)))</f>
        <v>1</v>
      </c>
      <c r="J957" s="2">
        <f>SUMIFS('raw data'!$E:$E,'raw data'!$A:$A,"="&amp;WholeYearOnly1!$A957,'raw data'!$G:$G,"="&amp;WholeYearOnly1!$G957)</f>
        <v>7</v>
      </c>
      <c r="K957" s="24">
        <f ca="1">$E957*I957*Inputs!$A$2</f>
        <v>6.2039999999999997</v>
      </c>
      <c r="L957" s="11">
        <f ca="1">IFERROR(J957/K957,"")</f>
        <v>1.1283043197936815</v>
      </c>
      <c r="M957" s="26">
        <f>J957/((8760)*(E957/1000))</f>
        <v>0.14168204928916092</v>
      </c>
    </row>
    <row r="958" spans="1:13" x14ac:dyDescent="0.25">
      <c r="A958" s="2">
        <v>1234</v>
      </c>
      <c r="C958" s="2" t="s">
        <v>5</v>
      </c>
      <c r="D958" s="2">
        <v>9</v>
      </c>
      <c r="E958" s="2">
        <v>3.0089999999999999</v>
      </c>
      <c r="F958" s="12">
        <v>40422</v>
      </c>
      <c r="G958" s="18">
        <v>2014</v>
      </c>
      <c r="H958" s="2">
        <f ca="1">IF(G958=Inputs!$A$4,1,0)</f>
        <v>0</v>
      </c>
      <c r="I958" s="21">
        <f ca="1">IF(H958=1,HLOOKUP(MONTH(F958),Inputs!$B$11:$M$15,5),IF(YEAR($F958)&gt;$G958,0,IF(YEAR($F958)=$G958,HLOOKUP(MONTH(F958),Inputs!$B$11:$M$15,4),1)))</f>
        <v>1</v>
      </c>
      <c r="J958" s="2">
        <f>SUMIFS('raw data'!$E:$E,'raw data'!$A:$A,"="&amp;WholeYearOnly1!$A958,'raw data'!$G:$G,"="&amp;WholeYearOnly1!$G958)</f>
        <v>0</v>
      </c>
      <c r="K958" s="24">
        <f ca="1">$E958*I958*Inputs!$A$2</f>
        <v>3.3099000000000003</v>
      </c>
      <c r="L958" s="11">
        <f ca="1">IFERROR(J958/K958,"")</f>
        <v>0</v>
      </c>
      <c r="M958" s="26">
        <f>J958/((8760)*(E958/1000))</f>
        <v>0</v>
      </c>
    </row>
    <row r="959" spans="1:13" x14ac:dyDescent="0.25">
      <c r="A959" s="2">
        <v>1239</v>
      </c>
      <c r="C959" s="2" t="s">
        <v>5</v>
      </c>
      <c r="D959" s="2">
        <v>5</v>
      </c>
      <c r="E959" s="2">
        <v>3.1680000000000001</v>
      </c>
      <c r="F959" s="12">
        <v>40422</v>
      </c>
      <c r="G959" s="18">
        <v>2014</v>
      </c>
      <c r="H959" s="2">
        <f ca="1">IF(G959=Inputs!$A$4,1,0)</f>
        <v>0</v>
      </c>
      <c r="I959" s="21">
        <f ca="1">IF(H959=1,HLOOKUP(MONTH(F959),Inputs!$B$11:$M$15,5),IF(YEAR($F959)&gt;$G959,0,IF(YEAR($F959)=$G959,HLOOKUP(MONTH(F959),Inputs!$B$11:$M$15,4),1)))</f>
        <v>1</v>
      </c>
      <c r="J959" s="2">
        <f>SUMIFS('raw data'!$E:$E,'raw data'!$A:$A,"="&amp;WholeYearOnly1!$A959,'raw data'!$G:$G,"="&amp;WholeYearOnly1!$G959)</f>
        <v>4</v>
      </c>
      <c r="K959" s="24">
        <f ca="1">$E959*I959*Inputs!$A$2</f>
        <v>3.4848000000000003</v>
      </c>
      <c r="L959" s="11">
        <f ca="1">IFERROR(J959/K959,"")</f>
        <v>1.1478420569329659</v>
      </c>
      <c r="M959" s="26">
        <f>J959/((8760)*(E959/1000))</f>
        <v>0.14413541810802083</v>
      </c>
    </row>
    <row r="960" spans="1:13" x14ac:dyDescent="0.25">
      <c r="A960" s="2">
        <v>1272</v>
      </c>
      <c r="C960" s="2" t="s">
        <v>5</v>
      </c>
      <c r="D960" s="2">
        <v>8</v>
      </c>
      <c r="E960" s="2">
        <v>2.4</v>
      </c>
      <c r="F960" s="12">
        <v>40422</v>
      </c>
      <c r="G960" s="18">
        <v>2014</v>
      </c>
      <c r="H960" s="2">
        <f ca="1">IF(G960=Inputs!$A$4,1,0)</f>
        <v>0</v>
      </c>
      <c r="I960" s="21">
        <f ca="1">IF(H960=1,HLOOKUP(MONTH(F960),Inputs!$B$11:$M$15,5),IF(YEAR($F960)&gt;$G960,0,IF(YEAR($F960)=$G960,HLOOKUP(MONTH(F960),Inputs!$B$11:$M$15,4),1)))</f>
        <v>1</v>
      </c>
      <c r="J960" s="2">
        <f>SUMIFS('raw data'!$E:$E,'raw data'!$A:$A,"="&amp;WholeYearOnly1!$A960,'raw data'!$G:$G,"="&amp;WholeYearOnly1!$G960)</f>
        <v>3</v>
      </c>
      <c r="K960" s="24">
        <f ca="1">$E960*I960*Inputs!$A$2</f>
        <v>2.64</v>
      </c>
      <c r="L960" s="11">
        <f ca="1">IFERROR(J960/K960,"")</f>
        <v>1.1363636363636362</v>
      </c>
      <c r="M960" s="26">
        <f>J960/((8760)*(E960/1000))</f>
        <v>0.14269406392694065</v>
      </c>
    </row>
    <row r="961" spans="1:13" x14ac:dyDescent="0.25">
      <c r="A961" s="2">
        <v>1278</v>
      </c>
      <c r="C961" s="2" t="s">
        <v>5</v>
      </c>
      <c r="D961" s="2">
        <v>2</v>
      </c>
      <c r="E961" s="2">
        <v>7.2</v>
      </c>
      <c r="F961" s="12">
        <v>40238</v>
      </c>
      <c r="G961" s="18">
        <v>2014</v>
      </c>
      <c r="H961" s="2">
        <f ca="1">IF(G961=Inputs!$A$4,1,0)</f>
        <v>0</v>
      </c>
      <c r="I961" s="21">
        <f ca="1">IF(H961=1,HLOOKUP(MONTH(F961),Inputs!$B$11:$M$15,5),IF(YEAR($F961)&gt;$G961,0,IF(YEAR($F961)=$G961,HLOOKUP(MONTH(F961),Inputs!$B$11:$M$15,4),1)))</f>
        <v>1</v>
      </c>
      <c r="J961" s="2">
        <f>SUMIFS('raw data'!$E:$E,'raw data'!$A:$A,"="&amp;WholeYearOnly1!$A961,'raw data'!$G:$G,"="&amp;WholeYearOnly1!$G961)</f>
        <v>8</v>
      </c>
      <c r="K961" s="24">
        <f ca="1">$E961*I961*Inputs!$A$2</f>
        <v>7.9200000000000008</v>
      </c>
      <c r="L961" s="11">
        <f ca="1">IFERROR(J961/K961,"")</f>
        <v>1.0101010101010099</v>
      </c>
      <c r="M961" s="26">
        <f>J961/((8760)*(E961/1000))</f>
        <v>0.12683916793505837</v>
      </c>
    </row>
    <row r="962" spans="1:13" x14ac:dyDescent="0.25">
      <c r="A962" s="2">
        <v>1279</v>
      </c>
      <c r="C962" s="2" t="s">
        <v>5</v>
      </c>
      <c r="D962" s="2">
        <v>9</v>
      </c>
      <c r="E962" s="2">
        <v>2.4249999999999998</v>
      </c>
      <c r="F962" s="12">
        <v>40452</v>
      </c>
      <c r="G962" s="18">
        <v>2014</v>
      </c>
      <c r="H962" s="2">
        <f ca="1">IF(G962=Inputs!$A$4,1,0)</f>
        <v>0</v>
      </c>
      <c r="I962" s="21">
        <f ca="1">IF(H962=1,HLOOKUP(MONTH(F962),Inputs!$B$11:$M$15,5),IF(YEAR($F962)&gt;$G962,0,IF(YEAR($F962)=$G962,HLOOKUP(MONTH(F962),Inputs!$B$11:$M$15,4),1)))</f>
        <v>1</v>
      </c>
      <c r="J962" s="2">
        <f>SUMIFS('raw data'!$E:$E,'raw data'!$A:$A,"="&amp;WholeYearOnly1!$A962,'raw data'!$G:$G,"="&amp;WholeYearOnly1!$G962)</f>
        <v>0</v>
      </c>
      <c r="K962" s="24">
        <f ca="1">$E962*I962*Inputs!$A$2</f>
        <v>2.6675</v>
      </c>
      <c r="L962" s="11">
        <f ca="1">IFERROR(J962/K962,"")</f>
        <v>0</v>
      </c>
      <c r="M962" s="26">
        <f>J962/((8760)*(E962/1000))</f>
        <v>0</v>
      </c>
    </row>
    <row r="963" spans="1:13" x14ac:dyDescent="0.25">
      <c r="A963" s="2">
        <v>1280</v>
      </c>
      <c r="C963" s="2" t="s">
        <v>5</v>
      </c>
      <c r="D963" s="2">
        <v>2</v>
      </c>
      <c r="E963" s="2">
        <v>7.2149999999999999</v>
      </c>
      <c r="F963" s="12">
        <v>40391</v>
      </c>
      <c r="G963" s="18">
        <v>2014</v>
      </c>
      <c r="H963" s="2">
        <f ca="1">IF(G963=Inputs!$A$4,1,0)</f>
        <v>0</v>
      </c>
      <c r="I963" s="21">
        <f ca="1">IF(H963=1,HLOOKUP(MONTH(F963),Inputs!$B$11:$M$15,5),IF(YEAR($F963)&gt;$G963,0,IF(YEAR($F963)=$G963,HLOOKUP(MONTH(F963),Inputs!$B$11:$M$15,4),1)))</f>
        <v>1</v>
      </c>
      <c r="J963" s="2">
        <f>SUMIFS('raw data'!$E:$E,'raw data'!$A:$A,"="&amp;WholeYearOnly1!$A963,'raw data'!$G:$G,"="&amp;WholeYearOnly1!$G963)</f>
        <v>8</v>
      </c>
      <c r="K963" s="24">
        <f ca="1">$E963*I963*Inputs!$A$2</f>
        <v>7.9365000000000006</v>
      </c>
      <c r="L963" s="11">
        <f ca="1">IFERROR(J963/K963,"")</f>
        <v>1.008001008001008</v>
      </c>
      <c r="M963" s="26">
        <f>J963/((8760)*(E963/1000))</f>
        <v>0.12657546904122247</v>
      </c>
    </row>
    <row r="964" spans="1:13" x14ac:dyDescent="0.25">
      <c r="A964" s="2">
        <v>1287</v>
      </c>
      <c r="C964" s="2" t="s">
        <v>5</v>
      </c>
      <c r="D964" s="2">
        <v>3</v>
      </c>
      <c r="E964" s="2">
        <v>34.520000000000003</v>
      </c>
      <c r="F964" s="12">
        <v>40026</v>
      </c>
      <c r="G964" s="18">
        <v>2014</v>
      </c>
      <c r="H964" s="2">
        <f ca="1">IF(G964=Inputs!$A$4,1,0)</f>
        <v>0</v>
      </c>
      <c r="I964" s="21">
        <f ca="1">IF(H964=1,HLOOKUP(MONTH(F964),Inputs!$B$11:$M$15,5),IF(YEAR($F964)&gt;$G964,0,IF(YEAR($F964)=$G964,HLOOKUP(MONTH(F964),Inputs!$B$11:$M$15,4),1)))</f>
        <v>1</v>
      </c>
      <c r="J964" s="2">
        <f>SUMIFS('raw data'!$E:$E,'raw data'!$A:$A,"="&amp;WholeYearOnly1!$A964,'raw data'!$G:$G,"="&amp;WholeYearOnly1!$G964)</f>
        <v>23</v>
      </c>
      <c r="K964" s="24">
        <f ca="1">$E964*I964*Inputs!$A$2</f>
        <v>37.972000000000008</v>
      </c>
      <c r="L964" s="11">
        <f ca="1">IFERROR(J964/K964,"")</f>
        <v>0.60570947013588949</v>
      </c>
      <c r="M964" s="26">
        <f>J964/((8760)*(E964/1000))</f>
        <v>7.6059408350397081E-2</v>
      </c>
    </row>
    <row r="965" spans="1:13" x14ac:dyDescent="0.25">
      <c r="A965" s="2">
        <v>1292</v>
      </c>
      <c r="C965" s="2" t="s">
        <v>5</v>
      </c>
      <c r="D965" s="2">
        <v>2</v>
      </c>
      <c r="E965" s="2">
        <v>5.85</v>
      </c>
      <c r="F965" s="12">
        <v>40391</v>
      </c>
      <c r="G965" s="18">
        <v>2014</v>
      </c>
      <c r="H965" s="2">
        <f ca="1">IF(G965=Inputs!$A$4,1,0)</f>
        <v>0</v>
      </c>
      <c r="I965" s="21">
        <f ca="1">IF(H965=1,HLOOKUP(MONTH(F965),Inputs!$B$11:$M$15,5),IF(YEAR($F965)&gt;$G965,0,IF(YEAR($F965)=$G965,HLOOKUP(MONTH(F965),Inputs!$B$11:$M$15,4),1)))</f>
        <v>1</v>
      </c>
      <c r="J965" s="2">
        <f>SUMIFS('raw data'!$E:$E,'raw data'!$A:$A,"="&amp;WholeYearOnly1!$A965,'raw data'!$G:$G,"="&amp;WholeYearOnly1!$G965)</f>
        <v>6</v>
      </c>
      <c r="K965" s="24">
        <f ca="1">$E965*I965*Inputs!$A$2</f>
        <v>6.4350000000000005</v>
      </c>
      <c r="L965" s="11">
        <f ca="1">IFERROR(J965/K965,"")</f>
        <v>0.93240093240093236</v>
      </c>
      <c r="M965" s="26">
        <f>J965/((8760)*(E965/1000))</f>
        <v>0.1170823088631308</v>
      </c>
    </row>
    <row r="966" spans="1:13" x14ac:dyDescent="0.25">
      <c r="A966" s="2">
        <v>1307</v>
      </c>
      <c r="C966" s="2" t="s">
        <v>5</v>
      </c>
      <c r="D966" s="2">
        <v>2</v>
      </c>
      <c r="E966" s="2">
        <v>5.85</v>
      </c>
      <c r="F966" s="12">
        <v>40330</v>
      </c>
      <c r="G966" s="18">
        <v>2014</v>
      </c>
      <c r="H966" s="2">
        <f ca="1">IF(G966=Inputs!$A$4,1,0)</f>
        <v>0</v>
      </c>
      <c r="I966" s="21">
        <f ca="1">IF(H966=1,HLOOKUP(MONTH(F966),Inputs!$B$11:$M$15,5),IF(YEAR($F966)&gt;$G966,0,IF(YEAR($F966)=$G966,HLOOKUP(MONTH(F966),Inputs!$B$11:$M$15,4),1)))</f>
        <v>1</v>
      </c>
      <c r="J966" s="2">
        <f>SUMIFS('raw data'!$E:$E,'raw data'!$A:$A,"="&amp;WholeYearOnly1!$A966,'raw data'!$G:$G,"="&amp;WholeYearOnly1!$G966)</f>
        <v>7</v>
      </c>
      <c r="K966" s="24">
        <f ca="1">$E966*I966*Inputs!$A$2</f>
        <v>6.4350000000000005</v>
      </c>
      <c r="L966" s="11">
        <f ca="1">IFERROR(J966/K966,"")</f>
        <v>1.0878010878010878</v>
      </c>
      <c r="M966" s="26">
        <f>J966/((8760)*(E966/1000))</f>
        <v>0.13659602700698592</v>
      </c>
    </row>
    <row r="967" spans="1:13" x14ac:dyDescent="0.25">
      <c r="A967" s="2">
        <v>1319</v>
      </c>
      <c r="C967" s="2" t="s">
        <v>5</v>
      </c>
      <c r="D967" s="2">
        <v>8</v>
      </c>
      <c r="E967" s="2">
        <v>2.99</v>
      </c>
      <c r="F967" s="12">
        <v>40513</v>
      </c>
      <c r="G967" s="18">
        <v>2014</v>
      </c>
      <c r="H967" s="2">
        <f ca="1">IF(G967=Inputs!$A$4,1,0)</f>
        <v>0</v>
      </c>
      <c r="I967" s="21">
        <f ca="1">IF(H967=1,HLOOKUP(MONTH(F967),Inputs!$B$11:$M$15,5),IF(YEAR($F967)&gt;$G967,0,IF(YEAR($F967)=$G967,HLOOKUP(MONTH(F967),Inputs!$B$11:$M$15,4),1)))</f>
        <v>1</v>
      </c>
      <c r="J967" s="2">
        <f>SUMIFS('raw data'!$E:$E,'raw data'!$A:$A,"="&amp;WholeYearOnly1!$A967,'raw data'!$G:$G,"="&amp;WholeYearOnly1!$G967)</f>
        <v>4</v>
      </c>
      <c r="K967" s="24">
        <f ca="1">$E967*I967*Inputs!$A$2</f>
        <v>3.2890000000000006</v>
      </c>
      <c r="L967" s="11">
        <f ca="1">IFERROR(J967/K967,"")</f>
        <v>1.2161751292186072</v>
      </c>
      <c r="M967" s="26">
        <f>J967/((8760)*(E967/1000))</f>
        <v>0.15271605503886623</v>
      </c>
    </row>
    <row r="968" spans="1:13" x14ac:dyDescent="0.25">
      <c r="A968" s="2">
        <v>1434</v>
      </c>
      <c r="C968" s="2" t="s">
        <v>5</v>
      </c>
      <c r="D968" s="2">
        <v>2</v>
      </c>
      <c r="E968" s="2">
        <v>3.78</v>
      </c>
      <c r="F968" s="12">
        <v>40391</v>
      </c>
      <c r="G968" s="18">
        <v>2014</v>
      </c>
      <c r="H968" s="2">
        <f ca="1">IF(G968=Inputs!$A$4,1,0)</f>
        <v>0</v>
      </c>
      <c r="I968" s="21">
        <f ca="1">IF(H968=1,HLOOKUP(MONTH(F968),Inputs!$B$11:$M$15,5),IF(YEAR($F968)&gt;$G968,0,IF(YEAR($F968)=$G968,HLOOKUP(MONTH(F968),Inputs!$B$11:$M$15,4),1)))</f>
        <v>1</v>
      </c>
      <c r="J968" s="2">
        <f>SUMIFS('raw data'!$E:$E,'raw data'!$A:$A,"="&amp;WholeYearOnly1!$A968,'raw data'!$G:$G,"="&amp;WholeYearOnly1!$G968)</f>
        <v>4</v>
      </c>
      <c r="K968" s="24">
        <f ca="1">$E968*I968*Inputs!$A$2</f>
        <v>4.1580000000000004</v>
      </c>
      <c r="L968" s="11">
        <f ca="1">IFERROR(J968/K968,"")</f>
        <v>0.96200096200096197</v>
      </c>
      <c r="M968" s="26">
        <f>J968/((8760)*(E968/1000))</f>
        <v>0.12079920755719842</v>
      </c>
    </row>
    <row r="969" spans="1:13" x14ac:dyDescent="0.25">
      <c r="A969" s="2">
        <v>1436</v>
      </c>
      <c r="C969" s="2" t="s">
        <v>5</v>
      </c>
      <c r="D969" s="2">
        <v>8</v>
      </c>
      <c r="E969" s="2">
        <v>3.24</v>
      </c>
      <c r="F969" s="12">
        <v>40452</v>
      </c>
      <c r="G969" s="18">
        <v>2014</v>
      </c>
      <c r="H969" s="2">
        <f ca="1">IF(G969=Inputs!$A$4,1,0)</f>
        <v>0</v>
      </c>
      <c r="I969" s="21">
        <f ca="1">IF(H969=1,HLOOKUP(MONTH(F969),Inputs!$B$11:$M$15,5),IF(YEAR($F969)&gt;$G969,0,IF(YEAR($F969)=$G969,HLOOKUP(MONTH(F969),Inputs!$B$11:$M$15,4),1)))</f>
        <v>1</v>
      </c>
      <c r="J969" s="2">
        <f>SUMIFS('raw data'!$E:$E,'raw data'!$A:$A,"="&amp;WholeYearOnly1!$A969,'raw data'!$G:$G,"="&amp;WholeYearOnly1!$G969)</f>
        <v>4</v>
      </c>
      <c r="K969" s="24">
        <f ca="1">$E969*I969*Inputs!$A$2</f>
        <v>3.5640000000000005</v>
      </c>
      <c r="L969" s="11">
        <f ca="1">IFERROR(J969/K969,"")</f>
        <v>1.1223344556677888</v>
      </c>
      <c r="M969" s="26">
        <f>J969/((8760)*(E969/1000))</f>
        <v>0.1409324088167315</v>
      </c>
    </row>
    <row r="970" spans="1:13" x14ac:dyDescent="0.25">
      <c r="A970" s="2">
        <v>1458</v>
      </c>
      <c r="C970" s="2" t="s">
        <v>5</v>
      </c>
      <c r="D970" s="2">
        <v>8</v>
      </c>
      <c r="E970" s="2">
        <v>2.99</v>
      </c>
      <c r="F970" s="12">
        <v>40513</v>
      </c>
      <c r="G970" s="18">
        <v>2014</v>
      </c>
      <c r="H970" s="2">
        <f ca="1">IF(G970=Inputs!$A$4,1,0)</f>
        <v>0</v>
      </c>
      <c r="I970" s="21">
        <f ca="1">IF(H970=1,HLOOKUP(MONTH(F970),Inputs!$B$11:$M$15,5),IF(YEAR($F970)&gt;$G970,0,IF(YEAR($F970)=$G970,HLOOKUP(MONTH(F970),Inputs!$B$11:$M$15,4),1)))</f>
        <v>1</v>
      </c>
      <c r="J970" s="2">
        <f>SUMIFS('raw data'!$E:$E,'raw data'!$A:$A,"="&amp;WholeYearOnly1!$A970,'raw data'!$G:$G,"="&amp;WholeYearOnly1!$G970)</f>
        <v>3</v>
      </c>
      <c r="K970" s="24">
        <f ca="1">$E970*I970*Inputs!$A$2</f>
        <v>3.2890000000000006</v>
      </c>
      <c r="L970" s="11">
        <f ca="1">IFERROR(J970/K970,"")</f>
        <v>0.91213134691395548</v>
      </c>
      <c r="M970" s="26">
        <f>J970/((8760)*(E970/1000))</f>
        <v>0.11453704127914968</v>
      </c>
    </row>
    <row r="971" spans="1:13" x14ac:dyDescent="0.25">
      <c r="A971" s="2">
        <v>1464</v>
      </c>
      <c r="C971" s="2" t="s">
        <v>5</v>
      </c>
      <c r="D971" s="2">
        <v>2</v>
      </c>
      <c r="E971" s="2">
        <v>6.72</v>
      </c>
      <c r="F971" s="12">
        <v>40452</v>
      </c>
      <c r="G971" s="18">
        <v>2014</v>
      </c>
      <c r="H971" s="2">
        <f ca="1">IF(G971=Inputs!$A$4,1,0)</f>
        <v>0</v>
      </c>
      <c r="I971" s="21">
        <f ca="1">IF(H971=1,HLOOKUP(MONTH(F971),Inputs!$B$11:$M$15,5),IF(YEAR($F971)&gt;$G971,0,IF(YEAR($F971)=$G971,HLOOKUP(MONTH(F971),Inputs!$B$11:$M$15,4),1)))</f>
        <v>1</v>
      </c>
      <c r="J971" s="2">
        <f>SUMIFS('raw data'!$E:$E,'raw data'!$A:$A,"="&amp;WholeYearOnly1!$A971,'raw data'!$G:$G,"="&amp;WholeYearOnly1!$G971)</f>
        <v>8</v>
      </c>
      <c r="K971" s="24">
        <f ca="1">$E971*I971*Inputs!$A$2</f>
        <v>7.3920000000000003</v>
      </c>
      <c r="L971" s="11">
        <f ca="1">IFERROR(J971/K971,"")</f>
        <v>1.0822510822510822</v>
      </c>
      <c r="M971" s="26">
        <f>J971/((8760)*(E971/1000))</f>
        <v>0.13589910850184825</v>
      </c>
    </row>
    <row r="972" spans="1:13" x14ac:dyDescent="0.25">
      <c r="A972" s="2">
        <v>1468</v>
      </c>
      <c r="C972" s="2" t="s">
        <v>5</v>
      </c>
      <c r="D972" s="2">
        <v>10</v>
      </c>
      <c r="E972" s="2">
        <v>3.15</v>
      </c>
      <c r="F972" s="12">
        <v>40452</v>
      </c>
      <c r="G972" s="18">
        <v>2014</v>
      </c>
      <c r="H972" s="2">
        <f ca="1">IF(G972=Inputs!$A$4,1,0)</f>
        <v>0</v>
      </c>
      <c r="I972" s="21">
        <f ca="1">IF(H972=1,HLOOKUP(MONTH(F972),Inputs!$B$11:$M$15,5),IF(YEAR($F972)&gt;$G972,0,IF(YEAR($F972)=$G972,HLOOKUP(MONTH(F972),Inputs!$B$11:$M$15,4),1)))</f>
        <v>1</v>
      </c>
      <c r="J972" s="2">
        <f>SUMIFS('raw data'!$E:$E,'raw data'!$A:$A,"="&amp;WholeYearOnly1!$A972,'raw data'!$G:$G,"="&amp;WholeYearOnly1!$G972)</f>
        <v>3</v>
      </c>
      <c r="K972" s="24">
        <f ca="1">$E972*I972*Inputs!$A$2</f>
        <v>3.4650000000000003</v>
      </c>
      <c r="L972" s="11">
        <f ca="1">IFERROR(J972/K972,"")</f>
        <v>0.86580086580086568</v>
      </c>
      <c r="M972" s="26">
        <f>J972/((8760)*(E972/1000))</f>
        <v>0.10871928680147858</v>
      </c>
    </row>
    <row r="973" spans="1:13" x14ac:dyDescent="0.25">
      <c r="A973" s="2">
        <v>1488</v>
      </c>
      <c r="C973" s="2" t="s">
        <v>5</v>
      </c>
      <c r="D973" s="2">
        <v>6</v>
      </c>
      <c r="E973" s="2">
        <v>5.52</v>
      </c>
      <c r="F973" s="12">
        <v>40269</v>
      </c>
      <c r="G973" s="18">
        <v>2014</v>
      </c>
      <c r="H973" s="2">
        <f ca="1">IF(G973=Inputs!$A$4,1,0)</f>
        <v>0</v>
      </c>
      <c r="I973" s="21">
        <f ca="1">IF(H973=1,HLOOKUP(MONTH(F973),Inputs!$B$11:$M$15,5),IF(YEAR($F973)&gt;$G973,0,IF(YEAR($F973)=$G973,HLOOKUP(MONTH(F973),Inputs!$B$11:$M$15,4),1)))</f>
        <v>1</v>
      </c>
      <c r="J973" s="2">
        <f>SUMIFS('raw data'!$E:$E,'raw data'!$A:$A,"="&amp;WholeYearOnly1!$A973,'raw data'!$G:$G,"="&amp;WholeYearOnly1!$G973)</f>
        <v>7</v>
      </c>
      <c r="K973" s="24">
        <f ca="1">$E973*I973*Inputs!$A$2</f>
        <v>6.0720000000000001</v>
      </c>
      <c r="L973" s="11">
        <f ca="1">IFERROR(J973/K973,"")</f>
        <v>1.1528326745718049</v>
      </c>
      <c r="M973" s="26">
        <f>J973/((8760)*(E973/1000))</f>
        <v>0.1447620938389253</v>
      </c>
    </row>
    <row r="974" spans="1:13" x14ac:dyDescent="0.25">
      <c r="A974" s="2">
        <v>1531</v>
      </c>
      <c r="C974" s="2" t="s">
        <v>5</v>
      </c>
      <c r="D974" s="2">
        <v>8</v>
      </c>
      <c r="E974" s="2">
        <v>1.3440000000000001</v>
      </c>
      <c r="F974" s="12">
        <v>40695</v>
      </c>
      <c r="G974" s="18">
        <v>2014</v>
      </c>
      <c r="H974" s="2">
        <f ca="1">IF(G974=Inputs!$A$4,1,0)</f>
        <v>0</v>
      </c>
      <c r="I974" s="21">
        <f ca="1">IF(H974=1,HLOOKUP(MONTH(F974),Inputs!$B$11:$M$15,5),IF(YEAR($F974)&gt;$G974,0,IF(YEAR($F974)=$G974,HLOOKUP(MONTH(F974),Inputs!$B$11:$M$15,4),1)))</f>
        <v>1</v>
      </c>
      <c r="J974" s="2">
        <f>SUMIFS('raw data'!$E:$E,'raw data'!$A:$A,"="&amp;WholeYearOnly1!$A974,'raw data'!$G:$G,"="&amp;WholeYearOnly1!$G974)</f>
        <v>2</v>
      </c>
      <c r="K974" s="24">
        <f ca="1">$E974*I974*Inputs!$A$2</f>
        <v>1.4784000000000002</v>
      </c>
      <c r="L974" s="11">
        <f ca="1">IFERROR(J974/K974,"")</f>
        <v>1.3528138528138527</v>
      </c>
      <c r="M974" s="26">
        <f>J974/((8760)*(E974/1000))</f>
        <v>0.16987388562731026</v>
      </c>
    </row>
    <row r="975" spans="1:13" x14ac:dyDescent="0.25">
      <c r="A975" s="2">
        <v>1532</v>
      </c>
      <c r="C975" s="2" t="s">
        <v>5</v>
      </c>
      <c r="D975" s="2">
        <v>8</v>
      </c>
      <c r="E975" s="2">
        <v>1.3440000000000001</v>
      </c>
      <c r="F975" s="12">
        <v>40695</v>
      </c>
      <c r="G975" s="18">
        <v>2014</v>
      </c>
      <c r="H975" s="2">
        <f ca="1">IF(G975=Inputs!$A$4,1,0)</f>
        <v>0</v>
      </c>
      <c r="I975" s="21">
        <f ca="1">IF(H975=1,HLOOKUP(MONTH(F975),Inputs!$B$11:$M$15,5),IF(YEAR($F975)&gt;$G975,0,IF(YEAR($F975)=$G975,HLOOKUP(MONTH(F975),Inputs!$B$11:$M$15,4),1)))</f>
        <v>1</v>
      </c>
      <c r="J975" s="2">
        <f>SUMIFS('raw data'!$E:$E,'raw data'!$A:$A,"="&amp;WholeYearOnly1!$A975,'raw data'!$G:$G,"="&amp;WholeYearOnly1!$G975)</f>
        <v>2</v>
      </c>
      <c r="K975" s="24">
        <f ca="1">$E975*I975*Inputs!$A$2</f>
        <v>1.4784000000000002</v>
      </c>
      <c r="L975" s="11">
        <f ca="1">IFERROR(J975/K975,"")</f>
        <v>1.3528138528138527</v>
      </c>
      <c r="M975" s="26">
        <f>J975/((8760)*(E975/1000))</f>
        <v>0.16987388562731026</v>
      </c>
    </row>
    <row r="976" spans="1:13" x14ac:dyDescent="0.25">
      <c r="A976" s="2">
        <v>1533</v>
      </c>
      <c r="C976" s="2" t="s">
        <v>5</v>
      </c>
      <c r="D976" s="2">
        <v>8</v>
      </c>
      <c r="E976" s="2">
        <v>1.3440000000000001</v>
      </c>
      <c r="F976" s="12">
        <v>40695</v>
      </c>
      <c r="G976" s="18">
        <v>2014</v>
      </c>
      <c r="H976" s="2">
        <f ca="1">IF(G976=Inputs!$A$4,1,0)</f>
        <v>0</v>
      </c>
      <c r="I976" s="21">
        <f ca="1">IF(H976=1,HLOOKUP(MONTH(F976),Inputs!$B$11:$M$15,5),IF(YEAR($F976)&gt;$G976,0,IF(YEAR($F976)=$G976,HLOOKUP(MONTH(F976),Inputs!$B$11:$M$15,4),1)))</f>
        <v>1</v>
      </c>
      <c r="J976" s="2">
        <f>SUMIFS('raw data'!$E:$E,'raw data'!$A:$A,"="&amp;WholeYearOnly1!$A976,'raw data'!$G:$G,"="&amp;WholeYearOnly1!$G976)</f>
        <v>2</v>
      </c>
      <c r="K976" s="24">
        <f ca="1">$E976*I976*Inputs!$A$2</f>
        <v>1.4784000000000002</v>
      </c>
      <c r="L976" s="11">
        <f ca="1">IFERROR(J976/K976,"")</f>
        <v>1.3528138528138527</v>
      </c>
      <c r="M976" s="26">
        <f>J976/((8760)*(E976/1000))</f>
        <v>0.16987388562731026</v>
      </c>
    </row>
    <row r="977" spans="1:13" x14ac:dyDescent="0.25">
      <c r="A977" s="2">
        <v>1568</v>
      </c>
      <c r="C977" s="2" t="s">
        <v>5</v>
      </c>
      <c r="D977" s="2">
        <v>2</v>
      </c>
      <c r="E977" s="2">
        <v>2.7</v>
      </c>
      <c r="F977" s="12">
        <v>40452</v>
      </c>
      <c r="G977" s="18">
        <v>2014</v>
      </c>
      <c r="H977" s="2">
        <f ca="1">IF(G977=Inputs!$A$4,1,0)</f>
        <v>0</v>
      </c>
      <c r="I977" s="21">
        <f ca="1">IF(H977=1,HLOOKUP(MONTH(F977),Inputs!$B$11:$M$15,5),IF(YEAR($F977)&gt;$G977,0,IF(YEAR($F977)=$G977,HLOOKUP(MONTH(F977),Inputs!$B$11:$M$15,4),1)))</f>
        <v>1</v>
      </c>
      <c r="J977" s="2">
        <f>SUMIFS('raw data'!$E:$E,'raw data'!$A:$A,"="&amp;WholeYearOnly1!$A977,'raw data'!$G:$G,"="&amp;WholeYearOnly1!$G977)</f>
        <v>4</v>
      </c>
      <c r="K977" s="24">
        <f ca="1">$E977*I977*Inputs!$A$2</f>
        <v>2.9700000000000006</v>
      </c>
      <c r="L977" s="11">
        <f ca="1">IFERROR(J977/K977,"")</f>
        <v>1.3468013468013464</v>
      </c>
      <c r="M977" s="26">
        <f>J977/((8760)*(E977/1000))</f>
        <v>0.16911889058007779</v>
      </c>
    </row>
    <row r="978" spans="1:13" x14ac:dyDescent="0.25">
      <c r="A978" s="2">
        <v>1571</v>
      </c>
      <c r="C978" s="2" t="s">
        <v>5</v>
      </c>
      <c r="D978" s="2">
        <v>2</v>
      </c>
      <c r="E978" s="2">
        <v>8.74</v>
      </c>
      <c r="F978" s="12">
        <v>40360</v>
      </c>
      <c r="G978" s="18">
        <v>2014</v>
      </c>
      <c r="H978" s="2">
        <f ca="1">IF(G978=Inputs!$A$4,1,0)</f>
        <v>0</v>
      </c>
      <c r="I978" s="21">
        <f ca="1">IF(H978=1,HLOOKUP(MONTH(F978),Inputs!$B$11:$M$15,5),IF(YEAR($F978)&gt;$G978,0,IF(YEAR($F978)=$G978,HLOOKUP(MONTH(F978),Inputs!$B$11:$M$15,4),1)))</f>
        <v>1</v>
      </c>
      <c r="J978" s="2">
        <f>SUMIFS('raw data'!$E:$E,'raw data'!$A:$A,"="&amp;WholeYearOnly1!$A978,'raw data'!$G:$G,"="&amp;WholeYearOnly1!$G978)</f>
        <v>10</v>
      </c>
      <c r="K978" s="24">
        <f ca="1">$E978*I978*Inputs!$A$2</f>
        <v>9.6140000000000008</v>
      </c>
      <c r="L978" s="11">
        <f ca="1">IFERROR(J978/K978,"")</f>
        <v>1.0401497815685459</v>
      </c>
      <c r="M978" s="26">
        <f>J978/((8760)*(E978/1000))</f>
        <v>0.13061241549376718</v>
      </c>
    </row>
    <row r="979" spans="1:13" x14ac:dyDescent="0.25">
      <c r="A979" s="2">
        <v>1614</v>
      </c>
      <c r="C979" s="2" t="s">
        <v>5</v>
      </c>
      <c r="D979" s="2">
        <v>2</v>
      </c>
      <c r="E979" s="2">
        <v>3.18</v>
      </c>
      <c r="F979" s="12">
        <v>40422</v>
      </c>
      <c r="G979" s="18">
        <v>2014</v>
      </c>
      <c r="H979" s="2">
        <f ca="1">IF(G979=Inputs!$A$4,1,0)</f>
        <v>0</v>
      </c>
      <c r="I979" s="21">
        <f ca="1">IF(H979=1,HLOOKUP(MONTH(F979),Inputs!$B$11:$M$15,5),IF(YEAR($F979)&gt;$G979,0,IF(YEAR($F979)=$G979,HLOOKUP(MONTH(F979),Inputs!$B$11:$M$15,4),1)))</f>
        <v>1</v>
      </c>
      <c r="J979" s="2">
        <f>SUMIFS('raw data'!$E:$E,'raw data'!$A:$A,"="&amp;WholeYearOnly1!$A979,'raw data'!$G:$G,"="&amp;WholeYearOnly1!$G979)</f>
        <v>4</v>
      </c>
      <c r="K979" s="24">
        <f ca="1">$E979*I979*Inputs!$A$2</f>
        <v>3.4980000000000007</v>
      </c>
      <c r="L979" s="11">
        <f ca="1">IFERROR(J979/K979,"")</f>
        <v>1.1435105774728413</v>
      </c>
      <c r="M979" s="26">
        <f>J979/((8760)*(E979/1000))</f>
        <v>0.14359151086987737</v>
      </c>
    </row>
    <row r="980" spans="1:13" x14ac:dyDescent="0.25">
      <c r="A980" s="2">
        <v>1646</v>
      </c>
      <c r="C980" s="2" t="s">
        <v>5</v>
      </c>
      <c r="D980" s="2">
        <v>2</v>
      </c>
      <c r="E980" s="2">
        <v>6</v>
      </c>
      <c r="F980" s="12">
        <v>40330</v>
      </c>
      <c r="G980" s="18">
        <v>2014</v>
      </c>
      <c r="H980" s="2">
        <f ca="1">IF(G980=Inputs!$A$4,1,0)</f>
        <v>0</v>
      </c>
      <c r="I980" s="21">
        <f ca="1">IF(H980=1,HLOOKUP(MONTH(F980),Inputs!$B$11:$M$15,5),IF(YEAR($F980)&gt;$G980,0,IF(YEAR($F980)=$G980,HLOOKUP(MONTH(F980),Inputs!$B$11:$M$15,4),1)))</f>
        <v>1</v>
      </c>
      <c r="J980" s="2">
        <f>SUMIFS('raw data'!$E:$E,'raw data'!$A:$A,"="&amp;WholeYearOnly1!$A980,'raw data'!$G:$G,"="&amp;WholeYearOnly1!$G980)</f>
        <v>8</v>
      </c>
      <c r="K980" s="24">
        <f ca="1">$E980*I980*Inputs!$A$2</f>
        <v>6.6000000000000005</v>
      </c>
      <c r="L980" s="11">
        <f ca="1">IFERROR(J980/K980,"")</f>
        <v>1.2121212121212119</v>
      </c>
      <c r="M980" s="26">
        <f>J980/((8760)*(E980/1000))</f>
        <v>0.15220700152207001</v>
      </c>
    </row>
    <row r="981" spans="1:13" x14ac:dyDescent="0.25">
      <c r="A981" s="2">
        <v>1664</v>
      </c>
      <c r="C981" s="2" t="s">
        <v>5</v>
      </c>
      <c r="D981" s="2">
        <v>5</v>
      </c>
      <c r="E981" s="2">
        <v>9.1999999999999993</v>
      </c>
      <c r="F981" s="12">
        <v>40360</v>
      </c>
      <c r="G981" s="18">
        <v>2014</v>
      </c>
      <c r="H981" s="2">
        <f ca="1">IF(G981=Inputs!$A$4,1,0)</f>
        <v>0</v>
      </c>
      <c r="I981" s="21">
        <f ca="1">IF(H981=1,HLOOKUP(MONTH(F981),Inputs!$B$11:$M$15,5),IF(YEAR($F981)&gt;$G981,0,IF(YEAR($F981)=$G981,HLOOKUP(MONTH(F981),Inputs!$B$11:$M$15,4),1)))</f>
        <v>1</v>
      </c>
      <c r="J981" s="2">
        <f>SUMIFS('raw data'!$E:$E,'raw data'!$A:$A,"="&amp;WholeYearOnly1!$A981,'raw data'!$G:$G,"="&amp;WholeYearOnly1!$G981)</f>
        <v>11</v>
      </c>
      <c r="K981" s="24">
        <f ca="1">$E981*I981*Inputs!$A$2</f>
        <v>10.119999999999999</v>
      </c>
      <c r="L981" s="11">
        <f ca="1">IFERROR(J981/K981,"")</f>
        <v>1.0869565217391306</v>
      </c>
      <c r="M981" s="26">
        <f>J981/((8760)*(E981/1000))</f>
        <v>0.13648997419098671</v>
      </c>
    </row>
    <row r="982" spans="1:13" x14ac:dyDescent="0.25">
      <c r="A982" s="2">
        <v>1717</v>
      </c>
      <c r="C982" s="2" t="s">
        <v>5</v>
      </c>
      <c r="D982" s="2">
        <v>2</v>
      </c>
      <c r="E982" s="2">
        <v>7</v>
      </c>
      <c r="F982" s="12">
        <v>40422</v>
      </c>
      <c r="G982" s="18">
        <v>2014</v>
      </c>
      <c r="H982" s="2">
        <f ca="1">IF(G982=Inputs!$A$4,1,0)</f>
        <v>0</v>
      </c>
      <c r="I982" s="21">
        <f ca="1">IF(H982=1,HLOOKUP(MONTH(F982),Inputs!$B$11:$M$15,5),IF(YEAR($F982)&gt;$G982,0,IF(YEAR($F982)=$G982,HLOOKUP(MONTH(F982),Inputs!$B$11:$M$15,4),1)))</f>
        <v>1</v>
      </c>
      <c r="J982" s="2">
        <f>SUMIFS('raw data'!$E:$E,'raw data'!$A:$A,"="&amp;WholeYearOnly1!$A982,'raw data'!$G:$G,"="&amp;WholeYearOnly1!$G982)</f>
        <v>7</v>
      </c>
      <c r="K982" s="24">
        <f ca="1">$E982*I982*Inputs!$A$2</f>
        <v>7.7000000000000011</v>
      </c>
      <c r="L982" s="11">
        <f ca="1">IFERROR(J982/K982,"")</f>
        <v>0.90909090909090895</v>
      </c>
      <c r="M982" s="26">
        <f>J982/((8760)*(E982/1000))</f>
        <v>0.11415525114155251</v>
      </c>
    </row>
    <row r="983" spans="1:13" x14ac:dyDescent="0.25">
      <c r="A983" s="2">
        <v>1723</v>
      </c>
      <c r="C983" s="2" t="s">
        <v>5</v>
      </c>
      <c r="D983" s="2">
        <v>5</v>
      </c>
      <c r="E983" s="2">
        <v>7.52</v>
      </c>
      <c r="F983" s="12">
        <v>40452</v>
      </c>
      <c r="G983" s="18">
        <v>2014</v>
      </c>
      <c r="H983" s="2">
        <f ca="1">IF(G983=Inputs!$A$4,1,0)</f>
        <v>0</v>
      </c>
      <c r="I983" s="21">
        <f ca="1">IF(H983=1,HLOOKUP(MONTH(F983),Inputs!$B$11:$M$15,5),IF(YEAR($F983)&gt;$G983,0,IF(YEAR($F983)=$G983,HLOOKUP(MONTH(F983),Inputs!$B$11:$M$15,4),1)))</f>
        <v>1</v>
      </c>
      <c r="J983" s="2">
        <f>SUMIFS('raw data'!$E:$E,'raw data'!$A:$A,"="&amp;WholeYearOnly1!$A983,'raw data'!$G:$G,"="&amp;WholeYearOnly1!$G983)</f>
        <v>9</v>
      </c>
      <c r="K983" s="24">
        <f ca="1">$E983*I983*Inputs!$A$2</f>
        <v>8.2720000000000002</v>
      </c>
      <c r="L983" s="11">
        <f ca="1">IFERROR(J983/K983,"")</f>
        <v>1.0880077369439072</v>
      </c>
      <c r="M983" s="26">
        <f>J983/((8760)*(E983/1000))</f>
        <v>0.13662197610026233</v>
      </c>
    </row>
    <row r="984" spans="1:13" x14ac:dyDescent="0.25">
      <c r="A984" s="2">
        <v>1724</v>
      </c>
      <c r="C984" s="2" t="s">
        <v>5</v>
      </c>
      <c r="D984" s="2">
        <v>6</v>
      </c>
      <c r="E984" s="2">
        <v>4.05</v>
      </c>
      <c r="F984" s="12">
        <v>40238</v>
      </c>
      <c r="G984" s="18">
        <v>2014</v>
      </c>
      <c r="H984" s="2">
        <f ca="1">IF(G984=Inputs!$A$4,1,0)</f>
        <v>0</v>
      </c>
      <c r="I984" s="21">
        <f ca="1">IF(H984=1,HLOOKUP(MONTH(F984),Inputs!$B$11:$M$15,5),IF(YEAR($F984)&gt;$G984,0,IF(YEAR($F984)=$G984,HLOOKUP(MONTH(F984),Inputs!$B$11:$M$15,4),1)))</f>
        <v>1</v>
      </c>
      <c r="J984" s="2">
        <f>SUMIFS('raw data'!$E:$E,'raw data'!$A:$A,"="&amp;WholeYearOnly1!$A984,'raw data'!$G:$G,"="&amp;WholeYearOnly1!$G984)</f>
        <v>5</v>
      </c>
      <c r="K984" s="24">
        <f ca="1">$E984*I984*Inputs!$A$2</f>
        <v>4.4550000000000001</v>
      </c>
      <c r="L984" s="11">
        <f ca="1">IFERROR(J984/K984,"")</f>
        <v>1.122334455667789</v>
      </c>
      <c r="M984" s="26">
        <f>J984/((8760)*(E984/1000))</f>
        <v>0.1409324088167315</v>
      </c>
    </row>
    <row r="985" spans="1:13" x14ac:dyDescent="0.25">
      <c r="A985" s="2">
        <v>1758</v>
      </c>
      <c r="C985" s="2" t="s">
        <v>5</v>
      </c>
      <c r="D985" s="2">
        <v>2</v>
      </c>
      <c r="E985" s="2">
        <v>4.05</v>
      </c>
      <c r="F985" s="12">
        <v>40544</v>
      </c>
      <c r="G985" s="18">
        <v>2014</v>
      </c>
      <c r="H985" s="2">
        <f ca="1">IF(G985=Inputs!$A$4,1,0)</f>
        <v>0</v>
      </c>
      <c r="I985" s="21">
        <f ca="1">IF(H985=1,HLOOKUP(MONTH(F985),Inputs!$B$11:$M$15,5),IF(YEAR($F985)&gt;$G985,0,IF(YEAR($F985)=$G985,HLOOKUP(MONTH(F985),Inputs!$B$11:$M$15,4),1)))</f>
        <v>1</v>
      </c>
      <c r="J985" s="2">
        <f>SUMIFS('raw data'!$E:$E,'raw data'!$A:$A,"="&amp;WholeYearOnly1!$A985,'raw data'!$G:$G,"="&amp;WholeYearOnly1!$G985)</f>
        <v>5</v>
      </c>
      <c r="K985" s="24">
        <f ca="1">$E985*I985*Inputs!$A$2</f>
        <v>4.4550000000000001</v>
      </c>
      <c r="L985" s="11">
        <f ca="1">IFERROR(J985/K985,"")</f>
        <v>1.122334455667789</v>
      </c>
      <c r="M985" s="26">
        <f>J985/((8760)*(E985/1000))</f>
        <v>0.1409324088167315</v>
      </c>
    </row>
    <row r="986" spans="1:13" x14ac:dyDescent="0.25">
      <c r="A986" s="2">
        <v>1780</v>
      </c>
      <c r="C986" s="2" t="s">
        <v>5</v>
      </c>
      <c r="D986" s="2">
        <v>2</v>
      </c>
      <c r="E986" s="2">
        <v>6.3</v>
      </c>
      <c r="F986" s="12">
        <v>40575</v>
      </c>
      <c r="G986" s="18">
        <v>2014</v>
      </c>
      <c r="H986" s="2">
        <f ca="1">IF(G986=Inputs!$A$4,1,0)</f>
        <v>0</v>
      </c>
      <c r="I986" s="21">
        <f ca="1">IF(H986=1,HLOOKUP(MONTH(F986),Inputs!$B$11:$M$15,5),IF(YEAR($F986)&gt;$G986,0,IF(YEAR($F986)=$G986,HLOOKUP(MONTH(F986),Inputs!$B$11:$M$15,4),1)))</f>
        <v>1</v>
      </c>
      <c r="J986" s="2">
        <f>SUMIFS('raw data'!$E:$E,'raw data'!$A:$A,"="&amp;WholeYearOnly1!$A986,'raw data'!$G:$G,"="&amp;WholeYearOnly1!$G986)</f>
        <v>8</v>
      </c>
      <c r="K986" s="24">
        <f ca="1">$E986*I986*Inputs!$A$2</f>
        <v>6.9300000000000006</v>
      </c>
      <c r="L986" s="11">
        <f ca="1">IFERROR(J986/K986,"")</f>
        <v>1.1544011544011543</v>
      </c>
      <c r="M986" s="26">
        <f>J986/((8760)*(E986/1000))</f>
        <v>0.1449590490686381</v>
      </c>
    </row>
    <row r="987" spans="1:13" x14ac:dyDescent="0.25">
      <c r="A987" s="2">
        <v>1797</v>
      </c>
      <c r="C987" s="2" t="s">
        <v>5</v>
      </c>
      <c r="D987" s="2">
        <v>2</v>
      </c>
      <c r="E987" s="2">
        <v>5.64</v>
      </c>
      <c r="F987" s="12">
        <v>40575</v>
      </c>
      <c r="G987" s="18">
        <v>2014</v>
      </c>
      <c r="H987" s="2">
        <f ca="1">IF(G987=Inputs!$A$4,1,0)</f>
        <v>0</v>
      </c>
      <c r="I987" s="21">
        <f ca="1">IF(H987=1,HLOOKUP(MONTH(F987),Inputs!$B$11:$M$15,5),IF(YEAR($F987)&gt;$G987,0,IF(YEAR($F987)=$G987,HLOOKUP(MONTH(F987),Inputs!$B$11:$M$15,4),1)))</f>
        <v>1</v>
      </c>
      <c r="J987" s="2">
        <f>SUMIFS('raw data'!$E:$E,'raw data'!$A:$A,"="&amp;WholeYearOnly1!$A987,'raw data'!$G:$G,"="&amp;WholeYearOnly1!$G987)</f>
        <v>6</v>
      </c>
      <c r="K987" s="24">
        <f ca="1">$E987*I987*Inputs!$A$2</f>
        <v>6.2039999999999997</v>
      </c>
      <c r="L987" s="11">
        <f ca="1">IFERROR(J987/K987,"")</f>
        <v>0.96711798839458418</v>
      </c>
      <c r="M987" s="26">
        <f>J987/((8760)*(E987/1000))</f>
        <v>0.12144175653356651</v>
      </c>
    </row>
    <row r="988" spans="1:13" x14ac:dyDescent="0.25">
      <c r="A988" s="2">
        <v>1822</v>
      </c>
      <c r="C988" s="2" t="s">
        <v>5</v>
      </c>
      <c r="D988" s="2">
        <v>2</v>
      </c>
      <c r="E988" s="2">
        <v>9.89</v>
      </c>
      <c r="F988" s="12">
        <v>40269</v>
      </c>
      <c r="G988" s="18">
        <v>2014</v>
      </c>
      <c r="H988" s="2">
        <f ca="1">IF(G988=Inputs!$A$4,1,0)</f>
        <v>0</v>
      </c>
      <c r="I988" s="21">
        <f ca="1">IF(H988=1,HLOOKUP(MONTH(F988),Inputs!$B$11:$M$15,5),IF(YEAR($F988)&gt;$G988,0,IF(YEAR($F988)=$G988,HLOOKUP(MONTH(F988),Inputs!$B$11:$M$15,4),1)))</f>
        <v>1</v>
      </c>
      <c r="J988" s="2">
        <f>SUMIFS('raw data'!$E:$E,'raw data'!$A:$A,"="&amp;WholeYearOnly1!$A988,'raw data'!$G:$G,"="&amp;WholeYearOnly1!$G988)</f>
        <v>12</v>
      </c>
      <c r="K988" s="24">
        <f ca="1">$E988*I988*Inputs!$A$2</f>
        <v>10.879000000000001</v>
      </c>
      <c r="L988" s="11">
        <f ca="1">IFERROR(J988/K988,"")</f>
        <v>1.1030425590587369</v>
      </c>
      <c r="M988" s="26">
        <f>J988/((8760)*(E988/1000))</f>
        <v>0.13850991038408797</v>
      </c>
    </row>
    <row r="989" spans="1:13" x14ac:dyDescent="0.25">
      <c r="A989" s="2">
        <v>2029</v>
      </c>
      <c r="C989" s="2" t="s">
        <v>5</v>
      </c>
      <c r="D989" s="2">
        <v>6</v>
      </c>
      <c r="E989" s="2">
        <v>7.2</v>
      </c>
      <c r="F989" s="12">
        <v>40452</v>
      </c>
      <c r="G989" s="18">
        <v>2014</v>
      </c>
      <c r="H989" s="2">
        <f ca="1">IF(G989=Inputs!$A$4,1,0)</f>
        <v>0</v>
      </c>
      <c r="I989" s="21">
        <f ca="1">IF(H989=1,HLOOKUP(MONTH(F989),Inputs!$B$11:$M$15,5),IF(YEAR($F989)&gt;$G989,0,IF(YEAR($F989)=$G989,HLOOKUP(MONTH(F989),Inputs!$B$11:$M$15,4),1)))</f>
        <v>1</v>
      </c>
      <c r="J989" s="2">
        <f>SUMIFS('raw data'!$E:$E,'raw data'!$A:$A,"="&amp;WholeYearOnly1!$A989,'raw data'!$G:$G,"="&amp;WholeYearOnly1!$G989)</f>
        <v>8</v>
      </c>
      <c r="K989" s="24">
        <f ca="1">$E989*I989*Inputs!$A$2</f>
        <v>7.9200000000000008</v>
      </c>
      <c r="L989" s="11">
        <f ca="1">IFERROR(J989/K989,"")</f>
        <v>1.0101010101010099</v>
      </c>
      <c r="M989" s="26">
        <f>J989/((8760)*(E989/1000))</f>
        <v>0.12683916793505837</v>
      </c>
    </row>
    <row r="990" spans="1:13" x14ac:dyDescent="0.25">
      <c r="A990" s="2">
        <v>2051</v>
      </c>
      <c r="C990" s="2" t="s">
        <v>5</v>
      </c>
      <c r="D990" s="2">
        <v>8</v>
      </c>
      <c r="E990" s="2">
        <v>1.85</v>
      </c>
      <c r="F990" s="12">
        <v>40695</v>
      </c>
      <c r="G990" s="18">
        <v>2014</v>
      </c>
      <c r="H990" s="2">
        <f ca="1">IF(G990=Inputs!$A$4,1,0)</f>
        <v>0</v>
      </c>
      <c r="I990" s="21">
        <f ca="1">IF(H990=1,HLOOKUP(MONTH(F990),Inputs!$B$11:$M$15,5),IF(YEAR($F990)&gt;$G990,0,IF(YEAR($F990)=$G990,HLOOKUP(MONTH(F990),Inputs!$B$11:$M$15,4),1)))</f>
        <v>1</v>
      </c>
      <c r="J990" s="2">
        <f>SUMIFS('raw data'!$E:$E,'raw data'!$A:$A,"="&amp;WholeYearOnly1!$A990,'raw data'!$G:$G,"="&amp;WholeYearOnly1!$G990)</f>
        <v>2</v>
      </c>
      <c r="K990" s="24">
        <f ca="1">$E990*I990*Inputs!$A$2</f>
        <v>2.0350000000000001</v>
      </c>
      <c r="L990" s="11">
        <f ca="1">IFERROR(J990/K990,"")</f>
        <v>0.98280098280098271</v>
      </c>
      <c r="M990" s="26">
        <f>J990/((8760)*(E990/1000))</f>
        <v>0.12341108231519191</v>
      </c>
    </row>
    <row r="991" spans="1:13" x14ac:dyDescent="0.25">
      <c r="A991" s="2">
        <v>2103</v>
      </c>
      <c r="C991" s="2" t="s">
        <v>5</v>
      </c>
      <c r="D991" s="2">
        <v>8</v>
      </c>
      <c r="E991" s="2">
        <v>3.68</v>
      </c>
      <c r="F991" s="12">
        <v>40603</v>
      </c>
      <c r="G991" s="18">
        <v>2014</v>
      </c>
      <c r="H991" s="2">
        <f ca="1">IF(G991=Inputs!$A$4,1,0)</f>
        <v>0</v>
      </c>
      <c r="I991" s="21">
        <f ca="1">IF(H991=1,HLOOKUP(MONTH(F991),Inputs!$B$11:$M$15,5),IF(YEAR($F991)&gt;$G991,0,IF(YEAR($F991)=$G991,HLOOKUP(MONTH(F991),Inputs!$B$11:$M$15,4),1)))</f>
        <v>1</v>
      </c>
      <c r="J991" s="2">
        <f>SUMIFS('raw data'!$E:$E,'raw data'!$A:$A,"="&amp;WholeYearOnly1!$A991,'raw data'!$G:$G,"="&amp;WholeYearOnly1!$G991)</f>
        <v>5</v>
      </c>
      <c r="K991" s="24">
        <f ca="1">$E991*I991*Inputs!$A$2</f>
        <v>4.0480000000000009</v>
      </c>
      <c r="L991" s="11">
        <f ca="1">IFERROR(J991/K991,"")</f>
        <v>1.235177865612648</v>
      </c>
      <c r="M991" s="26">
        <f>J991/((8760)*(E991/1000))</f>
        <v>0.15510224339884851</v>
      </c>
    </row>
    <row r="992" spans="1:13" x14ac:dyDescent="0.25">
      <c r="A992" s="2">
        <v>2104</v>
      </c>
      <c r="C992" s="2" t="s">
        <v>5</v>
      </c>
      <c r="D992" s="2">
        <v>8</v>
      </c>
      <c r="E992" s="2">
        <v>5.75</v>
      </c>
      <c r="F992" s="12">
        <v>40575</v>
      </c>
      <c r="G992" s="18">
        <v>2014</v>
      </c>
      <c r="H992" s="2">
        <f ca="1">IF(G992=Inputs!$A$4,1,0)</f>
        <v>0</v>
      </c>
      <c r="I992" s="21">
        <f ca="1">IF(H992=1,HLOOKUP(MONTH(F992),Inputs!$B$11:$M$15,5),IF(YEAR($F992)&gt;$G992,0,IF(YEAR($F992)=$G992,HLOOKUP(MONTH(F992),Inputs!$B$11:$M$15,4),1)))</f>
        <v>1</v>
      </c>
      <c r="J992" s="2">
        <f>SUMIFS('raw data'!$E:$E,'raw data'!$A:$A,"="&amp;WholeYearOnly1!$A992,'raw data'!$G:$G,"="&amp;WholeYearOnly1!$G992)</f>
        <v>7</v>
      </c>
      <c r="K992" s="24">
        <f ca="1">$E992*I992*Inputs!$A$2</f>
        <v>6.3250000000000002</v>
      </c>
      <c r="L992" s="11">
        <f ca="1">IFERROR(J992/K992,"")</f>
        <v>1.1067193675889329</v>
      </c>
      <c r="M992" s="26">
        <f>J992/((8760)*(E992/1000))</f>
        <v>0.13897161008536829</v>
      </c>
    </row>
    <row r="993" spans="1:13" x14ac:dyDescent="0.25">
      <c r="A993" s="2">
        <v>2134</v>
      </c>
      <c r="C993" s="2" t="s">
        <v>5</v>
      </c>
      <c r="D993" s="2">
        <v>8</v>
      </c>
      <c r="E993" s="2">
        <v>8.2249999999999996</v>
      </c>
      <c r="F993" s="12">
        <v>40603</v>
      </c>
      <c r="G993" s="18">
        <v>2014</v>
      </c>
      <c r="H993" s="2">
        <f ca="1">IF(G993=Inputs!$A$4,1,0)</f>
        <v>0</v>
      </c>
      <c r="I993" s="21">
        <f ca="1">IF(H993=1,HLOOKUP(MONTH(F993),Inputs!$B$11:$M$15,5),IF(YEAR($F993)&gt;$G993,0,IF(YEAR($F993)=$G993,HLOOKUP(MONTH(F993),Inputs!$B$11:$M$15,4),1)))</f>
        <v>1</v>
      </c>
      <c r="J993" s="2">
        <f>SUMIFS('raw data'!$E:$E,'raw data'!$A:$A,"="&amp;WholeYearOnly1!$A993,'raw data'!$G:$G,"="&amp;WholeYearOnly1!$G993)</f>
        <v>9</v>
      </c>
      <c r="K993" s="24">
        <f ca="1">$E993*I993*Inputs!$A$2</f>
        <v>9.0475000000000012</v>
      </c>
      <c r="L993" s="11">
        <f ca="1">IFERROR(J993/K993,"")</f>
        <v>0.99474993092014352</v>
      </c>
      <c r="M993" s="26">
        <f>J993/((8760)*(E993/1000))</f>
        <v>0.12491152100595411</v>
      </c>
    </row>
    <row r="994" spans="1:13" x14ac:dyDescent="0.25">
      <c r="A994" s="2">
        <v>2159</v>
      </c>
      <c r="C994" s="2" t="s">
        <v>5</v>
      </c>
      <c r="D994" s="2">
        <v>8</v>
      </c>
      <c r="E994" s="2">
        <v>8.5500000000000007</v>
      </c>
      <c r="F994" s="12">
        <v>40634</v>
      </c>
      <c r="G994" s="18">
        <v>2014</v>
      </c>
      <c r="H994" s="2">
        <f ca="1">IF(G994=Inputs!$A$4,1,0)</f>
        <v>0</v>
      </c>
      <c r="I994" s="21">
        <f ca="1">IF(H994=1,HLOOKUP(MONTH(F994),Inputs!$B$11:$M$15,5),IF(YEAR($F994)&gt;$G994,0,IF(YEAR($F994)=$G994,HLOOKUP(MONTH(F994),Inputs!$B$11:$M$15,4),1)))</f>
        <v>1</v>
      </c>
      <c r="J994" s="2">
        <f>SUMIFS('raw data'!$E:$E,'raw data'!$A:$A,"="&amp;WholeYearOnly1!$A994,'raw data'!$G:$G,"="&amp;WholeYearOnly1!$G994)</f>
        <v>10</v>
      </c>
      <c r="K994" s="24">
        <f ca="1">$E994*I994*Inputs!$A$2</f>
        <v>9.4050000000000011</v>
      </c>
      <c r="L994" s="11">
        <f ca="1">IFERROR(J994/K994,"")</f>
        <v>1.0632642211589578</v>
      </c>
      <c r="M994" s="26">
        <f>J994/((8760)*(E994/1000))</f>
        <v>0.13351491361585091</v>
      </c>
    </row>
    <row r="995" spans="1:13" x14ac:dyDescent="0.25">
      <c r="A995" s="2">
        <v>2167</v>
      </c>
      <c r="C995" s="2" t="s">
        <v>5</v>
      </c>
      <c r="D995" s="2">
        <v>8</v>
      </c>
      <c r="E995" s="2">
        <v>4.1399999999999997</v>
      </c>
      <c r="F995" s="12">
        <v>40634</v>
      </c>
      <c r="G995" s="18">
        <v>2014</v>
      </c>
      <c r="H995" s="2">
        <f ca="1">IF(G995=Inputs!$A$4,1,0)</f>
        <v>0</v>
      </c>
      <c r="I995" s="21">
        <f ca="1">IF(H995=1,HLOOKUP(MONTH(F995),Inputs!$B$11:$M$15,5),IF(YEAR($F995)&gt;$G995,0,IF(YEAR($F995)=$G995,HLOOKUP(MONTH(F995),Inputs!$B$11:$M$15,4),1)))</f>
        <v>1</v>
      </c>
      <c r="J995" s="2">
        <f>SUMIFS('raw data'!$E:$E,'raw data'!$A:$A,"="&amp;WholeYearOnly1!$A995,'raw data'!$G:$G,"="&amp;WholeYearOnly1!$G995)</f>
        <v>6</v>
      </c>
      <c r="K995" s="24">
        <f ca="1">$E995*I995*Inputs!$A$2</f>
        <v>4.5540000000000003</v>
      </c>
      <c r="L995" s="11">
        <f ca="1">IFERROR(J995/K995,"")</f>
        <v>1.3175230566534915</v>
      </c>
      <c r="M995" s="26">
        <f>J995/((8760)*(E995/1000))</f>
        <v>0.16544239295877178</v>
      </c>
    </row>
    <row r="996" spans="1:13" x14ac:dyDescent="0.25">
      <c r="A996" s="2">
        <v>2172</v>
      </c>
      <c r="C996" s="2" t="s">
        <v>5</v>
      </c>
      <c r="D996" s="2">
        <v>5</v>
      </c>
      <c r="E996" s="2">
        <v>5.55</v>
      </c>
      <c r="F996" s="12">
        <v>40603</v>
      </c>
      <c r="G996" s="18">
        <v>2014</v>
      </c>
      <c r="H996" s="2">
        <f ca="1">IF(G996=Inputs!$A$4,1,0)</f>
        <v>0</v>
      </c>
      <c r="I996" s="21">
        <f ca="1">IF(H996=1,HLOOKUP(MONTH(F996),Inputs!$B$11:$M$15,5),IF(YEAR($F996)&gt;$G996,0,IF(YEAR($F996)=$G996,HLOOKUP(MONTH(F996),Inputs!$B$11:$M$15,4),1)))</f>
        <v>1</v>
      </c>
      <c r="J996" s="2">
        <f>SUMIFS('raw data'!$E:$E,'raw data'!$A:$A,"="&amp;WholeYearOnly1!$A996,'raw data'!$G:$G,"="&amp;WholeYearOnly1!$G996)</f>
        <v>6</v>
      </c>
      <c r="K996" s="24">
        <f ca="1">$E996*I996*Inputs!$A$2</f>
        <v>6.1050000000000004</v>
      </c>
      <c r="L996" s="11">
        <f ca="1">IFERROR(J996/K996,"")</f>
        <v>0.98280098280098271</v>
      </c>
      <c r="M996" s="26">
        <f>J996/((8760)*(E996/1000))</f>
        <v>0.12341108231519191</v>
      </c>
    </row>
    <row r="997" spans="1:13" x14ac:dyDescent="0.25">
      <c r="A997" s="2">
        <v>2174</v>
      </c>
      <c r="C997" s="2" t="s">
        <v>5</v>
      </c>
      <c r="D997" s="2">
        <v>8</v>
      </c>
      <c r="E997" s="2">
        <v>3.91</v>
      </c>
      <c r="F997" s="12">
        <v>40664</v>
      </c>
      <c r="G997" s="18">
        <v>2014</v>
      </c>
      <c r="H997" s="2">
        <f ca="1">IF(G997=Inputs!$A$4,1,0)</f>
        <v>0</v>
      </c>
      <c r="I997" s="21">
        <f ca="1">IF(H997=1,HLOOKUP(MONTH(F997),Inputs!$B$11:$M$15,5),IF(YEAR($F997)&gt;$G997,0,IF(YEAR($F997)=$G997,HLOOKUP(MONTH(F997),Inputs!$B$11:$M$15,4),1)))</f>
        <v>1</v>
      </c>
      <c r="J997" s="2">
        <f>SUMIFS('raw data'!$E:$E,'raw data'!$A:$A,"="&amp;WholeYearOnly1!$A997,'raw data'!$G:$G,"="&amp;WholeYearOnly1!$G997)</f>
        <v>5</v>
      </c>
      <c r="K997" s="24">
        <f ca="1">$E997*I997*Inputs!$A$2</f>
        <v>4.3010000000000002</v>
      </c>
      <c r="L997" s="11">
        <f ca="1">IFERROR(J997/K997,"")</f>
        <v>1.1625203441060219</v>
      </c>
      <c r="M997" s="26">
        <f>J997/((8760)*(E997/1000))</f>
        <v>0.14597858202244565</v>
      </c>
    </row>
    <row r="998" spans="1:13" x14ac:dyDescent="0.25">
      <c r="A998" s="2">
        <v>2209</v>
      </c>
      <c r="C998" s="2" t="s">
        <v>5</v>
      </c>
      <c r="D998" s="2">
        <v>2</v>
      </c>
      <c r="E998" s="2">
        <v>4.2</v>
      </c>
      <c r="F998" s="12">
        <v>40544</v>
      </c>
      <c r="G998" s="18">
        <v>2014</v>
      </c>
      <c r="H998" s="2">
        <f ca="1">IF(G998=Inputs!$A$4,1,0)</f>
        <v>0</v>
      </c>
      <c r="I998" s="21">
        <f ca="1">IF(H998=1,HLOOKUP(MONTH(F998),Inputs!$B$11:$M$15,5),IF(YEAR($F998)&gt;$G998,0,IF(YEAR($F998)=$G998,HLOOKUP(MONTH(F998),Inputs!$B$11:$M$15,4),1)))</f>
        <v>1</v>
      </c>
      <c r="J998" s="2">
        <f>SUMIFS('raw data'!$E:$E,'raw data'!$A:$A,"="&amp;WholeYearOnly1!$A998,'raw data'!$G:$G,"="&amp;WholeYearOnly1!$G998)</f>
        <v>5</v>
      </c>
      <c r="K998" s="24">
        <f ca="1">$E998*I998*Inputs!$A$2</f>
        <v>4.620000000000001</v>
      </c>
      <c r="L998" s="11">
        <f ca="1">IFERROR(J998/K998,"")</f>
        <v>1.082251082251082</v>
      </c>
      <c r="M998" s="26">
        <f>J998/((8760)*(E998/1000))</f>
        <v>0.13589910850184819</v>
      </c>
    </row>
    <row r="999" spans="1:13" x14ac:dyDescent="0.25">
      <c r="A999" s="2">
        <v>2218</v>
      </c>
      <c r="C999" s="2" t="s">
        <v>5</v>
      </c>
      <c r="D999" s="2">
        <v>8</v>
      </c>
      <c r="E999" s="2">
        <v>5.52</v>
      </c>
      <c r="F999" s="12">
        <v>40603</v>
      </c>
      <c r="G999" s="18">
        <v>2014</v>
      </c>
      <c r="H999" s="2">
        <f ca="1">IF(G999=Inputs!$A$4,1,0)</f>
        <v>0</v>
      </c>
      <c r="I999" s="21">
        <f ca="1">IF(H999=1,HLOOKUP(MONTH(F999),Inputs!$B$11:$M$15,5),IF(YEAR($F999)&gt;$G999,0,IF(YEAR($F999)=$G999,HLOOKUP(MONTH(F999),Inputs!$B$11:$M$15,4),1)))</f>
        <v>1</v>
      </c>
      <c r="J999" s="2">
        <f>SUMIFS('raw data'!$E:$E,'raw data'!$A:$A,"="&amp;WholeYearOnly1!$A999,'raw data'!$G:$G,"="&amp;WholeYearOnly1!$G999)</f>
        <v>7</v>
      </c>
      <c r="K999" s="24">
        <f ca="1">$E999*I999*Inputs!$A$2</f>
        <v>6.0720000000000001</v>
      </c>
      <c r="L999" s="11">
        <f ca="1">IFERROR(J999/K999,"")</f>
        <v>1.1528326745718049</v>
      </c>
      <c r="M999" s="26">
        <f>J999/((8760)*(E999/1000))</f>
        <v>0.1447620938389253</v>
      </c>
    </row>
    <row r="1000" spans="1:13" x14ac:dyDescent="0.25">
      <c r="A1000" s="2">
        <v>2237</v>
      </c>
      <c r="C1000" s="2" t="s">
        <v>5</v>
      </c>
      <c r="D1000" s="2">
        <v>2</v>
      </c>
      <c r="E1000" s="2">
        <v>5.25</v>
      </c>
      <c r="F1000" s="12">
        <v>40544</v>
      </c>
      <c r="G1000" s="18">
        <v>2014</v>
      </c>
      <c r="H1000" s="2">
        <f ca="1">IF(G1000=Inputs!$A$4,1,0)</f>
        <v>0</v>
      </c>
      <c r="I1000" s="21">
        <f ca="1">IF(H1000=1,HLOOKUP(MONTH(F1000),Inputs!$B$11:$M$15,5),IF(YEAR($F1000)&gt;$G1000,0,IF(YEAR($F1000)=$G1000,HLOOKUP(MONTH(F1000),Inputs!$B$11:$M$15,4),1)))</f>
        <v>1</v>
      </c>
      <c r="J1000" s="2">
        <f>SUMIFS('raw data'!$E:$E,'raw data'!$A:$A,"="&amp;WholeYearOnly1!$A1000,'raw data'!$G:$G,"="&amp;WholeYearOnly1!$G1000)</f>
        <v>7</v>
      </c>
      <c r="K1000" s="24">
        <f ca="1">$E1000*I1000*Inputs!$A$2</f>
        <v>5.7750000000000004</v>
      </c>
      <c r="L1000" s="11">
        <f ca="1">IFERROR(J1000/K1000,"")</f>
        <v>1.2121212121212122</v>
      </c>
      <c r="M1000" s="26">
        <f>J1000/((8760)*(E1000/1000))</f>
        <v>0.15220700152207001</v>
      </c>
    </row>
    <row r="1001" spans="1:13" x14ac:dyDescent="0.25">
      <c r="A1001" s="2">
        <v>2247</v>
      </c>
      <c r="C1001" s="2" t="s">
        <v>5</v>
      </c>
      <c r="D1001" s="2">
        <v>2</v>
      </c>
      <c r="E1001" s="2">
        <v>4.0250000000000004</v>
      </c>
      <c r="F1001" s="12">
        <v>40603</v>
      </c>
      <c r="G1001" s="18">
        <v>2014</v>
      </c>
      <c r="H1001" s="2">
        <f ca="1">IF(G1001=Inputs!$A$4,1,0)</f>
        <v>0</v>
      </c>
      <c r="I1001" s="21">
        <f ca="1">IF(H1001=1,HLOOKUP(MONTH(F1001),Inputs!$B$11:$M$15,5),IF(YEAR($F1001)&gt;$G1001,0,IF(YEAR($F1001)=$G1001,HLOOKUP(MONTH(F1001),Inputs!$B$11:$M$15,4),1)))</f>
        <v>1</v>
      </c>
      <c r="J1001" s="2">
        <f>SUMIFS('raw data'!$E:$E,'raw data'!$A:$A,"="&amp;WholeYearOnly1!$A1001,'raw data'!$G:$G,"="&amp;WholeYearOnly1!$G1001)</f>
        <v>4</v>
      </c>
      <c r="K1001" s="24">
        <f ca="1">$E1001*I1001*Inputs!$A$2</f>
        <v>4.4275000000000011</v>
      </c>
      <c r="L1001" s="11">
        <f ca="1">IFERROR(J1001/K1001,"")</f>
        <v>0.9034443817052511</v>
      </c>
      <c r="M1001" s="26">
        <f>J1001/((8760)*(E1001/1000))</f>
        <v>0.11344621231458635</v>
      </c>
    </row>
    <row r="1002" spans="1:13" x14ac:dyDescent="0.25">
      <c r="A1002" s="2">
        <v>2255</v>
      </c>
      <c r="C1002" s="2" t="s">
        <v>5</v>
      </c>
      <c r="D1002" s="2">
        <v>8</v>
      </c>
      <c r="E1002" s="2">
        <v>8.74</v>
      </c>
      <c r="F1002" s="12">
        <v>40575</v>
      </c>
      <c r="G1002" s="18">
        <v>2014</v>
      </c>
      <c r="H1002" s="2">
        <f ca="1">IF(G1002=Inputs!$A$4,1,0)</f>
        <v>0</v>
      </c>
      <c r="I1002" s="21">
        <f ca="1">IF(H1002=1,HLOOKUP(MONTH(F1002),Inputs!$B$11:$M$15,5),IF(YEAR($F1002)&gt;$G1002,0,IF(YEAR($F1002)=$G1002,HLOOKUP(MONTH(F1002),Inputs!$B$11:$M$15,4),1)))</f>
        <v>1</v>
      </c>
      <c r="J1002" s="2">
        <f>SUMIFS('raw data'!$E:$E,'raw data'!$A:$A,"="&amp;WholeYearOnly1!$A1002,'raw data'!$G:$G,"="&amp;WholeYearOnly1!$G1002)</f>
        <v>11</v>
      </c>
      <c r="K1002" s="24">
        <f ca="1">$E1002*I1002*Inputs!$A$2</f>
        <v>9.6140000000000008</v>
      </c>
      <c r="L1002" s="11">
        <f ca="1">IFERROR(J1002/K1002,"")</f>
        <v>1.1441647597254003</v>
      </c>
      <c r="M1002" s="26">
        <f>J1002/((8760)*(E1002/1000))</f>
        <v>0.14367365704314389</v>
      </c>
    </row>
    <row r="1003" spans="1:13" x14ac:dyDescent="0.25">
      <c r="A1003" s="2">
        <v>2268</v>
      </c>
      <c r="C1003" s="2" t="s">
        <v>5</v>
      </c>
      <c r="D1003" s="2">
        <v>8</v>
      </c>
      <c r="E1003" s="2">
        <v>3.22</v>
      </c>
      <c r="F1003" s="12">
        <v>40634</v>
      </c>
      <c r="G1003" s="18">
        <v>2014</v>
      </c>
      <c r="H1003" s="2">
        <f ca="1">IF(G1003=Inputs!$A$4,1,0)</f>
        <v>0</v>
      </c>
      <c r="I1003" s="21">
        <f ca="1">IF(H1003=1,HLOOKUP(MONTH(F1003),Inputs!$B$11:$M$15,5),IF(YEAR($F1003)&gt;$G1003,0,IF(YEAR($F1003)=$G1003,HLOOKUP(MONTH(F1003),Inputs!$B$11:$M$15,4),1)))</f>
        <v>1</v>
      </c>
      <c r="J1003" s="2">
        <f>SUMIFS('raw data'!$E:$E,'raw data'!$A:$A,"="&amp;WholeYearOnly1!$A1003,'raw data'!$G:$G,"="&amp;WholeYearOnly1!$G1003)</f>
        <v>4</v>
      </c>
      <c r="K1003" s="24">
        <f ca="1">$E1003*I1003*Inputs!$A$2</f>
        <v>3.5420000000000007</v>
      </c>
      <c r="L1003" s="11">
        <f ca="1">IFERROR(J1003/K1003,"")</f>
        <v>1.1293054771315638</v>
      </c>
      <c r="M1003" s="26">
        <f>J1003/((8760)*(E1003/1000))</f>
        <v>0.14180776539323292</v>
      </c>
    </row>
    <row r="1004" spans="1:13" x14ac:dyDescent="0.25">
      <c r="A1004" s="2">
        <v>2270</v>
      </c>
      <c r="C1004" s="2" t="s">
        <v>5</v>
      </c>
      <c r="D1004" s="2">
        <v>8</v>
      </c>
      <c r="E1004" s="2">
        <v>4.5999999999999996</v>
      </c>
      <c r="F1004" s="12">
        <v>40603</v>
      </c>
      <c r="G1004" s="18">
        <v>2014</v>
      </c>
      <c r="H1004" s="2">
        <f ca="1">IF(G1004=Inputs!$A$4,1,0)</f>
        <v>0</v>
      </c>
      <c r="I1004" s="21">
        <f ca="1">IF(H1004=1,HLOOKUP(MONTH(F1004),Inputs!$B$11:$M$15,5),IF(YEAR($F1004)&gt;$G1004,0,IF(YEAR($F1004)=$G1004,HLOOKUP(MONTH(F1004),Inputs!$B$11:$M$15,4),1)))</f>
        <v>1</v>
      </c>
      <c r="J1004" s="2">
        <f>SUMIFS('raw data'!$E:$E,'raw data'!$A:$A,"="&amp;WholeYearOnly1!$A1004,'raw data'!$G:$G,"="&amp;WholeYearOnly1!$G1004)</f>
        <v>6</v>
      </c>
      <c r="K1004" s="24">
        <f ca="1">$E1004*I1004*Inputs!$A$2</f>
        <v>5.0599999999999996</v>
      </c>
      <c r="L1004" s="11">
        <f ca="1">IFERROR(J1004/K1004,"")</f>
        <v>1.1857707509881423</v>
      </c>
      <c r="M1004" s="26">
        <f>J1004/((8760)*(E1004/1000))</f>
        <v>0.14889815366289458</v>
      </c>
    </row>
    <row r="1005" spans="1:13" x14ac:dyDescent="0.25">
      <c r="A1005" s="2">
        <v>2297</v>
      </c>
      <c r="C1005" s="2" t="s">
        <v>5</v>
      </c>
      <c r="D1005" s="2">
        <v>8</v>
      </c>
      <c r="E1005" s="2">
        <v>5.29</v>
      </c>
      <c r="F1005" s="12">
        <v>40603</v>
      </c>
      <c r="G1005" s="18">
        <v>2014</v>
      </c>
      <c r="H1005" s="2">
        <f ca="1">IF(G1005=Inputs!$A$4,1,0)</f>
        <v>0</v>
      </c>
      <c r="I1005" s="21">
        <f ca="1">IF(H1005=1,HLOOKUP(MONTH(F1005),Inputs!$B$11:$M$15,5),IF(YEAR($F1005)&gt;$G1005,0,IF(YEAR($F1005)=$G1005,HLOOKUP(MONTH(F1005),Inputs!$B$11:$M$15,4),1)))</f>
        <v>1</v>
      </c>
      <c r="J1005" s="2">
        <f>SUMIFS('raw data'!$E:$E,'raw data'!$A:$A,"="&amp;WholeYearOnly1!$A1005,'raw data'!$G:$G,"="&amp;WholeYearOnly1!$G1005)</f>
        <v>7</v>
      </c>
      <c r="K1005" s="24">
        <f ca="1">$E1005*I1005*Inputs!$A$2</f>
        <v>5.8190000000000008</v>
      </c>
      <c r="L1005" s="11">
        <f ca="1">IFERROR(J1005/K1005,"")</f>
        <v>1.2029558343357964</v>
      </c>
      <c r="M1005" s="26">
        <f>J1005/((8760)*(E1005/1000))</f>
        <v>0.15105609791887856</v>
      </c>
    </row>
    <row r="1006" spans="1:13" x14ac:dyDescent="0.25">
      <c r="A1006" s="2">
        <v>2299</v>
      </c>
      <c r="C1006" s="2" t="s">
        <v>5</v>
      </c>
      <c r="D1006" s="2">
        <v>7</v>
      </c>
      <c r="E1006" s="2">
        <v>9.6</v>
      </c>
      <c r="F1006" s="12">
        <v>40330</v>
      </c>
      <c r="G1006" s="18">
        <v>2014</v>
      </c>
      <c r="H1006" s="2">
        <f ca="1">IF(G1006=Inputs!$A$4,1,0)</f>
        <v>0</v>
      </c>
      <c r="I1006" s="21">
        <f ca="1">IF(H1006=1,HLOOKUP(MONTH(F1006),Inputs!$B$11:$M$15,5),IF(YEAR($F1006)&gt;$G1006,0,IF(YEAR($F1006)=$G1006,HLOOKUP(MONTH(F1006),Inputs!$B$11:$M$15,4),1)))</f>
        <v>1</v>
      </c>
      <c r="J1006" s="2">
        <f>SUMIFS('raw data'!$E:$E,'raw data'!$A:$A,"="&amp;WholeYearOnly1!$A1006,'raw data'!$G:$G,"="&amp;WholeYearOnly1!$G1006)</f>
        <v>6</v>
      </c>
      <c r="K1006" s="24">
        <f ca="1">$E1006*I1006*Inputs!$A$2</f>
        <v>10.56</v>
      </c>
      <c r="L1006" s="11">
        <f ca="1">IFERROR(J1006/K1006,"")</f>
        <v>0.56818181818181812</v>
      </c>
      <c r="M1006" s="26">
        <f>J1006/((8760)*(E1006/1000))</f>
        <v>7.1347031963470323E-2</v>
      </c>
    </row>
    <row r="1007" spans="1:13" x14ac:dyDescent="0.25">
      <c r="A1007" s="2">
        <v>2346</v>
      </c>
      <c r="C1007" s="2" t="s">
        <v>5</v>
      </c>
      <c r="D1007" s="2">
        <v>8</v>
      </c>
      <c r="E1007" s="2">
        <v>3.45</v>
      </c>
      <c r="F1007" s="12">
        <v>40634</v>
      </c>
      <c r="G1007" s="18">
        <v>2014</v>
      </c>
      <c r="H1007" s="2">
        <f ca="1">IF(G1007=Inputs!$A$4,1,0)</f>
        <v>0</v>
      </c>
      <c r="I1007" s="21">
        <f ca="1">IF(H1007=1,HLOOKUP(MONTH(F1007),Inputs!$B$11:$M$15,5),IF(YEAR($F1007)&gt;$G1007,0,IF(YEAR($F1007)=$G1007,HLOOKUP(MONTH(F1007),Inputs!$B$11:$M$15,4),1)))</f>
        <v>1</v>
      </c>
      <c r="J1007" s="2">
        <f>SUMIFS('raw data'!$E:$E,'raw data'!$A:$A,"="&amp;WholeYearOnly1!$A1007,'raw data'!$G:$G,"="&amp;WholeYearOnly1!$G1007)</f>
        <v>5</v>
      </c>
      <c r="K1007" s="24">
        <f ca="1">$E1007*I1007*Inputs!$A$2</f>
        <v>3.7950000000000004</v>
      </c>
      <c r="L1007" s="11">
        <f ca="1">IFERROR(J1007/K1007,"")</f>
        <v>1.3175230566534912</v>
      </c>
      <c r="M1007" s="26">
        <f>J1007/((8760)*(E1007/1000))</f>
        <v>0.16544239295877172</v>
      </c>
    </row>
    <row r="1008" spans="1:13" x14ac:dyDescent="0.25">
      <c r="A1008" s="2">
        <v>2356</v>
      </c>
      <c r="C1008" s="2" t="s">
        <v>5</v>
      </c>
      <c r="D1008" s="2">
        <v>8</v>
      </c>
      <c r="E1008" s="2">
        <v>1.9139999999999999</v>
      </c>
      <c r="F1008" s="12">
        <v>40756</v>
      </c>
      <c r="G1008" s="18">
        <v>2014</v>
      </c>
      <c r="H1008" s="2">
        <f ca="1">IF(G1008=Inputs!$A$4,1,0)</f>
        <v>0</v>
      </c>
      <c r="I1008" s="21">
        <f ca="1">IF(H1008=1,HLOOKUP(MONTH(F1008),Inputs!$B$11:$M$15,5),IF(YEAR($F1008)&gt;$G1008,0,IF(YEAR($F1008)=$G1008,HLOOKUP(MONTH(F1008),Inputs!$B$11:$M$15,4),1)))</f>
        <v>1</v>
      </c>
      <c r="J1008" s="2">
        <f>SUMIFS('raw data'!$E:$E,'raw data'!$A:$A,"="&amp;WholeYearOnly1!$A1008,'raw data'!$G:$G,"="&amp;WholeYearOnly1!$G1008)</f>
        <v>3</v>
      </c>
      <c r="K1008" s="24">
        <f ca="1">$E1008*I1008*Inputs!$A$2</f>
        <v>2.1053999999999999</v>
      </c>
      <c r="L1008" s="11">
        <f ca="1">IFERROR(J1008/K1008,"")</f>
        <v>1.4249073810202337</v>
      </c>
      <c r="M1008" s="26">
        <f>J1008/((8760)*(E1008/1000))</f>
        <v>0.1789267259271983</v>
      </c>
    </row>
    <row r="1009" spans="1:13" x14ac:dyDescent="0.25">
      <c r="A1009" s="2">
        <v>2361</v>
      </c>
      <c r="C1009" s="2" t="s">
        <v>5</v>
      </c>
      <c r="D1009" s="2">
        <v>8</v>
      </c>
      <c r="E1009" s="2">
        <v>4.9950000000000001</v>
      </c>
      <c r="F1009" s="12">
        <v>40603</v>
      </c>
      <c r="G1009" s="18">
        <v>2014</v>
      </c>
      <c r="H1009" s="2">
        <f ca="1">IF(G1009=Inputs!$A$4,1,0)</f>
        <v>0</v>
      </c>
      <c r="I1009" s="21">
        <f ca="1">IF(H1009=1,HLOOKUP(MONTH(F1009),Inputs!$B$11:$M$15,5),IF(YEAR($F1009)&gt;$G1009,0,IF(YEAR($F1009)=$G1009,HLOOKUP(MONTH(F1009),Inputs!$B$11:$M$15,4),1)))</f>
        <v>1</v>
      </c>
      <c r="J1009" s="2">
        <f>SUMIFS('raw data'!$E:$E,'raw data'!$A:$A,"="&amp;WholeYearOnly1!$A1009,'raw data'!$G:$G,"="&amp;WholeYearOnly1!$G1009)</f>
        <v>5</v>
      </c>
      <c r="K1009" s="24">
        <f ca="1">$E1009*I1009*Inputs!$A$2</f>
        <v>5.4945000000000004</v>
      </c>
      <c r="L1009" s="11">
        <f ca="1">IFERROR(J1009/K1009,"")</f>
        <v>0.91000091000090999</v>
      </c>
      <c r="M1009" s="26">
        <f>J1009/((8760)*(E1009/1000))</f>
        <v>0.11426952066221473</v>
      </c>
    </row>
    <row r="1010" spans="1:13" x14ac:dyDescent="0.25">
      <c r="A1010" s="2">
        <v>2367</v>
      </c>
      <c r="C1010" s="2" t="s">
        <v>5</v>
      </c>
      <c r="D1010" s="2">
        <v>2</v>
      </c>
      <c r="E1010" s="2">
        <v>11.1</v>
      </c>
      <c r="F1010" s="12">
        <v>40848</v>
      </c>
      <c r="G1010" s="18">
        <v>2014</v>
      </c>
      <c r="H1010" s="2">
        <f ca="1">IF(G1010=Inputs!$A$4,1,0)</f>
        <v>0</v>
      </c>
      <c r="I1010" s="21">
        <f ca="1">IF(H1010=1,HLOOKUP(MONTH(F1010),Inputs!$B$11:$M$15,5),IF(YEAR($F1010)&gt;$G1010,0,IF(YEAR($F1010)=$G1010,HLOOKUP(MONTH(F1010),Inputs!$B$11:$M$15,4),1)))</f>
        <v>1</v>
      </c>
      <c r="J1010" s="2">
        <f>SUMIFS('raw data'!$E:$E,'raw data'!$A:$A,"="&amp;WholeYearOnly1!$A1010,'raw data'!$G:$G,"="&amp;WholeYearOnly1!$G1010)</f>
        <v>3</v>
      </c>
      <c r="K1010" s="24">
        <f ca="1">$E1010*I1010*Inputs!$A$2</f>
        <v>12.21</v>
      </c>
      <c r="L1010" s="11">
        <f ca="1">IFERROR(J1010/K1010,"")</f>
        <v>0.24570024570024568</v>
      </c>
      <c r="M1010" s="26">
        <f>J1010/((8760)*(E1010/1000))</f>
        <v>3.0852770578797976E-2</v>
      </c>
    </row>
    <row r="1011" spans="1:13" x14ac:dyDescent="0.25">
      <c r="A1011" s="2">
        <v>2369</v>
      </c>
      <c r="C1011" s="2" t="s">
        <v>5</v>
      </c>
      <c r="D1011" s="2">
        <v>8</v>
      </c>
      <c r="E1011" s="2">
        <v>4.83</v>
      </c>
      <c r="F1011" s="12">
        <v>40634</v>
      </c>
      <c r="G1011" s="18">
        <v>2014</v>
      </c>
      <c r="H1011" s="2">
        <f ca="1">IF(G1011=Inputs!$A$4,1,0)</f>
        <v>0</v>
      </c>
      <c r="I1011" s="21">
        <f ca="1">IF(H1011=1,HLOOKUP(MONTH(F1011),Inputs!$B$11:$M$15,5),IF(YEAR($F1011)&gt;$G1011,0,IF(YEAR($F1011)=$G1011,HLOOKUP(MONTH(F1011),Inputs!$B$11:$M$15,4),1)))</f>
        <v>1</v>
      </c>
      <c r="J1011" s="2">
        <f>SUMIFS('raw data'!$E:$E,'raw data'!$A:$A,"="&amp;WholeYearOnly1!$A1011,'raw data'!$G:$G,"="&amp;WholeYearOnly1!$G1011)</f>
        <v>6</v>
      </c>
      <c r="K1011" s="24">
        <f ca="1">$E1011*I1011*Inputs!$A$2</f>
        <v>5.3130000000000006</v>
      </c>
      <c r="L1011" s="11">
        <f ca="1">IFERROR(J1011/K1011,"")</f>
        <v>1.129305477131564</v>
      </c>
      <c r="M1011" s="26">
        <f>J1011/((8760)*(E1011/1000))</f>
        <v>0.14180776539323292</v>
      </c>
    </row>
    <row r="1012" spans="1:13" x14ac:dyDescent="0.25">
      <c r="A1012" s="2">
        <v>2399</v>
      </c>
      <c r="C1012" s="2" t="s">
        <v>5</v>
      </c>
      <c r="D1012" s="2">
        <v>6</v>
      </c>
      <c r="E1012" s="2">
        <v>8.9700000000000006</v>
      </c>
      <c r="F1012" s="12">
        <v>40575</v>
      </c>
      <c r="G1012" s="18">
        <v>2014</v>
      </c>
      <c r="H1012" s="2">
        <f ca="1">IF(G1012=Inputs!$A$4,1,0)</f>
        <v>0</v>
      </c>
      <c r="I1012" s="21">
        <f ca="1">IF(H1012=1,HLOOKUP(MONTH(F1012),Inputs!$B$11:$M$15,5),IF(YEAR($F1012)&gt;$G1012,0,IF(YEAR($F1012)=$G1012,HLOOKUP(MONTH(F1012),Inputs!$B$11:$M$15,4),1)))</f>
        <v>1</v>
      </c>
      <c r="J1012" s="2">
        <f>SUMIFS('raw data'!$E:$E,'raw data'!$A:$A,"="&amp;WholeYearOnly1!$A1012,'raw data'!$G:$G,"="&amp;WholeYearOnly1!$G1012)</f>
        <v>11</v>
      </c>
      <c r="K1012" s="24">
        <f ca="1">$E1012*I1012*Inputs!$A$2</f>
        <v>9.8670000000000009</v>
      </c>
      <c r="L1012" s="11">
        <f ca="1">IFERROR(J1012/K1012,"")</f>
        <v>1.1148272017837235</v>
      </c>
      <c r="M1012" s="26">
        <f>J1012/((8760)*(E1012/1000))</f>
        <v>0.13998971711896072</v>
      </c>
    </row>
    <row r="1013" spans="1:13" x14ac:dyDescent="0.25">
      <c r="A1013" s="2">
        <v>2400</v>
      </c>
      <c r="C1013" s="2" t="s">
        <v>5</v>
      </c>
      <c r="D1013" s="2">
        <v>8</v>
      </c>
      <c r="E1013" s="2">
        <v>4.05</v>
      </c>
      <c r="F1013" s="12">
        <v>40634</v>
      </c>
      <c r="G1013" s="18">
        <v>2014</v>
      </c>
      <c r="H1013" s="2">
        <f ca="1">IF(G1013=Inputs!$A$4,1,0)</f>
        <v>0</v>
      </c>
      <c r="I1013" s="21">
        <f ca="1">IF(H1013=1,HLOOKUP(MONTH(F1013),Inputs!$B$11:$M$15,5),IF(YEAR($F1013)&gt;$G1013,0,IF(YEAR($F1013)=$G1013,HLOOKUP(MONTH(F1013),Inputs!$B$11:$M$15,4),1)))</f>
        <v>1</v>
      </c>
      <c r="J1013" s="2">
        <f>SUMIFS('raw data'!$E:$E,'raw data'!$A:$A,"="&amp;WholeYearOnly1!$A1013,'raw data'!$G:$G,"="&amp;WholeYearOnly1!$G1013)</f>
        <v>5</v>
      </c>
      <c r="K1013" s="24">
        <f ca="1">$E1013*I1013*Inputs!$A$2</f>
        <v>4.4550000000000001</v>
      </c>
      <c r="L1013" s="11">
        <f ca="1">IFERROR(J1013/K1013,"")</f>
        <v>1.122334455667789</v>
      </c>
      <c r="M1013" s="26">
        <f>J1013/((8760)*(E1013/1000))</f>
        <v>0.1409324088167315</v>
      </c>
    </row>
    <row r="1014" spans="1:13" x14ac:dyDescent="0.25">
      <c r="A1014" s="2">
        <v>2427</v>
      </c>
      <c r="C1014" s="2" t="s">
        <v>5</v>
      </c>
      <c r="D1014" s="2">
        <v>8</v>
      </c>
      <c r="E1014" s="2">
        <v>4.83</v>
      </c>
      <c r="F1014" s="12">
        <v>40603</v>
      </c>
      <c r="G1014" s="18">
        <v>2014</v>
      </c>
      <c r="H1014" s="2">
        <f ca="1">IF(G1014=Inputs!$A$4,1,0)</f>
        <v>0</v>
      </c>
      <c r="I1014" s="21">
        <f ca="1">IF(H1014=1,HLOOKUP(MONTH(F1014),Inputs!$B$11:$M$15,5),IF(YEAR($F1014)&gt;$G1014,0,IF(YEAR($F1014)=$G1014,HLOOKUP(MONTH(F1014),Inputs!$B$11:$M$15,4),1)))</f>
        <v>1</v>
      </c>
      <c r="J1014" s="2">
        <f>SUMIFS('raw data'!$E:$E,'raw data'!$A:$A,"="&amp;WholeYearOnly1!$A1014,'raw data'!$G:$G,"="&amp;WholeYearOnly1!$G1014)</f>
        <v>6</v>
      </c>
      <c r="K1014" s="24">
        <f ca="1">$E1014*I1014*Inputs!$A$2</f>
        <v>5.3130000000000006</v>
      </c>
      <c r="L1014" s="11">
        <f ca="1">IFERROR(J1014/K1014,"")</f>
        <v>1.129305477131564</v>
      </c>
      <c r="M1014" s="26">
        <f>J1014/((8760)*(E1014/1000))</f>
        <v>0.14180776539323292</v>
      </c>
    </row>
    <row r="1015" spans="1:13" x14ac:dyDescent="0.25">
      <c r="A1015" s="2">
        <v>2433</v>
      </c>
      <c r="C1015" s="2" t="s">
        <v>5</v>
      </c>
      <c r="D1015" s="2">
        <v>6</v>
      </c>
      <c r="E1015" s="2">
        <v>8.14</v>
      </c>
      <c r="F1015" s="12">
        <v>40603</v>
      </c>
      <c r="G1015" s="18">
        <v>2014</v>
      </c>
      <c r="H1015" s="2">
        <f ca="1">IF(G1015=Inputs!$A$4,1,0)</f>
        <v>0</v>
      </c>
      <c r="I1015" s="21">
        <f ca="1">IF(H1015=1,HLOOKUP(MONTH(F1015),Inputs!$B$11:$M$15,5),IF(YEAR($F1015)&gt;$G1015,0,IF(YEAR($F1015)=$G1015,HLOOKUP(MONTH(F1015),Inputs!$B$11:$M$15,4),1)))</f>
        <v>1</v>
      </c>
      <c r="J1015" s="2">
        <f>SUMIFS('raw data'!$E:$E,'raw data'!$A:$A,"="&amp;WholeYearOnly1!$A1015,'raw data'!$G:$G,"="&amp;WholeYearOnly1!$G1015)</f>
        <v>8</v>
      </c>
      <c r="K1015" s="24">
        <f ca="1">$E1015*I1015*Inputs!$A$2</f>
        <v>8.9540000000000006</v>
      </c>
      <c r="L1015" s="11">
        <f ca="1">IFERROR(J1015/K1015,"")</f>
        <v>0.89345543890998436</v>
      </c>
      <c r="M1015" s="26">
        <f>J1015/((8760)*(E1015/1000))</f>
        <v>0.1121918930138108</v>
      </c>
    </row>
    <row r="1016" spans="1:13" x14ac:dyDescent="0.25">
      <c r="A1016" s="2">
        <v>2450</v>
      </c>
      <c r="C1016" s="2" t="s">
        <v>5</v>
      </c>
      <c r="D1016" s="2">
        <v>3</v>
      </c>
      <c r="E1016" s="2">
        <v>44.8</v>
      </c>
      <c r="F1016" s="12">
        <v>40575</v>
      </c>
      <c r="G1016" s="18">
        <v>2014</v>
      </c>
      <c r="H1016" s="2">
        <f ca="1">IF(G1016=Inputs!$A$4,1,0)</f>
        <v>0</v>
      </c>
      <c r="I1016" s="21">
        <f ca="1">IF(H1016=1,HLOOKUP(MONTH(F1016),Inputs!$B$11:$M$15,5),IF(YEAR($F1016)&gt;$G1016,0,IF(YEAR($F1016)=$G1016,HLOOKUP(MONTH(F1016),Inputs!$B$11:$M$15,4),1)))</f>
        <v>1</v>
      </c>
      <c r="J1016" s="2">
        <f>SUMIFS('raw data'!$E:$E,'raw data'!$A:$A,"="&amp;WholeYearOnly1!$A1016,'raw data'!$G:$G,"="&amp;WholeYearOnly1!$G1016)</f>
        <v>47</v>
      </c>
      <c r="K1016" s="24">
        <f ca="1">$E1016*I1016*Inputs!$A$2</f>
        <v>49.28</v>
      </c>
      <c r="L1016" s="11">
        <f ca="1">IFERROR(J1016/K1016,"")</f>
        <v>0.95373376623376627</v>
      </c>
      <c r="M1016" s="26">
        <f>J1016/((8760)*(E1016/1000))</f>
        <v>0.11976108936725376</v>
      </c>
    </row>
    <row r="1017" spans="1:13" x14ac:dyDescent="0.25">
      <c r="A1017" s="2">
        <v>2463</v>
      </c>
      <c r="C1017" s="2" t="s">
        <v>5</v>
      </c>
      <c r="D1017" s="2">
        <v>3</v>
      </c>
      <c r="E1017" s="2">
        <v>51.03</v>
      </c>
      <c r="F1017" s="12">
        <v>40575</v>
      </c>
      <c r="G1017" s="18">
        <v>2014</v>
      </c>
      <c r="H1017" s="2">
        <f ca="1">IF(G1017=Inputs!$A$4,1,0)</f>
        <v>0</v>
      </c>
      <c r="I1017" s="21">
        <f ca="1">IF(H1017=1,HLOOKUP(MONTH(F1017),Inputs!$B$11:$M$15,5),IF(YEAR($F1017)&gt;$G1017,0,IF(YEAR($F1017)=$G1017,HLOOKUP(MONTH(F1017),Inputs!$B$11:$M$15,4),1)))</f>
        <v>1</v>
      </c>
      <c r="J1017" s="2">
        <f>SUMIFS('raw data'!$E:$E,'raw data'!$A:$A,"="&amp;WholeYearOnly1!$A1017,'raw data'!$G:$G,"="&amp;WholeYearOnly1!$G1017)</f>
        <v>55</v>
      </c>
      <c r="K1017" s="24">
        <f ca="1">$E1017*I1017*Inputs!$A$2</f>
        <v>56.133000000000003</v>
      </c>
      <c r="L1017" s="11">
        <f ca="1">IFERROR(J1017/K1017,"")</f>
        <v>0.97981579463060942</v>
      </c>
      <c r="M1017" s="26">
        <f>J1017/((8760)*(E1017/1000))</f>
        <v>0.12303622991936876</v>
      </c>
    </row>
    <row r="1018" spans="1:13" x14ac:dyDescent="0.25">
      <c r="A1018" s="2">
        <v>2474</v>
      </c>
      <c r="C1018" s="2" t="s">
        <v>5</v>
      </c>
      <c r="D1018" s="2">
        <v>9</v>
      </c>
      <c r="E1018" s="2">
        <v>5.17</v>
      </c>
      <c r="F1018" s="12">
        <v>40634</v>
      </c>
      <c r="G1018" s="18">
        <v>2014</v>
      </c>
      <c r="H1018" s="2">
        <f ca="1">IF(G1018=Inputs!$A$4,1,0)</f>
        <v>0</v>
      </c>
      <c r="I1018" s="21">
        <f ca="1">IF(H1018=1,HLOOKUP(MONTH(F1018),Inputs!$B$11:$M$15,5),IF(YEAR($F1018)&gt;$G1018,0,IF(YEAR($F1018)=$G1018,HLOOKUP(MONTH(F1018),Inputs!$B$11:$M$15,4),1)))</f>
        <v>1</v>
      </c>
      <c r="J1018" s="2">
        <f>SUMIFS('raw data'!$E:$E,'raw data'!$A:$A,"="&amp;WholeYearOnly1!$A1018,'raw data'!$G:$G,"="&amp;WholeYearOnly1!$G1018)</f>
        <v>6</v>
      </c>
      <c r="K1018" s="24">
        <f ca="1">$E1018*I1018*Inputs!$A$2</f>
        <v>5.6870000000000003</v>
      </c>
      <c r="L1018" s="11">
        <f ca="1">IFERROR(J1018/K1018,"")</f>
        <v>1.0550378055213645</v>
      </c>
      <c r="M1018" s="26">
        <f>J1018/((8760)*(E1018/1000))</f>
        <v>0.13248191621843619</v>
      </c>
    </row>
    <row r="1019" spans="1:13" x14ac:dyDescent="0.25">
      <c r="A1019" s="2">
        <v>2512</v>
      </c>
      <c r="C1019" s="2" t="s">
        <v>5</v>
      </c>
      <c r="D1019" s="2">
        <v>8</v>
      </c>
      <c r="E1019" s="2">
        <v>8.0500000000000007</v>
      </c>
      <c r="F1019" s="12">
        <v>40575</v>
      </c>
      <c r="G1019" s="18">
        <v>2014</v>
      </c>
      <c r="H1019" s="2">
        <f ca="1">IF(G1019=Inputs!$A$4,1,0)</f>
        <v>0</v>
      </c>
      <c r="I1019" s="21">
        <f ca="1">IF(H1019=1,HLOOKUP(MONTH(F1019),Inputs!$B$11:$M$15,5),IF(YEAR($F1019)&gt;$G1019,0,IF(YEAR($F1019)=$G1019,HLOOKUP(MONTH(F1019),Inputs!$B$11:$M$15,4),1)))</f>
        <v>1</v>
      </c>
      <c r="J1019" s="2">
        <f>SUMIFS('raw data'!$E:$E,'raw data'!$A:$A,"="&amp;WholeYearOnly1!$A1019,'raw data'!$G:$G,"="&amp;WholeYearOnly1!$G1019)</f>
        <v>10</v>
      </c>
      <c r="K1019" s="24">
        <f ca="1">$E1019*I1019*Inputs!$A$2</f>
        <v>8.8550000000000022</v>
      </c>
      <c r="L1019" s="11">
        <f ca="1">IFERROR(J1019/K1019,"")</f>
        <v>1.1293054771315638</v>
      </c>
      <c r="M1019" s="26">
        <f>J1019/((8760)*(E1019/1000))</f>
        <v>0.14180776539323292</v>
      </c>
    </row>
    <row r="1020" spans="1:13" x14ac:dyDescent="0.25">
      <c r="A1020" s="2">
        <v>2619</v>
      </c>
      <c r="C1020" s="2" t="s">
        <v>5</v>
      </c>
      <c r="D1020" s="2">
        <v>8</v>
      </c>
      <c r="E1020" s="2">
        <v>2.448</v>
      </c>
      <c r="F1020" s="12">
        <v>40695</v>
      </c>
      <c r="G1020" s="18">
        <v>2014</v>
      </c>
      <c r="H1020" s="2">
        <f ca="1">IF(G1020=Inputs!$A$4,1,0)</f>
        <v>0</v>
      </c>
      <c r="I1020" s="21">
        <f ca="1">IF(H1020=1,HLOOKUP(MONTH(F1020),Inputs!$B$11:$M$15,5),IF(YEAR($F1020)&gt;$G1020,0,IF(YEAR($F1020)=$G1020,HLOOKUP(MONTH(F1020),Inputs!$B$11:$M$15,4),1)))</f>
        <v>1</v>
      </c>
      <c r="J1020" s="2">
        <f>SUMIFS('raw data'!$E:$E,'raw data'!$A:$A,"="&amp;WholeYearOnly1!$A1020,'raw data'!$G:$G,"="&amp;WholeYearOnly1!$G1020)</f>
        <v>3</v>
      </c>
      <c r="K1020" s="24">
        <f ca="1">$E1020*I1020*Inputs!$A$2</f>
        <v>2.6928000000000001</v>
      </c>
      <c r="L1020" s="11">
        <f ca="1">IFERROR(J1020/K1020,"")</f>
        <v>1.1140819964349375</v>
      </c>
      <c r="M1020" s="26">
        <f>J1020/((8760)*(E1020/1000))</f>
        <v>0.13989614110484375</v>
      </c>
    </row>
    <row r="1021" spans="1:13" x14ac:dyDescent="0.25">
      <c r="A1021" s="2">
        <v>2638</v>
      </c>
      <c r="C1021" s="2" t="s">
        <v>5</v>
      </c>
      <c r="D1021" s="2">
        <v>6</v>
      </c>
      <c r="E1021" s="2">
        <v>1.175</v>
      </c>
      <c r="F1021" s="12">
        <v>40787</v>
      </c>
      <c r="G1021" s="18">
        <v>2014</v>
      </c>
      <c r="H1021" s="2">
        <f ca="1">IF(G1021=Inputs!$A$4,1,0)</f>
        <v>0</v>
      </c>
      <c r="I1021" s="21">
        <f ca="1">IF(H1021=1,HLOOKUP(MONTH(F1021),Inputs!$B$11:$M$15,5),IF(YEAR($F1021)&gt;$G1021,0,IF(YEAR($F1021)=$G1021,HLOOKUP(MONTH(F1021),Inputs!$B$11:$M$15,4),1)))</f>
        <v>1</v>
      </c>
      <c r="J1021" s="2">
        <f>SUMIFS('raw data'!$E:$E,'raw data'!$A:$A,"="&amp;WholeYearOnly1!$A1021,'raw data'!$G:$G,"="&amp;WholeYearOnly1!$G1021)</f>
        <v>1</v>
      </c>
      <c r="K1021" s="24">
        <f ca="1">$E1021*I1021*Inputs!$A$2</f>
        <v>1.2925000000000002</v>
      </c>
      <c r="L1021" s="11">
        <f ca="1">IFERROR(J1021/K1021,"")</f>
        <v>0.77369439071566715</v>
      </c>
      <c r="M1021" s="26">
        <f>J1021/((8760)*(E1021/1000))</f>
        <v>9.7153405226853187E-2</v>
      </c>
    </row>
    <row r="1022" spans="1:13" x14ac:dyDescent="0.25">
      <c r="A1022" s="2">
        <v>2746</v>
      </c>
      <c r="C1022" s="2" t="s">
        <v>5</v>
      </c>
      <c r="D1022" s="2">
        <v>6</v>
      </c>
      <c r="E1022" s="2">
        <v>4.2300000000000004</v>
      </c>
      <c r="F1022" s="12">
        <v>40756</v>
      </c>
      <c r="G1022" s="18">
        <v>2014</v>
      </c>
      <c r="H1022" s="2">
        <f ca="1">IF(G1022=Inputs!$A$4,1,0)</f>
        <v>0</v>
      </c>
      <c r="I1022" s="21">
        <f ca="1">IF(H1022=1,HLOOKUP(MONTH(F1022),Inputs!$B$11:$M$15,5),IF(YEAR($F1022)&gt;$G1022,0,IF(YEAR($F1022)=$G1022,HLOOKUP(MONTH(F1022),Inputs!$B$11:$M$15,4),1)))</f>
        <v>1</v>
      </c>
      <c r="J1022" s="2">
        <f>SUMIFS('raw data'!$E:$E,'raw data'!$A:$A,"="&amp;WholeYearOnly1!$A1022,'raw data'!$G:$G,"="&amp;WholeYearOnly1!$G1022)</f>
        <v>6</v>
      </c>
      <c r="K1022" s="24">
        <f ca="1">$E1022*I1022*Inputs!$A$2</f>
        <v>4.6530000000000005</v>
      </c>
      <c r="L1022" s="11">
        <f ca="1">IFERROR(J1022/K1022,"")</f>
        <v>1.2894906511927786</v>
      </c>
      <c r="M1022" s="26">
        <f>J1022/((8760)*(E1022/1000))</f>
        <v>0.16192234204475534</v>
      </c>
    </row>
    <row r="1023" spans="1:13" x14ac:dyDescent="0.25">
      <c r="A1023" s="2">
        <v>2764</v>
      </c>
      <c r="C1023" s="2" t="s">
        <v>5</v>
      </c>
      <c r="D1023" s="2">
        <v>8</v>
      </c>
      <c r="E1023" s="2">
        <v>3.22</v>
      </c>
      <c r="F1023" s="12">
        <v>41365</v>
      </c>
      <c r="G1023" s="18">
        <v>2014</v>
      </c>
      <c r="H1023" s="2">
        <f ca="1">IF(G1023=Inputs!$A$4,1,0)</f>
        <v>0</v>
      </c>
      <c r="I1023" s="21">
        <f ca="1">IF(H1023=1,HLOOKUP(MONTH(F1023),Inputs!$B$11:$M$15,5),IF(YEAR($F1023)&gt;$G1023,0,IF(YEAR($F1023)=$G1023,HLOOKUP(MONTH(F1023),Inputs!$B$11:$M$15,4),1)))</f>
        <v>1</v>
      </c>
      <c r="J1023" s="2">
        <f>SUMIFS('raw data'!$E:$E,'raw data'!$A:$A,"="&amp;WholeYearOnly1!$A1023,'raw data'!$G:$G,"="&amp;WholeYearOnly1!$G1023)</f>
        <v>8</v>
      </c>
      <c r="K1023" s="24">
        <f ca="1">$E1023*I1023*Inputs!$A$2</f>
        <v>3.5420000000000007</v>
      </c>
      <c r="L1023" s="11">
        <f ca="1">IFERROR(J1023/K1023,"")</f>
        <v>2.2586109542631276</v>
      </c>
      <c r="M1023" s="26">
        <f>J1023/((8760)*(E1023/1000))</f>
        <v>0.28361553078646584</v>
      </c>
    </row>
    <row r="1024" spans="1:13" x14ac:dyDescent="0.25">
      <c r="A1024" s="2">
        <v>2774</v>
      </c>
      <c r="C1024" s="2" t="s">
        <v>5</v>
      </c>
      <c r="D1024" s="2">
        <v>6</v>
      </c>
      <c r="E1024" s="2">
        <v>2.8</v>
      </c>
      <c r="F1024" s="12">
        <v>40725</v>
      </c>
      <c r="G1024" s="18">
        <v>2014</v>
      </c>
      <c r="H1024" s="2">
        <f ca="1">IF(G1024=Inputs!$A$4,1,0)</f>
        <v>0</v>
      </c>
      <c r="I1024" s="21">
        <f ca="1">IF(H1024=1,HLOOKUP(MONTH(F1024),Inputs!$B$11:$M$15,5),IF(YEAR($F1024)&gt;$G1024,0,IF(YEAR($F1024)=$G1024,HLOOKUP(MONTH(F1024),Inputs!$B$11:$M$15,4),1)))</f>
        <v>1</v>
      </c>
      <c r="J1024" s="2">
        <f>SUMIFS('raw data'!$E:$E,'raw data'!$A:$A,"="&amp;WholeYearOnly1!$A1024,'raw data'!$G:$G,"="&amp;WholeYearOnly1!$G1024)</f>
        <v>4</v>
      </c>
      <c r="K1024" s="24">
        <f ca="1">$E1024*I1024*Inputs!$A$2</f>
        <v>3.08</v>
      </c>
      <c r="L1024" s="11">
        <f ca="1">IFERROR(J1024/K1024,"")</f>
        <v>1.2987012987012987</v>
      </c>
      <c r="M1024" s="26">
        <f>J1024/((8760)*(E1024/1000))</f>
        <v>0.16307893020221789</v>
      </c>
    </row>
    <row r="1025" spans="1:13" x14ac:dyDescent="0.25">
      <c r="A1025" s="2">
        <v>2824</v>
      </c>
      <c r="C1025" s="2" t="s">
        <v>5</v>
      </c>
      <c r="D1025" s="2">
        <v>8</v>
      </c>
      <c r="E1025" s="2">
        <v>2.1760000000000002</v>
      </c>
      <c r="F1025" s="12">
        <v>40695</v>
      </c>
      <c r="G1025" s="18">
        <v>2014</v>
      </c>
      <c r="H1025" s="2">
        <f ca="1">IF(G1025=Inputs!$A$4,1,0)</f>
        <v>0</v>
      </c>
      <c r="I1025" s="21">
        <f ca="1">IF(H1025=1,HLOOKUP(MONTH(F1025),Inputs!$B$11:$M$15,5),IF(YEAR($F1025)&gt;$G1025,0,IF(YEAR($F1025)=$G1025,HLOOKUP(MONTH(F1025),Inputs!$B$11:$M$15,4),1)))</f>
        <v>1</v>
      </c>
      <c r="J1025" s="2">
        <f>SUMIFS('raw data'!$E:$E,'raw data'!$A:$A,"="&amp;WholeYearOnly1!$A1025,'raw data'!$G:$G,"="&amp;WholeYearOnly1!$G1025)</f>
        <v>3</v>
      </c>
      <c r="K1025" s="24">
        <f ca="1">$E1025*I1025*Inputs!$A$2</f>
        <v>2.3936000000000002</v>
      </c>
      <c r="L1025" s="11">
        <f ca="1">IFERROR(J1025/K1025,"")</f>
        <v>1.2533422459893047</v>
      </c>
      <c r="M1025" s="26">
        <f>J1025/((8760)*(E1025/1000))</f>
        <v>0.15738315874294923</v>
      </c>
    </row>
    <row r="1026" spans="1:13" x14ac:dyDescent="0.25">
      <c r="A1026" s="2">
        <v>2929</v>
      </c>
      <c r="C1026" s="2" t="s">
        <v>5</v>
      </c>
      <c r="D1026" s="2">
        <v>6</v>
      </c>
      <c r="E1026" s="2">
        <v>6.44</v>
      </c>
      <c r="F1026" s="12">
        <v>40664</v>
      </c>
      <c r="G1026" s="18">
        <v>2014</v>
      </c>
      <c r="H1026" s="2">
        <f ca="1">IF(G1026=Inputs!$A$4,1,0)</f>
        <v>0</v>
      </c>
      <c r="I1026" s="21">
        <f ca="1">IF(H1026=1,HLOOKUP(MONTH(F1026),Inputs!$B$11:$M$15,5),IF(YEAR($F1026)&gt;$G1026,0,IF(YEAR($F1026)=$G1026,HLOOKUP(MONTH(F1026),Inputs!$B$11:$M$15,4),1)))</f>
        <v>1</v>
      </c>
      <c r="J1026" s="2">
        <f>SUMIFS('raw data'!$E:$E,'raw data'!$A:$A,"="&amp;WholeYearOnly1!$A1026,'raw data'!$G:$G,"="&amp;WholeYearOnly1!$G1026)</f>
        <v>7</v>
      </c>
      <c r="K1026" s="24">
        <f ca="1">$E1026*I1026*Inputs!$A$2</f>
        <v>7.0840000000000014</v>
      </c>
      <c r="L1026" s="11">
        <f ca="1">IFERROR(J1026/K1026,"")</f>
        <v>0.98814229249011842</v>
      </c>
      <c r="M1026" s="26">
        <f>J1026/((8760)*(E1026/1000))</f>
        <v>0.12408179471907882</v>
      </c>
    </row>
    <row r="1027" spans="1:13" x14ac:dyDescent="0.25">
      <c r="A1027" s="2">
        <v>3030</v>
      </c>
      <c r="C1027" s="2" t="s">
        <v>5</v>
      </c>
      <c r="D1027" s="2">
        <v>6</v>
      </c>
      <c r="E1027" s="2">
        <v>7.8540000000000001</v>
      </c>
      <c r="F1027" s="12">
        <v>40725</v>
      </c>
      <c r="G1027" s="18">
        <v>2014</v>
      </c>
      <c r="H1027" s="2">
        <f ca="1">IF(G1027=Inputs!$A$4,1,0)</f>
        <v>0</v>
      </c>
      <c r="I1027" s="21">
        <f ca="1">IF(H1027=1,HLOOKUP(MONTH(F1027),Inputs!$B$11:$M$15,5),IF(YEAR($F1027)&gt;$G1027,0,IF(YEAR($F1027)=$G1027,HLOOKUP(MONTH(F1027),Inputs!$B$11:$M$15,4),1)))</f>
        <v>1</v>
      </c>
      <c r="J1027" s="2">
        <f>SUMIFS('raw data'!$E:$E,'raw data'!$A:$A,"="&amp;WholeYearOnly1!$A1027,'raw data'!$G:$G,"="&amp;WholeYearOnly1!$G1027)</f>
        <v>10</v>
      </c>
      <c r="K1027" s="24">
        <f ca="1">$E1027*I1027*Inputs!$A$2</f>
        <v>8.6394000000000002</v>
      </c>
      <c r="L1027" s="11">
        <f ca="1">IFERROR(J1027/K1027,"")</f>
        <v>1.1574877885038313</v>
      </c>
      <c r="M1027" s="26">
        <f>J1027/((8760)*(E1027/1000))</f>
        <v>0.14534664010892859</v>
      </c>
    </row>
    <row r="1028" spans="1:13" x14ac:dyDescent="0.25">
      <c r="A1028" s="2">
        <v>3075</v>
      </c>
      <c r="C1028" s="2" t="s">
        <v>5</v>
      </c>
      <c r="D1028" s="2">
        <v>5</v>
      </c>
      <c r="E1028" s="2">
        <v>2.08</v>
      </c>
      <c r="F1028" s="12">
        <v>41122</v>
      </c>
      <c r="G1028" s="18">
        <v>2014</v>
      </c>
      <c r="H1028" s="2">
        <f ca="1">IF(G1028=Inputs!$A$4,1,0)</f>
        <v>0</v>
      </c>
      <c r="I1028" s="21">
        <f ca="1">IF(H1028=1,HLOOKUP(MONTH(F1028),Inputs!$B$11:$M$15,5),IF(YEAR($F1028)&gt;$G1028,0,IF(YEAR($F1028)=$G1028,HLOOKUP(MONTH(F1028),Inputs!$B$11:$M$15,4),1)))</f>
        <v>1</v>
      </c>
      <c r="J1028" s="2">
        <f>SUMIFS('raw data'!$E:$E,'raw data'!$A:$A,"="&amp;WholeYearOnly1!$A1028,'raw data'!$G:$G,"="&amp;WholeYearOnly1!$G1028)</f>
        <v>2</v>
      </c>
      <c r="K1028" s="24">
        <f ca="1">$E1028*I1028*Inputs!$A$2</f>
        <v>2.2880000000000003</v>
      </c>
      <c r="L1028" s="11">
        <f ca="1">IFERROR(J1028/K1028,"")</f>
        <v>0.87412587412587406</v>
      </c>
      <c r="M1028" s="26">
        <f>J1028/((8760)*(E1028/1000))</f>
        <v>0.1097646645591851</v>
      </c>
    </row>
    <row r="1029" spans="1:13" x14ac:dyDescent="0.25">
      <c r="A1029" s="2">
        <v>3153</v>
      </c>
      <c r="C1029" s="2" t="s">
        <v>5</v>
      </c>
      <c r="D1029" s="2">
        <v>5</v>
      </c>
      <c r="E1029" s="2">
        <v>5.94</v>
      </c>
      <c r="F1029" s="12">
        <v>40695</v>
      </c>
      <c r="G1029" s="18">
        <v>2014</v>
      </c>
      <c r="H1029" s="2">
        <f ca="1">IF(G1029=Inputs!$A$4,1,0)</f>
        <v>0</v>
      </c>
      <c r="I1029" s="21">
        <f ca="1">IF(H1029=1,HLOOKUP(MONTH(F1029),Inputs!$B$11:$M$15,5),IF(YEAR($F1029)&gt;$G1029,0,IF(YEAR($F1029)=$G1029,HLOOKUP(MONTH(F1029),Inputs!$B$11:$M$15,4),1)))</f>
        <v>1</v>
      </c>
      <c r="J1029" s="2">
        <f>SUMIFS('raw data'!$E:$E,'raw data'!$A:$A,"="&amp;WholeYearOnly1!$A1029,'raw data'!$G:$G,"="&amp;WholeYearOnly1!$G1029)</f>
        <v>6</v>
      </c>
      <c r="K1029" s="24">
        <f ca="1">$E1029*I1029*Inputs!$A$2</f>
        <v>6.5340000000000007</v>
      </c>
      <c r="L1029" s="11">
        <f ca="1">IFERROR(J1029/K1029,"")</f>
        <v>0.9182736455463727</v>
      </c>
      <c r="M1029" s="26">
        <f>J1029/((8760)*(E1029/1000))</f>
        <v>0.11530833448641668</v>
      </c>
    </row>
    <row r="1030" spans="1:13" x14ac:dyDescent="0.25">
      <c r="A1030" s="2">
        <v>3195</v>
      </c>
      <c r="C1030" s="2" t="s">
        <v>5</v>
      </c>
      <c r="D1030" s="2">
        <v>5</v>
      </c>
      <c r="E1030" s="2">
        <v>5.59</v>
      </c>
      <c r="F1030" s="12">
        <v>40817</v>
      </c>
      <c r="G1030" s="18">
        <v>2014</v>
      </c>
      <c r="H1030" s="2">
        <f ca="1">IF(G1030=Inputs!$A$4,1,0)</f>
        <v>0</v>
      </c>
      <c r="I1030" s="21">
        <f ca="1">IF(H1030=1,HLOOKUP(MONTH(F1030),Inputs!$B$11:$M$15,5),IF(YEAR($F1030)&gt;$G1030,0,IF(YEAR($F1030)=$G1030,HLOOKUP(MONTH(F1030),Inputs!$B$11:$M$15,4),1)))</f>
        <v>1</v>
      </c>
      <c r="J1030" s="2">
        <f>SUMIFS('raw data'!$E:$E,'raw data'!$A:$A,"="&amp;WholeYearOnly1!$A1030,'raw data'!$G:$G,"="&amp;WholeYearOnly1!$G1030)</f>
        <v>6</v>
      </c>
      <c r="K1030" s="24">
        <f ca="1">$E1030*I1030*Inputs!$A$2</f>
        <v>6.149</v>
      </c>
      <c r="L1030" s="11">
        <f ca="1">IFERROR(J1030/K1030,"")</f>
        <v>0.97576841762888278</v>
      </c>
      <c r="M1030" s="26">
        <f>J1030/((8760)*(E1030/1000))</f>
        <v>0.12252799764746246</v>
      </c>
    </row>
    <row r="1031" spans="1:13" x14ac:dyDescent="0.25">
      <c r="A1031" s="2">
        <v>3300</v>
      </c>
      <c r="C1031" s="2" t="s">
        <v>5</v>
      </c>
      <c r="D1031" s="2">
        <v>5</v>
      </c>
      <c r="E1031" s="2">
        <v>9.99</v>
      </c>
      <c r="F1031" s="12">
        <v>40664</v>
      </c>
      <c r="G1031" s="18">
        <v>2014</v>
      </c>
      <c r="H1031" s="2">
        <f ca="1">IF(G1031=Inputs!$A$4,1,0)</f>
        <v>0</v>
      </c>
      <c r="I1031" s="21">
        <f ca="1">IF(H1031=1,HLOOKUP(MONTH(F1031),Inputs!$B$11:$M$15,5),IF(YEAR($F1031)&gt;$G1031,0,IF(YEAR($F1031)=$G1031,HLOOKUP(MONTH(F1031),Inputs!$B$11:$M$15,4),1)))</f>
        <v>1</v>
      </c>
      <c r="J1031" s="2">
        <f>SUMIFS('raw data'!$E:$E,'raw data'!$A:$A,"="&amp;WholeYearOnly1!$A1031,'raw data'!$G:$G,"="&amp;WholeYearOnly1!$G1031)</f>
        <v>4</v>
      </c>
      <c r="K1031" s="24">
        <f ca="1">$E1031*I1031*Inputs!$A$2</f>
        <v>10.989000000000001</v>
      </c>
      <c r="L1031" s="11">
        <f ca="1">IFERROR(J1031/K1031,"")</f>
        <v>0.36400036400036395</v>
      </c>
      <c r="M1031" s="26">
        <f>J1031/((8760)*(E1031/1000))</f>
        <v>4.5707808264885894E-2</v>
      </c>
    </row>
    <row r="1032" spans="1:13" x14ac:dyDescent="0.25">
      <c r="A1032" s="2">
        <v>3306</v>
      </c>
      <c r="C1032" s="2" t="s">
        <v>5</v>
      </c>
      <c r="D1032" s="2">
        <v>8</v>
      </c>
      <c r="E1032" s="2">
        <v>1.9039999999999999</v>
      </c>
      <c r="F1032" s="12">
        <v>40756</v>
      </c>
      <c r="G1032" s="18">
        <v>2014</v>
      </c>
      <c r="H1032" s="2">
        <f ca="1">IF(G1032=Inputs!$A$4,1,0)</f>
        <v>0</v>
      </c>
      <c r="I1032" s="21">
        <f ca="1">IF(H1032=1,HLOOKUP(MONTH(F1032),Inputs!$B$11:$M$15,5),IF(YEAR($F1032)&gt;$G1032,0,IF(YEAR($F1032)=$G1032,HLOOKUP(MONTH(F1032),Inputs!$B$11:$M$15,4),1)))</f>
        <v>1</v>
      </c>
      <c r="J1032" s="2">
        <f>SUMIFS('raw data'!$E:$E,'raw data'!$A:$A,"="&amp;WholeYearOnly1!$A1032,'raw data'!$G:$G,"="&amp;WholeYearOnly1!$G1032)</f>
        <v>2</v>
      </c>
      <c r="K1032" s="24">
        <f ca="1">$E1032*I1032*Inputs!$A$2</f>
        <v>2.0944000000000003</v>
      </c>
      <c r="L1032" s="11">
        <f ca="1">IFERROR(J1032/K1032,"")</f>
        <v>0.95492742551566068</v>
      </c>
      <c r="M1032" s="26">
        <f>J1032/((8760)*(E1032/1000))</f>
        <v>0.11991097808986607</v>
      </c>
    </row>
    <row r="1033" spans="1:13" x14ac:dyDescent="0.25">
      <c r="A1033" s="2">
        <v>3425</v>
      </c>
      <c r="C1033" s="2" t="s">
        <v>5</v>
      </c>
      <c r="D1033" s="2">
        <v>8</v>
      </c>
      <c r="E1033" s="2">
        <v>53.76</v>
      </c>
      <c r="F1033" s="12">
        <v>40848</v>
      </c>
      <c r="G1033" s="18">
        <v>2014</v>
      </c>
      <c r="H1033" s="2">
        <f ca="1">IF(G1033=Inputs!$A$4,1,0)</f>
        <v>0</v>
      </c>
      <c r="I1033" s="21">
        <f ca="1">IF(H1033=1,HLOOKUP(MONTH(F1033),Inputs!$B$11:$M$15,5),IF(YEAR($F1033)&gt;$G1033,0,IF(YEAR($F1033)=$G1033,HLOOKUP(MONTH(F1033),Inputs!$B$11:$M$15,4),1)))</f>
        <v>1</v>
      </c>
      <c r="J1033" s="2">
        <f>SUMIFS('raw data'!$E:$E,'raw data'!$A:$A,"="&amp;WholeYearOnly1!$A1033,'raw data'!$G:$G,"="&amp;WholeYearOnly1!$G1033)</f>
        <v>69</v>
      </c>
      <c r="K1033" s="24">
        <f ca="1">$E1033*I1033*Inputs!$A$2</f>
        <v>59.136000000000003</v>
      </c>
      <c r="L1033" s="11">
        <f ca="1">IFERROR(J1033/K1033,"")</f>
        <v>1.166801948051948</v>
      </c>
      <c r="M1033" s="26">
        <f>J1033/((8760)*(E1033/1000))</f>
        <v>0.14651622635355513</v>
      </c>
    </row>
    <row r="1034" spans="1:13" x14ac:dyDescent="0.25">
      <c r="A1034" s="2">
        <v>3439</v>
      </c>
      <c r="C1034" s="2" t="s">
        <v>5</v>
      </c>
      <c r="D1034" s="2">
        <v>6</v>
      </c>
      <c r="E1034" s="2">
        <v>7.56</v>
      </c>
      <c r="F1034" s="12">
        <v>40940</v>
      </c>
      <c r="G1034" s="18">
        <v>2014</v>
      </c>
      <c r="H1034" s="2">
        <f ca="1">IF(G1034=Inputs!$A$4,1,0)</f>
        <v>0</v>
      </c>
      <c r="I1034" s="21">
        <f ca="1">IF(H1034=1,HLOOKUP(MONTH(F1034),Inputs!$B$11:$M$15,5),IF(YEAR($F1034)&gt;$G1034,0,IF(YEAR($F1034)=$G1034,HLOOKUP(MONTH(F1034),Inputs!$B$11:$M$15,4),1)))</f>
        <v>1</v>
      </c>
      <c r="J1034" s="2">
        <f>SUMIFS('raw data'!$E:$E,'raw data'!$A:$A,"="&amp;WholeYearOnly1!$A1034,'raw data'!$G:$G,"="&amp;WholeYearOnly1!$G1034)</f>
        <v>8</v>
      </c>
      <c r="K1034" s="24">
        <f ca="1">$E1034*I1034*Inputs!$A$2</f>
        <v>8.3160000000000007</v>
      </c>
      <c r="L1034" s="11">
        <f ca="1">IFERROR(J1034/K1034,"")</f>
        <v>0.96200096200096197</v>
      </c>
      <c r="M1034" s="26">
        <f>J1034/((8760)*(E1034/1000))</f>
        <v>0.12079920755719842</v>
      </c>
    </row>
    <row r="1035" spans="1:13" x14ac:dyDescent="0.25">
      <c r="A1035" s="2">
        <v>3488</v>
      </c>
      <c r="C1035" s="2" t="s">
        <v>5</v>
      </c>
      <c r="D1035" s="2">
        <v>6</v>
      </c>
      <c r="E1035" s="2">
        <v>2.4790000000000001</v>
      </c>
      <c r="F1035" s="12">
        <v>41030</v>
      </c>
      <c r="G1035" s="18">
        <v>2014</v>
      </c>
      <c r="H1035" s="2">
        <f ca="1">IF(G1035=Inputs!$A$4,1,0)</f>
        <v>0</v>
      </c>
      <c r="I1035" s="21">
        <f ca="1">IF(H1035=1,HLOOKUP(MONTH(F1035),Inputs!$B$11:$M$15,5),IF(YEAR($F1035)&gt;$G1035,0,IF(YEAR($F1035)=$G1035,HLOOKUP(MONTH(F1035),Inputs!$B$11:$M$15,4),1)))</f>
        <v>1</v>
      </c>
      <c r="J1035" s="2">
        <f>SUMIFS('raw data'!$E:$E,'raw data'!$A:$A,"="&amp;WholeYearOnly1!$A1035,'raw data'!$G:$G,"="&amp;WholeYearOnly1!$G1035)</f>
        <v>0</v>
      </c>
      <c r="K1035" s="24">
        <f ca="1">$E1035*I1035*Inputs!$A$2</f>
        <v>2.7269000000000001</v>
      </c>
      <c r="L1035" s="11">
        <f ca="1">IFERROR(J1035/K1035,"")</f>
        <v>0</v>
      </c>
      <c r="M1035" s="26">
        <f>J1035/((8760)*(E1035/1000))</f>
        <v>0</v>
      </c>
    </row>
    <row r="1036" spans="1:13" x14ac:dyDescent="0.25">
      <c r="A1036" s="2">
        <v>3613</v>
      </c>
      <c r="C1036" s="2" t="s">
        <v>5</v>
      </c>
      <c r="D1036" s="2">
        <v>6</v>
      </c>
      <c r="E1036" s="2">
        <v>1.84</v>
      </c>
      <c r="F1036" s="12">
        <v>41122</v>
      </c>
      <c r="G1036" s="18">
        <v>2014</v>
      </c>
      <c r="H1036" s="2">
        <f ca="1">IF(G1036=Inputs!$A$4,1,0)</f>
        <v>0</v>
      </c>
      <c r="I1036" s="21">
        <f ca="1">IF(H1036=1,HLOOKUP(MONTH(F1036),Inputs!$B$11:$M$15,5),IF(YEAR($F1036)&gt;$G1036,0,IF(YEAR($F1036)=$G1036,HLOOKUP(MONTH(F1036),Inputs!$B$11:$M$15,4),1)))</f>
        <v>1</v>
      </c>
      <c r="J1036" s="2">
        <f>SUMIFS('raw data'!$E:$E,'raw data'!$A:$A,"="&amp;WholeYearOnly1!$A1036,'raw data'!$G:$G,"="&amp;WholeYearOnly1!$G1036)</f>
        <v>2</v>
      </c>
      <c r="K1036" s="24">
        <f ca="1">$E1036*I1036*Inputs!$A$2</f>
        <v>2.0240000000000005</v>
      </c>
      <c r="L1036" s="11">
        <f ca="1">IFERROR(J1036/K1036,"")</f>
        <v>0.98814229249011831</v>
      </c>
      <c r="M1036" s="26">
        <f>J1036/((8760)*(E1036/1000))</f>
        <v>0.12408179471907881</v>
      </c>
    </row>
    <row r="1037" spans="1:13" x14ac:dyDescent="0.25">
      <c r="A1037" s="2">
        <v>3735</v>
      </c>
      <c r="C1037" s="2" t="s">
        <v>5</v>
      </c>
      <c r="D1037" s="2">
        <v>8</v>
      </c>
      <c r="E1037" s="2">
        <v>2.585</v>
      </c>
      <c r="F1037" s="12">
        <v>41000</v>
      </c>
      <c r="G1037" s="18">
        <v>2014</v>
      </c>
      <c r="H1037" s="2">
        <f ca="1">IF(G1037=Inputs!$A$4,1,0)</f>
        <v>0</v>
      </c>
      <c r="I1037" s="21">
        <f ca="1">IF(H1037=1,HLOOKUP(MONTH(F1037),Inputs!$B$11:$M$15,5),IF(YEAR($F1037)&gt;$G1037,0,IF(YEAR($F1037)=$G1037,HLOOKUP(MONTH(F1037),Inputs!$B$11:$M$15,4),1)))</f>
        <v>1</v>
      </c>
      <c r="J1037" s="2">
        <f>SUMIFS('raw data'!$E:$E,'raw data'!$A:$A,"="&amp;WholeYearOnly1!$A1037,'raw data'!$G:$G,"="&amp;WholeYearOnly1!$G1037)</f>
        <v>3</v>
      </c>
      <c r="K1037" s="24">
        <f ca="1">$E1037*I1037*Inputs!$A$2</f>
        <v>2.8435000000000001</v>
      </c>
      <c r="L1037" s="11">
        <f ca="1">IFERROR(J1037/K1037,"")</f>
        <v>1.0550378055213645</v>
      </c>
      <c r="M1037" s="26">
        <f>J1037/((8760)*(E1037/1000))</f>
        <v>0.13248191621843619</v>
      </c>
    </row>
    <row r="1038" spans="1:13" x14ac:dyDescent="0.25">
      <c r="A1038" s="2">
        <v>3753</v>
      </c>
      <c r="C1038" s="2" t="s">
        <v>5</v>
      </c>
      <c r="D1038" s="2">
        <v>6</v>
      </c>
      <c r="E1038" s="2">
        <v>5.7350000000000003</v>
      </c>
      <c r="F1038" s="12">
        <v>40634</v>
      </c>
      <c r="G1038" s="18">
        <v>2014</v>
      </c>
      <c r="H1038" s="2">
        <f ca="1">IF(G1038=Inputs!$A$4,1,0)</f>
        <v>0</v>
      </c>
      <c r="I1038" s="21">
        <f ca="1">IF(H1038=1,HLOOKUP(MONTH(F1038),Inputs!$B$11:$M$15,5),IF(YEAR($F1038)&gt;$G1038,0,IF(YEAR($F1038)=$G1038,HLOOKUP(MONTH(F1038),Inputs!$B$11:$M$15,4),1)))</f>
        <v>1</v>
      </c>
      <c r="J1038" s="2">
        <f>SUMIFS('raw data'!$E:$E,'raw data'!$A:$A,"="&amp;WholeYearOnly1!$A1038,'raw data'!$G:$G,"="&amp;WholeYearOnly1!$G1038)</f>
        <v>7</v>
      </c>
      <c r="K1038" s="24">
        <f ca="1">$E1038*I1038*Inputs!$A$2</f>
        <v>6.3085000000000004</v>
      </c>
      <c r="L1038" s="11">
        <f ca="1">IFERROR(J1038/K1038,"")</f>
        <v>1.1096140128398193</v>
      </c>
      <c r="M1038" s="26">
        <f>J1038/((8760)*(E1038/1000))</f>
        <v>0.13933509293650698</v>
      </c>
    </row>
    <row r="1039" spans="1:13" x14ac:dyDescent="0.25">
      <c r="A1039" s="2">
        <v>4883</v>
      </c>
      <c r="C1039" s="2" t="s">
        <v>5</v>
      </c>
      <c r="D1039" s="2">
        <v>6</v>
      </c>
      <c r="E1039" s="2">
        <v>2.8330000000000002</v>
      </c>
      <c r="F1039" s="12">
        <v>41244</v>
      </c>
      <c r="G1039" s="18">
        <v>2014</v>
      </c>
      <c r="H1039" s="2">
        <f ca="1">IF(G1039=Inputs!$A$4,1,0)</f>
        <v>0</v>
      </c>
      <c r="I1039" s="21">
        <f ca="1">IF(H1039=1,HLOOKUP(MONTH(F1039),Inputs!$B$11:$M$15,5),IF(YEAR($F1039)&gt;$G1039,0,IF(YEAR($F1039)=$G1039,HLOOKUP(MONTH(F1039),Inputs!$B$11:$M$15,4),1)))</f>
        <v>1</v>
      </c>
      <c r="J1039" s="2">
        <f>SUMIFS('raw data'!$E:$E,'raw data'!$A:$A,"="&amp;WholeYearOnly1!$A1039,'raw data'!$G:$G,"="&amp;WholeYearOnly1!$G1039)</f>
        <v>0</v>
      </c>
      <c r="K1039" s="24">
        <f ca="1">$E1039*I1039*Inputs!$A$2</f>
        <v>3.1163000000000003</v>
      </c>
      <c r="L1039" s="11">
        <f ca="1">IFERROR(J1039/K1039,"")</f>
        <v>0</v>
      </c>
      <c r="M1039" s="26">
        <f>J1039/((8760)*(E1039/1000))</f>
        <v>0</v>
      </c>
    </row>
    <row r="1040" spans="1:13" x14ac:dyDescent="0.25">
      <c r="A1040" s="2">
        <v>4933</v>
      </c>
      <c r="C1040" s="2" t="s">
        <v>5</v>
      </c>
      <c r="D1040" s="2">
        <v>13</v>
      </c>
      <c r="E1040" s="2">
        <v>18</v>
      </c>
      <c r="F1040" s="12">
        <v>40969</v>
      </c>
      <c r="G1040" s="18">
        <v>2014</v>
      </c>
      <c r="H1040" s="2">
        <f ca="1">IF(G1040=Inputs!$A$4,1,0)</f>
        <v>0</v>
      </c>
      <c r="I1040" s="21">
        <f ca="1">IF(H1040=1,HLOOKUP(MONTH(F1040),Inputs!$B$11:$M$15,5),IF(YEAR($F1040)&gt;$G1040,0,IF(YEAR($F1040)=$G1040,HLOOKUP(MONTH(F1040),Inputs!$B$11:$M$15,4),1)))</f>
        <v>1</v>
      </c>
      <c r="J1040" s="2">
        <f>SUMIFS('raw data'!$E:$E,'raw data'!$A:$A,"="&amp;WholeYearOnly1!$A1040,'raw data'!$G:$G,"="&amp;WholeYearOnly1!$G1040)</f>
        <v>21</v>
      </c>
      <c r="K1040" s="24">
        <f ca="1">$E1040*I1040*Inputs!$A$2</f>
        <v>19.8</v>
      </c>
      <c r="L1040" s="11">
        <f ca="1">IFERROR(J1040/K1040,"")</f>
        <v>1.0606060606060606</v>
      </c>
      <c r="M1040" s="26">
        <f>J1040/((8760)*(E1040/1000))</f>
        <v>0.13318112633181128</v>
      </c>
    </row>
    <row r="1041" spans="1:13" x14ac:dyDescent="0.25">
      <c r="A1041" s="2">
        <v>5221</v>
      </c>
      <c r="C1041" s="2" t="s">
        <v>5</v>
      </c>
      <c r="D1041" s="2">
        <v>6</v>
      </c>
      <c r="E1041" s="2">
        <v>1.76</v>
      </c>
      <c r="F1041" s="12">
        <v>41183</v>
      </c>
      <c r="G1041" s="18">
        <v>2014</v>
      </c>
      <c r="H1041" s="2">
        <f ca="1">IF(G1041=Inputs!$A$4,1,0)</f>
        <v>0</v>
      </c>
      <c r="I1041" s="21">
        <f ca="1">IF(H1041=1,HLOOKUP(MONTH(F1041),Inputs!$B$11:$M$15,5),IF(YEAR($F1041)&gt;$G1041,0,IF(YEAR($F1041)=$G1041,HLOOKUP(MONTH(F1041),Inputs!$B$11:$M$15,4),1)))</f>
        <v>1</v>
      </c>
      <c r="J1041" s="2">
        <f>SUMIFS('raw data'!$E:$E,'raw data'!$A:$A,"="&amp;WholeYearOnly1!$A1041,'raw data'!$G:$G,"="&amp;WholeYearOnly1!$G1041)</f>
        <v>1</v>
      </c>
      <c r="K1041" s="24">
        <f ca="1">$E1041*I1041*Inputs!$A$2</f>
        <v>1.9360000000000002</v>
      </c>
      <c r="L1041" s="11">
        <f ca="1">IFERROR(J1041/K1041,"")</f>
        <v>0.51652892561983466</v>
      </c>
      <c r="M1041" s="26">
        <f>J1041/((8760)*(E1041/1000))</f>
        <v>6.4860938148609382E-2</v>
      </c>
    </row>
    <row r="1042" spans="1:13" x14ac:dyDescent="0.25">
      <c r="A1042" s="2">
        <v>5880</v>
      </c>
      <c r="C1042" s="2" t="s">
        <v>5</v>
      </c>
      <c r="D1042" s="2">
        <v>6</v>
      </c>
      <c r="E1042" s="2">
        <v>2.88</v>
      </c>
      <c r="F1042" s="12">
        <v>41091</v>
      </c>
      <c r="G1042" s="18">
        <v>2014</v>
      </c>
      <c r="H1042" s="2">
        <f ca="1">IF(G1042=Inputs!$A$4,1,0)</f>
        <v>0</v>
      </c>
      <c r="I1042" s="21">
        <f ca="1">IF(H1042=1,HLOOKUP(MONTH(F1042),Inputs!$B$11:$M$15,5),IF(YEAR($F1042)&gt;$G1042,0,IF(YEAR($F1042)=$G1042,HLOOKUP(MONTH(F1042),Inputs!$B$11:$M$15,4),1)))</f>
        <v>1</v>
      </c>
      <c r="J1042" s="2">
        <f>SUMIFS('raw data'!$E:$E,'raw data'!$A:$A,"="&amp;WholeYearOnly1!$A1042,'raw data'!$G:$G,"="&amp;WholeYearOnly1!$G1042)</f>
        <v>3</v>
      </c>
      <c r="K1042" s="24">
        <f ca="1">$E1042*I1042*Inputs!$A$2</f>
        <v>3.1680000000000001</v>
      </c>
      <c r="L1042" s="11">
        <f ca="1">IFERROR(J1042/K1042,"")</f>
        <v>0.94696969696969691</v>
      </c>
      <c r="M1042" s="26">
        <f>J1042/((8760)*(E1042/1000))</f>
        <v>0.11891171993911721</v>
      </c>
    </row>
    <row r="1043" spans="1:13" x14ac:dyDescent="0.25">
      <c r="A1043" s="2">
        <v>7829</v>
      </c>
      <c r="C1043" s="2" t="s">
        <v>5</v>
      </c>
      <c r="D1043" s="2">
        <v>8</v>
      </c>
      <c r="E1043" s="2">
        <v>1.4330000000000001</v>
      </c>
      <c r="F1043" s="12">
        <v>41091</v>
      </c>
      <c r="G1043" s="18">
        <v>2014</v>
      </c>
      <c r="H1043" s="2">
        <f ca="1">IF(G1043=Inputs!$A$4,1,0)</f>
        <v>0</v>
      </c>
      <c r="I1043" s="21">
        <f ca="1">IF(H1043=1,HLOOKUP(MONTH(F1043),Inputs!$B$11:$M$15,5),IF(YEAR($F1043)&gt;$G1043,0,IF(YEAR($F1043)=$G1043,HLOOKUP(MONTH(F1043),Inputs!$B$11:$M$15,4),1)))</f>
        <v>1</v>
      </c>
      <c r="J1043" s="2">
        <f>SUMIFS('raw data'!$E:$E,'raw data'!$A:$A,"="&amp;WholeYearOnly1!$A1043,'raw data'!$G:$G,"="&amp;WholeYearOnly1!$G1043)</f>
        <v>0</v>
      </c>
      <c r="K1043" s="24">
        <f ca="1">$E1043*I1043*Inputs!$A$2</f>
        <v>1.5763000000000003</v>
      </c>
      <c r="L1043" s="11">
        <f ca="1">IFERROR(J1043/K1043,"")</f>
        <v>0</v>
      </c>
      <c r="M1043" s="26">
        <f>J1043/((8760)*(E1043/1000))</f>
        <v>0</v>
      </c>
    </row>
    <row r="1044" spans="1:13" x14ac:dyDescent="0.25">
      <c r="A1044" s="2">
        <v>8069</v>
      </c>
      <c r="C1044" s="2" t="s">
        <v>5</v>
      </c>
      <c r="D1044" s="2">
        <v>8</v>
      </c>
      <c r="E1044" s="2">
        <v>2.6619999999999999</v>
      </c>
      <c r="F1044" s="12">
        <v>41183</v>
      </c>
      <c r="G1044" s="18">
        <v>2014</v>
      </c>
      <c r="H1044" s="2">
        <f ca="1">IF(G1044=Inputs!$A$4,1,0)</f>
        <v>0</v>
      </c>
      <c r="I1044" s="21">
        <f ca="1">IF(H1044=1,HLOOKUP(MONTH(F1044),Inputs!$B$11:$M$15,5),IF(YEAR($F1044)&gt;$G1044,0,IF(YEAR($F1044)=$G1044,HLOOKUP(MONTH(F1044),Inputs!$B$11:$M$15,4),1)))</f>
        <v>1</v>
      </c>
      <c r="J1044" s="2">
        <f>SUMIFS('raw data'!$E:$E,'raw data'!$A:$A,"="&amp;WholeYearOnly1!$A1044,'raw data'!$G:$G,"="&amp;WholeYearOnly1!$G1044)</f>
        <v>0</v>
      </c>
      <c r="K1044" s="24">
        <f ca="1">$E1044*I1044*Inputs!$A$2</f>
        <v>2.9282000000000004</v>
      </c>
      <c r="L1044" s="11">
        <f ca="1">IFERROR(J1044/K1044,"")</f>
        <v>0</v>
      </c>
      <c r="M1044" s="26">
        <f>J1044/((8760)*(E1044/1000))</f>
        <v>0</v>
      </c>
    </row>
    <row r="1045" spans="1:13" x14ac:dyDescent="0.25">
      <c r="A1045" s="2">
        <v>8228</v>
      </c>
      <c r="C1045" s="2" t="s">
        <v>5</v>
      </c>
      <c r="D1045" s="2">
        <v>6</v>
      </c>
      <c r="E1045" s="2">
        <v>3.43</v>
      </c>
      <c r="F1045" s="12">
        <v>41306</v>
      </c>
      <c r="G1045" s="18">
        <v>2014</v>
      </c>
      <c r="H1045" s="2">
        <f ca="1">IF(G1045=Inputs!$A$4,1,0)</f>
        <v>0</v>
      </c>
      <c r="I1045" s="21">
        <f ca="1">IF(H1045=1,HLOOKUP(MONTH(F1045),Inputs!$B$11:$M$15,5),IF(YEAR($F1045)&gt;$G1045,0,IF(YEAR($F1045)=$G1045,HLOOKUP(MONTH(F1045),Inputs!$B$11:$M$15,4),1)))</f>
        <v>1</v>
      </c>
      <c r="J1045" s="2">
        <f>SUMIFS('raw data'!$E:$E,'raw data'!$A:$A,"="&amp;WholeYearOnly1!$A1045,'raw data'!$G:$G,"="&amp;WholeYearOnly1!$G1045)</f>
        <v>4</v>
      </c>
      <c r="K1045" s="24">
        <f ca="1">$E1045*I1045*Inputs!$A$2</f>
        <v>3.7730000000000006</v>
      </c>
      <c r="L1045" s="11">
        <f ca="1">IFERROR(J1045/K1045,"")</f>
        <v>1.0601643254704478</v>
      </c>
      <c r="M1045" s="26">
        <f>J1045/((8760)*(E1045/1000))</f>
        <v>0.13312565730793297</v>
      </c>
    </row>
    <row r="1046" spans="1:13" x14ac:dyDescent="0.25">
      <c r="A1046" s="2">
        <v>8329</v>
      </c>
      <c r="C1046" s="2" t="s">
        <v>5</v>
      </c>
      <c r="D1046" s="2">
        <v>8</v>
      </c>
      <c r="E1046" s="2">
        <v>2.99</v>
      </c>
      <c r="F1046" s="12">
        <v>41122</v>
      </c>
      <c r="G1046" s="18">
        <v>2014</v>
      </c>
      <c r="H1046" s="2">
        <f ca="1">IF(G1046=Inputs!$A$4,1,0)</f>
        <v>0</v>
      </c>
      <c r="I1046" s="21">
        <f ca="1">IF(H1046=1,HLOOKUP(MONTH(F1046),Inputs!$B$11:$M$15,5),IF(YEAR($F1046)&gt;$G1046,0,IF(YEAR($F1046)=$G1046,HLOOKUP(MONTH(F1046),Inputs!$B$11:$M$15,4),1)))</f>
        <v>1</v>
      </c>
      <c r="J1046" s="2">
        <f>SUMIFS('raw data'!$E:$E,'raw data'!$A:$A,"="&amp;WholeYearOnly1!$A1046,'raw data'!$G:$G,"="&amp;WholeYearOnly1!$G1046)</f>
        <v>4</v>
      </c>
      <c r="K1046" s="24">
        <f ca="1">$E1046*I1046*Inputs!$A$2</f>
        <v>3.2890000000000006</v>
      </c>
      <c r="L1046" s="11">
        <f ca="1">IFERROR(J1046/K1046,"")</f>
        <v>1.2161751292186072</v>
      </c>
      <c r="M1046" s="26">
        <f>J1046/((8760)*(E1046/1000))</f>
        <v>0.15271605503886623</v>
      </c>
    </row>
    <row r="1047" spans="1:13" x14ac:dyDescent="0.25">
      <c r="A1047" s="2">
        <v>8330</v>
      </c>
      <c r="C1047" s="2" t="s">
        <v>5</v>
      </c>
      <c r="D1047" s="2">
        <v>8</v>
      </c>
      <c r="E1047" s="2">
        <v>2.76</v>
      </c>
      <c r="F1047" s="12">
        <v>41153</v>
      </c>
      <c r="G1047" s="18">
        <v>2014</v>
      </c>
      <c r="H1047" s="2">
        <f ca="1">IF(G1047=Inputs!$A$4,1,0)</f>
        <v>0</v>
      </c>
      <c r="I1047" s="21">
        <f ca="1">IF(H1047=1,HLOOKUP(MONTH(F1047),Inputs!$B$11:$M$15,5),IF(YEAR($F1047)&gt;$G1047,0,IF(YEAR($F1047)=$G1047,HLOOKUP(MONTH(F1047),Inputs!$B$11:$M$15,4),1)))</f>
        <v>1</v>
      </c>
      <c r="J1047" s="2">
        <f>SUMIFS('raw data'!$E:$E,'raw data'!$A:$A,"="&amp;WholeYearOnly1!$A1047,'raw data'!$G:$G,"="&amp;WholeYearOnly1!$G1047)</f>
        <v>4</v>
      </c>
      <c r="K1047" s="24">
        <f ca="1">$E1047*I1047*Inputs!$A$2</f>
        <v>3.036</v>
      </c>
      <c r="L1047" s="11">
        <f ca="1">IFERROR(J1047/K1047,"")</f>
        <v>1.3175230566534915</v>
      </c>
      <c r="M1047" s="26">
        <f>J1047/((8760)*(E1047/1000))</f>
        <v>0.16544239295877178</v>
      </c>
    </row>
    <row r="1048" spans="1:13" x14ac:dyDescent="0.25">
      <c r="A1048" s="2">
        <v>8331</v>
      </c>
      <c r="C1048" s="2" t="s">
        <v>5</v>
      </c>
      <c r="D1048" s="2">
        <v>8</v>
      </c>
      <c r="E1048" s="2">
        <v>7.13</v>
      </c>
      <c r="F1048" s="12">
        <v>41122</v>
      </c>
      <c r="G1048" s="18">
        <v>2014</v>
      </c>
      <c r="H1048" s="2">
        <f ca="1">IF(G1048=Inputs!$A$4,1,0)</f>
        <v>0</v>
      </c>
      <c r="I1048" s="21">
        <f ca="1">IF(H1048=1,HLOOKUP(MONTH(F1048),Inputs!$B$11:$M$15,5),IF(YEAR($F1048)&gt;$G1048,0,IF(YEAR($F1048)=$G1048,HLOOKUP(MONTH(F1048),Inputs!$B$11:$M$15,4),1)))</f>
        <v>1</v>
      </c>
      <c r="J1048" s="2">
        <f>SUMIFS('raw data'!$E:$E,'raw data'!$A:$A,"="&amp;WholeYearOnly1!$A1048,'raw data'!$G:$G,"="&amp;WholeYearOnly1!$G1048)</f>
        <v>7</v>
      </c>
      <c r="K1048" s="24">
        <f ca="1">$E1048*I1048*Inputs!$A$2</f>
        <v>7.8430000000000009</v>
      </c>
      <c r="L1048" s="11">
        <f ca="1">IFERROR(J1048/K1048,"")</f>
        <v>0.89251561902333276</v>
      </c>
      <c r="M1048" s="26">
        <f>J1048/((8760)*(E1048/1000))</f>
        <v>0.11207387910110345</v>
      </c>
    </row>
    <row r="1049" spans="1:13" x14ac:dyDescent="0.25">
      <c r="A1049" s="2">
        <v>8332</v>
      </c>
      <c r="C1049" s="2" t="s">
        <v>5</v>
      </c>
      <c r="D1049" s="2">
        <v>8</v>
      </c>
      <c r="E1049" s="2">
        <v>5.59</v>
      </c>
      <c r="F1049" s="12">
        <v>41091</v>
      </c>
      <c r="G1049" s="18">
        <v>2014</v>
      </c>
      <c r="H1049" s="2">
        <f ca="1">IF(G1049=Inputs!$A$4,1,0)</f>
        <v>0</v>
      </c>
      <c r="I1049" s="21">
        <f ca="1">IF(H1049=1,HLOOKUP(MONTH(F1049),Inputs!$B$11:$M$15,5),IF(YEAR($F1049)&gt;$G1049,0,IF(YEAR($F1049)=$G1049,HLOOKUP(MONTH(F1049),Inputs!$B$11:$M$15,4),1)))</f>
        <v>1</v>
      </c>
      <c r="J1049" s="2">
        <f>SUMIFS('raw data'!$E:$E,'raw data'!$A:$A,"="&amp;WholeYearOnly1!$A1049,'raw data'!$G:$G,"="&amp;WholeYearOnly1!$G1049)</f>
        <v>6</v>
      </c>
      <c r="K1049" s="24">
        <f ca="1">$E1049*I1049*Inputs!$A$2</f>
        <v>6.149</v>
      </c>
      <c r="L1049" s="11">
        <f ca="1">IFERROR(J1049/K1049,"")</f>
        <v>0.97576841762888278</v>
      </c>
      <c r="M1049" s="26">
        <f>J1049/((8760)*(E1049/1000))</f>
        <v>0.12252799764746246</v>
      </c>
    </row>
    <row r="1050" spans="1:13" x14ac:dyDescent="0.25">
      <c r="A1050" s="2">
        <v>8333</v>
      </c>
      <c r="C1050" s="2" t="s">
        <v>5</v>
      </c>
      <c r="D1050" s="2">
        <v>8</v>
      </c>
      <c r="E1050" s="2">
        <v>4.2300000000000004</v>
      </c>
      <c r="F1050" s="12">
        <v>41214</v>
      </c>
      <c r="G1050" s="18">
        <v>2014</v>
      </c>
      <c r="H1050" s="2">
        <f ca="1">IF(G1050=Inputs!$A$4,1,0)</f>
        <v>0</v>
      </c>
      <c r="I1050" s="21">
        <f ca="1">IF(H1050=1,HLOOKUP(MONTH(F1050),Inputs!$B$11:$M$15,5),IF(YEAR($F1050)&gt;$G1050,0,IF(YEAR($F1050)=$G1050,HLOOKUP(MONTH(F1050),Inputs!$B$11:$M$15,4),1)))</f>
        <v>1</v>
      </c>
      <c r="J1050" s="2">
        <f>SUMIFS('raw data'!$E:$E,'raw data'!$A:$A,"="&amp;WholeYearOnly1!$A1050,'raw data'!$G:$G,"="&amp;WholeYearOnly1!$G1050)</f>
        <v>5</v>
      </c>
      <c r="K1050" s="24">
        <f ca="1">$E1050*I1050*Inputs!$A$2</f>
        <v>4.6530000000000005</v>
      </c>
      <c r="L1050" s="11">
        <f ca="1">IFERROR(J1050/K1050,"")</f>
        <v>1.0745755426606489</v>
      </c>
      <c r="M1050" s="26">
        <f>J1050/((8760)*(E1050/1000))</f>
        <v>0.1349352850372961</v>
      </c>
    </row>
    <row r="1051" spans="1:13" x14ac:dyDescent="0.25">
      <c r="A1051" s="2">
        <v>8334</v>
      </c>
      <c r="C1051" s="2" t="s">
        <v>5</v>
      </c>
      <c r="D1051" s="2">
        <v>8</v>
      </c>
      <c r="E1051" s="2">
        <v>5.8049999999999997</v>
      </c>
      <c r="F1051" s="12">
        <v>41153</v>
      </c>
      <c r="G1051" s="18">
        <v>2014</v>
      </c>
      <c r="H1051" s="2">
        <f ca="1">IF(G1051=Inputs!$A$4,1,0)</f>
        <v>0</v>
      </c>
      <c r="I1051" s="21">
        <f ca="1">IF(H1051=1,HLOOKUP(MONTH(F1051),Inputs!$B$11:$M$15,5),IF(YEAR($F1051)&gt;$G1051,0,IF(YEAR($F1051)=$G1051,HLOOKUP(MONTH(F1051),Inputs!$B$11:$M$15,4),1)))</f>
        <v>1</v>
      </c>
      <c r="J1051" s="2">
        <f>SUMIFS('raw data'!$E:$E,'raw data'!$A:$A,"="&amp;WholeYearOnly1!$A1051,'raw data'!$G:$G,"="&amp;WholeYearOnly1!$G1051)</f>
        <v>7</v>
      </c>
      <c r="K1051" s="24">
        <f ca="1">$E1051*I1051*Inputs!$A$2</f>
        <v>6.3855000000000004</v>
      </c>
      <c r="L1051" s="11">
        <f ca="1">IFERROR(J1051/K1051,"")</f>
        <v>1.0962336543731892</v>
      </c>
      <c r="M1051" s="26">
        <f>J1051/((8760)*(E1051/1000))</f>
        <v>0.13765491093727264</v>
      </c>
    </row>
    <row r="1052" spans="1:13" x14ac:dyDescent="0.25">
      <c r="A1052" s="2">
        <v>8335</v>
      </c>
      <c r="C1052" s="2" t="s">
        <v>5</v>
      </c>
      <c r="D1052" s="2">
        <v>8</v>
      </c>
      <c r="E1052" s="2">
        <v>5.64</v>
      </c>
      <c r="F1052" s="12">
        <v>41214</v>
      </c>
      <c r="G1052" s="18">
        <v>2014</v>
      </c>
      <c r="H1052" s="2">
        <f ca="1">IF(G1052=Inputs!$A$4,1,0)</f>
        <v>0</v>
      </c>
      <c r="I1052" s="21">
        <f ca="1">IF(H1052=1,HLOOKUP(MONTH(F1052),Inputs!$B$11:$M$15,5),IF(YEAR($F1052)&gt;$G1052,0,IF(YEAR($F1052)=$G1052,HLOOKUP(MONTH(F1052),Inputs!$B$11:$M$15,4),1)))</f>
        <v>1</v>
      </c>
      <c r="J1052" s="2">
        <f>SUMIFS('raw data'!$E:$E,'raw data'!$A:$A,"="&amp;WholeYearOnly1!$A1052,'raw data'!$G:$G,"="&amp;WholeYearOnly1!$G1052)</f>
        <v>5</v>
      </c>
      <c r="K1052" s="24">
        <f ca="1">$E1052*I1052*Inputs!$A$2</f>
        <v>6.2039999999999997</v>
      </c>
      <c r="L1052" s="11">
        <f ca="1">IFERROR(J1052/K1052,"")</f>
        <v>0.80593165699548686</v>
      </c>
      <c r="M1052" s="26">
        <f>J1052/((8760)*(E1052/1000))</f>
        <v>0.10120146377797209</v>
      </c>
    </row>
    <row r="1053" spans="1:13" x14ac:dyDescent="0.25">
      <c r="A1053" s="2">
        <v>8336</v>
      </c>
      <c r="C1053" s="2" t="s">
        <v>5</v>
      </c>
      <c r="D1053" s="2">
        <v>8</v>
      </c>
      <c r="E1053" s="2">
        <v>3.44</v>
      </c>
      <c r="F1053" s="12">
        <v>41153</v>
      </c>
      <c r="G1053" s="18">
        <v>2014</v>
      </c>
      <c r="H1053" s="2">
        <f ca="1">IF(G1053=Inputs!$A$4,1,0)</f>
        <v>0</v>
      </c>
      <c r="I1053" s="21">
        <f ca="1">IF(H1053=1,HLOOKUP(MONTH(F1053),Inputs!$B$11:$M$15,5),IF(YEAR($F1053)&gt;$G1053,0,IF(YEAR($F1053)=$G1053,HLOOKUP(MONTH(F1053),Inputs!$B$11:$M$15,4),1)))</f>
        <v>1</v>
      </c>
      <c r="J1053" s="2">
        <f>SUMIFS('raw data'!$E:$E,'raw data'!$A:$A,"="&amp;WholeYearOnly1!$A1053,'raw data'!$G:$G,"="&amp;WholeYearOnly1!$G1053)</f>
        <v>2</v>
      </c>
      <c r="K1053" s="24">
        <f ca="1">$E1053*I1053*Inputs!$A$2</f>
        <v>3.7840000000000003</v>
      </c>
      <c r="L1053" s="11">
        <f ca="1">IFERROR(J1053/K1053,"")</f>
        <v>0.52854122621564481</v>
      </c>
      <c r="M1053" s="26">
        <f>J1053/((8760)*(E1053/1000))</f>
        <v>6.6369332059042163E-2</v>
      </c>
    </row>
    <row r="1054" spans="1:13" x14ac:dyDescent="0.25">
      <c r="A1054" s="2">
        <v>8337</v>
      </c>
      <c r="C1054" s="2" t="s">
        <v>5</v>
      </c>
      <c r="D1054" s="2">
        <v>8</v>
      </c>
      <c r="E1054" s="2">
        <v>1.88</v>
      </c>
      <c r="F1054" s="12">
        <v>41183</v>
      </c>
      <c r="G1054" s="18">
        <v>2014</v>
      </c>
      <c r="H1054" s="2">
        <f ca="1">IF(G1054=Inputs!$A$4,1,0)</f>
        <v>0</v>
      </c>
      <c r="I1054" s="21">
        <f ca="1">IF(H1054=1,HLOOKUP(MONTH(F1054),Inputs!$B$11:$M$15,5),IF(YEAR($F1054)&gt;$G1054,0,IF(YEAR($F1054)=$G1054,HLOOKUP(MONTH(F1054),Inputs!$B$11:$M$15,4),1)))</f>
        <v>1</v>
      </c>
      <c r="J1054" s="2">
        <f>SUMIFS('raw data'!$E:$E,'raw data'!$A:$A,"="&amp;WholeYearOnly1!$A1054,'raw data'!$G:$G,"="&amp;WholeYearOnly1!$G1054)</f>
        <v>2</v>
      </c>
      <c r="K1054" s="24">
        <f ca="1">$E1054*I1054*Inputs!$A$2</f>
        <v>2.0680000000000001</v>
      </c>
      <c r="L1054" s="11">
        <f ca="1">IFERROR(J1054/K1054,"")</f>
        <v>0.96711798839458407</v>
      </c>
      <c r="M1054" s="26">
        <f>J1054/((8760)*(E1054/1000))</f>
        <v>0.12144175653356652</v>
      </c>
    </row>
    <row r="1055" spans="1:13" x14ac:dyDescent="0.25">
      <c r="A1055" s="2">
        <v>8338</v>
      </c>
      <c r="C1055" s="2" t="s">
        <v>5</v>
      </c>
      <c r="D1055" s="2">
        <v>8</v>
      </c>
      <c r="E1055" s="2">
        <v>6.45</v>
      </c>
      <c r="F1055" s="12">
        <v>41153</v>
      </c>
      <c r="G1055" s="18">
        <v>2014</v>
      </c>
      <c r="H1055" s="2">
        <f ca="1">IF(G1055=Inputs!$A$4,1,0)</f>
        <v>0</v>
      </c>
      <c r="I1055" s="21">
        <f ca="1">IF(H1055=1,HLOOKUP(MONTH(F1055),Inputs!$B$11:$M$15,5),IF(YEAR($F1055)&gt;$G1055,0,IF(YEAR($F1055)=$G1055,HLOOKUP(MONTH(F1055),Inputs!$B$11:$M$15,4),1)))</f>
        <v>1</v>
      </c>
      <c r="J1055" s="2">
        <f>SUMIFS('raw data'!$E:$E,'raw data'!$A:$A,"="&amp;WholeYearOnly1!$A1055,'raw data'!$G:$G,"="&amp;WholeYearOnly1!$G1055)</f>
        <v>6</v>
      </c>
      <c r="K1055" s="24">
        <f ca="1">$E1055*I1055*Inputs!$A$2</f>
        <v>7.0950000000000006</v>
      </c>
      <c r="L1055" s="11">
        <f ca="1">IFERROR(J1055/K1055,"")</f>
        <v>0.84566596194503163</v>
      </c>
      <c r="M1055" s="26">
        <f>J1055/((8760)*(E1055/1000))</f>
        <v>0.10619093129446745</v>
      </c>
    </row>
    <row r="1056" spans="1:13" x14ac:dyDescent="0.25">
      <c r="A1056" s="2">
        <v>8339</v>
      </c>
      <c r="C1056" s="2" t="s">
        <v>5</v>
      </c>
      <c r="D1056" s="2">
        <v>8</v>
      </c>
      <c r="E1056" s="2">
        <v>6.58</v>
      </c>
      <c r="F1056" s="12">
        <v>41153</v>
      </c>
      <c r="G1056" s="18">
        <v>2014</v>
      </c>
      <c r="H1056" s="2">
        <f ca="1">IF(G1056=Inputs!$A$4,1,0)</f>
        <v>0</v>
      </c>
      <c r="I1056" s="21">
        <f ca="1">IF(H1056=1,HLOOKUP(MONTH(F1056),Inputs!$B$11:$M$15,5),IF(YEAR($F1056)&gt;$G1056,0,IF(YEAR($F1056)=$G1056,HLOOKUP(MONTH(F1056),Inputs!$B$11:$M$15,4),1)))</f>
        <v>1</v>
      </c>
      <c r="J1056" s="2">
        <f>SUMIFS('raw data'!$E:$E,'raw data'!$A:$A,"="&amp;WholeYearOnly1!$A1056,'raw data'!$G:$G,"="&amp;WholeYearOnly1!$G1056)</f>
        <v>9</v>
      </c>
      <c r="K1056" s="24">
        <f ca="1">$E1056*I1056*Inputs!$A$2</f>
        <v>7.2380000000000004</v>
      </c>
      <c r="L1056" s="11">
        <f ca="1">IFERROR(J1056/K1056,"")</f>
        <v>1.2434374136501796</v>
      </c>
      <c r="M1056" s="26">
        <f>J1056/((8760)*(E1056/1000))</f>
        <v>0.15613940125744266</v>
      </c>
    </row>
    <row r="1057" spans="1:13" x14ac:dyDescent="0.25">
      <c r="A1057" s="2">
        <v>8340</v>
      </c>
      <c r="C1057" s="2" t="s">
        <v>5</v>
      </c>
      <c r="D1057" s="2">
        <v>8</v>
      </c>
      <c r="E1057" s="2">
        <v>5.8049999999999997</v>
      </c>
      <c r="F1057" s="12">
        <v>41153</v>
      </c>
      <c r="G1057" s="18">
        <v>2014</v>
      </c>
      <c r="H1057" s="2">
        <f ca="1">IF(G1057=Inputs!$A$4,1,0)</f>
        <v>0</v>
      </c>
      <c r="I1057" s="21">
        <f ca="1">IF(H1057=1,HLOOKUP(MONTH(F1057),Inputs!$B$11:$M$15,5),IF(YEAR($F1057)&gt;$G1057,0,IF(YEAR($F1057)=$G1057,HLOOKUP(MONTH(F1057),Inputs!$B$11:$M$15,4),1)))</f>
        <v>1</v>
      </c>
      <c r="J1057" s="2">
        <f>SUMIFS('raw data'!$E:$E,'raw data'!$A:$A,"="&amp;WholeYearOnly1!$A1057,'raw data'!$G:$G,"="&amp;WholeYearOnly1!$G1057)</f>
        <v>5</v>
      </c>
      <c r="K1057" s="24">
        <f ca="1">$E1057*I1057*Inputs!$A$2</f>
        <v>6.3855000000000004</v>
      </c>
      <c r="L1057" s="11">
        <f ca="1">IFERROR(J1057/K1057,"")</f>
        <v>0.78302403883799232</v>
      </c>
      <c r="M1057" s="26">
        <f>J1057/((8760)*(E1057/1000))</f>
        <v>9.8324936383766159E-2</v>
      </c>
    </row>
    <row r="1058" spans="1:13" x14ac:dyDescent="0.25">
      <c r="A1058" s="2">
        <v>8341</v>
      </c>
      <c r="C1058" s="2" t="s">
        <v>5</v>
      </c>
      <c r="D1058" s="2">
        <v>8</v>
      </c>
      <c r="E1058" s="2">
        <v>3.6549999999999998</v>
      </c>
      <c r="F1058" s="12">
        <v>41153</v>
      </c>
      <c r="G1058" s="18">
        <v>2014</v>
      </c>
      <c r="H1058" s="2">
        <f ca="1">IF(G1058=Inputs!$A$4,1,0)</f>
        <v>0</v>
      </c>
      <c r="I1058" s="21">
        <f ca="1">IF(H1058=1,HLOOKUP(MONTH(F1058),Inputs!$B$11:$M$15,5),IF(YEAR($F1058)&gt;$G1058,0,IF(YEAR($F1058)=$G1058,HLOOKUP(MONTH(F1058),Inputs!$B$11:$M$15,4),1)))</f>
        <v>1</v>
      </c>
      <c r="J1058" s="2">
        <f>SUMIFS('raw data'!$E:$E,'raw data'!$A:$A,"="&amp;WholeYearOnly1!$A1058,'raw data'!$G:$G,"="&amp;WholeYearOnly1!$G1058)</f>
        <v>5</v>
      </c>
      <c r="K1058" s="24">
        <f ca="1">$E1058*I1058*Inputs!$A$2</f>
        <v>4.0205000000000002</v>
      </c>
      <c r="L1058" s="11">
        <f ca="1">IFERROR(J1058/K1058,"")</f>
        <v>1.2436264146250466</v>
      </c>
      <c r="M1058" s="26">
        <f>J1058/((8760)*(E1058/1000))</f>
        <v>0.15616313425656977</v>
      </c>
    </row>
    <row r="1059" spans="1:13" x14ac:dyDescent="0.25">
      <c r="A1059" s="2">
        <v>8342</v>
      </c>
      <c r="C1059" s="2" t="s">
        <v>5</v>
      </c>
      <c r="D1059" s="2">
        <v>8</v>
      </c>
      <c r="E1059" s="2">
        <v>2.35</v>
      </c>
      <c r="F1059" s="12">
        <v>41365</v>
      </c>
      <c r="G1059" s="18">
        <v>2014</v>
      </c>
      <c r="H1059" s="2">
        <f ca="1">IF(G1059=Inputs!$A$4,1,0)</f>
        <v>0</v>
      </c>
      <c r="I1059" s="21">
        <f ca="1">IF(H1059=1,HLOOKUP(MONTH(F1059),Inputs!$B$11:$M$15,5),IF(YEAR($F1059)&gt;$G1059,0,IF(YEAR($F1059)=$G1059,HLOOKUP(MONTH(F1059),Inputs!$B$11:$M$15,4),1)))</f>
        <v>1</v>
      </c>
      <c r="J1059" s="2">
        <f>SUMIFS('raw data'!$E:$E,'raw data'!$A:$A,"="&amp;WholeYearOnly1!$A1059,'raw data'!$G:$G,"="&amp;WholeYearOnly1!$G1059)</f>
        <v>2</v>
      </c>
      <c r="K1059" s="24">
        <f ca="1">$E1059*I1059*Inputs!$A$2</f>
        <v>2.5850000000000004</v>
      </c>
      <c r="L1059" s="11">
        <f ca="1">IFERROR(J1059/K1059,"")</f>
        <v>0.77369439071566715</v>
      </c>
      <c r="M1059" s="26">
        <f>J1059/((8760)*(E1059/1000))</f>
        <v>9.7153405226853187E-2</v>
      </c>
    </row>
    <row r="1060" spans="1:13" x14ac:dyDescent="0.25">
      <c r="A1060" s="2">
        <v>8343</v>
      </c>
      <c r="C1060" s="2" t="s">
        <v>5</v>
      </c>
      <c r="D1060" s="2">
        <v>13</v>
      </c>
      <c r="E1060" s="2">
        <v>4.1399999999999997</v>
      </c>
      <c r="F1060" s="12">
        <v>41153</v>
      </c>
      <c r="G1060" s="18">
        <v>2014</v>
      </c>
      <c r="H1060" s="2">
        <f ca="1">IF(G1060=Inputs!$A$4,1,0)</f>
        <v>0</v>
      </c>
      <c r="I1060" s="21">
        <f ca="1">IF(H1060=1,HLOOKUP(MONTH(F1060),Inputs!$B$11:$M$15,5),IF(YEAR($F1060)&gt;$G1060,0,IF(YEAR($F1060)=$G1060,HLOOKUP(MONTH(F1060),Inputs!$B$11:$M$15,4),1)))</f>
        <v>1</v>
      </c>
      <c r="J1060" s="2">
        <f>SUMIFS('raw data'!$E:$E,'raw data'!$A:$A,"="&amp;WholeYearOnly1!$A1060,'raw data'!$G:$G,"="&amp;WholeYearOnly1!$G1060)</f>
        <v>4</v>
      </c>
      <c r="K1060" s="24">
        <f ca="1">$E1060*I1060*Inputs!$A$2</f>
        <v>4.5540000000000003</v>
      </c>
      <c r="L1060" s="11">
        <f ca="1">IFERROR(J1060/K1060,"")</f>
        <v>0.87834870443566093</v>
      </c>
      <c r="M1060" s="26">
        <f>J1060/((8760)*(E1060/1000))</f>
        <v>0.11029492863918118</v>
      </c>
    </row>
    <row r="1061" spans="1:13" x14ac:dyDescent="0.25">
      <c r="A1061" s="2">
        <v>8344</v>
      </c>
      <c r="C1061" s="2" t="s">
        <v>5</v>
      </c>
      <c r="D1061" s="2">
        <v>13</v>
      </c>
      <c r="E1061" s="2">
        <v>4.5999999999999996</v>
      </c>
      <c r="F1061" s="12">
        <v>41122</v>
      </c>
      <c r="G1061" s="18">
        <v>2014</v>
      </c>
      <c r="H1061" s="2">
        <f ca="1">IF(G1061=Inputs!$A$4,1,0)</f>
        <v>0</v>
      </c>
      <c r="I1061" s="21">
        <f ca="1">IF(H1061=1,HLOOKUP(MONTH(F1061),Inputs!$B$11:$M$15,5),IF(YEAR($F1061)&gt;$G1061,0,IF(YEAR($F1061)=$G1061,HLOOKUP(MONTH(F1061),Inputs!$B$11:$M$15,4),1)))</f>
        <v>1</v>
      </c>
      <c r="J1061" s="2">
        <f>SUMIFS('raw data'!$E:$E,'raw data'!$A:$A,"="&amp;WholeYearOnly1!$A1061,'raw data'!$G:$G,"="&amp;WholeYearOnly1!$G1061)</f>
        <v>6</v>
      </c>
      <c r="K1061" s="24">
        <f ca="1">$E1061*I1061*Inputs!$A$2</f>
        <v>5.0599999999999996</v>
      </c>
      <c r="L1061" s="11">
        <f ca="1">IFERROR(J1061/K1061,"")</f>
        <v>1.1857707509881423</v>
      </c>
      <c r="M1061" s="26">
        <f>J1061/((8760)*(E1061/1000))</f>
        <v>0.14889815366289458</v>
      </c>
    </row>
    <row r="1062" spans="1:13" x14ac:dyDescent="0.25">
      <c r="A1062" s="2">
        <v>8345</v>
      </c>
      <c r="C1062" s="2" t="s">
        <v>5</v>
      </c>
      <c r="D1062" s="2">
        <v>13</v>
      </c>
      <c r="E1062" s="2">
        <v>4.3</v>
      </c>
      <c r="F1062" s="12">
        <v>41122</v>
      </c>
      <c r="G1062" s="18">
        <v>2014</v>
      </c>
      <c r="H1062" s="2">
        <f ca="1">IF(G1062=Inputs!$A$4,1,0)</f>
        <v>0</v>
      </c>
      <c r="I1062" s="21">
        <f ca="1">IF(H1062=1,HLOOKUP(MONTH(F1062),Inputs!$B$11:$M$15,5),IF(YEAR($F1062)&gt;$G1062,0,IF(YEAR($F1062)=$G1062,HLOOKUP(MONTH(F1062),Inputs!$B$11:$M$15,4),1)))</f>
        <v>1</v>
      </c>
      <c r="J1062" s="2">
        <f>SUMIFS('raw data'!$E:$E,'raw data'!$A:$A,"="&amp;WholeYearOnly1!$A1062,'raw data'!$G:$G,"="&amp;WholeYearOnly1!$G1062)</f>
        <v>5</v>
      </c>
      <c r="K1062" s="24">
        <f ca="1">$E1062*I1062*Inputs!$A$2</f>
        <v>4.7300000000000004</v>
      </c>
      <c r="L1062" s="11">
        <f ca="1">IFERROR(J1062/K1062,"")</f>
        <v>1.0570824524312896</v>
      </c>
      <c r="M1062" s="26">
        <f>J1062/((8760)*(E1062/1000))</f>
        <v>0.13273866411808433</v>
      </c>
    </row>
    <row r="1063" spans="1:13" x14ac:dyDescent="0.25">
      <c r="A1063" s="2">
        <v>8346</v>
      </c>
      <c r="C1063" s="2" t="s">
        <v>5</v>
      </c>
      <c r="D1063" s="2">
        <v>13</v>
      </c>
      <c r="E1063" s="2">
        <v>3.22</v>
      </c>
      <c r="F1063" s="12">
        <v>41153</v>
      </c>
      <c r="G1063" s="18">
        <v>2014</v>
      </c>
      <c r="H1063" s="2">
        <f ca="1">IF(G1063=Inputs!$A$4,1,0)</f>
        <v>0</v>
      </c>
      <c r="I1063" s="21">
        <f ca="1">IF(H1063=1,HLOOKUP(MONTH(F1063),Inputs!$B$11:$M$15,5),IF(YEAR($F1063)&gt;$G1063,0,IF(YEAR($F1063)=$G1063,HLOOKUP(MONTH(F1063),Inputs!$B$11:$M$15,4),1)))</f>
        <v>1</v>
      </c>
      <c r="J1063" s="2">
        <f>SUMIFS('raw data'!$E:$E,'raw data'!$A:$A,"="&amp;WholeYearOnly1!$A1063,'raw data'!$G:$G,"="&amp;WholeYearOnly1!$G1063)</f>
        <v>3</v>
      </c>
      <c r="K1063" s="24">
        <f ca="1">$E1063*I1063*Inputs!$A$2</f>
        <v>3.5420000000000007</v>
      </c>
      <c r="L1063" s="11">
        <f ca="1">IFERROR(J1063/K1063,"")</f>
        <v>0.84697910784867292</v>
      </c>
      <c r="M1063" s="26">
        <f>J1063/((8760)*(E1063/1000))</f>
        <v>0.1063558240449247</v>
      </c>
    </row>
    <row r="1064" spans="1:13" x14ac:dyDescent="0.25">
      <c r="A1064" s="2">
        <v>8347</v>
      </c>
      <c r="C1064" s="2" t="s">
        <v>5</v>
      </c>
      <c r="D1064" s="2">
        <v>13</v>
      </c>
      <c r="E1064" s="2">
        <v>6.9</v>
      </c>
      <c r="F1064" s="12">
        <v>41122</v>
      </c>
      <c r="G1064" s="18">
        <v>2014</v>
      </c>
      <c r="H1064" s="2">
        <f ca="1">IF(G1064=Inputs!$A$4,1,0)</f>
        <v>0</v>
      </c>
      <c r="I1064" s="21">
        <f ca="1">IF(H1064=1,HLOOKUP(MONTH(F1064),Inputs!$B$11:$M$15,5),IF(YEAR($F1064)&gt;$G1064,0,IF(YEAR($F1064)=$G1064,HLOOKUP(MONTH(F1064),Inputs!$B$11:$M$15,4),1)))</f>
        <v>1</v>
      </c>
      <c r="J1064" s="2">
        <f>SUMIFS('raw data'!$E:$E,'raw data'!$A:$A,"="&amp;WholeYearOnly1!$A1064,'raw data'!$G:$G,"="&amp;WholeYearOnly1!$G1064)</f>
        <v>8</v>
      </c>
      <c r="K1064" s="24">
        <f ca="1">$E1064*I1064*Inputs!$A$2</f>
        <v>7.5900000000000007</v>
      </c>
      <c r="L1064" s="11">
        <f ca="1">IFERROR(J1064/K1064,"")</f>
        <v>1.054018445322793</v>
      </c>
      <c r="M1064" s="26">
        <f>J1064/((8760)*(E1064/1000))</f>
        <v>0.13235391436701738</v>
      </c>
    </row>
    <row r="1065" spans="1:13" x14ac:dyDescent="0.25">
      <c r="A1065" s="2">
        <v>8348</v>
      </c>
      <c r="C1065" s="2" t="s">
        <v>5</v>
      </c>
      <c r="D1065" s="2">
        <v>13</v>
      </c>
      <c r="E1065" s="2">
        <v>4.5999999999999996</v>
      </c>
      <c r="F1065" s="12">
        <v>41122</v>
      </c>
      <c r="G1065" s="18">
        <v>2014</v>
      </c>
      <c r="H1065" s="2">
        <f ca="1">IF(G1065=Inputs!$A$4,1,0)</f>
        <v>0</v>
      </c>
      <c r="I1065" s="21">
        <f ca="1">IF(H1065=1,HLOOKUP(MONTH(F1065),Inputs!$B$11:$M$15,5),IF(YEAR($F1065)&gt;$G1065,0,IF(YEAR($F1065)=$G1065,HLOOKUP(MONTH(F1065),Inputs!$B$11:$M$15,4),1)))</f>
        <v>1</v>
      </c>
      <c r="J1065" s="2">
        <f>SUMIFS('raw data'!$E:$E,'raw data'!$A:$A,"="&amp;WholeYearOnly1!$A1065,'raw data'!$G:$G,"="&amp;WholeYearOnly1!$G1065)</f>
        <v>5</v>
      </c>
      <c r="K1065" s="24">
        <f ca="1">$E1065*I1065*Inputs!$A$2</f>
        <v>5.0599999999999996</v>
      </c>
      <c r="L1065" s="11">
        <f ca="1">IFERROR(J1065/K1065,"")</f>
        <v>0.98814229249011865</v>
      </c>
      <c r="M1065" s="26">
        <f>J1065/((8760)*(E1065/1000))</f>
        <v>0.12408179471907882</v>
      </c>
    </row>
    <row r="1066" spans="1:13" x14ac:dyDescent="0.25">
      <c r="A1066" s="2">
        <v>8349</v>
      </c>
      <c r="C1066" s="2" t="s">
        <v>5</v>
      </c>
      <c r="D1066" s="2">
        <v>13</v>
      </c>
      <c r="E1066" s="2">
        <v>3.22</v>
      </c>
      <c r="F1066" s="12">
        <v>41153</v>
      </c>
      <c r="G1066" s="18">
        <v>2014</v>
      </c>
      <c r="H1066" s="2">
        <f ca="1">IF(G1066=Inputs!$A$4,1,0)</f>
        <v>0</v>
      </c>
      <c r="I1066" s="21">
        <f ca="1">IF(H1066=1,HLOOKUP(MONTH(F1066),Inputs!$B$11:$M$15,5),IF(YEAR($F1066)&gt;$G1066,0,IF(YEAR($F1066)=$G1066,HLOOKUP(MONTH(F1066),Inputs!$B$11:$M$15,4),1)))</f>
        <v>1</v>
      </c>
      <c r="J1066" s="2">
        <f>SUMIFS('raw data'!$E:$E,'raw data'!$A:$A,"="&amp;WholeYearOnly1!$A1066,'raw data'!$G:$G,"="&amp;WholeYearOnly1!$G1066)</f>
        <v>4</v>
      </c>
      <c r="K1066" s="24">
        <f ca="1">$E1066*I1066*Inputs!$A$2</f>
        <v>3.5420000000000007</v>
      </c>
      <c r="L1066" s="11">
        <f ca="1">IFERROR(J1066/K1066,"")</f>
        <v>1.1293054771315638</v>
      </c>
      <c r="M1066" s="26">
        <f>J1066/((8760)*(E1066/1000))</f>
        <v>0.14180776539323292</v>
      </c>
    </row>
    <row r="1067" spans="1:13" x14ac:dyDescent="0.25">
      <c r="A1067" s="2">
        <v>8350</v>
      </c>
      <c r="C1067" s="2" t="s">
        <v>5</v>
      </c>
      <c r="D1067" s="2">
        <v>13</v>
      </c>
      <c r="E1067" s="2">
        <v>7.31</v>
      </c>
      <c r="F1067" s="12">
        <v>41122</v>
      </c>
      <c r="G1067" s="18">
        <v>2014</v>
      </c>
      <c r="H1067" s="2">
        <f ca="1">IF(G1067=Inputs!$A$4,1,0)</f>
        <v>0</v>
      </c>
      <c r="I1067" s="21">
        <f ca="1">IF(H1067=1,HLOOKUP(MONTH(F1067),Inputs!$B$11:$M$15,5),IF(YEAR($F1067)&gt;$G1067,0,IF(YEAR($F1067)=$G1067,HLOOKUP(MONTH(F1067),Inputs!$B$11:$M$15,4),1)))</f>
        <v>1</v>
      </c>
      <c r="J1067" s="2">
        <f>SUMIFS('raw data'!$E:$E,'raw data'!$A:$A,"="&amp;WholeYearOnly1!$A1067,'raw data'!$G:$G,"="&amp;WholeYearOnly1!$G1067)</f>
        <v>9</v>
      </c>
      <c r="K1067" s="24">
        <f ca="1">$E1067*I1067*Inputs!$A$2</f>
        <v>8.0410000000000004</v>
      </c>
      <c r="L1067" s="11">
        <f ca="1">IFERROR(J1067/K1067,"")</f>
        <v>1.1192637731625419</v>
      </c>
      <c r="M1067" s="26">
        <f>J1067/((8760)*(E1067/1000))</f>
        <v>0.1405468208309128</v>
      </c>
    </row>
    <row r="1068" spans="1:13" x14ac:dyDescent="0.25">
      <c r="A1068" s="2">
        <v>8351</v>
      </c>
      <c r="C1068" s="2" t="s">
        <v>5</v>
      </c>
      <c r="D1068" s="2">
        <v>13</v>
      </c>
      <c r="E1068" s="2">
        <v>2.99</v>
      </c>
      <c r="F1068" s="12">
        <v>41153</v>
      </c>
      <c r="G1068" s="18">
        <v>2014</v>
      </c>
      <c r="H1068" s="2">
        <f ca="1">IF(G1068=Inputs!$A$4,1,0)</f>
        <v>0</v>
      </c>
      <c r="I1068" s="21">
        <f ca="1">IF(H1068=1,HLOOKUP(MONTH(F1068),Inputs!$B$11:$M$15,5),IF(YEAR($F1068)&gt;$G1068,0,IF(YEAR($F1068)=$G1068,HLOOKUP(MONTH(F1068),Inputs!$B$11:$M$15,4),1)))</f>
        <v>1</v>
      </c>
      <c r="J1068" s="2">
        <f>SUMIFS('raw data'!$E:$E,'raw data'!$A:$A,"="&amp;WholeYearOnly1!$A1068,'raw data'!$G:$G,"="&amp;WholeYearOnly1!$G1068)</f>
        <v>3</v>
      </c>
      <c r="K1068" s="24">
        <f ca="1">$E1068*I1068*Inputs!$A$2</f>
        <v>3.2890000000000006</v>
      </c>
      <c r="L1068" s="11">
        <f ca="1">IFERROR(J1068/K1068,"")</f>
        <v>0.91213134691395548</v>
      </c>
      <c r="M1068" s="26">
        <f>J1068/((8760)*(E1068/1000))</f>
        <v>0.11453704127914968</v>
      </c>
    </row>
    <row r="1069" spans="1:13" x14ac:dyDescent="0.25">
      <c r="A1069" s="2">
        <v>8352</v>
      </c>
      <c r="C1069" s="2" t="s">
        <v>5</v>
      </c>
      <c r="D1069" s="2">
        <v>13</v>
      </c>
      <c r="E1069" s="2">
        <v>3.68</v>
      </c>
      <c r="F1069" s="12">
        <v>41153</v>
      </c>
      <c r="G1069" s="18">
        <v>2014</v>
      </c>
      <c r="H1069" s="2">
        <f ca="1">IF(G1069=Inputs!$A$4,1,0)</f>
        <v>0</v>
      </c>
      <c r="I1069" s="21">
        <f ca="1">IF(H1069=1,HLOOKUP(MONTH(F1069),Inputs!$B$11:$M$15,5),IF(YEAR($F1069)&gt;$G1069,0,IF(YEAR($F1069)=$G1069,HLOOKUP(MONTH(F1069),Inputs!$B$11:$M$15,4),1)))</f>
        <v>1</v>
      </c>
      <c r="J1069" s="2">
        <f>SUMIFS('raw data'!$E:$E,'raw data'!$A:$A,"="&amp;WholeYearOnly1!$A1069,'raw data'!$G:$G,"="&amp;WholeYearOnly1!$G1069)</f>
        <v>4</v>
      </c>
      <c r="K1069" s="24">
        <f ca="1">$E1069*I1069*Inputs!$A$2</f>
        <v>4.0480000000000009</v>
      </c>
      <c r="L1069" s="11">
        <f ca="1">IFERROR(J1069/K1069,"")</f>
        <v>0.98814229249011831</v>
      </c>
      <c r="M1069" s="26">
        <f>J1069/((8760)*(E1069/1000))</f>
        <v>0.12408179471907881</v>
      </c>
    </row>
    <row r="1070" spans="1:13" x14ac:dyDescent="0.25">
      <c r="A1070" s="2">
        <v>8353</v>
      </c>
      <c r="C1070" s="2" t="s">
        <v>5</v>
      </c>
      <c r="D1070" s="2">
        <v>13</v>
      </c>
      <c r="E1070" s="2">
        <v>8.9700000000000006</v>
      </c>
      <c r="F1070" s="12">
        <v>41091</v>
      </c>
      <c r="G1070" s="18">
        <v>2014</v>
      </c>
      <c r="H1070" s="2">
        <f ca="1">IF(G1070=Inputs!$A$4,1,0)</f>
        <v>0</v>
      </c>
      <c r="I1070" s="21">
        <f ca="1">IF(H1070=1,HLOOKUP(MONTH(F1070),Inputs!$B$11:$M$15,5),IF(YEAR($F1070)&gt;$G1070,0,IF(YEAR($F1070)=$G1070,HLOOKUP(MONTH(F1070),Inputs!$B$11:$M$15,4),1)))</f>
        <v>1</v>
      </c>
      <c r="J1070" s="2">
        <f>SUMIFS('raw data'!$E:$E,'raw data'!$A:$A,"="&amp;WholeYearOnly1!$A1070,'raw data'!$G:$G,"="&amp;WholeYearOnly1!$G1070)</f>
        <v>11</v>
      </c>
      <c r="K1070" s="24">
        <f ca="1">$E1070*I1070*Inputs!$A$2</f>
        <v>9.8670000000000009</v>
      </c>
      <c r="L1070" s="11">
        <f ca="1">IFERROR(J1070/K1070,"")</f>
        <v>1.1148272017837235</v>
      </c>
      <c r="M1070" s="26">
        <f>J1070/((8760)*(E1070/1000))</f>
        <v>0.13998971711896072</v>
      </c>
    </row>
    <row r="1071" spans="1:13" x14ac:dyDescent="0.25">
      <c r="A1071" s="2">
        <v>8354</v>
      </c>
      <c r="C1071" s="2" t="s">
        <v>5</v>
      </c>
      <c r="D1071" s="2">
        <v>13</v>
      </c>
      <c r="E1071" s="2">
        <v>5.8049999999999997</v>
      </c>
      <c r="F1071" s="12">
        <v>41122</v>
      </c>
      <c r="G1071" s="18">
        <v>2014</v>
      </c>
      <c r="H1071" s="2">
        <f ca="1">IF(G1071=Inputs!$A$4,1,0)</f>
        <v>0</v>
      </c>
      <c r="I1071" s="21">
        <f ca="1">IF(H1071=1,HLOOKUP(MONTH(F1071),Inputs!$B$11:$M$15,5),IF(YEAR($F1071)&gt;$G1071,0,IF(YEAR($F1071)=$G1071,HLOOKUP(MONTH(F1071),Inputs!$B$11:$M$15,4),1)))</f>
        <v>1</v>
      </c>
      <c r="J1071" s="2">
        <f>SUMIFS('raw data'!$E:$E,'raw data'!$A:$A,"="&amp;WholeYearOnly1!$A1071,'raw data'!$G:$G,"="&amp;WholeYearOnly1!$G1071)</f>
        <v>6</v>
      </c>
      <c r="K1071" s="24">
        <f ca="1">$E1071*I1071*Inputs!$A$2</f>
        <v>6.3855000000000004</v>
      </c>
      <c r="L1071" s="11">
        <f ca="1">IFERROR(J1071/K1071,"")</f>
        <v>0.93962884660559076</v>
      </c>
      <c r="M1071" s="26">
        <f>J1071/((8760)*(E1071/1000))</f>
        <v>0.1179899236605194</v>
      </c>
    </row>
    <row r="1072" spans="1:13" x14ac:dyDescent="0.25">
      <c r="A1072" s="2">
        <v>8355</v>
      </c>
      <c r="C1072" s="2" t="s">
        <v>5</v>
      </c>
      <c r="D1072" s="2">
        <v>13</v>
      </c>
      <c r="E1072" s="2">
        <v>2.58</v>
      </c>
      <c r="F1072" s="12">
        <v>41183</v>
      </c>
      <c r="G1072" s="18">
        <v>2014</v>
      </c>
      <c r="H1072" s="2">
        <f ca="1">IF(G1072=Inputs!$A$4,1,0)</f>
        <v>0</v>
      </c>
      <c r="I1072" s="21">
        <f ca="1">IF(H1072=1,HLOOKUP(MONTH(F1072),Inputs!$B$11:$M$15,5),IF(YEAR($F1072)&gt;$G1072,0,IF(YEAR($F1072)=$G1072,HLOOKUP(MONTH(F1072),Inputs!$B$11:$M$15,4),1)))</f>
        <v>1</v>
      </c>
      <c r="J1072" s="2">
        <f>SUMIFS('raw data'!$E:$E,'raw data'!$A:$A,"="&amp;WholeYearOnly1!$A1072,'raw data'!$G:$G,"="&amp;WholeYearOnly1!$G1072)</f>
        <v>3</v>
      </c>
      <c r="K1072" s="24">
        <f ca="1">$E1072*I1072*Inputs!$A$2</f>
        <v>2.8380000000000005</v>
      </c>
      <c r="L1072" s="11">
        <f ca="1">IFERROR(J1072/K1072,"")</f>
        <v>1.0570824524312894</v>
      </c>
      <c r="M1072" s="26">
        <f>J1072/((8760)*(E1072/1000))</f>
        <v>0.1327386641180843</v>
      </c>
    </row>
    <row r="1073" spans="1:13" x14ac:dyDescent="0.25">
      <c r="A1073" s="2">
        <v>8356</v>
      </c>
      <c r="C1073" s="2" t="s">
        <v>5</v>
      </c>
      <c r="D1073" s="2">
        <v>13</v>
      </c>
      <c r="E1073" s="2">
        <v>7.59</v>
      </c>
      <c r="F1073" s="12">
        <v>41000</v>
      </c>
      <c r="G1073" s="18">
        <v>2014</v>
      </c>
      <c r="H1073" s="2">
        <f ca="1">IF(G1073=Inputs!$A$4,1,0)</f>
        <v>0</v>
      </c>
      <c r="I1073" s="21">
        <f ca="1">IF(H1073=1,HLOOKUP(MONTH(F1073),Inputs!$B$11:$M$15,5),IF(YEAR($F1073)&gt;$G1073,0,IF(YEAR($F1073)=$G1073,HLOOKUP(MONTH(F1073),Inputs!$B$11:$M$15,4),1)))</f>
        <v>1</v>
      </c>
      <c r="J1073" s="2">
        <f>SUMIFS('raw data'!$E:$E,'raw data'!$A:$A,"="&amp;WholeYearOnly1!$A1073,'raw data'!$G:$G,"="&amp;WholeYearOnly1!$G1073)</f>
        <v>8</v>
      </c>
      <c r="K1073" s="24">
        <f ca="1">$E1073*I1073*Inputs!$A$2</f>
        <v>8.3490000000000002</v>
      </c>
      <c r="L1073" s="11">
        <f ca="1">IFERROR(J1073/K1073,"")</f>
        <v>0.95819858665708468</v>
      </c>
      <c r="M1073" s="26">
        <f>J1073/((8760)*(E1073/1000))</f>
        <v>0.12032174033365219</v>
      </c>
    </row>
    <row r="1074" spans="1:13" x14ac:dyDescent="0.25">
      <c r="A1074" s="2">
        <v>8357</v>
      </c>
      <c r="C1074" s="2" t="s">
        <v>5</v>
      </c>
      <c r="D1074" s="2">
        <v>13</v>
      </c>
      <c r="E1074" s="2">
        <v>6.2549999999999999</v>
      </c>
      <c r="F1074" s="12">
        <v>41122</v>
      </c>
      <c r="G1074" s="18">
        <v>2014</v>
      </c>
      <c r="H1074" s="2">
        <f ca="1">IF(G1074=Inputs!$A$4,1,0)</f>
        <v>0</v>
      </c>
      <c r="I1074" s="21">
        <f ca="1">IF(H1074=1,HLOOKUP(MONTH(F1074),Inputs!$B$11:$M$15,5),IF(YEAR($F1074)&gt;$G1074,0,IF(YEAR($F1074)=$G1074,HLOOKUP(MONTH(F1074),Inputs!$B$11:$M$15,4),1)))</f>
        <v>1</v>
      </c>
      <c r="J1074" s="2">
        <f>SUMIFS('raw data'!$E:$E,'raw data'!$A:$A,"="&amp;WholeYearOnly1!$A1074,'raw data'!$G:$G,"="&amp;WholeYearOnly1!$G1074)</f>
        <v>7</v>
      </c>
      <c r="K1074" s="24">
        <f ca="1">$E1074*I1074*Inputs!$A$2</f>
        <v>6.8805000000000005</v>
      </c>
      <c r="L1074" s="11">
        <f ca="1">IFERROR(J1074/K1074,"")</f>
        <v>1.017367923842744</v>
      </c>
      <c r="M1074" s="26">
        <f>J1074/((8760)*(E1074/1000))</f>
        <v>0.12775167993459113</v>
      </c>
    </row>
    <row r="1075" spans="1:13" x14ac:dyDescent="0.25">
      <c r="A1075" s="2">
        <v>8358</v>
      </c>
      <c r="C1075" s="2" t="s">
        <v>5</v>
      </c>
      <c r="D1075" s="2">
        <v>13</v>
      </c>
      <c r="E1075" s="2">
        <v>4.1399999999999997</v>
      </c>
      <c r="F1075" s="12">
        <v>41122</v>
      </c>
      <c r="G1075" s="18">
        <v>2014</v>
      </c>
      <c r="H1075" s="2">
        <f ca="1">IF(G1075=Inputs!$A$4,1,0)</f>
        <v>0</v>
      </c>
      <c r="I1075" s="21">
        <f ca="1">IF(H1075=1,HLOOKUP(MONTH(F1075),Inputs!$B$11:$M$15,5),IF(YEAR($F1075)&gt;$G1075,0,IF(YEAR($F1075)=$G1075,HLOOKUP(MONTH(F1075),Inputs!$B$11:$M$15,4),1)))</f>
        <v>1</v>
      </c>
      <c r="J1075" s="2">
        <f>SUMIFS('raw data'!$E:$E,'raw data'!$A:$A,"="&amp;WholeYearOnly1!$A1075,'raw data'!$G:$G,"="&amp;WholeYearOnly1!$G1075)</f>
        <v>4</v>
      </c>
      <c r="K1075" s="24">
        <f ca="1">$E1075*I1075*Inputs!$A$2</f>
        <v>4.5540000000000003</v>
      </c>
      <c r="L1075" s="11">
        <f ca="1">IFERROR(J1075/K1075,"")</f>
        <v>0.87834870443566093</v>
      </c>
      <c r="M1075" s="26">
        <f>J1075/((8760)*(E1075/1000))</f>
        <v>0.11029492863918118</v>
      </c>
    </row>
    <row r="1076" spans="1:13" x14ac:dyDescent="0.25">
      <c r="A1076" s="2">
        <v>8359</v>
      </c>
      <c r="C1076" s="2" t="s">
        <v>5</v>
      </c>
      <c r="D1076" s="2">
        <v>13</v>
      </c>
      <c r="E1076" s="2">
        <v>4.37</v>
      </c>
      <c r="F1076" s="12">
        <v>41122</v>
      </c>
      <c r="G1076" s="18">
        <v>2014</v>
      </c>
      <c r="H1076" s="2">
        <f ca="1">IF(G1076=Inputs!$A$4,1,0)</f>
        <v>0</v>
      </c>
      <c r="I1076" s="21">
        <f ca="1">IF(H1076=1,HLOOKUP(MONTH(F1076),Inputs!$B$11:$M$15,5),IF(YEAR($F1076)&gt;$G1076,0,IF(YEAR($F1076)=$G1076,HLOOKUP(MONTH(F1076),Inputs!$B$11:$M$15,4),1)))</f>
        <v>1</v>
      </c>
      <c r="J1076" s="2">
        <f>SUMIFS('raw data'!$E:$E,'raw data'!$A:$A,"="&amp;WholeYearOnly1!$A1076,'raw data'!$G:$G,"="&amp;WholeYearOnly1!$G1076)</f>
        <v>4</v>
      </c>
      <c r="K1076" s="24">
        <f ca="1">$E1076*I1076*Inputs!$A$2</f>
        <v>4.8070000000000004</v>
      </c>
      <c r="L1076" s="11">
        <f ca="1">IFERROR(J1076/K1076,"")</f>
        <v>0.83211982525483663</v>
      </c>
      <c r="M1076" s="26">
        <f>J1076/((8760)*(E1076/1000))</f>
        <v>0.10448993239501375</v>
      </c>
    </row>
    <row r="1077" spans="1:13" x14ac:dyDescent="0.25">
      <c r="A1077" s="2">
        <v>8360</v>
      </c>
      <c r="C1077" s="2" t="s">
        <v>5</v>
      </c>
      <c r="D1077" s="2">
        <v>13</v>
      </c>
      <c r="E1077" s="2">
        <v>3.68</v>
      </c>
      <c r="F1077" s="12">
        <v>41153</v>
      </c>
      <c r="G1077" s="18">
        <v>2014</v>
      </c>
      <c r="H1077" s="2">
        <f ca="1">IF(G1077=Inputs!$A$4,1,0)</f>
        <v>0</v>
      </c>
      <c r="I1077" s="21">
        <f ca="1">IF(H1077=1,HLOOKUP(MONTH(F1077),Inputs!$B$11:$M$15,5),IF(YEAR($F1077)&gt;$G1077,0,IF(YEAR($F1077)=$G1077,HLOOKUP(MONTH(F1077),Inputs!$B$11:$M$15,4),1)))</f>
        <v>1</v>
      </c>
      <c r="J1077" s="2">
        <f>SUMIFS('raw data'!$E:$E,'raw data'!$A:$A,"="&amp;WholeYearOnly1!$A1077,'raw data'!$G:$G,"="&amp;WholeYearOnly1!$G1077)</f>
        <v>4</v>
      </c>
      <c r="K1077" s="24">
        <f ca="1">$E1077*I1077*Inputs!$A$2</f>
        <v>4.0480000000000009</v>
      </c>
      <c r="L1077" s="11">
        <f ca="1">IFERROR(J1077/K1077,"")</f>
        <v>0.98814229249011831</v>
      </c>
      <c r="M1077" s="26">
        <f>J1077/((8760)*(E1077/1000))</f>
        <v>0.12408179471907881</v>
      </c>
    </row>
    <row r="1078" spans="1:13" x14ac:dyDescent="0.25">
      <c r="A1078" s="2">
        <v>8361</v>
      </c>
      <c r="C1078" s="2" t="s">
        <v>5</v>
      </c>
      <c r="D1078" s="2">
        <v>13</v>
      </c>
      <c r="E1078" s="2">
        <v>3.22</v>
      </c>
      <c r="F1078" s="12">
        <v>41153</v>
      </c>
      <c r="G1078" s="18">
        <v>2014</v>
      </c>
      <c r="H1078" s="2">
        <f ca="1">IF(G1078=Inputs!$A$4,1,0)</f>
        <v>0</v>
      </c>
      <c r="I1078" s="21">
        <f ca="1">IF(H1078=1,HLOOKUP(MONTH(F1078),Inputs!$B$11:$M$15,5),IF(YEAR($F1078)&gt;$G1078,0,IF(YEAR($F1078)=$G1078,HLOOKUP(MONTH(F1078),Inputs!$B$11:$M$15,4),1)))</f>
        <v>1</v>
      </c>
      <c r="J1078" s="2">
        <f>SUMIFS('raw data'!$E:$E,'raw data'!$A:$A,"="&amp;WholeYearOnly1!$A1078,'raw data'!$G:$G,"="&amp;WholeYearOnly1!$G1078)</f>
        <v>3</v>
      </c>
      <c r="K1078" s="24">
        <f ca="1">$E1078*I1078*Inputs!$A$2</f>
        <v>3.5420000000000007</v>
      </c>
      <c r="L1078" s="11">
        <f ca="1">IFERROR(J1078/K1078,"")</f>
        <v>0.84697910784867292</v>
      </c>
      <c r="M1078" s="26">
        <f>J1078/((8760)*(E1078/1000))</f>
        <v>0.1063558240449247</v>
      </c>
    </row>
    <row r="1079" spans="1:13" x14ac:dyDescent="0.25">
      <c r="A1079" s="2">
        <v>8362</v>
      </c>
      <c r="C1079" s="2" t="s">
        <v>5</v>
      </c>
      <c r="D1079" s="2">
        <v>13</v>
      </c>
      <c r="E1079" s="2">
        <v>7.9550000000000001</v>
      </c>
      <c r="F1079" s="12">
        <v>41122</v>
      </c>
      <c r="G1079" s="18">
        <v>2014</v>
      </c>
      <c r="H1079" s="2">
        <f ca="1">IF(G1079=Inputs!$A$4,1,0)</f>
        <v>0</v>
      </c>
      <c r="I1079" s="21">
        <f ca="1">IF(H1079=1,HLOOKUP(MONTH(F1079),Inputs!$B$11:$M$15,5),IF(YEAR($F1079)&gt;$G1079,0,IF(YEAR($F1079)=$G1079,HLOOKUP(MONTH(F1079),Inputs!$B$11:$M$15,4),1)))</f>
        <v>1</v>
      </c>
      <c r="J1079" s="2">
        <f>SUMIFS('raw data'!$E:$E,'raw data'!$A:$A,"="&amp;WholeYearOnly1!$A1079,'raw data'!$G:$G,"="&amp;WholeYearOnly1!$G1079)</f>
        <v>9</v>
      </c>
      <c r="K1079" s="24">
        <f ca="1">$E1079*I1079*Inputs!$A$2</f>
        <v>8.7505000000000006</v>
      </c>
      <c r="L1079" s="11">
        <f ca="1">IFERROR(J1079/K1079,"")</f>
        <v>1.0285126564196332</v>
      </c>
      <c r="M1079" s="26">
        <f>J1079/((8760)*(E1079/1000))</f>
        <v>0.12915113265543338</v>
      </c>
    </row>
    <row r="1080" spans="1:13" x14ac:dyDescent="0.25">
      <c r="A1080" s="2">
        <v>8363</v>
      </c>
      <c r="C1080" s="2" t="s">
        <v>5</v>
      </c>
      <c r="D1080" s="2">
        <v>13</v>
      </c>
      <c r="E1080" s="2">
        <v>3.87</v>
      </c>
      <c r="F1080" s="12">
        <v>41153</v>
      </c>
      <c r="G1080" s="18">
        <v>2014</v>
      </c>
      <c r="H1080" s="2">
        <f ca="1">IF(G1080=Inputs!$A$4,1,0)</f>
        <v>0</v>
      </c>
      <c r="I1080" s="21">
        <f ca="1">IF(H1080=1,HLOOKUP(MONTH(F1080),Inputs!$B$11:$M$15,5),IF(YEAR($F1080)&gt;$G1080,0,IF(YEAR($F1080)=$G1080,HLOOKUP(MONTH(F1080),Inputs!$B$11:$M$15,4),1)))</f>
        <v>1</v>
      </c>
      <c r="J1080" s="2">
        <f>SUMIFS('raw data'!$E:$E,'raw data'!$A:$A,"="&amp;WholeYearOnly1!$A1080,'raw data'!$G:$G,"="&amp;WholeYearOnly1!$G1080)</f>
        <v>5</v>
      </c>
      <c r="K1080" s="24">
        <f ca="1">$E1080*I1080*Inputs!$A$2</f>
        <v>4.2570000000000006</v>
      </c>
      <c r="L1080" s="11">
        <f ca="1">IFERROR(J1080/K1080,"")</f>
        <v>1.1745360582569884</v>
      </c>
      <c r="M1080" s="26">
        <f>J1080/((8760)*(E1080/1000))</f>
        <v>0.14748740457564924</v>
      </c>
    </row>
    <row r="1081" spans="1:13" x14ac:dyDescent="0.25">
      <c r="A1081" s="2">
        <v>8364</v>
      </c>
      <c r="C1081" s="2" t="s">
        <v>5</v>
      </c>
      <c r="D1081" s="2">
        <v>13</v>
      </c>
      <c r="E1081" s="2">
        <v>6.9</v>
      </c>
      <c r="F1081" s="12">
        <v>41122</v>
      </c>
      <c r="G1081" s="18">
        <v>2014</v>
      </c>
      <c r="H1081" s="2">
        <f ca="1">IF(G1081=Inputs!$A$4,1,0)</f>
        <v>0</v>
      </c>
      <c r="I1081" s="21">
        <f ca="1">IF(H1081=1,HLOOKUP(MONTH(F1081),Inputs!$B$11:$M$15,5),IF(YEAR($F1081)&gt;$G1081,0,IF(YEAR($F1081)=$G1081,HLOOKUP(MONTH(F1081),Inputs!$B$11:$M$15,4),1)))</f>
        <v>1</v>
      </c>
      <c r="J1081" s="2">
        <f>SUMIFS('raw data'!$E:$E,'raw data'!$A:$A,"="&amp;WholeYearOnly1!$A1081,'raw data'!$G:$G,"="&amp;WholeYearOnly1!$G1081)</f>
        <v>8</v>
      </c>
      <c r="K1081" s="24">
        <f ca="1">$E1081*I1081*Inputs!$A$2</f>
        <v>7.5900000000000007</v>
      </c>
      <c r="L1081" s="11">
        <f ca="1">IFERROR(J1081/K1081,"")</f>
        <v>1.054018445322793</v>
      </c>
      <c r="M1081" s="26">
        <f>J1081/((8760)*(E1081/1000))</f>
        <v>0.13235391436701738</v>
      </c>
    </row>
    <row r="1082" spans="1:13" x14ac:dyDescent="0.25">
      <c r="A1082" s="2">
        <v>8365</v>
      </c>
      <c r="C1082" s="2" t="s">
        <v>5</v>
      </c>
      <c r="D1082" s="2">
        <v>13</v>
      </c>
      <c r="E1082" s="2">
        <v>6.45</v>
      </c>
      <c r="F1082" s="12">
        <v>41122</v>
      </c>
      <c r="G1082" s="18">
        <v>2014</v>
      </c>
      <c r="H1082" s="2">
        <f ca="1">IF(G1082=Inputs!$A$4,1,0)</f>
        <v>0</v>
      </c>
      <c r="I1082" s="21">
        <f ca="1">IF(H1082=1,HLOOKUP(MONTH(F1082),Inputs!$B$11:$M$15,5),IF(YEAR($F1082)&gt;$G1082,0,IF(YEAR($F1082)=$G1082,HLOOKUP(MONTH(F1082),Inputs!$B$11:$M$15,4),1)))</f>
        <v>1</v>
      </c>
      <c r="J1082" s="2">
        <f>SUMIFS('raw data'!$E:$E,'raw data'!$A:$A,"="&amp;WholeYearOnly1!$A1082,'raw data'!$G:$G,"="&amp;WholeYearOnly1!$G1082)</f>
        <v>7</v>
      </c>
      <c r="K1082" s="24">
        <f ca="1">$E1082*I1082*Inputs!$A$2</f>
        <v>7.0950000000000006</v>
      </c>
      <c r="L1082" s="11">
        <f ca="1">IFERROR(J1082/K1082,"")</f>
        <v>0.98661028893587022</v>
      </c>
      <c r="M1082" s="26">
        <f>J1082/((8760)*(E1082/1000))</f>
        <v>0.12388941984354536</v>
      </c>
    </row>
    <row r="1083" spans="1:13" x14ac:dyDescent="0.25">
      <c r="A1083" s="2">
        <v>8366</v>
      </c>
      <c r="C1083" s="2" t="s">
        <v>5</v>
      </c>
      <c r="D1083" s="2">
        <v>13</v>
      </c>
      <c r="E1083" s="2">
        <v>4.5999999999999996</v>
      </c>
      <c r="F1083" s="12">
        <v>41122</v>
      </c>
      <c r="G1083" s="18">
        <v>2014</v>
      </c>
      <c r="H1083" s="2">
        <f ca="1">IF(G1083=Inputs!$A$4,1,0)</f>
        <v>0</v>
      </c>
      <c r="I1083" s="21">
        <f ca="1">IF(H1083=1,HLOOKUP(MONTH(F1083),Inputs!$B$11:$M$15,5),IF(YEAR($F1083)&gt;$G1083,0,IF(YEAR($F1083)=$G1083,HLOOKUP(MONTH(F1083),Inputs!$B$11:$M$15,4),1)))</f>
        <v>1</v>
      </c>
      <c r="J1083" s="2">
        <f>SUMIFS('raw data'!$E:$E,'raw data'!$A:$A,"="&amp;WholeYearOnly1!$A1083,'raw data'!$G:$G,"="&amp;WholeYearOnly1!$G1083)</f>
        <v>6</v>
      </c>
      <c r="K1083" s="24">
        <f ca="1">$E1083*I1083*Inputs!$A$2</f>
        <v>5.0599999999999996</v>
      </c>
      <c r="L1083" s="11">
        <f ca="1">IFERROR(J1083/K1083,"")</f>
        <v>1.1857707509881423</v>
      </c>
      <c r="M1083" s="26">
        <f>J1083/((8760)*(E1083/1000))</f>
        <v>0.14889815366289458</v>
      </c>
    </row>
    <row r="1084" spans="1:13" x14ac:dyDescent="0.25">
      <c r="A1084" s="2">
        <v>8367</v>
      </c>
      <c r="C1084" s="2" t="s">
        <v>5</v>
      </c>
      <c r="D1084" s="2">
        <v>13</v>
      </c>
      <c r="E1084" s="2">
        <v>4.4649999999999999</v>
      </c>
      <c r="F1084" s="12">
        <v>41122</v>
      </c>
      <c r="G1084" s="18">
        <v>2014</v>
      </c>
      <c r="H1084" s="2">
        <f ca="1">IF(G1084=Inputs!$A$4,1,0)</f>
        <v>0</v>
      </c>
      <c r="I1084" s="21">
        <f ca="1">IF(H1084=1,HLOOKUP(MONTH(F1084),Inputs!$B$11:$M$15,5),IF(YEAR($F1084)&gt;$G1084,0,IF(YEAR($F1084)=$G1084,HLOOKUP(MONTH(F1084),Inputs!$B$11:$M$15,4),1)))</f>
        <v>1</v>
      </c>
      <c r="J1084" s="2">
        <f>SUMIFS('raw data'!$E:$E,'raw data'!$A:$A,"="&amp;WholeYearOnly1!$A1084,'raw data'!$G:$G,"="&amp;WholeYearOnly1!$G1084)</f>
        <v>4</v>
      </c>
      <c r="K1084" s="24">
        <f ca="1">$E1084*I1084*Inputs!$A$2</f>
        <v>4.9115000000000002</v>
      </c>
      <c r="L1084" s="11">
        <f ca="1">IFERROR(J1084/K1084,"")</f>
        <v>0.81441514812175508</v>
      </c>
      <c r="M1084" s="26">
        <f>J1084/((8760)*(E1084/1000))</f>
        <v>0.102266742344056</v>
      </c>
    </row>
    <row r="1085" spans="1:13" x14ac:dyDescent="0.25">
      <c r="A1085" s="2">
        <v>8368</v>
      </c>
      <c r="C1085" s="2" t="s">
        <v>5</v>
      </c>
      <c r="D1085" s="2">
        <v>13</v>
      </c>
      <c r="E1085" s="2">
        <v>3.22</v>
      </c>
      <c r="F1085" s="12">
        <v>41153</v>
      </c>
      <c r="G1085" s="18">
        <v>2014</v>
      </c>
      <c r="H1085" s="2">
        <f ca="1">IF(G1085=Inputs!$A$4,1,0)</f>
        <v>0</v>
      </c>
      <c r="I1085" s="21">
        <f ca="1">IF(H1085=1,HLOOKUP(MONTH(F1085),Inputs!$B$11:$M$15,5),IF(YEAR($F1085)&gt;$G1085,0,IF(YEAR($F1085)=$G1085,HLOOKUP(MONTH(F1085),Inputs!$B$11:$M$15,4),1)))</f>
        <v>1</v>
      </c>
      <c r="J1085" s="2">
        <f>SUMIFS('raw data'!$E:$E,'raw data'!$A:$A,"="&amp;WholeYearOnly1!$A1085,'raw data'!$G:$G,"="&amp;WholeYearOnly1!$G1085)</f>
        <v>3</v>
      </c>
      <c r="K1085" s="24">
        <f ca="1">$E1085*I1085*Inputs!$A$2</f>
        <v>3.5420000000000007</v>
      </c>
      <c r="L1085" s="11">
        <f ca="1">IFERROR(J1085/K1085,"")</f>
        <v>0.84697910784867292</v>
      </c>
      <c r="M1085" s="26">
        <f>J1085/((8760)*(E1085/1000))</f>
        <v>0.1063558240449247</v>
      </c>
    </row>
    <row r="1086" spans="1:13" x14ac:dyDescent="0.25">
      <c r="A1086" s="2">
        <v>8369</v>
      </c>
      <c r="C1086" s="2" t="s">
        <v>5</v>
      </c>
      <c r="D1086" s="2">
        <v>13</v>
      </c>
      <c r="E1086" s="2">
        <v>9.2449999999999992</v>
      </c>
      <c r="F1086" s="12">
        <v>41091</v>
      </c>
      <c r="G1086" s="18">
        <v>2014</v>
      </c>
      <c r="H1086" s="2">
        <f ca="1">IF(G1086=Inputs!$A$4,1,0)</f>
        <v>0</v>
      </c>
      <c r="I1086" s="21">
        <f ca="1">IF(H1086=1,HLOOKUP(MONTH(F1086),Inputs!$B$11:$M$15,5),IF(YEAR($F1086)&gt;$G1086,0,IF(YEAR($F1086)=$G1086,HLOOKUP(MONTH(F1086),Inputs!$B$11:$M$15,4),1)))</f>
        <v>1</v>
      </c>
      <c r="J1086" s="2">
        <f>SUMIFS('raw data'!$E:$E,'raw data'!$A:$A,"="&amp;WholeYearOnly1!$A1086,'raw data'!$G:$G,"="&amp;WholeYearOnly1!$G1086)</f>
        <v>11</v>
      </c>
      <c r="K1086" s="24">
        <f ca="1">$E1086*I1086*Inputs!$A$2</f>
        <v>10.169499999999999</v>
      </c>
      <c r="L1086" s="11">
        <f ca="1">IFERROR(J1086/K1086,"")</f>
        <v>1.0816657652785291</v>
      </c>
      <c r="M1086" s="26">
        <f>J1086/((8760)*(E1086/1000))</f>
        <v>0.13582560979524907</v>
      </c>
    </row>
    <row r="1087" spans="1:13" x14ac:dyDescent="0.25">
      <c r="A1087" s="2">
        <v>8370</v>
      </c>
      <c r="C1087" s="2" t="s">
        <v>5</v>
      </c>
      <c r="D1087" s="2">
        <v>13</v>
      </c>
      <c r="E1087" s="2">
        <v>5.64</v>
      </c>
      <c r="F1087" s="12">
        <v>41122</v>
      </c>
      <c r="G1087" s="18">
        <v>2014</v>
      </c>
      <c r="H1087" s="2">
        <f ca="1">IF(G1087=Inputs!$A$4,1,0)</f>
        <v>0</v>
      </c>
      <c r="I1087" s="21">
        <f ca="1">IF(H1087=1,HLOOKUP(MONTH(F1087),Inputs!$B$11:$M$15,5),IF(YEAR($F1087)&gt;$G1087,0,IF(YEAR($F1087)=$G1087,HLOOKUP(MONTH(F1087),Inputs!$B$11:$M$15,4),1)))</f>
        <v>1</v>
      </c>
      <c r="J1087" s="2">
        <f>SUMIFS('raw data'!$E:$E,'raw data'!$A:$A,"="&amp;WholeYearOnly1!$A1087,'raw data'!$G:$G,"="&amp;WholeYearOnly1!$G1087)</f>
        <v>6</v>
      </c>
      <c r="K1087" s="24">
        <f ca="1">$E1087*I1087*Inputs!$A$2</f>
        <v>6.2039999999999997</v>
      </c>
      <c r="L1087" s="11">
        <f ca="1">IFERROR(J1087/K1087,"")</f>
        <v>0.96711798839458418</v>
      </c>
      <c r="M1087" s="26">
        <f>J1087/((8760)*(E1087/1000))</f>
        <v>0.12144175653356651</v>
      </c>
    </row>
    <row r="1088" spans="1:13" x14ac:dyDescent="0.25">
      <c r="A1088" s="2">
        <v>8371</v>
      </c>
      <c r="C1088" s="2" t="s">
        <v>5</v>
      </c>
      <c r="D1088" s="2">
        <v>13</v>
      </c>
      <c r="E1088" s="2">
        <v>8.4600000000000009</v>
      </c>
      <c r="F1088" s="12">
        <v>41091</v>
      </c>
      <c r="G1088" s="18">
        <v>2014</v>
      </c>
      <c r="H1088" s="2">
        <f ca="1">IF(G1088=Inputs!$A$4,1,0)</f>
        <v>0</v>
      </c>
      <c r="I1088" s="21">
        <f ca="1">IF(H1088=1,HLOOKUP(MONTH(F1088),Inputs!$B$11:$M$15,5),IF(YEAR($F1088)&gt;$G1088,0,IF(YEAR($F1088)=$G1088,HLOOKUP(MONTH(F1088),Inputs!$B$11:$M$15,4),1)))</f>
        <v>1</v>
      </c>
      <c r="J1088" s="2">
        <f>SUMIFS('raw data'!$E:$E,'raw data'!$A:$A,"="&amp;WholeYearOnly1!$A1088,'raw data'!$G:$G,"="&amp;WholeYearOnly1!$G1088)</f>
        <v>10</v>
      </c>
      <c r="K1088" s="24">
        <f ca="1">$E1088*I1088*Inputs!$A$2</f>
        <v>9.3060000000000009</v>
      </c>
      <c r="L1088" s="11">
        <f ca="1">IFERROR(J1088/K1088,"")</f>
        <v>1.0745755426606489</v>
      </c>
      <c r="M1088" s="26">
        <f>J1088/((8760)*(E1088/1000))</f>
        <v>0.1349352850372961</v>
      </c>
    </row>
    <row r="1089" spans="1:13" x14ac:dyDescent="0.25">
      <c r="A1089" s="2">
        <v>8372</v>
      </c>
      <c r="C1089" s="2" t="s">
        <v>5</v>
      </c>
      <c r="D1089" s="2">
        <v>13</v>
      </c>
      <c r="E1089" s="2">
        <v>4.7</v>
      </c>
      <c r="F1089" s="12">
        <v>41122</v>
      </c>
      <c r="G1089" s="18">
        <v>2014</v>
      </c>
      <c r="H1089" s="2">
        <f ca="1">IF(G1089=Inputs!$A$4,1,0)</f>
        <v>0</v>
      </c>
      <c r="I1089" s="21">
        <f ca="1">IF(H1089=1,HLOOKUP(MONTH(F1089),Inputs!$B$11:$M$15,5),IF(YEAR($F1089)&gt;$G1089,0,IF(YEAR($F1089)=$G1089,HLOOKUP(MONTH(F1089),Inputs!$B$11:$M$15,4),1)))</f>
        <v>1</v>
      </c>
      <c r="J1089" s="2">
        <f>SUMIFS('raw data'!$E:$E,'raw data'!$A:$A,"="&amp;WholeYearOnly1!$A1089,'raw data'!$G:$G,"="&amp;WholeYearOnly1!$G1089)</f>
        <v>5</v>
      </c>
      <c r="K1089" s="24">
        <f ca="1">$E1089*I1089*Inputs!$A$2</f>
        <v>5.1700000000000008</v>
      </c>
      <c r="L1089" s="11">
        <f ca="1">IFERROR(J1089/K1089,"")</f>
        <v>0.96711798839458396</v>
      </c>
      <c r="M1089" s="26">
        <f>J1089/((8760)*(E1089/1000))</f>
        <v>0.12144175653356649</v>
      </c>
    </row>
    <row r="1090" spans="1:13" x14ac:dyDescent="0.25">
      <c r="A1090" s="2">
        <v>8373</v>
      </c>
      <c r="C1090" s="2" t="s">
        <v>5</v>
      </c>
      <c r="D1090" s="2">
        <v>13</v>
      </c>
      <c r="E1090" s="2">
        <v>3.87</v>
      </c>
      <c r="F1090" s="12">
        <v>41153</v>
      </c>
      <c r="G1090" s="18">
        <v>2014</v>
      </c>
      <c r="H1090" s="2">
        <f ca="1">IF(G1090=Inputs!$A$4,1,0)</f>
        <v>0</v>
      </c>
      <c r="I1090" s="21">
        <f ca="1">IF(H1090=1,HLOOKUP(MONTH(F1090),Inputs!$B$11:$M$15,5),IF(YEAR($F1090)&gt;$G1090,0,IF(YEAR($F1090)=$G1090,HLOOKUP(MONTH(F1090),Inputs!$B$11:$M$15,4),1)))</f>
        <v>1</v>
      </c>
      <c r="J1090" s="2">
        <f>SUMIFS('raw data'!$E:$E,'raw data'!$A:$A,"="&amp;WholeYearOnly1!$A1090,'raw data'!$G:$G,"="&amp;WholeYearOnly1!$G1090)</f>
        <v>5</v>
      </c>
      <c r="K1090" s="24">
        <f ca="1">$E1090*I1090*Inputs!$A$2</f>
        <v>4.2570000000000006</v>
      </c>
      <c r="L1090" s="11">
        <f ca="1">IFERROR(J1090/K1090,"")</f>
        <v>1.1745360582569884</v>
      </c>
      <c r="M1090" s="26">
        <f>J1090/((8760)*(E1090/1000))</f>
        <v>0.14748740457564924</v>
      </c>
    </row>
    <row r="1091" spans="1:13" x14ac:dyDescent="0.25">
      <c r="A1091" s="2">
        <v>8374</v>
      </c>
      <c r="C1091" s="2" t="s">
        <v>5</v>
      </c>
      <c r="D1091" s="2">
        <v>13</v>
      </c>
      <c r="E1091" s="2">
        <v>5.52</v>
      </c>
      <c r="F1091" s="12">
        <v>41122</v>
      </c>
      <c r="G1091" s="18">
        <v>2014</v>
      </c>
      <c r="H1091" s="2">
        <f ca="1">IF(G1091=Inputs!$A$4,1,0)</f>
        <v>0</v>
      </c>
      <c r="I1091" s="21">
        <f ca="1">IF(H1091=1,HLOOKUP(MONTH(F1091),Inputs!$B$11:$M$15,5),IF(YEAR($F1091)&gt;$G1091,0,IF(YEAR($F1091)=$G1091,HLOOKUP(MONTH(F1091),Inputs!$B$11:$M$15,4),1)))</f>
        <v>1</v>
      </c>
      <c r="J1091" s="2">
        <f>SUMIFS('raw data'!$E:$E,'raw data'!$A:$A,"="&amp;WholeYearOnly1!$A1091,'raw data'!$G:$G,"="&amp;WholeYearOnly1!$G1091)</f>
        <v>6</v>
      </c>
      <c r="K1091" s="24">
        <f ca="1">$E1091*I1091*Inputs!$A$2</f>
        <v>6.0720000000000001</v>
      </c>
      <c r="L1091" s="11">
        <f ca="1">IFERROR(J1091/K1091,"")</f>
        <v>0.98814229249011853</v>
      </c>
      <c r="M1091" s="26">
        <f>J1091/((8760)*(E1091/1000))</f>
        <v>0.12408179471907882</v>
      </c>
    </row>
    <row r="1092" spans="1:13" x14ac:dyDescent="0.25">
      <c r="A1092" s="2">
        <v>8375</v>
      </c>
      <c r="C1092" s="2" t="s">
        <v>5</v>
      </c>
      <c r="D1092" s="2">
        <v>13</v>
      </c>
      <c r="E1092" s="2">
        <v>4.1399999999999997</v>
      </c>
      <c r="F1092" s="12">
        <v>41153</v>
      </c>
      <c r="G1092" s="18">
        <v>2014</v>
      </c>
      <c r="H1092" s="2">
        <f ca="1">IF(G1092=Inputs!$A$4,1,0)</f>
        <v>0</v>
      </c>
      <c r="I1092" s="21">
        <f ca="1">IF(H1092=1,HLOOKUP(MONTH(F1092),Inputs!$B$11:$M$15,5),IF(YEAR($F1092)&gt;$G1092,0,IF(YEAR($F1092)=$G1092,HLOOKUP(MONTH(F1092),Inputs!$B$11:$M$15,4),1)))</f>
        <v>1</v>
      </c>
      <c r="J1092" s="2">
        <f>SUMIFS('raw data'!$E:$E,'raw data'!$A:$A,"="&amp;WholeYearOnly1!$A1092,'raw data'!$G:$G,"="&amp;WholeYearOnly1!$G1092)</f>
        <v>4</v>
      </c>
      <c r="K1092" s="24">
        <f ca="1">$E1092*I1092*Inputs!$A$2</f>
        <v>4.5540000000000003</v>
      </c>
      <c r="L1092" s="11">
        <f ca="1">IFERROR(J1092/K1092,"")</f>
        <v>0.87834870443566093</v>
      </c>
      <c r="M1092" s="26">
        <f>J1092/((8760)*(E1092/1000))</f>
        <v>0.11029492863918118</v>
      </c>
    </row>
    <row r="1093" spans="1:13" x14ac:dyDescent="0.25">
      <c r="A1093" s="2">
        <v>8376</v>
      </c>
      <c r="C1093" s="2" t="s">
        <v>5</v>
      </c>
      <c r="D1093" s="2">
        <v>13</v>
      </c>
      <c r="E1093" s="2">
        <v>3.01</v>
      </c>
      <c r="F1093" s="12">
        <v>41153</v>
      </c>
      <c r="G1093" s="18">
        <v>2014</v>
      </c>
      <c r="H1093" s="2">
        <f ca="1">IF(G1093=Inputs!$A$4,1,0)</f>
        <v>0</v>
      </c>
      <c r="I1093" s="21">
        <f ca="1">IF(H1093=1,HLOOKUP(MONTH(F1093),Inputs!$B$11:$M$15,5),IF(YEAR($F1093)&gt;$G1093,0,IF(YEAR($F1093)=$G1093,HLOOKUP(MONTH(F1093),Inputs!$B$11:$M$15,4),1)))</f>
        <v>1</v>
      </c>
      <c r="J1093" s="2">
        <f>SUMIFS('raw data'!$E:$E,'raw data'!$A:$A,"="&amp;WholeYearOnly1!$A1093,'raw data'!$G:$G,"="&amp;WholeYearOnly1!$G1093)</f>
        <v>4</v>
      </c>
      <c r="K1093" s="24">
        <f ca="1">$E1093*I1093*Inputs!$A$2</f>
        <v>3.3109999999999999</v>
      </c>
      <c r="L1093" s="11">
        <f ca="1">IFERROR(J1093/K1093,"")</f>
        <v>1.2080942313500453</v>
      </c>
      <c r="M1093" s="26">
        <f>J1093/((8760)*(E1093/1000))</f>
        <v>0.1517013304206678</v>
      </c>
    </row>
    <row r="1094" spans="1:13" x14ac:dyDescent="0.25">
      <c r="A1094" s="2">
        <v>8377</v>
      </c>
      <c r="C1094" s="2" t="s">
        <v>5</v>
      </c>
      <c r="D1094" s="2">
        <v>13</v>
      </c>
      <c r="E1094" s="2">
        <v>5.52</v>
      </c>
      <c r="F1094" s="12">
        <v>41122</v>
      </c>
      <c r="G1094" s="18">
        <v>2014</v>
      </c>
      <c r="H1094" s="2">
        <f ca="1">IF(G1094=Inputs!$A$4,1,0)</f>
        <v>0</v>
      </c>
      <c r="I1094" s="21">
        <f ca="1">IF(H1094=1,HLOOKUP(MONTH(F1094),Inputs!$B$11:$M$15,5),IF(YEAR($F1094)&gt;$G1094,0,IF(YEAR($F1094)=$G1094,HLOOKUP(MONTH(F1094),Inputs!$B$11:$M$15,4),1)))</f>
        <v>1</v>
      </c>
      <c r="J1094" s="2">
        <f>SUMIFS('raw data'!$E:$E,'raw data'!$A:$A,"="&amp;WholeYearOnly1!$A1094,'raw data'!$G:$G,"="&amp;WholeYearOnly1!$G1094)</f>
        <v>6</v>
      </c>
      <c r="K1094" s="24">
        <f ca="1">$E1094*I1094*Inputs!$A$2</f>
        <v>6.0720000000000001</v>
      </c>
      <c r="L1094" s="11">
        <f ca="1">IFERROR(J1094/K1094,"")</f>
        <v>0.98814229249011853</v>
      </c>
      <c r="M1094" s="26">
        <f>J1094/((8760)*(E1094/1000))</f>
        <v>0.12408179471907882</v>
      </c>
    </row>
    <row r="1095" spans="1:13" x14ac:dyDescent="0.25">
      <c r="A1095" s="2">
        <v>8378</v>
      </c>
      <c r="C1095" s="2" t="s">
        <v>5</v>
      </c>
      <c r="D1095" s="2">
        <v>13</v>
      </c>
      <c r="E1095" s="2">
        <v>4.7</v>
      </c>
      <c r="F1095" s="12">
        <v>41122</v>
      </c>
      <c r="G1095" s="18">
        <v>2014</v>
      </c>
      <c r="H1095" s="2">
        <f ca="1">IF(G1095=Inputs!$A$4,1,0)</f>
        <v>0</v>
      </c>
      <c r="I1095" s="21">
        <f ca="1">IF(H1095=1,HLOOKUP(MONTH(F1095),Inputs!$B$11:$M$15,5),IF(YEAR($F1095)&gt;$G1095,0,IF(YEAR($F1095)=$G1095,HLOOKUP(MONTH(F1095),Inputs!$B$11:$M$15,4),1)))</f>
        <v>1</v>
      </c>
      <c r="J1095" s="2">
        <f>SUMIFS('raw data'!$E:$E,'raw data'!$A:$A,"="&amp;WholeYearOnly1!$A1095,'raw data'!$G:$G,"="&amp;WholeYearOnly1!$G1095)</f>
        <v>5</v>
      </c>
      <c r="K1095" s="24">
        <f ca="1">$E1095*I1095*Inputs!$A$2</f>
        <v>5.1700000000000008</v>
      </c>
      <c r="L1095" s="11">
        <f ca="1">IFERROR(J1095/K1095,"")</f>
        <v>0.96711798839458396</v>
      </c>
      <c r="M1095" s="26">
        <f>J1095/((8760)*(E1095/1000))</f>
        <v>0.12144175653356649</v>
      </c>
    </row>
    <row r="1096" spans="1:13" x14ac:dyDescent="0.25">
      <c r="A1096" s="2">
        <v>8379</v>
      </c>
      <c r="C1096" s="2" t="s">
        <v>5</v>
      </c>
      <c r="D1096" s="2">
        <v>13</v>
      </c>
      <c r="E1096" s="2">
        <v>4.4649999999999999</v>
      </c>
      <c r="F1096" s="12">
        <v>41122</v>
      </c>
      <c r="G1096" s="18">
        <v>2014</v>
      </c>
      <c r="H1096" s="2">
        <f ca="1">IF(G1096=Inputs!$A$4,1,0)</f>
        <v>0</v>
      </c>
      <c r="I1096" s="21">
        <f ca="1">IF(H1096=1,HLOOKUP(MONTH(F1096),Inputs!$B$11:$M$15,5),IF(YEAR($F1096)&gt;$G1096,0,IF(YEAR($F1096)=$G1096,HLOOKUP(MONTH(F1096),Inputs!$B$11:$M$15,4),1)))</f>
        <v>1</v>
      </c>
      <c r="J1096" s="2">
        <f>SUMIFS('raw data'!$E:$E,'raw data'!$A:$A,"="&amp;WholeYearOnly1!$A1096,'raw data'!$G:$G,"="&amp;WholeYearOnly1!$G1096)</f>
        <v>5</v>
      </c>
      <c r="K1096" s="24">
        <f ca="1">$E1096*I1096*Inputs!$A$2</f>
        <v>4.9115000000000002</v>
      </c>
      <c r="L1096" s="11">
        <f ca="1">IFERROR(J1096/K1096,"")</f>
        <v>1.0180189351521938</v>
      </c>
      <c r="M1096" s="26">
        <f>J1096/((8760)*(E1096/1000))</f>
        <v>0.12783342793006999</v>
      </c>
    </row>
    <row r="1097" spans="1:13" x14ac:dyDescent="0.25">
      <c r="A1097" s="2">
        <v>8380</v>
      </c>
      <c r="C1097" s="2" t="s">
        <v>5</v>
      </c>
      <c r="D1097" s="2">
        <v>13</v>
      </c>
      <c r="E1097" s="2">
        <v>5.17</v>
      </c>
      <c r="F1097" s="12">
        <v>41122</v>
      </c>
      <c r="G1097" s="18">
        <v>2014</v>
      </c>
      <c r="H1097" s="2">
        <f ca="1">IF(G1097=Inputs!$A$4,1,0)</f>
        <v>0</v>
      </c>
      <c r="I1097" s="21">
        <f ca="1">IF(H1097=1,HLOOKUP(MONTH(F1097),Inputs!$B$11:$M$15,5),IF(YEAR($F1097)&gt;$G1097,0,IF(YEAR($F1097)=$G1097,HLOOKUP(MONTH(F1097),Inputs!$B$11:$M$15,4),1)))</f>
        <v>1</v>
      </c>
      <c r="J1097" s="2">
        <f>SUMIFS('raw data'!$E:$E,'raw data'!$A:$A,"="&amp;WholeYearOnly1!$A1097,'raw data'!$G:$G,"="&amp;WholeYearOnly1!$G1097)</f>
        <v>7</v>
      </c>
      <c r="K1097" s="24">
        <f ca="1">$E1097*I1097*Inputs!$A$2</f>
        <v>5.6870000000000003</v>
      </c>
      <c r="L1097" s="11">
        <f ca="1">IFERROR(J1097/K1097,"")</f>
        <v>1.2308774397749251</v>
      </c>
      <c r="M1097" s="26">
        <f>J1097/((8760)*(E1097/1000))</f>
        <v>0.15456223558817556</v>
      </c>
    </row>
    <row r="1098" spans="1:13" x14ac:dyDescent="0.25">
      <c r="A1098" s="2">
        <v>8381</v>
      </c>
      <c r="C1098" s="2" t="s">
        <v>5</v>
      </c>
      <c r="D1098" s="2">
        <v>13</v>
      </c>
      <c r="E1098" s="2">
        <v>4.7</v>
      </c>
      <c r="F1098" s="12">
        <v>41122</v>
      </c>
      <c r="G1098" s="18">
        <v>2014</v>
      </c>
      <c r="H1098" s="2">
        <f ca="1">IF(G1098=Inputs!$A$4,1,0)</f>
        <v>0</v>
      </c>
      <c r="I1098" s="21">
        <f ca="1">IF(H1098=1,HLOOKUP(MONTH(F1098),Inputs!$B$11:$M$15,5),IF(YEAR($F1098)&gt;$G1098,0,IF(YEAR($F1098)=$G1098,HLOOKUP(MONTH(F1098),Inputs!$B$11:$M$15,4),1)))</f>
        <v>1</v>
      </c>
      <c r="J1098" s="2">
        <f>SUMIFS('raw data'!$E:$E,'raw data'!$A:$A,"="&amp;WholeYearOnly1!$A1098,'raw data'!$G:$G,"="&amp;WholeYearOnly1!$G1098)</f>
        <v>5</v>
      </c>
      <c r="K1098" s="24">
        <f ca="1">$E1098*I1098*Inputs!$A$2</f>
        <v>5.1700000000000008</v>
      </c>
      <c r="L1098" s="11">
        <f ca="1">IFERROR(J1098/K1098,"")</f>
        <v>0.96711798839458396</v>
      </c>
      <c r="M1098" s="26">
        <f>J1098/((8760)*(E1098/1000))</f>
        <v>0.12144175653356649</v>
      </c>
    </row>
    <row r="1099" spans="1:13" x14ac:dyDescent="0.25">
      <c r="A1099" s="2">
        <v>8382</v>
      </c>
      <c r="C1099" s="2" t="s">
        <v>5</v>
      </c>
      <c r="D1099" s="2">
        <v>13</v>
      </c>
      <c r="E1099" s="2">
        <v>4.7</v>
      </c>
      <c r="F1099" s="12">
        <v>41122</v>
      </c>
      <c r="G1099" s="18">
        <v>2014</v>
      </c>
      <c r="H1099" s="2">
        <f ca="1">IF(G1099=Inputs!$A$4,1,0)</f>
        <v>0</v>
      </c>
      <c r="I1099" s="21">
        <f ca="1">IF(H1099=1,HLOOKUP(MONTH(F1099),Inputs!$B$11:$M$15,5),IF(YEAR($F1099)&gt;$G1099,0,IF(YEAR($F1099)=$G1099,HLOOKUP(MONTH(F1099),Inputs!$B$11:$M$15,4),1)))</f>
        <v>1</v>
      </c>
      <c r="J1099" s="2">
        <f>SUMIFS('raw data'!$E:$E,'raw data'!$A:$A,"="&amp;WholeYearOnly1!$A1099,'raw data'!$G:$G,"="&amp;WholeYearOnly1!$G1099)</f>
        <v>5</v>
      </c>
      <c r="K1099" s="24">
        <f ca="1">$E1099*I1099*Inputs!$A$2</f>
        <v>5.1700000000000008</v>
      </c>
      <c r="L1099" s="11">
        <f ca="1">IFERROR(J1099/K1099,"")</f>
        <v>0.96711798839458396</v>
      </c>
      <c r="M1099" s="26">
        <f>J1099/((8760)*(E1099/1000))</f>
        <v>0.12144175653356649</v>
      </c>
    </row>
    <row r="1100" spans="1:13" x14ac:dyDescent="0.25">
      <c r="A1100" s="2">
        <v>8383</v>
      </c>
      <c r="C1100" s="2" t="s">
        <v>5</v>
      </c>
      <c r="D1100" s="2">
        <v>13</v>
      </c>
      <c r="E1100" s="2">
        <v>5.0599999999999996</v>
      </c>
      <c r="F1100" s="12">
        <v>41122</v>
      </c>
      <c r="G1100" s="18">
        <v>2014</v>
      </c>
      <c r="H1100" s="2">
        <f ca="1">IF(G1100=Inputs!$A$4,1,0)</f>
        <v>0</v>
      </c>
      <c r="I1100" s="21">
        <f ca="1">IF(H1100=1,HLOOKUP(MONTH(F1100),Inputs!$B$11:$M$15,5),IF(YEAR($F1100)&gt;$G1100,0,IF(YEAR($F1100)=$G1100,HLOOKUP(MONTH(F1100),Inputs!$B$11:$M$15,4),1)))</f>
        <v>1</v>
      </c>
      <c r="J1100" s="2">
        <f>SUMIFS('raw data'!$E:$E,'raw data'!$A:$A,"="&amp;WholeYearOnly1!$A1100,'raw data'!$G:$G,"="&amp;WholeYearOnly1!$G1100)</f>
        <v>6</v>
      </c>
      <c r="K1100" s="24">
        <f ca="1">$E1100*I1100*Inputs!$A$2</f>
        <v>5.5659999999999998</v>
      </c>
      <c r="L1100" s="11">
        <f ca="1">IFERROR(J1100/K1100,"")</f>
        <v>1.0779734099892202</v>
      </c>
      <c r="M1100" s="26">
        <f>J1100/((8760)*(E1100/1000))</f>
        <v>0.13536195787535873</v>
      </c>
    </row>
    <row r="1101" spans="1:13" x14ac:dyDescent="0.25">
      <c r="A1101" s="2">
        <v>8384</v>
      </c>
      <c r="C1101" s="2" t="s">
        <v>5</v>
      </c>
      <c r="D1101" s="2">
        <v>13</v>
      </c>
      <c r="E1101" s="2">
        <v>6.11</v>
      </c>
      <c r="F1101" s="12">
        <v>41122</v>
      </c>
      <c r="G1101" s="18">
        <v>2014</v>
      </c>
      <c r="H1101" s="2">
        <f ca="1">IF(G1101=Inputs!$A$4,1,0)</f>
        <v>0</v>
      </c>
      <c r="I1101" s="21">
        <f ca="1">IF(H1101=1,HLOOKUP(MONTH(F1101),Inputs!$B$11:$M$15,5),IF(YEAR($F1101)&gt;$G1101,0,IF(YEAR($F1101)=$G1101,HLOOKUP(MONTH(F1101),Inputs!$B$11:$M$15,4),1)))</f>
        <v>1</v>
      </c>
      <c r="J1101" s="2">
        <f>SUMIFS('raw data'!$E:$E,'raw data'!$A:$A,"="&amp;WholeYearOnly1!$A1101,'raw data'!$G:$G,"="&amp;WholeYearOnly1!$G1101)</f>
        <v>7</v>
      </c>
      <c r="K1101" s="24">
        <f ca="1">$E1101*I1101*Inputs!$A$2</f>
        <v>6.721000000000001</v>
      </c>
      <c r="L1101" s="11">
        <f ca="1">IFERROR(J1101/K1101,"")</f>
        <v>1.0415116798095521</v>
      </c>
      <c r="M1101" s="26">
        <f>J1101/((8760)*(E1101/1000))</f>
        <v>0.13078343011307161</v>
      </c>
    </row>
    <row r="1102" spans="1:13" x14ac:dyDescent="0.25">
      <c r="A1102" s="2">
        <v>8385</v>
      </c>
      <c r="C1102" s="2" t="s">
        <v>5</v>
      </c>
      <c r="D1102" s="2">
        <v>13</v>
      </c>
      <c r="E1102" s="2">
        <v>4.7</v>
      </c>
      <c r="F1102" s="12">
        <v>41122</v>
      </c>
      <c r="G1102" s="18">
        <v>2014</v>
      </c>
      <c r="H1102" s="2">
        <f ca="1">IF(G1102=Inputs!$A$4,1,0)</f>
        <v>0</v>
      </c>
      <c r="I1102" s="21">
        <f ca="1">IF(H1102=1,HLOOKUP(MONTH(F1102),Inputs!$B$11:$M$15,5),IF(YEAR($F1102)&gt;$G1102,0,IF(YEAR($F1102)=$G1102,HLOOKUP(MONTH(F1102),Inputs!$B$11:$M$15,4),1)))</f>
        <v>1</v>
      </c>
      <c r="J1102" s="2">
        <f>SUMIFS('raw data'!$E:$E,'raw data'!$A:$A,"="&amp;WholeYearOnly1!$A1102,'raw data'!$G:$G,"="&amp;WholeYearOnly1!$G1102)</f>
        <v>6</v>
      </c>
      <c r="K1102" s="24">
        <f ca="1">$E1102*I1102*Inputs!$A$2</f>
        <v>5.1700000000000008</v>
      </c>
      <c r="L1102" s="11">
        <f ca="1">IFERROR(J1102/K1102,"")</f>
        <v>1.1605415860735009</v>
      </c>
      <c r="M1102" s="26">
        <f>J1102/((8760)*(E1102/1000))</f>
        <v>0.14573010784027979</v>
      </c>
    </row>
    <row r="1103" spans="1:13" x14ac:dyDescent="0.25">
      <c r="A1103" s="2">
        <v>8386</v>
      </c>
      <c r="C1103" s="2" t="s">
        <v>5</v>
      </c>
      <c r="D1103" s="2">
        <v>13</v>
      </c>
      <c r="E1103" s="2">
        <v>2.82</v>
      </c>
      <c r="F1103" s="12">
        <v>41183</v>
      </c>
      <c r="G1103" s="18">
        <v>2014</v>
      </c>
      <c r="H1103" s="2">
        <f ca="1">IF(G1103=Inputs!$A$4,1,0)</f>
        <v>0</v>
      </c>
      <c r="I1103" s="21">
        <f ca="1">IF(H1103=1,HLOOKUP(MONTH(F1103),Inputs!$B$11:$M$15,5),IF(YEAR($F1103)&gt;$G1103,0,IF(YEAR($F1103)=$G1103,HLOOKUP(MONTH(F1103),Inputs!$B$11:$M$15,4),1)))</f>
        <v>1</v>
      </c>
      <c r="J1103" s="2">
        <f>SUMIFS('raw data'!$E:$E,'raw data'!$A:$A,"="&amp;WholeYearOnly1!$A1103,'raw data'!$G:$G,"="&amp;WholeYearOnly1!$G1103)</f>
        <v>3</v>
      </c>
      <c r="K1103" s="24">
        <f ca="1">$E1103*I1103*Inputs!$A$2</f>
        <v>3.1019999999999999</v>
      </c>
      <c r="L1103" s="11">
        <f ca="1">IFERROR(J1103/K1103,"")</f>
        <v>0.96711798839458418</v>
      </c>
      <c r="M1103" s="26">
        <f>J1103/((8760)*(E1103/1000))</f>
        <v>0.12144175653356651</v>
      </c>
    </row>
    <row r="1104" spans="1:13" x14ac:dyDescent="0.25">
      <c r="A1104" s="2">
        <v>8387</v>
      </c>
      <c r="C1104" s="2" t="s">
        <v>5</v>
      </c>
      <c r="D1104" s="2">
        <v>13</v>
      </c>
      <c r="E1104" s="2">
        <v>7.05</v>
      </c>
      <c r="F1104" s="12">
        <v>41122</v>
      </c>
      <c r="G1104" s="18">
        <v>2014</v>
      </c>
      <c r="H1104" s="2">
        <f ca="1">IF(G1104=Inputs!$A$4,1,0)</f>
        <v>0</v>
      </c>
      <c r="I1104" s="21">
        <f ca="1">IF(H1104=1,HLOOKUP(MONTH(F1104),Inputs!$B$11:$M$15,5),IF(YEAR($F1104)&gt;$G1104,0,IF(YEAR($F1104)=$G1104,HLOOKUP(MONTH(F1104),Inputs!$B$11:$M$15,4),1)))</f>
        <v>1</v>
      </c>
      <c r="J1104" s="2">
        <f>SUMIFS('raw data'!$E:$E,'raw data'!$A:$A,"="&amp;WholeYearOnly1!$A1104,'raw data'!$G:$G,"="&amp;WholeYearOnly1!$G1104)</f>
        <v>9</v>
      </c>
      <c r="K1104" s="24">
        <f ca="1">$E1104*I1104*Inputs!$A$2</f>
        <v>7.7550000000000008</v>
      </c>
      <c r="L1104" s="11">
        <f ca="1">IFERROR(J1104/K1104,"")</f>
        <v>1.1605415860735009</v>
      </c>
      <c r="M1104" s="26">
        <f>J1104/((8760)*(E1104/1000))</f>
        <v>0.14573010784027982</v>
      </c>
    </row>
    <row r="1105" spans="1:13" x14ac:dyDescent="0.25">
      <c r="A1105" s="2">
        <v>8388</v>
      </c>
      <c r="C1105" s="2" t="s">
        <v>5</v>
      </c>
      <c r="D1105" s="2">
        <v>6</v>
      </c>
      <c r="E1105" s="2">
        <v>11.96</v>
      </c>
      <c r="F1105" s="12">
        <v>41153</v>
      </c>
      <c r="G1105" s="18">
        <v>2014</v>
      </c>
      <c r="H1105" s="2">
        <f ca="1">IF(G1105=Inputs!$A$4,1,0)</f>
        <v>0</v>
      </c>
      <c r="I1105" s="21">
        <f ca="1">IF(H1105=1,HLOOKUP(MONTH(F1105),Inputs!$B$11:$M$15,5),IF(YEAR($F1105)&gt;$G1105,0,IF(YEAR($F1105)=$G1105,HLOOKUP(MONTH(F1105),Inputs!$B$11:$M$15,4),1)))</f>
        <v>1</v>
      </c>
      <c r="J1105" s="2">
        <f>SUMIFS('raw data'!$E:$E,'raw data'!$A:$A,"="&amp;WholeYearOnly1!$A1105,'raw data'!$G:$G,"="&amp;WholeYearOnly1!$G1105)</f>
        <v>15</v>
      </c>
      <c r="K1105" s="24">
        <f ca="1">$E1105*I1105*Inputs!$A$2</f>
        <v>13.156000000000002</v>
      </c>
      <c r="L1105" s="11">
        <f ca="1">IFERROR(J1105/K1105,"")</f>
        <v>1.1401641836424443</v>
      </c>
      <c r="M1105" s="26">
        <f>J1105/((8760)*(E1105/1000))</f>
        <v>0.1431713015989371</v>
      </c>
    </row>
    <row r="1106" spans="1:13" x14ac:dyDescent="0.25">
      <c r="A1106" s="2">
        <v>8389</v>
      </c>
      <c r="C1106" s="2" t="s">
        <v>5</v>
      </c>
      <c r="D1106" s="2">
        <v>6</v>
      </c>
      <c r="E1106" s="2">
        <v>5.0599999999999996</v>
      </c>
      <c r="F1106" s="12">
        <v>41153</v>
      </c>
      <c r="G1106" s="18">
        <v>2014</v>
      </c>
      <c r="H1106" s="2">
        <f ca="1">IF(G1106=Inputs!$A$4,1,0)</f>
        <v>0</v>
      </c>
      <c r="I1106" s="21">
        <f ca="1">IF(H1106=1,HLOOKUP(MONTH(F1106),Inputs!$B$11:$M$15,5),IF(YEAR($F1106)&gt;$G1106,0,IF(YEAR($F1106)=$G1106,HLOOKUP(MONTH(F1106),Inputs!$B$11:$M$15,4),1)))</f>
        <v>1</v>
      </c>
      <c r="J1106" s="2">
        <f>SUMIFS('raw data'!$E:$E,'raw data'!$A:$A,"="&amp;WholeYearOnly1!$A1106,'raw data'!$G:$G,"="&amp;WholeYearOnly1!$G1106)</f>
        <v>7</v>
      </c>
      <c r="K1106" s="24">
        <f ca="1">$E1106*I1106*Inputs!$A$2</f>
        <v>5.5659999999999998</v>
      </c>
      <c r="L1106" s="11">
        <f ca="1">IFERROR(J1106/K1106,"")</f>
        <v>1.2576356449874238</v>
      </c>
      <c r="M1106" s="26">
        <f>J1106/((8760)*(E1106/1000))</f>
        <v>0.15792228418791851</v>
      </c>
    </row>
    <row r="1107" spans="1:13" x14ac:dyDescent="0.25">
      <c r="A1107" s="2">
        <v>8390</v>
      </c>
      <c r="C1107" s="2" t="s">
        <v>5</v>
      </c>
      <c r="D1107" s="2">
        <v>6</v>
      </c>
      <c r="E1107" s="2">
        <v>6.665</v>
      </c>
      <c r="F1107" s="12">
        <v>41183</v>
      </c>
      <c r="G1107" s="18">
        <v>2014</v>
      </c>
      <c r="H1107" s="2">
        <f ca="1">IF(G1107=Inputs!$A$4,1,0)</f>
        <v>0</v>
      </c>
      <c r="I1107" s="21">
        <f ca="1">IF(H1107=1,HLOOKUP(MONTH(F1107),Inputs!$B$11:$M$15,5),IF(YEAR($F1107)&gt;$G1107,0,IF(YEAR($F1107)=$G1107,HLOOKUP(MONTH(F1107),Inputs!$B$11:$M$15,4),1)))</f>
        <v>1</v>
      </c>
      <c r="J1107" s="2">
        <f>SUMIFS('raw data'!$E:$E,'raw data'!$A:$A,"="&amp;WholeYearOnly1!$A1107,'raw data'!$G:$G,"="&amp;WholeYearOnly1!$G1107)</f>
        <v>8</v>
      </c>
      <c r="K1107" s="24">
        <f ca="1">$E1107*I1107*Inputs!$A$2</f>
        <v>7.331500000000001</v>
      </c>
      <c r="L1107" s="11">
        <f ca="1">IFERROR(J1107/K1107,"")</f>
        <v>1.0911818863806859</v>
      </c>
      <c r="M1107" s="26">
        <f>J1107/((8760)*(E1107/1000))</f>
        <v>0.13702055650899025</v>
      </c>
    </row>
    <row r="1108" spans="1:13" x14ac:dyDescent="0.25">
      <c r="A1108" s="2">
        <v>8391</v>
      </c>
      <c r="C1108" s="2" t="s">
        <v>5</v>
      </c>
      <c r="D1108" s="2">
        <v>6</v>
      </c>
      <c r="E1108" s="2">
        <v>3.91</v>
      </c>
      <c r="F1108" s="12">
        <v>41183</v>
      </c>
      <c r="G1108" s="18">
        <v>2014</v>
      </c>
      <c r="H1108" s="2">
        <f ca="1">IF(G1108=Inputs!$A$4,1,0)</f>
        <v>0</v>
      </c>
      <c r="I1108" s="21">
        <f ca="1">IF(H1108=1,HLOOKUP(MONTH(F1108),Inputs!$B$11:$M$15,5),IF(YEAR($F1108)&gt;$G1108,0,IF(YEAR($F1108)=$G1108,HLOOKUP(MONTH(F1108),Inputs!$B$11:$M$15,4),1)))</f>
        <v>1</v>
      </c>
      <c r="J1108" s="2">
        <f>SUMIFS('raw data'!$E:$E,'raw data'!$A:$A,"="&amp;WholeYearOnly1!$A1108,'raw data'!$G:$G,"="&amp;WholeYearOnly1!$G1108)</f>
        <v>4</v>
      </c>
      <c r="K1108" s="24">
        <f ca="1">$E1108*I1108*Inputs!$A$2</f>
        <v>4.3010000000000002</v>
      </c>
      <c r="L1108" s="11">
        <f ca="1">IFERROR(J1108/K1108,"")</f>
        <v>0.93001627528481745</v>
      </c>
      <c r="M1108" s="26">
        <f>J1108/((8760)*(E1108/1000))</f>
        <v>0.11678286561795652</v>
      </c>
    </row>
    <row r="1109" spans="1:13" x14ac:dyDescent="0.25">
      <c r="A1109" s="2">
        <v>8392</v>
      </c>
      <c r="C1109" s="2" t="s">
        <v>5</v>
      </c>
      <c r="D1109" s="2">
        <v>6</v>
      </c>
      <c r="E1109" s="2">
        <v>5.52</v>
      </c>
      <c r="F1109" s="12">
        <v>41183</v>
      </c>
      <c r="G1109" s="18">
        <v>2014</v>
      </c>
      <c r="H1109" s="2">
        <f ca="1">IF(G1109=Inputs!$A$4,1,0)</f>
        <v>0</v>
      </c>
      <c r="I1109" s="21">
        <f ca="1">IF(H1109=1,HLOOKUP(MONTH(F1109),Inputs!$B$11:$M$15,5),IF(YEAR($F1109)&gt;$G1109,0,IF(YEAR($F1109)=$G1109,HLOOKUP(MONTH(F1109),Inputs!$B$11:$M$15,4),1)))</f>
        <v>1</v>
      </c>
      <c r="J1109" s="2">
        <f>SUMIFS('raw data'!$E:$E,'raw data'!$A:$A,"="&amp;WholeYearOnly1!$A1109,'raw data'!$G:$G,"="&amp;WholeYearOnly1!$G1109)</f>
        <v>7</v>
      </c>
      <c r="K1109" s="24">
        <f ca="1">$E1109*I1109*Inputs!$A$2</f>
        <v>6.0720000000000001</v>
      </c>
      <c r="L1109" s="11">
        <f ca="1">IFERROR(J1109/K1109,"")</f>
        <v>1.1528326745718049</v>
      </c>
      <c r="M1109" s="26">
        <f>J1109/((8760)*(E1109/1000))</f>
        <v>0.1447620938389253</v>
      </c>
    </row>
    <row r="1110" spans="1:13" x14ac:dyDescent="0.25">
      <c r="A1110" s="2">
        <v>8393</v>
      </c>
      <c r="C1110" s="2" t="s">
        <v>5</v>
      </c>
      <c r="D1110" s="2">
        <v>6</v>
      </c>
      <c r="E1110" s="2">
        <v>6.02</v>
      </c>
      <c r="F1110" s="12">
        <v>41153</v>
      </c>
      <c r="G1110" s="18">
        <v>2014</v>
      </c>
      <c r="H1110" s="2">
        <f ca="1">IF(G1110=Inputs!$A$4,1,0)</f>
        <v>0</v>
      </c>
      <c r="I1110" s="21">
        <f ca="1">IF(H1110=1,HLOOKUP(MONTH(F1110),Inputs!$B$11:$M$15,5),IF(YEAR($F1110)&gt;$G1110,0,IF(YEAR($F1110)=$G1110,HLOOKUP(MONTH(F1110),Inputs!$B$11:$M$15,4),1)))</f>
        <v>1</v>
      </c>
      <c r="J1110" s="2">
        <f>SUMIFS('raw data'!$E:$E,'raw data'!$A:$A,"="&amp;WholeYearOnly1!$A1110,'raw data'!$G:$G,"="&amp;WholeYearOnly1!$G1110)</f>
        <v>8</v>
      </c>
      <c r="K1110" s="24">
        <f ca="1">$E1110*I1110*Inputs!$A$2</f>
        <v>6.6219999999999999</v>
      </c>
      <c r="L1110" s="11">
        <f ca="1">IFERROR(J1110/K1110,"")</f>
        <v>1.2080942313500453</v>
      </c>
      <c r="M1110" s="26">
        <f>J1110/((8760)*(E1110/1000))</f>
        <v>0.1517013304206678</v>
      </c>
    </row>
    <row r="1111" spans="1:13" x14ac:dyDescent="0.25">
      <c r="A1111" s="2">
        <v>8394</v>
      </c>
      <c r="C1111" s="2" t="s">
        <v>5</v>
      </c>
      <c r="D1111" s="2">
        <v>6</v>
      </c>
      <c r="E1111" s="2">
        <v>4.5999999999999996</v>
      </c>
      <c r="F1111" s="12">
        <v>41183</v>
      </c>
      <c r="G1111" s="18">
        <v>2014</v>
      </c>
      <c r="H1111" s="2">
        <f ca="1">IF(G1111=Inputs!$A$4,1,0)</f>
        <v>0</v>
      </c>
      <c r="I1111" s="21">
        <f ca="1">IF(H1111=1,HLOOKUP(MONTH(F1111),Inputs!$B$11:$M$15,5),IF(YEAR($F1111)&gt;$G1111,0,IF(YEAR($F1111)=$G1111,HLOOKUP(MONTH(F1111),Inputs!$B$11:$M$15,4),1)))</f>
        <v>1</v>
      </c>
      <c r="J1111" s="2">
        <f>SUMIFS('raw data'!$E:$E,'raw data'!$A:$A,"="&amp;WholeYearOnly1!$A1111,'raw data'!$G:$G,"="&amp;WholeYearOnly1!$G1111)</f>
        <v>6</v>
      </c>
      <c r="K1111" s="24">
        <f ca="1">$E1111*I1111*Inputs!$A$2</f>
        <v>5.0599999999999996</v>
      </c>
      <c r="L1111" s="11">
        <f ca="1">IFERROR(J1111/K1111,"")</f>
        <v>1.1857707509881423</v>
      </c>
      <c r="M1111" s="26">
        <f>J1111/((8760)*(E1111/1000))</f>
        <v>0.14889815366289458</v>
      </c>
    </row>
    <row r="1112" spans="1:13" x14ac:dyDescent="0.25">
      <c r="A1112" s="2">
        <v>8395</v>
      </c>
      <c r="C1112" s="2" t="s">
        <v>5</v>
      </c>
      <c r="D1112" s="2">
        <v>6</v>
      </c>
      <c r="E1112" s="2">
        <v>5.0599999999999996</v>
      </c>
      <c r="F1112" s="12">
        <v>41153</v>
      </c>
      <c r="G1112" s="18">
        <v>2014</v>
      </c>
      <c r="H1112" s="2">
        <f ca="1">IF(G1112=Inputs!$A$4,1,0)</f>
        <v>0</v>
      </c>
      <c r="I1112" s="21">
        <f ca="1">IF(H1112=1,HLOOKUP(MONTH(F1112),Inputs!$B$11:$M$15,5),IF(YEAR($F1112)&gt;$G1112,0,IF(YEAR($F1112)=$G1112,HLOOKUP(MONTH(F1112),Inputs!$B$11:$M$15,4),1)))</f>
        <v>1</v>
      </c>
      <c r="J1112" s="2">
        <f>SUMIFS('raw data'!$E:$E,'raw data'!$A:$A,"="&amp;WholeYearOnly1!$A1112,'raw data'!$G:$G,"="&amp;WholeYearOnly1!$G1112)</f>
        <v>6</v>
      </c>
      <c r="K1112" s="24">
        <f ca="1">$E1112*I1112*Inputs!$A$2</f>
        <v>5.5659999999999998</v>
      </c>
      <c r="L1112" s="11">
        <f ca="1">IFERROR(J1112/K1112,"")</f>
        <v>1.0779734099892202</v>
      </c>
      <c r="M1112" s="26">
        <f>J1112/((8760)*(E1112/1000))</f>
        <v>0.13536195787535873</v>
      </c>
    </row>
    <row r="1113" spans="1:13" x14ac:dyDescent="0.25">
      <c r="A1113" s="2">
        <v>8396</v>
      </c>
      <c r="C1113" s="2" t="s">
        <v>5</v>
      </c>
      <c r="D1113" s="2">
        <v>6</v>
      </c>
      <c r="E1113" s="2">
        <v>5.59</v>
      </c>
      <c r="F1113" s="12">
        <v>41153</v>
      </c>
      <c r="G1113" s="18">
        <v>2014</v>
      </c>
      <c r="H1113" s="2">
        <f ca="1">IF(G1113=Inputs!$A$4,1,0)</f>
        <v>0</v>
      </c>
      <c r="I1113" s="21">
        <f ca="1">IF(H1113=1,HLOOKUP(MONTH(F1113),Inputs!$B$11:$M$15,5),IF(YEAR($F1113)&gt;$G1113,0,IF(YEAR($F1113)=$G1113,HLOOKUP(MONTH(F1113),Inputs!$B$11:$M$15,4),1)))</f>
        <v>1</v>
      </c>
      <c r="J1113" s="2">
        <f>SUMIFS('raw data'!$E:$E,'raw data'!$A:$A,"="&amp;WholeYearOnly1!$A1113,'raw data'!$G:$G,"="&amp;WholeYearOnly1!$G1113)</f>
        <v>6</v>
      </c>
      <c r="K1113" s="24">
        <f ca="1">$E1113*I1113*Inputs!$A$2</f>
        <v>6.149</v>
      </c>
      <c r="L1113" s="11">
        <f ca="1">IFERROR(J1113/K1113,"")</f>
        <v>0.97576841762888278</v>
      </c>
      <c r="M1113" s="26">
        <f>J1113/((8760)*(E1113/1000))</f>
        <v>0.12252799764746246</v>
      </c>
    </row>
    <row r="1114" spans="1:13" x14ac:dyDescent="0.25">
      <c r="A1114" s="2">
        <v>8397</v>
      </c>
      <c r="C1114" s="2" t="s">
        <v>5</v>
      </c>
      <c r="D1114" s="2">
        <v>6</v>
      </c>
      <c r="E1114" s="2">
        <v>6.02</v>
      </c>
      <c r="F1114" s="12">
        <v>41153</v>
      </c>
      <c r="G1114" s="18">
        <v>2014</v>
      </c>
      <c r="H1114" s="2">
        <f ca="1">IF(G1114=Inputs!$A$4,1,0)</f>
        <v>0</v>
      </c>
      <c r="I1114" s="21">
        <f ca="1">IF(H1114=1,HLOOKUP(MONTH(F1114),Inputs!$B$11:$M$15,5),IF(YEAR($F1114)&gt;$G1114,0,IF(YEAR($F1114)=$G1114,HLOOKUP(MONTH(F1114),Inputs!$B$11:$M$15,4),1)))</f>
        <v>1</v>
      </c>
      <c r="J1114" s="2">
        <f>SUMIFS('raw data'!$E:$E,'raw data'!$A:$A,"="&amp;WholeYearOnly1!$A1114,'raw data'!$G:$G,"="&amp;WholeYearOnly1!$G1114)</f>
        <v>8</v>
      </c>
      <c r="K1114" s="24">
        <f ca="1">$E1114*I1114*Inputs!$A$2</f>
        <v>6.6219999999999999</v>
      </c>
      <c r="L1114" s="11">
        <f ca="1">IFERROR(J1114/K1114,"")</f>
        <v>1.2080942313500453</v>
      </c>
      <c r="M1114" s="26">
        <f>J1114/((8760)*(E1114/1000))</f>
        <v>0.1517013304206678</v>
      </c>
    </row>
    <row r="1115" spans="1:13" x14ac:dyDescent="0.25">
      <c r="A1115" s="2">
        <v>8398</v>
      </c>
      <c r="C1115" s="2" t="s">
        <v>5</v>
      </c>
      <c r="D1115" s="2">
        <v>6</v>
      </c>
      <c r="E1115" s="2">
        <v>10.32</v>
      </c>
      <c r="F1115" s="12">
        <v>41153</v>
      </c>
      <c r="G1115" s="18">
        <v>2014</v>
      </c>
      <c r="H1115" s="2">
        <f ca="1">IF(G1115=Inputs!$A$4,1,0)</f>
        <v>0</v>
      </c>
      <c r="I1115" s="21">
        <f ca="1">IF(H1115=1,HLOOKUP(MONTH(F1115),Inputs!$B$11:$M$15,5),IF(YEAR($F1115)&gt;$G1115,0,IF(YEAR($F1115)=$G1115,HLOOKUP(MONTH(F1115),Inputs!$B$11:$M$15,4),1)))</f>
        <v>1</v>
      </c>
      <c r="J1115" s="2">
        <f>SUMIFS('raw data'!$E:$E,'raw data'!$A:$A,"="&amp;WholeYearOnly1!$A1115,'raw data'!$G:$G,"="&amp;WholeYearOnly1!$G1115)</f>
        <v>11</v>
      </c>
      <c r="K1115" s="24">
        <f ca="1">$E1115*I1115*Inputs!$A$2</f>
        <v>11.352000000000002</v>
      </c>
      <c r="L1115" s="11">
        <f ca="1">IFERROR(J1115/K1115,"")</f>
        <v>0.96899224806201534</v>
      </c>
      <c r="M1115" s="26">
        <f>J1115/((8760)*(E1115/1000))</f>
        <v>0.1216771087749106</v>
      </c>
    </row>
    <row r="1116" spans="1:13" x14ac:dyDescent="0.25">
      <c r="A1116" s="2">
        <v>8399</v>
      </c>
      <c r="C1116" s="2" t="s">
        <v>5</v>
      </c>
      <c r="D1116" s="2">
        <v>6</v>
      </c>
      <c r="E1116" s="2">
        <v>4.5999999999999996</v>
      </c>
      <c r="F1116" s="12">
        <v>41183</v>
      </c>
      <c r="G1116" s="18">
        <v>2014</v>
      </c>
      <c r="H1116" s="2">
        <f ca="1">IF(G1116=Inputs!$A$4,1,0)</f>
        <v>0</v>
      </c>
      <c r="I1116" s="21">
        <f ca="1">IF(H1116=1,HLOOKUP(MONTH(F1116),Inputs!$B$11:$M$15,5),IF(YEAR($F1116)&gt;$G1116,0,IF(YEAR($F1116)=$G1116,HLOOKUP(MONTH(F1116),Inputs!$B$11:$M$15,4),1)))</f>
        <v>1</v>
      </c>
      <c r="J1116" s="2">
        <f>SUMIFS('raw data'!$E:$E,'raw data'!$A:$A,"="&amp;WholeYearOnly1!$A1116,'raw data'!$G:$G,"="&amp;WholeYearOnly1!$G1116)</f>
        <v>6</v>
      </c>
      <c r="K1116" s="24">
        <f ca="1">$E1116*I1116*Inputs!$A$2</f>
        <v>5.0599999999999996</v>
      </c>
      <c r="L1116" s="11">
        <f ca="1">IFERROR(J1116/K1116,"")</f>
        <v>1.1857707509881423</v>
      </c>
      <c r="M1116" s="26">
        <f>J1116/((8760)*(E1116/1000))</f>
        <v>0.14889815366289458</v>
      </c>
    </row>
    <row r="1117" spans="1:13" x14ac:dyDescent="0.25">
      <c r="A1117" s="2">
        <v>8400</v>
      </c>
      <c r="C1117" s="2" t="s">
        <v>5</v>
      </c>
      <c r="D1117" s="2">
        <v>6</v>
      </c>
      <c r="E1117" s="2">
        <v>8.9700000000000006</v>
      </c>
      <c r="F1117" s="12">
        <v>41153</v>
      </c>
      <c r="G1117" s="18">
        <v>2014</v>
      </c>
      <c r="H1117" s="2">
        <f ca="1">IF(G1117=Inputs!$A$4,1,0)</f>
        <v>0</v>
      </c>
      <c r="I1117" s="21">
        <f ca="1">IF(H1117=1,HLOOKUP(MONTH(F1117),Inputs!$B$11:$M$15,5),IF(YEAR($F1117)&gt;$G1117,0,IF(YEAR($F1117)=$G1117,HLOOKUP(MONTH(F1117),Inputs!$B$11:$M$15,4),1)))</f>
        <v>1</v>
      </c>
      <c r="J1117" s="2">
        <f>SUMIFS('raw data'!$E:$E,'raw data'!$A:$A,"="&amp;WholeYearOnly1!$A1117,'raw data'!$G:$G,"="&amp;WholeYearOnly1!$G1117)</f>
        <v>13</v>
      </c>
      <c r="K1117" s="24">
        <f ca="1">$E1117*I1117*Inputs!$A$2</f>
        <v>9.8670000000000009</v>
      </c>
      <c r="L1117" s="11">
        <f ca="1">IFERROR(J1117/K1117,"")</f>
        <v>1.3175230566534912</v>
      </c>
      <c r="M1117" s="26">
        <f>J1117/((8760)*(E1117/1000))</f>
        <v>0.16544239295877175</v>
      </c>
    </row>
    <row r="1118" spans="1:13" x14ac:dyDescent="0.25">
      <c r="A1118" s="2">
        <v>8401</v>
      </c>
      <c r="C1118" s="2" t="s">
        <v>5</v>
      </c>
      <c r="D1118" s="2">
        <v>6</v>
      </c>
      <c r="E1118" s="2">
        <v>4.8099999999999996</v>
      </c>
      <c r="F1118" s="12">
        <v>41183</v>
      </c>
      <c r="G1118" s="18">
        <v>2014</v>
      </c>
      <c r="H1118" s="2">
        <f ca="1">IF(G1118=Inputs!$A$4,1,0)</f>
        <v>0</v>
      </c>
      <c r="I1118" s="21">
        <f ca="1">IF(H1118=1,HLOOKUP(MONTH(F1118),Inputs!$B$11:$M$15,5),IF(YEAR($F1118)&gt;$G1118,0,IF(YEAR($F1118)=$G1118,HLOOKUP(MONTH(F1118),Inputs!$B$11:$M$15,4),1)))</f>
        <v>1</v>
      </c>
      <c r="J1118" s="2">
        <f>SUMIFS('raw data'!$E:$E,'raw data'!$A:$A,"="&amp;WholeYearOnly1!$A1118,'raw data'!$G:$G,"="&amp;WholeYearOnly1!$G1118)</f>
        <v>6</v>
      </c>
      <c r="K1118" s="24">
        <f ca="1">$E1118*I1118*Inputs!$A$2</f>
        <v>5.2910000000000004</v>
      </c>
      <c r="L1118" s="11">
        <f ca="1">IFERROR(J1118/K1118,"")</f>
        <v>1.134001134001134</v>
      </c>
      <c r="M1118" s="26">
        <f>J1118/((8760)*(E1118/1000))</f>
        <v>0.14239740267137527</v>
      </c>
    </row>
    <row r="1119" spans="1:13" x14ac:dyDescent="0.25">
      <c r="A1119" s="2">
        <v>8402</v>
      </c>
      <c r="C1119" s="2" t="s">
        <v>5</v>
      </c>
      <c r="D1119" s="2">
        <v>6</v>
      </c>
      <c r="E1119" s="2">
        <v>8.3849999999999998</v>
      </c>
      <c r="F1119" s="12">
        <v>41153</v>
      </c>
      <c r="G1119" s="18">
        <v>2014</v>
      </c>
      <c r="H1119" s="2">
        <f ca="1">IF(G1119=Inputs!$A$4,1,0)</f>
        <v>0</v>
      </c>
      <c r="I1119" s="21">
        <f ca="1">IF(H1119=1,HLOOKUP(MONTH(F1119),Inputs!$B$11:$M$15,5),IF(YEAR($F1119)&gt;$G1119,0,IF(YEAR($F1119)=$G1119,HLOOKUP(MONTH(F1119),Inputs!$B$11:$M$15,4),1)))</f>
        <v>1</v>
      </c>
      <c r="J1119" s="2">
        <f>SUMIFS('raw data'!$E:$E,'raw data'!$A:$A,"="&amp;WholeYearOnly1!$A1119,'raw data'!$G:$G,"="&amp;WholeYearOnly1!$G1119)</f>
        <v>9</v>
      </c>
      <c r="K1119" s="24">
        <f ca="1">$E1119*I1119*Inputs!$A$2</f>
        <v>9.2235000000000014</v>
      </c>
      <c r="L1119" s="11">
        <f ca="1">IFERROR(J1119/K1119,"")</f>
        <v>0.97576841762888256</v>
      </c>
      <c r="M1119" s="26">
        <f>J1119/((8760)*(E1119/1000))</f>
        <v>0.12252799764746244</v>
      </c>
    </row>
    <row r="1120" spans="1:13" x14ac:dyDescent="0.25">
      <c r="A1120" s="2">
        <v>8403</v>
      </c>
      <c r="C1120" s="2" t="s">
        <v>5</v>
      </c>
      <c r="D1120" s="2">
        <v>6</v>
      </c>
      <c r="E1120" s="2">
        <v>3.68</v>
      </c>
      <c r="F1120" s="12">
        <v>41214</v>
      </c>
      <c r="G1120" s="18">
        <v>2014</v>
      </c>
      <c r="H1120" s="2">
        <f ca="1">IF(G1120=Inputs!$A$4,1,0)</f>
        <v>0</v>
      </c>
      <c r="I1120" s="21">
        <f ca="1">IF(H1120=1,HLOOKUP(MONTH(F1120),Inputs!$B$11:$M$15,5),IF(YEAR($F1120)&gt;$G1120,0,IF(YEAR($F1120)=$G1120,HLOOKUP(MONTH(F1120),Inputs!$B$11:$M$15,4),1)))</f>
        <v>1</v>
      </c>
      <c r="J1120" s="2">
        <f>SUMIFS('raw data'!$E:$E,'raw data'!$A:$A,"="&amp;WholeYearOnly1!$A1120,'raw data'!$G:$G,"="&amp;WholeYearOnly1!$G1120)</f>
        <v>5</v>
      </c>
      <c r="K1120" s="24">
        <f ca="1">$E1120*I1120*Inputs!$A$2</f>
        <v>4.0480000000000009</v>
      </c>
      <c r="L1120" s="11">
        <f ca="1">IFERROR(J1120/K1120,"")</f>
        <v>1.235177865612648</v>
      </c>
      <c r="M1120" s="26">
        <f>J1120/((8760)*(E1120/1000))</f>
        <v>0.15510224339884851</v>
      </c>
    </row>
    <row r="1121" spans="1:13" x14ac:dyDescent="0.25">
      <c r="A1121" s="2">
        <v>8404</v>
      </c>
      <c r="C1121" s="2" t="s">
        <v>5</v>
      </c>
      <c r="D1121" s="2">
        <v>6</v>
      </c>
      <c r="E1121" s="2">
        <v>4.1399999999999997</v>
      </c>
      <c r="F1121" s="12">
        <v>41153</v>
      </c>
      <c r="G1121" s="18">
        <v>2014</v>
      </c>
      <c r="H1121" s="2">
        <f ca="1">IF(G1121=Inputs!$A$4,1,0)</f>
        <v>0</v>
      </c>
      <c r="I1121" s="21">
        <f ca="1">IF(H1121=1,HLOOKUP(MONTH(F1121),Inputs!$B$11:$M$15,5),IF(YEAR($F1121)&gt;$G1121,0,IF(YEAR($F1121)=$G1121,HLOOKUP(MONTH(F1121),Inputs!$B$11:$M$15,4),1)))</f>
        <v>1</v>
      </c>
      <c r="J1121" s="2">
        <f>SUMIFS('raw data'!$E:$E,'raw data'!$A:$A,"="&amp;WholeYearOnly1!$A1121,'raw data'!$G:$G,"="&amp;WholeYearOnly1!$G1121)</f>
        <v>4</v>
      </c>
      <c r="K1121" s="24">
        <f ca="1">$E1121*I1121*Inputs!$A$2</f>
        <v>4.5540000000000003</v>
      </c>
      <c r="L1121" s="11">
        <f ca="1">IFERROR(J1121/K1121,"")</f>
        <v>0.87834870443566093</v>
      </c>
      <c r="M1121" s="26">
        <f>J1121/((8760)*(E1121/1000))</f>
        <v>0.11029492863918118</v>
      </c>
    </row>
    <row r="1122" spans="1:13" x14ac:dyDescent="0.25">
      <c r="A1122" s="2">
        <v>8405</v>
      </c>
      <c r="C1122" s="2" t="s">
        <v>5</v>
      </c>
      <c r="D1122" s="2">
        <v>6</v>
      </c>
      <c r="E1122" s="2">
        <v>5.16</v>
      </c>
      <c r="F1122" s="12">
        <v>41153</v>
      </c>
      <c r="G1122" s="18">
        <v>2014</v>
      </c>
      <c r="H1122" s="2">
        <f ca="1">IF(G1122=Inputs!$A$4,1,0)</f>
        <v>0</v>
      </c>
      <c r="I1122" s="21">
        <f ca="1">IF(H1122=1,HLOOKUP(MONTH(F1122),Inputs!$B$11:$M$15,5),IF(YEAR($F1122)&gt;$G1122,0,IF(YEAR($F1122)=$G1122,HLOOKUP(MONTH(F1122),Inputs!$B$11:$M$15,4),1)))</f>
        <v>1</v>
      </c>
      <c r="J1122" s="2">
        <f>SUMIFS('raw data'!$E:$E,'raw data'!$A:$A,"="&amp;WholeYearOnly1!$A1122,'raw data'!$G:$G,"="&amp;WholeYearOnly1!$G1122)</f>
        <v>7</v>
      </c>
      <c r="K1122" s="24">
        <f ca="1">$E1122*I1122*Inputs!$A$2</f>
        <v>5.676000000000001</v>
      </c>
      <c r="L1122" s="11">
        <f ca="1">IFERROR(J1122/K1122,"")</f>
        <v>1.2332628611698377</v>
      </c>
      <c r="M1122" s="26">
        <f>J1122/((8760)*(E1122/1000))</f>
        <v>0.15486177480443167</v>
      </c>
    </row>
    <row r="1123" spans="1:13" x14ac:dyDescent="0.25">
      <c r="A1123" s="2">
        <v>8406</v>
      </c>
      <c r="C1123" s="2" t="s">
        <v>5</v>
      </c>
      <c r="D1123" s="2">
        <v>6</v>
      </c>
      <c r="E1123" s="2">
        <v>5.59</v>
      </c>
      <c r="F1123" s="12">
        <v>41153</v>
      </c>
      <c r="G1123" s="18">
        <v>2014</v>
      </c>
      <c r="H1123" s="2">
        <f ca="1">IF(G1123=Inputs!$A$4,1,0)</f>
        <v>0</v>
      </c>
      <c r="I1123" s="21">
        <f ca="1">IF(H1123=1,HLOOKUP(MONTH(F1123),Inputs!$B$11:$M$15,5),IF(YEAR($F1123)&gt;$G1123,0,IF(YEAR($F1123)=$G1123,HLOOKUP(MONTH(F1123),Inputs!$B$11:$M$15,4),1)))</f>
        <v>1</v>
      </c>
      <c r="J1123" s="2">
        <f>SUMIFS('raw data'!$E:$E,'raw data'!$A:$A,"="&amp;WholeYearOnly1!$A1123,'raw data'!$G:$G,"="&amp;WholeYearOnly1!$G1123)</f>
        <v>5</v>
      </c>
      <c r="K1123" s="24">
        <f ca="1">$E1123*I1123*Inputs!$A$2</f>
        <v>6.149</v>
      </c>
      <c r="L1123" s="11">
        <f ca="1">IFERROR(J1123/K1123,"")</f>
        <v>0.81314034802406898</v>
      </c>
      <c r="M1123" s="26">
        <f>J1123/((8760)*(E1123/1000))</f>
        <v>0.10210666470621871</v>
      </c>
    </row>
    <row r="1124" spans="1:13" x14ac:dyDescent="0.25">
      <c r="A1124" s="2">
        <v>8407</v>
      </c>
      <c r="C1124" s="2" t="s">
        <v>5</v>
      </c>
      <c r="D1124" s="2">
        <v>6</v>
      </c>
      <c r="E1124" s="2">
        <v>7.36</v>
      </c>
      <c r="F1124" s="12">
        <v>41153</v>
      </c>
      <c r="G1124" s="18">
        <v>2014</v>
      </c>
      <c r="H1124" s="2">
        <f ca="1">IF(G1124=Inputs!$A$4,1,0)</f>
        <v>0</v>
      </c>
      <c r="I1124" s="21">
        <f ca="1">IF(H1124=1,HLOOKUP(MONTH(F1124),Inputs!$B$11:$M$15,5),IF(YEAR($F1124)&gt;$G1124,0,IF(YEAR($F1124)=$G1124,HLOOKUP(MONTH(F1124),Inputs!$B$11:$M$15,4),1)))</f>
        <v>1</v>
      </c>
      <c r="J1124" s="2">
        <f>SUMIFS('raw data'!$E:$E,'raw data'!$A:$A,"="&amp;WholeYearOnly1!$A1124,'raw data'!$G:$G,"="&amp;WholeYearOnly1!$G1124)</f>
        <v>9</v>
      </c>
      <c r="K1124" s="24">
        <f ca="1">$E1124*I1124*Inputs!$A$2</f>
        <v>8.0960000000000019</v>
      </c>
      <c r="L1124" s="11">
        <f ca="1">IFERROR(J1124/K1124,"")</f>
        <v>1.1116600790513831</v>
      </c>
      <c r="M1124" s="26">
        <f>J1124/((8760)*(E1124/1000))</f>
        <v>0.13959201905896365</v>
      </c>
    </row>
    <row r="1125" spans="1:13" x14ac:dyDescent="0.25">
      <c r="A1125" s="2">
        <v>8408</v>
      </c>
      <c r="C1125" s="2" t="s">
        <v>5</v>
      </c>
      <c r="D1125" s="2">
        <v>6</v>
      </c>
      <c r="E1125" s="2">
        <v>5.8049999999999997</v>
      </c>
      <c r="F1125" s="12">
        <v>41153</v>
      </c>
      <c r="G1125" s="18">
        <v>2014</v>
      </c>
      <c r="H1125" s="2">
        <f ca="1">IF(G1125=Inputs!$A$4,1,0)</f>
        <v>0</v>
      </c>
      <c r="I1125" s="21">
        <f ca="1">IF(H1125=1,HLOOKUP(MONTH(F1125),Inputs!$B$11:$M$15,5),IF(YEAR($F1125)&gt;$G1125,0,IF(YEAR($F1125)=$G1125,HLOOKUP(MONTH(F1125),Inputs!$B$11:$M$15,4),1)))</f>
        <v>1</v>
      </c>
      <c r="J1125" s="2">
        <f>SUMIFS('raw data'!$E:$E,'raw data'!$A:$A,"="&amp;WholeYearOnly1!$A1125,'raw data'!$G:$G,"="&amp;WholeYearOnly1!$G1125)</f>
        <v>9</v>
      </c>
      <c r="K1125" s="24">
        <f ca="1">$E1125*I1125*Inputs!$A$2</f>
        <v>6.3855000000000004</v>
      </c>
      <c r="L1125" s="11">
        <f ca="1">IFERROR(J1125/K1125,"")</f>
        <v>1.4094432699083861</v>
      </c>
      <c r="M1125" s="26">
        <f>J1125/((8760)*(E1125/1000))</f>
        <v>0.17698488549077909</v>
      </c>
    </row>
    <row r="1126" spans="1:13" x14ac:dyDescent="0.25">
      <c r="A1126" s="2">
        <v>8409</v>
      </c>
      <c r="C1126" s="2" t="s">
        <v>5</v>
      </c>
      <c r="D1126" s="2">
        <v>6</v>
      </c>
      <c r="E1126" s="2">
        <v>5.67</v>
      </c>
      <c r="F1126" s="12">
        <v>41153</v>
      </c>
      <c r="G1126" s="18">
        <v>2014</v>
      </c>
      <c r="H1126" s="2">
        <f ca="1">IF(G1126=Inputs!$A$4,1,0)</f>
        <v>0</v>
      </c>
      <c r="I1126" s="21">
        <f ca="1">IF(H1126=1,HLOOKUP(MONTH(F1126),Inputs!$B$11:$M$15,5),IF(YEAR($F1126)&gt;$G1126,0,IF(YEAR($F1126)=$G1126,HLOOKUP(MONTH(F1126),Inputs!$B$11:$M$15,4),1)))</f>
        <v>1</v>
      </c>
      <c r="J1126" s="2">
        <f>SUMIFS('raw data'!$E:$E,'raw data'!$A:$A,"="&amp;WholeYearOnly1!$A1126,'raw data'!$G:$G,"="&amp;WholeYearOnly1!$G1126)</f>
        <v>6</v>
      </c>
      <c r="K1126" s="24">
        <f ca="1">$E1126*I1126*Inputs!$A$2</f>
        <v>6.2370000000000001</v>
      </c>
      <c r="L1126" s="11">
        <f ca="1">IFERROR(J1126/K1126,"")</f>
        <v>0.96200096200096197</v>
      </c>
      <c r="M1126" s="26">
        <f>J1126/((8760)*(E1126/1000))</f>
        <v>0.12079920755719843</v>
      </c>
    </row>
    <row r="1127" spans="1:13" x14ac:dyDescent="0.25">
      <c r="A1127" s="2">
        <v>8410</v>
      </c>
      <c r="C1127" s="2" t="s">
        <v>5</v>
      </c>
      <c r="D1127" s="2">
        <v>6</v>
      </c>
      <c r="E1127" s="2">
        <v>2.2999999999999998</v>
      </c>
      <c r="F1127" s="12">
        <v>41153</v>
      </c>
      <c r="G1127" s="18">
        <v>2014</v>
      </c>
      <c r="H1127" s="2">
        <f ca="1">IF(G1127=Inputs!$A$4,1,0)</f>
        <v>0</v>
      </c>
      <c r="I1127" s="21">
        <f ca="1">IF(H1127=1,HLOOKUP(MONTH(F1127),Inputs!$B$11:$M$15,5),IF(YEAR($F1127)&gt;$G1127,0,IF(YEAR($F1127)=$G1127,HLOOKUP(MONTH(F1127),Inputs!$B$11:$M$15,4),1)))</f>
        <v>1</v>
      </c>
      <c r="J1127" s="2">
        <f>SUMIFS('raw data'!$E:$E,'raw data'!$A:$A,"="&amp;WholeYearOnly1!$A1127,'raw data'!$G:$G,"="&amp;WholeYearOnly1!$G1127)</f>
        <v>3</v>
      </c>
      <c r="K1127" s="24">
        <f ca="1">$E1127*I1127*Inputs!$A$2</f>
        <v>2.5299999999999998</v>
      </c>
      <c r="L1127" s="11">
        <f ca="1">IFERROR(J1127/K1127,"")</f>
        <v>1.1857707509881423</v>
      </c>
      <c r="M1127" s="26">
        <f>J1127/((8760)*(E1127/1000))</f>
        <v>0.14889815366289458</v>
      </c>
    </row>
    <row r="1128" spans="1:13" x14ac:dyDescent="0.25">
      <c r="A1128" s="2">
        <v>8411</v>
      </c>
      <c r="C1128" s="2" t="s">
        <v>5</v>
      </c>
      <c r="D1128" s="2">
        <v>6</v>
      </c>
      <c r="E1128" s="2">
        <v>14.404999999999999</v>
      </c>
      <c r="F1128" s="12">
        <v>41153</v>
      </c>
      <c r="G1128" s="18">
        <v>2014</v>
      </c>
      <c r="H1128" s="2">
        <f ca="1">IF(G1128=Inputs!$A$4,1,0)</f>
        <v>0</v>
      </c>
      <c r="I1128" s="21">
        <f ca="1">IF(H1128=1,HLOOKUP(MONTH(F1128),Inputs!$B$11:$M$15,5),IF(YEAR($F1128)&gt;$G1128,0,IF(YEAR($F1128)=$G1128,HLOOKUP(MONTH(F1128),Inputs!$B$11:$M$15,4),1)))</f>
        <v>1</v>
      </c>
      <c r="J1128" s="2">
        <f>SUMIFS('raw data'!$E:$E,'raw data'!$A:$A,"="&amp;WholeYearOnly1!$A1128,'raw data'!$G:$G,"="&amp;WholeYearOnly1!$G1128)</f>
        <v>11</v>
      </c>
      <c r="K1128" s="24">
        <f ca="1">$E1128*I1128*Inputs!$A$2</f>
        <v>15.845500000000001</v>
      </c>
      <c r="L1128" s="11">
        <f ca="1">IFERROR(J1128/K1128,"")</f>
        <v>0.69420340159666782</v>
      </c>
      <c r="M1128" s="26">
        <f>J1128/((8760)*(E1128/1000))</f>
        <v>8.7171660017846417E-2</v>
      </c>
    </row>
    <row r="1129" spans="1:13" x14ac:dyDescent="0.25">
      <c r="A1129" s="2">
        <v>8412</v>
      </c>
      <c r="C1129" s="2" t="s">
        <v>5</v>
      </c>
      <c r="D1129" s="2">
        <v>6</v>
      </c>
      <c r="E1129" s="2">
        <v>5.52</v>
      </c>
      <c r="F1129" s="12">
        <v>41153</v>
      </c>
      <c r="G1129" s="18">
        <v>2014</v>
      </c>
      <c r="H1129" s="2">
        <f ca="1">IF(G1129=Inputs!$A$4,1,0)</f>
        <v>0</v>
      </c>
      <c r="I1129" s="21">
        <f ca="1">IF(H1129=1,HLOOKUP(MONTH(F1129),Inputs!$B$11:$M$15,5),IF(YEAR($F1129)&gt;$G1129,0,IF(YEAR($F1129)=$G1129,HLOOKUP(MONTH(F1129),Inputs!$B$11:$M$15,4),1)))</f>
        <v>1</v>
      </c>
      <c r="J1129" s="2">
        <f>SUMIFS('raw data'!$E:$E,'raw data'!$A:$A,"="&amp;WholeYearOnly1!$A1129,'raw data'!$G:$G,"="&amp;WholeYearOnly1!$G1129)</f>
        <v>7</v>
      </c>
      <c r="K1129" s="24">
        <f ca="1">$E1129*I1129*Inputs!$A$2</f>
        <v>6.0720000000000001</v>
      </c>
      <c r="L1129" s="11">
        <f ca="1">IFERROR(J1129/K1129,"")</f>
        <v>1.1528326745718049</v>
      </c>
      <c r="M1129" s="26">
        <f>J1129/((8760)*(E1129/1000))</f>
        <v>0.1447620938389253</v>
      </c>
    </row>
    <row r="1130" spans="1:13" x14ac:dyDescent="0.25">
      <c r="A1130" s="2">
        <v>8413</v>
      </c>
      <c r="C1130" s="2" t="s">
        <v>5</v>
      </c>
      <c r="D1130" s="2">
        <v>6</v>
      </c>
      <c r="E1130" s="2">
        <v>8.9700000000000006</v>
      </c>
      <c r="F1130" s="12">
        <v>41153</v>
      </c>
      <c r="G1130" s="18">
        <v>2014</v>
      </c>
      <c r="H1130" s="2">
        <f ca="1">IF(G1130=Inputs!$A$4,1,0)</f>
        <v>0</v>
      </c>
      <c r="I1130" s="21">
        <f ca="1">IF(H1130=1,HLOOKUP(MONTH(F1130),Inputs!$B$11:$M$15,5),IF(YEAR($F1130)&gt;$G1130,0,IF(YEAR($F1130)=$G1130,HLOOKUP(MONTH(F1130),Inputs!$B$11:$M$15,4),1)))</f>
        <v>1</v>
      </c>
      <c r="J1130" s="2">
        <f>SUMIFS('raw data'!$E:$E,'raw data'!$A:$A,"="&amp;WholeYearOnly1!$A1130,'raw data'!$G:$G,"="&amp;WholeYearOnly1!$G1130)</f>
        <v>12</v>
      </c>
      <c r="K1130" s="24">
        <f ca="1">$E1130*I1130*Inputs!$A$2</f>
        <v>9.8670000000000009</v>
      </c>
      <c r="L1130" s="11">
        <f ca="1">IFERROR(J1130/K1130,"")</f>
        <v>1.2161751292186074</v>
      </c>
      <c r="M1130" s="26">
        <f>J1130/((8760)*(E1130/1000))</f>
        <v>0.15271605503886623</v>
      </c>
    </row>
    <row r="1131" spans="1:13" x14ac:dyDescent="0.25">
      <c r="A1131" s="2">
        <v>8414</v>
      </c>
      <c r="C1131" s="2" t="s">
        <v>5</v>
      </c>
      <c r="D1131" s="2">
        <v>6</v>
      </c>
      <c r="E1131" s="2">
        <v>5.8049999999999997</v>
      </c>
      <c r="F1131" s="12">
        <v>41183</v>
      </c>
      <c r="G1131" s="18">
        <v>2014</v>
      </c>
      <c r="H1131" s="2">
        <f ca="1">IF(G1131=Inputs!$A$4,1,0)</f>
        <v>0</v>
      </c>
      <c r="I1131" s="21">
        <f ca="1">IF(H1131=1,HLOOKUP(MONTH(F1131),Inputs!$B$11:$M$15,5),IF(YEAR($F1131)&gt;$G1131,0,IF(YEAR($F1131)=$G1131,HLOOKUP(MONTH(F1131),Inputs!$B$11:$M$15,4),1)))</f>
        <v>1</v>
      </c>
      <c r="J1131" s="2">
        <f>SUMIFS('raw data'!$E:$E,'raw data'!$A:$A,"="&amp;WholeYearOnly1!$A1131,'raw data'!$G:$G,"="&amp;WholeYearOnly1!$G1131)</f>
        <v>7</v>
      </c>
      <c r="K1131" s="24">
        <f ca="1">$E1131*I1131*Inputs!$A$2</f>
        <v>6.3855000000000004</v>
      </c>
      <c r="L1131" s="11">
        <f ca="1">IFERROR(J1131/K1131,"")</f>
        <v>1.0962336543731892</v>
      </c>
      <c r="M1131" s="26">
        <f>J1131/((8760)*(E1131/1000))</f>
        <v>0.13765491093727264</v>
      </c>
    </row>
    <row r="1132" spans="1:13" x14ac:dyDescent="0.25">
      <c r="A1132" s="2">
        <v>8415</v>
      </c>
      <c r="C1132" s="2" t="s">
        <v>5</v>
      </c>
      <c r="D1132" s="2">
        <v>6</v>
      </c>
      <c r="E1132" s="2">
        <v>11.5</v>
      </c>
      <c r="F1132" s="12">
        <v>41153</v>
      </c>
      <c r="G1132" s="18">
        <v>2014</v>
      </c>
      <c r="H1132" s="2">
        <f ca="1">IF(G1132=Inputs!$A$4,1,0)</f>
        <v>0</v>
      </c>
      <c r="I1132" s="21">
        <f ca="1">IF(H1132=1,HLOOKUP(MONTH(F1132),Inputs!$B$11:$M$15,5),IF(YEAR($F1132)&gt;$G1132,0,IF(YEAR($F1132)=$G1132,HLOOKUP(MONTH(F1132),Inputs!$B$11:$M$15,4),1)))</f>
        <v>1</v>
      </c>
      <c r="J1132" s="2">
        <f>SUMIFS('raw data'!$E:$E,'raw data'!$A:$A,"="&amp;WholeYearOnly1!$A1132,'raw data'!$G:$G,"="&amp;WholeYearOnly1!$G1132)</f>
        <v>15</v>
      </c>
      <c r="K1132" s="24">
        <f ca="1">$E1132*I1132*Inputs!$A$2</f>
        <v>12.65</v>
      </c>
      <c r="L1132" s="11">
        <f ca="1">IFERROR(J1132/K1132,"")</f>
        <v>1.1857707509881423</v>
      </c>
      <c r="M1132" s="26">
        <f>J1132/((8760)*(E1132/1000))</f>
        <v>0.14889815366289458</v>
      </c>
    </row>
    <row r="1133" spans="1:13" x14ac:dyDescent="0.25">
      <c r="A1133" s="2">
        <v>8416</v>
      </c>
      <c r="C1133" s="2" t="s">
        <v>5</v>
      </c>
      <c r="D1133" s="2">
        <v>6</v>
      </c>
      <c r="E1133" s="2">
        <v>4.7300000000000004</v>
      </c>
      <c r="F1133" s="12">
        <v>41214</v>
      </c>
      <c r="G1133" s="18">
        <v>2014</v>
      </c>
      <c r="H1133" s="2">
        <f ca="1">IF(G1133=Inputs!$A$4,1,0)</f>
        <v>0</v>
      </c>
      <c r="I1133" s="21">
        <f ca="1">IF(H1133=1,HLOOKUP(MONTH(F1133),Inputs!$B$11:$M$15,5),IF(YEAR($F1133)&gt;$G1133,0,IF(YEAR($F1133)=$G1133,HLOOKUP(MONTH(F1133),Inputs!$B$11:$M$15,4),1)))</f>
        <v>1</v>
      </c>
      <c r="J1133" s="2">
        <f>SUMIFS('raw data'!$E:$E,'raw data'!$A:$A,"="&amp;WholeYearOnly1!$A1133,'raw data'!$G:$G,"="&amp;WholeYearOnly1!$G1133)</f>
        <v>6</v>
      </c>
      <c r="K1133" s="24">
        <f ca="1">$E1133*I1133*Inputs!$A$2</f>
        <v>5.2030000000000012</v>
      </c>
      <c r="L1133" s="11">
        <f ca="1">IFERROR(J1133/K1133,"")</f>
        <v>1.1531808571977702</v>
      </c>
      <c r="M1133" s="26">
        <f>J1133/((8760)*(E1133/1000))</f>
        <v>0.14480581540154652</v>
      </c>
    </row>
    <row r="1134" spans="1:13" x14ac:dyDescent="0.25">
      <c r="A1134" s="2">
        <v>8417</v>
      </c>
      <c r="C1134" s="2" t="s">
        <v>5</v>
      </c>
      <c r="D1134" s="2">
        <v>6</v>
      </c>
      <c r="E1134" s="2">
        <v>3.22</v>
      </c>
      <c r="F1134" s="12">
        <v>41244</v>
      </c>
      <c r="G1134" s="18">
        <v>2014</v>
      </c>
      <c r="H1134" s="2">
        <f ca="1">IF(G1134=Inputs!$A$4,1,0)</f>
        <v>0</v>
      </c>
      <c r="I1134" s="21">
        <f ca="1">IF(H1134=1,HLOOKUP(MONTH(F1134),Inputs!$B$11:$M$15,5),IF(YEAR($F1134)&gt;$G1134,0,IF(YEAR($F1134)=$G1134,HLOOKUP(MONTH(F1134),Inputs!$B$11:$M$15,4),1)))</f>
        <v>1</v>
      </c>
      <c r="J1134" s="2">
        <f>SUMIFS('raw data'!$E:$E,'raw data'!$A:$A,"="&amp;WholeYearOnly1!$A1134,'raw data'!$G:$G,"="&amp;WholeYearOnly1!$G1134)</f>
        <v>4</v>
      </c>
      <c r="K1134" s="24">
        <f ca="1">$E1134*I1134*Inputs!$A$2</f>
        <v>3.5420000000000007</v>
      </c>
      <c r="L1134" s="11">
        <f ca="1">IFERROR(J1134/K1134,"")</f>
        <v>1.1293054771315638</v>
      </c>
      <c r="M1134" s="26">
        <f>J1134/((8760)*(E1134/1000))</f>
        <v>0.14180776539323292</v>
      </c>
    </row>
    <row r="1135" spans="1:13" x14ac:dyDescent="0.25">
      <c r="A1135" s="2">
        <v>8418</v>
      </c>
      <c r="C1135" s="2" t="s">
        <v>5</v>
      </c>
      <c r="D1135" s="2">
        <v>6</v>
      </c>
      <c r="E1135" s="2">
        <v>5.8049999999999997</v>
      </c>
      <c r="F1135" s="12">
        <v>41183</v>
      </c>
      <c r="G1135" s="18">
        <v>2014</v>
      </c>
      <c r="H1135" s="2">
        <f ca="1">IF(G1135=Inputs!$A$4,1,0)</f>
        <v>0</v>
      </c>
      <c r="I1135" s="21">
        <f ca="1">IF(H1135=1,HLOOKUP(MONTH(F1135),Inputs!$B$11:$M$15,5),IF(YEAR($F1135)&gt;$G1135,0,IF(YEAR($F1135)=$G1135,HLOOKUP(MONTH(F1135),Inputs!$B$11:$M$15,4),1)))</f>
        <v>1</v>
      </c>
      <c r="J1135" s="2">
        <f>SUMIFS('raw data'!$E:$E,'raw data'!$A:$A,"="&amp;WholeYearOnly1!$A1135,'raw data'!$G:$G,"="&amp;WholeYearOnly1!$G1135)</f>
        <v>7</v>
      </c>
      <c r="K1135" s="24">
        <f ca="1">$E1135*I1135*Inputs!$A$2</f>
        <v>6.3855000000000004</v>
      </c>
      <c r="L1135" s="11">
        <f ca="1">IFERROR(J1135/K1135,"")</f>
        <v>1.0962336543731892</v>
      </c>
      <c r="M1135" s="26">
        <f>J1135/((8760)*(E1135/1000))</f>
        <v>0.13765491093727264</v>
      </c>
    </row>
    <row r="1136" spans="1:13" x14ac:dyDescent="0.25">
      <c r="A1136" s="2">
        <v>8419</v>
      </c>
      <c r="C1136" s="2" t="s">
        <v>5</v>
      </c>
      <c r="D1136" s="2">
        <v>6</v>
      </c>
      <c r="E1136" s="2">
        <v>8.0500000000000007</v>
      </c>
      <c r="F1136" s="12">
        <v>41153</v>
      </c>
      <c r="G1136" s="18">
        <v>2014</v>
      </c>
      <c r="H1136" s="2">
        <f ca="1">IF(G1136=Inputs!$A$4,1,0)</f>
        <v>0</v>
      </c>
      <c r="I1136" s="21">
        <f ca="1">IF(H1136=1,HLOOKUP(MONTH(F1136),Inputs!$B$11:$M$15,5),IF(YEAR($F1136)&gt;$G1136,0,IF(YEAR($F1136)=$G1136,HLOOKUP(MONTH(F1136),Inputs!$B$11:$M$15,4),1)))</f>
        <v>1</v>
      </c>
      <c r="J1136" s="2">
        <f>SUMIFS('raw data'!$E:$E,'raw data'!$A:$A,"="&amp;WholeYearOnly1!$A1136,'raw data'!$G:$G,"="&amp;WholeYearOnly1!$G1136)</f>
        <v>10</v>
      </c>
      <c r="K1136" s="24">
        <f ca="1">$E1136*I1136*Inputs!$A$2</f>
        <v>8.8550000000000022</v>
      </c>
      <c r="L1136" s="11">
        <f ca="1">IFERROR(J1136/K1136,"")</f>
        <v>1.1293054771315638</v>
      </c>
      <c r="M1136" s="26">
        <f>J1136/((8760)*(E1136/1000))</f>
        <v>0.14180776539323292</v>
      </c>
    </row>
    <row r="1137" spans="1:13" x14ac:dyDescent="0.25">
      <c r="A1137" s="2">
        <v>8420</v>
      </c>
      <c r="C1137" s="2" t="s">
        <v>5</v>
      </c>
      <c r="D1137" s="2">
        <v>6</v>
      </c>
      <c r="E1137" s="2">
        <v>9.89</v>
      </c>
      <c r="F1137" s="12">
        <v>41153</v>
      </c>
      <c r="G1137" s="18">
        <v>2014</v>
      </c>
      <c r="H1137" s="2">
        <f ca="1">IF(G1137=Inputs!$A$4,1,0)</f>
        <v>0</v>
      </c>
      <c r="I1137" s="21">
        <f ca="1">IF(H1137=1,HLOOKUP(MONTH(F1137),Inputs!$B$11:$M$15,5),IF(YEAR($F1137)&gt;$G1137,0,IF(YEAR($F1137)=$G1137,HLOOKUP(MONTH(F1137),Inputs!$B$11:$M$15,4),1)))</f>
        <v>1</v>
      </c>
      <c r="J1137" s="2">
        <f>SUMIFS('raw data'!$E:$E,'raw data'!$A:$A,"="&amp;WholeYearOnly1!$A1137,'raw data'!$G:$G,"="&amp;WholeYearOnly1!$G1137)</f>
        <v>13</v>
      </c>
      <c r="K1137" s="24">
        <f ca="1">$E1137*I1137*Inputs!$A$2</f>
        <v>10.879000000000001</v>
      </c>
      <c r="L1137" s="11">
        <f ca="1">IFERROR(J1137/K1137,"")</f>
        <v>1.1949627723136316</v>
      </c>
      <c r="M1137" s="26">
        <f>J1137/((8760)*(E1137/1000))</f>
        <v>0.15005240291609528</v>
      </c>
    </row>
    <row r="1138" spans="1:13" x14ac:dyDescent="0.25">
      <c r="A1138" s="2">
        <v>8421</v>
      </c>
      <c r="C1138" s="2" t="s">
        <v>5</v>
      </c>
      <c r="D1138" s="2">
        <v>6</v>
      </c>
      <c r="E1138" s="2">
        <v>4.2</v>
      </c>
      <c r="F1138" s="12">
        <v>41153</v>
      </c>
      <c r="G1138" s="18">
        <v>2014</v>
      </c>
      <c r="H1138" s="2">
        <f ca="1">IF(G1138=Inputs!$A$4,1,0)</f>
        <v>0</v>
      </c>
      <c r="I1138" s="21">
        <f ca="1">IF(H1138=1,HLOOKUP(MONTH(F1138),Inputs!$B$11:$M$15,5),IF(YEAR($F1138)&gt;$G1138,0,IF(YEAR($F1138)=$G1138,HLOOKUP(MONTH(F1138),Inputs!$B$11:$M$15,4),1)))</f>
        <v>1</v>
      </c>
      <c r="J1138" s="2">
        <f>SUMIFS('raw data'!$E:$E,'raw data'!$A:$A,"="&amp;WholeYearOnly1!$A1138,'raw data'!$G:$G,"="&amp;WholeYearOnly1!$G1138)</f>
        <v>5</v>
      </c>
      <c r="K1138" s="24">
        <f ca="1">$E1138*I1138*Inputs!$A$2</f>
        <v>4.620000000000001</v>
      </c>
      <c r="L1138" s="11">
        <f ca="1">IFERROR(J1138/K1138,"")</f>
        <v>1.082251082251082</v>
      </c>
      <c r="M1138" s="26">
        <f>J1138/((8760)*(E1138/1000))</f>
        <v>0.13589910850184819</v>
      </c>
    </row>
    <row r="1139" spans="1:13" x14ac:dyDescent="0.25">
      <c r="A1139" s="2">
        <v>8422</v>
      </c>
      <c r="C1139" s="2" t="s">
        <v>5</v>
      </c>
      <c r="D1139" s="2">
        <v>6</v>
      </c>
      <c r="E1139" s="2">
        <v>2.99</v>
      </c>
      <c r="F1139" s="12">
        <v>41244</v>
      </c>
      <c r="G1139" s="18">
        <v>2014</v>
      </c>
      <c r="H1139" s="2">
        <f ca="1">IF(G1139=Inputs!$A$4,1,0)</f>
        <v>0</v>
      </c>
      <c r="I1139" s="21">
        <f ca="1">IF(H1139=1,HLOOKUP(MONTH(F1139),Inputs!$B$11:$M$15,5),IF(YEAR($F1139)&gt;$G1139,0,IF(YEAR($F1139)=$G1139,HLOOKUP(MONTH(F1139),Inputs!$B$11:$M$15,4),1)))</f>
        <v>1</v>
      </c>
      <c r="J1139" s="2">
        <f>SUMIFS('raw data'!$E:$E,'raw data'!$A:$A,"="&amp;WholeYearOnly1!$A1139,'raw data'!$G:$G,"="&amp;WholeYearOnly1!$G1139)</f>
        <v>3</v>
      </c>
      <c r="K1139" s="24">
        <f ca="1">$E1139*I1139*Inputs!$A$2</f>
        <v>3.2890000000000006</v>
      </c>
      <c r="L1139" s="11">
        <f ca="1">IFERROR(J1139/K1139,"")</f>
        <v>0.91213134691395548</v>
      </c>
      <c r="M1139" s="26">
        <f>J1139/((8760)*(E1139/1000))</f>
        <v>0.11453704127914968</v>
      </c>
    </row>
    <row r="1140" spans="1:13" x14ac:dyDescent="0.25">
      <c r="A1140" s="2">
        <v>8423</v>
      </c>
      <c r="C1140" s="2" t="s">
        <v>5</v>
      </c>
      <c r="D1140" s="2">
        <v>6</v>
      </c>
      <c r="E1140" s="2">
        <v>6.02</v>
      </c>
      <c r="F1140" s="12">
        <v>41183</v>
      </c>
      <c r="G1140" s="18">
        <v>2014</v>
      </c>
      <c r="H1140" s="2">
        <f ca="1">IF(G1140=Inputs!$A$4,1,0)</f>
        <v>0</v>
      </c>
      <c r="I1140" s="21">
        <f ca="1">IF(H1140=1,HLOOKUP(MONTH(F1140),Inputs!$B$11:$M$15,5),IF(YEAR($F1140)&gt;$G1140,0,IF(YEAR($F1140)=$G1140,HLOOKUP(MONTH(F1140),Inputs!$B$11:$M$15,4),1)))</f>
        <v>1</v>
      </c>
      <c r="J1140" s="2">
        <f>SUMIFS('raw data'!$E:$E,'raw data'!$A:$A,"="&amp;WholeYearOnly1!$A1140,'raw data'!$G:$G,"="&amp;WholeYearOnly1!$G1140)</f>
        <v>7</v>
      </c>
      <c r="K1140" s="24">
        <f ca="1">$E1140*I1140*Inputs!$A$2</f>
        <v>6.6219999999999999</v>
      </c>
      <c r="L1140" s="11">
        <f ca="1">IFERROR(J1140/K1140,"")</f>
        <v>1.0570824524312896</v>
      </c>
      <c r="M1140" s="26">
        <f>J1140/((8760)*(E1140/1000))</f>
        <v>0.13273866411808433</v>
      </c>
    </row>
    <row r="1141" spans="1:13" x14ac:dyDescent="0.25">
      <c r="A1141" s="2">
        <v>8424</v>
      </c>
      <c r="C1141" s="2" t="s">
        <v>5</v>
      </c>
      <c r="D1141" s="2">
        <v>6</v>
      </c>
      <c r="E1141" s="2">
        <v>9.0299999999999994</v>
      </c>
      <c r="F1141" s="12">
        <v>41153</v>
      </c>
      <c r="G1141" s="18">
        <v>2014</v>
      </c>
      <c r="H1141" s="2">
        <f ca="1">IF(G1141=Inputs!$A$4,1,0)</f>
        <v>0</v>
      </c>
      <c r="I1141" s="21">
        <f ca="1">IF(H1141=1,HLOOKUP(MONTH(F1141),Inputs!$B$11:$M$15,5),IF(YEAR($F1141)&gt;$G1141,0,IF(YEAR($F1141)=$G1141,HLOOKUP(MONTH(F1141),Inputs!$B$11:$M$15,4),1)))</f>
        <v>1</v>
      </c>
      <c r="J1141" s="2">
        <f>SUMIFS('raw data'!$E:$E,'raw data'!$A:$A,"="&amp;WholeYearOnly1!$A1141,'raw data'!$G:$G,"="&amp;WholeYearOnly1!$G1141)</f>
        <v>8</v>
      </c>
      <c r="K1141" s="24">
        <f ca="1">$E1141*I1141*Inputs!$A$2</f>
        <v>9.9329999999999998</v>
      </c>
      <c r="L1141" s="11">
        <f ca="1">IFERROR(J1141/K1141,"")</f>
        <v>0.80539615423336353</v>
      </c>
      <c r="M1141" s="26">
        <f>J1141/((8760)*(E1141/1000))</f>
        <v>0.10113422028044519</v>
      </c>
    </row>
    <row r="1142" spans="1:13" x14ac:dyDescent="0.25">
      <c r="A1142" s="2">
        <v>8969</v>
      </c>
      <c r="C1142" s="2" t="s">
        <v>5</v>
      </c>
      <c r="D1142" s="2">
        <v>8</v>
      </c>
      <c r="E1142" s="2">
        <v>8.84</v>
      </c>
      <c r="F1142" s="12">
        <v>41456</v>
      </c>
      <c r="G1142" s="18">
        <v>2014</v>
      </c>
      <c r="H1142" s="2">
        <f ca="1">IF(G1142=Inputs!$A$4,1,0)</f>
        <v>0</v>
      </c>
      <c r="I1142" s="21">
        <f ca="1">IF(H1142=1,HLOOKUP(MONTH(F1142),Inputs!$B$11:$M$15,5),IF(YEAR($F1142)&gt;$G1142,0,IF(YEAR($F1142)=$G1142,HLOOKUP(MONTH(F1142),Inputs!$B$11:$M$15,4),1)))</f>
        <v>1</v>
      </c>
      <c r="J1142" s="2">
        <f>SUMIFS('raw data'!$E:$E,'raw data'!$A:$A,"="&amp;WholeYearOnly1!$A1142,'raw data'!$G:$G,"="&amp;WholeYearOnly1!$G1142)</f>
        <v>12</v>
      </c>
      <c r="K1142" s="24">
        <f ca="1">$E1142*I1142*Inputs!$A$2</f>
        <v>9.7240000000000002</v>
      </c>
      <c r="L1142" s="11">
        <f ca="1">IFERROR(J1142/K1142,"")</f>
        <v>1.2340600575894694</v>
      </c>
      <c r="M1142" s="26">
        <f>J1142/((8760)*(E1142/1000))</f>
        <v>0.15496187937767308</v>
      </c>
    </row>
    <row r="1143" spans="1:13" x14ac:dyDescent="0.25">
      <c r="A1143" s="2">
        <v>9136</v>
      </c>
      <c r="C1143" s="2" t="s">
        <v>5</v>
      </c>
      <c r="D1143" s="2">
        <v>6</v>
      </c>
      <c r="E1143" s="2">
        <v>10.6</v>
      </c>
      <c r="F1143" s="12">
        <v>41487</v>
      </c>
      <c r="G1143" s="18">
        <v>2014</v>
      </c>
      <c r="H1143" s="2">
        <f ca="1">IF(G1143=Inputs!$A$4,1,0)</f>
        <v>0</v>
      </c>
      <c r="I1143" s="21">
        <f ca="1">IF(H1143=1,HLOOKUP(MONTH(F1143),Inputs!$B$11:$M$15,5),IF(YEAR($F1143)&gt;$G1143,0,IF(YEAR($F1143)=$G1143,HLOOKUP(MONTH(F1143),Inputs!$B$11:$M$15,4),1)))</f>
        <v>1</v>
      </c>
      <c r="J1143" s="2">
        <f>SUMIFS('raw data'!$E:$E,'raw data'!$A:$A,"="&amp;WholeYearOnly1!$A1143,'raw data'!$G:$G,"="&amp;WholeYearOnly1!$G1143)</f>
        <v>12</v>
      </c>
      <c r="K1143" s="24">
        <f ca="1">$E1143*I1143*Inputs!$A$2</f>
        <v>11.66</v>
      </c>
      <c r="L1143" s="11">
        <f ca="1">IFERROR(J1143/K1143,"")</f>
        <v>1.0291595197255574</v>
      </c>
      <c r="M1143" s="26">
        <f>J1143/((8760)*(E1143/1000))</f>
        <v>0.12923235978288963</v>
      </c>
    </row>
    <row r="1144" spans="1:13" x14ac:dyDescent="0.25">
      <c r="A1144" s="2">
        <v>9624</v>
      </c>
      <c r="C1144" s="2" t="s">
        <v>5</v>
      </c>
      <c r="D1144" s="2">
        <v>13</v>
      </c>
      <c r="E1144" s="2">
        <v>65.52</v>
      </c>
      <c r="F1144" s="12">
        <v>41548</v>
      </c>
      <c r="G1144" s="18">
        <v>2014</v>
      </c>
      <c r="H1144" s="2">
        <f ca="1">IF(G1144=Inputs!$A$4,1,0)</f>
        <v>0</v>
      </c>
      <c r="I1144" s="21">
        <f ca="1">IF(H1144=1,HLOOKUP(MONTH(F1144),Inputs!$B$11:$M$15,5),IF(YEAR($F1144)&gt;$G1144,0,IF(YEAR($F1144)=$G1144,HLOOKUP(MONTH(F1144),Inputs!$B$11:$M$15,4),1)))</f>
        <v>1</v>
      </c>
      <c r="J1144" s="2">
        <f>SUMIFS('raw data'!$E:$E,'raw data'!$A:$A,"="&amp;WholeYearOnly1!$A1144,'raw data'!$G:$G,"="&amp;WholeYearOnly1!$G1144)</f>
        <v>83</v>
      </c>
      <c r="K1144" s="24">
        <f ca="1">$E1144*I1144*Inputs!$A$2</f>
        <v>72.072000000000003</v>
      </c>
      <c r="L1144" s="11">
        <f ca="1">IFERROR(J1144/K1144,"")</f>
        <v>1.1516261516261517</v>
      </c>
      <c r="M1144" s="26">
        <f>J1144/((8760)*(E1144/1000))</f>
        <v>0.14461058981606928</v>
      </c>
    </row>
  </sheetData>
  <autoFilter ref="A2:M114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workbookViewId="0">
      <selection activeCell="C41" sqref="C41"/>
    </sheetView>
  </sheetViews>
  <sheetFormatPr defaultRowHeight="15" x14ac:dyDescent="0.25"/>
  <cols>
    <col min="1" max="1" width="13.140625" bestFit="1" customWidth="1"/>
    <col min="2" max="2" width="34.85546875" customWidth="1"/>
    <col min="3" max="3" width="27.5703125" bestFit="1" customWidth="1"/>
    <col min="12" max="12" width="18.140625" bestFit="1" customWidth="1"/>
    <col min="15" max="15" width="13.42578125" customWidth="1"/>
  </cols>
  <sheetData>
    <row r="1" spans="1:19" ht="15.75" thickBot="1" x14ac:dyDescent="0.3">
      <c r="A1" s="16" t="s">
        <v>1</v>
      </c>
      <c r="B1" s="2" t="s">
        <v>84</v>
      </c>
    </row>
    <row r="2" spans="1:19" x14ac:dyDescent="0.25">
      <c r="L2" s="30" t="s">
        <v>103</v>
      </c>
      <c r="M2" s="30"/>
    </row>
    <row r="3" spans="1:19" x14ac:dyDescent="0.25">
      <c r="A3" s="16" t="s">
        <v>85</v>
      </c>
      <c r="B3" t="s">
        <v>102</v>
      </c>
      <c r="L3" s="27"/>
      <c r="M3" s="27"/>
    </row>
    <row r="4" spans="1:19" x14ac:dyDescent="0.25">
      <c r="A4" s="17">
        <v>2010</v>
      </c>
      <c r="B4" s="26">
        <v>0.11203204410300907</v>
      </c>
      <c r="L4" s="27" t="s">
        <v>104</v>
      </c>
      <c r="M4" s="27">
        <v>0.12607777716524643</v>
      </c>
    </row>
    <row r="5" spans="1:19" x14ac:dyDescent="0.25">
      <c r="A5" s="17">
        <v>2011</v>
      </c>
      <c r="B5" s="26">
        <v>0.12402462724131545</v>
      </c>
      <c r="L5" s="27" t="s">
        <v>105</v>
      </c>
      <c r="M5" s="27">
        <v>7.2845619947938336E-4</v>
      </c>
    </row>
    <row r="6" spans="1:19" x14ac:dyDescent="0.25">
      <c r="A6" s="17">
        <v>2012</v>
      </c>
      <c r="B6" s="26">
        <v>0.12541903768549328</v>
      </c>
      <c r="L6" s="27" t="s">
        <v>106</v>
      </c>
      <c r="M6" s="27">
        <v>0.12408179471907882</v>
      </c>
    </row>
    <row r="7" spans="1:19" x14ac:dyDescent="0.25">
      <c r="A7" s="17">
        <v>2013</v>
      </c>
      <c r="B7" s="26">
        <v>0.12752101067389074</v>
      </c>
      <c r="L7" s="27" t="s">
        <v>107</v>
      </c>
      <c r="M7" s="27">
        <v>0.11862339917722811</v>
      </c>
    </row>
    <row r="8" spans="1:19" x14ac:dyDescent="0.25">
      <c r="A8" s="17">
        <v>2014</v>
      </c>
      <c r="B8" s="26">
        <v>0.12740367311811643</v>
      </c>
      <c r="L8" s="27" t="s">
        <v>108</v>
      </c>
      <c r="M8" s="27">
        <v>2.4617077654901683E-2</v>
      </c>
    </row>
    <row r="9" spans="1:19" x14ac:dyDescent="0.25">
      <c r="A9" s="17" t="s">
        <v>86</v>
      </c>
      <c r="B9" s="18">
        <v>0.12607777716524643</v>
      </c>
      <c r="L9" s="27" t="s">
        <v>109</v>
      </c>
      <c r="M9" s="27">
        <v>6.0600051226745977E-4</v>
      </c>
      <c r="S9" s="27"/>
    </row>
    <row r="10" spans="1:19" x14ac:dyDescent="0.25">
      <c r="L10" s="27" t="s">
        <v>110</v>
      </c>
      <c r="M10" s="27">
        <v>3.8414794928427214</v>
      </c>
    </row>
    <row r="11" spans="1:19" x14ac:dyDescent="0.25">
      <c r="L11" s="27" t="s">
        <v>111</v>
      </c>
      <c r="M11" s="27">
        <v>-0.12916864617899959</v>
      </c>
      <c r="S11" s="27"/>
    </row>
    <row r="12" spans="1:19" x14ac:dyDescent="0.25">
      <c r="L12" s="27" t="s">
        <v>112</v>
      </c>
      <c r="M12" s="27">
        <v>0.25983318679864242</v>
      </c>
      <c r="S12" s="27"/>
    </row>
    <row r="13" spans="1:19" x14ac:dyDescent="0.25">
      <c r="L13" s="27" t="s">
        <v>113</v>
      </c>
      <c r="M13" s="27">
        <v>2.3782343987823442E-2</v>
      </c>
    </row>
    <row r="14" spans="1:19" x14ac:dyDescent="0.25">
      <c r="L14" s="27" t="s">
        <v>114</v>
      </c>
      <c r="M14" s="27">
        <v>0.28361553078646584</v>
      </c>
    </row>
    <row r="15" spans="1:19" x14ac:dyDescent="0.25">
      <c r="L15" s="27" t="s">
        <v>115</v>
      </c>
      <c r="M15" s="27">
        <v>143.98082152271144</v>
      </c>
    </row>
    <row r="16" spans="1:19" ht="15.75" thickBot="1" x14ac:dyDescent="0.3">
      <c r="L16" s="28" t="s">
        <v>116</v>
      </c>
      <c r="M16" s="28">
        <v>1142</v>
      </c>
    </row>
    <row r="19" spans="1:13" x14ac:dyDescent="0.25">
      <c r="D19" t="s">
        <v>122</v>
      </c>
    </row>
    <row r="20" spans="1:13" x14ac:dyDescent="0.25">
      <c r="D20" t="s">
        <v>123</v>
      </c>
    </row>
    <row r="21" spans="1:13" x14ac:dyDescent="0.25">
      <c r="D21" t="s">
        <v>124</v>
      </c>
    </row>
    <row r="23" spans="1:13" ht="15.75" thickBot="1" x14ac:dyDescent="0.3"/>
    <row r="24" spans="1:13" x14ac:dyDescent="0.25">
      <c r="A24" s="16" t="s">
        <v>1</v>
      </c>
      <c r="B24" s="2" t="s">
        <v>84</v>
      </c>
      <c r="L24" s="30" t="s">
        <v>103</v>
      </c>
      <c r="M24" s="30"/>
    </row>
    <row r="25" spans="1:13" x14ac:dyDescent="0.25">
      <c r="L25" s="27"/>
      <c r="M25" s="27"/>
    </row>
    <row r="26" spans="1:13" x14ac:dyDescent="0.25">
      <c r="A26" s="16" t="s">
        <v>85</v>
      </c>
      <c r="B26" t="s">
        <v>90</v>
      </c>
      <c r="L26" s="27" t="s">
        <v>104</v>
      </c>
      <c r="M26" s="27">
        <v>1.0040375708795983</v>
      </c>
    </row>
    <row r="27" spans="1:13" x14ac:dyDescent="0.25">
      <c r="A27" s="17">
        <v>2010</v>
      </c>
      <c r="B27" s="14">
        <v>0.89218246031123583</v>
      </c>
      <c r="L27" s="27" t="s">
        <v>105</v>
      </c>
      <c r="M27" s="27">
        <v>5.8011602794904218E-3</v>
      </c>
    </row>
    <row r="28" spans="1:13" x14ac:dyDescent="0.25">
      <c r="A28" s="17">
        <v>2011</v>
      </c>
      <c r="B28" s="14">
        <v>0.98768703148538461</v>
      </c>
      <c r="L28" s="27" t="s">
        <v>106</v>
      </c>
      <c r="M28" s="27">
        <v>0.98814229249011853</v>
      </c>
    </row>
    <row r="29" spans="1:13" x14ac:dyDescent="0.25">
      <c r="A29" s="17">
        <v>2012</v>
      </c>
      <c r="B29" s="14">
        <v>0.99879160920447463</v>
      </c>
      <c r="L29" s="27" t="s">
        <v>107</v>
      </c>
      <c r="M29" s="27">
        <v>0.94467361526592553</v>
      </c>
    </row>
    <row r="30" spans="1:13" x14ac:dyDescent="0.25">
      <c r="A30" s="17">
        <v>2013</v>
      </c>
      <c r="B30" s="14">
        <v>1.0155309577302589</v>
      </c>
      <c r="L30" s="27" t="s">
        <v>108</v>
      </c>
      <c r="M30" s="27">
        <v>0.19604145477903726</v>
      </c>
    </row>
    <row r="31" spans="1:13" x14ac:dyDescent="0.25">
      <c r="A31" s="17">
        <v>2014</v>
      </c>
      <c r="B31" s="14">
        <v>1.0145965241042743</v>
      </c>
      <c r="L31" s="27" t="s">
        <v>109</v>
      </c>
      <c r="M31" s="27">
        <v>3.8432251991881314E-2</v>
      </c>
    </row>
    <row r="32" spans="1:13" x14ac:dyDescent="0.25">
      <c r="A32" s="17" t="s">
        <v>86</v>
      </c>
      <c r="B32" s="18">
        <v>1.0040375708795983</v>
      </c>
      <c r="L32" s="27" t="s">
        <v>110</v>
      </c>
      <c r="M32" s="27">
        <v>3.8414794928426779</v>
      </c>
    </row>
    <row r="33" spans="12:13" x14ac:dyDescent="0.25">
      <c r="L33" s="27" t="s">
        <v>111</v>
      </c>
      <c r="M33" s="27">
        <v>-0.12916864617899218</v>
      </c>
    </row>
    <row r="34" spans="12:13" x14ac:dyDescent="0.25">
      <c r="L34" s="27" t="s">
        <v>112</v>
      </c>
      <c r="M34" s="27">
        <v>2.0692170148691882</v>
      </c>
    </row>
    <row r="35" spans="12:13" x14ac:dyDescent="0.25">
      <c r="L35" s="27" t="s">
        <v>113</v>
      </c>
      <c r="M35" s="27">
        <v>0.18939393939393939</v>
      </c>
    </row>
    <row r="36" spans="12:13" x14ac:dyDescent="0.25">
      <c r="L36" s="27" t="s">
        <v>114</v>
      </c>
      <c r="M36" s="27">
        <v>2.2586109542631276</v>
      </c>
    </row>
    <row r="37" spans="12:13" x14ac:dyDescent="0.25">
      <c r="L37" s="27" t="s">
        <v>115</v>
      </c>
      <c r="M37" s="27">
        <v>1146.6109059445014</v>
      </c>
    </row>
    <row r="38" spans="12:13" ht="15.75" thickBot="1" x14ac:dyDescent="0.3">
      <c r="L38" s="28" t="s">
        <v>116</v>
      </c>
      <c r="M38" s="28">
        <v>1142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7"/>
  <sheetViews>
    <sheetView topLeftCell="A607" workbookViewId="0">
      <selection sqref="A1:M647"/>
    </sheetView>
  </sheetViews>
  <sheetFormatPr defaultRowHeight="15" x14ac:dyDescent="0.25"/>
  <cols>
    <col min="1" max="1" width="15" customWidth="1"/>
    <col min="2" max="2" width="15" style="2" customWidth="1"/>
    <col min="3" max="8" width="15" customWidth="1"/>
    <col min="9" max="9" width="18.5703125" customWidth="1"/>
    <col min="10" max="10" width="15" customWidth="1"/>
    <col min="11" max="11" width="16.7109375" customWidth="1"/>
    <col min="12" max="12" width="16.28515625" customWidth="1"/>
    <col min="13" max="13" width="14.85546875" customWidth="1"/>
  </cols>
  <sheetData>
    <row r="1" spans="1:13" ht="60" x14ac:dyDescent="0.25">
      <c r="A1" s="2" t="s">
        <v>79</v>
      </c>
      <c r="B1" s="2" t="s">
        <v>127</v>
      </c>
      <c r="C1" s="2" t="s">
        <v>0</v>
      </c>
      <c r="D1" s="2" t="s">
        <v>1</v>
      </c>
      <c r="E1" s="2" t="s">
        <v>2</v>
      </c>
      <c r="F1" s="2" t="s">
        <v>87</v>
      </c>
      <c r="G1" s="19" t="s">
        <v>83</v>
      </c>
      <c r="H1" s="2" t="s">
        <v>93</v>
      </c>
      <c r="I1" s="9" t="s">
        <v>91</v>
      </c>
      <c r="J1" s="9" t="s">
        <v>78</v>
      </c>
      <c r="K1" s="9" t="s">
        <v>88</v>
      </c>
      <c r="L1" s="31" t="s">
        <v>89</v>
      </c>
      <c r="M1" s="9" t="s">
        <v>100</v>
      </c>
    </row>
    <row r="2" spans="1:13" x14ac:dyDescent="0.25">
      <c r="A2" s="35">
        <v>2299</v>
      </c>
      <c r="B2" s="35"/>
      <c r="C2" s="2" t="s">
        <v>5</v>
      </c>
      <c r="D2" s="2">
        <v>7</v>
      </c>
      <c r="E2" s="2">
        <v>9.6</v>
      </c>
      <c r="F2" s="12">
        <v>40330</v>
      </c>
      <c r="G2" s="18">
        <v>2013</v>
      </c>
      <c r="H2" s="2">
        <v>0</v>
      </c>
      <c r="I2" s="21">
        <v>1</v>
      </c>
      <c r="J2" s="2">
        <v>2</v>
      </c>
      <c r="K2" s="24">
        <v>10.56</v>
      </c>
      <c r="L2" s="11">
        <v>0.18939393939393939</v>
      </c>
      <c r="M2" s="37">
        <f>J2/((8760)*(E2/1000))</f>
        <v>2.3782343987823442E-2</v>
      </c>
    </row>
    <row r="3" spans="1:13" x14ac:dyDescent="0.25">
      <c r="A3" s="35">
        <v>2367</v>
      </c>
      <c r="B3" s="35"/>
      <c r="C3" s="2" t="s">
        <v>5</v>
      </c>
      <c r="D3" s="2">
        <v>2</v>
      </c>
      <c r="E3" s="2">
        <v>11.1</v>
      </c>
      <c r="F3" s="12">
        <v>40848</v>
      </c>
      <c r="G3" s="18">
        <v>2012</v>
      </c>
      <c r="H3" s="2">
        <v>0</v>
      </c>
      <c r="I3" s="21">
        <v>1</v>
      </c>
      <c r="J3" s="2">
        <v>3</v>
      </c>
      <c r="K3" s="24">
        <v>12.21</v>
      </c>
      <c r="L3" s="11">
        <v>0.24570024570024568</v>
      </c>
      <c r="M3" s="37">
        <f>J3/((8760)*(E3/1000))</f>
        <v>3.0852770578797976E-2</v>
      </c>
    </row>
    <row r="4" spans="1:13" x14ac:dyDescent="0.25">
      <c r="A4" s="35">
        <v>2367</v>
      </c>
      <c r="B4" s="35"/>
      <c r="C4" s="2" t="s">
        <v>5</v>
      </c>
      <c r="D4" s="2">
        <v>2</v>
      </c>
      <c r="E4" s="2">
        <v>11.1</v>
      </c>
      <c r="F4" s="12">
        <v>40848</v>
      </c>
      <c r="G4" s="18">
        <v>2013</v>
      </c>
      <c r="H4" s="2">
        <v>0</v>
      </c>
      <c r="I4" s="21">
        <v>1</v>
      </c>
      <c r="J4" s="2">
        <v>3</v>
      </c>
      <c r="K4" s="24">
        <v>12.21</v>
      </c>
      <c r="L4" s="11">
        <v>0.24570024570024568</v>
      </c>
      <c r="M4" s="37">
        <f>J4/((8760)*(E4/1000))</f>
        <v>3.0852770578797976E-2</v>
      </c>
    </row>
    <row r="5" spans="1:13" x14ac:dyDescent="0.25">
      <c r="A5" s="35">
        <v>2367</v>
      </c>
      <c r="B5" s="35"/>
      <c r="C5" s="2" t="s">
        <v>5</v>
      </c>
      <c r="D5" s="2">
        <v>2</v>
      </c>
      <c r="E5" s="2">
        <v>11.1</v>
      </c>
      <c r="F5" s="12">
        <v>40848</v>
      </c>
      <c r="G5" s="18">
        <v>2014</v>
      </c>
      <c r="H5" s="2">
        <v>0</v>
      </c>
      <c r="I5" s="21">
        <v>1</v>
      </c>
      <c r="J5" s="2">
        <v>3</v>
      </c>
      <c r="K5" s="24">
        <v>12.21</v>
      </c>
      <c r="L5" s="11">
        <v>0.24570024570024568</v>
      </c>
      <c r="M5" s="37">
        <f>J5/((8760)*(E5/1000))</f>
        <v>3.0852770578797976E-2</v>
      </c>
    </row>
    <row r="6" spans="1:13" x14ac:dyDescent="0.25">
      <c r="A6" s="35">
        <v>277</v>
      </c>
      <c r="B6" s="35"/>
      <c r="C6" s="2" t="s">
        <v>5</v>
      </c>
      <c r="D6" s="2">
        <v>3</v>
      </c>
      <c r="E6" s="2">
        <v>6.3959999999999999</v>
      </c>
      <c r="F6" s="12">
        <v>39934</v>
      </c>
      <c r="G6" s="18">
        <v>2010</v>
      </c>
      <c r="H6" s="2">
        <v>0</v>
      </c>
      <c r="I6" s="21">
        <v>1</v>
      </c>
      <c r="J6" s="2">
        <v>2</v>
      </c>
      <c r="K6" s="24">
        <v>7.0356000000000005</v>
      </c>
      <c r="L6" s="11">
        <v>0.28426857695150376</v>
      </c>
      <c r="M6" s="37">
        <f>J6/((8760)*(E6/1000))</f>
        <v>3.5695825872905727E-2</v>
      </c>
    </row>
    <row r="7" spans="1:13" x14ac:dyDescent="0.25">
      <c r="A7" s="35">
        <v>3300</v>
      </c>
      <c r="B7" s="35"/>
      <c r="C7" s="2" t="s">
        <v>5</v>
      </c>
      <c r="D7" s="2">
        <v>5</v>
      </c>
      <c r="E7" s="2">
        <v>9.99</v>
      </c>
      <c r="F7" s="12">
        <v>40664</v>
      </c>
      <c r="G7" s="18">
        <v>2014</v>
      </c>
      <c r="H7" s="2">
        <v>0</v>
      </c>
      <c r="I7" s="21">
        <v>1</v>
      </c>
      <c r="J7" s="2">
        <v>4</v>
      </c>
      <c r="K7" s="24">
        <v>10.989000000000001</v>
      </c>
      <c r="L7" s="11">
        <v>0.36400036400036395</v>
      </c>
      <c r="M7" s="37">
        <f>J7/((8760)*(E7/1000))</f>
        <v>4.5707808264885894E-2</v>
      </c>
    </row>
    <row r="8" spans="1:13" x14ac:dyDescent="0.25">
      <c r="A8" s="35">
        <v>3075</v>
      </c>
      <c r="B8" s="35"/>
      <c r="C8" s="2" t="s">
        <v>5</v>
      </c>
      <c r="D8" s="2">
        <v>5</v>
      </c>
      <c r="E8" s="2">
        <v>2.08</v>
      </c>
      <c r="F8" s="12">
        <v>41122</v>
      </c>
      <c r="G8" s="18">
        <v>2013</v>
      </c>
      <c r="H8" s="2">
        <v>0</v>
      </c>
      <c r="I8" s="21">
        <v>1</v>
      </c>
      <c r="J8" s="2">
        <v>1</v>
      </c>
      <c r="K8" s="24">
        <v>2.2880000000000003</v>
      </c>
      <c r="L8" s="11">
        <v>0.43706293706293703</v>
      </c>
      <c r="M8" s="37">
        <f>J8/((8760)*(E8/1000))</f>
        <v>5.4882332279592549E-2</v>
      </c>
    </row>
    <row r="9" spans="1:13" x14ac:dyDescent="0.25">
      <c r="A9" s="35">
        <v>161</v>
      </c>
      <c r="B9" s="35"/>
      <c r="C9" s="2" t="s">
        <v>5</v>
      </c>
      <c r="D9" s="2">
        <v>2</v>
      </c>
      <c r="E9" s="2">
        <v>22.12</v>
      </c>
      <c r="F9" s="12">
        <v>40057</v>
      </c>
      <c r="G9" s="18">
        <v>2010</v>
      </c>
      <c r="H9" s="2">
        <v>0</v>
      </c>
      <c r="I9" s="21">
        <v>1</v>
      </c>
      <c r="J9" s="2">
        <v>11</v>
      </c>
      <c r="K9" s="24">
        <v>24.332000000000004</v>
      </c>
      <c r="L9" s="11">
        <v>0.45207956600361654</v>
      </c>
      <c r="M9" s="37">
        <f>J9/((8760)*(E9/1000))</f>
        <v>5.6767982032417619E-2</v>
      </c>
    </row>
    <row r="10" spans="1:13" x14ac:dyDescent="0.25">
      <c r="A10" s="35">
        <v>8337</v>
      </c>
      <c r="B10" s="35"/>
      <c r="C10" s="2" t="s">
        <v>5</v>
      </c>
      <c r="D10" s="2">
        <v>8</v>
      </c>
      <c r="E10" s="2">
        <v>1.88</v>
      </c>
      <c r="F10" s="12">
        <v>41183</v>
      </c>
      <c r="G10" s="18">
        <v>2013</v>
      </c>
      <c r="H10" s="2">
        <v>0</v>
      </c>
      <c r="I10" s="21">
        <v>1</v>
      </c>
      <c r="J10" s="2">
        <v>1</v>
      </c>
      <c r="K10" s="24">
        <v>2.0680000000000001</v>
      </c>
      <c r="L10" s="11">
        <v>0.48355899419729204</v>
      </c>
      <c r="M10" s="37">
        <f>J10/((8760)*(E10/1000))</f>
        <v>6.0720878266783261E-2</v>
      </c>
    </row>
    <row r="11" spans="1:13" x14ac:dyDescent="0.25">
      <c r="A11" s="35">
        <v>161</v>
      </c>
      <c r="B11" s="35"/>
      <c r="C11" s="2" t="s">
        <v>5</v>
      </c>
      <c r="D11" s="2">
        <v>2</v>
      </c>
      <c r="E11" s="2">
        <v>22.12</v>
      </c>
      <c r="F11" s="12">
        <v>40057</v>
      </c>
      <c r="G11" s="18">
        <v>2011</v>
      </c>
      <c r="H11" s="2">
        <v>0</v>
      </c>
      <c r="I11" s="21">
        <v>1</v>
      </c>
      <c r="J11" s="2">
        <v>12</v>
      </c>
      <c r="K11" s="24">
        <v>24.332000000000004</v>
      </c>
      <c r="L11" s="11">
        <v>0.49317770836758168</v>
      </c>
      <c r="M11" s="37">
        <f>J11/((8760)*(E11/1000))</f>
        <v>6.1928707671728311E-2</v>
      </c>
    </row>
    <row r="12" spans="1:13" x14ac:dyDescent="0.25">
      <c r="A12" s="35">
        <v>161</v>
      </c>
      <c r="B12" s="35"/>
      <c r="C12" s="2" t="s">
        <v>5</v>
      </c>
      <c r="D12" s="2">
        <v>2</v>
      </c>
      <c r="E12" s="2">
        <v>22.12</v>
      </c>
      <c r="F12" s="12">
        <v>40057</v>
      </c>
      <c r="G12" s="18">
        <v>2013</v>
      </c>
      <c r="H12" s="2">
        <v>0</v>
      </c>
      <c r="I12" s="21">
        <v>1</v>
      </c>
      <c r="J12" s="2">
        <v>12</v>
      </c>
      <c r="K12" s="24">
        <v>24.332000000000004</v>
      </c>
      <c r="L12" s="11">
        <v>0.49317770836758168</v>
      </c>
      <c r="M12" s="37">
        <f>J12/((8760)*(E12/1000))</f>
        <v>6.1928707671728311E-2</v>
      </c>
    </row>
    <row r="13" spans="1:13" x14ac:dyDescent="0.25">
      <c r="A13" s="35">
        <v>3613</v>
      </c>
      <c r="B13" s="35"/>
      <c r="C13" s="2" t="s">
        <v>5</v>
      </c>
      <c r="D13" s="2">
        <v>6</v>
      </c>
      <c r="E13" s="2">
        <v>1.84</v>
      </c>
      <c r="F13" s="12">
        <v>41122</v>
      </c>
      <c r="G13" s="18">
        <v>2013</v>
      </c>
      <c r="H13" s="2">
        <v>0</v>
      </c>
      <c r="I13" s="21">
        <v>1</v>
      </c>
      <c r="J13" s="2">
        <v>1</v>
      </c>
      <c r="K13" s="24">
        <v>2.0240000000000005</v>
      </c>
      <c r="L13" s="11">
        <v>0.49407114624505916</v>
      </c>
      <c r="M13" s="37">
        <f>J13/((8760)*(E13/1000))</f>
        <v>6.2040897359539403E-2</v>
      </c>
    </row>
    <row r="14" spans="1:13" x14ac:dyDescent="0.25">
      <c r="A14" s="35">
        <v>5221</v>
      </c>
      <c r="B14" s="35"/>
      <c r="C14" s="2" t="s">
        <v>5</v>
      </c>
      <c r="D14" s="2">
        <v>6</v>
      </c>
      <c r="E14" s="2">
        <v>1.76</v>
      </c>
      <c r="F14" s="12">
        <v>41183</v>
      </c>
      <c r="G14" s="18">
        <v>2014</v>
      </c>
      <c r="H14" s="2">
        <v>0</v>
      </c>
      <c r="I14" s="21">
        <v>1</v>
      </c>
      <c r="J14" s="2">
        <v>1</v>
      </c>
      <c r="K14" s="24">
        <v>1.9360000000000002</v>
      </c>
      <c r="L14" s="11">
        <v>0.51652892561983466</v>
      </c>
      <c r="M14" s="26">
        <f>J14/((8760)*(E14/1000))</f>
        <v>6.4860938148609382E-2</v>
      </c>
    </row>
    <row r="15" spans="1:13" x14ac:dyDescent="0.25">
      <c r="A15" s="35">
        <v>181</v>
      </c>
      <c r="B15" s="35"/>
      <c r="C15" s="2" t="s">
        <v>5</v>
      </c>
      <c r="D15" s="2">
        <v>2</v>
      </c>
      <c r="E15" s="2">
        <v>3.44</v>
      </c>
      <c r="F15" s="12">
        <v>40148</v>
      </c>
      <c r="G15" s="18">
        <v>2010</v>
      </c>
      <c r="H15" s="2">
        <v>0</v>
      </c>
      <c r="I15" s="21">
        <v>1</v>
      </c>
      <c r="J15" s="2">
        <v>2</v>
      </c>
      <c r="K15" s="24">
        <v>3.7840000000000003</v>
      </c>
      <c r="L15" s="11">
        <v>0.52854122621564481</v>
      </c>
      <c r="M15" s="26">
        <f>J15/((8760)*(E15/1000))</f>
        <v>6.6369332059042163E-2</v>
      </c>
    </row>
    <row r="16" spans="1:13" x14ac:dyDescent="0.25">
      <c r="A16" s="35">
        <v>8336</v>
      </c>
      <c r="B16" s="35"/>
      <c r="C16" s="2" t="s">
        <v>5</v>
      </c>
      <c r="D16" s="2">
        <v>8</v>
      </c>
      <c r="E16" s="2">
        <v>3.44</v>
      </c>
      <c r="F16" s="12">
        <v>41153</v>
      </c>
      <c r="G16" s="18">
        <v>2014</v>
      </c>
      <c r="H16" s="2">
        <v>0</v>
      </c>
      <c r="I16" s="21">
        <v>1</v>
      </c>
      <c r="J16" s="2">
        <v>2</v>
      </c>
      <c r="K16" s="24">
        <v>3.7840000000000003</v>
      </c>
      <c r="L16" s="11">
        <v>0.52854122621564481</v>
      </c>
      <c r="M16" s="26">
        <f>J16/((8760)*(E16/1000))</f>
        <v>6.6369332059042163E-2</v>
      </c>
    </row>
    <row r="17" spans="1:13" x14ac:dyDescent="0.25">
      <c r="A17" s="35">
        <v>161</v>
      </c>
      <c r="B17" s="35"/>
      <c r="C17" s="2" t="s">
        <v>5</v>
      </c>
      <c r="D17" s="2">
        <v>2</v>
      </c>
      <c r="E17" s="2">
        <v>22.12</v>
      </c>
      <c r="F17" s="12">
        <v>40057</v>
      </c>
      <c r="G17" s="18">
        <v>2012</v>
      </c>
      <c r="H17" s="2">
        <v>0</v>
      </c>
      <c r="I17" s="21">
        <v>1</v>
      </c>
      <c r="J17" s="2">
        <v>13</v>
      </c>
      <c r="K17" s="24">
        <v>24.332000000000004</v>
      </c>
      <c r="L17" s="11">
        <v>0.53427585073154682</v>
      </c>
      <c r="M17" s="26">
        <f>J17/((8760)*(E17/1000))</f>
        <v>6.7089433311039004E-2</v>
      </c>
    </row>
    <row r="18" spans="1:13" x14ac:dyDescent="0.25">
      <c r="A18" s="35">
        <v>2299</v>
      </c>
      <c r="B18" s="35"/>
      <c r="C18" s="2" t="s">
        <v>5</v>
      </c>
      <c r="D18" s="2">
        <v>7</v>
      </c>
      <c r="E18" s="2">
        <v>9.6</v>
      </c>
      <c r="F18" s="12">
        <v>40330</v>
      </c>
      <c r="G18" s="18">
        <v>2014</v>
      </c>
      <c r="H18" s="2">
        <v>0</v>
      </c>
      <c r="I18" s="21">
        <v>1</v>
      </c>
      <c r="J18" s="2">
        <v>6</v>
      </c>
      <c r="K18" s="24">
        <v>10.56</v>
      </c>
      <c r="L18" s="11">
        <v>0.56818181818181812</v>
      </c>
      <c r="M18" s="26">
        <f>J18/((8760)*(E18/1000))</f>
        <v>7.1347031963470323E-2</v>
      </c>
    </row>
    <row r="19" spans="1:13" x14ac:dyDescent="0.25">
      <c r="A19" s="35">
        <v>277</v>
      </c>
      <c r="B19" s="35"/>
      <c r="C19" s="2" t="s">
        <v>5</v>
      </c>
      <c r="D19" s="2">
        <v>3</v>
      </c>
      <c r="E19" s="2">
        <v>6.3959999999999999</v>
      </c>
      <c r="F19" s="12">
        <v>39934</v>
      </c>
      <c r="G19" s="18">
        <v>2011</v>
      </c>
      <c r="H19" s="2">
        <v>0</v>
      </c>
      <c r="I19" s="21">
        <v>1</v>
      </c>
      <c r="J19" s="2">
        <v>4</v>
      </c>
      <c r="K19" s="24">
        <v>7.0356000000000005</v>
      </c>
      <c r="L19" s="11">
        <v>0.56853715390300752</v>
      </c>
      <c r="M19" s="26">
        <f>J19/((8760)*(E19/1000))</f>
        <v>7.1391651745811455E-2</v>
      </c>
    </row>
    <row r="20" spans="1:13" x14ac:dyDescent="0.25">
      <c r="A20" s="35">
        <v>1287</v>
      </c>
      <c r="B20" s="35"/>
      <c r="C20" s="2" t="s">
        <v>5</v>
      </c>
      <c r="D20" s="2">
        <v>3</v>
      </c>
      <c r="E20" s="2">
        <v>34.520000000000003</v>
      </c>
      <c r="F20" s="12">
        <v>40026</v>
      </c>
      <c r="G20" s="18">
        <v>2014</v>
      </c>
      <c r="H20" s="2">
        <v>0</v>
      </c>
      <c r="I20" s="21">
        <v>1</v>
      </c>
      <c r="J20" s="2">
        <v>23</v>
      </c>
      <c r="K20" s="24">
        <v>37.972000000000008</v>
      </c>
      <c r="L20" s="11">
        <v>0.60570947013588949</v>
      </c>
      <c r="M20" s="26">
        <f>J20/((8760)*(E20/1000))</f>
        <v>7.6059408350397081E-2</v>
      </c>
    </row>
    <row r="21" spans="1:13" x14ac:dyDescent="0.25">
      <c r="A21" s="35">
        <v>1531</v>
      </c>
      <c r="B21" s="35"/>
      <c r="C21" s="2" t="s">
        <v>5</v>
      </c>
      <c r="D21" s="2">
        <v>8</v>
      </c>
      <c r="E21" s="2">
        <v>1.3440000000000001</v>
      </c>
      <c r="F21" s="12">
        <v>40695</v>
      </c>
      <c r="G21" s="18">
        <v>2013</v>
      </c>
      <c r="H21" s="2">
        <v>0</v>
      </c>
      <c r="I21" s="21">
        <v>1</v>
      </c>
      <c r="J21" s="2">
        <v>1</v>
      </c>
      <c r="K21" s="24">
        <v>1.4784000000000002</v>
      </c>
      <c r="L21" s="11">
        <v>0.67640692640692635</v>
      </c>
      <c r="M21" s="26">
        <f>J21/((8760)*(E21/1000))</f>
        <v>8.4936942813655131E-2</v>
      </c>
    </row>
    <row r="22" spans="1:13" x14ac:dyDescent="0.25">
      <c r="A22" s="35">
        <v>1532</v>
      </c>
      <c r="B22" s="35"/>
      <c r="C22" s="2" t="s">
        <v>5</v>
      </c>
      <c r="D22" s="2">
        <v>8</v>
      </c>
      <c r="E22" s="2">
        <v>1.3440000000000001</v>
      </c>
      <c r="F22" s="12">
        <v>40695</v>
      </c>
      <c r="G22" s="18">
        <v>2013</v>
      </c>
      <c r="H22" s="2">
        <v>0</v>
      </c>
      <c r="I22" s="21">
        <v>1</v>
      </c>
      <c r="J22" s="2">
        <v>1</v>
      </c>
      <c r="K22" s="24">
        <v>1.4784000000000002</v>
      </c>
      <c r="L22" s="11">
        <v>0.67640692640692635</v>
      </c>
      <c r="M22" s="26">
        <f>J22/((8760)*(E22/1000))</f>
        <v>8.4936942813655131E-2</v>
      </c>
    </row>
    <row r="23" spans="1:13" x14ac:dyDescent="0.25">
      <c r="A23" s="35">
        <v>1533</v>
      </c>
      <c r="B23" s="35"/>
      <c r="C23" s="2" t="s">
        <v>5</v>
      </c>
      <c r="D23" s="2">
        <v>8</v>
      </c>
      <c r="E23" s="2">
        <v>1.3440000000000001</v>
      </c>
      <c r="F23" s="12">
        <v>40695</v>
      </c>
      <c r="G23" s="18">
        <v>2013</v>
      </c>
      <c r="H23" s="2">
        <v>0</v>
      </c>
      <c r="I23" s="21">
        <v>1</v>
      </c>
      <c r="J23" s="2">
        <v>1</v>
      </c>
      <c r="K23" s="24">
        <v>1.4784000000000002</v>
      </c>
      <c r="L23" s="11">
        <v>0.67640692640692635</v>
      </c>
      <c r="M23" s="26">
        <f>J23/((8760)*(E23/1000))</f>
        <v>8.4936942813655131E-2</v>
      </c>
    </row>
    <row r="24" spans="1:13" x14ac:dyDescent="0.25">
      <c r="A24" s="35">
        <v>8411</v>
      </c>
      <c r="B24" s="35"/>
      <c r="C24" s="2" t="s">
        <v>5</v>
      </c>
      <c r="D24" s="2">
        <v>6</v>
      </c>
      <c r="E24" s="2">
        <v>14.404999999999999</v>
      </c>
      <c r="F24" s="12">
        <v>41153</v>
      </c>
      <c r="G24" s="18">
        <v>2014</v>
      </c>
      <c r="H24" s="2">
        <v>0</v>
      </c>
      <c r="I24" s="21">
        <v>1</v>
      </c>
      <c r="J24" s="2">
        <v>11</v>
      </c>
      <c r="K24" s="24">
        <v>15.845500000000001</v>
      </c>
      <c r="L24" s="11">
        <v>0.69420340159666782</v>
      </c>
      <c r="M24" s="26">
        <f>J24/((8760)*(E24/1000))</f>
        <v>8.7171660017846417E-2</v>
      </c>
    </row>
    <row r="25" spans="1:13" x14ac:dyDescent="0.25">
      <c r="A25" s="35">
        <v>438</v>
      </c>
      <c r="B25" s="35"/>
      <c r="C25" s="2" t="s">
        <v>5</v>
      </c>
      <c r="D25" s="2">
        <v>3</v>
      </c>
      <c r="E25" s="2">
        <v>2.5920000000000001</v>
      </c>
      <c r="F25" s="12">
        <v>39934</v>
      </c>
      <c r="G25" s="18">
        <v>2012</v>
      </c>
      <c r="H25" s="2">
        <v>0</v>
      </c>
      <c r="I25" s="21">
        <v>1</v>
      </c>
      <c r="J25" s="2">
        <v>2</v>
      </c>
      <c r="K25" s="24">
        <v>2.8512000000000004</v>
      </c>
      <c r="L25" s="11">
        <v>0.70145903479236804</v>
      </c>
      <c r="M25" s="26">
        <f>J25/((8760)*(E25/1000))</f>
        <v>8.8082755510457175E-2</v>
      </c>
    </row>
    <row r="26" spans="1:13" x14ac:dyDescent="0.25">
      <c r="A26" s="35">
        <v>438</v>
      </c>
      <c r="B26" s="35"/>
      <c r="C26" s="2" t="s">
        <v>5</v>
      </c>
      <c r="D26" s="2">
        <v>3</v>
      </c>
      <c r="E26" s="2">
        <v>2.5920000000000001</v>
      </c>
      <c r="F26" s="12">
        <v>39934</v>
      </c>
      <c r="G26" s="18">
        <v>2014</v>
      </c>
      <c r="H26" s="2">
        <v>0</v>
      </c>
      <c r="I26" s="21">
        <v>1</v>
      </c>
      <c r="J26" s="2">
        <v>2</v>
      </c>
      <c r="K26" s="24">
        <v>2.8512000000000004</v>
      </c>
      <c r="L26" s="11">
        <v>0.70145903479236804</v>
      </c>
      <c r="M26" s="26">
        <f>J26/((8760)*(E26/1000))</f>
        <v>8.8082755510457175E-2</v>
      </c>
    </row>
    <row r="27" spans="1:13" x14ac:dyDescent="0.25">
      <c r="A27" s="35">
        <v>8355</v>
      </c>
      <c r="B27" s="35"/>
      <c r="C27" s="2" t="s">
        <v>5</v>
      </c>
      <c r="D27" s="2">
        <v>13</v>
      </c>
      <c r="E27" s="2">
        <v>2.58</v>
      </c>
      <c r="F27" s="12">
        <v>41183</v>
      </c>
      <c r="G27" s="18">
        <v>2013</v>
      </c>
      <c r="H27" s="2">
        <v>0</v>
      </c>
      <c r="I27" s="21">
        <v>1</v>
      </c>
      <c r="J27" s="2">
        <v>2</v>
      </c>
      <c r="K27" s="24">
        <v>2.8380000000000005</v>
      </c>
      <c r="L27" s="11">
        <v>0.70472163495419293</v>
      </c>
      <c r="M27" s="26">
        <f>J27/((8760)*(E27/1000))</f>
        <v>8.8492442745389532E-2</v>
      </c>
    </row>
    <row r="28" spans="1:13" x14ac:dyDescent="0.25">
      <c r="A28" s="35">
        <v>1272</v>
      </c>
      <c r="B28" s="35"/>
      <c r="C28" s="2" t="s">
        <v>5</v>
      </c>
      <c r="D28" s="2">
        <v>8</v>
      </c>
      <c r="E28" s="2">
        <v>2.4</v>
      </c>
      <c r="F28" s="12">
        <v>40422</v>
      </c>
      <c r="G28" s="18">
        <v>2012</v>
      </c>
      <c r="H28" s="2">
        <v>0</v>
      </c>
      <c r="I28" s="21">
        <v>1</v>
      </c>
      <c r="J28" s="2">
        <v>2</v>
      </c>
      <c r="K28" s="24">
        <v>2.64</v>
      </c>
      <c r="L28" s="11">
        <v>0.75757575757575757</v>
      </c>
      <c r="M28" s="26">
        <f>J28/((8760)*(E28/1000))</f>
        <v>9.5129375951293768E-2</v>
      </c>
    </row>
    <row r="29" spans="1:13" x14ac:dyDescent="0.25">
      <c r="A29" s="35">
        <v>8331</v>
      </c>
      <c r="B29" s="35"/>
      <c r="C29" s="2" t="s">
        <v>5</v>
      </c>
      <c r="D29" s="2">
        <v>8</v>
      </c>
      <c r="E29" s="2">
        <v>7.13</v>
      </c>
      <c r="F29" s="12">
        <v>41122</v>
      </c>
      <c r="G29" s="18">
        <v>2013</v>
      </c>
      <c r="H29" s="2">
        <v>0</v>
      </c>
      <c r="I29" s="21">
        <v>1</v>
      </c>
      <c r="J29" s="2">
        <v>6</v>
      </c>
      <c r="K29" s="24">
        <v>7.8430000000000009</v>
      </c>
      <c r="L29" s="11">
        <v>0.76501338773428529</v>
      </c>
      <c r="M29" s="26">
        <f>J29/((8760)*(E29/1000))</f>
        <v>9.6063324943802944E-2</v>
      </c>
    </row>
    <row r="30" spans="1:13" x14ac:dyDescent="0.25">
      <c r="A30" s="35">
        <v>197</v>
      </c>
      <c r="B30" s="35"/>
      <c r="C30" s="2" t="s">
        <v>5</v>
      </c>
      <c r="D30" s="2">
        <v>2</v>
      </c>
      <c r="E30" s="2">
        <v>2.36</v>
      </c>
      <c r="F30" s="12">
        <v>40087</v>
      </c>
      <c r="G30" s="18">
        <v>2010</v>
      </c>
      <c r="H30" s="2">
        <v>0</v>
      </c>
      <c r="I30" s="21">
        <v>1</v>
      </c>
      <c r="J30" s="2">
        <v>2</v>
      </c>
      <c r="K30" s="24">
        <v>2.5960000000000001</v>
      </c>
      <c r="L30" s="11">
        <v>0.77041602465331271</v>
      </c>
      <c r="M30" s="26">
        <f>J30/((8760)*(E30/1000))</f>
        <v>9.6741738255552989E-2</v>
      </c>
    </row>
    <row r="31" spans="1:13" x14ac:dyDescent="0.25">
      <c r="A31" s="35">
        <v>2638</v>
      </c>
      <c r="B31" s="35"/>
      <c r="C31" s="2" t="s">
        <v>5</v>
      </c>
      <c r="D31" s="2">
        <v>6</v>
      </c>
      <c r="E31" s="2">
        <v>1.175</v>
      </c>
      <c r="F31" s="12">
        <v>40787</v>
      </c>
      <c r="G31" s="18">
        <v>2012</v>
      </c>
      <c r="H31" s="2">
        <v>0</v>
      </c>
      <c r="I31" s="21">
        <v>1</v>
      </c>
      <c r="J31" s="2">
        <v>1</v>
      </c>
      <c r="K31" s="24">
        <v>1.2925000000000002</v>
      </c>
      <c r="L31" s="11">
        <v>0.77369439071566715</v>
      </c>
      <c r="M31" s="26">
        <f>J31/((8760)*(E31/1000))</f>
        <v>9.7153405226853187E-2</v>
      </c>
    </row>
    <row r="32" spans="1:13" x14ac:dyDescent="0.25">
      <c r="A32" s="35">
        <v>2638</v>
      </c>
      <c r="B32" s="35"/>
      <c r="C32" s="2" t="s">
        <v>5</v>
      </c>
      <c r="D32" s="2">
        <v>6</v>
      </c>
      <c r="E32" s="2">
        <v>1.175</v>
      </c>
      <c r="F32" s="12">
        <v>40787</v>
      </c>
      <c r="G32" s="18">
        <v>2014</v>
      </c>
      <c r="H32" s="2">
        <v>0</v>
      </c>
      <c r="I32" s="21">
        <v>1</v>
      </c>
      <c r="J32" s="2">
        <v>1</v>
      </c>
      <c r="K32" s="24">
        <v>1.2925000000000002</v>
      </c>
      <c r="L32" s="11">
        <v>0.77369439071566715</v>
      </c>
      <c r="M32" s="26">
        <f>J32/((8760)*(E32/1000))</f>
        <v>9.7153405226853187E-2</v>
      </c>
    </row>
    <row r="33" spans="1:13" x14ac:dyDescent="0.25">
      <c r="A33" s="35">
        <v>8342</v>
      </c>
      <c r="B33" s="35"/>
      <c r="C33" s="2" t="s">
        <v>5</v>
      </c>
      <c r="D33" s="2">
        <v>8</v>
      </c>
      <c r="E33" s="2">
        <v>2.35</v>
      </c>
      <c r="F33" s="12">
        <v>41365</v>
      </c>
      <c r="G33" s="18">
        <v>2014</v>
      </c>
      <c r="H33" s="2">
        <v>0</v>
      </c>
      <c r="I33" s="21">
        <v>1</v>
      </c>
      <c r="J33" s="2">
        <v>2</v>
      </c>
      <c r="K33" s="24">
        <v>2.5850000000000004</v>
      </c>
      <c r="L33" s="11">
        <v>0.77369439071566715</v>
      </c>
      <c r="M33" s="26">
        <f>J33/((8760)*(E33/1000))</f>
        <v>9.7153405226853187E-2</v>
      </c>
    </row>
    <row r="34" spans="1:13" x14ac:dyDescent="0.25">
      <c r="A34" s="35">
        <v>8340</v>
      </c>
      <c r="B34" s="35"/>
      <c r="C34" s="2" t="s">
        <v>5</v>
      </c>
      <c r="D34" s="2">
        <v>8</v>
      </c>
      <c r="E34" s="2">
        <v>5.8049999999999997</v>
      </c>
      <c r="F34" s="12">
        <v>41153</v>
      </c>
      <c r="G34" s="18">
        <v>2014</v>
      </c>
      <c r="H34" s="2">
        <v>0</v>
      </c>
      <c r="I34" s="21">
        <v>1</v>
      </c>
      <c r="J34" s="2">
        <v>5</v>
      </c>
      <c r="K34" s="24">
        <v>6.3855000000000004</v>
      </c>
      <c r="L34" s="11">
        <v>0.78302403883799232</v>
      </c>
      <c r="M34" s="26">
        <f>J34/((8760)*(E34/1000))</f>
        <v>9.8324936383766159E-2</v>
      </c>
    </row>
    <row r="35" spans="1:13" x14ac:dyDescent="0.25">
      <c r="A35" s="35">
        <v>8410</v>
      </c>
      <c r="B35" s="35"/>
      <c r="C35" s="2" t="s">
        <v>5</v>
      </c>
      <c r="D35" s="2">
        <v>6</v>
      </c>
      <c r="E35" s="2">
        <v>2.2999999999999998</v>
      </c>
      <c r="F35" s="12">
        <v>41153</v>
      </c>
      <c r="G35" s="18">
        <v>2013</v>
      </c>
      <c r="H35" s="2">
        <v>0</v>
      </c>
      <c r="I35" s="21">
        <v>1</v>
      </c>
      <c r="J35" s="2">
        <v>2</v>
      </c>
      <c r="K35" s="24">
        <v>2.5299999999999998</v>
      </c>
      <c r="L35" s="11">
        <v>0.79051383399209496</v>
      </c>
      <c r="M35" s="26">
        <f>J35/((8760)*(E35/1000))</f>
        <v>9.9265435775263061E-2</v>
      </c>
    </row>
    <row r="36" spans="1:13" x14ac:dyDescent="0.25">
      <c r="A36" s="35">
        <v>8336</v>
      </c>
      <c r="B36" s="35"/>
      <c r="C36" s="2" t="s">
        <v>5</v>
      </c>
      <c r="D36" s="2">
        <v>8</v>
      </c>
      <c r="E36" s="2">
        <v>3.44</v>
      </c>
      <c r="F36" s="12">
        <v>41153</v>
      </c>
      <c r="G36" s="18">
        <v>2013</v>
      </c>
      <c r="H36" s="2">
        <v>0</v>
      </c>
      <c r="I36" s="21">
        <v>1</v>
      </c>
      <c r="J36" s="2">
        <v>3</v>
      </c>
      <c r="K36" s="24">
        <v>3.7840000000000003</v>
      </c>
      <c r="L36" s="11">
        <v>0.79281183932346722</v>
      </c>
      <c r="M36" s="26">
        <f>J36/((8760)*(E36/1000))</f>
        <v>9.9553998088563245E-2</v>
      </c>
    </row>
    <row r="37" spans="1:13" x14ac:dyDescent="0.25">
      <c r="A37" s="35">
        <v>8424</v>
      </c>
      <c r="B37" s="35"/>
      <c r="C37" s="2" t="s">
        <v>5</v>
      </c>
      <c r="D37" s="2">
        <v>6</v>
      </c>
      <c r="E37" s="2">
        <v>9.0299999999999994</v>
      </c>
      <c r="F37" s="12">
        <v>41153</v>
      </c>
      <c r="G37" s="18">
        <v>2014</v>
      </c>
      <c r="H37" s="2">
        <v>0</v>
      </c>
      <c r="I37" s="21">
        <v>1</v>
      </c>
      <c r="J37" s="2">
        <v>8</v>
      </c>
      <c r="K37" s="24">
        <v>9.9329999999999998</v>
      </c>
      <c r="L37" s="11">
        <v>0.80539615423336353</v>
      </c>
      <c r="M37" s="26">
        <f>J37/((8760)*(E37/1000))</f>
        <v>0.10113422028044519</v>
      </c>
    </row>
    <row r="38" spans="1:13" x14ac:dyDescent="0.25">
      <c r="A38" s="35">
        <v>8335</v>
      </c>
      <c r="B38" s="35"/>
      <c r="C38" s="2" t="s">
        <v>5</v>
      </c>
      <c r="D38" s="2">
        <v>8</v>
      </c>
      <c r="E38" s="2">
        <v>5.64</v>
      </c>
      <c r="F38" s="12">
        <v>41214</v>
      </c>
      <c r="G38" s="18">
        <v>2014</v>
      </c>
      <c r="H38" s="2">
        <v>0</v>
      </c>
      <c r="I38" s="21">
        <v>1</v>
      </c>
      <c r="J38" s="2">
        <v>5</v>
      </c>
      <c r="K38" s="24">
        <v>6.2039999999999997</v>
      </c>
      <c r="L38" s="11">
        <v>0.80593165699548686</v>
      </c>
      <c r="M38" s="26">
        <f>J38/((8760)*(E38/1000))</f>
        <v>0.10120146377797209</v>
      </c>
    </row>
    <row r="39" spans="1:13" x14ac:dyDescent="0.25">
      <c r="A39" s="35">
        <v>8406</v>
      </c>
      <c r="B39" s="35"/>
      <c r="C39" s="2" t="s">
        <v>5</v>
      </c>
      <c r="D39" s="2">
        <v>6</v>
      </c>
      <c r="E39" s="2">
        <v>5.59</v>
      </c>
      <c r="F39" s="12">
        <v>41153</v>
      </c>
      <c r="G39" s="18">
        <v>2014</v>
      </c>
      <c r="H39" s="2">
        <v>0</v>
      </c>
      <c r="I39" s="21">
        <v>1</v>
      </c>
      <c r="J39" s="2">
        <v>5</v>
      </c>
      <c r="K39" s="24">
        <v>6.149</v>
      </c>
      <c r="L39" s="11">
        <v>0.81314034802406898</v>
      </c>
      <c r="M39" s="26">
        <f>J39/((8760)*(E39/1000))</f>
        <v>0.10210666470621871</v>
      </c>
    </row>
    <row r="40" spans="1:13" x14ac:dyDescent="0.25">
      <c r="A40" s="35">
        <v>8367</v>
      </c>
      <c r="B40" s="35"/>
      <c r="C40" s="2" t="s">
        <v>5</v>
      </c>
      <c r="D40" s="2">
        <v>13</v>
      </c>
      <c r="E40" s="2">
        <v>4.4649999999999999</v>
      </c>
      <c r="F40" s="12">
        <v>41122</v>
      </c>
      <c r="G40" s="18">
        <v>2014</v>
      </c>
      <c r="H40" s="2">
        <v>0</v>
      </c>
      <c r="I40" s="21">
        <v>1</v>
      </c>
      <c r="J40" s="2">
        <v>4</v>
      </c>
      <c r="K40" s="24">
        <v>4.9115000000000002</v>
      </c>
      <c r="L40" s="11">
        <v>0.81441514812175508</v>
      </c>
      <c r="M40" s="26">
        <f>J40/((8760)*(E40/1000))</f>
        <v>0.102266742344056</v>
      </c>
    </row>
    <row r="41" spans="1:13" x14ac:dyDescent="0.25">
      <c r="A41" s="35">
        <v>8379</v>
      </c>
      <c r="B41" s="35"/>
      <c r="C41" s="2" t="s">
        <v>5</v>
      </c>
      <c r="D41" s="2">
        <v>13</v>
      </c>
      <c r="E41" s="2">
        <v>4.4649999999999999</v>
      </c>
      <c r="F41" s="12">
        <v>41122</v>
      </c>
      <c r="G41" s="18">
        <v>2013</v>
      </c>
      <c r="H41" s="2">
        <v>0</v>
      </c>
      <c r="I41" s="21">
        <v>1</v>
      </c>
      <c r="J41" s="2">
        <v>4</v>
      </c>
      <c r="K41" s="24">
        <v>4.9115000000000002</v>
      </c>
      <c r="L41" s="11">
        <v>0.81441514812175508</v>
      </c>
      <c r="M41" s="26">
        <f>J41/((8760)*(E41/1000))</f>
        <v>0.102266742344056</v>
      </c>
    </row>
    <row r="42" spans="1:13" x14ac:dyDescent="0.25">
      <c r="A42" s="35">
        <v>8359</v>
      </c>
      <c r="B42" s="35"/>
      <c r="C42" s="2" t="s">
        <v>5</v>
      </c>
      <c r="D42" s="2">
        <v>13</v>
      </c>
      <c r="E42" s="2">
        <v>4.37</v>
      </c>
      <c r="F42" s="12">
        <v>41122</v>
      </c>
      <c r="G42" s="18">
        <v>2014</v>
      </c>
      <c r="H42" s="2">
        <v>0</v>
      </c>
      <c r="I42" s="21">
        <v>1</v>
      </c>
      <c r="J42" s="2">
        <v>4</v>
      </c>
      <c r="K42" s="24">
        <v>4.8070000000000004</v>
      </c>
      <c r="L42" s="11">
        <v>0.83211982525483663</v>
      </c>
      <c r="M42" s="26">
        <f>J42/((8760)*(E42/1000))</f>
        <v>0.10448993239501375</v>
      </c>
    </row>
    <row r="43" spans="1:13" x14ac:dyDescent="0.25">
      <c r="A43" s="35">
        <v>2824</v>
      </c>
      <c r="B43" s="35"/>
      <c r="C43" s="2" t="s">
        <v>5</v>
      </c>
      <c r="D43" s="2">
        <v>8</v>
      </c>
      <c r="E43" s="2">
        <v>2.1760000000000002</v>
      </c>
      <c r="F43" s="12">
        <v>40695</v>
      </c>
      <c r="G43" s="18">
        <v>2013</v>
      </c>
      <c r="H43" s="2">
        <v>0</v>
      </c>
      <c r="I43" s="21">
        <v>1</v>
      </c>
      <c r="J43" s="2">
        <v>2</v>
      </c>
      <c r="K43" s="24">
        <v>2.3936000000000002</v>
      </c>
      <c r="L43" s="11">
        <v>0.83556149732620311</v>
      </c>
      <c r="M43" s="26">
        <f>J43/((8760)*(E43/1000))</f>
        <v>0.10492210582863283</v>
      </c>
    </row>
    <row r="44" spans="1:13" x14ac:dyDescent="0.25">
      <c r="A44" s="35">
        <v>266</v>
      </c>
      <c r="B44" s="35"/>
      <c r="C44" s="2" t="s">
        <v>5</v>
      </c>
      <c r="D44" s="2">
        <v>2</v>
      </c>
      <c r="E44" s="2">
        <v>1.08</v>
      </c>
      <c r="F44" s="12">
        <v>40057</v>
      </c>
      <c r="G44" s="18">
        <v>2010</v>
      </c>
      <c r="H44" s="2">
        <v>0</v>
      </c>
      <c r="I44" s="21">
        <v>1</v>
      </c>
      <c r="J44" s="2">
        <v>1</v>
      </c>
      <c r="K44" s="24">
        <v>1.1880000000000002</v>
      </c>
      <c r="L44" s="11">
        <v>0.84175084175084158</v>
      </c>
      <c r="M44" s="26">
        <f>J44/((8760)*(E44/1000))</f>
        <v>0.10569930661254862</v>
      </c>
    </row>
    <row r="45" spans="1:13" x14ac:dyDescent="0.25">
      <c r="A45" s="35">
        <v>266</v>
      </c>
      <c r="B45" s="35"/>
      <c r="C45" s="2" t="s">
        <v>5</v>
      </c>
      <c r="D45" s="2">
        <v>2</v>
      </c>
      <c r="E45" s="2">
        <v>1.08</v>
      </c>
      <c r="F45" s="12">
        <v>40057</v>
      </c>
      <c r="G45" s="18">
        <v>2012</v>
      </c>
      <c r="H45" s="2">
        <v>0</v>
      </c>
      <c r="I45" s="21">
        <v>1</v>
      </c>
      <c r="J45" s="2">
        <v>1</v>
      </c>
      <c r="K45" s="24">
        <v>1.1880000000000002</v>
      </c>
      <c r="L45" s="11">
        <v>0.84175084175084158</v>
      </c>
      <c r="M45" s="26">
        <f>J45/((8760)*(E45/1000))</f>
        <v>0.10569930661254862</v>
      </c>
    </row>
    <row r="46" spans="1:13" x14ac:dyDescent="0.25">
      <c r="A46" s="35">
        <v>266</v>
      </c>
      <c r="B46" s="35"/>
      <c r="C46" s="2" t="s">
        <v>5</v>
      </c>
      <c r="D46" s="2">
        <v>2</v>
      </c>
      <c r="E46" s="2">
        <v>1.08</v>
      </c>
      <c r="F46" s="12">
        <v>40057</v>
      </c>
      <c r="G46" s="18">
        <v>2013</v>
      </c>
      <c r="H46" s="2">
        <v>0</v>
      </c>
      <c r="I46" s="21">
        <v>1</v>
      </c>
      <c r="J46" s="2">
        <v>1</v>
      </c>
      <c r="K46" s="24">
        <v>1.1880000000000002</v>
      </c>
      <c r="L46" s="11">
        <v>0.84175084175084158</v>
      </c>
      <c r="M46" s="26">
        <f>J46/((8760)*(E46/1000))</f>
        <v>0.10569930661254862</v>
      </c>
    </row>
    <row r="47" spans="1:13" x14ac:dyDescent="0.25">
      <c r="A47" s="35">
        <v>502</v>
      </c>
      <c r="B47" s="35"/>
      <c r="C47" s="2" t="s">
        <v>5</v>
      </c>
      <c r="D47" s="2">
        <v>2</v>
      </c>
      <c r="E47" s="2">
        <v>5.4</v>
      </c>
      <c r="F47" s="12">
        <v>40148</v>
      </c>
      <c r="G47" s="18">
        <v>2010</v>
      </c>
      <c r="H47" s="2">
        <v>0</v>
      </c>
      <c r="I47" s="21">
        <v>1</v>
      </c>
      <c r="J47" s="2">
        <v>5</v>
      </c>
      <c r="K47" s="24">
        <v>5.9400000000000013</v>
      </c>
      <c r="L47" s="11">
        <v>0.84175084175084158</v>
      </c>
      <c r="M47" s="26">
        <f>J47/((8760)*(E47/1000))</f>
        <v>0.10569930661254862</v>
      </c>
    </row>
    <row r="48" spans="1:13" x14ac:dyDescent="0.25">
      <c r="A48" s="35">
        <v>502</v>
      </c>
      <c r="B48" s="35"/>
      <c r="C48" s="2" t="s">
        <v>5</v>
      </c>
      <c r="D48" s="2">
        <v>2</v>
      </c>
      <c r="E48" s="2">
        <v>5.4</v>
      </c>
      <c r="F48" s="12">
        <v>40148</v>
      </c>
      <c r="G48" s="18">
        <v>2011</v>
      </c>
      <c r="H48" s="2">
        <v>0</v>
      </c>
      <c r="I48" s="21">
        <v>1</v>
      </c>
      <c r="J48" s="2">
        <v>5</v>
      </c>
      <c r="K48" s="24">
        <v>5.9400000000000013</v>
      </c>
      <c r="L48" s="11">
        <v>0.84175084175084158</v>
      </c>
      <c r="M48" s="26">
        <f>J48/((8760)*(E48/1000))</f>
        <v>0.10569930661254862</v>
      </c>
    </row>
    <row r="49" spans="1:13" x14ac:dyDescent="0.25">
      <c r="A49" s="35">
        <v>502</v>
      </c>
      <c r="B49" s="35"/>
      <c r="C49" s="2" t="s">
        <v>5</v>
      </c>
      <c r="D49" s="2">
        <v>2</v>
      </c>
      <c r="E49" s="2">
        <v>5.4</v>
      </c>
      <c r="F49" s="12">
        <v>40148</v>
      </c>
      <c r="G49" s="18">
        <v>2012</v>
      </c>
      <c r="H49" s="2">
        <v>0</v>
      </c>
      <c r="I49" s="21">
        <v>1</v>
      </c>
      <c r="J49" s="2">
        <v>5</v>
      </c>
      <c r="K49" s="24">
        <v>5.9400000000000013</v>
      </c>
      <c r="L49" s="11">
        <v>0.84175084175084158</v>
      </c>
      <c r="M49" s="26">
        <f>J49/((8760)*(E49/1000))</f>
        <v>0.10569930661254862</v>
      </c>
    </row>
    <row r="50" spans="1:13" x14ac:dyDescent="0.25">
      <c r="A50" s="35">
        <v>502</v>
      </c>
      <c r="B50" s="35"/>
      <c r="C50" s="2" t="s">
        <v>5</v>
      </c>
      <c r="D50" s="2">
        <v>2</v>
      </c>
      <c r="E50" s="2">
        <v>5.4</v>
      </c>
      <c r="F50" s="12">
        <v>40148</v>
      </c>
      <c r="G50" s="18">
        <v>2013</v>
      </c>
      <c r="H50" s="2">
        <v>0</v>
      </c>
      <c r="I50" s="21">
        <v>1</v>
      </c>
      <c r="J50" s="2">
        <v>5</v>
      </c>
      <c r="K50" s="24">
        <v>5.9400000000000013</v>
      </c>
      <c r="L50" s="11">
        <v>0.84175084175084158</v>
      </c>
      <c r="M50" s="26">
        <f>J50/((8760)*(E50/1000))</f>
        <v>0.10569930661254862</v>
      </c>
    </row>
    <row r="51" spans="1:13" x14ac:dyDescent="0.25">
      <c r="A51" s="35">
        <v>502</v>
      </c>
      <c r="B51" s="35"/>
      <c r="C51" s="2" t="s">
        <v>5</v>
      </c>
      <c r="D51" s="2">
        <v>2</v>
      </c>
      <c r="E51" s="2">
        <v>5.4</v>
      </c>
      <c r="F51" s="12">
        <v>40148</v>
      </c>
      <c r="G51" s="18">
        <v>2014</v>
      </c>
      <c r="H51" s="2">
        <v>0</v>
      </c>
      <c r="I51" s="21">
        <v>1</v>
      </c>
      <c r="J51" s="2">
        <v>5</v>
      </c>
      <c r="K51" s="24">
        <v>5.9400000000000013</v>
      </c>
      <c r="L51" s="11">
        <v>0.84175084175084158</v>
      </c>
      <c r="M51" s="26">
        <f>J51/((8760)*(E51/1000))</f>
        <v>0.10569930661254862</v>
      </c>
    </row>
    <row r="52" spans="1:13" x14ac:dyDescent="0.25">
      <c r="A52" s="35">
        <v>1436</v>
      </c>
      <c r="B52" s="35"/>
      <c r="C52" s="2" t="s">
        <v>5</v>
      </c>
      <c r="D52" s="2">
        <v>8</v>
      </c>
      <c r="E52" s="2">
        <v>3.24</v>
      </c>
      <c r="F52" s="12">
        <v>40452</v>
      </c>
      <c r="G52" s="18">
        <v>2011</v>
      </c>
      <c r="H52" s="2">
        <v>0</v>
      </c>
      <c r="I52" s="21">
        <v>1</v>
      </c>
      <c r="J52" s="2">
        <v>3</v>
      </c>
      <c r="K52" s="24">
        <v>3.5640000000000005</v>
      </c>
      <c r="L52" s="11">
        <v>0.84175084175084158</v>
      </c>
      <c r="M52" s="26">
        <f>J52/((8760)*(E52/1000))</f>
        <v>0.10569930661254862</v>
      </c>
    </row>
    <row r="53" spans="1:13" x14ac:dyDescent="0.25">
      <c r="A53" s="35">
        <v>1436</v>
      </c>
      <c r="B53" s="35"/>
      <c r="C53" s="2" t="s">
        <v>5</v>
      </c>
      <c r="D53" s="2">
        <v>8</v>
      </c>
      <c r="E53" s="2">
        <v>3.24</v>
      </c>
      <c r="F53" s="12">
        <v>40452</v>
      </c>
      <c r="G53" s="18">
        <v>2013</v>
      </c>
      <c r="H53" s="2">
        <v>0</v>
      </c>
      <c r="I53" s="21">
        <v>1</v>
      </c>
      <c r="J53" s="2">
        <v>3</v>
      </c>
      <c r="K53" s="24">
        <v>3.5640000000000005</v>
      </c>
      <c r="L53" s="11">
        <v>0.84175084175084158</v>
      </c>
      <c r="M53" s="26">
        <f>J53/((8760)*(E53/1000))</f>
        <v>0.10569930661254862</v>
      </c>
    </row>
    <row r="54" spans="1:13" x14ac:dyDescent="0.25">
      <c r="A54" s="35">
        <v>8338</v>
      </c>
      <c r="B54" s="35"/>
      <c r="C54" s="2" t="s">
        <v>5</v>
      </c>
      <c r="D54" s="2">
        <v>8</v>
      </c>
      <c r="E54" s="2">
        <v>6.45</v>
      </c>
      <c r="F54" s="12">
        <v>41153</v>
      </c>
      <c r="G54" s="18">
        <v>2013</v>
      </c>
      <c r="H54" s="2">
        <v>0</v>
      </c>
      <c r="I54" s="21">
        <v>1</v>
      </c>
      <c r="J54" s="2">
        <v>6</v>
      </c>
      <c r="K54" s="24">
        <v>7.0950000000000006</v>
      </c>
      <c r="L54" s="11">
        <v>0.84566596194503163</v>
      </c>
      <c r="M54" s="26">
        <f>J54/((8760)*(E54/1000))</f>
        <v>0.10619093129446745</v>
      </c>
    </row>
    <row r="55" spans="1:13" x14ac:dyDescent="0.25">
      <c r="A55" s="35">
        <v>8338</v>
      </c>
      <c r="B55" s="35"/>
      <c r="C55" s="2" t="s">
        <v>5</v>
      </c>
      <c r="D55" s="2">
        <v>8</v>
      </c>
      <c r="E55" s="2">
        <v>6.45</v>
      </c>
      <c r="F55" s="12">
        <v>41153</v>
      </c>
      <c r="G55" s="18">
        <v>2014</v>
      </c>
      <c r="H55" s="2">
        <v>0</v>
      </c>
      <c r="I55" s="21">
        <v>1</v>
      </c>
      <c r="J55" s="2">
        <v>6</v>
      </c>
      <c r="K55" s="24">
        <v>7.0950000000000006</v>
      </c>
      <c r="L55" s="11">
        <v>0.84566596194503163</v>
      </c>
      <c r="M55" s="26">
        <f>J55/((8760)*(E55/1000))</f>
        <v>0.10619093129446745</v>
      </c>
    </row>
    <row r="56" spans="1:13" x14ac:dyDescent="0.25">
      <c r="A56" s="35">
        <v>8345</v>
      </c>
      <c r="B56" s="35"/>
      <c r="C56" s="2" t="s">
        <v>5</v>
      </c>
      <c r="D56" s="2">
        <v>13</v>
      </c>
      <c r="E56" s="2">
        <v>4.3</v>
      </c>
      <c r="F56" s="12">
        <v>41122</v>
      </c>
      <c r="G56" s="18">
        <v>2013</v>
      </c>
      <c r="H56" s="2">
        <v>0</v>
      </c>
      <c r="I56" s="21">
        <v>1</v>
      </c>
      <c r="J56" s="2">
        <v>4</v>
      </c>
      <c r="K56" s="24">
        <v>4.7300000000000004</v>
      </c>
      <c r="L56" s="11">
        <v>0.84566596194503163</v>
      </c>
      <c r="M56" s="26">
        <f>J56/((8760)*(E56/1000))</f>
        <v>0.10619093129446745</v>
      </c>
    </row>
    <row r="57" spans="1:13" x14ac:dyDescent="0.25">
      <c r="A57" s="35">
        <v>8346</v>
      </c>
      <c r="B57" s="35"/>
      <c r="C57" s="2" t="s">
        <v>5</v>
      </c>
      <c r="D57" s="2">
        <v>13</v>
      </c>
      <c r="E57" s="2">
        <v>3.22</v>
      </c>
      <c r="F57" s="12">
        <v>41153</v>
      </c>
      <c r="G57" s="18">
        <v>2014</v>
      </c>
      <c r="H57" s="2">
        <v>0</v>
      </c>
      <c r="I57" s="21">
        <v>1</v>
      </c>
      <c r="J57" s="2">
        <v>3</v>
      </c>
      <c r="K57" s="24">
        <v>3.5420000000000007</v>
      </c>
      <c r="L57" s="11">
        <v>0.84697910784867292</v>
      </c>
      <c r="M57" s="26">
        <f>J57/((8760)*(E57/1000))</f>
        <v>0.1063558240449247</v>
      </c>
    </row>
    <row r="58" spans="1:13" x14ac:dyDescent="0.25">
      <c r="A58" s="35">
        <v>8349</v>
      </c>
      <c r="B58" s="35"/>
      <c r="C58" s="2" t="s">
        <v>5</v>
      </c>
      <c r="D58" s="2">
        <v>13</v>
      </c>
      <c r="E58" s="2">
        <v>3.22</v>
      </c>
      <c r="F58" s="12">
        <v>41153</v>
      </c>
      <c r="G58" s="18">
        <v>2013</v>
      </c>
      <c r="H58" s="2">
        <v>0</v>
      </c>
      <c r="I58" s="21">
        <v>1</v>
      </c>
      <c r="J58" s="2">
        <v>3</v>
      </c>
      <c r="K58" s="24">
        <v>3.5420000000000007</v>
      </c>
      <c r="L58" s="11">
        <v>0.84697910784867292</v>
      </c>
      <c r="M58" s="26">
        <f>J58/((8760)*(E58/1000))</f>
        <v>0.1063558240449247</v>
      </c>
    </row>
    <row r="59" spans="1:13" x14ac:dyDescent="0.25">
      <c r="A59" s="35">
        <v>8361</v>
      </c>
      <c r="B59" s="35"/>
      <c r="C59" s="2" t="s">
        <v>5</v>
      </c>
      <c r="D59" s="2">
        <v>13</v>
      </c>
      <c r="E59" s="2">
        <v>3.22</v>
      </c>
      <c r="F59" s="12">
        <v>41153</v>
      </c>
      <c r="G59" s="18">
        <v>2014</v>
      </c>
      <c r="H59" s="2">
        <v>0</v>
      </c>
      <c r="I59" s="21">
        <v>1</v>
      </c>
      <c r="J59" s="2">
        <v>3</v>
      </c>
      <c r="K59" s="24">
        <v>3.5420000000000007</v>
      </c>
      <c r="L59" s="11">
        <v>0.84697910784867292</v>
      </c>
      <c r="M59" s="26">
        <f>J59/((8760)*(E59/1000))</f>
        <v>0.1063558240449247</v>
      </c>
    </row>
    <row r="60" spans="1:13" x14ac:dyDescent="0.25">
      <c r="A60" s="35">
        <v>8368</v>
      </c>
      <c r="B60" s="35"/>
      <c r="C60" s="2" t="s">
        <v>5</v>
      </c>
      <c r="D60" s="2">
        <v>13</v>
      </c>
      <c r="E60" s="2">
        <v>3.22</v>
      </c>
      <c r="F60" s="12">
        <v>41153</v>
      </c>
      <c r="G60" s="18">
        <v>2014</v>
      </c>
      <c r="H60" s="2">
        <v>0</v>
      </c>
      <c r="I60" s="21">
        <v>1</v>
      </c>
      <c r="J60" s="2">
        <v>3</v>
      </c>
      <c r="K60" s="24">
        <v>3.5420000000000007</v>
      </c>
      <c r="L60" s="11">
        <v>0.84697910784867292</v>
      </c>
      <c r="M60" s="26">
        <f>J60/((8760)*(E60/1000))</f>
        <v>0.1063558240449247</v>
      </c>
    </row>
    <row r="61" spans="1:13" x14ac:dyDescent="0.25">
      <c r="A61" s="35">
        <v>1239</v>
      </c>
      <c r="B61" s="35"/>
      <c r="C61" s="2" t="s">
        <v>5</v>
      </c>
      <c r="D61" s="2">
        <v>5</v>
      </c>
      <c r="E61" s="2">
        <v>3.1680000000000001</v>
      </c>
      <c r="F61" s="12">
        <v>40422</v>
      </c>
      <c r="G61" s="18">
        <v>2012</v>
      </c>
      <c r="H61" s="2">
        <v>0</v>
      </c>
      <c r="I61" s="21">
        <v>1</v>
      </c>
      <c r="J61" s="2">
        <v>3</v>
      </c>
      <c r="K61" s="24">
        <v>3.4848000000000003</v>
      </c>
      <c r="L61" s="11">
        <v>0.86088154269972439</v>
      </c>
      <c r="M61" s="26">
        <f>J61/((8760)*(E61/1000))</f>
        <v>0.10810156358101562</v>
      </c>
    </row>
    <row r="62" spans="1:13" x14ac:dyDescent="0.25">
      <c r="A62" s="35">
        <v>1468</v>
      </c>
      <c r="B62" s="35"/>
      <c r="C62" s="2" t="s">
        <v>5</v>
      </c>
      <c r="D62" s="2">
        <v>10</v>
      </c>
      <c r="E62" s="2">
        <v>3.15</v>
      </c>
      <c r="F62" s="12">
        <v>40452</v>
      </c>
      <c r="G62" s="18">
        <v>2014</v>
      </c>
      <c r="H62" s="2">
        <v>0</v>
      </c>
      <c r="I62" s="21">
        <v>1</v>
      </c>
      <c r="J62" s="2">
        <v>3</v>
      </c>
      <c r="K62" s="24">
        <v>3.4650000000000003</v>
      </c>
      <c r="L62" s="11">
        <v>0.86580086580086568</v>
      </c>
      <c r="M62" s="26">
        <f>J62/((8760)*(E62/1000))</f>
        <v>0.10871928680147858</v>
      </c>
    </row>
    <row r="63" spans="1:13" x14ac:dyDescent="0.25">
      <c r="A63" s="35">
        <v>3075</v>
      </c>
      <c r="B63" s="35"/>
      <c r="C63" s="2" t="s">
        <v>5</v>
      </c>
      <c r="D63" s="2">
        <v>5</v>
      </c>
      <c r="E63" s="2">
        <v>2.08</v>
      </c>
      <c r="F63" s="12">
        <v>41122</v>
      </c>
      <c r="G63" s="18">
        <v>2014</v>
      </c>
      <c r="H63" s="2">
        <v>0</v>
      </c>
      <c r="I63" s="21">
        <v>1</v>
      </c>
      <c r="J63" s="2">
        <v>2</v>
      </c>
      <c r="K63" s="24">
        <v>2.2880000000000003</v>
      </c>
      <c r="L63" s="11">
        <v>0.87412587412587406</v>
      </c>
      <c r="M63" s="26">
        <f>J63/((8760)*(E63/1000))</f>
        <v>0.1097646645591851</v>
      </c>
    </row>
    <row r="64" spans="1:13" x14ac:dyDescent="0.25">
      <c r="A64" s="35">
        <v>8343</v>
      </c>
      <c r="B64" s="35"/>
      <c r="C64" s="2" t="s">
        <v>5</v>
      </c>
      <c r="D64" s="2">
        <v>13</v>
      </c>
      <c r="E64" s="2">
        <v>4.1399999999999997</v>
      </c>
      <c r="F64" s="12">
        <v>41153</v>
      </c>
      <c r="G64" s="18">
        <v>2014</v>
      </c>
      <c r="H64" s="2">
        <v>0</v>
      </c>
      <c r="I64" s="21">
        <v>1</v>
      </c>
      <c r="J64" s="2">
        <v>4</v>
      </c>
      <c r="K64" s="24">
        <v>4.5540000000000003</v>
      </c>
      <c r="L64" s="11">
        <v>0.87834870443566093</v>
      </c>
      <c r="M64" s="26">
        <f>J64/((8760)*(E64/1000))</f>
        <v>0.11029492863918118</v>
      </c>
    </row>
    <row r="65" spans="1:13" x14ac:dyDescent="0.25">
      <c r="A65" s="35">
        <v>8358</v>
      </c>
      <c r="B65" s="35"/>
      <c r="C65" s="2" t="s">
        <v>5</v>
      </c>
      <c r="D65" s="2">
        <v>13</v>
      </c>
      <c r="E65" s="2">
        <v>4.1399999999999997</v>
      </c>
      <c r="F65" s="12">
        <v>41122</v>
      </c>
      <c r="G65" s="18">
        <v>2014</v>
      </c>
      <c r="H65" s="2">
        <v>0</v>
      </c>
      <c r="I65" s="21">
        <v>1</v>
      </c>
      <c r="J65" s="2">
        <v>4</v>
      </c>
      <c r="K65" s="24">
        <v>4.5540000000000003</v>
      </c>
      <c r="L65" s="11">
        <v>0.87834870443566093</v>
      </c>
      <c r="M65" s="26">
        <f>J65/((8760)*(E65/1000))</f>
        <v>0.11029492863918118</v>
      </c>
    </row>
    <row r="66" spans="1:13" x14ac:dyDescent="0.25">
      <c r="A66" s="35">
        <v>8375</v>
      </c>
      <c r="B66" s="35"/>
      <c r="C66" s="2" t="s">
        <v>5</v>
      </c>
      <c r="D66" s="2">
        <v>13</v>
      </c>
      <c r="E66" s="2">
        <v>4.1399999999999997</v>
      </c>
      <c r="F66" s="12">
        <v>41153</v>
      </c>
      <c r="G66" s="18">
        <v>2014</v>
      </c>
      <c r="H66" s="2">
        <v>0</v>
      </c>
      <c r="I66" s="21">
        <v>1</v>
      </c>
      <c r="J66" s="2">
        <v>4</v>
      </c>
      <c r="K66" s="24">
        <v>4.5540000000000003</v>
      </c>
      <c r="L66" s="11">
        <v>0.87834870443566093</v>
      </c>
      <c r="M66" s="26">
        <f>J66/((8760)*(E66/1000))</f>
        <v>0.11029492863918118</v>
      </c>
    </row>
    <row r="67" spans="1:13" x14ac:dyDescent="0.25">
      <c r="A67" s="35">
        <v>8404</v>
      </c>
      <c r="B67" s="35"/>
      <c r="C67" s="2" t="s">
        <v>5</v>
      </c>
      <c r="D67" s="2">
        <v>6</v>
      </c>
      <c r="E67" s="2">
        <v>4.1399999999999997</v>
      </c>
      <c r="F67" s="12">
        <v>41153</v>
      </c>
      <c r="G67" s="18">
        <v>2014</v>
      </c>
      <c r="H67" s="2">
        <v>0</v>
      </c>
      <c r="I67" s="21">
        <v>1</v>
      </c>
      <c r="J67" s="2">
        <v>4</v>
      </c>
      <c r="K67" s="24">
        <v>4.5540000000000003</v>
      </c>
      <c r="L67" s="11">
        <v>0.87834870443566093</v>
      </c>
      <c r="M67" s="26">
        <f>J67/((8760)*(E67/1000))</f>
        <v>0.11029492863918118</v>
      </c>
    </row>
    <row r="68" spans="1:13" x14ac:dyDescent="0.25">
      <c r="A68" s="35">
        <v>8331</v>
      </c>
      <c r="B68" s="35"/>
      <c r="C68" s="2" t="s">
        <v>5</v>
      </c>
      <c r="D68" s="2">
        <v>8</v>
      </c>
      <c r="E68" s="2">
        <v>7.13</v>
      </c>
      <c r="F68" s="12">
        <v>41122</v>
      </c>
      <c r="G68" s="18">
        <v>2014</v>
      </c>
      <c r="H68" s="2">
        <v>0</v>
      </c>
      <c r="I68" s="21">
        <v>1</v>
      </c>
      <c r="J68" s="2">
        <v>7</v>
      </c>
      <c r="K68" s="24">
        <v>7.8430000000000009</v>
      </c>
      <c r="L68" s="11">
        <v>0.89251561902333276</v>
      </c>
      <c r="M68" s="26">
        <f>J68/((8760)*(E68/1000))</f>
        <v>0.11207387910110345</v>
      </c>
    </row>
    <row r="69" spans="1:13" x14ac:dyDescent="0.25">
      <c r="A69" s="35">
        <v>2450</v>
      </c>
      <c r="B69" s="35"/>
      <c r="C69" s="2" t="s">
        <v>5</v>
      </c>
      <c r="D69" s="2">
        <v>3</v>
      </c>
      <c r="E69" s="2">
        <v>44.8</v>
      </c>
      <c r="F69" s="12">
        <v>40575</v>
      </c>
      <c r="G69" s="18">
        <v>2013</v>
      </c>
      <c r="H69" s="2">
        <v>0</v>
      </c>
      <c r="I69" s="21">
        <v>1</v>
      </c>
      <c r="J69" s="2">
        <v>44</v>
      </c>
      <c r="K69" s="24">
        <v>49.28</v>
      </c>
      <c r="L69" s="11">
        <v>0.89285714285714279</v>
      </c>
      <c r="M69" s="26">
        <f>J69/((8760)*(E69/1000))</f>
        <v>0.11211676451402479</v>
      </c>
    </row>
    <row r="70" spans="1:13" x14ac:dyDescent="0.25">
      <c r="A70" s="35">
        <v>2433</v>
      </c>
      <c r="B70" s="35"/>
      <c r="C70" s="2" t="s">
        <v>5</v>
      </c>
      <c r="D70" s="2">
        <v>6</v>
      </c>
      <c r="E70" s="2">
        <v>8.14</v>
      </c>
      <c r="F70" s="12">
        <v>40603</v>
      </c>
      <c r="G70" s="18">
        <v>2012</v>
      </c>
      <c r="H70" s="2">
        <v>0</v>
      </c>
      <c r="I70" s="21">
        <v>1</v>
      </c>
      <c r="J70" s="2">
        <v>8</v>
      </c>
      <c r="K70" s="24">
        <v>8.9540000000000006</v>
      </c>
      <c r="L70" s="11">
        <v>0.89345543890998436</v>
      </c>
      <c r="M70" s="26">
        <f>J70/((8760)*(E70/1000))</f>
        <v>0.1121918930138108</v>
      </c>
    </row>
    <row r="71" spans="1:13" x14ac:dyDescent="0.25">
      <c r="A71" s="35">
        <v>2433</v>
      </c>
      <c r="B71" s="35"/>
      <c r="C71" s="2" t="s">
        <v>5</v>
      </c>
      <c r="D71" s="2">
        <v>6</v>
      </c>
      <c r="E71" s="2">
        <v>8.14</v>
      </c>
      <c r="F71" s="12">
        <v>40603</v>
      </c>
      <c r="G71" s="18">
        <v>2014</v>
      </c>
      <c r="H71" s="2">
        <v>0</v>
      </c>
      <c r="I71" s="21">
        <v>1</v>
      </c>
      <c r="J71" s="2">
        <v>8</v>
      </c>
      <c r="K71" s="24">
        <v>8.9540000000000006</v>
      </c>
      <c r="L71" s="11">
        <v>0.89345543890998436</v>
      </c>
      <c r="M71" s="26">
        <f>J71/((8760)*(E71/1000))</f>
        <v>0.1121918930138108</v>
      </c>
    </row>
    <row r="72" spans="1:13" x14ac:dyDescent="0.25">
      <c r="A72" s="35">
        <v>8389</v>
      </c>
      <c r="B72" s="35"/>
      <c r="C72" s="2" t="s">
        <v>5</v>
      </c>
      <c r="D72" s="2">
        <v>6</v>
      </c>
      <c r="E72" s="2">
        <v>5.0599999999999996</v>
      </c>
      <c r="F72" s="12">
        <v>41153</v>
      </c>
      <c r="G72" s="18">
        <v>2013</v>
      </c>
      <c r="H72" s="2">
        <v>0</v>
      </c>
      <c r="I72" s="21">
        <v>1</v>
      </c>
      <c r="J72" s="2">
        <v>5</v>
      </c>
      <c r="K72" s="24">
        <v>5.5659999999999998</v>
      </c>
      <c r="L72" s="11">
        <v>0.89831117499101687</v>
      </c>
      <c r="M72" s="26">
        <f>J72/((8760)*(E72/1000))</f>
        <v>0.11280163156279893</v>
      </c>
    </row>
    <row r="73" spans="1:13" x14ac:dyDescent="0.25">
      <c r="A73" s="35">
        <v>170</v>
      </c>
      <c r="B73" s="35"/>
      <c r="C73" s="2" t="s">
        <v>5</v>
      </c>
      <c r="D73" s="2">
        <v>2</v>
      </c>
      <c r="E73" s="2">
        <v>3.024</v>
      </c>
      <c r="F73" s="12">
        <v>40087</v>
      </c>
      <c r="G73" s="18">
        <v>2012</v>
      </c>
      <c r="H73" s="2">
        <v>0</v>
      </c>
      <c r="I73" s="21">
        <v>1</v>
      </c>
      <c r="J73" s="2">
        <v>3</v>
      </c>
      <c r="K73" s="24">
        <v>3.3264000000000005</v>
      </c>
      <c r="L73" s="11">
        <v>0.90187590187590172</v>
      </c>
      <c r="M73" s="26">
        <f>J73/((8760)*(E73/1000))</f>
        <v>0.1132492570848735</v>
      </c>
    </row>
    <row r="74" spans="1:13" x14ac:dyDescent="0.25">
      <c r="A74" s="35">
        <v>458</v>
      </c>
      <c r="B74" s="35"/>
      <c r="C74" s="2" t="s">
        <v>5</v>
      </c>
      <c r="D74" s="2">
        <v>6</v>
      </c>
      <c r="E74" s="2">
        <v>4.032</v>
      </c>
      <c r="F74" s="12">
        <v>40210</v>
      </c>
      <c r="G74" s="18">
        <v>2013</v>
      </c>
      <c r="H74" s="2">
        <v>0</v>
      </c>
      <c r="I74" s="21">
        <v>1</v>
      </c>
      <c r="J74" s="2">
        <v>4</v>
      </c>
      <c r="K74" s="24">
        <v>4.4352</v>
      </c>
      <c r="L74" s="11">
        <v>0.90187590187590183</v>
      </c>
      <c r="M74" s="26">
        <f>J74/((8760)*(E74/1000))</f>
        <v>0.11324925708487352</v>
      </c>
    </row>
    <row r="75" spans="1:13" x14ac:dyDescent="0.25">
      <c r="A75" s="35">
        <v>2247</v>
      </c>
      <c r="B75" s="35"/>
      <c r="C75" s="2" t="s">
        <v>5</v>
      </c>
      <c r="D75" s="2">
        <v>2</v>
      </c>
      <c r="E75" s="2">
        <v>4.0250000000000004</v>
      </c>
      <c r="F75" s="12">
        <v>40603</v>
      </c>
      <c r="G75" s="18">
        <v>2012</v>
      </c>
      <c r="H75" s="2">
        <v>0</v>
      </c>
      <c r="I75" s="21">
        <v>1</v>
      </c>
      <c r="J75" s="2">
        <v>4</v>
      </c>
      <c r="K75" s="24">
        <v>4.4275000000000011</v>
      </c>
      <c r="L75" s="11">
        <v>0.9034443817052511</v>
      </c>
      <c r="M75" s="26">
        <f>J75/((8760)*(E75/1000))</f>
        <v>0.11344621231458635</v>
      </c>
    </row>
    <row r="76" spans="1:13" x14ac:dyDescent="0.25">
      <c r="A76" s="35">
        <v>2247</v>
      </c>
      <c r="B76" s="35"/>
      <c r="C76" s="2" t="s">
        <v>5</v>
      </c>
      <c r="D76" s="2">
        <v>2</v>
      </c>
      <c r="E76" s="2">
        <v>4.0250000000000004</v>
      </c>
      <c r="F76" s="12">
        <v>40603</v>
      </c>
      <c r="G76" s="18">
        <v>2014</v>
      </c>
      <c r="H76" s="2">
        <v>0</v>
      </c>
      <c r="I76" s="21">
        <v>1</v>
      </c>
      <c r="J76" s="2">
        <v>4</v>
      </c>
      <c r="K76" s="24">
        <v>4.4275000000000011</v>
      </c>
      <c r="L76" s="11">
        <v>0.9034443817052511</v>
      </c>
      <c r="M76" s="26">
        <f>J76/((8760)*(E76/1000))</f>
        <v>0.11344621231458635</v>
      </c>
    </row>
    <row r="77" spans="1:13" x14ac:dyDescent="0.25">
      <c r="A77" s="35">
        <v>1717</v>
      </c>
      <c r="B77" s="35"/>
      <c r="C77" s="2" t="s">
        <v>5</v>
      </c>
      <c r="D77" s="2">
        <v>2</v>
      </c>
      <c r="E77" s="2">
        <v>7</v>
      </c>
      <c r="F77" s="12">
        <v>40422</v>
      </c>
      <c r="G77" s="18">
        <v>2012</v>
      </c>
      <c r="H77" s="2">
        <v>0</v>
      </c>
      <c r="I77" s="21">
        <v>1</v>
      </c>
      <c r="J77" s="2">
        <v>7</v>
      </c>
      <c r="K77" s="24">
        <v>7.7000000000000011</v>
      </c>
      <c r="L77" s="11">
        <v>0.90909090909090895</v>
      </c>
      <c r="M77" s="26">
        <f>J77/((8760)*(E77/1000))</f>
        <v>0.11415525114155251</v>
      </c>
    </row>
    <row r="78" spans="1:13" x14ac:dyDescent="0.25">
      <c r="A78" s="35">
        <v>1717</v>
      </c>
      <c r="B78" s="35"/>
      <c r="C78" s="2" t="s">
        <v>5</v>
      </c>
      <c r="D78" s="2">
        <v>2</v>
      </c>
      <c r="E78" s="2">
        <v>7</v>
      </c>
      <c r="F78" s="12">
        <v>40422</v>
      </c>
      <c r="G78" s="18">
        <v>2014</v>
      </c>
      <c r="H78" s="2">
        <v>0</v>
      </c>
      <c r="I78" s="21">
        <v>1</v>
      </c>
      <c r="J78" s="2">
        <v>7</v>
      </c>
      <c r="K78" s="24">
        <v>7.7000000000000011</v>
      </c>
      <c r="L78" s="11">
        <v>0.90909090909090895</v>
      </c>
      <c r="M78" s="26">
        <f>J78/((8760)*(E78/1000))</f>
        <v>0.11415525114155251</v>
      </c>
    </row>
    <row r="79" spans="1:13" x14ac:dyDescent="0.25">
      <c r="A79" s="35">
        <v>176</v>
      </c>
      <c r="B79" s="35"/>
      <c r="C79" s="2" t="s">
        <v>5</v>
      </c>
      <c r="D79" s="2">
        <v>2</v>
      </c>
      <c r="E79" s="2">
        <v>3</v>
      </c>
      <c r="F79" s="12">
        <v>40087</v>
      </c>
      <c r="G79" s="18">
        <v>2013</v>
      </c>
      <c r="H79" s="2">
        <v>0</v>
      </c>
      <c r="I79" s="21">
        <v>1</v>
      </c>
      <c r="J79" s="2">
        <v>3</v>
      </c>
      <c r="K79" s="24">
        <v>3.3000000000000003</v>
      </c>
      <c r="L79" s="11">
        <v>0.90909090909090906</v>
      </c>
      <c r="M79" s="26">
        <f>J79/((8760)*(E79/1000))</f>
        <v>0.11415525114155251</v>
      </c>
    </row>
    <row r="80" spans="1:13" x14ac:dyDescent="0.25">
      <c r="A80" s="35">
        <v>182</v>
      </c>
      <c r="B80" s="35"/>
      <c r="C80" s="2" t="s">
        <v>5</v>
      </c>
      <c r="D80" s="2">
        <v>2</v>
      </c>
      <c r="E80" s="2">
        <v>4</v>
      </c>
      <c r="F80" s="12">
        <v>40057</v>
      </c>
      <c r="G80" s="18">
        <v>2011</v>
      </c>
      <c r="H80" s="2">
        <v>0</v>
      </c>
      <c r="I80" s="21">
        <v>1</v>
      </c>
      <c r="J80" s="2">
        <v>4</v>
      </c>
      <c r="K80" s="24">
        <v>4.4000000000000004</v>
      </c>
      <c r="L80" s="11">
        <v>0.90909090909090906</v>
      </c>
      <c r="M80" s="26">
        <f>J80/((8760)*(E80/1000))</f>
        <v>0.11415525114155252</v>
      </c>
    </row>
    <row r="81" spans="1:13" x14ac:dyDescent="0.25">
      <c r="A81" s="35">
        <v>2361</v>
      </c>
      <c r="B81" s="35"/>
      <c r="C81" s="2" t="s">
        <v>5</v>
      </c>
      <c r="D81" s="2">
        <v>8</v>
      </c>
      <c r="E81" s="2">
        <v>4.9950000000000001</v>
      </c>
      <c r="F81" s="12">
        <v>40603</v>
      </c>
      <c r="G81" s="18">
        <v>2014</v>
      </c>
      <c r="H81" s="2">
        <v>0</v>
      </c>
      <c r="I81" s="21">
        <v>1</v>
      </c>
      <c r="J81" s="2">
        <v>5</v>
      </c>
      <c r="K81" s="24">
        <v>5.4945000000000004</v>
      </c>
      <c r="L81" s="11">
        <v>0.91000091000090999</v>
      </c>
      <c r="M81" s="26">
        <f>J81/((8760)*(E81/1000))</f>
        <v>0.11426952066221473</v>
      </c>
    </row>
    <row r="82" spans="1:13" x14ac:dyDescent="0.25">
      <c r="A82" s="35">
        <v>3300</v>
      </c>
      <c r="B82" s="35"/>
      <c r="C82" s="2" t="s">
        <v>5</v>
      </c>
      <c r="D82" s="2">
        <v>5</v>
      </c>
      <c r="E82" s="2">
        <v>9.99</v>
      </c>
      <c r="F82" s="12">
        <v>40664</v>
      </c>
      <c r="G82" s="18">
        <v>2013</v>
      </c>
      <c r="H82" s="2">
        <v>0</v>
      </c>
      <c r="I82" s="21">
        <v>1</v>
      </c>
      <c r="J82" s="2">
        <v>10</v>
      </c>
      <c r="K82" s="24">
        <v>10.989000000000001</v>
      </c>
      <c r="L82" s="11">
        <v>0.91000091000090999</v>
      </c>
      <c r="M82" s="26">
        <f>J82/((8760)*(E82/1000))</f>
        <v>0.11426952066221473</v>
      </c>
    </row>
    <row r="83" spans="1:13" x14ac:dyDescent="0.25">
      <c r="A83" s="35">
        <v>1319</v>
      </c>
      <c r="B83" s="35"/>
      <c r="C83" s="2" t="s">
        <v>5</v>
      </c>
      <c r="D83" s="2">
        <v>8</v>
      </c>
      <c r="E83" s="2">
        <v>2.99</v>
      </c>
      <c r="F83" s="12">
        <v>40513</v>
      </c>
      <c r="G83" s="18">
        <v>2011</v>
      </c>
      <c r="H83" s="2">
        <v>0</v>
      </c>
      <c r="I83" s="21">
        <v>1</v>
      </c>
      <c r="J83" s="2">
        <v>3</v>
      </c>
      <c r="K83" s="24">
        <v>3.2890000000000006</v>
      </c>
      <c r="L83" s="11">
        <v>0.91213134691395548</v>
      </c>
      <c r="M83" s="26">
        <f>J83/((8760)*(E83/1000))</f>
        <v>0.11453704127914968</v>
      </c>
    </row>
    <row r="84" spans="1:13" x14ac:dyDescent="0.25">
      <c r="A84" s="35">
        <v>1319</v>
      </c>
      <c r="B84" s="35"/>
      <c r="C84" s="2" t="s">
        <v>5</v>
      </c>
      <c r="D84" s="2">
        <v>8</v>
      </c>
      <c r="E84" s="2">
        <v>2.99</v>
      </c>
      <c r="F84" s="12">
        <v>40513</v>
      </c>
      <c r="G84" s="18">
        <v>2013</v>
      </c>
      <c r="H84" s="2">
        <v>0</v>
      </c>
      <c r="I84" s="21">
        <v>1</v>
      </c>
      <c r="J84" s="2">
        <v>3</v>
      </c>
      <c r="K84" s="24">
        <v>3.2890000000000006</v>
      </c>
      <c r="L84" s="11">
        <v>0.91213134691395548</v>
      </c>
      <c r="M84" s="26">
        <f>J84/((8760)*(E84/1000))</f>
        <v>0.11453704127914968</v>
      </c>
    </row>
    <row r="85" spans="1:13" x14ac:dyDescent="0.25">
      <c r="A85" s="35">
        <v>1458</v>
      </c>
      <c r="B85" s="35"/>
      <c r="C85" s="2" t="s">
        <v>5</v>
      </c>
      <c r="D85" s="2">
        <v>8</v>
      </c>
      <c r="E85" s="2">
        <v>2.99</v>
      </c>
      <c r="F85" s="12">
        <v>40513</v>
      </c>
      <c r="G85" s="18">
        <v>2011</v>
      </c>
      <c r="H85" s="2">
        <v>0</v>
      </c>
      <c r="I85" s="21">
        <v>1</v>
      </c>
      <c r="J85" s="2">
        <v>3</v>
      </c>
      <c r="K85" s="24">
        <v>3.2890000000000006</v>
      </c>
      <c r="L85" s="11">
        <v>0.91213134691395548</v>
      </c>
      <c r="M85" s="26">
        <f>J85/((8760)*(E85/1000))</f>
        <v>0.11453704127914968</v>
      </c>
    </row>
    <row r="86" spans="1:13" x14ac:dyDescent="0.25">
      <c r="A86" s="35">
        <v>1458</v>
      </c>
      <c r="B86" s="35"/>
      <c r="C86" s="2" t="s">
        <v>5</v>
      </c>
      <c r="D86" s="2">
        <v>8</v>
      </c>
      <c r="E86" s="2">
        <v>2.99</v>
      </c>
      <c r="F86" s="12">
        <v>40513</v>
      </c>
      <c r="G86" s="18">
        <v>2014</v>
      </c>
      <c r="H86" s="2">
        <v>0</v>
      </c>
      <c r="I86" s="21">
        <v>1</v>
      </c>
      <c r="J86" s="2">
        <v>3</v>
      </c>
      <c r="K86" s="24">
        <v>3.2890000000000006</v>
      </c>
      <c r="L86" s="11">
        <v>0.91213134691395548</v>
      </c>
      <c r="M86" s="26">
        <f>J86/((8760)*(E86/1000))</f>
        <v>0.11453704127914968</v>
      </c>
    </row>
    <row r="87" spans="1:13" x14ac:dyDescent="0.25">
      <c r="A87" s="35">
        <v>8329</v>
      </c>
      <c r="B87" s="35"/>
      <c r="C87" s="2" t="s">
        <v>5</v>
      </c>
      <c r="D87" s="2">
        <v>8</v>
      </c>
      <c r="E87" s="2">
        <v>2.99</v>
      </c>
      <c r="F87" s="12">
        <v>41122</v>
      </c>
      <c r="G87" s="18">
        <v>2013</v>
      </c>
      <c r="H87" s="2">
        <v>0</v>
      </c>
      <c r="I87" s="21">
        <v>1</v>
      </c>
      <c r="J87" s="2">
        <v>3</v>
      </c>
      <c r="K87" s="24">
        <v>3.2890000000000006</v>
      </c>
      <c r="L87" s="11">
        <v>0.91213134691395548</v>
      </c>
      <c r="M87" s="26">
        <f>J87/((8760)*(E87/1000))</f>
        <v>0.11453704127914968</v>
      </c>
    </row>
    <row r="88" spans="1:13" x14ac:dyDescent="0.25">
      <c r="A88" s="35">
        <v>8351</v>
      </c>
      <c r="B88" s="35"/>
      <c r="C88" s="2" t="s">
        <v>5</v>
      </c>
      <c r="D88" s="2">
        <v>13</v>
      </c>
      <c r="E88" s="2">
        <v>2.99</v>
      </c>
      <c r="F88" s="12">
        <v>41153</v>
      </c>
      <c r="G88" s="18">
        <v>2013</v>
      </c>
      <c r="H88" s="2">
        <v>0</v>
      </c>
      <c r="I88" s="21">
        <v>1</v>
      </c>
      <c r="J88" s="2">
        <v>3</v>
      </c>
      <c r="K88" s="24">
        <v>3.2890000000000006</v>
      </c>
      <c r="L88" s="11">
        <v>0.91213134691395548</v>
      </c>
      <c r="M88" s="26">
        <f>J88/((8760)*(E88/1000))</f>
        <v>0.11453704127914968</v>
      </c>
    </row>
    <row r="89" spans="1:13" x14ac:dyDescent="0.25">
      <c r="A89" s="35">
        <v>8351</v>
      </c>
      <c r="B89" s="35"/>
      <c r="C89" s="2" t="s">
        <v>5</v>
      </c>
      <c r="D89" s="2">
        <v>13</v>
      </c>
      <c r="E89" s="2">
        <v>2.99</v>
      </c>
      <c r="F89" s="12">
        <v>41153</v>
      </c>
      <c r="G89" s="18">
        <v>2014</v>
      </c>
      <c r="H89" s="2">
        <v>0</v>
      </c>
      <c r="I89" s="21">
        <v>1</v>
      </c>
      <c r="J89" s="2">
        <v>3</v>
      </c>
      <c r="K89" s="24">
        <v>3.2890000000000006</v>
      </c>
      <c r="L89" s="11">
        <v>0.91213134691395548</v>
      </c>
      <c r="M89" s="26">
        <f>J89/((8760)*(E89/1000))</f>
        <v>0.11453704127914968</v>
      </c>
    </row>
    <row r="90" spans="1:13" x14ac:dyDescent="0.25">
      <c r="A90" s="35">
        <v>8422</v>
      </c>
      <c r="B90" s="35"/>
      <c r="C90" s="2" t="s">
        <v>5</v>
      </c>
      <c r="D90" s="2">
        <v>6</v>
      </c>
      <c r="E90" s="2">
        <v>2.99</v>
      </c>
      <c r="F90" s="12">
        <v>41244</v>
      </c>
      <c r="G90" s="18">
        <v>2013</v>
      </c>
      <c r="H90" s="2">
        <v>0</v>
      </c>
      <c r="I90" s="21">
        <v>1</v>
      </c>
      <c r="J90" s="2">
        <v>3</v>
      </c>
      <c r="K90" s="24">
        <v>3.2890000000000006</v>
      </c>
      <c r="L90" s="11">
        <v>0.91213134691395548</v>
      </c>
      <c r="M90" s="26">
        <f>J90/((8760)*(E90/1000))</f>
        <v>0.11453704127914968</v>
      </c>
    </row>
    <row r="91" spans="1:13" x14ac:dyDescent="0.25">
      <c r="A91" s="35">
        <v>8422</v>
      </c>
      <c r="B91" s="35"/>
      <c r="C91" s="2" t="s">
        <v>5</v>
      </c>
      <c r="D91" s="2">
        <v>6</v>
      </c>
      <c r="E91" s="2">
        <v>2.99</v>
      </c>
      <c r="F91" s="12">
        <v>41244</v>
      </c>
      <c r="G91" s="18">
        <v>2014</v>
      </c>
      <c r="H91" s="2">
        <v>0</v>
      </c>
      <c r="I91" s="21">
        <v>1</v>
      </c>
      <c r="J91" s="2">
        <v>3</v>
      </c>
      <c r="K91" s="24">
        <v>3.2890000000000006</v>
      </c>
      <c r="L91" s="11">
        <v>0.91213134691395548</v>
      </c>
      <c r="M91" s="26">
        <f>J91/((8760)*(E91/1000))</f>
        <v>0.11453704127914968</v>
      </c>
    </row>
    <row r="92" spans="1:13" x14ac:dyDescent="0.25">
      <c r="A92" s="35">
        <v>8362</v>
      </c>
      <c r="B92" s="35"/>
      <c r="C92" s="2" t="s">
        <v>5</v>
      </c>
      <c r="D92" s="2">
        <v>13</v>
      </c>
      <c r="E92" s="2">
        <v>7.9550000000000001</v>
      </c>
      <c r="F92" s="12">
        <v>41122</v>
      </c>
      <c r="G92" s="18">
        <v>2013</v>
      </c>
      <c r="H92" s="2">
        <v>0</v>
      </c>
      <c r="I92" s="21">
        <v>1</v>
      </c>
      <c r="J92" s="2">
        <v>8</v>
      </c>
      <c r="K92" s="24">
        <v>8.7505000000000006</v>
      </c>
      <c r="L92" s="11">
        <v>0.91423347237300723</v>
      </c>
      <c r="M92" s="26">
        <f>J92/((8760)*(E92/1000))</f>
        <v>0.11480100680482967</v>
      </c>
    </row>
    <row r="93" spans="1:13" x14ac:dyDescent="0.25">
      <c r="A93" s="35">
        <v>3153</v>
      </c>
      <c r="B93" s="35"/>
      <c r="C93" s="2" t="s">
        <v>5</v>
      </c>
      <c r="D93" s="2">
        <v>5</v>
      </c>
      <c r="E93" s="2">
        <v>5.94</v>
      </c>
      <c r="F93" s="12">
        <v>40695</v>
      </c>
      <c r="G93" s="18">
        <v>2012</v>
      </c>
      <c r="H93" s="2">
        <v>0</v>
      </c>
      <c r="I93" s="21">
        <v>1</v>
      </c>
      <c r="J93" s="2">
        <v>6</v>
      </c>
      <c r="K93" s="24">
        <v>6.5340000000000007</v>
      </c>
      <c r="L93" s="11">
        <v>0.9182736455463727</v>
      </c>
      <c r="M93" s="26">
        <f>J93/((8760)*(E93/1000))</f>
        <v>0.11530833448641668</v>
      </c>
    </row>
    <row r="94" spans="1:13" x14ac:dyDescent="0.25">
      <c r="A94" s="35">
        <v>3153</v>
      </c>
      <c r="B94" s="35"/>
      <c r="C94" s="2" t="s">
        <v>5</v>
      </c>
      <c r="D94" s="2">
        <v>5</v>
      </c>
      <c r="E94" s="2">
        <v>5.94</v>
      </c>
      <c r="F94" s="12">
        <v>40695</v>
      </c>
      <c r="G94" s="18">
        <v>2013</v>
      </c>
      <c r="H94" s="2">
        <v>0</v>
      </c>
      <c r="I94" s="21">
        <v>1</v>
      </c>
      <c r="J94" s="2">
        <v>6</v>
      </c>
      <c r="K94" s="24">
        <v>6.5340000000000007</v>
      </c>
      <c r="L94" s="11">
        <v>0.9182736455463727</v>
      </c>
      <c r="M94" s="26">
        <f>J94/((8760)*(E94/1000))</f>
        <v>0.11530833448641668</v>
      </c>
    </row>
    <row r="95" spans="1:13" x14ac:dyDescent="0.25">
      <c r="A95" s="35">
        <v>3153</v>
      </c>
      <c r="B95" s="35"/>
      <c r="C95" s="2" t="s">
        <v>5</v>
      </c>
      <c r="D95" s="2">
        <v>5</v>
      </c>
      <c r="E95" s="2">
        <v>5.94</v>
      </c>
      <c r="F95" s="12">
        <v>40695</v>
      </c>
      <c r="G95" s="18">
        <v>2014</v>
      </c>
      <c r="H95" s="2">
        <v>0</v>
      </c>
      <c r="I95" s="21">
        <v>1</v>
      </c>
      <c r="J95" s="2">
        <v>6</v>
      </c>
      <c r="K95" s="24">
        <v>6.5340000000000007</v>
      </c>
      <c r="L95" s="11">
        <v>0.9182736455463727</v>
      </c>
      <c r="M95" s="26">
        <f>J95/((8760)*(E95/1000))</f>
        <v>0.11530833448641668</v>
      </c>
    </row>
    <row r="96" spans="1:13" x14ac:dyDescent="0.25">
      <c r="A96" s="35">
        <v>8391</v>
      </c>
      <c r="B96" s="35"/>
      <c r="C96" s="2" t="s">
        <v>5</v>
      </c>
      <c r="D96" s="2">
        <v>6</v>
      </c>
      <c r="E96" s="2">
        <v>3.91</v>
      </c>
      <c r="F96" s="12">
        <v>41183</v>
      </c>
      <c r="G96" s="18">
        <v>2014</v>
      </c>
      <c r="H96" s="2">
        <v>0</v>
      </c>
      <c r="I96" s="21">
        <v>1</v>
      </c>
      <c r="J96" s="2">
        <v>4</v>
      </c>
      <c r="K96" s="24">
        <v>4.3010000000000002</v>
      </c>
      <c r="L96" s="11">
        <v>0.93001627528481745</v>
      </c>
      <c r="M96" s="26">
        <f>J96/((8760)*(E96/1000))</f>
        <v>0.11678286561795652</v>
      </c>
    </row>
    <row r="97" spans="1:13" x14ac:dyDescent="0.25">
      <c r="A97" s="35">
        <v>1292</v>
      </c>
      <c r="B97" s="35"/>
      <c r="C97" s="2" t="s">
        <v>5</v>
      </c>
      <c r="D97" s="2">
        <v>2</v>
      </c>
      <c r="E97" s="2">
        <v>5.85</v>
      </c>
      <c r="F97" s="12">
        <v>40391</v>
      </c>
      <c r="G97" s="18">
        <v>2011</v>
      </c>
      <c r="H97" s="2">
        <v>0</v>
      </c>
      <c r="I97" s="21">
        <v>1</v>
      </c>
      <c r="J97" s="2">
        <v>6</v>
      </c>
      <c r="K97" s="24">
        <v>6.4350000000000005</v>
      </c>
      <c r="L97" s="11">
        <v>0.93240093240093236</v>
      </c>
      <c r="M97" s="26">
        <f>J97/((8760)*(E97/1000))</f>
        <v>0.1170823088631308</v>
      </c>
    </row>
    <row r="98" spans="1:13" x14ac:dyDescent="0.25">
      <c r="A98" s="35">
        <v>1292</v>
      </c>
      <c r="B98" s="35"/>
      <c r="C98" s="2" t="s">
        <v>5</v>
      </c>
      <c r="D98" s="2">
        <v>2</v>
      </c>
      <c r="E98" s="2">
        <v>5.85</v>
      </c>
      <c r="F98" s="12">
        <v>40391</v>
      </c>
      <c r="G98" s="18">
        <v>2012</v>
      </c>
      <c r="H98" s="2">
        <v>0</v>
      </c>
      <c r="I98" s="21">
        <v>1</v>
      </c>
      <c r="J98" s="2">
        <v>6</v>
      </c>
      <c r="K98" s="24">
        <v>6.4350000000000005</v>
      </c>
      <c r="L98" s="11">
        <v>0.93240093240093236</v>
      </c>
      <c r="M98" s="26">
        <f>J98/((8760)*(E98/1000))</f>
        <v>0.1170823088631308</v>
      </c>
    </row>
    <row r="99" spans="1:13" x14ac:dyDescent="0.25">
      <c r="A99" s="35">
        <v>1292</v>
      </c>
      <c r="B99" s="35"/>
      <c r="C99" s="2" t="s">
        <v>5</v>
      </c>
      <c r="D99" s="2">
        <v>2</v>
      </c>
      <c r="E99" s="2">
        <v>5.85</v>
      </c>
      <c r="F99" s="12">
        <v>40391</v>
      </c>
      <c r="G99" s="18">
        <v>2013</v>
      </c>
      <c r="H99" s="2">
        <v>0</v>
      </c>
      <c r="I99" s="21">
        <v>1</v>
      </c>
      <c r="J99" s="2">
        <v>6</v>
      </c>
      <c r="K99" s="24">
        <v>6.4350000000000005</v>
      </c>
      <c r="L99" s="11">
        <v>0.93240093240093236</v>
      </c>
      <c r="M99" s="26">
        <f>J99/((8760)*(E99/1000))</f>
        <v>0.1170823088631308</v>
      </c>
    </row>
    <row r="100" spans="1:13" x14ac:dyDescent="0.25">
      <c r="A100" s="35">
        <v>1292</v>
      </c>
      <c r="B100" s="35"/>
      <c r="C100" s="2" t="s">
        <v>5</v>
      </c>
      <c r="D100" s="2">
        <v>2</v>
      </c>
      <c r="E100" s="2">
        <v>5.85</v>
      </c>
      <c r="F100" s="12">
        <v>40391</v>
      </c>
      <c r="G100" s="18">
        <v>2014</v>
      </c>
      <c r="H100" s="2">
        <v>0</v>
      </c>
      <c r="I100" s="21">
        <v>1</v>
      </c>
      <c r="J100" s="2">
        <v>6</v>
      </c>
      <c r="K100" s="24">
        <v>6.4350000000000005</v>
      </c>
      <c r="L100" s="11">
        <v>0.93240093240093236</v>
      </c>
      <c r="M100" s="26">
        <f>J100/((8760)*(E100/1000))</f>
        <v>0.1170823088631308</v>
      </c>
    </row>
    <row r="101" spans="1:13" x14ac:dyDescent="0.25">
      <c r="A101" s="35">
        <v>8363</v>
      </c>
      <c r="B101" s="35"/>
      <c r="C101" s="2" t="s">
        <v>5</v>
      </c>
      <c r="D101" s="2">
        <v>13</v>
      </c>
      <c r="E101" s="2">
        <v>3.87</v>
      </c>
      <c r="F101" s="12">
        <v>41153</v>
      </c>
      <c r="G101" s="18">
        <v>2013</v>
      </c>
      <c r="H101" s="2">
        <v>0</v>
      </c>
      <c r="I101" s="21">
        <v>1</v>
      </c>
      <c r="J101" s="2">
        <v>4</v>
      </c>
      <c r="K101" s="24">
        <v>4.2570000000000006</v>
      </c>
      <c r="L101" s="11">
        <v>0.93962884660559065</v>
      </c>
      <c r="M101" s="26">
        <f>J101/((8760)*(E101/1000))</f>
        <v>0.11798992366051939</v>
      </c>
    </row>
    <row r="102" spans="1:13" x14ac:dyDescent="0.25">
      <c r="A102" s="35">
        <v>8373</v>
      </c>
      <c r="B102" s="35"/>
      <c r="C102" s="2" t="s">
        <v>5</v>
      </c>
      <c r="D102" s="2">
        <v>13</v>
      </c>
      <c r="E102" s="2">
        <v>3.87</v>
      </c>
      <c r="F102" s="12">
        <v>41153</v>
      </c>
      <c r="G102" s="18">
        <v>2013</v>
      </c>
      <c r="H102" s="2">
        <v>0</v>
      </c>
      <c r="I102" s="21">
        <v>1</v>
      </c>
      <c r="J102" s="2">
        <v>4</v>
      </c>
      <c r="K102" s="24">
        <v>4.2570000000000006</v>
      </c>
      <c r="L102" s="11">
        <v>0.93962884660559065</v>
      </c>
      <c r="M102" s="26">
        <f>J102/((8760)*(E102/1000))</f>
        <v>0.11798992366051939</v>
      </c>
    </row>
    <row r="103" spans="1:13" x14ac:dyDescent="0.25">
      <c r="A103" s="35">
        <v>8340</v>
      </c>
      <c r="B103" s="35"/>
      <c r="C103" s="2" t="s">
        <v>5</v>
      </c>
      <c r="D103" s="2">
        <v>8</v>
      </c>
      <c r="E103" s="2">
        <v>5.8049999999999997</v>
      </c>
      <c r="F103" s="12">
        <v>41153</v>
      </c>
      <c r="G103" s="18">
        <v>2013</v>
      </c>
      <c r="H103" s="2">
        <v>0</v>
      </c>
      <c r="I103" s="21">
        <v>1</v>
      </c>
      <c r="J103" s="2">
        <v>6</v>
      </c>
      <c r="K103" s="24">
        <v>6.3855000000000004</v>
      </c>
      <c r="L103" s="11">
        <v>0.93962884660559076</v>
      </c>
      <c r="M103" s="26">
        <f>J103/((8760)*(E103/1000))</f>
        <v>0.1179899236605194</v>
      </c>
    </row>
    <row r="104" spans="1:13" x14ac:dyDescent="0.25">
      <c r="A104" s="35">
        <v>8354</v>
      </c>
      <c r="B104" s="35"/>
      <c r="C104" s="2" t="s">
        <v>5</v>
      </c>
      <c r="D104" s="2">
        <v>13</v>
      </c>
      <c r="E104" s="2">
        <v>5.8049999999999997</v>
      </c>
      <c r="F104" s="12">
        <v>41122</v>
      </c>
      <c r="G104" s="18">
        <v>2014</v>
      </c>
      <c r="H104" s="2">
        <v>0</v>
      </c>
      <c r="I104" s="21">
        <v>1</v>
      </c>
      <c r="J104" s="2">
        <v>6</v>
      </c>
      <c r="K104" s="24">
        <v>6.3855000000000004</v>
      </c>
      <c r="L104" s="11">
        <v>0.93962884660559076</v>
      </c>
      <c r="M104" s="26">
        <f>J104/((8760)*(E104/1000))</f>
        <v>0.1179899236605194</v>
      </c>
    </row>
    <row r="105" spans="1:13" x14ac:dyDescent="0.25">
      <c r="A105" s="35">
        <v>8414</v>
      </c>
      <c r="B105" s="35"/>
      <c r="C105" s="2" t="s">
        <v>5</v>
      </c>
      <c r="D105" s="2">
        <v>6</v>
      </c>
      <c r="E105" s="2">
        <v>5.8049999999999997</v>
      </c>
      <c r="F105" s="12">
        <v>41183</v>
      </c>
      <c r="G105" s="18">
        <v>2013</v>
      </c>
      <c r="H105" s="2">
        <v>0</v>
      </c>
      <c r="I105" s="21">
        <v>1</v>
      </c>
      <c r="J105" s="2">
        <v>6</v>
      </c>
      <c r="K105" s="24">
        <v>6.3855000000000004</v>
      </c>
      <c r="L105" s="11">
        <v>0.93962884660559076</v>
      </c>
      <c r="M105" s="26">
        <f>J105/((8760)*(E105/1000))</f>
        <v>0.1179899236605194</v>
      </c>
    </row>
    <row r="106" spans="1:13" x14ac:dyDescent="0.25">
      <c r="A106" s="35">
        <v>5880</v>
      </c>
      <c r="B106" s="35"/>
      <c r="C106" s="2" t="s">
        <v>5</v>
      </c>
      <c r="D106" s="2">
        <v>6</v>
      </c>
      <c r="E106" s="2">
        <v>2.88</v>
      </c>
      <c r="F106" s="12">
        <v>41091</v>
      </c>
      <c r="G106" s="18">
        <v>2014</v>
      </c>
      <c r="H106" s="2">
        <v>0</v>
      </c>
      <c r="I106" s="21">
        <v>1</v>
      </c>
      <c r="J106" s="2">
        <v>3</v>
      </c>
      <c r="K106" s="24">
        <v>3.1680000000000001</v>
      </c>
      <c r="L106" s="11">
        <v>0.94696969696969691</v>
      </c>
      <c r="M106" s="26">
        <f>J106/((8760)*(E106/1000))</f>
        <v>0.11891171993911721</v>
      </c>
    </row>
    <row r="107" spans="1:13" x14ac:dyDescent="0.25">
      <c r="A107" s="35">
        <v>2356</v>
      </c>
      <c r="B107" s="35"/>
      <c r="C107" s="2" t="s">
        <v>5</v>
      </c>
      <c r="D107" s="2">
        <v>8</v>
      </c>
      <c r="E107" s="2">
        <v>1.9139999999999999</v>
      </c>
      <c r="F107" s="12">
        <v>40756</v>
      </c>
      <c r="G107" s="18">
        <v>2013</v>
      </c>
      <c r="H107" s="2">
        <v>0</v>
      </c>
      <c r="I107" s="21">
        <v>1</v>
      </c>
      <c r="J107" s="2">
        <v>2</v>
      </c>
      <c r="K107" s="24">
        <v>2.1053999999999999</v>
      </c>
      <c r="L107" s="11">
        <v>0.94993825401348919</v>
      </c>
      <c r="M107" s="26">
        <f>J107/((8760)*(E107/1000))</f>
        <v>0.11928448395146554</v>
      </c>
    </row>
    <row r="108" spans="1:13" x14ac:dyDescent="0.25">
      <c r="A108" s="35">
        <v>2450</v>
      </c>
      <c r="B108" s="35"/>
      <c r="C108" s="2" t="s">
        <v>5</v>
      </c>
      <c r="D108" s="2">
        <v>3</v>
      </c>
      <c r="E108" s="2">
        <v>44.8</v>
      </c>
      <c r="F108" s="12">
        <v>40575</v>
      </c>
      <c r="G108" s="18">
        <v>2014</v>
      </c>
      <c r="H108" s="2">
        <v>0</v>
      </c>
      <c r="I108" s="21">
        <v>1</v>
      </c>
      <c r="J108" s="2">
        <v>47</v>
      </c>
      <c r="K108" s="24">
        <v>49.28</v>
      </c>
      <c r="L108" s="11">
        <v>0.95373376623376627</v>
      </c>
      <c r="M108" s="26">
        <f>J108/((8760)*(E108/1000))</f>
        <v>0.11976108936725376</v>
      </c>
    </row>
    <row r="109" spans="1:13" x14ac:dyDescent="0.25">
      <c r="A109" s="35">
        <v>3306</v>
      </c>
      <c r="B109" s="35"/>
      <c r="C109" s="2" t="s">
        <v>5</v>
      </c>
      <c r="D109" s="2">
        <v>8</v>
      </c>
      <c r="E109" s="2">
        <v>1.9039999999999999</v>
      </c>
      <c r="F109" s="12">
        <v>40756</v>
      </c>
      <c r="G109" s="18">
        <v>2012</v>
      </c>
      <c r="H109" s="2">
        <v>0</v>
      </c>
      <c r="I109" s="21">
        <v>1</v>
      </c>
      <c r="J109" s="2">
        <v>2</v>
      </c>
      <c r="K109" s="24">
        <v>2.0944000000000003</v>
      </c>
      <c r="L109" s="11">
        <v>0.95492742551566068</v>
      </c>
      <c r="M109" s="26">
        <f>J109/((8760)*(E109/1000))</f>
        <v>0.11991097808986607</v>
      </c>
    </row>
    <row r="110" spans="1:13" x14ac:dyDescent="0.25">
      <c r="A110" s="35">
        <v>3306</v>
      </c>
      <c r="B110" s="35"/>
      <c r="C110" s="2" t="s">
        <v>5</v>
      </c>
      <c r="D110" s="2">
        <v>8</v>
      </c>
      <c r="E110" s="2">
        <v>1.9039999999999999</v>
      </c>
      <c r="F110" s="12">
        <v>40756</v>
      </c>
      <c r="G110" s="18">
        <v>2014</v>
      </c>
      <c r="H110" s="2">
        <v>0</v>
      </c>
      <c r="I110" s="21">
        <v>1</v>
      </c>
      <c r="J110" s="2">
        <v>2</v>
      </c>
      <c r="K110" s="24">
        <v>2.0944000000000003</v>
      </c>
      <c r="L110" s="11">
        <v>0.95492742551566068</v>
      </c>
      <c r="M110" s="26">
        <f>J110/((8760)*(E110/1000))</f>
        <v>0.11991097808986607</v>
      </c>
    </row>
    <row r="111" spans="1:13" x14ac:dyDescent="0.25">
      <c r="A111" s="35">
        <v>2159</v>
      </c>
      <c r="B111" s="35"/>
      <c r="C111" s="2" t="s">
        <v>5</v>
      </c>
      <c r="D111" s="2">
        <v>8</v>
      </c>
      <c r="E111" s="2">
        <v>8.5500000000000007</v>
      </c>
      <c r="F111" s="12">
        <v>40634</v>
      </c>
      <c r="G111" s="18">
        <v>2012</v>
      </c>
      <c r="H111" s="2">
        <v>0</v>
      </c>
      <c r="I111" s="21">
        <v>1</v>
      </c>
      <c r="J111" s="2">
        <v>9</v>
      </c>
      <c r="K111" s="24">
        <v>9.4050000000000011</v>
      </c>
      <c r="L111" s="11">
        <v>0.95693779904306209</v>
      </c>
      <c r="M111" s="26">
        <f>J111/((8760)*(E111/1000))</f>
        <v>0.12016342225426581</v>
      </c>
    </row>
    <row r="112" spans="1:13" x14ac:dyDescent="0.25">
      <c r="A112" s="35">
        <v>8356</v>
      </c>
      <c r="B112" s="35"/>
      <c r="C112" s="2" t="s">
        <v>5</v>
      </c>
      <c r="D112" s="2">
        <v>13</v>
      </c>
      <c r="E112" s="2">
        <v>7.59</v>
      </c>
      <c r="F112" s="12">
        <v>41000</v>
      </c>
      <c r="G112" s="18">
        <v>2014</v>
      </c>
      <c r="H112" s="2">
        <v>0</v>
      </c>
      <c r="I112" s="21">
        <v>1</v>
      </c>
      <c r="J112" s="2">
        <v>8</v>
      </c>
      <c r="K112" s="24">
        <v>8.3490000000000002</v>
      </c>
      <c r="L112" s="11">
        <v>0.95819858665708468</v>
      </c>
      <c r="M112" s="26">
        <f>J112/((8760)*(E112/1000))</f>
        <v>0.12032174033365219</v>
      </c>
    </row>
    <row r="113" spans="1:13" x14ac:dyDescent="0.25">
      <c r="A113" s="35">
        <v>334</v>
      </c>
      <c r="B113" s="35"/>
      <c r="C113" s="2" t="s">
        <v>5</v>
      </c>
      <c r="D113" s="2">
        <v>2</v>
      </c>
      <c r="E113" s="2">
        <v>4.7300000000000004</v>
      </c>
      <c r="F113" s="12">
        <v>40026</v>
      </c>
      <c r="G113" s="18">
        <v>2014</v>
      </c>
      <c r="H113" s="2">
        <v>0</v>
      </c>
      <c r="I113" s="21">
        <v>1</v>
      </c>
      <c r="J113" s="2">
        <v>5</v>
      </c>
      <c r="K113" s="24">
        <v>5.2030000000000012</v>
      </c>
      <c r="L113" s="11">
        <v>0.96098404766480849</v>
      </c>
      <c r="M113" s="26">
        <f>J113/((8760)*(E113/1000))</f>
        <v>0.1206715128346221</v>
      </c>
    </row>
    <row r="114" spans="1:13" x14ac:dyDescent="0.25">
      <c r="A114" s="35">
        <v>1153</v>
      </c>
      <c r="B114" s="35"/>
      <c r="C114" s="2" t="s">
        <v>5</v>
      </c>
      <c r="D114" s="2">
        <v>2</v>
      </c>
      <c r="E114" s="2">
        <v>4.7300000000000004</v>
      </c>
      <c r="F114" s="12">
        <v>40360</v>
      </c>
      <c r="G114" s="18">
        <v>2011</v>
      </c>
      <c r="H114" s="2">
        <v>0</v>
      </c>
      <c r="I114" s="21">
        <v>1</v>
      </c>
      <c r="J114" s="2">
        <v>5</v>
      </c>
      <c r="K114" s="24">
        <v>5.2030000000000012</v>
      </c>
      <c r="L114" s="11">
        <v>0.96098404766480849</v>
      </c>
      <c r="M114" s="26">
        <f>J114/((8760)*(E114/1000))</f>
        <v>0.1206715128346221</v>
      </c>
    </row>
    <row r="115" spans="1:13" x14ac:dyDescent="0.25">
      <c r="A115" s="35">
        <v>1153</v>
      </c>
      <c r="B115" s="35"/>
      <c r="C115" s="2" t="s">
        <v>5</v>
      </c>
      <c r="D115" s="2">
        <v>2</v>
      </c>
      <c r="E115" s="2">
        <v>4.7300000000000004</v>
      </c>
      <c r="F115" s="12">
        <v>40360</v>
      </c>
      <c r="G115" s="18">
        <v>2013</v>
      </c>
      <c r="H115" s="2">
        <v>0</v>
      </c>
      <c r="I115" s="21">
        <v>1</v>
      </c>
      <c r="J115" s="2">
        <v>5</v>
      </c>
      <c r="K115" s="24">
        <v>5.2030000000000012</v>
      </c>
      <c r="L115" s="11">
        <v>0.96098404766480849</v>
      </c>
      <c r="M115" s="26">
        <f>J115/((8760)*(E115/1000))</f>
        <v>0.1206715128346221</v>
      </c>
    </row>
    <row r="116" spans="1:13" x14ac:dyDescent="0.25">
      <c r="A116" s="35">
        <v>8416</v>
      </c>
      <c r="B116" s="35"/>
      <c r="C116" s="2" t="s">
        <v>5</v>
      </c>
      <c r="D116" s="2">
        <v>6</v>
      </c>
      <c r="E116" s="2">
        <v>4.7300000000000004</v>
      </c>
      <c r="F116" s="12">
        <v>41214</v>
      </c>
      <c r="G116" s="18">
        <v>2013</v>
      </c>
      <c r="H116" s="2">
        <v>0</v>
      </c>
      <c r="I116" s="21">
        <v>1</v>
      </c>
      <c r="J116" s="2">
        <v>5</v>
      </c>
      <c r="K116" s="24">
        <v>5.2030000000000012</v>
      </c>
      <c r="L116" s="11">
        <v>0.96098404766480849</v>
      </c>
      <c r="M116" s="26">
        <f>J116/((8760)*(E116/1000))</f>
        <v>0.1206715128346221</v>
      </c>
    </row>
    <row r="117" spans="1:13" x14ac:dyDescent="0.25">
      <c r="A117" s="35">
        <v>1434</v>
      </c>
      <c r="B117" s="35"/>
      <c r="C117" s="2" t="s">
        <v>5</v>
      </c>
      <c r="D117" s="2">
        <v>2</v>
      </c>
      <c r="E117" s="2">
        <v>3.78</v>
      </c>
      <c r="F117" s="12">
        <v>40391</v>
      </c>
      <c r="G117" s="18">
        <v>2012</v>
      </c>
      <c r="H117" s="2">
        <v>0</v>
      </c>
      <c r="I117" s="21">
        <v>1</v>
      </c>
      <c r="J117" s="2">
        <v>4</v>
      </c>
      <c r="K117" s="24">
        <v>4.1580000000000004</v>
      </c>
      <c r="L117" s="11">
        <v>0.96200096200096197</v>
      </c>
      <c r="M117" s="26">
        <f>J117/((8760)*(E117/1000))</f>
        <v>0.12079920755719842</v>
      </c>
    </row>
    <row r="118" spans="1:13" x14ac:dyDescent="0.25">
      <c r="A118" s="35">
        <v>1434</v>
      </c>
      <c r="B118" s="35"/>
      <c r="C118" s="2" t="s">
        <v>5</v>
      </c>
      <c r="D118" s="2">
        <v>2</v>
      </c>
      <c r="E118" s="2">
        <v>3.78</v>
      </c>
      <c r="F118" s="12">
        <v>40391</v>
      </c>
      <c r="G118" s="18">
        <v>2014</v>
      </c>
      <c r="H118" s="2">
        <v>0</v>
      </c>
      <c r="I118" s="21">
        <v>1</v>
      </c>
      <c r="J118" s="2">
        <v>4</v>
      </c>
      <c r="K118" s="24">
        <v>4.1580000000000004</v>
      </c>
      <c r="L118" s="11">
        <v>0.96200096200096197</v>
      </c>
      <c r="M118" s="26">
        <f>J118/((8760)*(E118/1000))</f>
        <v>0.12079920755719842</v>
      </c>
    </row>
    <row r="119" spans="1:13" x14ac:dyDescent="0.25">
      <c r="A119" s="35">
        <v>3439</v>
      </c>
      <c r="B119" s="35"/>
      <c r="C119" s="2" t="s">
        <v>5</v>
      </c>
      <c r="D119" s="2">
        <v>6</v>
      </c>
      <c r="E119" s="2">
        <v>7.56</v>
      </c>
      <c r="F119" s="12">
        <v>40940</v>
      </c>
      <c r="G119" s="18">
        <v>2014</v>
      </c>
      <c r="H119" s="2">
        <v>0</v>
      </c>
      <c r="I119" s="21">
        <v>1</v>
      </c>
      <c r="J119" s="2">
        <v>8</v>
      </c>
      <c r="K119" s="24">
        <v>8.3160000000000007</v>
      </c>
      <c r="L119" s="11">
        <v>0.96200096200096197</v>
      </c>
      <c r="M119" s="26">
        <f>J119/((8760)*(E119/1000))</f>
        <v>0.12079920755719842</v>
      </c>
    </row>
    <row r="120" spans="1:13" x14ac:dyDescent="0.25">
      <c r="A120" s="35">
        <v>8409</v>
      </c>
      <c r="B120" s="35"/>
      <c r="C120" s="2" t="s">
        <v>5</v>
      </c>
      <c r="D120" s="2">
        <v>6</v>
      </c>
      <c r="E120" s="2">
        <v>5.67</v>
      </c>
      <c r="F120" s="12">
        <v>41153</v>
      </c>
      <c r="G120" s="18">
        <v>2013</v>
      </c>
      <c r="H120" s="2">
        <v>0</v>
      </c>
      <c r="I120" s="21">
        <v>1</v>
      </c>
      <c r="J120" s="2">
        <v>6</v>
      </c>
      <c r="K120" s="24">
        <v>6.2370000000000001</v>
      </c>
      <c r="L120" s="11">
        <v>0.96200096200096197</v>
      </c>
      <c r="M120" s="26">
        <f>J120/((8760)*(E120/1000))</f>
        <v>0.12079920755719843</v>
      </c>
    </row>
    <row r="121" spans="1:13" x14ac:dyDescent="0.25">
      <c r="A121" s="35">
        <v>8409</v>
      </c>
      <c r="B121" s="35"/>
      <c r="C121" s="2" t="s">
        <v>5</v>
      </c>
      <c r="D121" s="2">
        <v>6</v>
      </c>
      <c r="E121" s="2">
        <v>5.67</v>
      </c>
      <c r="F121" s="12">
        <v>41153</v>
      </c>
      <c r="G121" s="18">
        <v>2014</v>
      </c>
      <c r="H121" s="2">
        <v>0</v>
      </c>
      <c r="I121" s="21">
        <v>1</v>
      </c>
      <c r="J121" s="2">
        <v>6</v>
      </c>
      <c r="K121" s="24">
        <v>6.2370000000000001</v>
      </c>
      <c r="L121" s="11">
        <v>0.96200096200096197</v>
      </c>
      <c r="M121" s="26">
        <f>J121/((8760)*(E121/1000))</f>
        <v>0.12079920755719843</v>
      </c>
    </row>
    <row r="122" spans="1:13" x14ac:dyDescent="0.25">
      <c r="A122" s="35">
        <v>8372</v>
      </c>
      <c r="B122" s="35"/>
      <c r="C122" s="2" t="s">
        <v>5</v>
      </c>
      <c r="D122" s="2">
        <v>13</v>
      </c>
      <c r="E122" s="2">
        <v>4.7</v>
      </c>
      <c r="F122" s="12">
        <v>41122</v>
      </c>
      <c r="G122" s="18">
        <v>2013</v>
      </c>
      <c r="H122" s="2">
        <v>0</v>
      </c>
      <c r="I122" s="21">
        <v>1</v>
      </c>
      <c r="J122" s="2">
        <v>5</v>
      </c>
      <c r="K122" s="24">
        <v>5.1700000000000008</v>
      </c>
      <c r="L122" s="11">
        <v>0.96711798839458396</v>
      </c>
      <c r="M122" s="26">
        <f>J122/((8760)*(E122/1000))</f>
        <v>0.12144175653356649</v>
      </c>
    </row>
    <row r="123" spans="1:13" x14ac:dyDescent="0.25">
      <c r="A123" s="35">
        <v>8372</v>
      </c>
      <c r="B123" s="35"/>
      <c r="C123" s="2" t="s">
        <v>5</v>
      </c>
      <c r="D123" s="2">
        <v>13</v>
      </c>
      <c r="E123" s="2">
        <v>4.7</v>
      </c>
      <c r="F123" s="12">
        <v>41122</v>
      </c>
      <c r="G123" s="18">
        <v>2014</v>
      </c>
      <c r="H123" s="2">
        <v>0</v>
      </c>
      <c r="I123" s="21">
        <v>1</v>
      </c>
      <c r="J123" s="2">
        <v>5</v>
      </c>
      <c r="K123" s="24">
        <v>5.1700000000000008</v>
      </c>
      <c r="L123" s="11">
        <v>0.96711798839458396</v>
      </c>
      <c r="M123" s="26">
        <f>J123/((8760)*(E123/1000))</f>
        <v>0.12144175653356649</v>
      </c>
    </row>
    <row r="124" spans="1:13" x14ac:dyDescent="0.25">
      <c r="A124" s="35">
        <v>8378</v>
      </c>
      <c r="B124" s="35"/>
      <c r="C124" s="2" t="s">
        <v>5</v>
      </c>
      <c r="D124" s="2">
        <v>13</v>
      </c>
      <c r="E124" s="2">
        <v>4.7</v>
      </c>
      <c r="F124" s="12">
        <v>41122</v>
      </c>
      <c r="G124" s="18">
        <v>2013</v>
      </c>
      <c r="H124" s="2">
        <v>0</v>
      </c>
      <c r="I124" s="21">
        <v>1</v>
      </c>
      <c r="J124" s="2">
        <v>5</v>
      </c>
      <c r="K124" s="24">
        <v>5.1700000000000008</v>
      </c>
      <c r="L124" s="11">
        <v>0.96711798839458396</v>
      </c>
      <c r="M124" s="26">
        <f>J124/((8760)*(E124/1000))</f>
        <v>0.12144175653356649</v>
      </c>
    </row>
    <row r="125" spans="1:13" x14ac:dyDescent="0.25">
      <c r="A125" s="35">
        <v>8378</v>
      </c>
      <c r="B125" s="35"/>
      <c r="C125" s="2" t="s">
        <v>5</v>
      </c>
      <c r="D125" s="2">
        <v>13</v>
      </c>
      <c r="E125" s="2">
        <v>4.7</v>
      </c>
      <c r="F125" s="12">
        <v>41122</v>
      </c>
      <c r="G125" s="18">
        <v>2014</v>
      </c>
      <c r="H125" s="2">
        <v>0</v>
      </c>
      <c r="I125" s="21">
        <v>1</v>
      </c>
      <c r="J125" s="2">
        <v>5</v>
      </c>
      <c r="K125" s="24">
        <v>5.1700000000000008</v>
      </c>
      <c r="L125" s="11">
        <v>0.96711798839458396</v>
      </c>
      <c r="M125" s="26">
        <f>J125/((8760)*(E125/1000))</f>
        <v>0.12144175653356649</v>
      </c>
    </row>
    <row r="126" spans="1:13" x14ac:dyDescent="0.25">
      <c r="A126" s="35">
        <v>8381</v>
      </c>
      <c r="B126" s="35"/>
      <c r="C126" s="2" t="s">
        <v>5</v>
      </c>
      <c r="D126" s="2">
        <v>13</v>
      </c>
      <c r="E126" s="2">
        <v>4.7</v>
      </c>
      <c r="F126" s="12">
        <v>41122</v>
      </c>
      <c r="G126" s="18">
        <v>2014</v>
      </c>
      <c r="H126" s="2">
        <v>0</v>
      </c>
      <c r="I126" s="21">
        <v>1</v>
      </c>
      <c r="J126" s="2">
        <v>5</v>
      </c>
      <c r="K126" s="24">
        <v>5.1700000000000008</v>
      </c>
      <c r="L126" s="11">
        <v>0.96711798839458396</v>
      </c>
      <c r="M126" s="26">
        <f>J126/((8760)*(E126/1000))</f>
        <v>0.12144175653356649</v>
      </c>
    </row>
    <row r="127" spans="1:13" x14ac:dyDescent="0.25">
      <c r="A127" s="35">
        <v>8382</v>
      </c>
      <c r="B127" s="35"/>
      <c r="C127" s="2" t="s">
        <v>5</v>
      </c>
      <c r="D127" s="2">
        <v>13</v>
      </c>
      <c r="E127" s="2">
        <v>4.7</v>
      </c>
      <c r="F127" s="12">
        <v>41122</v>
      </c>
      <c r="G127" s="18">
        <v>2013</v>
      </c>
      <c r="H127" s="2">
        <v>0</v>
      </c>
      <c r="I127" s="21">
        <v>1</v>
      </c>
      <c r="J127" s="2">
        <v>5</v>
      </c>
      <c r="K127" s="24">
        <v>5.1700000000000008</v>
      </c>
      <c r="L127" s="11">
        <v>0.96711798839458396</v>
      </c>
      <c r="M127" s="26">
        <f>J127/((8760)*(E127/1000))</f>
        <v>0.12144175653356649</v>
      </c>
    </row>
    <row r="128" spans="1:13" x14ac:dyDescent="0.25">
      <c r="A128" s="35">
        <v>8382</v>
      </c>
      <c r="B128" s="35"/>
      <c r="C128" s="2" t="s">
        <v>5</v>
      </c>
      <c r="D128" s="2">
        <v>13</v>
      </c>
      <c r="E128" s="2">
        <v>4.7</v>
      </c>
      <c r="F128" s="12">
        <v>41122</v>
      </c>
      <c r="G128" s="18">
        <v>2014</v>
      </c>
      <c r="H128" s="2">
        <v>0</v>
      </c>
      <c r="I128" s="21">
        <v>1</v>
      </c>
      <c r="J128" s="2">
        <v>5</v>
      </c>
      <c r="K128" s="24">
        <v>5.1700000000000008</v>
      </c>
      <c r="L128" s="11">
        <v>0.96711798839458396</v>
      </c>
      <c r="M128" s="26">
        <f>J128/((8760)*(E128/1000))</f>
        <v>0.12144175653356649</v>
      </c>
    </row>
    <row r="129" spans="1:13" x14ac:dyDescent="0.25">
      <c r="A129" s="35">
        <v>1064</v>
      </c>
      <c r="B129" s="35"/>
      <c r="C129" s="2" t="s">
        <v>5</v>
      </c>
      <c r="D129" s="2">
        <v>9</v>
      </c>
      <c r="E129" s="2">
        <v>3.76</v>
      </c>
      <c r="F129" s="12">
        <v>40422</v>
      </c>
      <c r="G129" s="18">
        <v>2012</v>
      </c>
      <c r="H129" s="2">
        <v>0</v>
      </c>
      <c r="I129" s="21">
        <v>1</v>
      </c>
      <c r="J129" s="2">
        <v>4</v>
      </c>
      <c r="K129" s="24">
        <v>4.1360000000000001</v>
      </c>
      <c r="L129" s="11">
        <v>0.96711798839458407</v>
      </c>
      <c r="M129" s="26">
        <f>J129/((8760)*(E129/1000))</f>
        <v>0.12144175653356652</v>
      </c>
    </row>
    <row r="130" spans="1:13" x14ac:dyDescent="0.25">
      <c r="A130" s="35">
        <v>8337</v>
      </c>
      <c r="B130" s="35"/>
      <c r="C130" s="2" t="s">
        <v>5</v>
      </c>
      <c r="D130" s="2">
        <v>8</v>
      </c>
      <c r="E130" s="2">
        <v>1.88</v>
      </c>
      <c r="F130" s="12">
        <v>41183</v>
      </c>
      <c r="G130" s="18">
        <v>2014</v>
      </c>
      <c r="H130" s="2">
        <v>0</v>
      </c>
      <c r="I130" s="21">
        <v>1</v>
      </c>
      <c r="J130" s="2">
        <v>2</v>
      </c>
      <c r="K130" s="24">
        <v>2.0680000000000001</v>
      </c>
      <c r="L130" s="11">
        <v>0.96711798839458407</v>
      </c>
      <c r="M130" s="26">
        <f>J130/((8760)*(E130/1000))</f>
        <v>0.12144175653356652</v>
      </c>
    </row>
    <row r="131" spans="1:13" x14ac:dyDescent="0.25">
      <c r="A131" s="35">
        <v>1060</v>
      </c>
      <c r="B131" s="35"/>
      <c r="C131" s="2" t="s">
        <v>5</v>
      </c>
      <c r="D131" s="2">
        <v>9</v>
      </c>
      <c r="E131" s="2">
        <v>2.82</v>
      </c>
      <c r="F131" s="12">
        <v>40452</v>
      </c>
      <c r="G131" s="18">
        <v>2014</v>
      </c>
      <c r="H131" s="2">
        <v>0</v>
      </c>
      <c r="I131" s="21">
        <v>1</v>
      </c>
      <c r="J131" s="2">
        <v>3</v>
      </c>
      <c r="K131" s="24">
        <v>3.1019999999999999</v>
      </c>
      <c r="L131" s="11">
        <v>0.96711798839458418</v>
      </c>
      <c r="M131" s="26">
        <f>J131/((8760)*(E131/1000))</f>
        <v>0.12144175653356651</v>
      </c>
    </row>
    <row r="132" spans="1:13" x14ac:dyDescent="0.25">
      <c r="A132" s="35">
        <v>1797</v>
      </c>
      <c r="B132" s="35"/>
      <c r="C132" s="2" t="s">
        <v>5</v>
      </c>
      <c r="D132" s="2">
        <v>2</v>
      </c>
      <c r="E132" s="2">
        <v>5.64</v>
      </c>
      <c r="F132" s="12">
        <v>40575</v>
      </c>
      <c r="G132" s="18">
        <v>2014</v>
      </c>
      <c r="H132" s="2">
        <v>0</v>
      </c>
      <c r="I132" s="21">
        <v>1</v>
      </c>
      <c r="J132" s="2">
        <v>6</v>
      </c>
      <c r="K132" s="24">
        <v>6.2039999999999997</v>
      </c>
      <c r="L132" s="11">
        <v>0.96711798839458418</v>
      </c>
      <c r="M132" s="26">
        <f>J132/((8760)*(E132/1000))</f>
        <v>0.12144175653356651</v>
      </c>
    </row>
    <row r="133" spans="1:13" x14ac:dyDescent="0.25">
      <c r="A133" s="35">
        <v>8335</v>
      </c>
      <c r="B133" s="35"/>
      <c r="C133" s="2" t="s">
        <v>5</v>
      </c>
      <c r="D133" s="2">
        <v>8</v>
      </c>
      <c r="E133" s="2">
        <v>5.64</v>
      </c>
      <c r="F133" s="12">
        <v>41214</v>
      </c>
      <c r="G133" s="18">
        <v>2013</v>
      </c>
      <c r="H133" s="2">
        <v>0</v>
      </c>
      <c r="I133" s="21">
        <v>1</v>
      </c>
      <c r="J133" s="2">
        <v>6</v>
      </c>
      <c r="K133" s="24">
        <v>6.2039999999999997</v>
      </c>
      <c r="L133" s="11">
        <v>0.96711798839458418</v>
      </c>
      <c r="M133" s="26">
        <f>J133/((8760)*(E133/1000))</f>
        <v>0.12144175653356651</v>
      </c>
    </row>
    <row r="134" spans="1:13" x14ac:dyDescent="0.25">
      <c r="A134" s="35">
        <v>8370</v>
      </c>
      <c r="B134" s="35"/>
      <c r="C134" s="2" t="s">
        <v>5</v>
      </c>
      <c r="D134" s="2">
        <v>13</v>
      </c>
      <c r="E134" s="2">
        <v>5.64</v>
      </c>
      <c r="F134" s="12">
        <v>41122</v>
      </c>
      <c r="G134" s="18">
        <v>2014</v>
      </c>
      <c r="H134" s="2">
        <v>0</v>
      </c>
      <c r="I134" s="21">
        <v>1</v>
      </c>
      <c r="J134" s="2">
        <v>6</v>
      </c>
      <c r="K134" s="24">
        <v>6.2039999999999997</v>
      </c>
      <c r="L134" s="11">
        <v>0.96711798839458418</v>
      </c>
      <c r="M134" s="26">
        <f>J134/((8760)*(E134/1000))</f>
        <v>0.12144175653356651</v>
      </c>
    </row>
    <row r="135" spans="1:13" x14ac:dyDescent="0.25">
      <c r="A135" s="35">
        <v>8386</v>
      </c>
      <c r="B135" s="35"/>
      <c r="C135" s="2" t="s">
        <v>5</v>
      </c>
      <c r="D135" s="2">
        <v>13</v>
      </c>
      <c r="E135" s="2">
        <v>2.82</v>
      </c>
      <c r="F135" s="12">
        <v>41183</v>
      </c>
      <c r="G135" s="18">
        <v>2013</v>
      </c>
      <c r="H135" s="2">
        <v>0</v>
      </c>
      <c r="I135" s="21">
        <v>1</v>
      </c>
      <c r="J135" s="2">
        <v>3</v>
      </c>
      <c r="K135" s="24">
        <v>3.1019999999999999</v>
      </c>
      <c r="L135" s="11">
        <v>0.96711798839458418</v>
      </c>
      <c r="M135" s="26">
        <f>J135/((8760)*(E135/1000))</f>
        <v>0.12144175653356651</v>
      </c>
    </row>
    <row r="136" spans="1:13" x14ac:dyDescent="0.25">
      <c r="A136" s="35">
        <v>8386</v>
      </c>
      <c r="B136" s="35"/>
      <c r="C136" s="2" t="s">
        <v>5</v>
      </c>
      <c r="D136" s="2">
        <v>13</v>
      </c>
      <c r="E136" s="2">
        <v>2.82</v>
      </c>
      <c r="F136" s="12">
        <v>41183</v>
      </c>
      <c r="G136" s="18">
        <v>2014</v>
      </c>
      <c r="H136" s="2">
        <v>0</v>
      </c>
      <c r="I136" s="21">
        <v>1</v>
      </c>
      <c r="J136" s="2">
        <v>3</v>
      </c>
      <c r="K136" s="24">
        <v>3.1019999999999999</v>
      </c>
      <c r="L136" s="11">
        <v>0.96711798839458418</v>
      </c>
      <c r="M136" s="26">
        <f>J136/((8760)*(E136/1000))</f>
        <v>0.12144175653356651</v>
      </c>
    </row>
    <row r="137" spans="1:13" x14ac:dyDescent="0.25">
      <c r="A137" s="35">
        <v>8398</v>
      </c>
      <c r="B137" s="35"/>
      <c r="C137" s="2" t="s">
        <v>5</v>
      </c>
      <c r="D137" s="2">
        <v>6</v>
      </c>
      <c r="E137" s="2">
        <v>10.32</v>
      </c>
      <c r="F137" s="12">
        <v>41153</v>
      </c>
      <c r="G137" s="18">
        <v>2014</v>
      </c>
      <c r="H137" s="2">
        <v>0</v>
      </c>
      <c r="I137" s="21">
        <v>1</v>
      </c>
      <c r="J137" s="2">
        <v>11</v>
      </c>
      <c r="K137" s="24">
        <v>11.352000000000002</v>
      </c>
      <c r="L137" s="11">
        <v>0.96899224806201534</v>
      </c>
      <c r="M137" s="26">
        <f>J137/((8760)*(E137/1000))</f>
        <v>0.1216771087749106</v>
      </c>
    </row>
    <row r="138" spans="1:13" x14ac:dyDescent="0.25">
      <c r="A138" s="35">
        <v>2774</v>
      </c>
      <c r="B138" s="35"/>
      <c r="C138" s="2" t="s">
        <v>5</v>
      </c>
      <c r="D138" s="2">
        <v>6</v>
      </c>
      <c r="E138" s="2">
        <v>2.8</v>
      </c>
      <c r="F138" s="12">
        <v>40725</v>
      </c>
      <c r="G138" s="18">
        <v>2012</v>
      </c>
      <c r="H138" s="2">
        <v>0</v>
      </c>
      <c r="I138" s="21">
        <v>1</v>
      </c>
      <c r="J138" s="2">
        <v>3</v>
      </c>
      <c r="K138" s="24">
        <v>3.08</v>
      </c>
      <c r="L138" s="11">
        <v>0.97402597402597402</v>
      </c>
      <c r="M138" s="26">
        <f>J138/((8760)*(E138/1000))</f>
        <v>0.12230919765166341</v>
      </c>
    </row>
    <row r="139" spans="1:13" x14ac:dyDescent="0.25">
      <c r="A139" s="35">
        <v>8402</v>
      </c>
      <c r="B139" s="35"/>
      <c r="C139" s="2" t="s">
        <v>5</v>
      </c>
      <c r="D139" s="2">
        <v>6</v>
      </c>
      <c r="E139" s="2">
        <v>8.3849999999999998</v>
      </c>
      <c r="F139" s="12">
        <v>41153</v>
      </c>
      <c r="G139" s="18">
        <v>2013</v>
      </c>
      <c r="H139" s="2">
        <v>0</v>
      </c>
      <c r="I139" s="21">
        <v>1</v>
      </c>
      <c r="J139" s="2">
        <v>9</v>
      </c>
      <c r="K139" s="24">
        <v>9.2235000000000014</v>
      </c>
      <c r="L139" s="11">
        <v>0.97576841762888256</v>
      </c>
      <c r="M139" s="26">
        <f>J139/((8760)*(E139/1000))</f>
        <v>0.12252799764746244</v>
      </c>
    </row>
    <row r="140" spans="1:13" x14ac:dyDescent="0.25">
      <c r="A140" s="35">
        <v>8402</v>
      </c>
      <c r="B140" s="35"/>
      <c r="C140" s="2" t="s">
        <v>5</v>
      </c>
      <c r="D140" s="2">
        <v>6</v>
      </c>
      <c r="E140" s="2">
        <v>8.3849999999999998</v>
      </c>
      <c r="F140" s="12">
        <v>41153</v>
      </c>
      <c r="G140" s="18">
        <v>2014</v>
      </c>
      <c r="H140" s="2">
        <v>0</v>
      </c>
      <c r="I140" s="21">
        <v>1</v>
      </c>
      <c r="J140" s="2">
        <v>9</v>
      </c>
      <c r="K140" s="24">
        <v>9.2235000000000014</v>
      </c>
      <c r="L140" s="11">
        <v>0.97576841762888256</v>
      </c>
      <c r="M140" s="26">
        <f>J140/((8760)*(E140/1000))</f>
        <v>0.12252799764746244</v>
      </c>
    </row>
    <row r="141" spans="1:13" x14ac:dyDescent="0.25">
      <c r="A141" s="35">
        <v>3195</v>
      </c>
      <c r="B141" s="35"/>
      <c r="C141" s="2" t="s">
        <v>5</v>
      </c>
      <c r="D141" s="2">
        <v>5</v>
      </c>
      <c r="E141" s="2">
        <v>5.59</v>
      </c>
      <c r="F141" s="12">
        <v>40817</v>
      </c>
      <c r="G141" s="18">
        <v>2013</v>
      </c>
      <c r="H141" s="2">
        <v>0</v>
      </c>
      <c r="I141" s="21">
        <v>1</v>
      </c>
      <c r="J141" s="2">
        <v>6</v>
      </c>
      <c r="K141" s="24">
        <v>6.149</v>
      </c>
      <c r="L141" s="11">
        <v>0.97576841762888278</v>
      </c>
      <c r="M141" s="26">
        <f>J141/((8760)*(E141/1000))</f>
        <v>0.12252799764746246</v>
      </c>
    </row>
    <row r="142" spans="1:13" x14ac:dyDescent="0.25">
      <c r="A142" s="35">
        <v>3195</v>
      </c>
      <c r="B142" s="35"/>
      <c r="C142" s="2" t="s">
        <v>5</v>
      </c>
      <c r="D142" s="2">
        <v>5</v>
      </c>
      <c r="E142" s="2">
        <v>5.59</v>
      </c>
      <c r="F142" s="12">
        <v>40817</v>
      </c>
      <c r="G142" s="18">
        <v>2014</v>
      </c>
      <c r="H142" s="2">
        <v>0</v>
      </c>
      <c r="I142" s="21">
        <v>1</v>
      </c>
      <c r="J142" s="2">
        <v>6</v>
      </c>
      <c r="K142" s="24">
        <v>6.149</v>
      </c>
      <c r="L142" s="11">
        <v>0.97576841762888278</v>
      </c>
      <c r="M142" s="26">
        <f>J142/((8760)*(E142/1000))</f>
        <v>0.12252799764746246</v>
      </c>
    </row>
    <row r="143" spans="1:13" x14ac:dyDescent="0.25">
      <c r="A143" s="35">
        <v>8332</v>
      </c>
      <c r="B143" s="35"/>
      <c r="C143" s="2" t="s">
        <v>5</v>
      </c>
      <c r="D143" s="2">
        <v>8</v>
      </c>
      <c r="E143" s="2">
        <v>5.59</v>
      </c>
      <c r="F143" s="12">
        <v>41091</v>
      </c>
      <c r="G143" s="18">
        <v>2013</v>
      </c>
      <c r="H143" s="2">
        <v>0</v>
      </c>
      <c r="I143" s="21">
        <v>1</v>
      </c>
      <c r="J143" s="2">
        <v>6</v>
      </c>
      <c r="K143" s="24">
        <v>6.149</v>
      </c>
      <c r="L143" s="11">
        <v>0.97576841762888278</v>
      </c>
      <c r="M143" s="26">
        <f>J143/((8760)*(E143/1000))</f>
        <v>0.12252799764746246</v>
      </c>
    </row>
    <row r="144" spans="1:13" x14ac:dyDescent="0.25">
      <c r="A144" s="35">
        <v>8332</v>
      </c>
      <c r="B144" s="35"/>
      <c r="C144" s="2" t="s">
        <v>5</v>
      </c>
      <c r="D144" s="2">
        <v>8</v>
      </c>
      <c r="E144" s="2">
        <v>5.59</v>
      </c>
      <c r="F144" s="12">
        <v>41091</v>
      </c>
      <c r="G144" s="18">
        <v>2014</v>
      </c>
      <c r="H144" s="2">
        <v>0</v>
      </c>
      <c r="I144" s="21">
        <v>1</v>
      </c>
      <c r="J144" s="2">
        <v>6</v>
      </c>
      <c r="K144" s="24">
        <v>6.149</v>
      </c>
      <c r="L144" s="11">
        <v>0.97576841762888278</v>
      </c>
      <c r="M144" s="26">
        <f>J144/((8760)*(E144/1000))</f>
        <v>0.12252799764746246</v>
      </c>
    </row>
    <row r="145" spans="1:13" x14ac:dyDescent="0.25">
      <c r="A145" s="35">
        <v>8396</v>
      </c>
      <c r="B145" s="35"/>
      <c r="C145" s="2" t="s">
        <v>5</v>
      </c>
      <c r="D145" s="2">
        <v>6</v>
      </c>
      <c r="E145" s="2">
        <v>5.59</v>
      </c>
      <c r="F145" s="12">
        <v>41153</v>
      </c>
      <c r="G145" s="18">
        <v>2013</v>
      </c>
      <c r="H145" s="2">
        <v>0</v>
      </c>
      <c r="I145" s="21">
        <v>1</v>
      </c>
      <c r="J145" s="2">
        <v>6</v>
      </c>
      <c r="K145" s="24">
        <v>6.149</v>
      </c>
      <c r="L145" s="11">
        <v>0.97576841762888278</v>
      </c>
      <c r="M145" s="26">
        <f>J145/((8760)*(E145/1000))</f>
        <v>0.12252799764746246</v>
      </c>
    </row>
    <row r="146" spans="1:13" x14ac:dyDescent="0.25">
      <c r="A146" s="35">
        <v>8396</v>
      </c>
      <c r="B146" s="35"/>
      <c r="C146" s="2" t="s">
        <v>5</v>
      </c>
      <c r="D146" s="2">
        <v>6</v>
      </c>
      <c r="E146" s="2">
        <v>5.59</v>
      </c>
      <c r="F146" s="12">
        <v>41153</v>
      </c>
      <c r="G146" s="18">
        <v>2014</v>
      </c>
      <c r="H146" s="2">
        <v>0</v>
      </c>
      <c r="I146" s="21">
        <v>1</v>
      </c>
      <c r="J146" s="2">
        <v>6</v>
      </c>
      <c r="K146" s="24">
        <v>6.149</v>
      </c>
      <c r="L146" s="11">
        <v>0.97576841762888278</v>
      </c>
      <c r="M146" s="26">
        <f>J146/((8760)*(E146/1000))</f>
        <v>0.12252799764746246</v>
      </c>
    </row>
    <row r="147" spans="1:13" x14ac:dyDescent="0.25">
      <c r="A147" s="35">
        <v>8406</v>
      </c>
      <c r="B147" s="35"/>
      <c r="C147" s="2" t="s">
        <v>5</v>
      </c>
      <c r="D147" s="2">
        <v>6</v>
      </c>
      <c r="E147" s="2">
        <v>5.59</v>
      </c>
      <c r="F147" s="12">
        <v>41153</v>
      </c>
      <c r="G147" s="18">
        <v>2013</v>
      </c>
      <c r="H147" s="2">
        <v>0</v>
      </c>
      <c r="I147" s="21">
        <v>1</v>
      </c>
      <c r="J147" s="2">
        <v>6</v>
      </c>
      <c r="K147" s="24">
        <v>6.149</v>
      </c>
      <c r="L147" s="11">
        <v>0.97576841762888278</v>
      </c>
      <c r="M147" s="26">
        <f>J147/((8760)*(E147/1000))</f>
        <v>0.12252799764746246</v>
      </c>
    </row>
    <row r="148" spans="1:13" x14ac:dyDescent="0.25">
      <c r="A148" s="35">
        <v>2463</v>
      </c>
      <c r="B148" s="35"/>
      <c r="C148" s="2" t="s">
        <v>5</v>
      </c>
      <c r="D148" s="2">
        <v>3</v>
      </c>
      <c r="E148" s="2">
        <v>51.03</v>
      </c>
      <c r="F148" s="12">
        <v>40575</v>
      </c>
      <c r="G148" s="18">
        <v>2013</v>
      </c>
      <c r="H148" s="2">
        <v>0</v>
      </c>
      <c r="I148" s="21">
        <v>1</v>
      </c>
      <c r="J148" s="2">
        <v>55</v>
      </c>
      <c r="K148" s="24">
        <v>56.133000000000003</v>
      </c>
      <c r="L148" s="11">
        <v>0.97981579463060942</v>
      </c>
      <c r="M148" s="26">
        <f>J148/((8760)*(E148/1000))</f>
        <v>0.12303622991936876</v>
      </c>
    </row>
    <row r="149" spans="1:13" x14ac:dyDescent="0.25">
      <c r="A149" s="35">
        <v>2463</v>
      </c>
      <c r="B149" s="35"/>
      <c r="C149" s="2" t="s">
        <v>5</v>
      </c>
      <c r="D149" s="2">
        <v>3</v>
      </c>
      <c r="E149" s="2">
        <v>51.03</v>
      </c>
      <c r="F149" s="12">
        <v>40575</v>
      </c>
      <c r="G149" s="18">
        <v>2014</v>
      </c>
      <c r="H149" s="2">
        <v>0</v>
      </c>
      <c r="I149" s="21">
        <v>1</v>
      </c>
      <c r="J149" s="2">
        <v>55</v>
      </c>
      <c r="K149" s="24">
        <v>56.133000000000003</v>
      </c>
      <c r="L149" s="11">
        <v>0.97981579463060942</v>
      </c>
      <c r="M149" s="26">
        <f>J149/((8760)*(E149/1000))</f>
        <v>0.12303622991936876</v>
      </c>
    </row>
    <row r="150" spans="1:13" x14ac:dyDescent="0.25">
      <c r="A150" s="35">
        <v>2051</v>
      </c>
      <c r="B150" s="35"/>
      <c r="C150" s="2" t="s">
        <v>5</v>
      </c>
      <c r="D150" s="2">
        <v>8</v>
      </c>
      <c r="E150" s="2">
        <v>1.85</v>
      </c>
      <c r="F150" s="12">
        <v>40695</v>
      </c>
      <c r="G150" s="18">
        <v>2012</v>
      </c>
      <c r="H150" s="2">
        <v>0</v>
      </c>
      <c r="I150" s="21">
        <v>1</v>
      </c>
      <c r="J150" s="2">
        <v>2</v>
      </c>
      <c r="K150" s="24">
        <v>2.0350000000000001</v>
      </c>
      <c r="L150" s="11">
        <v>0.98280098280098271</v>
      </c>
      <c r="M150" s="26">
        <f>J150/((8760)*(E150/1000))</f>
        <v>0.12341108231519191</v>
      </c>
    </row>
    <row r="151" spans="1:13" x14ac:dyDescent="0.25">
      <c r="A151" s="35">
        <v>2051</v>
      </c>
      <c r="B151" s="35"/>
      <c r="C151" s="2" t="s">
        <v>5</v>
      </c>
      <c r="D151" s="2">
        <v>8</v>
      </c>
      <c r="E151" s="2">
        <v>1.85</v>
      </c>
      <c r="F151" s="12">
        <v>40695</v>
      </c>
      <c r="G151" s="18">
        <v>2013</v>
      </c>
      <c r="H151" s="2">
        <v>0</v>
      </c>
      <c r="I151" s="21">
        <v>1</v>
      </c>
      <c r="J151" s="2">
        <v>2</v>
      </c>
      <c r="K151" s="24">
        <v>2.0350000000000001</v>
      </c>
      <c r="L151" s="11">
        <v>0.98280098280098271</v>
      </c>
      <c r="M151" s="26">
        <f>J151/((8760)*(E151/1000))</f>
        <v>0.12341108231519191</v>
      </c>
    </row>
    <row r="152" spans="1:13" x14ac:dyDescent="0.25">
      <c r="A152" s="35">
        <v>2051</v>
      </c>
      <c r="B152" s="35"/>
      <c r="C152" s="2" t="s">
        <v>5</v>
      </c>
      <c r="D152" s="2">
        <v>8</v>
      </c>
      <c r="E152" s="2">
        <v>1.85</v>
      </c>
      <c r="F152" s="12">
        <v>40695</v>
      </c>
      <c r="G152" s="18">
        <v>2014</v>
      </c>
      <c r="H152" s="2">
        <v>0</v>
      </c>
      <c r="I152" s="21">
        <v>1</v>
      </c>
      <c r="J152" s="2">
        <v>2</v>
      </c>
      <c r="K152" s="24">
        <v>2.0350000000000001</v>
      </c>
      <c r="L152" s="11">
        <v>0.98280098280098271</v>
      </c>
      <c r="M152" s="26">
        <f>J152/((8760)*(E152/1000))</f>
        <v>0.12341108231519191</v>
      </c>
    </row>
    <row r="153" spans="1:13" x14ac:dyDescent="0.25">
      <c r="A153" s="35">
        <v>2172</v>
      </c>
      <c r="B153" s="35"/>
      <c r="C153" s="2" t="s">
        <v>5</v>
      </c>
      <c r="D153" s="2">
        <v>5</v>
      </c>
      <c r="E153" s="2">
        <v>5.55</v>
      </c>
      <c r="F153" s="12">
        <v>40603</v>
      </c>
      <c r="G153" s="18">
        <v>2012</v>
      </c>
      <c r="H153" s="2">
        <v>0</v>
      </c>
      <c r="I153" s="21">
        <v>1</v>
      </c>
      <c r="J153" s="2">
        <v>6</v>
      </c>
      <c r="K153" s="24">
        <v>6.1050000000000004</v>
      </c>
      <c r="L153" s="11">
        <v>0.98280098280098271</v>
      </c>
      <c r="M153" s="26">
        <f>J153/((8760)*(E153/1000))</f>
        <v>0.12341108231519191</v>
      </c>
    </row>
    <row r="154" spans="1:13" x14ac:dyDescent="0.25">
      <c r="A154" s="35">
        <v>2172</v>
      </c>
      <c r="B154" s="35"/>
      <c r="C154" s="2" t="s">
        <v>5</v>
      </c>
      <c r="D154" s="2">
        <v>5</v>
      </c>
      <c r="E154" s="2">
        <v>5.55</v>
      </c>
      <c r="F154" s="12">
        <v>40603</v>
      </c>
      <c r="G154" s="18">
        <v>2013</v>
      </c>
      <c r="H154" s="2">
        <v>0</v>
      </c>
      <c r="I154" s="21">
        <v>1</v>
      </c>
      <c r="J154" s="2">
        <v>6</v>
      </c>
      <c r="K154" s="24">
        <v>6.1050000000000004</v>
      </c>
      <c r="L154" s="11">
        <v>0.98280098280098271</v>
      </c>
      <c r="M154" s="26">
        <f>J154/((8760)*(E154/1000))</f>
        <v>0.12341108231519191</v>
      </c>
    </row>
    <row r="155" spans="1:13" x14ac:dyDescent="0.25">
      <c r="A155" s="35">
        <v>2172</v>
      </c>
      <c r="B155" s="35"/>
      <c r="C155" s="2" t="s">
        <v>5</v>
      </c>
      <c r="D155" s="2">
        <v>5</v>
      </c>
      <c r="E155" s="2">
        <v>5.55</v>
      </c>
      <c r="F155" s="12">
        <v>40603</v>
      </c>
      <c r="G155" s="18">
        <v>2014</v>
      </c>
      <c r="H155" s="2">
        <v>0</v>
      </c>
      <c r="I155" s="21">
        <v>1</v>
      </c>
      <c r="J155" s="2">
        <v>6</v>
      </c>
      <c r="K155" s="24">
        <v>6.1050000000000004</v>
      </c>
      <c r="L155" s="11">
        <v>0.98280098280098271</v>
      </c>
      <c r="M155" s="26">
        <f>J155/((8760)*(E155/1000))</f>
        <v>0.12341108231519191</v>
      </c>
    </row>
    <row r="156" spans="1:13" x14ac:dyDescent="0.25">
      <c r="A156" s="35">
        <v>161</v>
      </c>
      <c r="B156" s="35"/>
      <c r="C156" s="2" t="s">
        <v>5</v>
      </c>
      <c r="D156" s="2">
        <v>2</v>
      </c>
      <c r="E156" s="2">
        <v>22.12</v>
      </c>
      <c r="F156" s="12">
        <v>40057</v>
      </c>
      <c r="G156" s="18">
        <v>2014</v>
      </c>
      <c r="H156" s="2">
        <v>0</v>
      </c>
      <c r="I156" s="21">
        <v>1</v>
      </c>
      <c r="J156" s="2">
        <v>24</v>
      </c>
      <c r="K156" s="24">
        <v>24.332000000000004</v>
      </c>
      <c r="L156" s="11">
        <v>0.98635541673516336</v>
      </c>
      <c r="M156" s="26">
        <f>J156/((8760)*(E156/1000))</f>
        <v>0.12385741534345662</v>
      </c>
    </row>
    <row r="157" spans="1:13" x14ac:dyDescent="0.25">
      <c r="A157" s="35">
        <v>8365</v>
      </c>
      <c r="B157" s="35"/>
      <c r="C157" s="2" t="s">
        <v>5</v>
      </c>
      <c r="D157" s="2">
        <v>13</v>
      </c>
      <c r="E157" s="2">
        <v>6.45</v>
      </c>
      <c r="F157" s="12">
        <v>41122</v>
      </c>
      <c r="G157" s="18">
        <v>2013</v>
      </c>
      <c r="H157" s="2">
        <v>0</v>
      </c>
      <c r="I157" s="21">
        <v>1</v>
      </c>
      <c r="J157" s="2">
        <v>7</v>
      </c>
      <c r="K157" s="24">
        <v>7.0950000000000006</v>
      </c>
      <c r="L157" s="11">
        <v>0.98661028893587022</v>
      </c>
      <c r="M157" s="26">
        <f>J157/((8760)*(E157/1000))</f>
        <v>0.12388941984354536</v>
      </c>
    </row>
    <row r="158" spans="1:13" x14ac:dyDescent="0.25">
      <c r="A158" s="35">
        <v>8365</v>
      </c>
      <c r="B158" s="35"/>
      <c r="C158" s="2" t="s">
        <v>5</v>
      </c>
      <c r="D158" s="2">
        <v>13</v>
      </c>
      <c r="E158" s="2">
        <v>6.45</v>
      </c>
      <c r="F158" s="12">
        <v>41122</v>
      </c>
      <c r="G158" s="18">
        <v>2014</v>
      </c>
      <c r="H158" s="2">
        <v>0</v>
      </c>
      <c r="I158" s="21">
        <v>1</v>
      </c>
      <c r="J158" s="2">
        <v>7</v>
      </c>
      <c r="K158" s="24">
        <v>7.0950000000000006</v>
      </c>
      <c r="L158" s="11">
        <v>0.98661028893587022</v>
      </c>
      <c r="M158" s="26">
        <f>J158/((8760)*(E158/1000))</f>
        <v>0.12388941984354536</v>
      </c>
    </row>
    <row r="159" spans="1:13" x14ac:dyDescent="0.25">
      <c r="A159" s="35">
        <v>2103</v>
      </c>
      <c r="B159" s="35"/>
      <c r="C159" s="2" t="s">
        <v>5</v>
      </c>
      <c r="D159" s="2">
        <v>8</v>
      </c>
      <c r="E159" s="2">
        <v>3.68</v>
      </c>
      <c r="F159" s="12">
        <v>40603</v>
      </c>
      <c r="G159" s="18">
        <v>2013</v>
      </c>
      <c r="H159" s="2">
        <v>0</v>
      </c>
      <c r="I159" s="21">
        <v>1</v>
      </c>
      <c r="J159" s="2">
        <v>4</v>
      </c>
      <c r="K159" s="24">
        <v>4.0480000000000009</v>
      </c>
      <c r="L159" s="11">
        <v>0.98814229249011831</v>
      </c>
      <c r="M159" s="26">
        <f>J159/((8760)*(E159/1000))</f>
        <v>0.12408179471907881</v>
      </c>
    </row>
    <row r="160" spans="1:13" x14ac:dyDescent="0.25">
      <c r="A160" s="35">
        <v>3613</v>
      </c>
      <c r="B160" s="35"/>
      <c r="C160" s="2" t="s">
        <v>5</v>
      </c>
      <c r="D160" s="2">
        <v>6</v>
      </c>
      <c r="E160" s="2">
        <v>1.84</v>
      </c>
      <c r="F160" s="12">
        <v>41122</v>
      </c>
      <c r="G160" s="18">
        <v>2014</v>
      </c>
      <c r="H160" s="2">
        <v>0</v>
      </c>
      <c r="I160" s="21">
        <v>1</v>
      </c>
      <c r="J160" s="2">
        <v>2</v>
      </c>
      <c r="K160" s="24">
        <v>2.0240000000000005</v>
      </c>
      <c r="L160" s="11">
        <v>0.98814229249011831</v>
      </c>
      <c r="M160" s="26">
        <f>J160/((8760)*(E160/1000))</f>
        <v>0.12408179471907881</v>
      </c>
    </row>
    <row r="161" spans="1:13" x14ac:dyDescent="0.25">
      <c r="A161" s="35">
        <v>8352</v>
      </c>
      <c r="B161" s="35"/>
      <c r="C161" s="2" t="s">
        <v>5</v>
      </c>
      <c r="D161" s="2">
        <v>13</v>
      </c>
      <c r="E161" s="2">
        <v>3.68</v>
      </c>
      <c r="F161" s="12">
        <v>41153</v>
      </c>
      <c r="G161" s="18">
        <v>2013</v>
      </c>
      <c r="H161" s="2">
        <v>0</v>
      </c>
      <c r="I161" s="21">
        <v>1</v>
      </c>
      <c r="J161" s="2">
        <v>4</v>
      </c>
      <c r="K161" s="24">
        <v>4.0480000000000009</v>
      </c>
      <c r="L161" s="11">
        <v>0.98814229249011831</v>
      </c>
      <c r="M161" s="26">
        <f>J161/((8760)*(E161/1000))</f>
        <v>0.12408179471907881</v>
      </c>
    </row>
    <row r="162" spans="1:13" x14ac:dyDescent="0.25">
      <c r="A162" s="35">
        <v>8352</v>
      </c>
      <c r="B162" s="35"/>
      <c r="C162" s="2" t="s">
        <v>5</v>
      </c>
      <c r="D162" s="2">
        <v>13</v>
      </c>
      <c r="E162" s="2">
        <v>3.68</v>
      </c>
      <c r="F162" s="12">
        <v>41153</v>
      </c>
      <c r="G162" s="18">
        <v>2014</v>
      </c>
      <c r="H162" s="2">
        <v>0</v>
      </c>
      <c r="I162" s="21">
        <v>1</v>
      </c>
      <c r="J162" s="2">
        <v>4</v>
      </c>
      <c r="K162" s="24">
        <v>4.0480000000000009</v>
      </c>
      <c r="L162" s="11">
        <v>0.98814229249011831</v>
      </c>
      <c r="M162" s="26">
        <f>J162/((8760)*(E162/1000))</f>
        <v>0.12408179471907881</v>
      </c>
    </row>
    <row r="163" spans="1:13" x14ac:dyDescent="0.25">
      <c r="A163" s="35">
        <v>8360</v>
      </c>
      <c r="B163" s="35"/>
      <c r="C163" s="2" t="s">
        <v>5</v>
      </c>
      <c r="D163" s="2">
        <v>13</v>
      </c>
      <c r="E163" s="2">
        <v>3.68</v>
      </c>
      <c r="F163" s="12">
        <v>41153</v>
      </c>
      <c r="G163" s="18">
        <v>2014</v>
      </c>
      <c r="H163" s="2">
        <v>0</v>
      </c>
      <c r="I163" s="21">
        <v>1</v>
      </c>
      <c r="J163" s="2">
        <v>4</v>
      </c>
      <c r="K163" s="24">
        <v>4.0480000000000009</v>
      </c>
      <c r="L163" s="11">
        <v>0.98814229249011831</v>
      </c>
      <c r="M163" s="26">
        <f>J163/((8760)*(E163/1000))</f>
        <v>0.12408179471907881</v>
      </c>
    </row>
    <row r="164" spans="1:13" x14ac:dyDescent="0.25">
      <c r="A164" s="35">
        <v>8403</v>
      </c>
      <c r="B164" s="35"/>
      <c r="C164" s="2" t="s">
        <v>5</v>
      </c>
      <c r="D164" s="2">
        <v>6</v>
      </c>
      <c r="E164" s="2">
        <v>3.68</v>
      </c>
      <c r="F164" s="12">
        <v>41214</v>
      </c>
      <c r="G164" s="18">
        <v>2013</v>
      </c>
      <c r="H164" s="2">
        <v>0</v>
      </c>
      <c r="I164" s="21">
        <v>1</v>
      </c>
      <c r="J164" s="2">
        <v>4</v>
      </c>
      <c r="K164" s="24">
        <v>4.0480000000000009</v>
      </c>
      <c r="L164" s="11">
        <v>0.98814229249011831</v>
      </c>
      <c r="M164" s="26">
        <f>J164/((8760)*(E164/1000))</f>
        <v>0.12408179471907881</v>
      </c>
    </row>
    <row r="165" spans="1:13" x14ac:dyDescent="0.25">
      <c r="A165" s="35">
        <v>2929</v>
      </c>
      <c r="B165" s="35"/>
      <c r="C165" s="2" t="s">
        <v>5</v>
      </c>
      <c r="D165" s="2">
        <v>6</v>
      </c>
      <c r="E165" s="2">
        <v>6.44</v>
      </c>
      <c r="F165" s="12">
        <v>40664</v>
      </c>
      <c r="G165" s="18">
        <v>2014</v>
      </c>
      <c r="H165" s="2">
        <v>0</v>
      </c>
      <c r="I165" s="21">
        <v>1</v>
      </c>
      <c r="J165" s="2">
        <v>7</v>
      </c>
      <c r="K165" s="24">
        <v>7.0840000000000014</v>
      </c>
      <c r="L165" s="11">
        <v>0.98814229249011842</v>
      </c>
      <c r="M165" s="26">
        <f>J165/((8760)*(E165/1000))</f>
        <v>0.12408179471907882</v>
      </c>
    </row>
    <row r="166" spans="1:13" x14ac:dyDescent="0.25">
      <c r="A166" s="35">
        <v>825</v>
      </c>
      <c r="B166" s="35"/>
      <c r="C166" s="2" t="s">
        <v>5</v>
      </c>
      <c r="D166" s="2">
        <v>3</v>
      </c>
      <c r="E166" s="2">
        <v>27.6</v>
      </c>
      <c r="F166" s="12">
        <v>40238</v>
      </c>
      <c r="G166" s="18">
        <v>2011</v>
      </c>
      <c r="H166" s="2">
        <v>0</v>
      </c>
      <c r="I166" s="21">
        <v>1</v>
      </c>
      <c r="J166" s="2">
        <v>30</v>
      </c>
      <c r="K166" s="24">
        <v>30.360000000000003</v>
      </c>
      <c r="L166" s="11">
        <v>0.98814229249011853</v>
      </c>
      <c r="M166" s="26">
        <f>J166/((8760)*(E166/1000))</f>
        <v>0.12408179471907879</v>
      </c>
    </row>
    <row r="167" spans="1:13" x14ac:dyDescent="0.25">
      <c r="A167" s="35">
        <v>825</v>
      </c>
      <c r="B167" s="35"/>
      <c r="C167" s="2" t="s">
        <v>5</v>
      </c>
      <c r="D167" s="2">
        <v>3</v>
      </c>
      <c r="E167" s="2">
        <v>27.6</v>
      </c>
      <c r="F167" s="12">
        <v>40238</v>
      </c>
      <c r="G167" s="18">
        <v>2013</v>
      </c>
      <c r="H167" s="2">
        <v>0</v>
      </c>
      <c r="I167" s="21">
        <v>1</v>
      </c>
      <c r="J167" s="2">
        <v>30</v>
      </c>
      <c r="K167" s="24">
        <v>30.360000000000003</v>
      </c>
      <c r="L167" s="11">
        <v>0.98814229249011853</v>
      </c>
      <c r="M167" s="26">
        <f>J167/((8760)*(E167/1000))</f>
        <v>0.12408179471907879</v>
      </c>
    </row>
    <row r="168" spans="1:13" x14ac:dyDescent="0.25">
      <c r="A168" s="35">
        <v>2218</v>
      </c>
      <c r="B168" s="35"/>
      <c r="C168" s="2" t="s">
        <v>5</v>
      </c>
      <c r="D168" s="2">
        <v>8</v>
      </c>
      <c r="E168" s="2">
        <v>5.52</v>
      </c>
      <c r="F168" s="12">
        <v>40603</v>
      </c>
      <c r="G168" s="18">
        <v>2013</v>
      </c>
      <c r="H168" s="2">
        <v>0</v>
      </c>
      <c r="I168" s="21">
        <v>1</v>
      </c>
      <c r="J168" s="2">
        <v>6</v>
      </c>
      <c r="K168" s="24">
        <v>6.0720000000000001</v>
      </c>
      <c r="L168" s="11">
        <v>0.98814229249011853</v>
      </c>
      <c r="M168" s="26">
        <f>J168/((8760)*(E168/1000))</f>
        <v>0.12408179471907882</v>
      </c>
    </row>
    <row r="169" spans="1:13" x14ac:dyDescent="0.25">
      <c r="A169" s="35">
        <v>8330</v>
      </c>
      <c r="B169" s="35"/>
      <c r="C169" s="2" t="s">
        <v>5</v>
      </c>
      <c r="D169" s="2">
        <v>8</v>
      </c>
      <c r="E169" s="2">
        <v>2.76</v>
      </c>
      <c r="F169" s="12">
        <v>41153</v>
      </c>
      <c r="G169" s="18">
        <v>2013</v>
      </c>
      <c r="H169" s="2">
        <v>0</v>
      </c>
      <c r="I169" s="21">
        <v>1</v>
      </c>
      <c r="J169" s="2">
        <v>3</v>
      </c>
      <c r="K169" s="24">
        <v>3.036</v>
      </c>
      <c r="L169" s="11">
        <v>0.98814229249011853</v>
      </c>
      <c r="M169" s="26">
        <f>J169/((8760)*(E169/1000))</f>
        <v>0.12408179471907882</v>
      </c>
    </row>
    <row r="170" spans="1:13" x14ac:dyDescent="0.25">
      <c r="A170" s="35">
        <v>8374</v>
      </c>
      <c r="B170" s="35"/>
      <c r="C170" s="2" t="s">
        <v>5</v>
      </c>
      <c r="D170" s="2">
        <v>13</v>
      </c>
      <c r="E170" s="2">
        <v>5.52</v>
      </c>
      <c r="F170" s="12">
        <v>41122</v>
      </c>
      <c r="G170" s="18">
        <v>2013</v>
      </c>
      <c r="H170" s="2">
        <v>0</v>
      </c>
      <c r="I170" s="21">
        <v>1</v>
      </c>
      <c r="J170" s="2">
        <v>6</v>
      </c>
      <c r="K170" s="24">
        <v>6.0720000000000001</v>
      </c>
      <c r="L170" s="11">
        <v>0.98814229249011853</v>
      </c>
      <c r="M170" s="26">
        <f>J170/((8760)*(E170/1000))</f>
        <v>0.12408179471907882</v>
      </c>
    </row>
    <row r="171" spans="1:13" x14ac:dyDescent="0.25">
      <c r="A171" s="35">
        <v>8374</v>
      </c>
      <c r="B171" s="35"/>
      <c r="C171" s="2" t="s">
        <v>5</v>
      </c>
      <c r="D171" s="2">
        <v>13</v>
      </c>
      <c r="E171" s="2">
        <v>5.52</v>
      </c>
      <c r="F171" s="12">
        <v>41122</v>
      </c>
      <c r="G171" s="18">
        <v>2014</v>
      </c>
      <c r="H171" s="2">
        <v>0</v>
      </c>
      <c r="I171" s="21">
        <v>1</v>
      </c>
      <c r="J171" s="2">
        <v>6</v>
      </c>
      <c r="K171" s="24">
        <v>6.0720000000000001</v>
      </c>
      <c r="L171" s="11">
        <v>0.98814229249011853</v>
      </c>
      <c r="M171" s="26">
        <f>J171/((8760)*(E171/1000))</f>
        <v>0.12408179471907882</v>
      </c>
    </row>
    <row r="172" spans="1:13" x14ac:dyDescent="0.25">
      <c r="A172" s="35">
        <v>8377</v>
      </c>
      <c r="B172" s="35"/>
      <c r="C172" s="2" t="s">
        <v>5</v>
      </c>
      <c r="D172" s="2">
        <v>13</v>
      </c>
      <c r="E172" s="2">
        <v>5.52</v>
      </c>
      <c r="F172" s="12">
        <v>41122</v>
      </c>
      <c r="G172" s="18">
        <v>2014</v>
      </c>
      <c r="H172" s="2">
        <v>0</v>
      </c>
      <c r="I172" s="21">
        <v>1</v>
      </c>
      <c r="J172" s="2">
        <v>6</v>
      </c>
      <c r="K172" s="24">
        <v>6.0720000000000001</v>
      </c>
      <c r="L172" s="11">
        <v>0.98814229249011853</v>
      </c>
      <c r="M172" s="26">
        <f>J172/((8760)*(E172/1000))</f>
        <v>0.12408179471907882</v>
      </c>
    </row>
    <row r="173" spans="1:13" x14ac:dyDescent="0.25">
      <c r="A173" s="35">
        <v>612</v>
      </c>
      <c r="B173" s="35"/>
      <c r="C173" s="2" t="s">
        <v>5</v>
      </c>
      <c r="D173" s="2">
        <v>8</v>
      </c>
      <c r="E173" s="2">
        <v>4.5999999999999996</v>
      </c>
      <c r="F173" s="12">
        <v>40269</v>
      </c>
      <c r="G173" s="18">
        <v>2012</v>
      </c>
      <c r="H173" s="2">
        <v>0</v>
      </c>
      <c r="I173" s="21">
        <v>1</v>
      </c>
      <c r="J173" s="2">
        <v>5</v>
      </c>
      <c r="K173" s="24">
        <v>5.0599999999999996</v>
      </c>
      <c r="L173" s="11">
        <v>0.98814229249011865</v>
      </c>
      <c r="M173" s="26">
        <f>J173/((8760)*(E173/1000))</f>
        <v>0.12408179471907882</v>
      </c>
    </row>
    <row r="174" spans="1:13" x14ac:dyDescent="0.25">
      <c r="A174" s="35">
        <v>8348</v>
      </c>
      <c r="B174" s="35"/>
      <c r="C174" s="2" t="s">
        <v>5</v>
      </c>
      <c r="D174" s="2">
        <v>13</v>
      </c>
      <c r="E174" s="2">
        <v>4.5999999999999996</v>
      </c>
      <c r="F174" s="12">
        <v>41122</v>
      </c>
      <c r="G174" s="18">
        <v>2014</v>
      </c>
      <c r="H174" s="2">
        <v>0</v>
      </c>
      <c r="I174" s="21">
        <v>1</v>
      </c>
      <c r="J174" s="2">
        <v>5</v>
      </c>
      <c r="K174" s="24">
        <v>5.0599999999999996</v>
      </c>
      <c r="L174" s="11">
        <v>0.98814229249011865</v>
      </c>
      <c r="M174" s="26">
        <f>J174/((8760)*(E174/1000))</f>
        <v>0.12408179471907882</v>
      </c>
    </row>
    <row r="175" spans="1:13" x14ac:dyDescent="0.25">
      <c r="A175" s="35">
        <v>2134</v>
      </c>
      <c r="B175" s="35"/>
      <c r="C175" s="2" t="s">
        <v>5</v>
      </c>
      <c r="D175" s="2">
        <v>8</v>
      </c>
      <c r="E175" s="2">
        <v>8.2249999999999996</v>
      </c>
      <c r="F175" s="12">
        <v>40603</v>
      </c>
      <c r="G175" s="18">
        <v>2012</v>
      </c>
      <c r="H175" s="2">
        <v>0</v>
      </c>
      <c r="I175" s="21">
        <v>1</v>
      </c>
      <c r="J175" s="2">
        <v>9</v>
      </c>
      <c r="K175" s="24">
        <v>9.0475000000000012</v>
      </c>
      <c r="L175" s="11">
        <v>0.99474993092014352</v>
      </c>
      <c r="M175" s="26">
        <f>J175/((8760)*(E175/1000))</f>
        <v>0.12491152100595411</v>
      </c>
    </row>
    <row r="176" spans="1:13" x14ac:dyDescent="0.25">
      <c r="A176" s="35">
        <v>2134</v>
      </c>
      <c r="B176" s="35"/>
      <c r="C176" s="2" t="s">
        <v>5</v>
      </c>
      <c r="D176" s="2">
        <v>8</v>
      </c>
      <c r="E176" s="2">
        <v>8.2249999999999996</v>
      </c>
      <c r="F176" s="12">
        <v>40603</v>
      </c>
      <c r="G176" s="18">
        <v>2013</v>
      </c>
      <c r="H176" s="2">
        <v>0</v>
      </c>
      <c r="I176" s="21">
        <v>1</v>
      </c>
      <c r="J176" s="2">
        <v>9</v>
      </c>
      <c r="K176" s="24">
        <v>9.0475000000000012</v>
      </c>
      <c r="L176" s="11">
        <v>0.99474993092014352</v>
      </c>
      <c r="M176" s="26">
        <f>J176/((8760)*(E176/1000))</f>
        <v>0.12491152100595411</v>
      </c>
    </row>
    <row r="177" spans="1:13" x14ac:dyDescent="0.25">
      <c r="A177" s="35">
        <v>2134</v>
      </c>
      <c r="B177" s="35"/>
      <c r="C177" s="2" t="s">
        <v>5</v>
      </c>
      <c r="D177" s="2">
        <v>8</v>
      </c>
      <c r="E177" s="2">
        <v>8.2249999999999996</v>
      </c>
      <c r="F177" s="12">
        <v>40603</v>
      </c>
      <c r="G177" s="18">
        <v>2014</v>
      </c>
      <c r="H177" s="2">
        <v>0</v>
      </c>
      <c r="I177" s="21">
        <v>1</v>
      </c>
      <c r="J177" s="2">
        <v>9</v>
      </c>
      <c r="K177" s="24">
        <v>9.0475000000000012</v>
      </c>
      <c r="L177" s="11">
        <v>0.99474993092014352</v>
      </c>
      <c r="M177" s="26">
        <f>J177/((8760)*(E177/1000))</f>
        <v>0.12491152100595411</v>
      </c>
    </row>
    <row r="178" spans="1:13" x14ac:dyDescent="0.25">
      <c r="A178" s="35">
        <v>277</v>
      </c>
      <c r="B178" s="35"/>
      <c r="C178" s="2" t="s">
        <v>5</v>
      </c>
      <c r="D178" s="2">
        <v>3</v>
      </c>
      <c r="E178" s="2">
        <v>6.3959999999999999</v>
      </c>
      <c r="F178" s="12">
        <v>39934</v>
      </c>
      <c r="G178" s="18">
        <v>2012</v>
      </c>
      <c r="H178" s="2">
        <v>0</v>
      </c>
      <c r="I178" s="21">
        <v>1</v>
      </c>
      <c r="J178" s="2">
        <v>7</v>
      </c>
      <c r="K178" s="24">
        <v>7.0356000000000005</v>
      </c>
      <c r="L178" s="11">
        <v>0.99494001933026321</v>
      </c>
      <c r="M178" s="26">
        <f>J178/((8760)*(E178/1000))</f>
        <v>0.12493539055517004</v>
      </c>
    </row>
    <row r="179" spans="1:13" x14ac:dyDescent="0.25">
      <c r="A179" s="35">
        <v>1287</v>
      </c>
      <c r="B179" s="35"/>
      <c r="C179" s="2" t="s">
        <v>5</v>
      </c>
      <c r="D179" s="2">
        <v>3</v>
      </c>
      <c r="E179" s="2">
        <v>34.520000000000003</v>
      </c>
      <c r="F179" s="12">
        <v>40026</v>
      </c>
      <c r="G179" s="18">
        <v>2011</v>
      </c>
      <c r="H179" s="2">
        <v>0</v>
      </c>
      <c r="I179" s="21">
        <v>1</v>
      </c>
      <c r="J179" s="2">
        <v>38</v>
      </c>
      <c r="K179" s="24">
        <v>37.972000000000008</v>
      </c>
      <c r="L179" s="11">
        <v>1.0007373854419044</v>
      </c>
      <c r="M179" s="26">
        <f>J179/((8760)*(E179/1000))</f>
        <v>0.12566337031804736</v>
      </c>
    </row>
    <row r="180" spans="1:13" x14ac:dyDescent="0.25">
      <c r="A180" s="35">
        <v>1287</v>
      </c>
      <c r="B180" s="35"/>
      <c r="C180" s="2" t="s">
        <v>5</v>
      </c>
      <c r="D180" s="2">
        <v>3</v>
      </c>
      <c r="E180" s="2">
        <v>34.520000000000003</v>
      </c>
      <c r="F180" s="12">
        <v>40026</v>
      </c>
      <c r="G180" s="18">
        <v>2013</v>
      </c>
      <c r="H180" s="2">
        <v>0</v>
      </c>
      <c r="I180" s="21">
        <v>1</v>
      </c>
      <c r="J180" s="2">
        <v>38</v>
      </c>
      <c r="K180" s="24">
        <v>37.972000000000008</v>
      </c>
      <c r="L180" s="11">
        <v>1.0007373854419044</v>
      </c>
      <c r="M180" s="26">
        <f>J180/((8760)*(E180/1000))</f>
        <v>0.12566337031804736</v>
      </c>
    </row>
    <row r="181" spans="1:13" x14ac:dyDescent="0.25">
      <c r="A181" s="35">
        <v>3300</v>
      </c>
      <c r="B181" s="35"/>
      <c r="C181" s="2" t="s">
        <v>5</v>
      </c>
      <c r="D181" s="2">
        <v>5</v>
      </c>
      <c r="E181" s="2">
        <v>9.99</v>
      </c>
      <c r="F181" s="12">
        <v>40664</v>
      </c>
      <c r="G181" s="18">
        <v>2012</v>
      </c>
      <c r="H181" s="2">
        <v>0</v>
      </c>
      <c r="I181" s="21">
        <v>1</v>
      </c>
      <c r="J181" s="2">
        <v>11</v>
      </c>
      <c r="K181" s="24">
        <v>10.989000000000001</v>
      </c>
      <c r="L181" s="11">
        <v>1.0010010010010009</v>
      </c>
      <c r="M181" s="26">
        <f>J181/((8760)*(E181/1000))</f>
        <v>0.1256964727284362</v>
      </c>
    </row>
    <row r="182" spans="1:13" x14ac:dyDescent="0.25">
      <c r="A182" s="35">
        <v>2433</v>
      </c>
      <c r="B182" s="35"/>
      <c r="C182" s="2" t="s">
        <v>5</v>
      </c>
      <c r="D182" s="2">
        <v>6</v>
      </c>
      <c r="E182" s="2">
        <v>8.14</v>
      </c>
      <c r="F182" s="12">
        <v>40603</v>
      </c>
      <c r="G182" s="18">
        <v>2013</v>
      </c>
      <c r="H182" s="2">
        <v>0</v>
      </c>
      <c r="I182" s="21">
        <v>1</v>
      </c>
      <c r="J182" s="2">
        <v>9</v>
      </c>
      <c r="K182" s="24">
        <v>8.9540000000000006</v>
      </c>
      <c r="L182" s="11">
        <v>1.0051373687737324</v>
      </c>
      <c r="M182" s="26">
        <f>J182/((8760)*(E182/1000))</f>
        <v>0.12621587964053715</v>
      </c>
    </row>
    <row r="183" spans="1:13" x14ac:dyDescent="0.25">
      <c r="A183" s="35">
        <v>1280</v>
      </c>
      <c r="B183" s="35"/>
      <c r="C183" s="2" t="s">
        <v>5</v>
      </c>
      <c r="D183" s="2">
        <v>2</v>
      </c>
      <c r="E183" s="2">
        <v>7.2149999999999999</v>
      </c>
      <c r="F183" s="12">
        <v>40391</v>
      </c>
      <c r="G183" s="18">
        <v>2011</v>
      </c>
      <c r="H183" s="2">
        <v>0</v>
      </c>
      <c r="I183" s="21">
        <v>1</v>
      </c>
      <c r="J183" s="2">
        <v>8</v>
      </c>
      <c r="K183" s="24">
        <v>7.9365000000000006</v>
      </c>
      <c r="L183" s="11">
        <v>1.008001008001008</v>
      </c>
      <c r="M183" s="26">
        <f>J183/((8760)*(E183/1000))</f>
        <v>0.12657546904122247</v>
      </c>
    </row>
    <row r="184" spans="1:13" x14ac:dyDescent="0.25">
      <c r="A184" s="35">
        <v>1280</v>
      </c>
      <c r="B184" s="35"/>
      <c r="C184" s="2" t="s">
        <v>5</v>
      </c>
      <c r="D184" s="2">
        <v>2</v>
      </c>
      <c r="E184" s="2">
        <v>7.2149999999999999</v>
      </c>
      <c r="F184" s="12">
        <v>40391</v>
      </c>
      <c r="G184" s="18">
        <v>2013</v>
      </c>
      <c r="H184" s="2">
        <v>0</v>
      </c>
      <c r="I184" s="21">
        <v>1</v>
      </c>
      <c r="J184" s="2">
        <v>8</v>
      </c>
      <c r="K184" s="24">
        <v>7.9365000000000006</v>
      </c>
      <c r="L184" s="11">
        <v>1.008001008001008</v>
      </c>
      <c r="M184" s="26">
        <f>J184/((8760)*(E184/1000))</f>
        <v>0.12657546904122247</v>
      </c>
    </row>
    <row r="185" spans="1:13" x14ac:dyDescent="0.25">
      <c r="A185" s="35">
        <v>1280</v>
      </c>
      <c r="B185" s="35"/>
      <c r="C185" s="2" t="s">
        <v>5</v>
      </c>
      <c r="D185" s="2">
        <v>2</v>
      </c>
      <c r="E185" s="2">
        <v>7.2149999999999999</v>
      </c>
      <c r="F185" s="12">
        <v>40391</v>
      </c>
      <c r="G185" s="18">
        <v>2014</v>
      </c>
      <c r="H185" s="2">
        <v>0</v>
      </c>
      <c r="I185" s="21">
        <v>1</v>
      </c>
      <c r="J185" s="2">
        <v>8</v>
      </c>
      <c r="K185" s="24">
        <v>7.9365000000000006</v>
      </c>
      <c r="L185" s="11">
        <v>1.008001008001008</v>
      </c>
      <c r="M185" s="26">
        <f>J185/((8760)*(E185/1000))</f>
        <v>0.12657546904122247</v>
      </c>
    </row>
    <row r="186" spans="1:13" x14ac:dyDescent="0.25">
      <c r="A186" s="35">
        <v>1568</v>
      </c>
      <c r="B186" s="35"/>
      <c r="C186" s="2" t="s">
        <v>5</v>
      </c>
      <c r="D186" s="2">
        <v>2</v>
      </c>
      <c r="E186" s="2">
        <v>2.7</v>
      </c>
      <c r="F186" s="12">
        <v>40452</v>
      </c>
      <c r="G186" s="18">
        <v>2012</v>
      </c>
      <c r="H186" s="2">
        <v>0</v>
      </c>
      <c r="I186" s="21">
        <v>1</v>
      </c>
      <c r="J186" s="2">
        <v>3</v>
      </c>
      <c r="K186" s="24">
        <v>2.9700000000000006</v>
      </c>
      <c r="L186" s="11">
        <v>1.0101010101010099</v>
      </c>
      <c r="M186" s="26">
        <f>J186/((8760)*(E186/1000))</f>
        <v>0.12683916793505834</v>
      </c>
    </row>
    <row r="187" spans="1:13" x14ac:dyDescent="0.25">
      <c r="A187" s="35">
        <v>972</v>
      </c>
      <c r="B187" s="35"/>
      <c r="C187" s="2" t="s">
        <v>5</v>
      </c>
      <c r="D187" s="2">
        <v>8</v>
      </c>
      <c r="E187" s="2">
        <v>3.6</v>
      </c>
      <c r="F187" s="12">
        <v>40391</v>
      </c>
      <c r="G187" s="18">
        <v>2012</v>
      </c>
      <c r="H187" s="2">
        <v>0</v>
      </c>
      <c r="I187" s="21">
        <v>1</v>
      </c>
      <c r="J187" s="2">
        <v>4</v>
      </c>
      <c r="K187" s="24">
        <v>3.9600000000000004</v>
      </c>
      <c r="L187" s="11">
        <v>1.0101010101010099</v>
      </c>
      <c r="M187" s="26">
        <f>J187/((8760)*(E187/1000))</f>
        <v>0.12683916793505837</v>
      </c>
    </row>
    <row r="188" spans="1:13" x14ac:dyDescent="0.25">
      <c r="A188" s="35">
        <v>972</v>
      </c>
      <c r="B188" s="35"/>
      <c r="C188" s="2" t="s">
        <v>5</v>
      </c>
      <c r="D188" s="2">
        <v>8</v>
      </c>
      <c r="E188" s="2">
        <v>3.6</v>
      </c>
      <c r="F188" s="12">
        <v>40391</v>
      </c>
      <c r="G188" s="18">
        <v>2014</v>
      </c>
      <c r="H188" s="2">
        <v>0</v>
      </c>
      <c r="I188" s="21">
        <v>1</v>
      </c>
      <c r="J188" s="2">
        <v>4</v>
      </c>
      <c r="K188" s="24">
        <v>3.9600000000000004</v>
      </c>
      <c r="L188" s="11">
        <v>1.0101010101010099</v>
      </c>
      <c r="M188" s="26">
        <f>J188/((8760)*(E188/1000))</f>
        <v>0.12683916793505837</v>
      </c>
    </row>
    <row r="189" spans="1:13" x14ac:dyDescent="0.25">
      <c r="A189" s="35">
        <v>1278</v>
      </c>
      <c r="B189" s="35"/>
      <c r="C189" s="2" t="s">
        <v>5</v>
      </c>
      <c r="D189" s="2">
        <v>2</v>
      </c>
      <c r="E189" s="2">
        <v>7.2</v>
      </c>
      <c r="F189" s="12">
        <v>40238</v>
      </c>
      <c r="G189" s="18">
        <v>2011</v>
      </c>
      <c r="H189" s="2">
        <v>0</v>
      </c>
      <c r="I189" s="21">
        <v>1</v>
      </c>
      <c r="J189" s="2">
        <v>8</v>
      </c>
      <c r="K189" s="24">
        <v>7.9200000000000008</v>
      </c>
      <c r="L189" s="11">
        <v>1.0101010101010099</v>
      </c>
      <c r="M189" s="26">
        <f>J189/((8760)*(E189/1000))</f>
        <v>0.12683916793505837</v>
      </c>
    </row>
    <row r="190" spans="1:13" x14ac:dyDescent="0.25">
      <c r="A190" s="35">
        <v>1278</v>
      </c>
      <c r="B190" s="35"/>
      <c r="C190" s="2" t="s">
        <v>5</v>
      </c>
      <c r="D190" s="2">
        <v>2</v>
      </c>
      <c r="E190" s="2">
        <v>7.2</v>
      </c>
      <c r="F190" s="12">
        <v>40238</v>
      </c>
      <c r="G190" s="18">
        <v>2013</v>
      </c>
      <c r="H190" s="2">
        <v>0</v>
      </c>
      <c r="I190" s="21">
        <v>1</v>
      </c>
      <c r="J190" s="2">
        <v>8</v>
      </c>
      <c r="K190" s="24">
        <v>7.9200000000000008</v>
      </c>
      <c r="L190" s="11">
        <v>1.0101010101010099</v>
      </c>
      <c r="M190" s="26">
        <f>J190/((8760)*(E190/1000))</f>
        <v>0.12683916793505837</v>
      </c>
    </row>
    <row r="191" spans="1:13" x14ac:dyDescent="0.25">
      <c r="A191" s="35">
        <v>1278</v>
      </c>
      <c r="B191" s="35"/>
      <c r="C191" s="2" t="s">
        <v>5</v>
      </c>
      <c r="D191" s="2">
        <v>2</v>
      </c>
      <c r="E191" s="2">
        <v>7.2</v>
      </c>
      <c r="F191" s="12">
        <v>40238</v>
      </c>
      <c r="G191" s="18">
        <v>2014</v>
      </c>
      <c r="H191" s="2">
        <v>0</v>
      </c>
      <c r="I191" s="21">
        <v>1</v>
      </c>
      <c r="J191" s="2">
        <v>8</v>
      </c>
      <c r="K191" s="24">
        <v>7.9200000000000008</v>
      </c>
      <c r="L191" s="11">
        <v>1.0101010101010099</v>
      </c>
      <c r="M191" s="26">
        <f>J191/((8760)*(E191/1000))</f>
        <v>0.12683916793505837</v>
      </c>
    </row>
    <row r="192" spans="1:13" x14ac:dyDescent="0.25">
      <c r="A192" s="35">
        <v>2029</v>
      </c>
      <c r="B192" s="35"/>
      <c r="C192" s="2" t="s">
        <v>5</v>
      </c>
      <c r="D192" s="2">
        <v>6</v>
      </c>
      <c r="E192" s="2">
        <v>7.2</v>
      </c>
      <c r="F192" s="12">
        <v>40452</v>
      </c>
      <c r="G192" s="18">
        <v>2011</v>
      </c>
      <c r="H192" s="2">
        <v>0</v>
      </c>
      <c r="I192" s="21">
        <v>1</v>
      </c>
      <c r="J192" s="2">
        <v>8</v>
      </c>
      <c r="K192" s="24">
        <v>7.9200000000000008</v>
      </c>
      <c r="L192" s="11">
        <v>1.0101010101010099</v>
      </c>
      <c r="M192" s="26">
        <f>J192/((8760)*(E192/1000))</f>
        <v>0.12683916793505837</v>
      </c>
    </row>
    <row r="193" spans="1:13" x14ac:dyDescent="0.25">
      <c r="A193" s="35">
        <v>2029</v>
      </c>
      <c r="B193" s="35"/>
      <c r="C193" s="2" t="s">
        <v>5</v>
      </c>
      <c r="D193" s="2">
        <v>6</v>
      </c>
      <c r="E193" s="2">
        <v>7.2</v>
      </c>
      <c r="F193" s="12">
        <v>40452</v>
      </c>
      <c r="G193" s="18">
        <v>2013</v>
      </c>
      <c r="H193" s="2">
        <v>0</v>
      </c>
      <c r="I193" s="21">
        <v>1</v>
      </c>
      <c r="J193" s="2">
        <v>8</v>
      </c>
      <c r="K193" s="24">
        <v>7.9200000000000008</v>
      </c>
      <c r="L193" s="11">
        <v>1.0101010101010099</v>
      </c>
      <c r="M193" s="26">
        <f>J193/((8760)*(E193/1000))</f>
        <v>0.12683916793505837</v>
      </c>
    </row>
    <row r="194" spans="1:13" x14ac:dyDescent="0.25">
      <c r="A194" s="35">
        <v>2029</v>
      </c>
      <c r="B194" s="35"/>
      <c r="C194" s="2" t="s">
        <v>5</v>
      </c>
      <c r="D194" s="2">
        <v>6</v>
      </c>
      <c r="E194" s="2">
        <v>7.2</v>
      </c>
      <c r="F194" s="12">
        <v>40452</v>
      </c>
      <c r="G194" s="18">
        <v>2014</v>
      </c>
      <c r="H194" s="2">
        <v>0</v>
      </c>
      <c r="I194" s="21">
        <v>1</v>
      </c>
      <c r="J194" s="2">
        <v>8</v>
      </c>
      <c r="K194" s="24">
        <v>7.9200000000000008</v>
      </c>
      <c r="L194" s="11">
        <v>1.0101010101010099</v>
      </c>
      <c r="M194" s="26">
        <f>J194/((8760)*(E194/1000))</f>
        <v>0.12683916793505837</v>
      </c>
    </row>
    <row r="195" spans="1:13" x14ac:dyDescent="0.25">
      <c r="A195" s="35">
        <v>8357</v>
      </c>
      <c r="B195" s="35"/>
      <c r="C195" s="2" t="s">
        <v>5</v>
      </c>
      <c r="D195" s="2">
        <v>13</v>
      </c>
      <c r="E195" s="2">
        <v>6.2549999999999999</v>
      </c>
      <c r="F195" s="12">
        <v>41122</v>
      </c>
      <c r="G195" s="18">
        <v>2013</v>
      </c>
      <c r="H195" s="2">
        <v>0</v>
      </c>
      <c r="I195" s="21">
        <v>1</v>
      </c>
      <c r="J195" s="2">
        <v>7</v>
      </c>
      <c r="K195" s="24">
        <v>6.8805000000000005</v>
      </c>
      <c r="L195" s="11">
        <v>1.017367923842744</v>
      </c>
      <c r="M195" s="26">
        <f>J195/((8760)*(E195/1000))</f>
        <v>0.12775167993459113</v>
      </c>
    </row>
    <row r="196" spans="1:13" x14ac:dyDescent="0.25">
      <c r="A196" s="35">
        <v>8357</v>
      </c>
      <c r="B196" s="35"/>
      <c r="C196" s="2" t="s">
        <v>5</v>
      </c>
      <c r="D196" s="2">
        <v>13</v>
      </c>
      <c r="E196" s="2">
        <v>6.2549999999999999</v>
      </c>
      <c r="F196" s="12">
        <v>41122</v>
      </c>
      <c r="G196" s="18">
        <v>2014</v>
      </c>
      <c r="H196" s="2">
        <v>0</v>
      </c>
      <c r="I196" s="21">
        <v>1</v>
      </c>
      <c r="J196" s="2">
        <v>7</v>
      </c>
      <c r="K196" s="24">
        <v>6.8805000000000005</v>
      </c>
      <c r="L196" s="11">
        <v>1.017367923842744</v>
      </c>
      <c r="M196" s="26">
        <f>J196/((8760)*(E196/1000))</f>
        <v>0.12775167993459113</v>
      </c>
    </row>
    <row r="197" spans="1:13" x14ac:dyDescent="0.25">
      <c r="A197" s="35">
        <v>8379</v>
      </c>
      <c r="B197" s="35"/>
      <c r="C197" s="2" t="s">
        <v>5</v>
      </c>
      <c r="D197" s="2">
        <v>13</v>
      </c>
      <c r="E197" s="2">
        <v>4.4649999999999999</v>
      </c>
      <c r="F197" s="12">
        <v>41122</v>
      </c>
      <c r="G197" s="18">
        <v>2014</v>
      </c>
      <c r="H197" s="2">
        <v>0</v>
      </c>
      <c r="I197" s="21">
        <v>1</v>
      </c>
      <c r="J197" s="2">
        <v>5</v>
      </c>
      <c r="K197" s="24">
        <v>4.9115000000000002</v>
      </c>
      <c r="L197" s="11">
        <v>1.0180189351521938</v>
      </c>
      <c r="M197" s="26">
        <f>J197/((8760)*(E197/1000))</f>
        <v>0.12783342793006999</v>
      </c>
    </row>
    <row r="198" spans="1:13" x14ac:dyDescent="0.25">
      <c r="A198" s="35">
        <v>825</v>
      </c>
      <c r="B198" s="35"/>
      <c r="C198" s="2" t="s">
        <v>5</v>
      </c>
      <c r="D198" s="2">
        <v>3</v>
      </c>
      <c r="E198" s="2">
        <v>27.6</v>
      </c>
      <c r="F198" s="12">
        <v>40238</v>
      </c>
      <c r="G198" s="18">
        <v>2014</v>
      </c>
      <c r="H198" s="2">
        <v>0</v>
      </c>
      <c r="I198" s="21">
        <v>1</v>
      </c>
      <c r="J198" s="2">
        <v>31</v>
      </c>
      <c r="K198" s="24">
        <v>30.360000000000003</v>
      </c>
      <c r="L198" s="11">
        <v>1.0210803689064558</v>
      </c>
      <c r="M198" s="26">
        <f>J198/((8760)*(E198/1000))</f>
        <v>0.1282178545430481</v>
      </c>
    </row>
    <row r="199" spans="1:13" x14ac:dyDescent="0.25">
      <c r="A199" s="35">
        <v>685</v>
      </c>
      <c r="B199" s="35"/>
      <c r="C199" s="2" t="s">
        <v>5</v>
      </c>
      <c r="D199" s="2">
        <v>4</v>
      </c>
      <c r="E199" s="2">
        <v>4.4400000000000004</v>
      </c>
      <c r="F199" s="12">
        <v>40238</v>
      </c>
      <c r="G199" s="18">
        <v>2011</v>
      </c>
      <c r="H199" s="2">
        <v>0</v>
      </c>
      <c r="I199" s="21">
        <v>1</v>
      </c>
      <c r="J199" s="2">
        <v>5</v>
      </c>
      <c r="K199" s="24">
        <v>4.8840000000000012</v>
      </c>
      <c r="L199" s="11">
        <v>1.0237510237510234</v>
      </c>
      <c r="M199" s="26">
        <f>J199/((8760)*(E199/1000))</f>
        <v>0.12855321074499154</v>
      </c>
    </row>
    <row r="200" spans="1:13" x14ac:dyDescent="0.25">
      <c r="A200" s="35">
        <v>685</v>
      </c>
      <c r="B200" s="35"/>
      <c r="C200" s="2" t="s">
        <v>5</v>
      </c>
      <c r="D200" s="2">
        <v>4</v>
      </c>
      <c r="E200" s="2">
        <v>4.4400000000000004</v>
      </c>
      <c r="F200" s="12">
        <v>40238</v>
      </c>
      <c r="G200" s="18">
        <v>2012</v>
      </c>
      <c r="H200" s="2">
        <v>0</v>
      </c>
      <c r="I200" s="21">
        <v>1</v>
      </c>
      <c r="J200" s="2">
        <v>5</v>
      </c>
      <c r="K200" s="24">
        <v>4.8840000000000012</v>
      </c>
      <c r="L200" s="11">
        <v>1.0237510237510234</v>
      </c>
      <c r="M200" s="26">
        <f>J200/((8760)*(E200/1000))</f>
        <v>0.12855321074499154</v>
      </c>
    </row>
    <row r="201" spans="1:13" x14ac:dyDescent="0.25">
      <c r="A201" s="35">
        <v>685</v>
      </c>
      <c r="B201" s="35"/>
      <c r="C201" s="2" t="s">
        <v>5</v>
      </c>
      <c r="D201" s="2">
        <v>4</v>
      </c>
      <c r="E201" s="2">
        <v>4.4400000000000004</v>
      </c>
      <c r="F201" s="12">
        <v>40238</v>
      </c>
      <c r="G201" s="18">
        <v>2014</v>
      </c>
      <c r="H201" s="2">
        <v>0</v>
      </c>
      <c r="I201" s="21">
        <v>1</v>
      </c>
      <c r="J201" s="2">
        <v>5</v>
      </c>
      <c r="K201" s="24">
        <v>4.8840000000000012</v>
      </c>
      <c r="L201" s="11">
        <v>1.0237510237510234</v>
      </c>
      <c r="M201" s="26">
        <f>J201/((8760)*(E201/1000))</f>
        <v>0.12855321074499154</v>
      </c>
    </row>
    <row r="202" spans="1:13" x14ac:dyDescent="0.25">
      <c r="A202" s="35">
        <v>8362</v>
      </c>
      <c r="B202" s="35"/>
      <c r="C202" s="2" t="s">
        <v>5</v>
      </c>
      <c r="D202" s="2">
        <v>13</v>
      </c>
      <c r="E202" s="2">
        <v>7.9550000000000001</v>
      </c>
      <c r="F202" s="12">
        <v>41122</v>
      </c>
      <c r="G202" s="18">
        <v>2014</v>
      </c>
      <c r="H202" s="2">
        <v>0</v>
      </c>
      <c r="I202" s="21">
        <v>1</v>
      </c>
      <c r="J202" s="2">
        <v>9</v>
      </c>
      <c r="K202" s="24">
        <v>8.7505000000000006</v>
      </c>
      <c r="L202" s="11">
        <v>1.0285126564196332</v>
      </c>
      <c r="M202" s="26">
        <f>J202/((8760)*(E202/1000))</f>
        <v>0.12915113265543338</v>
      </c>
    </row>
    <row r="203" spans="1:13" x14ac:dyDescent="0.25">
      <c r="A203" s="35">
        <v>9136</v>
      </c>
      <c r="B203" s="35"/>
      <c r="C203" s="2" t="s">
        <v>5</v>
      </c>
      <c r="D203" s="2">
        <v>6</v>
      </c>
      <c r="E203" s="2">
        <v>10.6</v>
      </c>
      <c r="F203" s="12">
        <v>41487</v>
      </c>
      <c r="G203" s="18">
        <v>2014</v>
      </c>
      <c r="H203" s="2">
        <v>0</v>
      </c>
      <c r="I203" s="21">
        <v>1</v>
      </c>
      <c r="J203" s="2">
        <v>12</v>
      </c>
      <c r="K203" s="24">
        <v>11.66</v>
      </c>
      <c r="L203" s="11">
        <v>1.0291595197255574</v>
      </c>
      <c r="M203" s="26">
        <f>J203/((8760)*(E203/1000))</f>
        <v>0.12923235978288963</v>
      </c>
    </row>
    <row r="204" spans="1:13" x14ac:dyDescent="0.25">
      <c r="A204" s="35">
        <v>2297</v>
      </c>
      <c r="B204" s="35"/>
      <c r="C204" s="2" t="s">
        <v>5</v>
      </c>
      <c r="D204" s="2">
        <v>8</v>
      </c>
      <c r="E204" s="2">
        <v>5.29</v>
      </c>
      <c r="F204" s="12">
        <v>40603</v>
      </c>
      <c r="G204" s="18">
        <v>2013</v>
      </c>
      <c r="H204" s="2">
        <v>0</v>
      </c>
      <c r="I204" s="21">
        <v>1</v>
      </c>
      <c r="J204" s="2">
        <v>6</v>
      </c>
      <c r="K204" s="24">
        <v>5.8190000000000008</v>
      </c>
      <c r="L204" s="11">
        <v>1.0311050008592539</v>
      </c>
      <c r="M204" s="26">
        <f>J204/((8760)*(E204/1000))</f>
        <v>0.12947665535903877</v>
      </c>
    </row>
    <row r="205" spans="1:13" x14ac:dyDescent="0.25">
      <c r="A205" s="35">
        <v>5221</v>
      </c>
      <c r="B205" s="35"/>
      <c r="C205" s="2" t="s">
        <v>5</v>
      </c>
      <c r="D205" s="2">
        <v>6</v>
      </c>
      <c r="E205" s="2">
        <v>1.76</v>
      </c>
      <c r="F205" s="12">
        <v>41183</v>
      </c>
      <c r="G205" s="18">
        <v>2013</v>
      </c>
      <c r="H205" s="2">
        <v>0</v>
      </c>
      <c r="I205" s="21">
        <v>1</v>
      </c>
      <c r="J205" s="2">
        <v>2</v>
      </c>
      <c r="K205" s="24">
        <v>1.9360000000000002</v>
      </c>
      <c r="L205" s="11">
        <v>1.0330578512396693</v>
      </c>
      <c r="M205" s="26">
        <f>J205/((8760)*(E205/1000))</f>
        <v>0.12972187629721876</v>
      </c>
    </row>
    <row r="206" spans="1:13" x14ac:dyDescent="0.25">
      <c r="A206" s="35">
        <v>2450</v>
      </c>
      <c r="B206" s="35"/>
      <c r="C206" s="2" t="s">
        <v>5</v>
      </c>
      <c r="D206" s="2">
        <v>3</v>
      </c>
      <c r="E206" s="2">
        <v>44.8</v>
      </c>
      <c r="F206" s="12">
        <v>40575</v>
      </c>
      <c r="G206" s="18">
        <v>2012</v>
      </c>
      <c r="H206" s="2">
        <v>0</v>
      </c>
      <c r="I206" s="21">
        <v>1</v>
      </c>
      <c r="J206" s="2">
        <v>51</v>
      </c>
      <c r="K206" s="24">
        <v>49.28</v>
      </c>
      <c r="L206" s="11">
        <v>1.0349025974025974</v>
      </c>
      <c r="M206" s="26">
        <f>J206/((8760)*(E206/1000))</f>
        <v>0.12995352250489237</v>
      </c>
    </row>
    <row r="207" spans="1:13" x14ac:dyDescent="0.25">
      <c r="A207" s="35">
        <v>1083</v>
      </c>
      <c r="B207" s="35"/>
      <c r="C207" s="2" t="s">
        <v>5</v>
      </c>
      <c r="D207" s="2">
        <v>9</v>
      </c>
      <c r="E207" s="2">
        <v>3.51</v>
      </c>
      <c r="F207" s="12">
        <v>40360</v>
      </c>
      <c r="G207" s="18">
        <v>2012</v>
      </c>
      <c r="H207" s="2">
        <v>0</v>
      </c>
      <c r="I207" s="21">
        <v>1</v>
      </c>
      <c r="J207" s="2">
        <v>4</v>
      </c>
      <c r="K207" s="24">
        <v>3.8610000000000002</v>
      </c>
      <c r="L207" s="11">
        <v>1.0360010360010359</v>
      </c>
      <c r="M207" s="26">
        <f>J207/((8760)*(E207/1000))</f>
        <v>0.13009145429236754</v>
      </c>
    </row>
    <row r="208" spans="1:13" x14ac:dyDescent="0.25">
      <c r="A208" s="35">
        <v>1083</v>
      </c>
      <c r="B208" s="35"/>
      <c r="C208" s="2" t="s">
        <v>5</v>
      </c>
      <c r="D208" s="2">
        <v>9</v>
      </c>
      <c r="E208" s="2">
        <v>3.51</v>
      </c>
      <c r="F208" s="12">
        <v>40360</v>
      </c>
      <c r="G208" s="18">
        <v>2014</v>
      </c>
      <c r="H208" s="2">
        <v>0</v>
      </c>
      <c r="I208" s="21">
        <v>1</v>
      </c>
      <c r="J208" s="2">
        <v>4</v>
      </c>
      <c r="K208" s="24">
        <v>3.8610000000000002</v>
      </c>
      <c r="L208" s="11">
        <v>1.0360010360010359</v>
      </c>
      <c r="M208" s="26">
        <f>J208/((8760)*(E208/1000))</f>
        <v>0.13009145429236754</v>
      </c>
    </row>
    <row r="209" spans="1:13" x14ac:dyDescent="0.25">
      <c r="A209" s="35">
        <v>760</v>
      </c>
      <c r="B209" s="35"/>
      <c r="C209" s="2" t="s">
        <v>5</v>
      </c>
      <c r="D209" s="2">
        <v>4</v>
      </c>
      <c r="E209" s="2">
        <v>8.75</v>
      </c>
      <c r="F209" s="12">
        <v>40269</v>
      </c>
      <c r="G209" s="18">
        <v>2011</v>
      </c>
      <c r="H209" s="2">
        <v>0</v>
      </c>
      <c r="I209" s="21">
        <v>1</v>
      </c>
      <c r="J209" s="2">
        <v>10</v>
      </c>
      <c r="K209" s="24">
        <v>9.625</v>
      </c>
      <c r="L209" s="11">
        <v>1.0389610389610389</v>
      </c>
      <c r="M209" s="26">
        <f>J209/((8760)*(E209/1000))</f>
        <v>0.13046314416177429</v>
      </c>
    </row>
    <row r="210" spans="1:13" x14ac:dyDescent="0.25">
      <c r="A210" s="35">
        <v>760</v>
      </c>
      <c r="B210" s="35"/>
      <c r="C210" s="2" t="s">
        <v>5</v>
      </c>
      <c r="D210" s="2">
        <v>4</v>
      </c>
      <c r="E210" s="2">
        <v>8.75</v>
      </c>
      <c r="F210" s="12">
        <v>40269</v>
      </c>
      <c r="G210" s="18">
        <v>2013</v>
      </c>
      <c r="H210" s="2">
        <v>0</v>
      </c>
      <c r="I210" s="21">
        <v>1</v>
      </c>
      <c r="J210" s="2">
        <v>10</v>
      </c>
      <c r="K210" s="24">
        <v>9.625</v>
      </c>
      <c r="L210" s="11">
        <v>1.0389610389610389</v>
      </c>
      <c r="M210" s="26">
        <f>J210/((8760)*(E210/1000))</f>
        <v>0.13046314416177429</v>
      </c>
    </row>
    <row r="211" spans="1:13" x14ac:dyDescent="0.25">
      <c r="A211" s="35">
        <v>1717</v>
      </c>
      <c r="B211" s="35"/>
      <c r="C211" s="2" t="s">
        <v>5</v>
      </c>
      <c r="D211" s="2">
        <v>2</v>
      </c>
      <c r="E211" s="2">
        <v>7</v>
      </c>
      <c r="F211" s="12">
        <v>40422</v>
      </c>
      <c r="G211" s="18">
        <v>2011</v>
      </c>
      <c r="H211" s="2">
        <v>0</v>
      </c>
      <c r="I211" s="21">
        <v>1</v>
      </c>
      <c r="J211" s="2">
        <v>8</v>
      </c>
      <c r="K211" s="24">
        <v>7.7000000000000011</v>
      </c>
      <c r="L211" s="11">
        <v>1.0389610389610389</v>
      </c>
      <c r="M211" s="26">
        <f>J211/((8760)*(E211/1000))</f>
        <v>0.13046314416177429</v>
      </c>
    </row>
    <row r="212" spans="1:13" x14ac:dyDescent="0.25">
      <c r="A212" s="35">
        <v>1717</v>
      </c>
      <c r="B212" s="35"/>
      <c r="C212" s="2" t="s">
        <v>5</v>
      </c>
      <c r="D212" s="2">
        <v>2</v>
      </c>
      <c r="E212" s="2">
        <v>7</v>
      </c>
      <c r="F212" s="12">
        <v>40422</v>
      </c>
      <c r="G212" s="18">
        <v>2013</v>
      </c>
      <c r="H212" s="2">
        <v>0</v>
      </c>
      <c r="I212" s="21">
        <v>1</v>
      </c>
      <c r="J212" s="2">
        <v>8</v>
      </c>
      <c r="K212" s="24">
        <v>7.7000000000000011</v>
      </c>
      <c r="L212" s="11">
        <v>1.0389610389610389</v>
      </c>
      <c r="M212" s="26">
        <f>J212/((8760)*(E212/1000))</f>
        <v>0.13046314416177429</v>
      </c>
    </row>
    <row r="213" spans="1:13" x14ac:dyDescent="0.25">
      <c r="A213" s="35">
        <v>2237</v>
      </c>
      <c r="B213" s="35"/>
      <c r="C213" s="2" t="s">
        <v>5</v>
      </c>
      <c r="D213" s="2">
        <v>2</v>
      </c>
      <c r="E213" s="2">
        <v>5.25</v>
      </c>
      <c r="F213" s="12">
        <v>40544</v>
      </c>
      <c r="G213" s="18">
        <v>2012</v>
      </c>
      <c r="H213" s="2">
        <v>0</v>
      </c>
      <c r="I213" s="21">
        <v>1</v>
      </c>
      <c r="J213" s="2">
        <v>6</v>
      </c>
      <c r="K213" s="24">
        <v>5.7750000000000004</v>
      </c>
      <c r="L213" s="11">
        <v>1.0389610389610389</v>
      </c>
      <c r="M213" s="26">
        <f>J213/((8760)*(E213/1000))</f>
        <v>0.13046314416177429</v>
      </c>
    </row>
    <row r="214" spans="1:13" x14ac:dyDescent="0.25">
      <c r="A214" s="35">
        <v>2237</v>
      </c>
      <c r="B214" s="35"/>
      <c r="C214" s="2" t="s">
        <v>5</v>
      </c>
      <c r="D214" s="2">
        <v>2</v>
      </c>
      <c r="E214" s="2">
        <v>5.25</v>
      </c>
      <c r="F214" s="12">
        <v>40544</v>
      </c>
      <c r="G214" s="18">
        <v>2013</v>
      </c>
      <c r="H214" s="2">
        <v>0</v>
      </c>
      <c r="I214" s="21">
        <v>1</v>
      </c>
      <c r="J214" s="2">
        <v>6</v>
      </c>
      <c r="K214" s="24">
        <v>5.7750000000000004</v>
      </c>
      <c r="L214" s="11">
        <v>1.0389610389610389</v>
      </c>
      <c r="M214" s="26">
        <f>J214/((8760)*(E214/1000))</f>
        <v>0.13046314416177429</v>
      </c>
    </row>
    <row r="215" spans="1:13" x14ac:dyDescent="0.25">
      <c r="A215" s="35">
        <v>1571</v>
      </c>
      <c r="B215" s="35"/>
      <c r="C215" s="2" t="s">
        <v>5</v>
      </c>
      <c r="D215" s="2">
        <v>2</v>
      </c>
      <c r="E215" s="2">
        <v>8.74</v>
      </c>
      <c r="F215" s="12">
        <v>40360</v>
      </c>
      <c r="G215" s="18">
        <v>2011</v>
      </c>
      <c r="H215" s="2">
        <v>0</v>
      </c>
      <c r="I215" s="21">
        <v>1</v>
      </c>
      <c r="J215" s="2">
        <v>10</v>
      </c>
      <c r="K215" s="24">
        <v>9.6140000000000008</v>
      </c>
      <c r="L215" s="11">
        <v>1.0401497815685459</v>
      </c>
      <c r="M215" s="26">
        <f>J215/((8760)*(E215/1000))</f>
        <v>0.13061241549376718</v>
      </c>
    </row>
    <row r="216" spans="1:13" x14ac:dyDescent="0.25">
      <c r="A216" s="35">
        <v>1571</v>
      </c>
      <c r="B216" s="35"/>
      <c r="C216" s="2" t="s">
        <v>5</v>
      </c>
      <c r="D216" s="2">
        <v>2</v>
      </c>
      <c r="E216" s="2">
        <v>8.74</v>
      </c>
      <c r="F216" s="12">
        <v>40360</v>
      </c>
      <c r="G216" s="18">
        <v>2014</v>
      </c>
      <c r="H216" s="2">
        <v>0</v>
      </c>
      <c r="I216" s="21">
        <v>1</v>
      </c>
      <c r="J216" s="2">
        <v>10</v>
      </c>
      <c r="K216" s="24">
        <v>9.6140000000000008</v>
      </c>
      <c r="L216" s="11">
        <v>1.0401497815685459</v>
      </c>
      <c r="M216" s="26">
        <f>J216/((8760)*(E216/1000))</f>
        <v>0.13061241549376718</v>
      </c>
    </row>
    <row r="217" spans="1:13" x14ac:dyDescent="0.25">
      <c r="A217" s="35">
        <v>8359</v>
      </c>
      <c r="B217" s="35"/>
      <c r="C217" s="2" t="s">
        <v>5</v>
      </c>
      <c r="D217" s="2">
        <v>13</v>
      </c>
      <c r="E217" s="2">
        <v>4.37</v>
      </c>
      <c r="F217" s="12">
        <v>41122</v>
      </c>
      <c r="G217" s="18">
        <v>2013</v>
      </c>
      <c r="H217" s="2">
        <v>0</v>
      </c>
      <c r="I217" s="21">
        <v>1</v>
      </c>
      <c r="J217" s="2">
        <v>5</v>
      </c>
      <c r="K217" s="24">
        <v>4.8070000000000004</v>
      </c>
      <c r="L217" s="11">
        <v>1.0401497815685459</v>
      </c>
      <c r="M217" s="26">
        <f>J217/((8760)*(E217/1000))</f>
        <v>0.13061241549376718</v>
      </c>
    </row>
    <row r="218" spans="1:13" x14ac:dyDescent="0.25">
      <c r="A218" s="35">
        <v>8384</v>
      </c>
      <c r="B218" s="35"/>
      <c r="C218" s="2" t="s">
        <v>5</v>
      </c>
      <c r="D218" s="2">
        <v>13</v>
      </c>
      <c r="E218" s="2">
        <v>6.11</v>
      </c>
      <c r="F218" s="12">
        <v>41122</v>
      </c>
      <c r="G218" s="18">
        <v>2013</v>
      </c>
      <c r="H218" s="2">
        <v>0</v>
      </c>
      <c r="I218" s="21">
        <v>1</v>
      </c>
      <c r="J218" s="2">
        <v>7</v>
      </c>
      <c r="K218" s="24">
        <v>6.721000000000001</v>
      </c>
      <c r="L218" s="11">
        <v>1.0415116798095521</v>
      </c>
      <c r="M218" s="26">
        <f>J218/((8760)*(E218/1000))</f>
        <v>0.13078343011307161</v>
      </c>
    </row>
    <row r="219" spans="1:13" x14ac:dyDescent="0.25">
      <c r="A219" s="35">
        <v>8384</v>
      </c>
      <c r="B219" s="35"/>
      <c r="C219" s="2" t="s">
        <v>5</v>
      </c>
      <c r="D219" s="2">
        <v>13</v>
      </c>
      <c r="E219" s="2">
        <v>6.11</v>
      </c>
      <c r="F219" s="12">
        <v>41122</v>
      </c>
      <c r="G219" s="18">
        <v>2014</v>
      </c>
      <c r="H219" s="2">
        <v>0</v>
      </c>
      <c r="I219" s="21">
        <v>1</v>
      </c>
      <c r="J219" s="2">
        <v>7</v>
      </c>
      <c r="K219" s="24">
        <v>6.721000000000001</v>
      </c>
      <c r="L219" s="11">
        <v>1.0415116798095521</v>
      </c>
      <c r="M219" s="26">
        <f>J219/((8760)*(E219/1000))</f>
        <v>0.13078343011307161</v>
      </c>
    </row>
    <row r="220" spans="1:13" x14ac:dyDescent="0.25">
      <c r="A220" s="35">
        <v>2299</v>
      </c>
      <c r="B220" s="35"/>
      <c r="C220" s="2" t="s">
        <v>5</v>
      </c>
      <c r="D220" s="2">
        <v>7</v>
      </c>
      <c r="E220" s="2">
        <v>9.6</v>
      </c>
      <c r="F220" s="12">
        <v>40330</v>
      </c>
      <c r="G220" s="18">
        <v>2011</v>
      </c>
      <c r="H220" s="2">
        <v>0</v>
      </c>
      <c r="I220" s="21">
        <v>1</v>
      </c>
      <c r="J220" s="2">
        <v>11</v>
      </c>
      <c r="K220" s="24">
        <v>10.56</v>
      </c>
      <c r="L220" s="11">
        <v>1.0416666666666665</v>
      </c>
      <c r="M220" s="26">
        <f>J220/((8760)*(E220/1000))</f>
        <v>0.13080289193302894</v>
      </c>
    </row>
    <row r="221" spans="1:13" x14ac:dyDescent="0.25">
      <c r="A221" s="35">
        <v>971</v>
      </c>
      <c r="B221" s="35"/>
      <c r="C221" s="2" t="s">
        <v>5</v>
      </c>
      <c r="D221" s="2">
        <v>8</v>
      </c>
      <c r="E221" s="2">
        <v>2.6</v>
      </c>
      <c r="F221" s="12">
        <v>40422</v>
      </c>
      <c r="G221" s="18">
        <v>2012</v>
      </c>
      <c r="H221" s="2">
        <v>0</v>
      </c>
      <c r="I221" s="21">
        <v>1</v>
      </c>
      <c r="J221" s="2">
        <v>3</v>
      </c>
      <c r="K221" s="24">
        <v>2.8600000000000003</v>
      </c>
      <c r="L221" s="11">
        <v>1.0489510489510487</v>
      </c>
      <c r="M221" s="26">
        <f>J221/((8760)*(E221/1000))</f>
        <v>0.13171759747102213</v>
      </c>
    </row>
    <row r="222" spans="1:13" x14ac:dyDescent="0.25">
      <c r="A222" s="35">
        <v>971</v>
      </c>
      <c r="B222" s="35"/>
      <c r="C222" s="2" t="s">
        <v>5</v>
      </c>
      <c r="D222" s="2">
        <v>8</v>
      </c>
      <c r="E222" s="2">
        <v>2.6</v>
      </c>
      <c r="F222" s="12">
        <v>40422</v>
      </c>
      <c r="G222" s="18">
        <v>2013</v>
      </c>
      <c r="H222" s="2">
        <v>0</v>
      </c>
      <c r="I222" s="21">
        <v>1</v>
      </c>
      <c r="J222" s="2">
        <v>3</v>
      </c>
      <c r="K222" s="24">
        <v>2.8600000000000003</v>
      </c>
      <c r="L222" s="11">
        <v>1.0489510489510487</v>
      </c>
      <c r="M222" s="26">
        <f>J222/((8760)*(E222/1000))</f>
        <v>0.13171759747102213</v>
      </c>
    </row>
    <row r="223" spans="1:13" x14ac:dyDescent="0.25">
      <c r="A223" s="35">
        <v>438</v>
      </c>
      <c r="B223" s="35"/>
      <c r="C223" s="2" t="s">
        <v>5</v>
      </c>
      <c r="D223" s="2">
        <v>3</v>
      </c>
      <c r="E223" s="2">
        <v>2.5920000000000001</v>
      </c>
      <c r="F223" s="12">
        <v>39934</v>
      </c>
      <c r="G223" s="18">
        <v>2010</v>
      </c>
      <c r="H223" s="2">
        <v>0</v>
      </c>
      <c r="I223" s="21">
        <v>1</v>
      </c>
      <c r="J223" s="2">
        <v>3</v>
      </c>
      <c r="K223" s="24">
        <v>2.8512000000000004</v>
      </c>
      <c r="L223" s="11">
        <v>1.0521885521885521</v>
      </c>
      <c r="M223" s="26">
        <f>J223/((8760)*(E223/1000))</f>
        <v>0.13212413326568576</v>
      </c>
    </row>
    <row r="224" spans="1:13" x14ac:dyDescent="0.25">
      <c r="A224" s="35">
        <v>438</v>
      </c>
      <c r="B224" s="35"/>
      <c r="C224" s="2" t="s">
        <v>5</v>
      </c>
      <c r="D224" s="2">
        <v>3</v>
      </c>
      <c r="E224" s="2">
        <v>2.5920000000000001</v>
      </c>
      <c r="F224" s="12">
        <v>39934</v>
      </c>
      <c r="G224" s="18">
        <v>2011</v>
      </c>
      <c r="H224" s="2">
        <v>0</v>
      </c>
      <c r="I224" s="21">
        <v>1</v>
      </c>
      <c r="J224" s="2">
        <v>3</v>
      </c>
      <c r="K224" s="24">
        <v>2.8512000000000004</v>
      </c>
      <c r="L224" s="11">
        <v>1.0521885521885521</v>
      </c>
      <c r="M224" s="26">
        <f>J224/((8760)*(E224/1000))</f>
        <v>0.13212413326568576</v>
      </c>
    </row>
    <row r="225" spans="1:13" x14ac:dyDescent="0.25">
      <c r="A225" s="35">
        <v>438</v>
      </c>
      <c r="B225" s="35"/>
      <c r="C225" s="2" t="s">
        <v>5</v>
      </c>
      <c r="D225" s="2">
        <v>3</v>
      </c>
      <c r="E225" s="2">
        <v>2.5920000000000001</v>
      </c>
      <c r="F225" s="12">
        <v>39934</v>
      </c>
      <c r="G225" s="18">
        <v>2013</v>
      </c>
      <c r="H225" s="2">
        <v>0</v>
      </c>
      <c r="I225" s="21">
        <v>1</v>
      </c>
      <c r="J225" s="2">
        <v>3</v>
      </c>
      <c r="K225" s="24">
        <v>2.8512000000000004</v>
      </c>
      <c r="L225" s="11">
        <v>1.0521885521885521</v>
      </c>
      <c r="M225" s="26">
        <f>J225/((8760)*(E225/1000))</f>
        <v>0.13212413326568576</v>
      </c>
    </row>
    <row r="226" spans="1:13" x14ac:dyDescent="0.25">
      <c r="A226" s="35">
        <v>883</v>
      </c>
      <c r="B226" s="35"/>
      <c r="C226" s="2" t="s">
        <v>5</v>
      </c>
      <c r="D226" s="2">
        <v>6</v>
      </c>
      <c r="E226" s="2">
        <v>3.45</v>
      </c>
      <c r="F226" s="12">
        <v>40299</v>
      </c>
      <c r="G226" s="18">
        <v>2012</v>
      </c>
      <c r="H226" s="2">
        <v>0</v>
      </c>
      <c r="I226" s="21">
        <v>1</v>
      </c>
      <c r="J226" s="2">
        <v>4</v>
      </c>
      <c r="K226" s="24">
        <v>3.7950000000000004</v>
      </c>
      <c r="L226" s="11">
        <v>1.054018445322793</v>
      </c>
      <c r="M226" s="26">
        <f>J226/((8760)*(E226/1000))</f>
        <v>0.13235391436701738</v>
      </c>
    </row>
    <row r="227" spans="1:13" x14ac:dyDescent="0.25">
      <c r="A227" s="35">
        <v>883</v>
      </c>
      <c r="B227" s="35"/>
      <c r="C227" s="2" t="s">
        <v>5</v>
      </c>
      <c r="D227" s="2">
        <v>6</v>
      </c>
      <c r="E227" s="2">
        <v>3.45</v>
      </c>
      <c r="F227" s="12">
        <v>40299</v>
      </c>
      <c r="G227" s="18">
        <v>2013</v>
      </c>
      <c r="H227" s="2">
        <v>0</v>
      </c>
      <c r="I227" s="21">
        <v>1</v>
      </c>
      <c r="J227" s="2">
        <v>4</v>
      </c>
      <c r="K227" s="24">
        <v>3.7950000000000004</v>
      </c>
      <c r="L227" s="11">
        <v>1.054018445322793</v>
      </c>
      <c r="M227" s="26">
        <f>J227/((8760)*(E227/1000))</f>
        <v>0.13235391436701738</v>
      </c>
    </row>
    <row r="228" spans="1:13" x14ac:dyDescent="0.25">
      <c r="A228" s="35">
        <v>884</v>
      </c>
      <c r="B228" s="35"/>
      <c r="C228" s="2" t="s">
        <v>5</v>
      </c>
      <c r="D228" s="2">
        <v>6</v>
      </c>
      <c r="E228" s="2">
        <v>3.45</v>
      </c>
      <c r="F228" s="12">
        <v>40299</v>
      </c>
      <c r="G228" s="18">
        <v>2011</v>
      </c>
      <c r="H228" s="2">
        <v>0</v>
      </c>
      <c r="I228" s="21">
        <v>1</v>
      </c>
      <c r="J228" s="2">
        <v>4</v>
      </c>
      <c r="K228" s="24">
        <v>3.7950000000000004</v>
      </c>
      <c r="L228" s="11">
        <v>1.054018445322793</v>
      </c>
      <c r="M228" s="26">
        <f>J228/((8760)*(E228/1000))</f>
        <v>0.13235391436701738</v>
      </c>
    </row>
    <row r="229" spans="1:13" x14ac:dyDescent="0.25">
      <c r="A229" s="35">
        <v>884</v>
      </c>
      <c r="B229" s="35"/>
      <c r="C229" s="2" t="s">
        <v>5</v>
      </c>
      <c r="D229" s="2">
        <v>6</v>
      </c>
      <c r="E229" s="2">
        <v>3.45</v>
      </c>
      <c r="F229" s="12">
        <v>40299</v>
      </c>
      <c r="G229" s="18">
        <v>2013</v>
      </c>
      <c r="H229" s="2">
        <v>0</v>
      </c>
      <c r="I229" s="21">
        <v>1</v>
      </c>
      <c r="J229" s="2">
        <v>4</v>
      </c>
      <c r="K229" s="24">
        <v>3.7950000000000004</v>
      </c>
      <c r="L229" s="11">
        <v>1.054018445322793</v>
      </c>
      <c r="M229" s="26">
        <f>J229/((8760)*(E229/1000))</f>
        <v>0.13235391436701738</v>
      </c>
    </row>
    <row r="230" spans="1:13" x14ac:dyDescent="0.25">
      <c r="A230" s="35">
        <v>884</v>
      </c>
      <c r="B230" s="35"/>
      <c r="C230" s="2" t="s">
        <v>5</v>
      </c>
      <c r="D230" s="2">
        <v>6</v>
      </c>
      <c r="E230" s="2">
        <v>3.45</v>
      </c>
      <c r="F230" s="12">
        <v>40299</v>
      </c>
      <c r="G230" s="18">
        <v>2014</v>
      </c>
      <c r="H230" s="2">
        <v>0</v>
      </c>
      <c r="I230" s="21">
        <v>1</v>
      </c>
      <c r="J230" s="2">
        <v>4</v>
      </c>
      <c r="K230" s="24">
        <v>3.7950000000000004</v>
      </c>
      <c r="L230" s="11">
        <v>1.054018445322793</v>
      </c>
      <c r="M230" s="26">
        <f>J230/((8760)*(E230/1000))</f>
        <v>0.13235391436701738</v>
      </c>
    </row>
    <row r="231" spans="1:13" x14ac:dyDescent="0.25">
      <c r="A231" s="35">
        <v>2346</v>
      </c>
      <c r="B231" s="35"/>
      <c r="C231" s="2" t="s">
        <v>5</v>
      </c>
      <c r="D231" s="2">
        <v>8</v>
      </c>
      <c r="E231" s="2">
        <v>3.45</v>
      </c>
      <c r="F231" s="12">
        <v>40634</v>
      </c>
      <c r="G231" s="18">
        <v>2012</v>
      </c>
      <c r="H231" s="2">
        <v>0</v>
      </c>
      <c r="I231" s="21">
        <v>1</v>
      </c>
      <c r="J231" s="2">
        <v>4</v>
      </c>
      <c r="K231" s="24">
        <v>3.7950000000000004</v>
      </c>
      <c r="L231" s="11">
        <v>1.054018445322793</v>
      </c>
      <c r="M231" s="26">
        <f>J231/((8760)*(E231/1000))</f>
        <v>0.13235391436701738</v>
      </c>
    </row>
    <row r="232" spans="1:13" x14ac:dyDescent="0.25">
      <c r="A232" s="35">
        <v>2346</v>
      </c>
      <c r="B232" s="35"/>
      <c r="C232" s="2" t="s">
        <v>5</v>
      </c>
      <c r="D232" s="2">
        <v>8</v>
      </c>
      <c r="E232" s="2">
        <v>3.45</v>
      </c>
      <c r="F232" s="12">
        <v>40634</v>
      </c>
      <c r="G232" s="18">
        <v>2013</v>
      </c>
      <c r="H232" s="2">
        <v>0</v>
      </c>
      <c r="I232" s="21">
        <v>1</v>
      </c>
      <c r="J232" s="2">
        <v>4</v>
      </c>
      <c r="K232" s="24">
        <v>3.7950000000000004</v>
      </c>
      <c r="L232" s="11">
        <v>1.054018445322793</v>
      </c>
      <c r="M232" s="26">
        <f>J232/((8760)*(E232/1000))</f>
        <v>0.13235391436701738</v>
      </c>
    </row>
    <row r="233" spans="1:13" x14ac:dyDescent="0.25">
      <c r="A233" s="35">
        <v>8347</v>
      </c>
      <c r="B233" s="35"/>
      <c r="C233" s="2" t="s">
        <v>5</v>
      </c>
      <c r="D233" s="2">
        <v>13</v>
      </c>
      <c r="E233" s="2">
        <v>6.9</v>
      </c>
      <c r="F233" s="12">
        <v>41122</v>
      </c>
      <c r="G233" s="18">
        <v>2014</v>
      </c>
      <c r="H233" s="2">
        <v>0</v>
      </c>
      <c r="I233" s="21">
        <v>1</v>
      </c>
      <c r="J233" s="2">
        <v>8</v>
      </c>
      <c r="K233" s="24">
        <v>7.5900000000000007</v>
      </c>
      <c r="L233" s="11">
        <v>1.054018445322793</v>
      </c>
      <c r="M233" s="26">
        <f>J233/((8760)*(E233/1000))</f>
        <v>0.13235391436701738</v>
      </c>
    </row>
    <row r="234" spans="1:13" x14ac:dyDescent="0.25">
      <c r="A234" s="35">
        <v>8364</v>
      </c>
      <c r="B234" s="35"/>
      <c r="C234" s="2" t="s">
        <v>5</v>
      </c>
      <c r="D234" s="2">
        <v>13</v>
      </c>
      <c r="E234" s="2">
        <v>6.9</v>
      </c>
      <c r="F234" s="12">
        <v>41122</v>
      </c>
      <c r="G234" s="18">
        <v>2014</v>
      </c>
      <c r="H234" s="2">
        <v>0</v>
      </c>
      <c r="I234" s="21">
        <v>1</v>
      </c>
      <c r="J234" s="2">
        <v>8</v>
      </c>
      <c r="K234" s="24">
        <v>7.5900000000000007</v>
      </c>
      <c r="L234" s="11">
        <v>1.054018445322793</v>
      </c>
      <c r="M234" s="26">
        <f>J234/((8760)*(E234/1000))</f>
        <v>0.13235391436701738</v>
      </c>
    </row>
    <row r="235" spans="1:13" x14ac:dyDescent="0.25">
      <c r="A235" s="35">
        <v>2474</v>
      </c>
      <c r="B235" s="35"/>
      <c r="C235" s="2" t="s">
        <v>5</v>
      </c>
      <c r="D235" s="2">
        <v>9</v>
      </c>
      <c r="E235" s="2">
        <v>5.17</v>
      </c>
      <c r="F235" s="12">
        <v>40634</v>
      </c>
      <c r="G235" s="18">
        <v>2014</v>
      </c>
      <c r="H235" s="2">
        <v>0</v>
      </c>
      <c r="I235" s="21">
        <v>1</v>
      </c>
      <c r="J235" s="2">
        <v>6</v>
      </c>
      <c r="K235" s="24">
        <v>5.6870000000000003</v>
      </c>
      <c r="L235" s="11">
        <v>1.0550378055213645</v>
      </c>
      <c r="M235" s="26">
        <f>J235/((8760)*(E235/1000))</f>
        <v>0.13248191621843619</v>
      </c>
    </row>
    <row r="236" spans="1:13" x14ac:dyDescent="0.25">
      <c r="A236" s="35">
        <v>3735</v>
      </c>
      <c r="B236" s="35"/>
      <c r="C236" s="2" t="s">
        <v>5</v>
      </c>
      <c r="D236" s="2">
        <v>8</v>
      </c>
      <c r="E236" s="2">
        <v>2.585</v>
      </c>
      <c r="F236" s="12">
        <v>41000</v>
      </c>
      <c r="G236" s="18">
        <v>2013</v>
      </c>
      <c r="H236" s="2">
        <v>0</v>
      </c>
      <c r="I236" s="21">
        <v>1</v>
      </c>
      <c r="J236" s="2">
        <v>3</v>
      </c>
      <c r="K236" s="24">
        <v>2.8435000000000001</v>
      </c>
      <c r="L236" s="11">
        <v>1.0550378055213645</v>
      </c>
      <c r="M236" s="26">
        <f>J236/((8760)*(E236/1000))</f>
        <v>0.13248191621843619</v>
      </c>
    </row>
    <row r="237" spans="1:13" x14ac:dyDescent="0.25">
      <c r="A237" s="35">
        <v>3735</v>
      </c>
      <c r="B237" s="35"/>
      <c r="C237" s="2" t="s">
        <v>5</v>
      </c>
      <c r="D237" s="2">
        <v>8</v>
      </c>
      <c r="E237" s="2">
        <v>2.585</v>
      </c>
      <c r="F237" s="12">
        <v>41000</v>
      </c>
      <c r="G237" s="18">
        <v>2014</v>
      </c>
      <c r="H237" s="2">
        <v>0</v>
      </c>
      <c r="I237" s="21">
        <v>1</v>
      </c>
      <c r="J237" s="2">
        <v>3</v>
      </c>
      <c r="K237" s="24">
        <v>2.8435000000000001</v>
      </c>
      <c r="L237" s="11">
        <v>1.0550378055213645</v>
      </c>
      <c r="M237" s="26">
        <f>J237/((8760)*(E237/1000))</f>
        <v>0.13248191621843619</v>
      </c>
    </row>
    <row r="238" spans="1:13" x14ac:dyDescent="0.25">
      <c r="A238" s="35">
        <v>8355</v>
      </c>
      <c r="B238" s="35"/>
      <c r="C238" s="2" t="s">
        <v>5</v>
      </c>
      <c r="D238" s="2">
        <v>13</v>
      </c>
      <c r="E238" s="2">
        <v>2.58</v>
      </c>
      <c r="F238" s="12">
        <v>41183</v>
      </c>
      <c r="G238" s="18">
        <v>2014</v>
      </c>
      <c r="H238" s="2">
        <v>0</v>
      </c>
      <c r="I238" s="21">
        <v>1</v>
      </c>
      <c r="J238" s="2">
        <v>3</v>
      </c>
      <c r="K238" s="24">
        <v>2.8380000000000005</v>
      </c>
      <c r="L238" s="11">
        <v>1.0570824524312894</v>
      </c>
      <c r="M238" s="26">
        <f>J238/((8760)*(E238/1000))</f>
        <v>0.1327386641180843</v>
      </c>
    </row>
    <row r="239" spans="1:13" x14ac:dyDescent="0.25">
      <c r="A239" s="35">
        <v>8398</v>
      </c>
      <c r="B239" s="35"/>
      <c r="C239" s="2" t="s">
        <v>5</v>
      </c>
      <c r="D239" s="2">
        <v>6</v>
      </c>
      <c r="E239" s="2">
        <v>10.32</v>
      </c>
      <c r="F239" s="12">
        <v>41153</v>
      </c>
      <c r="G239" s="18">
        <v>2013</v>
      </c>
      <c r="H239" s="2">
        <v>0</v>
      </c>
      <c r="I239" s="21">
        <v>1</v>
      </c>
      <c r="J239" s="2">
        <v>12</v>
      </c>
      <c r="K239" s="24">
        <v>11.352000000000002</v>
      </c>
      <c r="L239" s="11">
        <v>1.0570824524312894</v>
      </c>
      <c r="M239" s="26">
        <f>J239/((8760)*(E239/1000))</f>
        <v>0.1327386641180843</v>
      </c>
    </row>
    <row r="240" spans="1:13" x14ac:dyDescent="0.25">
      <c r="A240" s="35">
        <v>181</v>
      </c>
      <c r="B240" s="35"/>
      <c r="C240" s="2" t="s">
        <v>5</v>
      </c>
      <c r="D240" s="2">
        <v>2</v>
      </c>
      <c r="E240" s="2">
        <v>3.44</v>
      </c>
      <c r="F240" s="12">
        <v>40148</v>
      </c>
      <c r="G240" s="18">
        <v>2011</v>
      </c>
      <c r="H240" s="2">
        <v>0</v>
      </c>
      <c r="I240" s="21">
        <v>1</v>
      </c>
      <c r="J240" s="2">
        <v>4</v>
      </c>
      <c r="K240" s="24">
        <v>3.7840000000000003</v>
      </c>
      <c r="L240" s="11">
        <v>1.0570824524312896</v>
      </c>
      <c r="M240" s="26">
        <f>J240/((8760)*(E240/1000))</f>
        <v>0.13273866411808433</v>
      </c>
    </row>
    <row r="241" spans="1:13" x14ac:dyDescent="0.25">
      <c r="A241" s="35">
        <v>181</v>
      </c>
      <c r="B241" s="35"/>
      <c r="C241" s="2" t="s">
        <v>5</v>
      </c>
      <c r="D241" s="2">
        <v>2</v>
      </c>
      <c r="E241" s="2">
        <v>3.44</v>
      </c>
      <c r="F241" s="12">
        <v>40148</v>
      </c>
      <c r="G241" s="18">
        <v>2012</v>
      </c>
      <c r="H241" s="2">
        <v>0</v>
      </c>
      <c r="I241" s="21">
        <v>1</v>
      </c>
      <c r="J241" s="2">
        <v>4</v>
      </c>
      <c r="K241" s="24">
        <v>3.7840000000000003</v>
      </c>
      <c r="L241" s="11">
        <v>1.0570824524312896</v>
      </c>
      <c r="M241" s="26">
        <f>J241/((8760)*(E241/1000))</f>
        <v>0.13273866411808433</v>
      </c>
    </row>
    <row r="242" spans="1:13" x14ac:dyDescent="0.25">
      <c r="A242" s="35">
        <v>181</v>
      </c>
      <c r="B242" s="35"/>
      <c r="C242" s="2" t="s">
        <v>5</v>
      </c>
      <c r="D242" s="2">
        <v>2</v>
      </c>
      <c r="E242" s="2">
        <v>3.44</v>
      </c>
      <c r="F242" s="12">
        <v>40148</v>
      </c>
      <c r="G242" s="18">
        <v>2013</v>
      </c>
      <c r="H242" s="2">
        <v>0</v>
      </c>
      <c r="I242" s="21">
        <v>1</v>
      </c>
      <c r="J242" s="2">
        <v>4</v>
      </c>
      <c r="K242" s="24">
        <v>3.7840000000000003</v>
      </c>
      <c r="L242" s="11">
        <v>1.0570824524312896</v>
      </c>
      <c r="M242" s="26">
        <f>J242/((8760)*(E242/1000))</f>
        <v>0.13273866411808433</v>
      </c>
    </row>
    <row r="243" spans="1:13" x14ac:dyDescent="0.25">
      <c r="A243" s="35">
        <v>181</v>
      </c>
      <c r="B243" s="35"/>
      <c r="C243" s="2" t="s">
        <v>5</v>
      </c>
      <c r="D243" s="2">
        <v>2</v>
      </c>
      <c r="E243" s="2">
        <v>3.44</v>
      </c>
      <c r="F243" s="12">
        <v>40148</v>
      </c>
      <c r="G243" s="18">
        <v>2014</v>
      </c>
      <c r="H243" s="2">
        <v>0</v>
      </c>
      <c r="I243" s="21">
        <v>1</v>
      </c>
      <c r="J243" s="2">
        <v>4</v>
      </c>
      <c r="K243" s="24">
        <v>3.7840000000000003</v>
      </c>
      <c r="L243" s="11">
        <v>1.0570824524312896</v>
      </c>
      <c r="M243" s="26">
        <f>J243/((8760)*(E243/1000))</f>
        <v>0.13273866411808433</v>
      </c>
    </row>
    <row r="244" spans="1:13" x14ac:dyDescent="0.25">
      <c r="A244" s="35">
        <v>8345</v>
      </c>
      <c r="B244" s="35"/>
      <c r="C244" s="2" t="s">
        <v>5</v>
      </c>
      <c r="D244" s="2">
        <v>13</v>
      </c>
      <c r="E244" s="2">
        <v>4.3</v>
      </c>
      <c r="F244" s="12">
        <v>41122</v>
      </c>
      <c r="G244" s="18">
        <v>2014</v>
      </c>
      <c r="H244" s="2">
        <v>0</v>
      </c>
      <c r="I244" s="21">
        <v>1</v>
      </c>
      <c r="J244" s="2">
        <v>5</v>
      </c>
      <c r="K244" s="24">
        <v>4.7300000000000004</v>
      </c>
      <c r="L244" s="11">
        <v>1.0570824524312896</v>
      </c>
      <c r="M244" s="26">
        <f>J244/((8760)*(E244/1000))</f>
        <v>0.13273866411808433</v>
      </c>
    </row>
    <row r="245" spans="1:13" x14ac:dyDescent="0.25">
      <c r="A245" s="35">
        <v>8423</v>
      </c>
      <c r="B245" s="35"/>
      <c r="C245" s="2" t="s">
        <v>5</v>
      </c>
      <c r="D245" s="2">
        <v>6</v>
      </c>
      <c r="E245" s="2">
        <v>6.02</v>
      </c>
      <c r="F245" s="12">
        <v>41183</v>
      </c>
      <c r="G245" s="18">
        <v>2013</v>
      </c>
      <c r="H245" s="2">
        <v>0</v>
      </c>
      <c r="I245" s="21">
        <v>1</v>
      </c>
      <c r="J245" s="2">
        <v>7</v>
      </c>
      <c r="K245" s="24">
        <v>6.6219999999999999</v>
      </c>
      <c r="L245" s="11">
        <v>1.0570824524312896</v>
      </c>
      <c r="M245" s="26">
        <f>J245/((8760)*(E245/1000))</f>
        <v>0.13273866411808433</v>
      </c>
    </row>
    <row r="246" spans="1:13" x14ac:dyDescent="0.25">
      <c r="A246" s="35">
        <v>8423</v>
      </c>
      <c r="B246" s="35"/>
      <c r="C246" s="2" t="s">
        <v>5</v>
      </c>
      <c r="D246" s="2">
        <v>6</v>
      </c>
      <c r="E246" s="2">
        <v>6.02</v>
      </c>
      <c r="F246" s="12">
        <v>41183</v>
      </c>
      <c r="G246" s="18">
        <v>2014</v>
      </c>
      <c r="H246" s="2">
        <v>0</v>
      </c>
      <c r="I246" s="21">
        <v>1</v>
      </c>
      <c r="J246" s="2">
        <v>7</v>
      </c>
      <c r="K246" s="24">
        <v>6.6219999999999999</v>
      </c>
      <c r="L246" s="11">
        <v>1.0570824524312896</v>
      </c>
      <c r="M246" s="26">
        <f>J246/((8760)*(E246/1000))</f>
        <v>0.13273866411808433</v>
      </c>
    </row>
    <row r="247" spans="1:13" x14ac:dyDescent="0.25">
      <c r="A247" s="35">
        <v>8228</v>
      </c>
      <c r="B247" s="35"/>
      <c r="C247" s="2" t="s">
        <v>5</v>
      </c>
      <c r="D247" s="2">
        <v>6</v>
      </c>
      <c r="E247" s="2">
        <v>3.43</v>
      </c>
      <c r="F247" s="12">
        <v>41306</v>
      </c>
      <c r="G247" s="18">
        <v>2014</v>
      </c>
      <c r="H247" s="2">
        <v>0</v>
      </c>
      <c r="I247" s="21">
        <v>1</v>
      </c>
      <c r="J247" s="2">
        <v>4</v>
      </c>
      <c r="K247" s="24">
        <v>3.7730000000000006</v>
      </c>
      <c r="L247" s="11">
        <v>1.0601643254704478</v>
      </c>
      <c r="M247" s="26">
        <f>J247/((8760)*(E247/1000))</f>
        <v>0.13312565730793297</v>
      </c>
    </row>
    <row r="248" spans="1:13" x14ac:dyDescent="0.25">
      <c r="A248" s="35">
        <v>1646</v>
      </c>
      <c r="B248" s="35"/>
      <c r="C248" s="2" t="s">
        <v>5</v>
      </c>
      <c r="D248" s="2">
        <v>2</v>
      </c>
      <c r="E248" s="2">
        <v>6</v>
      </c>
      <c r="F248" s="12">
        <v>40330</v>
      </c>
      <c r="G248" s="18">
        <v>2011</v>
      </c>
      <c r="H248" s="2">
        <v>0</v>
      </c>
      <c r="I248" s="21">
        <v>1</v>
      </c>
      <c r="J248" s="2">
        <v>7</v>
      </c>
      <c r="K248" s="24">
        <v>6.6000000000000005</v>
      </c>
      <c r="L248" s="11">
        <v>1.0606060606060606</v>
      </c>
      <c r="M248" s="26">
        <f>J248/((8760)*(E248/1000))</f>
        <v>0.13318112633181126</v>
      </c>
    </row>
    <row r="249" spans="1:13" x14ac:dyDescent="0.25">
      <c r="A249" s="35">
        <v>1646</v>
      </c>
      <c r="B249" s="35"/>
      <c r="C249" s="2" t="s">
        <v>5</v>
      </c>
      <c r="D249" s="2">
        <v>2</v>
      </c>
      <c r="E249" s="2">
        <v>6</v>
      </c>
      <c r="F249" s="12">
        <v>40330</v>
      </c>
      <c r="G249" s="18">
        <v>2013</v>
      </c>
      <c r="H249" s="2">
        <v>0</v>
      </c>
      <c r="I249" s="21">
        <v>1</v>
      </c>
      <c r="J249" s="2">
        <v>7</v>
      </c>
      <c r="K249" s="24">
        <v>6.6000000000000005</v>
      </c>
      <c r="L249" s="11">
        <v>1.0606060606060606</v>
      </c>
      <c r="M249" s="26">
        <f>J249/((8760)*(E249/1000))</f>
        <v>0.13318112633181126</v>
      </c>
    </row>
    <row r="250" spans="1:13" x14ac:dyDescent="0.25">
      <c r="A250" s="35">
        <v>4933</v>
      </c>
      <c r="B250" s="35"/>
      <c r="C250" s="2" t="s">
        <v>5</v>
      </c>
      <c r="D250" s="2">
        <v>13</v>
      </c>
      <c r="E250" s="2">
        <v>18</v>
      </c>
      <c r="F250" s="12">
        <v>40969</v>
      </c>
      <c r="G250" s="18">
        <v>2013</v>
      </c>
      <c r="H250" s="2">
        <v>0</v>
      </c>
      <c r="I250" s="21">
        <v>1</v>
      </c>
      <c r="J250" s="2">
        <v>21</v>
      </c>
      <c r="K250" s="24">
        <v>19.8</v>
      </c>
      <c r="L250" s="11">
        <v>1.0606060606060606</v>
      </c>
      <c r="M250" s="26">
        <f>J250/((8760)*(E250/1000))</f>
        <v>0.13318112633181128</v>
      </c>
    </row>
    <row r="251" spans="1:13" x14ac:dyDescent="0.25">
      <c r="A251" s="35">
        <v>4933</v>
      </c>
      <c r="B251" s="35"/>
      <c r="C251" s="2" t="s">
        <v>5</v>
      </c>
      <c r="D251" s="2">
        <v>13</v>
      </c>
      <c r="E251" s="2">
        <v>18</v>
      </c>
      <c r="F251" s="12">
        <v>40969</v>
      </c>
      <c r="G251" s="18">
        <v>2014</v>
      </c>
      <c r="H251" s="2">
        <v>0</v>
      </c>
      <c r="I251" s="21">
        <v>1</v>
      </c>
      <c r="J251" s="2">
        <v>21</v>
      </c>
      <c r="K251" s="24">
        <v>19.8</v>
      </c>
      <c r="L251" s="11">
        <v>1.0606060606060606</v>
      </c>
      <c r="M251" s="26">
        <f>J251/((8760)*(E251/1000))</f>
        <v>0.13318112633181128</v>
      </c>
    </row>
    <row r="252" spans="1:13" x14ac:dyDescent="0.25">
      <c r="A252" s="35">
        <v>2159</v>
      </c>
      <c r="B252" s="35"/>
      <c r="C252" s="2" t="s">
        <v>5</v>
      </c>
      <c r="D252" s="2">
        <v>8</v>
      </c>
      <c r="E252" s="2">
        <v>8.5500000000000007</v>
      </c>
      <c r="F252" s="12">
        <v>40634</v>
      </c>
      <c r="G252" s="18">
        <v>2014</v>
      </c>
      <c r="H252" s="2">
        <v>0</v>
      </c>
      <c r="I252" s="21">
        <v>1</v>
      </c>
      <c r="J252" s="2">
        <v>10</v>
      </c>
      <c r="K252" s="24">
        <v>9.4050000000000011</v>
      </c>
      <c r="L252" s="11">
        <v>1.0632642211589578</v>
      </c>
      <c r="M252" s="26">
        <f>J252/((8760)*(E252/1000))</f>
        <v>0.13351491361585091</v>
      </c>
    </row>
    <row r="253" spans="1:13" x14ac:dyDescent="0.25">
      <c r="A253" s="35">
        <v>8388</v>
      </c>
      <c r="B253" s="35"/>
      <c r="C253" s="2" t="s">
        <v>5</v>
      </c>
      <c r="D253" s="2">
        <v>6</v>
      </c>
      <c r="E253" s="2">
        <v>11.96</v>
      </c>
      <c r="F253" s="12">
        <v>41153</v>
      </c>
      <c r="G253" s="18">
        <v>2013</v>
      </c>
      <c r="H253" s="2">
        <v>0</v>
      </c>
      <c r="I253" s="21">
        <v>1</v>
      </c>
      <c r="J253" s="2">
        <v>14</v>
      </c>
      <c r="K253" s="24">
        <v>13.156000000000002</v>
      </c>
      <c r="L253" s="11">
        <v>1.0641532380662813</v>
      </c>
      <c r="M253" s="26">
        <f>J253/((8760)*(E253/1000))</f>
        <v>0.13362654815900796</v>
      </c>
    </row>
    <row r="254" spans="1:13" x14ac:dyDescent="0.25">
      <c r="A254" s="35">
        <v>2463</v>
      </c>
      <c r="B254" s="35"/>
      <c r="C254" s="2" t="s">
        <v>5</v>
      </c>
      <c r="D254" s="2">
        <v>3</v>
      </c>
      <c r="E254" s="2">
        <v>51.03</v>
      </c>
      <c r="F254" s="12">
        <v>40575</v>
      </c>
      <c r="G254" s="18">
        <v>2012</v>
      </c>
      <c r="H254" s="2">
        <v>0</v>
      </c>
      <c r="I254" s="21">
        <v>1</v>
      </c>
      <c r="J254" s="2">
        <v>60</v>
      </c>
      <c r="K254" s="24">
        <v>56.133000000000003</v>
      </c>
      <c r="L254" s="11">
        <v>1.0688899577788467</v>
      </c>
      <c r="M254" s="26">
        <f>J254/((8760)*(E254/1000))</f>
        <v>0.13422134173022046</v>
      </c>
    </row>
    <row r="255" spans="1:13" x14ac:dyDescent="0.25">
      <c r="A255" s="35">
        <v>721</v>
      </c>
      <c r="B255" s="35"/>
      <c r="C255" s="2" t="s">
        <v>5</v>
      </c>
      <c r="D255" s="2">
        <v>6</v>
      </c>
      <c r="E255" s="2">
        <v>3.4</v>
      </c>
      <c r="F255" s="12">
        <v>40299</v>
      </c>
      <c r="G255" s="18">
        <v>2011</v>
      </c>
      <c r="H255" s="2">
        <v>0</v>
      </c>
      <c r="I255" s="21">
        <v>1</v>
      </c>
      <c r="J255" s="2">
        <v>4</v>
      </c>
      <c r="K255" s="24">
        <v>3.74</v>
      </c>
      <c r="L255" s="11">
        <v>1.0695187165775399</v>
      </c>
      <c r="M255" s="26">
        <f>J255/((8760)*(E255/1000))</f>
        <v>0.13430029546065003</v>
      </c>
    </row>
    <row r="256" spans="1:13" x14ac:dyDescent="0.25">
      <c r="A256" s="35">
        <v>721</v>
      </c>
      <c r="B256" s="35"/>
      <c r="C256" s="2" t="s">
        <v>5</v>
      </c>
      <c r="D256" s="2">
        <v>6</v>
      </c>
      <c r="E256" s="2">
        <v>3.4</v>
      </c>
      <c r="F256" s="12">
        <v>40299</v>
      </c>
      <c r="G256" s="18">
        <v>2013</v>
      </c>
      <c r="H256" s="2">
        <v>0</v>
      </c>
      <c r="I256" s="21">
        <v>1</v>
      </c>
      <c r="J256" s="2">
        <v>4</v>
      </c>
      <c r="K256" s="24">
        <v>3.74</v>
      </c>
      <c r="L256" s="11">
        <v>1.0695187165775399</v>
      </c>
      <c r="M256" s="26">
        <f>J256/((8760)*(E256/1000))</f>
        <v>0.13430029546065003</v>
      </c>
    </row>
    <row r="257" spans="1:13" x14ac:dyDescent="0.25">
      <c r="A257" s="35">
        <v>721</v>
      </c>
      <c r="B257" s="35"/>
      <c r="C257" s="2" t="s">
        <v>5</v>
      </c>
      <c r="D257" s="2">
        <v>6</v>
      </c>
      <c r="E257" s="2">
        <v>3.4</v>
      </c>
      <c r="F257" s="12">
        <v>40299</v>
      </c>
      <c r="G257" s="18">
        <v>2014</v>
      </c>
      <c r="H257" s="2">
        <v>0</v>
      </c>
      <c r="I257" s="21">
        <v>1</v>
      </c>
      <c r="J257" s="2">
        <v>4</v>
      </c>
      <c r="K257" s="24">
        <v>3.74</v>
      </c>
      <c r="L257" s="11">
        <v>1.0695187165775399</v>
      </c>
      <c r="M257" s="26">
        <f>J257/((8760)*(E257/1000))</f>
        <v>0.13430029546065003</v>
      </c>
    </row>
    <row r="258" spans="1:13" x14ac:dyDescent="0.25">
      <c r="A258" s="35">
        <v>2746</v>
      </c>
      <c r="B258" s="35"/>
      <c r="C258" s="2" t="s">
        <v>5</v>
      </c>
      <c r="D258" s="2">
        <v>6</v>
      </c>
      <c r="E258" s="2">
        <v>4.2300000000000004</v>
      </c>
      <c r="F258" s="12">
        <v>40756</v>
      </c>
      <c r="G258" s="18">
        <v>2013</v>
      </c>
      <c r="H258" s="2">
        <v>0</v>
      </c>
      <c r="I258" s="21">
        <v>1</v>
      </c>
      <c r="J258" s="2">
        <v>5</v>
      </c>
      <c r="K258" s="24">
        <v>4.6530000000000005</v>
      </c>
      <c r="L258" s="11">
        <v>1.0745755426606489</v>
      </c>
      <c r="M258" s="26">
        <f>J258/((8760)*(E258/1000))</f>
        <v>0.1349352850372961</v>
      </c>
    </row>
    <row r="259" spans="1:13" x14ac:dyDescent="0.25">
      <c r="A259" s="35">
        <v>8333</v>
      </c>
      <c r="B259" s="35"/>
      <c r="C259" s="2" t="s">
        <v>5</v>
      </c>
      <c r="D259" s="2">
        <v>8</v>
      </c>
      <c r="E259" s="2">
        <v>4.2300000000000004</v>
      </c>
      <c r="F259" s="12">
        <v>41214</v>
      </c>
      <c r="G259" s="18">
        <v>2013</v>
      </c>
      <c r="H259" s="2">
        <v>0</v>
      </c>
      <c r="I259" s="21">
        <v>1</v>
      </c>
      <c r="J259" s="2">
        <v>5</v>
      </c>
      <c r="K259" s="24">
        <v>4.6530000000000005</v>
      </c>
      <c r="L259" s="11">
        <v>1.0745755426606489</v>
      </c>
      <c r="M259" s="26">
        <f>J259/((8760)*(E259/1000))</f>
        <v>0.1349352850372961</v>
      </c>
    </row>
    <row r="260" spans="1:13" x14ac:dyDescent="0.25">
      <c r="A260" s="35">
        <v>8333</v>
      </c>
      <c r="B260" s="35"/>
      <c r="C260" s="2" t="s">
        <v>5</v>
      </c>
      <c r="D260" s="2">
        <v>8</v>
      </c>
      <c r="E260" s="2">
        <v>4.2300000000000004</v>
      </c>
      <c r="F260" s="12">
        <v>41214</v>
      </c>
      <c r="G260" s="18">
        <v>2014</v>
      </c>
      <c r="H260" s="2">
        <v>0</v>
      </c>
      <c r="I260" s="21">
        <v>1</v>
      </c>
      <c r="J260" s="2">
        <v>5</v>
      </c>
      <c r="K260" s="24">
        <v>4.6530000000000005</v>
      </c>
      <c r="L260" s="11">
        <v>1.0745755426606489</v>
      </c>
      <c r="M260" s="26">
        <f>J260/((8760)*(E260/1000))</f>
        <v>0.1349352850372961</v>
      </c>
    </row>
    <row r="261" spans="1:13" x14ac:dyDescent="0.25">
      <c r="A261" s="35">
        <v>8371</v>
      </c>
      <c r="B261" s="35"/>
      <c r="C261" s="2" t="s">
        <v>5</v>
      </c>
      <c r="D261" s="2">
        <v>13</v>
      </c>
      <c r="E261" s="2">
        <v>8.4600000000000009</v>
      </c>
      <c r="F261" s="12">
        <v>41091</v>
      </c>
      <c r="G261" s="18">
        <v>2013</v>
      </c>
      <c r="H261" s="2">
        <v>0</v>
      </c>
      <c r="I261" s="21">
        <v>1</v>
      </c>
      <c r="J261" s="2">
        <v>10</v>
      </c>
      <c r="K261" s="24">
        <v>9.3060000000000009</v>
      </c>
      <c r="L261" s="11">
        <v>1.0745755426606489</v>
      </c>
      <c r="M261" s="26">
        <f>J261/((8760)*(E261/1000))</f>
        <v>0.1349352850372961</v>
      </c>
    </row>
    <row r="262" spans="1:13" x14ac:dyDescent="0.25">
      <c r="A262" s="35">
        <v>8371</v>
      </c>
      <c r="B262" s="35"/>
      <c r="C262" s="2" t="s">
        <v>5</v>
      </c>
      <c r="D262" s="2">
        <v>13</v>
      </c>
      <c r="E262" s="2">
        <v>8.4600000000000009</v>
      </c>
      <c r="F262" s="12">
        <v>41091</v>
      </c>
      <c r="G262" s="18">
        <v>2014</v>
      </c>
      <c r="H262" s="2">
        <v>0</v>
      </c>
      <c r="I262" s="21">
        <v>1</v>
      </c>
      <c r="J262" s="2">
        <v>10</v>
      </c>
      <c r="K262" s="24">
        <v>9.3060000000000009</v>
      </c>
      <c r="L262" s="11">
        <v>1.0745755426606489</v>
      </c>
      <c r="M262" s="26">
        <f>J262/((8760)*(E262/1000))</f>
        <v>0.1349352850372961</v>
      </c>
    </row>
    <row r="263" spans="1:13" x14ac:dyDescent="0.25">
      <c r="A263" s="35">
        <v>8356</v>
      </c>
      <c r="B263" s="35"/>
      <c r="C263" s="2" t="s">
        <v>5</v>
      </c>
      <c r="D263" s="2">
        <v>13</v>
      </c>
      <c r="E263" s="2">
        <v>7.59</v>
      </c>
      <c r="F263" s="12">
        <v>41000</v>
      </c>
      <c r="G263" s="18">
        <v>2013</v>
      </c>
      <c r="H263" s="2">
        <v>0</v>
      </c>
      <c r="I263" s="21">
        <v>1</v>
      </c>
      <c r="J263" s="2">
        <v>9</v>
      </c>
      <c r="K263" s="24">
        <v>8.3490000000000002</v>
      </c>
      <c r="L263" s="11">
        <v>1.0779734099892202</v>
      </c>
      <c r="M263" s="26">
        <f>J263/((8760)*(E263/1000))</f>
        <v>0.13536195787535871</v>
      </c>
    </row>
    <row r="264" spans="1:13" x14ac:dyDescent="0.25">
      <c r="A264" s="35">
        <v>970</v>
      </c>
      <c r="B264" s="35"/>
      <c r="C264" s="2" t="s">
        <v>5</v>
      </c>
      <c r="D264" s="2">
        <v>8</v>
      </c>
      <c r="E264" s="2">
        <v>5.0599999999999996</v>
      </c>
      <c r="F264" s="12">
        <v>40360</v>
      </c>
      <c r="G264" s="18">
        <v>2012</v>
      </c>
      <c r="H264" s="2">
        <v>0</v>
      </c>
      <c r="I264" s="21">
        <v>1</v>
      </c>
      <c r="J264" s="2">
        <v>6</v>
      </c>
      <c r="K264" s="24">
        <v>5.5659999999999998</v>
      </c>
      <c r="L264" s="11">
        <v>1.0779734099892202</v>
      </c>
      <c r="M264" s="26">
        <f>J264/((8760)*(E264/1000))</f>
        <v>0.13536195787535873</v>
      </c>
    </row>
    <row r="265" spans="1:13" x14ac:dyDescent="0.25">
      <c r="A265" s="35">
        <v>970</v>
      </c>
      <c r="B265" s="35"/>
      <c r="C265" s="2" t="s">
        <v>5</v>
      </c>
      <c r="D265" s="2">
        <v>8</v>
      </c>
      <c r="E265" s="2">
        <v>5.0599999999999996</v>
      </c>
      <c r="F265" s="12">
        <v>40360</v>
      </c>
      <c r="G265" s="18">
        <v>2013</v>
      </c>
      <c r="H265" s="2">
        <v>0</v>
      </c>
      <c r="I265" s="21">
        <v>1</v>
      </c>
      <c r="J265" s="2">
        <v>6</v>
      </c>
      <c r="K265" s="24">
        <v>5.5659999999999998</v>
      </c>
      <c r="L265" s="11">
        <v>1.0779734099892202</v>
      </c>
      <c r="M265" s="26">
        <f>J265/((8760)*(E265/1000))</f>
        <v>0.13536195787535873</v>
      </c>
    </row>
    <row r="266" spans="1:13" x14ac:dyDescent="0.25">
      <c r="A266" s="35">
        <v>8383</v>
      </c>
      <c r="B266" s="35"/>
      <c r="C266" s="2" t="s">
        <v>5</v>
      </c>
      <c r="D266" s="2">
        <v>13</v>
      </c>
      <c r="E266" s="2">
        <v>5.0599999999999996</v>
      </c>
      <c r="F266" s="12">
        <v>41122</v>
      </c>
      <c r="G266" s="18">
        <v>2013</v>
      </c>
      <c r="H266" s="2">
        <v>0</v>
      </c>
      <c r="I266" s="21">
        <v>1</v>
      </c>
      <c r="J266" s="2">
        <v>6</v>
      </c>
      <c r="K266" s="24">
        <v>5.5659999999999998</v>
      </c>
      <c r="L266" s="11">
        <v>1.0779734099892202</v>
      </c>
      <c r="M266" s="26">
        <f>J266/((8760)*(E266/1000))</f>
        <v>0.13536195787535873</v>
      </c>
    </row>
    <row r="267" spans="1:13" x14ac:dyDescent="0.25">
      <c r="A267" s="35">
        <v>8383</v>
      </c>
      <c r="B267" s="35"/>
      <c r="C267" s="2" t="s">
        <v>5</v>
      </c>
      <c r="D267" s="2">
        <v>13</v>
      </c>
      <c r="E267" s="2">
        <v>5.0599999999999996</v>
      </c>
      <c r="F267" s="12">
        <v>41122</v>
      </c>
      <c r="G267" s="18">
        <v>2014</v>
      </c>
      <c r="H267" s="2">
        <v>0</v>
      </c>
      <c r="I267" s="21">
        <v>1</v>
      </c>
      <c r="J267" s="2">
        <v>6</v>
      </c>
      <c r="K267" s="24">
        <v>5.5659999999999998</v>
      </c>
      <c r="L267" s="11">
        <v>1.0779734099892202</v>
      </c>
      <c r="M267" s="26">
        <f>J267/((8760)*(E267/1000))</f>
        <v>0.13536195787535873</v>
      </c>
    </row>
    <row r="268" spans="1:13" x14ac:dyDescent="0.25">
      <c r="A268" s="35">
        <v>8395</v>
      </c>
      <c r="B268" s="35"/>
      <c r="C268" s="2" t="s">
        <v>5</v>
      </c>
      <c r="D268" s="2">
        <v>6</v>
      </c>
      <c r="E268" s="2">
        <v>5.0599999999999996</v>
      </c>
      <c r="F268" s="12">
        <v>41153</v>
      </c>
      <c r="G268" s="18">
        <v>2013</v>
      </c>
      <c r="H268" s="2">
        <v>0</v>
      </c>
      <c r="I268" s="21">
        <v>1</v>
      </c>
      <c r="J268" s="2">
        <v>6</v>
      </c>
      <c r="K268" s="24">
        <v>5.5659999999999998</v>
      </c>
      <c r="L268" s="11">
        <v>1.0779734099892202</v>
      </c>
      <c r="M268" s="26">
        <f>J268/((8760)*(E268/1000))</f>
        <v>0.13536195787535873</v>
      </c>
    </row>
    <row r="269" spans="1:13" x14ac:dyDescent="0.25">
      <c r="A269" s="35">
        <v>8395</v>
      </c>
      <c r="B269" s="35"/>
      <c r="C269" s="2" t="s">
        <v>5</v>
      </c>
      <c r="D269" s="2">
        <v>6</v>
      </c>
      <c r="E269" s="2">
        <v>5.0599999999999996</v>
      </c>
      <c r="F269" s="12">
        <v>41153</v>
      </c>
      <c r="G269" s="18">
        <v>2014</v>
      </c>
      <c r="H269" s="2">
        <v>0</v>
      </c>
      <c r="I269" s="21">
        <v>1</v>
      </c>
      <c r="J269" s="2">
        <v>6</v>
      </c>
      <c r="K269" s="24">
        <v>5.5659999999999998</v>
      </c>
      <c r="L269" s="11">
        <v>1.0779734099892202</v>
      </c>
      <c r="M269" s="26">
        <f>J269/((8760)*(E269/1000))</f>
        <v>0.13536195787535873</v>
      </c>
    </row>
    <row r="270" spans="1:13" x14ac:dyDescent="0.25">
      <c r="A270" s="35">
        <v>8369</v>
      </c>
      <c r="B270" s="35"/>
      <c r="C270" s="2" t="s">
        <v>5</v>
      </c>
      <c r="D270" s="2">
        <v>13</v>
      </c>
      <c r="E270" s="2">
        <v>9.2449999999999992</v>
      </c>
      <c r="F270" s="12">
        <v>41091</v>
      </c>
      <c r="G270" s="18">
        <v>2013</v>
      </c>
      <c r="H270" s="2">
        <v>0</v>
      </c>
      <c r="I270" s="21">
        <v>1</v>
      </c>
      <c r="J270" s="2">
        <v>11</v>
      </c>
      <c r="K270" s="24">
        <v>10.169499999999999</v>
      </c>
      <c r="L270" s="11">
        <v>1.0816657652785291</v>
      </c>
      <c r="M270" s="26">
        <f>J270/((8760)*(E270/1000))</f>
        <v>0.13582560979524907</v>
      </c>
    </row>
    <row r="271" spans="1:13" x14ac:dyDescent="0.25">
      <c r="A271" s="35">
        <v>8369</v>
      </c>
      <c r="B271" s="35"/>
      <c r="C271" s="2" t="s">
        <v>5</v>
      </c>
      <c r="D271" s="2">
        <v>13</v>
      </c>
      <c r="E271" s="2">
        <v>9.2449999999999992</v>
      </c>
      <c r="F271" s="12">
        <v>41091</v>
      </c>
      <c r="G271" s="18">
        <v>2014</v>
      </c>
      <c r="H271" s="2">
        <v>0</v>
      </c>
      <c r="I271" s="21">
        <v>1</v>
      </c>
      <c r="J271" s="2">
        <v>11</v>
      </c>
      <c r="K271" s="24">
        <v>10.169499999999999</v>
      </c>
      <c r="L271" s="11">
        <v>1.0816657652785291</v>
      </c>
      <c r="M271" s="26">
        <f>J271/((8760)*(E271/1000))</f>
        <v>0.13582560979524907</v>
      </c>
    </row>
    <row r="272" spans="1:13" x14ac:dyDescent="0.25">
      <c r="A272" s="35">
        <v>2209</v>
      </c>
      <c r="B272" s="35"/>
      <c r="C272" s="2" t="s">
        <v>5</v>
      </c>
      <c r="D272" s="2">
        <v>2</v>
      </c>
      <c r="E272" s="2">
        <v>4.2</v>
      </c>
      <c r="F272" s="12">
        <v>40544</v>
      </c>
      <c r="G272" s="18">
        <v>2012</v>
      </c>
      <c r="H272" s="2">
        <v>0</v>
      </c>
      <c r="I272" s="21">
        <v>1</v>
      </c>
      <c r="J272" s="2">
        <v>5</v>
      </c>
      <c r="K272" s="24">
        <v>4.620000000000001</v>
      </c>
      <c r="L272" s="11">
        <v>1.082251082251082</v>
      </c>
      <c r="M272" s="26">
        <f>J272/((8760)*(E272/1000))</f>
        <v>0.13589910850184819</v>
      </c>
    </row>
    <row r="273" spans="1:13" x14ac:dyDescent="0.25">
      <c r="A273" s="35">
        <v>2209</v>
      </c>
      <c r="B273" s="35"/>
      <c r="C273" s="2" t="s">
        <v>5</v>
      </c>
      <c r="D273" s="2">
        <v>2</v>
      </c>
      <c r="E273" s="2">
        <v>4.2</v>
      </c>
      <c r="F273" s="12">
        <v>40544</v>
      </c>
      <c r="G273" s="18">
        <v>2013</v>
      </c>
      <c r="H273" s="2">
        <v>0</v>
      </c>
      <c r="I273" s="21">
        <v>1</v>
      </c>
      <c r="J273" s="2">
        <v>5</v>
      </c>
      <c r="K273" s="24">
        <v>4.620000000000001</v>
      </c>
      <c r="L273" s="11">
        <v>1.082251082251082</v>
      </c>
      <c r="M273" s="26">
        <f>J273/((8760)*(E273/1000))</f>
        <v>0.13589910850184819</v>
      </c>
    </row>
    <row r="274" spans="1:13" x14ac:dyDescent="0.25">
      <c r="A274" s="35">
        <v>2209</v>
      </c>
      <c r="B274" s="35"/>
      <c r="C274" s="2" t="s">
        <v>5</v>
      </c>
      <c r="D274" s="2">
        <v>2</v>
      </c>
      <c r="E274" s="2">
        <v>4.2</v>
      </c>
      <c r="F274" s="12">
        <v>40544</v>
      </c>
      <c r="G274" s="18">
        <v>2014</v>
      </c>
      <c r="H274" s="2">
        <v>0</v>
      </c>
      <c r="I274" s="21">
        <v>1</v>
      </c>
      <c r="J274" s="2">
        <v>5</v>
      </c>
      <c r="K274" s="24">
        <v>4.620000000000001</v>
      </c>
      <c r="L274" s="11">
        <v>1.082251082251082</v>
      </c>
      <c r="M274" s="26">
        <f>J274/((8760)*(E274/1000))</f>
        <v>0.13589910850184819</v>
      </c>
    </row>
    <row r="275" spans="1:13" x14ac:dyDescent="0.25">
      <c r="A275" s="35">
        <v>8421</v>
      </c>
      <c r="B275" s="35"/>
      <c r="C275" s="2" t="s">
        <v>5</v>
      </c>
      <c r="D275" s="2">
        <v>6</v>
      </c>
      <c r="E275" s="2">
        <v>4.2</v>
      </c>
      <c r="F275" s="12">
        <v>41153</v>
      </c>
      <c r="G275" s="18">
        <v>2013</v>
      </c>
      <c r="H275" s="2">
        <v>0</v>
      </c>
      <c r="I275" s="21">
        <v>1</v>
      </c>
      <c r="J275" s="2">
        <v>5</v>
      </c>
      <c r="K275" s="24">
        <v>4.620000000000001</v>
      </c>
      <c r="L275" s="11">
        <v>1.082251082251082</v>
      </c>
      <c r="M275" s="26">
        <f>J275/((8760)*(E275/1000))</f>
        <v>0.13589910850184819</v>
      </c>
    </row>
    <row r="276" spans="1:13" x14ac:dyDescent="0.25">
      <c r="A276" s="35">
        <v>8421</v>
      </c>
      <c r="B276" s="35"/>
      <c r="C276" s="2" t="s">
        <v>5</v>
      </c>
      <c r="D276" s="2">
        <v>6</v>
      </c>
      <c r="E276" s="2">
        <v>4.2</v>
      </c>
      <c r="F276" s="12">
        <v>41153</v>
      </c>
      <c r="G276" s="18">
        <v>2014</v>
      </c>
      <c r="H276" s="2">
        <v>0</v>
      </c>
      <c r="I276" s="21">
        <v>1</v>
      </c>
      <c r="J276" s="2">
        <v>5</v>
      </c>
      <c r="K276" s="24">
        <v>4.620000000000001</v>
      </c>
      <c r="L276" s="11">
        <v>1.082251082251082</v>
      </c>
      <c r="M276" s="26">
        <f>J276/((8760)*(E276/1000))</f>
        <v>0.13589910850184819</v>
      </c>
    </row>
    <row r="277" spans="1:13" x14ac:dyDescent="0.25">
      <c r="A277" s="35">
        <v>937</v>
      </c>
      <c r="B277" s="35"/>
      <c r="C277" s="2" t="s">
        <v>5</v>
      </c>
      <c r="D277" s="2">
        <v>2</v>
      </c>
      <c r="E277" s="2">
        <v>5.04</v>
      </c>
      <c r="F277" s="12">
        <v>40299</v>
      </c>
      <c r="G277" s="18">
        <v>2012</v>
      </c>
      <c r="H277" s="2">
        <v>0</v>
      </c>
      <c r="I277" s="21">
        <v>1</v>
      </c>
      <c r="J277" s="2">
        <v>6</v>
      </c>
      <c r="K277" s="24">
        <v>5.5440000000000005</v>
      </c>
      <c r="L277" s="11">
        <v>1.0822510822510822</v>
      </c>
      <c r="M277" s="26">
        <f>J277/((8760)*(E277/1000))</f>
        <v>0.13589910850184822</v>
      </c>
    </row>
    <row r="278" spans="1:13" x14ac:dyDescent="0.25">
      <c r="A278" s="35">
        <v>3439</v>
      </c>
      <c r="B278" s="35"/>
      <c r="C278" s="2" t="s">
        <v>5</v>
      </c>
      <c r="D278" s="2">
        <v>6</v>
      </c>
      <c r="E278" s="2">
        <v>7.56</v>
      </c>
      <c r="F278" s="12">
        <v>40940</v>
      </c>
      <c r="G278" s="18">
        <v>2013</v>
      </c>
      <c r="H278" s="2">
        <v>0</v>
      </c>
      <c r="I278" s="21">
        <v>1</v>
      </c>
      <c r="J278" s="2">
        <v>9</v>
      </c>
      <c r="K278" s="24">
        <v>8.3160000000000007</v>
      </c>
      <c r="L278" s="11">
        <v>1.0822510822510822</v>
      </c>
      <c r="M278" s="26">
        <f>J278/((8760)*(E278/1000))</f>
        <v>0.13589910850184822</v>
      </c>
    </row>
    <row r="279" spans="1:13" x14ac:dyDescent="0.25">
      <c r="A279" s="35">
        <v>1464</v>
      </c>
      <c r="B279" s="35"/>
      <c r="C279" s="2" t="s">
        <v>5</v>
      </c>
      <c r="D279" s="2">
        <v>2</v>
      </c>
      <c r="E279" s="2">
        <v>6.72</v>
      </c>
      <c r="F279" s="12">
        <v>40452</v>
      </c>
      <c r="G279" s="18">
        <v>2012</v>
      </c>
      <c r="H279" s="2">
        <v>0</v>
      </c>
      <c r="I279" s="21">
        <v>1</v>
      </c>
      <c r="J279" s="2">
        <v>8</v>
      </c>
      <c r="K279" s="24">
        <v>7.3920000000000003</v>
      </c>
      <c r="L279" s="11">
        <v>1.0822510822510822</v>
      </c>
      <c r="M279" s="26">
        <f>J279/((8760)*(E279/1000))</f>
        <v>0.13589910850184825</v>
      </c>
    </row>
    <row r="280" spans="1:13" x14ac:dyDescent="0.25">
      <c r="A280" s="35">
        <v>1464</v>
      </c>
      <c r="B280" s="35"/>
      <c r="C280" s="2" t="s">
        <v>5</v>
      </c>
      <c r="D280" s="2">
        <v>2</v>
      </c>
      <c r="E280" s="2">
        <v>6.72</v>
      </c>
      <c r="F280" s="12">
        <v>40452</v>
      </c>
      <c r="G280" s="18">
        <v>2014</v>
      </c>
      <c r="H280" s="2">
        <v>0</v>
      </c>
      <c r="I280" s="21">
        <v>1</v>
      </c>
      <c r="J280" s="2">
        <v>8</v>
      </c>
      <c r="K280" s="24">
        <v>7.3920000000000003</v>
      </c>
      <c r="L280" s="11">
        <v>1.0822510822510822</v>
      </c>
      <c r="M280" s="26">
        <f>J280/((8760)*(E280/1000))</f>
        <v>0.13589910850184825</v>
      </c>
    </row>
    <row r="281" spans="1:13" x14ac:dyDescent="0.25">
      <c r="A281" s="35">
        <v>2209</v>
      </c>
      <c r="B281" s="35"/>
      <c r="C281" s="2" t="s">
        <v>5</v>
      </c>
      <c r="D281" s="2">
        <v>2</v>
      </c>
      <c r="E281" s="2">
        <v>4.2</v>
      </c>
      <c r="F281" s="12">
        <v>40544</v>
      </c>
      <c r="G281" s="18">
        <v>2011</v>
      </c>
      <c r="H281" s="2">
        <v>0</v>
      </c>
      <c r="I281" s="21">
        <v>0.99999999999999989</v>
      </c>
      <c r="J281" s="2">
        <v>5</v>
      </c>
      <c r="K281" s="24">
        <v>4.6199999999999992</v>
      </c>
      <c r="L281" s="11">
        <v>1.0822510822510825</v>
      </c>
      <c r="M281" s="26">
        <f>J281/((8760)*(E281/1000))</f>
        <v>0.13589910850184819</v>
      </c>
    </row>
    <row r="282" spans="1:13" x14ac:dyDescent="0.25">
      <c r="A282" s="35">
        <v>1664</v>
      </c>
      <c r="B282" s="35"/>
      <c r="C282" s="2" t="s">
        <v>5</v>
      </c>
      <c r="D282" s="2">
        <v>5</v>
      </c>
      <c r="E282" s="2">
        <v>9.1999999999999993</v>
      </c>
      <c r="F282" s="12">
        <v>40360</v>
      </c>
      <c r="G282" s="18">
        <v>2012</v>
      </c>
      <c r="H282" s="2">
        <v>0</v>
      </c>
      <c r="I282" s="21">
        <v>1</v>
      </c>
      <c r="J282" s="2">
        <v>11</v>
      </c>
      <c r="K282" s="24">
        <v>10.119999999999999</v>
      </c>
      <c r="L282" s="11">
        <v>1.0869565217391306</v>
      </c>
      <c r="M282" s="26">
        <f>J282/((8760)*(E282/1000))</f>
        <v>0.13648997419098671</v>
      </c>
    </row>
    <row r="283" spans="1:13" x14ac:dyDescent="0.25">
      <c r="A283" s="35">
        <v>1664</v>
      </c>
      <c r="B283" s="35"/>
      <c r="C283" s="2" t="s">
        <v>5</v>
      </c>
      <c r="D283" s="2">
        <v>5</v>
      </c>
      <c r="E283" s="2">
        <v>9.1999999999999993</v>
      </c>
      <c r="F283" s="12">
        <v>40360</v>
      </c>
      <c r="G283" s="18">
        <v>2013</v>
      </c>
      <c r="H283" s="2">
        <v>0</v>
      </c>
      <c r="I283" s="21">
        <v>1</v>
      </c>
      <c r="J283" s="2">
        <v>11</v>
      </c>
      <c r="K283" s="24">
        <v>10.119999999999999</v>
      </c>
      <c r="L283" s="11">
        <v>1.0869565217391306</v>
      </c>
      <c r="M283" s="26">
        <f>J283/((8760)*(E283/1000))</f>
        <v>0.13648997419098671</v>
      </c>
    </row>
    <row r="284" spans="1:13" x14ac:dyDescent="0.25">
      <c r="A284" s="35">
        <v>1664</v>
      </c>
      <c r="B284" s="35"/>
      <c r="C284" s="2" t="s">
        <v>5</v>
      </c>
      <c r="D284" s="2">
        <v>5</v>
      </c>
      <c r="E284" s="2">
        <v>9.1999999999999993</v>
      </c>
      <c r="F284" s="12">
        <v>40360</v>
      </c>
      <c r="G284" s="18">
        <v>2014</v>
      </c>
      <c r="H284" s="2">
        <v>0</v>
      </c>
      <c r="I284" s="21">
        <v>1</v>
      </c>
      <c r="J284" s="2">
        <v>11</v>
      </c>
      <c r="K284" s="24">
        <v>10.119999999999999</v>
      </c>
      <c r="L284" s="11">
        <v>1.0869565217391306</v>
      </c>
      <c r="M284" s="26">
        <f>J284/((8760)*(E284/1000))</f>
        <v>0.13648997419098671</v>
      </c>
    </row>
    <row r="285" spans="1:13" x14ac:dyDescent="0.25">
      <c r="A285" s="35">
        <v>1307</v>
      </c>
      <c r="B285" s="35"/>
      <c r="C285" s="2" t="s">
        <v>5</v>
      </c>
      <c r="D285" s="2">
        <v>2</v>
      </c>
      <c r="E285" s="2">
        <v>5.85</v>
      </c>
      <c r="F285" s="12">
        <v>40330</v>
      </c>
      <c r="G285" s="18">
        <v>2011</v>
      </c>
      <c r="H285" s="2">
        <v>0</v>
      </c>
      <c r="I285" s="21">
        <v>1</v>
      </c>
      <c r="J285" s="2">
        <v>7</v>
      </c>
      <c r="K285" s="24">
        <v>6.4350000000000005</v>
      </c>
      <c r="L285" s="11">
        <v>1.0878010878010878</v>
      </c>
      <c r="M285" s="26">
        <f>J285/((8760)*(E285/1000))</f>
        <v>0.13659602700698592</v>
      </c>
    </row>
    <row r="286" spans="1:13" x14ac:dyDescent="0.25">
      <c r="A286" s="35">
        <v>1307</v>
      </c>
      <c r="B286" s="35"/>
      <c r="C286" s="2" t="s">
        <v>5</v>
      </c>
      <c r="D286" s="2">
        <v>2</v>
      </c>
      <c r="E286" s="2">
        <v>5.85</v>
      </c>
      <c r="F286" s="12">
        <v>40330</v>
      </c>
      <c r="G286" s="18">
        <v>2013</v>
      </c>
      <c r="H286" s="2">
        <v>0</v>
      </c>
      <c r="I286" s="21">
        <v>1</v>
      </c>
      <c r="J286" s="2">
        <v>7</v>
      </c>
      <c r="K286" s="24">
        <v>6.4350000000000005</v>
      </c>
      <c r="L286" s="11">
        <v>1.0878010878010878</v>
      </c>
      <c r="M286" s="26">
        <f>J286/((8760)*(E286/1000))</f>
        <v>0.13659602700698592</v>
      </c>
    </row>
    <row r="287" spans="1:13" x14ac:dyDescent="0.25">
      <c r="A287" s="35">
        <v>1307</v>
      </c>
      <c r="B287" s="35"/>
      <c r="C287" s="2" t="s">
        <v>5</v>
      </c>
      <c r="D287" s="2">
        <v>2</v>
      </c>
      <c r="E287" s="2">
        <v>5.85</v>
      </c>
      <c r="F287" s="12">
        <v>40330</v>
      </c>
      <c r="G287" s="18">
        <v>2014</v>
      </c>
      <c r="H287" s="2">
        <v>0</v>
      </c>
      <c r="I287" s="21">
        <v>1</v>
      </c>
      <c r="J287" s="2">
        <v>7</v>
      </c>
      <c r="K287" s="24">
        <v>6.4350000000000005</v>
      </c>
      <c r="L287" s="11">
        <v>1.0878010878010878</v>
      </c>
      <c r="M287" s="26">
        <f>J287/((8760)*(E287/1000))</f>
        <v>0.13659602700698592</v>
      </c>
    </row>
    <row r="288" spans="1:13" x14ac:dyDescent="0.25">
      <c r="A288" s="35">
        <v>1723</v>
      </c>
      <c r="B288" s="35"/>
      <c r="C288" s="2" t="s">
        <v>5</v>
      </c>
      <c r="D288" s="2">
        <v>5</v>
      </c>
      <c r="E288" s="2">
        <v>7.52</v>
      </c>
      <c r="F288" s="12">
        <v>40452</v>
      </c>
      <c r="G288" s="18">
        <v>2011</v>
      </c>
      <c r="H288" s="2">
        <v>0</v>
      </c>
      <c r="I288" s="21">
        <v>1</v>
      </c>
      <c r="J288" s="2">
        <v>9</v>
      </c>
      <c r="K288" s="24">
        <v>8.2720000000000002</v>
      </c>
      <c r="L288" s="11">
        <v>1.0880077369439072</v>
      </c>
      <c r="M288" s="26">
        <f>J288/((8760)*(E288/1000))</f>
        <v>0.13662197610026233</v>
      </c>
    </row>
    <row r="289" spans="1:13" x14ac:dyDescent="0.25">
      <c r="A289" s="35">
        <v>1723</v>
      </c>
      <c r="B289" s="35"/>
      <c r="C289" s="2" t="s">
        <v>5</v>
      </c>
      <c r="D289" s="2">
        <v>5</v>
      </c>
      <c r="E289" s="2">
        <v>7.52</v>
      </c>
      <c r="F289" s="12">
        <v>40452</v>
      </c>
      <c r="G289" s="18">
        <v>2012</v>
      </c>
      <c r="H289" s="2">
        <v>0</v>
      </c>
      <c r="I289" s="21">
        <v>1</v>
      </c>
      <c r="J289" s="2">
        <v>9</v>
      </c>
      <c r="K289" s="24">
        <v>8.2720000000000002</v>
      </c>
      <c r="L289" s="11">
        <v>1.0880077369439072</v>
      </c>
      <c r="M289" s="26">
        <f>J289/((8760)*(E289/1000))</f>
        <v>0.13662197610026233</v>
      </c>
    </row>
    <row r="290" spans="1:13" x14ac:dyDescent="0.25">
      <c r="A290" s="35">
        <v>1723</v>
      </c>
      <c r="B290" s="35"/>
      <c r="C290" s="2" t="s">
        <v>5</v>
      </c>
      <c r="D290" s="2">
        <v>5</v>
      </c>
      <c r="E290" s="2">
        <v>7.52</v>
      </c>
      <c r="F290" s="12">
        <v>40452</v>
      </c>
      <c r="G290" s="18">
        <v>2014</v>
      </c>
      <c r="H290" s="2">
        <v>0</v>
      </c>
      <c r="I290" s="21">
        <v>1</v>
      </c>
      <c r="J290" s="2">
        <v>9</v>
      </c>
      <c r="K290" s="24">
        <v>8.2720000000000002</v>
      </c>
      <c r="L290" s="11">
        <v>1.0880077369439072</v>
      </c>
      <c r="M290" s="26">
        <f>J290/((8760)*(E290/1000))</f>
        <v>0.13662197610026233</v>
      </c>
    </row>
    <row r="291" spans="1:13" x14ac:dyDescent="0.25">
      <c r="A291" s="35">
        <v>774</v>
      </c>
      <c r="B291" s="35"/>
      <c r="C291" s="2" t="s">
        <v>5</v>
      </c>
      <c r="D291" s="2">
        <v>2</v>
      </c>
      <c r="E291" s="2">
        <v>5</v>
      </c>
      <c r="F291" s="12">
        <v>40269</v>
      </c>
      <c r="G291" s="18">
        <v>2011</v>
      </c>
      <c r="H291" s="2">
        <v>0</v>
      </c>
      <c r="I291" s="21">
        <v>1</v>
      </c>
      <c r="J291" s="2">
        <v>6</v>
      </c>
      <c r="K291" s="24">
        <v>5.5</v>
      </c>
      <c r="L291" s="11">
        <v>1.0909090909090908</v>
      </c>
      <c r="M291" s="26">
        <f>J291/((8760)*(E291/1000))</f>
        <v>0.13698630136986301</v>
      </c>
    </row>
    <row r="292" spans="1:13" x14ac:dyDescent="0.25">
      <c r="A292" s="35">
        <v>774</v>
      </c>
      <c r="B292" s="35"/>
      <c r="C292" s="2" t="s">
        <v>5</v>
      </c>
      <c r="D292" s="2">
        <v>2</v>
      </c>
      <c r="E292" s="2">
        <v>5</v>
      </c>
      <c r="F292" s="12">
        <v>40269</v>
      </c>
      <c r="G292" s="18">
        <v>2012</v>
      </c>
      <c r="H292" s="2">
        <v>0</v>
      </c>
      <c r="I292" s="21">
        <v>1</v>
      </c>
      <c r="J292" s="2">
        <v>6</v>
      </c>
      <c r="K292" s="24">
        <v>5.5</v>
      </c>
      <c r="L292" s="11">
        <v>1.0909090909090908</v>
      </c>
      <c r="M292" s="26">
        <f>J292/((8760)*(E292/1000))</f>
        <v>0.13698630136986301</v>
      </c>
    </row>
    <row r="293" spans="1:13" x14ac:dyDescent="0.25">
      <c r="A293" s="35">
        <v>774</v>
      </c>
      <c r="B293" s="35"/>
      <c r="C293" s="2" t="s">
        <v>5</v>
      </c>
      <c r="D293" s="2">
        <v>2</v>
      </c>
      <c r="E293" s="2">
        <v>5</v>
      </c>
      <c r="F293" s="12">
        <v>40269</v>
      </c>
      <c r="G293" s="18">
        <v>2014</v>
      </c>
      <c r="H293" s="2">
        <v>0</v>
      </c>
      <c r="I293" s="21">
        <v>1</v>
      </c>
      <c r="J293" s="2">
        <v>6</v>
      </c>
      <c r="K293" s="24">
        <v>5.5</v>
      </c>
      <c r="L293" s="11">
        <v>1.0909090909090908</v>
      </c>
      <c r="M293" s="26">
        <f>J293/((8760)*(E293/1000))</f>
        <v>0.13698630136986301</v>
      </c>
    </row>
    <row r="294" spans="1:13" x14ac:dyDescent="0.25">
      <c r="A294" s="35">
        <v>8390</v>
      </c>
      <c r="B294" s="35"/>
      <c r="C294" s="2" t="s">
        <v>5</v>
      </c>
      <c r="D294" s="2">
        <v>6</v>
      </c>
      <c r="E294" s="2">
        <v>6.665</v>
      </c>
      <c r="F294" s="12">
        <v>41183</v>
      </c>
      <c r="G294" s="18">
        <v>2013</v>
      </c>
      <c r="H294" s="2">
        <v>0</v>
      </c>
      <c r="I294" s="21">
        <v>1</v>
      </c>
      <c r="J294" s="2">
        <v>8</v>
      </c>
      <c r="K294" s="24">
        <v>7.331500000000001</v>
      </c>
      <c r="L294" s="11">
        <v>1.0911818863806859</v>
      </c>
      <c r="M294" s="26">
        <f>J294/((8760)*(E294/1000))</f>
        <v>0.13702055650899025</v>
      </c>
    </row>
    <row r="295" spans="1:13" x14ac:dyDescent="0.25">
      <c r="A295" s="35">
        <v>8390</v>
      </c>
      <c r="B295" s="35"/>
      <c r="C295" s="2" t="s">
        <v>5</v>
      </c>
      <c r="D295" s="2">
        <v>6</v>
      </c>
      <c r="E295" s="2">
        <v>6.665</v>
      </c>
      <c r="F295" s="12">
        <v>41183</v>
      </c>
      <c r="G295" s="18">
        <v>2014</v>
      </c>
      <c r="H295" s="2">
        <v>0</v>
      </c>
      <c r="I295" s="21">
        <v>1</v>
      </c>
      <c r="J295" s="2">
        <v>8</v>
      </c>
      <c r="K295" s="24">
        <v>7.331500000000001</v>
      </c>
      <c r="L295" s="11">
        <v>1.0911818863806859</v>
      </c>
      <c r="M295" s="26">
        <f>J295/((8760)*(E295/1000))</f>
        <v>0.13702055650899025</v>
      </c>
    </row>
    <row r="296" spans="1:13" x14ac:dyDescent="0.25">
      <c r="A296" s="35">
        <v>2361</v>
      </c>
      <c r="B296" s="35"/>
      <c r="C296" s="2" t="s">
        <v>5</v>
      </c>
      <c r="D296" s="2">
        <v>8</v>
      </c>
      <c r="E296" s="2">
        <v>4.9950000000000001</v>
      </c>
      <c r="F296" s="12">
        <v>40603</v>
      </c>
      <c r="G296" s="18">
        <v>2013</v>
      </c>
      <c r="H296" s="2">
        <v>0</v>
      </c>
      <c r="I296" s="21">
        <v>1</v>
      </c>
      <c r="J296" s="2">
        <v>6</v>
      </c>
      <c r="K296" s="24">
        <v>5.4945000000000004</v>
      </c>
      <c r="L296" s="11">
        <v>1.0920010920010919</v>
      </c>
      <c r="M296" s="26">
        <f>J296/((8760)*(E296/1000))</f>
        <v>0.13712342479465767</v>
      </c>
    </row>
    <row r="297" spans="1:13" x14ac:dyDescent="0.25">
      <c r="A297" s="35">
        <v>8334</v>
      </c>
      <c r="B297" s="35"/>
      <c r="C297" s="2" t="s">
        <v>5</v>
      </c>
      <c r="D297" s="2">
        <v>8</v>
      </c>
      <c r="E297" s="2">
        <v>5.8049999999999997</v>
      </c>
      <c r="F297" s="12">
        <v>41153</v>
      </c>
      <c r="G297" s="18">
        <v>2013</v>
      </c>
      <c r="H297" s="2">
        <v>0</v>
      </c>
      <c r="I297" s="21">
        <v>1</v>
      </c>
      <c r="J297" s="2">
        <v>7</v>
      </c>
      <c r="K297" s="24">
        <v>6.3855000000000004</v>
      </c>
      <c r="L297" s="11">
        <v>1.0962336543731892</v>
      </c>
      <c r="M297" s="26">
        <f>J297/((8760)*(E297/1000))</f>
        <v>0.13765491093727264</v>
      </c>
    </row>
    <row r="298" spans="1:13" x14ac:dyDescent="0.25">
      <c r="A298" s="35">
        <v>8334</v>
      </c>
      <c r="B298" s="35"/>
      <c r="C298" s="2" t="s">
        <v>5</v>
      </c>
      <c r="D298" s="2">
        <v>8</v>
      </c>
      <c r="E298" s="2">
        <v>5.8049999999999997</v>
      </c>
      <c r="F298" s="12">
        <v>41153</v>
      </c>
      <c r="G298" s="18">
        <v>2014</v>
      </c>
      <c r="H298" s="2">
        <v>0</v>
      </c>
      <c r="I298" s="21">
        <v>1</v>
      </c>
      <c r="J298" s="2">
        <v>7</v>
      </c>
      <c r="K298" s="24">
        <v>6.3855000000000004</v>
      </c>
      <c r="L298" s="11">
        <v>1.0962336543731892</v>
      </c>
      <c r="M298" s="26">
        <f>J298/((8760)*(E298/1000))</f>
        <v>0.13765491093727264</v>
      </c>
    </row>
    <row r="299" spans="1:13" x14ac:dyDescent="0.25">
      <c r="A299" s="35">
        <v>8354</v>
      </c>
      <c r="B299" s="35"/>
      <c r="C299" s="2" t="s">
        <v>5</v>
      </c>
      <c r="D299" s="2">
        <v>13</v>
      </c>
      <c r="E299" s="2">
        <v>5.8049999999999997</v>
      </c>
      <c r="F299" s="12">
        <v>41122</v>
      </c>
      <c r="G299" s="18">
        <v>2013</v>
      </c>
      <c r="H299" s="2">
        <v>0</v>
      </c>
      <c r="I299" s="21">
        <v>1</v>
      </c>
      <c r="J299" s="2">
        <v>7</v>
      </c>
      <c r="K299" s="24">
        <v>6.3855000000000004</v>
      </c>
      <c r="L299" s="11">
        <v>1.0962336543731892</v>
      </c>
      <c r="M299" s="26">
        <f>J299/((8760)*(E299/1000))</f>
        <v>0.13765491093727264</v>
      </c>
    </row>
    <row r="300" spans="1:13" x14ac:dyDescent="0.25">
      <c r="A300" s="35">
        <v>8414</v>
      </c>
      <c r="B300" s="35"/>
      <c r="C300" s="2" t="s">
        <v>5</v>
      </c>
      <c r="D300" s="2">
        <v>6</v>
      </c>
      <c r="E300" s="2">
        <v>5.8049999999999997</v>
      </c>
      <c r="F300" s="12">
        <v>41183</v>
      </c>
      <c r="G300" s="18">
        <v>2014</v>
      </c>
      <c r="H300" s="2">
        <v>0</v>
      </c>
      <c r="I300" s="21">
        <v>1</v>
      </c>
      <c r="J300" s="2">
        <v>7</v>
      </c>
      <c r="K300" s="24">
        <v>6.3855000000000004</v>
      </c>
      <c r="L300" s="11">
        <v>1.0962336543731892</v>
      </c>
      <c r="M300" s="26">
        <f>J300/((8760)*(E300/1000))</f>
        <v>0.13765491093727264</v>
      </c>
    </row>
    <row r="301" spans="1:13" x14ac:dyDescent="0.25">
      <c r="A301" s="35">
        <v>8418</v>
      </c>
      <c r="B301" s="35"/>
      <c r="C301" s="2" t="s">
        <v>5</v>
      </c>
      <c r="D301" s="2">
        <v>6</v>
      </c>
      <c r="E301" s="2">
        <v>5.8049999999999997</v>
      </c>
      <c r="F301" s="12">
        <v>41183</v>
      </c>
      <c r="G301" s="18">
        <v>2013</v>
      </c>
      <c r="H301" s="2">
        <v>0</v>
      </c>
      <c r="I301" s="21">
        <v>1</v>
      </c>
      <c r="J301" s="2">
        <v>7</v>
      </c>
      <c r="K301" s="24">
        <v>6.3855000000000004</v>
      </c>
      <c r="L301" s="11">
        <v>1.0962336543731892</v>
      </c>
      <c r="M301" s="26">
        <f>J301/((8760)*(E301/1000))</f>
        <v>0.13765491093727264</v>
      </c>
    </row>
    <row r="302" spans="1:13" x14ac:dyDescent="0.25">
      <c r="A302" s="35">
        <v>8418</v>
      </c>
      <c r="B302" s="35"/>
      <c r="C302" s="2" t="s">
        <v>5</v>
      </c>
      <c r="D302" s="2">
        <v>6</v>
      </c>
      <c r="E302" s="2">
        <v>5.8049999999999997</v>
      </c>
      <c r="F302" s="12">
        <v>41183</v>
      </c>
      <c r="G302" s="18">
        <v>2014</v>
      </c>
      <c r="H302" s="2">
        <v>0</v>
      </c>
      <c r="I302" s="21">
        <v>1</v>
      </c>
      <c r="J302" s="2">
        <v>7</v>
      </c>
      <c r="K302" s="24">
        <v>6.3855000000000004</v>
      </c>
      <c r="L302" s="11">
        <v>1.0962336543731892</v>
      </c>
      <c r="M302" s="26">
        <f>J302/((8760)*(E302/1000))</f>
        <v>0.13765491093727264</v>
      </c>
    </row>
    <row r="303" spans="1:13" x14ac:dyDescent="0.25">
      <c r="A303" s="35">
        <v>999</v>
      </c>
      <c r="B303" s="35"/>
      <c r="C303" s="2" t="s">
        <v>5</v>
      </c>
      <c r="D303" s="2">
        <v>2</v>
      </c>
      <c r="E303" s="2">
        <v>2.4849999999999999</v>
      </c>
      <c r="F303" s="12">
        <v>40391</v>
      </c>
      <c r="G303" s="18">
        <v>2011</v>
      </c>
      <c r="H303" s="2">
        <v>0</v>
      </c>
      <c r="I303" s="21">
        <v>1</v>
      </c>
      <c r="J303" s="2">
        <v>3</v>
      </c>
      <c r="K303" s="24">
        <v>2.7335000000000003</v>
      </c>
      <c r="L303" s="11">
        <v>1.0974940552405341</v>
      </c>
      <c r="M303" s="26">
        <f>J303/((8760)*(E303/1000))</f>
        <v>0.13781318045257848</v>
      </c>
    </row>
    <row r="304" spans="1:13" x14ac:dyDescent="0.25">
      <c r="A304" s="35">
        <v>999</v>
      </c>
      <c r="B304" s="35"/>
      <c r="C304" s="2" t="s">
        <v>5</v>
      </c>
      <c r="D304" s="2">
        <v>2</v>
      </c>
      <c r="E304" s="2">
        <v>2.4849999999999999</v>
      </c>
      <c r="F304" s="12">
        <v>40391</v>
      </c>
      <c r="G304" s="18">
        <v>2012</v>
      </c>
      <c r="H304" s="2">
        <v>0</v>
      </c>
      <c r="I304" s="21">
        <v>1</v>
      </c>
      <c r="J304" s="2">
        <v>3</v>
      </c>
      <c r="K304" s="24">
        <v>2.7335000000000003</v>
      </c>
      <c r="L304" s="11">
        <v>1.0974940552405341</v>
      </c>
      <c r="M304" s="26">
        <f>J304/((8760)*(E304/1000))</f>
        <v>0.13781318045257848</v>
      </c>
    </row>
    <row r="305" spans="1:13" x14ac:dyDescent="0.25">
      <c r="A305" s="35">
        <v>999</v>
      </c>
      <c r="B305" s="35"/>
      <c r="C305" s="2" t="s">
        <v>5</v>
      </c>
      <c r="D305" s="2">
        <v>2</v>
      </c>
      <c r="E305" s="2">
        <v>2.4849999999999999</v>
      </c>
      <c r="F305" s="12">
        <v>40391</v>
      </c>
      <c r="G305" s="18">
        <v>2013</v>
      </c>
      <c r="H305" s="2">
        <v>0</v>
      </c>
      <c r="I305" s="21">
        <v>1</v>
      </c>
      <c r="J305" s="2">
        <v>3</v>
      </c>
      <c r="K305" s="24">
        <v>2.7335000000000003</v>
      </c>
      <c r="L305" s="11">
        <v>1.0974940552405341</v>
      </c>
      <c r="M305" s="26">
        <f>J305/((8760)*(E305/1000))</f>
        <v>0.13781318045257848</v>
      </c>
    </row>
    <row r="306" spans="1:13" x14ac:dyDescent="0.25">
      <c r="A306" s="35">
        <v>999</v>
      </c>
      <c r="B306" s="35"/>
      <c r="C306" s="2" t="s">
        <v>5</v>
      </c>
      <c r="D306" s="2">
        <v>2</v>
      </c>
      <c r="E306" s="2">
        <v>2.4849999999999999</v>
      </c>
      <c r="F306" s="12">
        <v>40391</v>
      </c>
      <c r="G306" s="18">
        <v>2014</v>
      </c>
      <c r="H306" s="2">
        <v>0</v>
      </c>
      <c r="I306" s="21">
        <v>1</v>
      </c>
      <c r="J306" s="2">
        <v>3</v>
      </c>
      <c r="K306" s="24">
        <v>2.7335000000000003</v>
      </c>
      <c r="L306" s="11">
        <v>1.0974940552405341</v>
      </c>
      <c r="M306" s="26">
        <f>J306/((8760)*(E306/1000))</f>
        <v>0.13781318045257848</v>
      </c>
    </row>
    <row r="307" spans="1:13" x14ac:dyDescent="0.25">
      <c r="A307" s="35">
        <v>2167</v>
      </c>
      <c r="B307" s="35"/>
      <c r="C307" s="2" t="s">
        <v>5</v>
      </c>
      <c r="D307" s="2">
        <v>8</v>
      </c>
      <c r="E307" s="2">
        <v>4.1399999999999997</v>
      </c>
      <c r="F307" s="12">
        <v>40634</v>
      </c>
      <c r="G307" s="18">
        <v>2012</v>
      </c>
      <c r="H307" s="2">
        <v>0</v>
      </c>
      <c r="I307" s="21">
        <v>1</v>
      </c>
      <c r="J307" s="2">
        <v>5</v>
      </c>
      <c r="K307" s="24">
        <v>4.5540000000000003</v>
      </c>
      <c r="L307" s="11">
        <v>1.097935880544576</v>
      </c>
      <c r="M307" s="26">
        <f>J307/((8760)*(E307/1000))</f>
        <v>0.13786866079897647</v>
      </c>
    </row>
    <row r="308" spans="1:13" x14ac:dyDescent="0.25">
      <c r="A308" s="35">
        <v>2167</v>
      </c>
      <c r="B308" s="35"/>
      <c r="C308" s="2" t="s">
        <v>5</v>
      </c>
      <c r="D308" s="2">
        <v>8</v>
      </c>
      <c r="E308" s="2">
        <v>4.1399999999999997</v>
      </c>
      <c r="F308" s="12">
        <v>40634</v>
      </c>
      <c r="G308" s="18">
        <v>2013</v>
      </c>
      <c r="H308" s="2">
        <v>0</v>
      </c>
      <c r="I308" s="21">
        <v>1</v>
      </c>
      <c r="J308" s="2">
        <v>5</v>
      </c>
      <c r="K308" s="24">
        <v>4.5540000000000003</v>
      </c>
      <c r="L308" s="11">
        <v>1.097935880544576</v>
      </c>
      <c r="M308" s="26">
        <f>J308/((8760)*(E308/1000))</f>
        <v>0.13786866079897647</v>
      </c>
    </row>
    <row r="309" spans="1:13" x14ac:dyDescent="0.25">
      <c r="A309" s="35">
        <v>8343</v>
      </c>
      <c r="B309" s="35"/>
      <c r="C309" s="2" t="s">
        <v>5</v>
      </c>
      <c r="D309" s="2">
        <v>13</v>
      </c>
      <c r="E309" s="2">
        <v>4.1399999999999997</v>
      </c>
      <c r="F309" s="12">
        <v>41153</v>
      </c>
      <c r="G309" s="18">
        <v>2013</v>
      </c>
      <c r="H309" s="2">
        <v>0</v>
      </c>
      <c r="I309" s="21">
        <v>1</v>
      </c>
      <c r="J309" s="2">
        <v>5</v>
      </c>
      <c r="K309" s="24">
        <v>4.5540000000000003</v>
      </c>
      <c r="L309" s="11">
        <v>1.097935880544576</v>
      </c>
      <c r="M309" s="26">
        <f>J309/((8760)*(E309/1000))</f>
        <v>0.13786866079897647</v>
      </c>
    </row>
    <row r="310" spans="1:13" x14ac:dyDescent="0.25">
      <c r="A310" s="35">
        <v>8358</v>
      </c>
      <c r="B310" s="35"/>
      <c r="C310" s="2" t="s">
        <v>5</v>
      </c>
      <c r="D310" s="2">
        <v>13</v>
      </c>
      <c r="E310" s="2">
        <v>4.1399999999999997</v>
      </c>
      <c r="F310" s="12">
        <v>41122</v>
      </c>
      <c r="G310" s="18">
        <v>2013</v>
      </c>
      <c r="H310" s="2">
        <v>0</v>
      </c>
      <c r="I310" s="21">
        <v>1</v>
      </c>
      <c r="J310" s="2">
        <v>5</v>
      </c>
      <c r="K310" s="24">
        <v>4.5540000000000003</v>
      </c>
      <c r="L310" s="11">
        <v>1.097935880544576</v>
      </c>
      <c r="M310" s="26">
        <f>J310/((8760)*(E310/1000))</f>
        <v>0.13786866079897647</v>
      </c>
    </row>
    <row r="311" spans="1:13" x14ac:dyDescent="0.25">
      <c r="A311" s="35">
        <v>8375</v>
      </c>
      <c r="B311" s="35"/>
      <c r="C311" s="2" t="s">
        <v>5</v>
      </c>
      <c r="D311" s="2">
        <v>13</v>
      </c>
      <c r="E311" s="2">
        <v>4.1399999999999997</v>
      </c>
      <c r="F311" s="12">
        <v>41153</v>
      </c>
      <c r="G311" s="18">
        <v>2013</v>
      </c>
      <c r="H311" s="2">
        <v>0</v>
      </c>
      <c r="I311" s="21">
        <v>1</v>
      </c>
      <c r="J311" s="2">
        <v>5</v>
      </c>
      <c r="K311" s="24">
        <v>4.5540000000000003</v>
      </c>
      <c r="L311" s="11">
        <v>1.097935880544576</v>
      </c>
      <c r="M311" s="26">
        <f>J311/((8760)*(E311/1000))</f>
        <v>0.13786866079897647</v>
      </c>
    </row>
    <row r="312" spans="1:13" x14ac:dyDescent="0.25">
      <c r="A312" s="35">
        <v>8404</v>
      </c>
      <c r="B312" s="35"/>
      <c r="C312" s="2" t="s">
        <v>5</v>
      </c>
      <c r="D312" s="2">
        <v>6</v>
      </c>
      <c r="E312" s="2">
        <v>4.1399999999999997</v>
      </c>
      <c r="F312" s="12">
        <v>41153</v>
      </c>
      <c r="G312" s="18">
        <v>2013</v>
      </c>
      <c r="H312" s="2">
        <v>0</v>
      </c>
      <c r="I312" s="21">
        <v>1</v>
      </c>
      <c r="J312" s="2">
        <v>5</v>
      </c>
      <c r="K312" s="24">
        <v>4.5540000000000003</v>
      </c>
      <c r="L312" s="11">
        <v>1.097935880544576</v>
      </c>
      <c r="M312" s="26">
        <f>J312/((8760)*(E312/1000))</f>
        <v>0.13786866079897647</v>
      </c>
    </row>
    <row r="313" spans="1:13" x14ac:dyDescent="0.25">
      <c r="A313" s="35">
        <v>1822</v>
      </c>
      <c r="B313" s="35"/>
      <c r="C313" s="2" t="s">
        <v>5</v>
      </c>
      <c r="D313" s="2">
        <v>2</v>
      </c>
      <c r="E313" s="2">
        <v>9.89</v>
      </c>
      <c r="F313" s="12">
        <v>40269</v>
      </c>
      <c r="G313" s="18">
        <v>2012</v>
      </c>
      <c r="H313" s="2">
        <v>0</v>
      </c>
      <c r="I313" s="21">
        <v>1</v>
      </c>
      <c r="J313" s="2">
        <v>12</v>
      </c>
      <c r="K313" s="24">
        <v>10.879000000000001</v>
      </c>
      <c r="L313" s="11">
        <v>1.1030425590587369</v>
      </c>
      <c r="M313" s="26">
        <f>J313/((8760)*(E313/1000))</f>
        <v>0.13850991038408797</v>
      </c>
    </row>
    <row r="314" spans="1:13" x14ac:dyDescent="0.25">
      <c r="A314" s="35">
        <v>1822</v>
      </c>
      <c r="B314" s="35"/>
      <c r="C314" s="2" t="s">
        <v>5</v>
      </c>
      <c r="D314" s="2">
        <v>2</v>
      </c>
      <c r="E314" s="2">
        <v>9.89</v>
      </c>
      <c r="F314" s="12">
        <v>40269</v>
      </c>
      <c r="G314" s="18">
        <v>2014</v>
      </c>
      <c r="H314" s="2">
        <v>0</v>
      </c>
      <c r="I314" s="21">
        <v>1</v>
      </c>
      <c r="J314" s="2">
        <v>12</v>
      </c>
      <c r="K314" s="24">
        <v>10.879000000000001</v>
      </c>
      <c r="L314" s="11">
        <v>1.1030425590587369</v>
      </c>
      <c r="M314" s="26">
        <f>J314/((8760)*(E314/1000))</f>
        <v>0.13850991038408797</v>
      </c>
    </row>
    <row r="315" spans="1:13" x14ac:dyDescent="0.25">
      <c r="A315" s="35">
        <v>2104</v>
      </c>
      <c r="B315" s="35"/>
      <c r="C315" s="2" t="s">
        <v>5</v>
      </c>
      <c r="D315" s="2">
        <v>8</v>
      </c>
      <c r="E315" s="2">
        <v>5.75</v>
      </c>
      <c r="F315" s="12">
        <v>40575</v>
      </c>
      <c r="G315" s="18">
        <v>2012</v>
      </c>
      <c r="H315" s="2">
        <v>0</v>
      </c>
      <c r="I315" s="21">
        <v>1</v>
      </c>
      <c r="J315" s="2">
        <v>7</v>
      </c>
      <c r="K315" s="24">
        <v>6.3250000000000002</v>
      </c>
      <c r="L315" s="11">
        <v>1.1067193675889329</v>
      </c>
      <c r="M315" s="26">
        <f>J315/((8760)*(E315/1000))</f>
        <v>0.13897161008536829</v>
      </c>
    </row>
    <row r="316" spans="1:13" x14ac:dyDescent="0.25">
      <c r="A316" s="35">
        <v>2104</v>
      </c>
      <c r="B316" s="35"/>
      <c r="C316" s="2" t="s">
        <v>5</v>
      </c>
      <c r="D316" s="2">
        <v>8</v>
      </c>
      <c r="E316" s="2">
        <v>5.75</v>
      </c>
      <c r="F316" s="12">
        <v>40575</v>
      </c>
      <c r="G316" s="18">
        <v>2014</v>
      </c>
      <c r="H316" s="2">
        <v>0</v>
      </c>
      <c r="I316" s="21">
        <v>1</v>
      </c>
      <c r="J316" s="2">
        <v>7</v>
      </c>
      <c r="K316" s="24">
        <v>6.3250000000000002</v>
      </c>
      <c r="L316" s="11">
        <v>1.1067193675889329</v>
      </c>
      <c r="M316" s="26">
        <f>J316/((8760)*(E316/1000))</f>
        <v>0.13897161008536829</v>
      </c>
    </row>
    <row r="317" spans="1:13" x14ac:dyDescent="0.25">
      <c r="A317" s="35">
        <v>8415</v>
      </c>
      <c r="B317" s="35"/>
      <c r="C317" s="2" t="s">
        <v>5</v>
      </c>
      <c r="D317" s="2">
        <v>6</v>
      </c>
      <c r="E317" s="2">
        <v>11.5</v>
      </c>
      <c r="F317" s="12">
        <v>41153</v>
      </c>
      <c r="G317" s="18">
        <v>2013</v>
      </c>
      <c r="H317" s="2">
        <v>0</v>
      </c>
      <c r="I317" s="21">
        <v>1</v>
      </c>
      <c r="J317" s="2">
        <v>14</v>
      </c>
      <c r="K317" s="24">
        <v>12.65</v>
      </c>
      <c r="L317" s="11">
        <v>1.1067193675889329</v>
      </c>
      <c r="M317" s="26">
        <f>J317/((8760)*(E317/1000))</f>
        <v>0.13897161008536829</v>
      </c>
    </row>
    <row r="318" spans="1:13" x14ac:dyDescent="0.25">
      <c r="A318" s="35">
        <v>8424</v>
      </c>
      <c r="B318" s="35"/>
      <c r="C318" s="2" t="s">
        <v>5</v>
      </c>
      <c r="D318" s="2">
        <v>6</v>
      </c>
      <c r="E318" s="2">
        <v>9.0299999999999994</v>
      </c>
      <c r="F318" s="12">
        <v>41153</v>
      </c>
      <c r="G318" s="18">
        <v>2013</v>
      </c>
      <c r="H318" s="2">
        <v>0</v>
      </c>
      <c r="I318" s="21">
        <v>1</v>
      </c>
      <c r="J318" s="2">
        <v>11</v>
      </c>
      <c r="K318" s="24">
        <v>9.9329999999999998</v>
      </c>
      <c r="L318" s="11">
        <v>1.1074197120708749</v>
      </c>
      <c r="M318" s="26">
        <f>J318/((8760)*(E318/1000))</f>
        <v>0.13905955288561214</v>
      </c>
    </row>
    <row r="319" spans="1:13" x14ac:dyDescent="0.25">
      <c r="A319" s="35">
        <v>3753</v>
      </c>
      <c r="B319" s="35"/>
      <c r="C319" s="2" t="s">
        <v>5</v>
      </c>
      <c r="D319" s="2">
        <v>6</v>
      </c>
      <c r="E319" s="2">
        <v>5.7350000000000003</v>
      </c>
      <c r="F319" s="12">
        <v>40634</v>
      </c>
      <c r="G319" s="18">
        <v>2012</v>
      </c>
      <c r="H319" s="2">
        <v>0</v>
      </c>
      <c r="I319" s="21">
        <v>1</v>
      </c>
      <c r="J319" s="2">
        <v>7</v>
      </c>
      <c r="K319" s="24">
        <v>6.3085000000000004</v>
      </c>
      <c r="L319" s="11">
        <v>1.1096140128398193</v>
      </c>
      <c r="M319" s="26">
        <f>J319/((8760)*(E319/1000))</f>
        <v>0.13933509293650698</v>
      </c>
    </row>
    <row r="320" spans="1:13" x14ac:dyDescent="0.25">
      <c r="A320" s="35">
        <v>3753</v>
      </c>
      <c r="B320" s="35"/>
      <c r="C320" s="2" t="s">
        <v>5</v>
      </c>
      <c r="D320" s="2">
        <v>6</v>
      </c>
      <c r="E320" s="2">
        <v>5.7350000000000003</v>
      </c>
      <c r="F320" s="12">
        <v>40634</v>
      </c>
      <c r="G320" s="18">
        <v>2013</v>
      </c>
      <c r="H320" s="2">
        <v>0</v>
      </c>
      <c r="I320" s="21">
        <v>1</v>
      </c>
      <c r="J320" s="2">
        <v>7</v>
      </c>
      <c r="K320" s="24">
        <v>6.3085000000000004</v>
      </c>
      <c r="L320" s="11">
        <v>1.1096140128398193</v>
      </c>
      <c r="M320" s="26">
        <f>J320/((8760)*(E320/1000))</f>
        <v>0.13933509293650698</v>
      </c>
    </row>
    <row r="321" spans="1:13" x14ac:dyDescent="0.25">
      <c r="A321" s="35">
        <v>3753</v>
      </c>
      <c r="B321" s="35"/>
      <c r="C321" s="2" t="s">
        <v>5</v>
      </c>
      <c r="D321" s="2">
        <v>6</v>
      </c>
      <c r="E321" s="2">
        <v>5.7350000000000003</v>
      </c>
      <c r="F321" s="12">
        <v>40634</v>
      </c>
      <c r="G321" s="18">
        <v>2014</v>
      </c>
      <c r="H321" s="2">
        <v>0</v>
      </c>
      <c r="I321" s="21">
        <v>1</v>
      </c>
      <c r="J321" s="2">
        <v>7</v>
      </c>
      <c r="K321" s="24">
        <v>6.3085000000000004</v>
      </c>
      <c r="L321" s="11">
        <v>1.1096140128398193</v>
      </c>
      <c r="M321" s="26">
        <f>J321/((8760)*(E321/1000))</f>
        <v>0.13933509293650698</v>
      </c>
    </row>
    <row r="322" spans="1:13" x14ac:dyDescent="0.25">
      <c r="A322" s="35">
        <v>8407</v>
      </c>
      <c r="B322" s="35"/>
      <c r="C322" s="2" t="s">
        <v>5</v>
      </c>
      <c r="D322" s="2">
        <v>6</v>
      </c>
      <c r="E322" s="2">
        <v>7.36</v>
      </c>
      <c r="F322" s="12">
        <v>41153</v>
      </c>
      <c r="G322" s="18">
        <v>2014</v>
      </c>
      <c r="H322" s="2">
        <v>0</v>
      </c>
      <c r="I322" s="21">
        <v>1</v>
      </c>
      <c r="J322" s="2">
        <v>9</v>
      </c>
      <c r="K322" s="24">
        <v>8.0960000000000019</v>
      </c>
      <c r="L322" s="11">
        <v>1.1116600790513831</v>
      </c>
      <c r="M322" s="26">
        <f>J322/((8760)*(E322/1000))</f>
        <v>0.13959201905896365</v>
      </c>
    </row>
    <row r="323" spans="1:13" x14ac:dyDescent="0.25">
      <c r="A323" s="35">
        <v>2619</v>
      </c>
      <c r="B323" s="35"/>
      <c r="C323" s="2" t="s">
        <v>5</v>
      </c>
      <c r="D323" s="2">
        <v>8</v>
      </c>
      <c r="E323" s="2">
        <v>2.448</v>
      </c>
      <c r="F323" s="12">
        <v>40695</v>
      </c>
      <c r="G323" s="18">
        <v>2012</v>
      </c>
      <c r="H323" s="2">
        <v>0</v>
      </c>
      <c r="I323" s="21">
        <v>1</v>
      </c>
      <c r="J323" s="2">
        <v>3</v>
      </c>
      <c r="K323" s="24">
        <v>2.6928000000000001</v>
      </c>
      <c r="L323" s="11">
        <v>1.1140819964349375</v>
      </c>
      <c r="M323" s="26">
        <f>J323/((8760)*(E323/1000))</f>
        <v>0.13989614110484375</v>
      </c>
    </row>
    <row r="324" spans="1:13" x14ac:dyDescent="0.25">
      <c r="A324" s="35">
        <v>2619</v>
      </c>
      <c r="B324" s="35"/>
      <c r="C324" s="2" t="s">
        <v>5</v>
      </c>
      <c r="D324" s="2">
        <v>8</v>
      </c>
      <c r="E324" s="2">
        <v>2.448</v>
      </c>
      <c r="F324" s="12">
        <v>40695</v>
      </c>
      <c r="G324" s="18">
        <v>2013</v>
      </c>
      <c r="H324" s="2">
        <v>0</v>
      </c>
      <c r="I324" s="21">
        <v>1</v>
      </c>
      <c r="J324" s="2">
        <v>3</v>
      </c>
      <c r="K324" s="24">
        <v>2.6928000000000001</v>
      </c>
      <c r="L324" s="11">
        <v>1.1140819964349375</v>
      </c>
      <c r="M324" s="26">
        <f>J324/((8760)*(E324/1000))</f>
        <v>0.13989614110484375</v>
      </c>
    </row>
    <row r="325" spans="1:13" x14ac:dyDescent="0.25">
      <c r="A325" s="35">
        <v>2619</v>
      </c>
      <c r="B325" s="35"/>
      <c r="C325" s="2" t="s">
        <v>5</v>
      </c>
      <c r="D325" s="2">
        <v>8</v>
      </c>
      <c r="E325" s="2">
        <v>2.448</v>
      </c>
      <c r="F325" s="12">
        <v>40695</v>
      </c>
      <c r="G325" s="18">
        <v>2014</v>
      </c>
      <c r="H325" s="2">
        <v>0</v>
      </c>
      <c r="I325" s="21">
        <v>1</v>
      </c>
      <c r="J325" s="2">
        <v>3</v>
      </c>
      <c r="K325" s="24">
        <v>2.6928000000000001</v>
      </c>
      <c r="L325" s="11">
        <v>1.1140819964349375</v>
      </c>
      <c r="M325" s="26">
        <f>J325/((8760)*(E325/1000))</f>
        <v>0.13989614110484375</v>
      </c>
    </row>
    <row r="326" spans="1:13" x14ac:dyDescent="0.25">
      <c r="A326" s="35">
        <v>2399</v>
      </c>
      <c r="B326" s="35"/>
      <c r="C326" s="2" t="s">
        <v>5</v>
      </c>
      <c r="D326" s="2">
        <v>6</v>
      </c>
      <c r="E326" s="2">
        <v>8.9700000000000006</v>
      </c>
      <c r="F326" s="12">
        <v>40575</v>
      </c>
      <c r="G326" s="18">
        <v>2014</v>
      </c>
      <c r="H326" s="2">
        <v>0</v>
      </c>
      <c r="I326" s="21">
        <v>1</v>
      </c>
      <c r="J326" s="2">
        <v>11</v>
      </c>
      <c r="K326" s="24">
        <v>9.8670000000000009</v>
      </c>
      <c r="L326" s="11">
        <v>1.1148272017837235</v>
      </c>
      <c r="M326" s="26">
        <f>J326/((8760)*(E326/1000))</f>
        <v>0.13998971711896072</v>
      </c>
    </row>
    <row r="327" spans="1:13" x14ac:dyDescent="0.25">
      <c r="A327" s="35">
        <v>8353</v>
      </c>
      <c r="B327" s="35"/>
      <c r="C327" s="2" t="s">
        <v>5</v>
      </c>
      <c r="D327" s="2">
        <v>13</v>
      </c>
      <c r="E327" s="2">
        <v>8.9700000000000006</v>
      </c>
      <c r="F327" s="12">
        <v>41091</v>
      </c>
      <c r="G327" s="18">
        <v>2013</v>
      </c>
      <c r="H327" s="2">
        <v>0</v>
      </c>
      <c r="I327" s="21">
        <v>1</v>
      </c>
      <c r="J327" s="2">
        <v>11</v>
      </c>
      <c r="K327" s="24">
        <v>9.8670000000000009</v>
      </c>
      <c r="L327" s="11">
        <v>1.1148272017837235</v>
      </c>
      <c r="M327" s="26">
        <f>J327/((8760)*(E327/1000))</f>
        <v>0.13998971711896072</v>
      </c>
    </row>
    <row r="328" spans="1:13" x14ac:dyDescent="0.25">
      <c r="A328" s="35">
        <v>8353</v>
      </c>
      <c r="B328" s="35"/>
      <c r="C328" s="2" t="s">
        <v>5</v>
      </c>
      <c r="D328" s="2">
        <v>13</v>
      </c>
      <c r="E328" s="2">
        <v>8.9700000000000006</v>
      </c>
      <c r="F328" s="12">
        <v>41091</v>
      </c>
      <c r="G328" s="18">
        <v>2014</v>
      </c>
      <c r="H328" s="2">
        <v>0</v>
      </c>
      <c r="I328" s="21">
        <v>1</v>
      </c>
      <c r="J328" s="2">
        <v>11</v>
      </c>
      <c r="K328" s="24">
        <v>9.8670000000000009</v>
      </c>
      <c r="L328" s="11">
        <v>1.1148272017837235</v>
      </c>
      <c r="M328" s="26">
        <f>J328/((8760)*(E328/1000))</f>
        <v>0.13998971711896072</v>
      </c>
    </row>
    <row r="329" spans="1:13" x14ac:dyDescent="0.25">
      <c r="A329" s="35">
        <v>8413</v>
      </c>
      <c r="B329" s="35"/>
      <c r="C329" s="2" t="s">
        <v>5</v>
      </c>
      <c r="D329" s="2">
        <v>6</v>
      </c>
      <c r="E329" s="2">
        <v>8.9700000000000006</v>
      </c>
      <c r="F329" s="12">
        <v>41153</v>
      </c>
      <c r="G329" s="18">
        <v>2013</v>
      </c>
      <c r="H329" s="2">
        <v>0</v>
      </c>
      <c r="I329" s="21">
        <v>1</v>
      </c>
      <c r="J329" s="2">
        <v>11</v>
      </c>
      <c r="K329" s="24">
        <v>9.8670000000000009</v>
      </c>
      <c r="L329" s="11">
        <v>1.1148272017837235</v>
      </c>
      <c r="M329" s="26">
        <f>J329/((8760)*(E329/1000))</f>
        <v>0.13998971711896072</v>
      </c>
    </row>
    <row r="330" spans="1:13" x14ac:dyDescent="0.25">
      <c r="A330" s="35">
        <v>8350</v>
      </c>
      <c r="B330" s="35"/>
      <c r="C330" s="2" t="s">
        <v>5</v>
      </c>
      <c r="D330" s="2">
        <v>13</v>
      </c>
      <c r="E330" s="2">
        <v>7.31</v>
      </c>
      <c r="F330" s="12">
        <v>41122</v>
      </c>
      <c r="G330" s="18">
        <v>2013</v>
      </c>
      <c r="H330" s="2">
        <v>0</v>
      </c>
      <c r="I330" s="21">
        <v>1</v>
      </c>
      <c r="J330" s="2">
        <v>9</v>
      </c>
      <c r="K330" s="24">
        <v>8.0410000000000004</v>
      </c>
      <c r="L330" s="11">
        <v>1.1192637731625419</v>
      </c>
      <c r="M330" s="26">
        <f>J330/((8760)*(E330/1000))</f>
        <v>0.1405468208309128</v>
      </c>
    </row>
    <row r="331" spans="1:13" x14ac:dyDescent="0.25">
      <c r="A331" s="35">
        <v>8350</v>
      </c>
      <c r="B331" s="35"/>
      <c r="C331" s="2" t="s">
        <v>5</v>
      </c>
      <c r="D331" s="2">
        <v>13</v>
      </c>
      <c r="E331" s="2">
        <v>7.31</v>
      </c>
      <c r="F331" s="12">
        <v>41122</v>
      </c>
      <c r="G331" s="18">
        <v>2014</v>
      </c>
      <c r="H331" s="2">
        <v>0</v>
      </c>
      <c r="I331" s="21">
        <v>1</v>
      </c>
      <c r="J331" s="2">
        <v>9</v>
      </c>
      <c r="K331" s="24">
        <v>8.0410000000000004</v>
      </c>
      <c r="L331" s="11">
        <v>1.1192637731625419</v>
      </c>
      <c r="M331" s="26">
        <f>J331/((8760)*(E331/1000))</f>
        <v>0.1405468208309128</v>
      </c>
    </row>
    <row r="332" spans="1:13" x14ac:dyDescent="0.25">
      <c r="A332" s="35">
        <v>825</v>
      </c>
      <c r="B332" s="35"/>
      <c r="C332" s="2" t="s">
        <v>5</v>
      </c>
      <c r="D332" s="2">
        <v>3</v>
      </c>
      <c r="E332" s="2">
        <v>27.6</v>
      </c>
      <c r="F332" s="12">
        <v>40238</v>
      </c>
      <c r="G332" s="18">
        <v>2012</v>
      </c>
      <c r="H332" s="2">
        <v>0</v>
      </c>
      <c r="I332" s="21">
        <v>1</v>
      </c>
      <c r="J332" s="2">
        <v>34</v>
      </c>
      <c r="K332" s="24">
        <v>30.360000000000003</v>
      </c>
      <c r="L332" s="11">
        <v>1.1198945981554675</v>
      </c>
      <c r="M332" s="26">
        <f>J332/((8760)*(E332/1000))</f>
        <v>0.14062603401495596</v>
      </c>
    </row>
    <row r="333" spans="1:13" x14ac:dyDescent="0.25">
      <c r="A333" s="35">
        <v>1436</v>
      </c>
      <c r="B333" s="35"/>
      <c r="C333" s="2" t="s">
        <v>5</v>
      </c>
      <c r="D333" s="2">
        <v>8</v>
      </c>
      <c r="E333" s="2">
        <v>3.24</v>
      </c>
      <c r="F333" s="12">
        <v>40452</v>
      </c>
      <c r="G333" s="18">
        <v>2012</v>
      </c>
      <c r="H333" s="2">
        <v>0</v>
      </c>
      <c r="I333" s="21">
        <v>1</v>
      </c>
      <c r="J333" s="2">
        <v>4</v>
      </c>
      <c r="K333" s="24">
        <v>3.5640000000000005</v>
      </c>
      <c r="L333" s="11">
        <v>1.1223344556677888</v>
      </c>
      <c r="M333" s="26">
        <f>J333/((8760)*(E333/1000))</f>
        <v>0.1409324088167315</v>
      </c>
    </row>
    <row r="334" spans="1:13" x14ac:dyDescent="0.25">
      <c r="A334" s="35">
        <v>1436</v>
      </c>
      <c r="B334" s="35"/>
      <c r="C334" s="2" t="s">
        <v>5</v>
      </c>
      <c r="D334" s="2">
        <v>8</v>
      </c>
      <c r="E334" s="2">
        <v>3.24</v>
      </c>
      <c r="F334" s="12">
        <v>40452</v>
      </c>
      <c r="G334" s="18">
        <v>2014</v>
      </c>
      <c r="H334" s="2">
        <v>0</v>
      </c>
      <c r="I334" s="21">
        <v>1</v>
      </c>
      <c r="J334" s="2">
        <v>4</v>
      </c>
      <c r="K334" s="24">
        <v>3.5640000000000005</v>
      </c>
      <c r="L334" s="11">
        <v>1.1223344556677888</v>
      </c>
      <c r="M334" s="26">
        <f>J334/((8760)*(E334/1000))</f>
        <v>0.1409324088167315</v>
      </c>
    </row>
    <row r="335" spans="1:13" x14ac:dyDescent="0.25">
      <c r="A335" s="35">
        <v>305</v>
      </c>
      <c r="B335" s="35"/>
      <c r="C335" s="2" t="s">
        <v>5</v>
      </c>
      <c r="D335" s="2">
        <v>9</v>
      </c>
      <c r="E335" s="2">
        <v>4.05</v>
      </c>
      <c r="F335" s="12">
        <v>40087</v>
      </c>
      <c r="G335" s="18">
        <v>2010</v>
      </c>
      <c r="H335" s="2">
        <v>0</v>
      </c>
      <c r="I335" s="21">
        <v>1</v>
      </c>
      <c r="J335" s="2">
        <v>5</v>
      </c>
      <c r="K335" s="24">
        <v>4.4550000000000001</v>
      </c>
      <c r="L335" s="11">
        <v>1.122334455667789</v>
      </c>
      <c r="M335" s="26">
        <f>J335/((8760)*(E335/1000))</f>
        <v>0.1409324088167315</v>
      </c>
    </row>
    <row r="336" spans="1:13" x14ac:dyDescent="0.25">
      <c r="A336" s="35">
        <v>305</v>
      </c>
      <c r="B336" s="35"/>
      <c r="C336" s="2" t="s">
        <v>5</v>
      </c>
      <c r="D336" s="2">
        <v>9</v>
      </c>
      <c r="E336" s="2">
        <v>4.05</v>
      </c>
      <c r="F336" s="12">
        <v>40087</v>
      </c>
      <c r="G336" s="18">
        <v>2011</v>
      </c>
      <c r="H336" s="2">
        <v>0</v>
      </c>
      <c r="I336" s="21">
        <v>1</v>
      </c>
      <c r="J336" s="2">
        <v>5</v>
      </c>
      <c r="K336" s="24">
        <v>4.4550000000000001</v>
      </c>
      <c r="L336" s="11">
        <v>1.122334455667789</v>
      </c>
      <c r="M336" s="26">
        <f>J336/((8760)*(E336/1000))</f>
        <v>0.1409324088167315</v>
      </c>
    </row>
    <row r="337" spans="1:13" x14ac:dyDescent="0.25">
      <c r="A337" s="35">
        <v>305</v>
      </c>
      <c r="B337" s="35"/>
      <c r="C337" s="2" t="s">
        <v>5</v>
      </c>
      <c r="D337" s="2">
        <v>9</v>
      </c>
      <c r="E337" s="2">
        <v>4.05</v>
      </c>
      <c r="F337" s="12">
        <v>40087</v>
      </c>
      <c r="G337" s="18">
        <v>2013</v>
      </c>
      <c r="H337" s="2">
        <v>0</v>
      </c>
      <c r="I337" s="21">
        <v>1</v>
      </c>
      <c r="J337" s="2">
        <v>5</v>
      </c>
      <c r="K337" s="24">
        <v>4.4550000000000001</v>
      </c>
      <c r="L337" s="11">
        <v>1.122334455667789</v>
      </c>
      <c r="M337" s="26">
        <f>J337/((8760)*(E337/1000))</f>
        <v>0.1409324088167315</v>
      </c>
    </row>
    <row r="338" spans="1:13" x14ac:dyDescent="0.25">
      <c r="A338" s="35">
        <v>1724</v>
      </c>
      <c r="B338" s="35"/>
      <c r="C338" s="2" t="s">
        <v>5</v>
      </c>
      <c r="D338" s="2">
        <v>6</v>
      </c>
      <c r="E338" s="2">
        <v>4.05</v>
      </c>
      <c r="F338" s="12">
        <v>40238</v>
      </c>
      <c r="G338" s="18">
        <v>2011</v>
      </c>
      <c r="H338" s="2">
        <v>0</v>
      </c>
      <c r="I338" s="21">
        <v>1</v>
      </c>
      <c r="J338" s="2">
        <v>5</v>
      </c>
      <c r="K338" s="24">
        <v>4.4550000000000001</v>
      </c>
      <c r="L338" s="11">
        <v>1.122334455667789</v>
      </c>
      <c r="M338" s="26">
        <f>J338/((8760)*(E338/1000))</f>
        <v>0.1409324088167315</v>
      </c>
    </row>
    <row r="339" spans="1:13" x14ac:dyDescent="0.25">
      <c r="A339" s="35">
        <v>1724</v>
      </c>
      <c r="B339" s="35"/>
      <c r="C339" s="2" t="s">
        <v>5</v>
      </c>
      <c r="D339" s="2">
        <v>6</v>
      </c>
      <c r="E339" s="2">
        <v>4.05</v>
      </c>
      <c r="F339" s="12">
        <v>40238</v>
      </c>
      <c r="G339" s="18">
        <v>2012</v>
      </c>
      <c r="H339" s="2">
        <v>0</v>
      </c>
      <c r="I339" s="21">
        <v>1</v>
      </c>
      <c r="J339" s="2">
        <v>5</v>
      </c>
      <c r="K339" s="24">
        <v>4.4550000000000001</v>
      </c>
      <c r="L339" s="11">
        <v>1.122334455667789</v>
      </c>
      <c r="M339" s="26">
        <f>J339/((8760)*(E339/1000))</f>
        <v>0.1409324088167315</v>
      </c>
    </row>
    <row r="340" spans="1:13" x14ac:dyDescent="0.25">
      <c r="A340" s="35">
        <v>1724</v>
      </c>
      <c r="B340" s="35"/>
      <c r="C340" s="2" t="s">
        <v>5</v>
      </c>
      <c r="D340" s="2">
        <v>6</v>
      </c>
      <c r="E340" s="2">
        <v>4.05</v>
      </c>
      <c r="F340" s="12">
        <v>40238</v>
      </c>
      <c r="G340" s="18">
        <v>2013</v>
      </c>
      <c r="H340" s="2">
        <v>0</v>
      </c>
      <c r="I340" s="21">
        <v>1</v>
      </c>
      <c r="J340" s="2">
        <v>5</v>
      </c>
      <c r="K340" s="24">
        <v>4.4550000000000001</v>
      </c>
      <c r="L340" s="11">
        <v>1.122334455667789</v>
      </c>
      <c r="M340" s="26">
        <f>J340/((8760)*(E340/1000))</f>
        <v>0.1409324088167315</v>
      </c>
    </row>
    <row r="341" spans="1:13" x14ac:dyDescent="0.25">
      <c r="A341" s="35">
        <v>1724</v>
      </c>
      <c r="B341" s="35"/>
      <c r="C341" s="2" t="s">
        <v>5</v>
      </c>
      <c r="D341" s="2">
        <v>6</v>
      </c>
      <c r="E341" s="2">
        <v>4.05</v>
      </c>
      <c r="F341" s="12">
        <v>40238</v>
      </c>
      <c r="G341" s="18">
        <v>2014</v>
      </c>
      <c r="H341" s="2">
        <v>0</v>
      </c>
      <c r="I341" s="21">
        <v>1</v>
      </c>
      <c r="J341" s="2">
        <v>5</v>
      </c>
      <c r="K341" s="24">
        <v>4.4550000000000001</v>
      </c>
      <c r="L341" s="11">
        <v>1.122334455667789</v>
      </c>
      <c r="M341" s="26">
        <f>J341/((8760)*(E341/1000))</f>
        <v>0.1409324088167315</v>
      </c>
    </row>
    <row r="342" spans="1:13" x14ac:dyDescent="0.25">
      <c r="A342" s="35">
        <v>1758</v>
      </c>
      <c r="B342" s="35"/>
      <c r="C342" s="2" t="s">
        <v>5</v>
      </c>
      <c r="D342" s="2">
        <v>2</v>
      </c>
      <c r="E342" s="2">
        <v>4.05</v>
      </c>
      <c r="F342" s="12">
        <v>40544</v>
      </c>
      <c r="G342" s="18">
        <v>2013</v>
      </c>
      <c r="H342" s="2">
        <v>0</v>
      </c>
      <c r="I342" s="21">
        <v>1</v>
      </c>
      <c r="J342" s="2">
        <v>5</v>
      </c>
      <c r="K342" s="24">
        <v>4.4550000000000001</v>
      </c>
      <c r="L342" s="11">
        <v>1.122334455667789</v>
      </c>
      <c r="M342" s="26">
        <f>J342/((8760)*(E342/1000))</f>
        <v>0.1409324088167315</v>
      </c>
    </row>
    <row r="343" spans="1:13" x14ac:dyDescent="0.25">
      <c r="A343" s="35">
        <v>1758</v>
      </c>
      <c r="B343" s="35"/>
      <c r="C343" s="2" t="s">
        <v>5</v>
      </c>
      <c r="D343" s="2">
        <v>2</v>
      </c>
      <c r="E343" s="2">
        <v>4.05</v>
      </c>
      <c r="F343" s="12">
        <v>40544</v>
      </c>
      <c r="G343" s="18">
        <v>2014</v>
      </c>
      <c r="H343" s="2">
        <v>0</v>
      </c>
      <c r="I343" s="21">
        <v>1</v>
      </c>
      <c r="J343" s="2">
        <v>5</v>
      </c>
      <c r="K343" s="24">
        <v>4.4550000000000001</v>
      </c>
      <c r="L343" s="11">
        <v>1.122334455667789</v>
      </c>
      <c r="M343" s="26">
        <f>J343/((8760)*(E343/1000))</f>
        <v>0.1409324088167315</v>
      </c>
    </row>
    <row r="344" spans="1:13" x14ac:dyDescent="0.25">
      <c r="A344" s="35">
        <v>2400</v>
      </c>
      <c r="B344" s="35"/>
      <c r="C344" s="2" t="s">
        <v>5</v>
      </c>
      <c r="D344" s="2">
        <v>8</v>
      </c>
      <c r="E344" s="2">
        <v>4.05</v>
      </c>
      <c r="F344" s="12">
        <v>40634</v>
      </c>
      <c r="G344" s="18">
        <v>2012</v>
      </c>
      <c r="H344" s="2">
        <v>0</v>
      </c>
      <c r="I344" s="21">
        <v>1</v>
      </c>
      <c r="J344" s="2">
        <v>5</v>
      </c>
      <c r="K344" s="24">
        <v>4.4550000000000001</v>
      </c>
      <c r="L344" s="11">
        <v>1.122334455667789</v>
      </c>
      <c r="M344" s="26">
        <f>J344/((8760)*(E344/1000))</f>
        <v>0.1409324088167315</v>
      </c>
    </row>
    <row r="345" spans="1:13" x14ac:dyDescent="0.25">
      <c r="A345" s="35">
        <v>2400</v>
      </c>
      <c r="B345" s="35"/>
      <c r="C345" s="2" t="s">
        <v>5</v>
      </c>
      <c r="D345" s="2">
        <v>8</v>
      </c>
      <c r="E345" s="2">
        <v>4.05</v>
      </c>
      <c r="F345" s="12">
        <v>40634</v>
      </c>
      <c r="G345" s="18">
        <v>2013</v>
      </c>
      <c r="H345" s="2">
        <v>0</v>
      </c>
      <c r="I345" s="21">
        <v>1</v>
      </c>
      <c r="J345" s="2">
        <v>5</v>
      </c>
      <c r="K345" s="24">
        <v>4.4550000000000001</v>
      </c>
      <c r="L345" s="11">
        <v>1.122334455667789</v>
      </c>
      <c r="M345" s="26">
        <f>J345/((8760)*(E345/1000))</f>
        <v>0.1409324088167315</v>
      </c>
    </row>
    <row r="346" spans="1:13" x14ac:dyDescent="0.25">
      <c r="A346" s="35">
        <v>2400</v>
      </c>
      <c r="B346" s="35"/>
      <c r="C346" s="2" t="s">
        <v>5</v>
      </c>
      <c r="D346" s="2">
        <v>8</v>
      </c>
      <c r="E346" s="2">
        <v>4.05</v>
      </c>
      <c r="F346" s="12">
        <v>40634</v>
      </c>
      <c r="G346" s="18">
        <v>2014</v>
      </c>
      <c r="H346" s="2">
        <v>0</v>
      </c>
      <c r="I346" s="21">
        <v>1</v>
      </c>
      <c r="J346" s="2">
        <v>5</v>
      </c>
      <c r="K346" s="24">
        <v>4.4550000000000001</v>
      </c>
      <c r="L346" s="11">
        <v>1.122334455667789</v>
      </c>
      <c r="M346" s="26">
        <f>J346/((8760)*(E346/1000))</f>
        <v>0.1409324088167315</v>
      </c>
    </row>
    <row r="347" spans="1:13" x14ac:dyDescent="0.25">
      <c r="A347" s="35">
        <v>1758</v>
      </c>
      <c r="B347" s="35"/>
      <c r="C347" s="2" t="s">
        <v>5</v>
      </c>
      <c r="D347" s="2">
        <v>2</v>
      </c>
      <c r="E347" s="2">
        <v>4.05</v>
      </c>
      <c r="F347" s="12">
        <v>40544</v>
      </c>
      <c r="G347" s="18">
        <v>2011</v>
      </c>
      <c r="H347" s="2">
        <v>0</v>
      </c>
      <c r="I347" s="21">
        <v>0.99999999999999989</v>
      </c>
      <c r="J347" s="2">
        <v>5</v>
      </c>
      <c r="K347" s="24">
        <v>4.4549999999999992</v>
      </c>
      <c r="L347" s="11">
        <v>1.1223344556677892</v>
      </c>
      <c r="M347" s="26">
        <f>J347/((8760)*(E347/1000))</f>
        <v>0.1409324088167315</v>
      </c>
    </row>
    <row r="348" spans="1:13" x14ac:dyDescent="0.25">
      <c r="A348" s="35">
        <v>411</v>
      </c>
      <c r="B348" s="35"/>
      <c r="C348" s="2" t="s">
        <v>5</v>
      </c>
      <c r="D348" s="2">
        <v>6</v>
      </c>
      <c r="E348" s="2">
        <v>4.032</v>
      </c>
      <c r="F348" s="12">
        <v>40210</v>
      </c>
      <c r="G348" s="18">
        <v>2011</v>
      </c>
      <c r="H348" s="2">
        <v>0</v>
      </c>
      <c r="I348" s="21">
        <v>1</v>
      </c>
      <c r="J348" s="2">
        <v>5</v>
      </c>
      <c r="K348" s="24">
        <v>4.4352</v>
      </c>
      <c r="L348" s="11">
        <v>1.1273448773448773</v>
      </c>
      <c r="M348" s="26">
        <f>J348/((8760)*(E348/1000))</f>
        <v>0.1415615713560919</v>
      </c>
    </row>
    <row r="349" spans="1:13" x14ac:dyDescent="0.25">
      <c r="A349" s="35">
        <v>411</v>
      </c>
      <c r="B349" s="35"/>
      <c r="C349" s="2" t="s">
        <v>5</v>
      </c>
      <c r="D349" s="2">
        <v>6</v>
      </c>
      <c r="E349" s="2">
        <v>4.032</v>
      </c>
      <c r="F349" s="12">
        <v>40210</v>
      </c>
      <c r="G349" s="18">
        <v>2012</v>
      </c>
      <c r="H349" s="2">
        <v>0</v>
      </c>
      <c r="I349" s="21">
        <v>1</v>
      </c>
      <c r="J349" s="2">
        <v>5</v>
      </c>
      <c r="K349" s="24">
        <v>4.4352</v>
      </c>
      <c r="L349" s="11">
        <v>1.1273448773448773</v>
      </c>
      <c r="M349" s="26">
        <f>J349/((8760)*(E349/1000))</f>
        <v>0.1415615713560919</v>
      </c>
    </row>
    <row r="350" spans="1:13" x14ac:dyDescent="0.25">
      <c r="A350" s="35">
        <v>411</v>
      </c>
      <c r="B350" s="35"/>
      <c r="C350" s="2" t="s">
        <v>5</v>
      </c>
      <c r="D350" s="2">
        <v>6</v>
      </c>
      <c r="E350" s="2">
        <v>4.032</v>
      </c>
      <c r="F350" s="12">
        <v>40210</v>
      </c>
      <c r="G350" s="18">
        <v>2013</v>
      </c>
      <c r="H350" s="2">
        <v>0</v>
      </c>
      <c r="I350" s="21">
        <v>1</v>
      </c>
      <c r="J350" s="2">
        <v>5</v>
      </c>
      <c r="K350" s="24">
        <v>4.4352</v>
      </c>
      <c r="L350" s="11">
        <v>1.1273448773448773</v>
      </c>
      <c r="M350" s="26">
        <f>J350/((8760)*(E350/1000))</f>
        <v>0.1415615713560919</v>
      </c>
    </row>
    <row r="351" spans="1:13" x14ac:dyDescent="0.25">
      <c r="A351" s="35">
        <v>411</v>
      </c>
      <c r="B351" s="35"/>
      <c r="C351" s="2" t="s">
        <v>5</v>
      </c>
      <c r="D351" s="2">
        <v>6</v>
      </c>
      <c r="E351" s="2">
        <v>4.032</v>
      </c>
      <c r="F351" s="12">
        <v>40210</v>
      </c>
      <c r="G351" s="18">
        <v>2014</v>
      </c>
      <c r="H351" s="2">
        <v>0</v>
      </c>
      <c r="I351" s="21">
        <v>1</v>
      </c>
      <c r="J351" s="2">
        <v>5</v>
      </c>
      <c r="K351" s="24">
        <v>4.4352</v>
      </c>
      <c r="L351" s="11">
        <v>1.1273448773448773</v>
      </c>
      <c r="M351" s="26">
        <f>J351/((8760)*(E351/1000))</f>
        <v>0.1415615713560919</v>
      </c>
    </row>
    <row r="352" spans="1:13" x14ac:dyDescent="0.25">
      <c r="A352" s="35">
        <v>458</v>
      </c>
      <c r="B352" s="35"/>
      <c r="C352" s="2" t="s">
        <v>5</v>
      </c>
      <c r="D352" s="2">
        <v>6</v>
      </c>
      <c r="E352" s="2">
        <v>4.032</v>
      </c>
      <c r="F352" s="12">
        <v>40210</v>
      </c>
      <c r="G352" s="18">
        <v>2011</v>
      </c>
      <c r="H352" s="2">
        <v>0</v>
      </c>
      <c r="I352" s="21">
        <v>1</v>
      </c>
      <c r="J352" s="2">
        <v>5</v>
      </c>
      <c r="K352" s="24">
        <v>4.4352</v>
      </c>
      <c r="L352" s="11">
        <v>1.1273448773448773</v>
      </c>
      <c r="M352" s="26">
        <f>J352/((8760)*(E352/1000))</f>
        <v>0.1415615713560919</v>
      </c>
    </row>
    <row r="353" spans="1:13" x14ac:dyDescent="0.25">
      <c r="A353" s="35">
        <v>458</v>
      </c>
      <c r="B353" s="35"/>
      <c r="C353" s="2" t="s">
        <v>5</v>
      </c>
      <c r="D353" s="2">
        <v>6</v>
      </c>
      <c r="E353" s="2">
        <v>4.032</v>
      </c>
      <c r="F353" s="12">
        <v>40210</v>
      </c>
      <c r="G353" s="18">
        <v>2012</v>
      </c>
      <c r="H353" s="2">
        <v>0</v>
      </c>
      <c r="I353" s="21">
        <v>1</v>
      </c>
      <c r="J353" s="2">
        <v>5</v>
      </c>
      <c r="K353" s="24">
        <v>4.4352</v>
      </c>
      <c r="L353" s="11">
        <v>1.1273448773448773</v>
      </c>
      <c r="M353" s="26">
        <f>J353/((8760)*(E353/1000))</f>
        <v>0.1415615713560919</v>
      </c>
    </row>
    <row r="354" spans="1:13" x14ac:dyDescent="0.25">
      <c r="A354" s="35">
        <v>458</v>
      </c>
      <c r="B354" s="35"/>
      <c r="C354" s="2" t="s">
        <v>5</v>
      </c>
      <c r="D354" s="2">
        <v>6</v>
      </c>
      <c r="E354" s="2">
        <v>4.032</v>
      </c>
      <c r="F354" s="12">
        <v>40210</v>
      </c>
      <c r="G354" s="18">
        <v>2014</v>
      </c>
      <c r="H354" s="2">
        <v>0</v>
      </c>
      <c r="I354" s="21">
        <v>1</v>
      </c>
      <c r="J354" s="2">
        <v>5</v>
      </c>
      <c r="K354" s="24">
        <v>4.4352</v>
      </c>
      <c r="L354" s="11">
        <v>1.1273448773448773</v>
      </c>
      <c r="M354" s="26">
        <f>J354/((8760)*(E354/1000))</f>
        <v>0.1415615713560919</v>
      </c>
    </row>
    <row r="355" spans="1:13" x14ac:dyDescent="0.25">
      <c r="A355" s="35">
        <v>1195</v>
      </c>
      <c r="B355" s="35"/>
      <c r="C355" s="2" t="s">
        <v>5</v>
      </c>
      <c r="D355" s="2">
        <v>2</v>
      </c>
      <c r="E355" s="2">
        <v>5.64</v>
      </c>
      <c r="F355" s="12">
        <v>40360</v>
      </c>
      <c r="G355" s="18">
        <v>2011</v>
      </c>
      <c r="H355" s="2">
        <v>0</v>
      </c>
      <c r="I355" s="21">
        <v>1</v>
      </c>
      <c r="J355" s="2">
        <v>7</v>
      </c>
      <c r="K355" s="24">
        <v>6.2039999999999997</v>
      </c>
      <c r="L355" s="11">
        <v>1.1283043197936815</v>
      </c>
      <c r="M355" s="26">
        <f>J355/((8760)*(E355/1000))</f>
        <v>0.14168204928916092</v>
      </c>
    </row>
    <row r="356" spans="1:13" x14ac:dyDescent="0.25">
      <c r="A356" s="35">
        <v>1195</v>
      </c>
      <c r="B356" s="35"/>
      <c r="C356" s="2" t="s">
        <v>5</v>
      </c>
      <c r="D356" s="2">
        <v>2</v>
      </c>
      <c r="E356" s="2">
        <v>5.64</v>
      </c>
      <c r="F356" s="12">
        <v>40360</v>
      </c>
      <c r="G356" s="18">
        <v>2012</v>
      </c>
      <c r="H356" s="2">
        <v>0</v>
      </c>
      <c r="I356" s="21">
        <v>1</v>
      </c>
      <c r="J356" s="2">
        <v>7</v>
      </c>
      <c r="K356" s="24">
        <v>6.2039999999999997</v>
      </c>
      <c r="L356" s="11">
        <v>1.1283043197936815</v>
      </c>
      <c r="M356" s="26">
        <f>J356/((8760)*(E356/1000))</f>
        <v>0.14168204928916092</v>
      </c>
    </row>
    <row r="357" spans="1:13" x14ac:dyDescent="0.25">
      <c r="A357" s="35">
        <v>1195</v>
      </c>
      <c r="B357" s="35"/>
      <c r="C357" s="2" t="s">
        <v>5</v>
      </c>
      <c r="D357" s="2">
        <v>2</v>
      </c>
      <c r="E357" s="2">
        <v>5.64</v>
      </c>
      <c r="F357" s="12">
        <v>40360</v>
      </c>
      <c r="G357" s="18">
        <v>2013</v>
      </c>
      <c r="H357" s="2">
        <v>0</v>
      </c>
      <c r="I357" s="21">
        <v>1</v>
      </c>
      <c r="J357" s="2">
        <v>7</v>
      </c>
      <c r="K357" s="24">
        <v>6.2039999999999997</v>
      </c>
      <c r="L357" s="11">
        <v>1.1283043197936815</v>
      </c>
      <c r="M357" s="26">
        <f>J357/((8760)*(E357/1000))</f>
        <v>0.14168204928916092</v>
      </c>
    </row>
    <row r="358" spans="1:13" x14ac:dyDescent="0.25">
      <c r="A358" s="35">
        <v>1195</v>
      </c>
      <c r="B358" s="35"/>
      <c r="C358" s="2" t="s">
        <v>5</v>
      </c>
      <c r="D358" s="2">
        <v>2</v>
      </c>
      <c r="E358" s="2">
        <v>5.64</v>
      </c>
      <c r="F358" s="12">
        <v>40360</v>
      </c>
      <c r="G358" s="18">
        <v>2014</v>
      </c>
      <c r="H358" s="2">
        <v>0</v>
      </c>
      <c r="I358" s="21">
        <v>1</v>
      </c>
      <c r="J358" s="2">
        <v>7</v>
      </c>
      <c r="K358" s="24">
        <v>6.2039999999999997</v>
      </c>
      <c r="L358" s="11">
        <v>1.1283043197936815</v>
      </c>
      <c r="M358" s="26">
        <f>J358/((8760)*(E358/1000))</f>
        <v>0.14168204928916092</v>
      </c>
    </row>
    <row r="359" spans="1:13" x14ac:dyDescent="0.25">
      <c r="A359" s="35">
        <v>1797</v>
      </c>
      <c r="B359" s="35"/>
      <c r="C359" s="2" t="s">
        <v>5</v>
      </c>
      <c r="D359" s="2">
        <v>2</v>
      </c>
      <c r="E359" s="2">
        <v>5.64</v>
      </c>
      <c r="F359" s="12">
        <v>40575</v>
      </c>
      <c r="G359" s="18">
        <v>2012</v>
      </c>
      <c r="H359" s="2">
        <v>0</v>
      </c>
      <c r="I359" s="21">
        <v>1</v>
      </c>
      <c r="J359" s="2">
        <v>7</v>
      </c>
      <c r="K359" s="24">
        <v>6.2039999999999997</v>
      </c>
      <c r="L359" s="11">
        <v>1.1283043197936815</v>
      </c>
      <c r="M359" s="26">
        <f>J359/((8760)*(E359/1000))</f>
        <v>0.14168204928916092</v>
      </c>
    </row>
    <row r="360" spans="1:13" x14ac:dyDescent="0.25">
      <c r="A360" s="35">
        <v>1797</v>
      </c>
      <c r="B360" s="35"/>
      <c r="C360" s="2" t="s">
        <v>5</v>
      </c>
      <c r="D360" s="2">
        <v>2</v>
      </c>
      <c r="E360" s="2">
        <v>5.64</v>
      </c>
      <c r="F360" s="12">
        <v>40575</v>
      </c>
      <c r="G360" s="18">
        <v>2013</v>
      </c>
      <c r="H360" s="2">
        <v>0</v>
      </c>
      <c r="I360" s="21">
        <v>1</v>
      </c>
      <c r="J360" s="2">
        <v>7</v>
      </c>
      <c r="K360" s="24">
        <v>6.2039999999999997</v>
      </c>
      <c r="L360" s="11">
        <v>1.1283043197936815</v>
      </c>
      <c r="M360" s="26">
        <f>J360/((8760)*(E360/1000))</f>
        <v>0.14168204928916092</v>
      </c>
    </row>
    <row r="361" spans="1:13" x14ac:dyDescent="0.25">
      <c r="A361" s="35">
        <v>8370</v>
      </c>
      <c r="B361" s="35"/>
      <c r="C361" s="2" t="s">
        <v>5</v>
      </c>
      <c r="D361" s="2">
        <v>13</v>
      </c>
      <c r="E361" s="2">
        <v>5.64</v>
      </c>
      <c r="F361" s="12">
        <v>41122</v>
      </c>
      <c r="G361" s="18">
        <v>2013</v>
      </c>
      <c r="H361" s="2">
        <v>0</v>
      </c>
      <c r="I361" s="21">
        <v>1</v>
      </c>
      <c r="J361" s="2">
        <v>7</v>
      </c>
      <c r="K361" s="24">
        <v>6.2039999999999997</v>
      </c>
      <c r="L361" s="11">
        <v>1.1283043197936815</v>
      </c>
      <c r="M361" s="26">
        <f>J361/((8760)*(E361/1000))</f>
        <v>0.14168204928916092</v>
      </c>
    </row>
    <row r="362" spans="1:13" x14ac:dyDescent="0.25">
      <c r="A362" s="35">
        <v>2247</v>
      </c>
      <c r="B362" s="35"/>
      <c r="C362" s="2" t="s">
        <v>5</v>
      </c>
      <c r="D362" s="2">
        <v>2</v>
      </c>
      <c r="E362" s="2">
        <v>4.0250000000000004</v>
      </c>
      <c r="F362" s="12">
        <v>40603</v>
      </c>
      <c r="G362" s="18">
        <v>2013</v>
      </c>
      <c r="H362" s="2">
        <v>0</v>
      </c>
      <c r="I362" s="21">
        <v>1</v>
      </c>
      <c r="J362" s="2">
        <v>5</v>
      </c>
      <c r="K362" s="24">
        <v>4.4275000000000011</v>
      </c>
      <c r="L362" s="11">
        <v>1.1293054771315638</v>
      </c>
      <c r="M362" s="26">
        <f>J362/((8760)*(E362/1000))</f>
        <v>0.14180776539323292</v>
      </c>
    </row>
    <row r="363" spans="1:13" x14ac:dyDescent="0.25">
      <c r="A363" s="35">
        <v>2268</v>
      </c>
      <c r="B363" s="35"/>
      <c r="C363" s="2" t="s">
        <v>5</v>
      </c>
      <c r="D363" s="2">
        <v>8</v>
      </c>
      <c r="E363" s="2">
        <v>3.22</v>
      </c>
      <c r="F363" s="12">
        <v>40634</v>
      </c>
      <c r="G363" s="18">
        <v>2012</v>
      </c>
      <c r="H363" s="2">
        <v>0</v>
      </c>
      <c r="I363" s="21">
        <v>1</v>
      </c>
      <c r="J363" s="2">
        <v>4</v>
      </c>
      <c r="K363" s="24">
        <v>3.5420000000000007</v>
      </c>
      <c r="L363" s="11">
        <v>1.1293054771315638</v>
      </c>
      <c r="M363" s="26">
        <f>J363/((8760)*(E363/1000))</f>
        <v>0.14180776539323292</v>
      </c>
    </row>
    <row r="364" spans="1:13" x14ac:dyDescent="0.25">
      <c r="A364" s="35">
        <v>2268</v>
      </c>
      <c r="B364" s="35"/>
      <c r="C364" s="2" t="s">
        <v>5</v>
      </c>
      <c r="D364" s="2">
        <v>8</v>
      </c>
      <c r="E364" s="2">
        <v>3.22</v>
      </c>
      <c r="F364" s="12">
        <v>40634</v>
      </c>
      <c r="G364" s="18">
        <v>2013</v>
      </c>
      <c r="H364" s="2">
        <v>0</v>
      </c>
      <c r="I364" s="21">
        <v>1</v>
      </c>
      <c r="J364" s="2">
        <v>4</v>
      </c>
      <c r="K364" s="24">
        <v>3.5420000000000007</v>
      </c>
      <c r="L364" s="11">
        <v>1.1293054771315638</v>
      </c>
      <c r="M364" s="26">
        <f>J364/((8760)*(E364/1000))</f>
        <v>0.14180776539323292</v>
      </c>
    </row>
    <row r="365" spans="1:13" x14ac:dyDescent="0.25">
      <c r="A365" s="35">
        <v>2268</v>
      </c>
      <c r="B365" s="35"/>
      <c r="C365" s="2" t="s">
        <v>5</v>
      </c>
      <c r="D365" s="2">
        <v>8</v>
      </c>
      <c r="E365" s="2">
        <v>3.22</v>
      </c>
      <c r="F365" s="12">
        <v>40634</v>
      </c>
      <c r="G365" s="18">
        <v>2014</v>
      </c>
      <c r="H365" s="2">
        <v>0</v>
      </c>
      <c r="I365" s="21">
        <v>1</v>
      </c>
      <c r="J365" s="2">
        <v>4</v>
      </c>
      <c r="K365" s="24">
        <v>3.5420000000000007</v>
      </c>
      <c r="L365" s="11">
        <v>1.1293054771315638</v>
      </c>
      <c r="M365" s="26">
        <f>J365/((8760)*(E365/1000))</f>
        <v>0.14180776539323292</v>
      </c>
    </row>
    <row r="366" spans="1:13" x14ac:dyDescent="0.25">
      <c r="A366" s="35">
        <v>2512</v>
      </c>
      <c r="B366" s="35"/>
      <c r="C366" s="2" t="s">
        <v>5</v>
      </c>
      <c r="D366" s="2">
        <v>8</v>
      </c>
      <c r="E366" s="2">
        <v>8.0500000000000007</v>
      </c>
      <c r="F366" s="12">
        <v>40575</v>
      </c>
      <c r="G366" s="18">
        <v>2012</v>
      </c>
      <c r="H366" s="2">
        <v>0</v>
      </c>
      <c r="I366" s="21">
        <v>1</v>
      </c>
      <c r="J366" s="2">
        <v>10</v>
      </c>
      <c r="K366" s="24">
        <v>8.8550000000000022</v>
      </c>
      <c r="L366" s="11">
        <v>1.1293054771315638</v>
      </c>
      <c r="M366" s="26">
        <f>J366/((8760)*(E366/1000))</f>
        <v>0.14180776539323292</v>
      </c>
    </row>
    <row r="367" spans="1:13" x14ac:dyDescent="0.25">
      <c r="A367" s="35">
        <v>2512</v>
      </c>
      <c r="B367" s="35"/>
      <c r="C367" s="2" t="s">
        <v>5</v>
      </c>
      <c r="D367" s="2">
        <v>8</v>
      </c>
      <c r="E367" s="2">
        <v>8.0500000000000007</v>
      </c>
      <c r="F367" s="12">
        <v>40575</v>
      </c>
      <c r="G367" s="18">
        <v>2013</v>
      </c>
      <c r="H367" s="2">
        <v>0</v>
      </c>
      <c r="I367" s="21">
        <v>1</v>
      </c>
      <c r="J367" s="2">
        <v>10</v>
      </c>
      <c r="K367" s="24">
        <v>8.8550000000000022</v>
      </c>
      <c r="L367" s="11">
        <v>1.1293054771315638</v>
      </c>
      <c r="M367" s="26">
        <f>J367/((8760)*(E367/1000))</f>
        <v>0.14180776539323292</v>
      </c>
    </row>
    <row r="368" spans="1:13" x14ac:dyDescent="0.25">
      <c r="A368" s="35">
        <v>2512</v>
      </c>
      <c r="B368" s="35"/>
      <c r="C368" s="2" t="s">
        <v>5</v>
      </c>
      <c r="D368" s="2">
        <v>8</v>
      </c>
      <c r="E368" s="2">
        <v>8.0500000000000007</v>
      </c>
      <c r="F368" s="12">
        <v>40575</v>
      </c>
      <c r="G368" s="18">
        <v>2014</v>
      </c>
      <c r="H368" s="2">
        <v>0</v>
      </c>
      <c r="I368" s="21">
        <v>1</v>
      </c>
      <c r="J368" s="2">
        <v>10</v>
      </c>
      <c r="K368" s="24">
        <v>8.8550000000000022</v>
      </c>
      <c r="L368" s="11">
        <v>1.1293054771315638</v>
      </c>
      <c r="M368" s="26">
        <f>J368/((8760)*(E368/1000))</f>
        <v>0.14180776539323292</v>
      </c>
    </row>
    <row r="369" spans="1:13" x14ac:dyDescent="0.25">
      <c r="A369" s="35">
        <v>2929</v>
      </c>
      <c r="B369" s="35"/>
      <c r="C369" s="2" t="s">
        <v>5</v>
      </c>
      <c r="D369" s="2">
        <v>6</v>
      </c>
      <c r="E369" s="2">
        <v>6.44</v>
      </c>
      <c r="F369" s="12">
        <v>40664</v>
      </c>
      <c r="G369" s="18">
        <v>2012</v>
      </c>
      <c r="H369" s="2">
        <v>0</v>
      </c>
      <c r="I369" s="21">
        <v>1</v>
      </c>
      <c r="J369" s="2">
        <v>8</v>
      </c>
      <c r="K369" s="24">
        <v>7.0840000000000014</v>
      </c>
      <c r="L369" s="11">
        <v>1.1293054771315638</v>
      </c>
      <c r="M369" s="26">
        <f>J369/((8760)*(E369/1000))</f>
        <v>0.14180776539323292</v>
      </c>
    </row>
    <row r="370" spans="1:13" x14ac:dyDescent="0.25">
      <c r="A370" s="35">
        <v>2929</v>
      </c>
      <c r="B370" s="35"/>
      <c r="C370" s="2" t="s">
        <v>5</v>
      </c>
      <c r="D370" s="2">
        <v>6</v>
      </c>
      <c r="E370" s="2">
        <v>6.44</v>
      </c>
      <c r="F370" s="12">
        <v>40664</v>
      </c>
      <c r="G370" s="18">
        <v>2013</v>
      </c>
      <c r="H370" s="2">
        <v>0</v>
      </c>
      <c r="I370" s="21">
        <v>1</v>
      </c>
      <c r="J370" s="2">
        <v>8</v>
      </c>
      <c r="K370" s="24">
        <v>7.0840000000000014</v>
      </c>
      <c r="L370" s="11">
        <v>1.1293054771315638</v>
      </c>
      <c r="M370" s="26">
        <f>J370/((8760)*(E370/1000))</f>
        <v>0.14180776539323292</v>
      </c>
    </row>
    <row r="371" spans="1:13" x14ac:dyDescent="0.25">
      <c r="A371" s="35">
        <v>8346</v>
      </c>
      <c r="B371" s="35"/>
      <c r="C371" s="2" t="s">
        <v>5</v>
      </c>
      <c r="D371" s="2">
        <v>13</v>
      </c>
      <c r="E371" s="2">
        <v>3.22</v>
      </c>
      <c r="F371" s="12">
        <v>41153</v>
      </c>
      <c r="G371" s="18">
        <v>2013</v>
      </c>
      <c r="H371" s="2">
        <v>0</v>
      </c>
      <c r="I371" s="21">
        <v>1</v>
      </c>
      <c r="J371" s="2">
        <v>4</v>
      </c>
      <c r="K371" s="24">
        <v>3.5420000000000007</v>
      </c>
      <c r="L371" s="11">
        <v>1.1293054771315638</v>
      </c>
      <c r="M371" s="26">
        <f>J371/((8760)*(E371/1000))</f>
        <v>0.14180776539323292</v>
      </c>
    </row>
    <row r="372" spans="1:13" x14ac:dyDescent="0.25">
      <c r="A372" s="35">
        <v>8349</v>
      </c>
      <c r="B372" s="35"/>
      <c r="C372" s="2" t="s">
        <v>5</v>
      </c>
      <c r="D372" s="2">
        <v>13</v>
      </c>
      <c r="E372" s="2">
        <v>3.22</v>
      </c>
      <c r="F372" s="12">
        <v>41153</v>
      </c>
      <c r="G372" s="18">
        <v>2014</v>
      </c>
      <c r="H372" s="2">
        <v>0</v>
      </c>
      <c r="I372" s="21">
        <v>1</v>
      </c>
      <c r="J372" s="2">
        <v>4</v>
      </c>
      <c r="K372" s="24">
        <v>3.5420000000000007</v>
      </c>
      <c r="L372" s="11">
        <v>1.1293054771315638</v>
      </c>
      <c r="M372" s="26">
        <f>J372/((8760)*(E372/1000))</f>
        <v>0.14180776539323292</v>
      </c>
    </row>
    <row r="373" spans="1:13" x14ac:dyDescent="0.25">
      <c r="A373" s="35">
        <v>8361</v>
      </c>
      <c r="B373" s="35"/>
      <c r="C373" s="2" t="s">
        <v>5</v>
      </c>
      <c r="D373" s="2">
        <v>13</v>
      </c>
      <c r="E373" s="2">
        <v>3.22</v>
      </c>
      <c r="F373" s="12">
        <v>41153</v>
      </c>
      <c r="G373" s="18">
        <v>2013</v>
      </c>
      <c r="H373" s="2">
        <v>0</v>
      </c>
      <c r="I373" s="21">
        <v>1</v>
      </c>
      <c r="J373" s="2">
        <v>4</v>
      </c>
      <c r="K373" s="24">
        <v>3.5420000000000007</v>
      </c>
      <c r="L373" s="11">
        <v>1.1293054771315638</v>
      </c>
      <c r="M373" s="26">
        <f>J373/((8760)*(E373/1000))</f>
        <v>0.14180776539323292</v>
      </c>
    </row>
    <row r="374" spans="1:13" x14ac:dyDescent="0.25">
      <c r="A374" s="35">
        <v>8368</v>
      </c>
      <c r="B374" s="35"/>
      <c r="C374" s="2" t="s">
        <v>5</v>
      </c>
      <c r="D374" s="2">
        <v>13</v>
      </c>
      <c r="E374" s="2">
        <v>3.22</v>
      </c>
      <c r="F374" s="12">
        <v>41153</v>
      </c>
      <c r="G374" s="18">
        <v>2013</v>
      </c>
      <c r="H374" s="2">
        <v>0</v>
      </c>
      <c r="I374" s="21">
        <v>1</v>
      </c>
      <c r="J374" s="2">
        <v>4</v>
      </c>
      <c r="K374" s="24">
        <v>3.5420000000000007</v>
      </c>
      <c r="L374" s="11">
        <v>1.1293054771315638</v>
      </c>
      <c r="M374" s="26">
        <f>J374/((8760)*(E374/1000))</f>
        <v>0.14180776539323292</v>
      </c>
    </row>
    <row r="375" spans="1:13" x14ac:dyDescent="0.25">
      <c r="A375" s="35">
        <v>8417</v>
      </c>
      <c r="B375" s="35"/>
      <c r="C375" s="2" t="s">
        <v>5</v>
      </c>
      <c r="D375" s="2">
        <v>6</v>
      </c>
      <c r="E375" s="2">
        <v>3.22</v>
      </c>
      <c r="F375" s="12">
        <v>41244</v>
      </c>
      <c r="G375" s="18">
        <v>2013</v>
      </c>
      <c r="H375" s="2">
        <v>0</v>
      </c>
      <c r="I375" s="21">
        <v>1</v>
      </c>
      <c r="J375" s="2">
        <v>4</v>
      </c>
      <c r="K375" s="24">
        <v>3.5420000000000007</v>
      </c>
      <c r="L375" s="11">
        <v>1.1293054771315638</v>
      </c>
      <c r="M375" s="26">
        <f>J375/((8760)*(E375/1000))</f>
        <v>0.14180776539323292</v>
      </c>
    </row>
    <row r="376" spans="1:13" x14ac:dyDescent="0.25">
      <c r="A376" s="35">
        <v>8417</v>
      </c>
      <c r="B376" s="35"/>
      <c r="C376" s="2" t="s">
        <v>5</v>
      </c>
      <c r="D376" s="2">
        <v>6</v>
      </c>
      <c r="E376" s="2">
        <v>3.22</v>
      </c>
      <c r="F376" s="12">
        <v>41244</v>
      </c>
      <c r="G376" s="18">
        <v>2014</v>
      </c>
      <c r="H376" s="2">
        <v>0</v>
      </c>
      <c r="I376" s="21">
        <v>1</v>
      </c>
      <c r="J376" s="2">
        <v>4</v>
      </c>
      <c r="K376" s="24">
        <v>3.5420000000000007</v>
      </c>
      <c r="L376" s="11">
        <v>1.1293054771315638</v>
      </c>
      <c r="M376" s="26">
        <f>J376/((8760)*(E376/1000))</f>
        <v>0.14180776539323292</v>
      </c>
    </row>
    <row r="377" spans="1:13" x14ac:dyDescent="0.25">
      <c r="A377" s="35">
        <v>8419</v>
      </c>
      <c r="B377" s="35"/>
      <c r="C377" s="2" t="s">
        <v>5</v>
      </c>
      <c r="D377" s="2">
        <v>6</v>
      </c>
      <c r="E377" s="2">
        <v>8.0500000000000007</v>
      </c>
      <c r="F377" s="12">
        <v>41153</v>
      </c>
      <c r="G377" s="18">
        <v>2014</v>
      </c>
      <c r="H377" s="2">
        <v>0</v>
      </c>
      <c r="I377" s="21">
        <v>1</v>
      </c>
      <c r="J377" s="2">
        <v>10</v>
      </c>
      <c r="K377" s="24">
        <v>8.8550000000000022</v>
      </c>
      <c r="L377" s="11">
        <v>1.1293054771315638</v>
      </c>
      <c r="M377" s="26">
        <f>J377/((8760)*(E377/1000))</f>
        <v>0.14180776539323292</v>
      </c>
    </row>
    <row r="378" spans="1:13" x14ac:dyDescent="0.25">
      <c r="A378" s="35">
        <v>2369</v>
      </c>
      <c r="B378" s="35"/>
      <c r="C378" s="2" t="s">
        <v>5</v>
      </c>
      <c r="D378" s="2">
        <v>8</v>
      </c>
      <c r="E378" s="2">
        <v>4.83</v>
      </c>
      <c r="F378" s="12">
        <v>40634</v>
      </c>
      <c r="G378" s="18">
        <v>2012</v>
      </c>
      <c r="H378" s="2">
        <v>0</v>
      </c>
      <c r="I378" s="21">
        <v>1</v>
      </c>
      <c r="J378" s="2">
        <v>6</v>
      </c>
      <c r="K378" s="24">
        <v>5.3130000000000006</v>
      </c>
      <c r="L378" s="11">
        <v>1.129305477131564</v>
      </c>
      <c r="M378" s="26">
        <f>J378/((8760)*(E378/1000))</f>
        <v>0.14180776539323292</v>
      </c>
    </row>
    <row r="379" spans="1:13" x14ac:dyDescent="0.25">
      <c r="A379" s="35">
        <v>2369</v>
      </c>
      <c r="B379" s="35"/>
      <c r="C379" s="2" t="s">
        <v>5</v>
      </c>
      <c r="D379" s="2">
        <v>8</v>
      </c>
      <c r="E379" s="2">
        <v>4.83</v>
      </c>
      <c r="F379" s="12">
        <v>40634</v>
      </c>
      <c r="G379" s="18">
        <v>2013</v>
      </c>
      <c r="H379" s="2">
        <v>0</v>
      </c>
      <c r="I379" s="21">
        <v>1</v>
      </c>
      <c r="J379" s="2">
        <v>6</v>
      </c>
      <c r="K379" s="24">
        <v>5.3130000000000006</v>
      </c>
      <c r="L379" s="11">
        <v>1.129305477131564</v>
      </c>
      <c r="M379" s="26">
        <f>J379/((8760)*(E379/1000))</f>
        <v>0.14180776539323292</v>
      </c>
    </row>
    <row r="380" spans="1:13" x14ac:dyDescent="0.25">
      <c r="A380" s="35">
        <v>2369</v>
      </c>
      <c r="B380" s="35"/>
      <c r="C380" s="2" t="s">
        <v>5</v>
      </c>
      <c r="D380" s="2">
        <v>8</v>
      </c>
      <c r="E380" s="2">
        <v>4.83</v>
      </c>
      <c r="F380" s="12">
        <v>40634</v>
      </c>
      <c r="G380" s="18">
        <v>2014</v>
      </c>
      <c r="H380" s="2">
        <v>0</v>
      </c>
      <c r="I380" s="21">
        <v>1</v>
      </c>
      <c r="J380" s="2">
        <v>6</v>
      </c>
      <c r="K380" s="24">
        <v>5.3130000000000006</v>
      </c>
      <c r="L380" s="11">
        <v>1.129305477131564</v>
      </c>
      <c r="M380" s="26">
        <f>J380/((8760)*(E380/1000))</f>
        <v>0.14180776539323292</v>
      </c>
    </row>
    <row r="381" spans="1:13" x14ac:dyDescent="0.25">
      <c r="A381" s="35">
        <v>2427</v>
      </c>
      <c r="B381" s="35"/>
      <c r="C381" s="2" t="s">
        <v>5</v>
      </c>
      <c r="D381" s="2">
        <v>8</v>
      </c>
      <c r="E381" s="2">
        <v>4.83</v>
      </c>
      <c r="F381" s="12">
        <v>40603</v>
      </c>
      <c r="G381" s="18">
        <v>2012</v>
      </c>
      <c r="H381" s="2">
        <v>0</v>
      </c>
      <c r="I381" s="21">
        <v>1</v>
      </c>
      <c r="J381" s="2">
        <v>6</v>
      </c>
      <c r="K381" s="24">
        <v>5.3130000000000006</v>
      </c>
      <c r="L381" s="11">
        <v>1.129305477131564</v>
      </c>
      <c r="M381" s="26">
        <f>J381/((8760)*(E381/1000))</f>
        <v>0.14180776539323292</v>
      </c>
    </row>
    <row r="382" spans="1:13" x14ac:dyDescent="0.25">
      <c r="A382" s="35">
        <v>2427</v>
      </c>
      <c r="B382" s="35"/>
      <c r="C382" s="2" t="s">
        <v>5</v>
      </c>
      <c r="D382" s="2">
        <v>8</v>
      </c>
      <c r="E382" s="2">
        <v>4.83</v>
      </c>
      <c r="F382" s="12">
        <v>40603</v>
      </c>
      <c r="G382" s="18">
        <v>2013</v>
      </c>
      <c r="H382" s="2">
        <v>0</v>
      </c>
      <c r="I382" s="21">
        <v>1</v>
      </c>
      <c r="J382" s="2">
        <v>6</v>
      </c>
      <c r="K382" s="24">
        <v>5.3130000000000006</v>
      </c>
      <c r="L382" s="11">
        <v>1.129305477131564</v>
      </c>
      <c r="M382" s="26">
        <f>J382/((8760)*(E382/1000))</f>
        <v>0.14180776539323292</v>
      </c>
    </row>
    <row r="383" spans="1:13" x14ac:dyDescent="0.25">
      <c r="A383" s="35">
        <v>2427</v>
      </c>
      <c r="B383" s="35"/>
      <c r="C383" s="2" t="s">
        <v>5</v>
      </c>
      <c r="D383" s="2">
        <v>8</v>
      </c>
      <c r="E383" s="2">
        <v>4.83</v>
      </c>
      <c r="F383" s="12">
        <v>40603</v>
      </c>
      <c r="G383" s="18">
        <v>2014</v>
      </c>
      <c r="H383" s="2">
        <v>0</v>
      </c>
      <c r="I383" s="21">
        <v>1</v>
      </c>
      <c r="J383" s="2">
        <v>6</v>
      </c>
      <c r="K383" s="24">
        <v>5.3130000000000006</v>
      </c>
      <c r="L383" s="11">
        <v>1.129305477131564</v>
      </c>
      <c r="M383" s="26">
        <f>J383/((8760)*(E383/1000))</f>
        <v>0.14180776539323292</v>
      </c>
    </row>
    <row r="384" spans="1:13" x14ac:dyDescent="0.25">
      <c r="A384" s="35">
        <v>1287</v>
      </c>
      <c r="B384" s="35"/>
      <c r="C384" s="2" t="s">
        <v>5</v>
      </c>
      <c r="D384" s="2">
        <v>3</v>
      </c>
      <c r="E384" s="2">
        <v>34.520000000000003</v>
      </c>
      <c r="F384" s="12">
        <v>40026</v>
      </c>
      <c r="G384" s="18">
        <v>2010</v>
      </c>
      <c r="H384" s="2">
        <v>0</v>
      </c>
      <c r="I384" s="21">
        <v>1</v>
      </c>
      <c r="J384" s="2">
        <v>43</v>
      </c>
      <c r="K384" s="24">
        <v>37.972000000000008</v>
      </c>
      <c r="L384" s="11">
        <v>1.1324133572105759</v>
      </c>
      <c r="M384" s="26">
        <f>J384/((8760)*(E384/1000))</f>
        <v>0.14219802430726411</v>
      </c>
    </row>
    <row r="385" spans="1:13" x14ac:dyDescent="0.25">
      <c r="A385" s="35">
        <v>1287</v>
      </c>
      <c r="B385" s="35"/>
      <c r="C385" s="2" t="s">
        <v>5</v>
      </c>
      <c r="D385" s="2">
        <v>3</v>
      </c>
      <c r="E385" s="2">
        <v>34.520000000000003</v>
      </c>
      <c r="F385" s="12">
        <v>40026</v>
      </c>
      <c r="G385" s="18">
        <v>2012</v>
      </c>
      <c r="H385" s="2">
        <v>0</v>
      </c>
      <c r="I385" s="21">
        <v>1</v>
      </c>
      <c r="J385" s="2">
        <v>43</v>
      </c>
      <c r="K385" s="24">
        <v>37.972000000000008</v>
      </c>
      <c r="L385" s="11">
        <v>1.1324133572105759</v>
      </c>
      <c r="M385" s="26">
        <f>J385/((8760)*(E385/1000))</f>
        <v>0.14219802430726411</v>
      </c>
    </row>
    <row r="386" spans="1:13" x14ac:dyDescent="0.25">
      <c r="A386" s="35">
        <v>1280</v>
      </c>
      <c r="B386" s="35"/>
      <c r="C386" s="2" t="s">
        <v>5</v>
      </c>
      <c r="D386" s="2">
        <v>2</v>
      </c>
      <c r="E386" s="2">
        <v>7.2149999999999999</v>
      </c>
      <c r="F386" s="12">
        <v>40391</v>
      </c>
      <c r="G386" s="18">
        <v>2012</v>
      </c>
      <c r="H386" s="2">
        <v>0</v>
      </c>
      <c r="I386" s="21">
        <v>1</v>
      </c>
      <c r="J386" s="2">
        <v>9</v>
      </c>
      <c r="K386" s="24">
        <v>7.9365000000000006</v>
      </c>
      <c r="L386" s="11">
        <v>1.134001134001134</v>
      </c>
      <c r="M386" s="26">
        <f>J386/((8760)*(E386/1000))</f>
        <v>0.14239740267137527</v>
      </c>
    </row>
    <row r="387" spans="1:13" x14ac:dyDescent="0.25">
      <c r="A387" s="35">
        <v>8401</v>
      </c>
      <c r="B387" s="35"/>
      <c r="C387" s="2" t="s">
        <v>5</v>
      </c>
      <c r="D387" s="2">
        <v>6</v>
      </c>
      <c r="E387" s="2">
        <v>4.8099999999999996</v>
      </c>
      <c r="F387" s="12">
        <v>41183</v>
      </c>
      <c r="G387" s="18">
        <v>2013</v>
      </c>
      <c r="H387" s="2">
        <v>0</v>
      </c>
      <c r="I387" s="21">
        <v>1</v>
      </c>
      <c r="J387" s="2">
        <v>6</v>
      </c>
      <c r="K387" s="24">
        <v>5.2910000000000004</v>
      </c>
      <c r="L387" s="11">
        <v>1.134001134001134</v>
      </c>
      <c r="M387" s="26">
        <f>J387/((8760)*(E387/1000))</f>
        <v>0.14239740267137527</v>
      </c>
    </row>
    <row r="388" spans="1:13" x14ac:dyDescent="0.25">
      <c r="A388" s="35">
        <v>8401</v>
      </c>
      <c r="B388" s="35"/>
      <c r="C388" s="2" t="s">
        <v>5</v>
      </c>
      <c r="D388" s="2">
        <v>6</v>
      </c>
      <c r="E388" s="2">
        <v>4.8099999999999996</v>
      </c>
      <c r="F388" s="12">
        <v>41183</v>
      </c>
      <c r="G388" s="18">
        <v>2014</v>
      </c>
      <c r="H388" s="2">
        <v>0</v>
      </c>
      <c r="I388" s="21">
        <v>1</v>
      </c>
      <c r="J388" s="2">
        <v>6</v>
      </c>
      <c r="K388" s="24">
        <v>5.2910000000000004</v>
      </c>
      <c r="L388" s="11">
        <v>1.134001134001134</v>
      </c>
      <c r="M388" s="26">
        <f>J388/((8760)*(E388/1000))</f>
        <v>0.14239740267137527</v>
      </c>
    </row>
    <row r="389" spans="1:13" x14ac:dyDescent="0.25">
      <c r="A389" s="35">
        <v>8411</v>
      </c>
      <c r="B389" s="35"/>
      <c r="C389" s="2" t="s">
        <v>5</v>
      </c>
      <c r="D389" s="2">
        <v>6</v>
      </c>
      <c r="E389" s="2">
        <v>14.404999999999999</v>
      </c>
      <c r="F389" s="12">
        <v>41153</v>
      </c>
      <c r="G389" s="18">
        <v>2013</v>
      </c>
      <c r="H389" s="2">
        <v>0</v>
      </c>
      <c r="I389" s="21">
        <v>1</v>
      </c>
      <c r="J389" s="2">
        <v>18</v>
      </c>
      <c r="K389" s="24">
        <v>15.845500000000001</v>
      </c>
      <c r="L389" s="11">
        <v>1.135969202612729</v>
      </c>
      <c r="M389" s="26">
        <f>J389/((8760)*(E389/1000))</f>
        <v>0.14264453457465778</v>
      </c>
    </row>
    <row r="390" spans="1:13" x14ac:dyDescent="0.25">
      <c r="A390" s="35">
        <v>182</v>
      </c>
      <c r="B390" s="35"/>
      <c r="C390" s="2" t="s">
        <v>5</v>
      </c>
      <c r="D390" s="2">
        <v>2</v>
      </c>
      <c r="E390" s="2">
        <v>4</v>
      </c>
      <c r="F390" s="12">
        <v>40057</v>
      </c>
      <c r="G390" s="18">
        <v>2010</v>
      </c>
      <c r="H390" s="2">
        <v>0</v>
      </c>
      <c r="I390" s="21">
        <v>1</v>
      </c>
      <c r="J390" s="2">
        <v>5</v>
      </c>
      <c r="K390" s="24">
        <v>4.4000000000000004</v>
      </c>
      <c r="L390" s="11">
        <v>1.1363636363636362</v>
      </c>
      <c r="M390" s="26">
        <f>J390/((8760)*(E390/1000))</f>
        <v>0.14269406392694065</v>
      </c>
    </row>
    <row r="391" spans="1:13" x14ac:dyDescent="0.25">
      <c r="A391" s="35">
        <v>182</v>
      </c>
      <c r="B391" s="35"/>
      <c r="C391" s="2" t="s">
        <v>5</v>
      </c>
      <c r="D391" s="2">
        <v>2</v>
      </c>
      <c r="E391" s="2">
        <v>4</v>
      </c>
      <c r="F391" s="12">
        <v>40057</v>
      </c>
      <c r="G391" s="18">
        <v>2012</v>
      </c>
      <c r="H391" s="2">
        <v>0</v>
      </c>
      <c r="I391" s="21">
        <v>1</v>
      </c>
      <c r="J391" s="2">
        <v>5</v>
      </c>
      <c r="K391" s="24">
        <v>4.4000000000000004</v>
      </c>
      <c r="L391" s="11">
        <v>1.1363636363636362</v>
      </c>
      <c r="M391" s="26">
        <f>J391/((8760)*(E391/1000))</f>
        <v>0.14269406392694065</v>
      </c>
    </row>
    <row r="392" spans="1:13" x14ac:dyDescent="0.25">
      <c r="A392" s="35">
        <v>182</v>
      </c>
      <c r="B392" s="35"/>
      <c r="C392" s="2" t="s">
        <v>5</v>
      </c>
      <c r="D392" s="2">
        <v>2</v>
      </c>
      <c r="E392" s="2">
        <v>4</v>
      </c>
      <c r="F392" s="12">
        <v>40057</v>
      </c>
      <c r="G392" s="18">
        <v>2014</v>
      </c>
      <c r="H392" s="2">
        <v>0</v>
      </c>
      <c r="I392" s="21">
        <v>1</v>
      </c>
      <c r="J392" s="2">
        <v>5</v>
      </c>
      <c r="K392" s="24">
        <v>4.4000000000000004</v>
      </c>
      <c r="L392" s="11">
        <v>1.1363636363636362</v>
      </c>
      <c r="M392" s="26">
        <f>J392/((8760)*(E392/1000))</f>
        <v>0.14269406392694065</v>
      </c>
    </row>
    <row r="393" spans="1:13" x14ac:dyDescent="0.25">
      <c r="A393" s="35">
        <v>407</v>
      </c>
      <c r="B393" s="35"/>
      <c r="C393" s="2" t="s">
        <v>5</v>
      </c>
      <c r="D393" s="2">
        <v>2</v>
      </c>
      <c r="E393" s="2">
        <v>5.6</v>
      </c>
      <c r="F393" s="12">
        <v>40210</v>
      </c>
      <c r="G393" s="18">
        <v>2011</v>
      </c>
      <c r="H393" s="2">
        <v>0</v>
      </c>
      <c r="I393" s="21">
        <v>1</v>
      </c>
      <c r="J393" s="2">
        <v>7</v>
      </c>
      <c r="K393" s="24">
        <v>6.16</v>
      </c>
      <c r="L393" s="11">
        <v>1.1363636363636362</v>
      </c>
      <c r="M393" s="26">
        <f>J393/((8760)*(E393/1000))</f>
        <v>0.14269406392694065</v>
      </c>
    </row>
    <row r="394" spans="1:13" x14ac:dyDescent="0.25">
      <c r="A394" s="35">
        <v>407</v>
      </c>
      <c r="B394" s="35"/>
      <c r="C394" s="2" t="s">
        <v>5</v>
      </c>
      <c r="D394" s="2">
        <v>2</v>
      </c>
      <c r="E394" s="2">
        <v>5.6</v>
      </c>
      <c r="F394" s="12">
        <v>40210</v>
      </c>
      <c r="G394" s="18">
        <v>2012</v>
      </c>
      <c r="H394" s="2">
        <v>0</v>
      </c>
      <c r="I394" s="21">
        <v>1</v>
      </c>
      <c r="J394" s="2">
        <v>7</v>
      </c>
      <c r="K394" s="24">
        <v>6.16</v>
      </c>
      <c r="L394" s="11">
        <v>1.1363636363636362</v>
      </c>
      <c r="M394" s="26">
        <f>J394/((8760)*(E394/1000))</f>
        <v>0.14269406392694065</v>
      </c>
    </row>
    <row r="395" spans="1:13" x14ac:dyDescent="0.25">
      <c r="A395" s="35">
        <v>407</v>
      </c>
      <c r="B395" s="35"/>
      <c r="C395" s="2" t="s">
        <v>5</v>
      </c>
      <c r="D395" s="2">
        <v>2</v>
      </c>
      <c r="E395" s="2">
        <v>5.6</v>
      </c>
      <c r="F395" s="12">
        <v>40210</v>
      </c>
      <c r="G395" s="18">
        <v>2013</v>
      </c>
      <c r="H395" s="2">
        <v>0</v>
      </c>
      <c r="I395" s="21">
        <v>1</v>
      </c>
      <c r="J395" s="2">
        <v>7</v>
      </c>
      <c r="K395" s="24">
        <v>6.16</v>
      </c>
      <c r="L395" s="11">
        <v>1.1363636363636362</v>
      </c>
      <c r="M395" s="26">
        <f>J395/((8760)*(E395/1000))</f>
        <v>0.14269406392694065</v>
      </c>
    </row>
    <row r="396" spans="1:13" x14ac:dyDescent="0.25">
      <c r="A396" s="35">
        <v>407</v>
      </c>
      <c r="B396" s="35"/>
      <c r="C396" s="2" t="s">
        <v>5</v>
      </c>
      <c r="D396" s="2">
        <v>2</v>
      </c>
      <c r="E396" s="2">
        <v>5.6</v>
      </c>
      <c r="F396" s="12">
        <v>40210</v>
      </c>
      <c r="G396" s="18">
        <v>2014</v>
      </c>
      <c r="H396" s="2">
        <v>0</v>
      </c>
      <c r="I396" s="21">
        <v>1</v>
      </c>
      <c r="J396" s="2">
        <v>7</v>
      </c>
      <c r="K396" s="24">
        <v>6.16</v>
      </c>
      <c r="L396" s="11">
        <v>1.1363636363636362</v>
      </c>
      <c r="M396" s="26">
        <f>J396/((8760)*(E396/1000))</f>
        <v>0.14269406392694065</v>
      </c>
    </row>
    <row r="397" spans="1:13" x14ac:dyDescent="0.25">
      <c r="A397" s="35">
        <v>775</v>
      </c>
      <c r="B397" s="35"/>
      <c r="C397" s="2" t="s">
        <v>5</v>
      </c>
      <c r="D397" s="2">
        <v>8</v>
      </c>
      <c r="E397" s="2">
        <v>4.8</v>
      </c>
      <c r="F397" s="12">
        <v>40299</v>
      </c>
      <c r="G397" s="18">
        <v>2011</v>
      </c>
      <c r="H397" s="2">
        <v>0</v>
      </c>
      <c r="I397" s="21">
        <v>1</v>
      </c>
      <c r="J397" s="2">
        <v>6</v>
      </c>
      <c r="K397" s="24">
        <v>5.28</v>
      </c>
      <c r="L397" s="11">
        <v>1.1363636363636362</v>
      </c>
      <c r="M397" s="26">
        <f>J397/((8760)*(E397/1000))</f>
        <v>0.14269406392694065</v>
      </c>
    </row>
    <row r="398" spans="1:13" x14ac:dyDescent="0.25">
      <c r="A398" s="35">
        <v>775</v>
      </c>
      <c r="B398" s="35"/>
      <c r="C398" s="2" t="s">
        <v>5</v>
      </c>
      <c r="D398" s="2">
        <v>8</v>
      </c>
      <c r="E398" s="2">
        <v>4.8</v>
      </c>
      <c r="F398" s="12">
        <v>40299</v>
      </c>
      <c r="G398" s="18">
        <v>2012</v>
      </c>
      <c r="H398" s="2">
        <v>0</v>
      </c>
      <c r="I398" s="21">
        <v>1</v>
      </c>
      <c r="J398" s="2">
        <v>6</v>
      </c>
      <c r="K398" s="24">
        <v>5.28</v>
      </c>
      <c r="L398" s="11">
        <v>1.1363636363636362</v>
      </c>
      <c r="M398" s="26">
        <f>J398/((8760)*(E398/1000))</f>
        <v>0.14269406392694065</v>
      </c>
    </row>
    <row r="399" spans="1:13" x14ac:dyDescent="0.25">
      <c r="A399" s="35">
        <v>775</v>
      </c>
      <c r="B399" s="35"/>
      <c r="C399" s="2" t="s">
        <v>5</v>
      </c>
      <c r="D399" s="2">
        <v>8</v>
      </c>
      <c r="E399" s="2">
        <v>4.8</v>
      </c>
      <c r="F399" s="12">
        <v>40299</v>
      </c>
      <c r="G399" s="18">
        <v>2013</v>
      </c>
      <c r="H399" s="2">
        <v>0</v>
      </c>
      <c r="I399" s="21">
        <v>1</v>
      </c>
      <c r="J399" s="2">
        <v>6</v>
      </c>
      <c r="K399" s="24">
        <v>5.28</v>
      </c>
      <c r="L399" s="11">
        <v>1.1363636363636362</v>
      </c>
      <c r="M399" s="26">
        <f>J399/((8760)*(E399/1000))</f>
        <v>0.14269406392694065</v>
      </c>
    </row>
    <row r="400" spans="1:13" x14ac:dyDescent="0.25">
      <c r="A400" s="35">
        <v>775</v>
      </c>
      <c r="B400" s="35"/>
      <c r="C400" s="2" t="s">
        <v>5</v>
      </c>
      <c r="D400" s="2">
        <v>8</v>
      </c>
      <c r="E400" s="2">
        <v>4.8</v>
      </c>
      <c r="F400" s="12">
        <v>40299</v>
      </c>
      <c r="G400" s="18">
        <v>2014</v>
      </c>
      <c r="H400" s="2">
        <v>0</v>
      </c>
      <c r="I400" s="21">
        <v>1</v>
      </c>
      <c r="J400" s="2">
        <v>6</v>
      </c>
      <c r="K400" s="24">
        <v>5.28</v>
      </c>
      <c r="L400" s="11">
        <v>1.1363636363636362</v>
      </c>
      <c r="M400" s="26">
        <f>J400/((8760)*(E400/1000))</f>
        <v>0.14269406392694065</v>
      </c>
    </row>
    <row r="401" spans="1:13" x14ac:dyDescent="0.25">
      <c r="A401" s="35">
        <v>989</v>
      </c>
      <c r="B401" s="35"/>
      <c r="C401" s="2" t="s">
        <v>5</v>
      </c>
      <c r="D401" s="2">
        <v>9</v>
      </c>
      <c r="E401" s="2">
        <v>3.2</v>
      </c>
      <c r="F401" s="12">
        <v>40360</v>
      </c>
      <c r="G401" s="18">
        <v>2012</v>
      </c>
      <c r="H401" s="2">
        <v>0</v>
      </c>
      <c r="I401" s="21">
        <v>1</v>
      </c>
      <c r="J401" s="2">
        <v>4</v>
      </c>
      <c r="K401" s="24">
        <v>3.5200000000000005</v>
      </c>
      <c r="L401" s="11">
        <v>1.1363636363636362</v>
      </c>
      <c r="M401" s="26">
        <f>J401/((8760)*(E401/1000))</f>
        <v>0.14269406392694065</v>
      </c>
    </row>
    <row r="402" spans="1:13" x14ac:dyDescent="0.25">
      <c r="A402" s="35">
        <v>989</v>
      </c>
      <c r="B402" s="35"/>
      <c r="C402" s="2" t="s">
        <v>5</v>
      </c>
      <c r="D402" s="2">
        <v>9</v>
      </c>
      <c r="E402" s="2">
        <v>3.2</v>
      </c>
      <c r="F402" s="12">
        <v>40360</v>
      </c>
      <c r="G402" s="18">
        <v>2013</v>
      </c>
      <c r="H402" s="2">
        <v>0</v>
      </c>
      <c r="I402" s="21">
        <v>1</v>
      </c>
      <c r="J402" s="2">
        <v>4</v>
      </c>
      <c r="K402" s="24">
        <v>3.5200000000000005</v>
      </c>
      <c r="L402" s="11">
        <v>1.1363636363636362</v>
      </c>
      <c r="M402" s="26">
        <f>J402/((8760)*(E402/1000))</f>
        <v>0.14269406392694065</v>
      </c>
    </row>
    <row r="403" spans="1:13" x14ac:dyDescent="0.25">
      <c r="A403" s="35">
        <v>989</v>
      </c>
      <c r="B403" s="35"/>
      <c r="C403" s="2" t="s">
        <v>5</v>
      </c>
      <c r="D403" s="2">
        <v>9</v>
      </c>
      <c r="E403" s="2">
        <v>3.2</v>
      </c>
      <c r="F403" s="12">
        <v>40360</v>
      </c>
      <c r="G403" s="18">
        <v>2014</v>
      </c>
      <c r="H403" s="2">
        <v>0</v>
      </c>
      <c r="I403" s="21">
        <v>1</v>
      </c>
      <c r="J403" s="2">
        <v>4</v>
      </c>
      <c r="K403" s="24">
        <v>3.5200000000000005</v>
      </c>
      <c r="L403" s="11">
        <v>1.1363636363636362</v>
      </c>
      <c r="M403" s="26">
        <f>J403/((8760)*(E403/1000))</f>
        <v>0.14269406392694065</v>
      </c>
    </row>
    <row r="404" spans="1:13" x14ac:dyDescent="0.25">
      <c r="A404" s="35">
        <v>1272</v>
      </c>
      <c r="B404" s="35"/>
      <c r="C404" s="2" t="s">
        <v>5</v>
      </c>
      <c r="D404" s="2">
        <v>8</v>
      </c>
      <c r="E404" s="2">
        <v>2.4</v>
      </c>
      <c r="F404" s="12">
        <v>40422</v>
      </c>
      <c r="G404" s="18">
        <v>2011</v>
      </c>
      <c r="H404" s="2">
        <v>0</v>
      </c>
      <c r="I404" s="21">
        <v>1</v>
      </c>
      <c r="J404" s="2">
        <v>3</v>
      </c>
      <c r="K404" s="24">
        <v>2.64</v>
      </c>
      <c r="L404" s="11">
        <v>1.1363636363636362</v>
      </c>
      <c r="M404" s="26">
        <f>J404/((8760)*(E404/1000))</f>
        <v>0.14269406392694065</v>
      </c>
    </row>
    <row r="405" spans="1:13" x14ac:dyDescent="0.25">
      <c r="A405" s="35">
        <v>1272</v>
      </c>
      <c r="B405" s="35"/>
      <c r="C405" s="2" t="s">
        <v>5</v>
      </c>
      <c r="D405" s="2">
        <v>8</v>
      </c>
      <c r="E405" s="2">
        <v>2.4</v>
      </c>
      <c r="F405" s="12">
        <v>40422</v>
      </c>
      <c r="G405" s="18">
        <v>2013</v>
      </c>
      <c r="H405" s="2">
        <v>0</v>
      </c>
      <c r="I405" s="21">
        <v>1</v>
      </c>
      <c r="J405" s="2">
        <v>3</v>
      </c>
      <c r="K405" s="24">
        <v>2.64</v>
      </c>
      <c r="L405" s="11">
        <v>1.1363636363636362</v>
      </c>
      <c r="M405" s="26">
        <f>J405/((8760)*(E405/1000))</f>
        <v>0.14269406392694065</v>
      </c>
    </row>
    <row r="406" spans="1:13" x14ac:dyDescent="0.25">
      <c r="A406" s="35">
        <v>1272</v>
      </c>
      <c r="B406" s="35"/>
      <c r="C406" s="2" t="s">
        <v>5</v>
      </c>
      <c r="D406" s="2">
        <v>8</v>
      </c>
      <c r="E406" s="2">
        <v>2.4</v>
      </c>
      <c r="F406" s="12">
        <v>40422</v>
      </c>
      <c r="G406" s="18">
        <v>2014</v>
      </c>
      <c r="H406" s="2">
        <v>0</v>
      </c>
      <c r="I406" s="21">
        <v>1</v>
      </c>
      <c r="J406" s="2">
        <v>3</v>
      </c>
      <c r="K406" s="24">
        <v>2.64</v>
      </c>
      <c r="L406" s="11">
        <v>1.1363636363636362</v>
      </c>
      <c r="M406" s="26">
        <f>J406/((8760)*(E406/1000))</f>
        <v>0.14269406392694065</v>
      </c>
    </row>
    <row r="407" spans="1:13" x14ac:dyDescent="0.25">
      <c r="A407" s="35">
        <v>1278</v>
      </c>
      <c r="B407" s="35"/>
      <c r="C407" s="2" t="s">
        <v>5</v>
      </c>
      <c r="D407" s="2">
        <v>2</v>
      </c>
      <c r="E407" s="2">
        <v>7.2</v>
      </c>
      <c r="F407" s="12">
        <v>40238</v>
      </c>
      <c r="G407" s="18">
        <v>2012</v>
      </c>
      <c r="H407" s="2">
        <v>0</v>
      </c>
      <c r="I407" s="21">
        <v>1</v>
      </c>
      <c r="J407" s="2">
        <v>9</v>
      </c>
      <c r="K407" s="24">
        <v>7.9200000000000008</v>
      </c>
      <c r="L407" s="11">
        <v>1.1363636363636362</v>
      </c>
      <c r="M407" s="26">
        <f>J407/((8760)*(E407/1000))</f>
        <v>0.14269406392694065</v>
      </c>
    </row>
    <row r="408" spans="1:13" x14ac:dyDescent="0.25">
      <c r="A408" s="35">
        <v>2299</v>
      </c>
      <c r="B408" s="35"/>
      <c r="C408" s="2" t="s">
        <v>5</v>
      </c>
      <c r="D408" s="2">
        <v>7</v>
      </c>
      <c r="E408" s="2">
        <v>9.6</v>
      </c>
      <c r="F408" s="12">
        <v>40330</v>
      </c>
      <c r="G408" s="18">
        <v>2012</v>
      </c>
      <c r="H408" s="2">
        <v>0</v>
      </c>
      <c r="I408" s="21">
        <v>1</v>
      </c>
      <c r="J408" s="2">
        <v>12</v>
      </c>
      <c r="K408" s="24">
        <v>10.56</v>
      </c>
      <c r="L408" s="11">
        <v>1.1363636363636362</v>
      </c>
      <c r="M408" s="26">
        <f>J408/((8760)*(E408/1000))</f>
        <v>0.14269406392694065</v>
      </c>
    </row>
    <row r="409" spans="1:13" x14ac:dyDescent="0.25">
      <c r="A409" s="35">
        <v>277</v>
      </c>
      <c r="B409" s="35"/>
      <c r="C409" s="2" t="s">
        <v>5</v>
      </c>
      <c r="D409" s="2">
        <v>3</v>
      </c>
      <c r="E409" s="2">
        <v>6.3959999999999999</v>
      </c>
      <c r="F409" s="12">
        <v>39934</v>
      </c>
      <c r="G409" s="18">
        <v>2013</v>
      </c>
      <c r="H409" s="2">
        <v>0</v>
      </c>
      <c r="I409" s="21">
        <v>1</v>
      </c>
      <c r="J409" s="2">
        <v>8</v>
      </c>
      <c r="K409" s="24">
        <v>7.0356000000000005</v>
      </c>
      <c r="L409" s="11">
        <v>1.137074307806015</v>
      </c>
      <c r="M409" s="26">
        <f>J409/((8760)*(E409/1000))</f>
        <v>0.14278330349162291</v>
      </c>
    </row>
    <row r="410" spans="1:13" x14ac:dyDescent="0.25">
      <c r="A410" s="35">
        <v>277</v>
      </c>
      <c r="B410" s="35"/>
      <c r="C410" s="2" t="s">
        <v>5</v>
      </c>
      <c r="D410" s="2">
        <v>3</v>
      </c>
      <c r="E410" s="2">
        <v>6.3959999999999999</v>
      </c>
      <c r="F410" s="12">
        <v>39934</v>
      </c>
      <c r="G410" s="18">
        <v>2014</v>
      </c>
      <c r="H410" s="2">
        <v>0</v>
      </c>
      <c r="I410" s="21">
        <v>1</v>
      </c>
      <c r="J410" s="2">
        <v>8</v>
      </c>
      <c r="K410" s="24">
        <v>7.0356000000000005</v>
      </c>
      <c r="L410" s="11">
        <v>1.137074307806015</v>
      </c>
      <c r="M410" s="26">
        <f>J410/((8760)*(E410/1000))</f>
        <v>0.14278330349162291</v>
      </c>
    </row>
    <row r="411" spans="1:13" x14ac:dyDescent="0.25">
      <c r="A411" s="35">
        <v>3195</v>
      </c>
      <c r="B411" s="35"/>
      <c r="C411" s="2" t="s">
        <v>5</v>
      </c>
      <c r="D411" s="2">
        <v>5</v>
      </c>
      <c r="E411" s="2">
        <v>5.59</v>
      </c>
      <c r="F411" s="12">
        <v>40817</v>
      </c>
      <c r="G411" s="18">
        <v>2012</v>
      </c>
      <c r="H411" s="2">
        <v>0</v>
      </c>
      <c r="I411" s="21">
        <v>1</v>
      </c>
      <c r="J411" s="2">
        <v>7</v>
      </c>
      <c r="K411" s="24">
        <v>6.149</v>
      </c>
      <c r="L411" s="11">
        <v>1.1383964872336965</v>
      </c>
      <c r="M411" s="26">
        <f>J411/((8760)*(E411/1000))</f>
        <v>0.14294933058870621</v>
      </c>
    </row>
    <row r="412" spans="1:13" x14ac:dyDescent="0.25">
      <c r="A412" s="35">
        <v>8388</v>
      </c>
      <c r="B412" s="35"/>
      <c r="C412" s="2" t="s">
        <v>5</v>
      </c>
      <c r="D412" s="2">
        <v>6</v>
      </c>
      <c r="E412" s="2">
        <v>11.96</v>
      </c>
      <c r="F412" s="12">
        <v>41153</v>
      </c>
      <c r="G412" s="18">
        <v>2014</v>
      </c>
      <c r="H412" s="2">
        <v>0</v>
      </c>
      <c r="I412" s="21">
        <v>1</v>
      </c>
      <c r="J412" s="2">
        <v>15</v>
      </c>
      <c r="K412" s="24">
        <v>13.156000000000002</v>
      </c>
      <c r="L412" s="11">
        <v>1.1401641836424443</v>
      </c>
      <c r="M412" s="26">
        <f>J412/((8760)*(E412/1000))</f>
        <v>0.1431713015989371</v>
      </c>
    </row>
    <row r="413" spans="1:13" x14ac:dyDescent="0.25">
      <c r="A413" s="35">
        <v>760</v>
      </c>
      <c r="B413" s="35"/>
      <c r="C413" s="2" t="s">
        <v>5</v>
      </c>
      <c r="D413" s="2">
        <v>4</v>
      </c>
      <c r="E413" s="2">
        <v>8.75</v>
      </c>
      <c r="F413" s="12">
        <v>40269</v>
      </c>
      <c r="G413" s="18">
        <v>2012</v>
      </c>
      <c r="H413" s="2">
        <v>0</v>
      </c>
      <c r="I413" s="21">
        <v>1</v>
      </c>
      <c r="J413" s="2">
        <v>11</v>
      </c>
      <c r="K413" s="24">
        <v>9.625</v>
      </c>
      <c r="L413" s="11">
        <v>1.1428571428571428</v>
      </c>
      <c r="M413" s="26">
        <f>J413/((8760)*(E413/1000))</f>
        <v>0.14350945857795172</v>
      </c>
    </row>
    <row r="414" spans="1:13" x14ac:dyDescent="0.25">
      <c r="A414" s="35">
        <v>760</v>
      </c>
      <c r="B414" s="35"/>
      <c r="C414" s="2" t="s">
        <v>5</v>
      </c>
      <c r="D414" s="2">
        <v>4</v>
      </c>
      <c r="E414" s="2">
        <v>8.75</v>
      </c>
      <c r="F414" s="12">
        <v>40269</v>
      </c>
      <c r="G414" s="18">
        <v>2014</v>
      </c>
      <c r="H414" s="2">
        <v>0</v>
      </c>
      <c r="I414" s="21">
        <v>1</v>
      </c>
      <c r="J414" s="2">
        <v>11</v>
      </c>
      <c r="K414" s="24">
        <v>9.625</v>
      </c>
      <c r="L414" s="11">
        <v>1.1428571428571428</v>
      </c>
      <c r="M414" s="26">
        <f>J414/((8760)*(E414/1000))</f>
        <v>0.14350945857795172</v>
      </c>
    </row>
    <row r="415" spans="1:13" x14ac:dyDescent="0.25">
      <c r="A415" s="35">
        <v>1614</v>
      </c>
      <c r="B415" s="35"/>
      <c r="C415" s="2" t="s">
        <v>5</v>
      </c>
      <c r="D415" s="2">
        <v>2</v>
      </c>
      <c r="E415" s="2">
        <v>3.18</v>
      </c>
      <c r="F415" s="12">
        <v>40422</v>
      </c>
      <c r="G415" s="18">
        <v>2011</v>
      </c>
      <c r="H415" s="2">
        <v>0</v>
      </c>
      <c r="I415" s="21">
        <v>1</v>
      </c>
      <c r="J415" s="2">
        <v>4</v>
      </c>
      <c r="K415" s="24">
        <v>3.4980000000000007</v>
      </c>
      <c r="L415" s="11">
        <v>1.1435105774728413</v>
      </c>
      <c r="M415" s="26">
        <f>J415/((8760)*(E415/1000))</f>
        <v>0.14359151086987737</v>
      </c>
    </row>
    <row r="416" spans="1:13" x14ac:dyDescent="0.25">
      <c r="A416" s="35">
        <v>1614</v>
      </c>
      <c r="B416" s="35"/>
      <c r="C416" s="2" t="s">
        <v>5</v>
      </c>
      <c r="D416" s="2">
        <v>2</v>
      </c>
      <c r="E416" s="2">
        <v>3.18</v>
      </c>
      <c r="F416" s="12">
        <v>40422</v>
      </c>
      <c r="G416" s="18">
        <v>2012</v>
      </c>
      <c r="H416" s="2">
        <v>0</v>
      </c>
      <c r="I416" s="21">
        <v>1</v>
      </c>
      <c r="J416" s="2">
        <v>4</v>
      </c>
      <c r="K416" s="24">
        <v>3.4980000000000007</v>
      </c>
      <c r="L416" s="11">
        <v>1.1435105774728413</v>
      </c>
      <c r="M416" s="26">
        <f>J416/((8760)*(E416/1000))</f>
        <v>0.14359151086987737</v>
      </c>
    </row>
    <row r="417" spans="1:13" x14ac:dyDescent="0.25">
      <c r="A417" s="35">
        <v>1614</v>
      </c>
      <c r="B417" s="35"/>
      <c r="C417" s="2" t="s">
        <v>5</v>
      </c>
      <c r="D417" s="2">
        <v>2</v>
      </c>
      <c r="E417" s="2">
        <v>3.18</v>
      </c>
      <c r="F417" s="12">
        <v>40422</v>
      </c>
      <c r="G417" s="18">
        <v>2013</v>
      </c>
      <c r="H417" s="2">
        <v>0</v>
      </c>
      <c r="I417" s="21">
        <v>1</v>
      </c>
      <c r="J417" s="2">
        <v>4</v>
      </c>
      <c r="K417" s="24">
        <v>3.4980000000000007</v>
      </c>
      <c r="L417" s="11">
        <v>1.1435105774728413</v>
      </c>
      <c r="M417" s="26">
        <f>J417/((8760)*(E417/1000))</f>
        <v>0.14359151086987737</v>
      </c>
    </row>
    <row r="418" spans="1:13" x14ac:dyDescent="0.25">
      <c r="A418" s="35">
        <v>1614</v>
      </c>
      <c r="B418" s="35"/>
      <c r="C418" s="2" t="s">
        <v>5</v>
      </c>
      <c r="D418" s="2">
        <v>2</v>
      </c>
      <c r="E418" s="2">
        <v>3.18</v>
      </c>
      <c r="F418" s="12">
        <v>40422</v>
      </c>
      <c r="G418" s="18">
        <v>2014</v>
      </c>
      <c r="H418" s="2">
        <v>0</v>
      </c>
      <c r="I418" s="21">
        <v>1</v>
      </c>
      <c r="J418" s="2">
        <v>4</v>
      </c>
      <c r="K418" s="24">
        <v>3.4980000000000007</v>
      </c>
      <c r="L418" s="11">
        <v>1.1435105774728413</v>
      </c>
      <c r="M418" s="26">
        <f>J418/((8760)*(E418/1000))</f>
        <v>0.14359151086987737</v>
      </c>
    </row>
    <row r="419" spans="1:13" x14ac:dyDescent="0.25">
      <c r="A419" s="35">
        <v>1571</v>
      </c>
      <c r="B419" s="35"/>
      <c r="C419" s="2" t="s">
        <v>5</v>
      </c>
      <c r="D419" s="2">
        <v>2</v>
      </c>
      <c r="E419" s="2">
        <v>8.74</v>
      </c>
      <c r="F419" s="12">
        <v>40360</v>
      </c>
      <c r="G419" s="18">
        <v>2012</v>
      </c>
      <c r="H419" s="2">
        <v>0</v>
      </c>
      <c r="I419" s="21">
        <v>1</v>
      </c>
      <c r="J419" s="2">
        <v>11</v>
      </c>
      <c r="K419" s="24">
        <v>9.6140000000000008</v>
      </c>
      <c r="L419" s="11">
        <v>1.1441647597254003</v>
      </c>
      <c r="M419" s="26">
        <f>J419/((8760)*(E419/1000))</f>
        <v>0.14367365704314389</v>
      </c>
    </row>
    <row r="420" spans="1:13" x14ac:dyDescent="0.25">
      <c r="A420" s="35">
        <v>1571</v>
      </c>
      <c r="B420" s="35"/>
      <c r="C420" s="2" t="s">
        <v>5</v>
      </c>
      <c r="D420" s="2">
        <v>2</v>
      </c>
      <c r="E420" s="2">
        <v>8.74</v>
      </c>
      <c r="F420" s="12">
        <v>40360</v>
      </c>
      <c r="G420" s="18">
        <v>2013</v>
      </c>
      <c r="H420" s="2">
        <v>0</v>
      </c>
      <c r="I420" s="21">
        <v>1</v>
      </c>
      <c r="J420" s="2">
        <v>11</v>
      </c>
      <c r="K420" s="24">
        <v>9.6140000000000008</v>
      </c>
      <c r="L420" s="11">
        <v>1.1441647597254003</v>
      </c>
      <c r="M420" s="26">
        <f>J420/((8760)*(E420/1000))</f>
        <v>0.14367365704314389</v>
      </c>
    </row>
    <row r="421" spans="1:13" x14ac:dyDescent="0.25">
      <c r="A421" s="35">
        <v>2255</v>
      </c>
      <c r="B421" s="35"/>
      <c r="C421" s="2" t="s">
        <v>5</v>
      </c>
      <c r="D421" s="2">
        <v>8</v>
      </c>
      <c r="E421" s="2">
        <v>8.74</v>
      </c>
      <c r="F421" s="12">
        <v>40575</v>
      </c>
      <c r="G421" s="18">
        <v>2012</v>
      </c>
      <c r="H421" s="2">
        <v>0</v>
      </c>
      <c r="I421" s="21">
        <v>1</v>
      </c>
      <c r="J421" s="2">
        <v>11</v>
      </c>
      <c r="K421" s="24">
        <v>9.6140000000000008</v>
      </c>
      <c r="L421" s="11">
        <v>1.1441647597254003</v>
      </c>
      <c r="M421" s="26">
        <f>J421/((8760)*(E421/1000))</f>
        <v>0.14367365704314389</v>
      </c>
    </row>
    <row r="422" spans="1:13" x14ac:dyDescent="0.25">
      <c r="A422" s="35">
        <v>2255</v>
      </c>
      <c r="B422" s="35"/>
      <c r="C422" s="2" t="s">
        <v>5</v>
      </c>
      <c r="D422" s="2">
        <v>8</v>
      </c>
      <c r="E422" s="2">
        <v>8.74</v>
      </c>
      <c r="F422" s="12">
        <v>40575</v>
      </c>
      <c r="G422" s="18">
        <v>2013</v>
      </c>
      <c r="H422" s="2">
        <v>0</v>
      </c>
      <c r="I422" s="21">
        <v>1</v>
      </c>
      <c r="J422" s="2">
        <v>11</v>
      </c>
      <c r="K422" s="24">
        <v>9.6140000000000008</v>
      </c>
      <c r="L422" s="11">
        <v>1.1441647597254003</v>
      </c>
      <c r="M422" s="26">
        <f>J422/((8760)*(E422/1000))</f>
        <v>0.14367365704314389</v>
      </c>
    </row>
    <row r="423" spans="1:13" x14ac:dyDescent="0.25">
      <c r="A423" s="35">
        <v>2255</v>
      </c>
      <c r="B423" s="35"/>
      <c r="C423" s="2" t="s">
        <v>5</v>
      </c>
      <c r="D423" s="2">
        <v>8</v>
      </c>
      <c r="E423" s="2">
        <v>8.74</v>
      </c>
      <c r="F423" s="12">
        <v>40575</v>
      </c>
      <c r="G423" s="18">
        <v>2014</v>
      </c>
      <c r="H423" s="2">
        <v>0</v>
      </c>
      <c r="I423" s="21">
        <v>1</v>
      </c>
      <c r="J423" s="2">
        <v>11</v>
      </c>
      <c r="K423" s="24">
        <v>9.6140000000000008</v>
      </c>
      <c r="L423" s="11">
        <v>1.1441647597254003</v>
      </c>
      <c r="M423" s="26">
        <f>J423/((8760)*(E423/1000))</f>
        <v>0.14367365704314389</v>
      </c>
    </row>
    <row r="424" spans="1:13" x14ac:dyDescent="0.25">
      <c r="A424" s="35">
        <v>1239</v>
      </c>
      <c r="B424" s="35"/>
      <c r="C424" s="2" t="s">
        <v>5</v>
      </c>
      <c r="D424" s="2">
        <v>5</v>
      </c>
      <c r="E424" s="2">
        <v>3.1680000000000001</v>
      </c>
      <c r="F424" s="12">
        <v>40422</v>
      </c>
      <c r="G424" s="18">
        <v>2011</v>
      </c>
      <c r="H424" s="2">
        <v>0</v>
      </c>
      <c r="I424" s="21">
        <v>1</v>
      </c>
      <c r="J424" s="2">
        <v>4</v>
      </c>
      <c r="K424" s="24">
        <v>3.4848000000000003</v>
      </c>
      <c r="L424" s="11">
        <v>1.1478420569329659</v>
      </c>
      <c r="M424" s="26">
        <f>J424/((8760)*(E424/1000))</f>
        <v>0.14413541810802083</v>
      </c>
    </row>
    <row r="425" spans="1:13" x14ac:dyDescent="0.25">
      <c r="A425" s="35">
        <v>1239</v>
      </c>
      <c r="B425" s="35"/>
      <c r="C425" s="2" t="s">
        <v>5</v>
      </c>
      <c r="D425" s="2">
        <v>5</v>
      </c>
      <c r="E425" s="2">
        <v>3.1680000000000001</v>
      </c>
      <c r="F425" s="12">
        <v>40422</v>
      </c>
      <c r="G425" s="18">
        <v>2013</v>
      </c>
      <c r="H425" s="2">
        <v>0</v>
      </c>
      <c r="I425" s="21">
        <v>1</v>
      </c>
      <c r="J425" s="2">
        <v>4</v>
      </c>
      <c r="K425" s="24">
        <v>3.4848000000000003</v>
      </c>
      <c r="L425" s="11">
        <v>1.1478420569329659</v>
      </c>
      <c r="M425" s="26">
        <f>J425/((8760)*(E425/1000))</f>
        <v>0.14413541810802083</v>
      </c>
    </row>
    <row r="426" spans="1:13" x14ac:dyDescent="0.25">
      <c r="A426" s="35">
        <v>1239</v>
      </c>
      <c r="B426" s="35"/>
      <c r="C426" s="2" t="s">
        <v>5</v>
      </c>
      <c r="D426" s="2">
        <v>5</v>
      </c>
      <c r="E426" s="2">
        <v>3.1680000000000001</v>
      </c>
      <c r="F426" s="12">
        <v>40422</v>
      </c>
      <c r="G426" s="18">
        <v>2014</v>
      </c>
      <c r="H426" s="2">
        <v>0</v>
      </c>
      <c r="I426" s="21">
        <v>1</v>
      </c>
      <c r="J426" s="2">
        <v>4</v>
      </c>
      <c r="K426" s="24">
        <v>3.4848000000000003</v>
      </c>
      <c r="L426" s="11">
        <v>1.1478420569329659</v>
      </c>
      <c r="M426" s="26">
        <f>J426/((8760)*(E426/1000))</f>
        <v>0.14413541810802083</v>
      </c>
    </row>
    <row r="427" spans="1:13" x14ac:dyDescent="0.25">
      <c r="A427" s="35">
        <v>847</v>
      </c>
      <c r="B427" s="35"/>
      <c r="C427" s="2" t="s">
        <v>5</v>
      </c>
      <c r="D427" s="2">
        <v>6</v>
      </c>
      <c r="E427" s="2">
        <v>3.96</v>
      </c>
      <c r="F427" s="12">
        <v>40330</v>
      </c>
      <c r="G427" s="18">
        <v>2011</v>
      </c>
      <c r="H427" s="2">
        <v>0</v>
      </c>
      <c r="I427" s="21">
        <v>1</v>
      </c>
      <c r="J427" s="2">
        <v>5</v>
      </c>
      <c r="K427" s="24">
        <v>4.3559999999999999</v>
      </c>
      <c r="L427" s="11">
        <v>1.1478420569329661</v>
      </c>
      <c r="M427" s="26">
        <f>J427/((8760)*(E427/1000))</f>
        <v>0.14413541810802086</v>
      </c>
    </row>
    <row r="428" spans="1:13" x14ac:dyDescent="0.25">
      <c r="A428" s="35">
        <v>847</v>
      </c>
      <c r="B428" s="35"/>
      <c r="C428" s="2" t="s">
        <v>5</v>
      </c>
      <c r="D428" s="2">
        <v>6</v>
      </c>
      <c r="E428" s="2">
        <v>3.96</v>
      </c>
      <c r="F428" s="12">
        <v>40330</v>
      </c>
      <c r="G428" s="18">
        <v>2012</v>
      </c>
      <c r="H428" s="2">
        <v>0</v>
      </c>
      <c r="I428" s="21">
        <v>1</v>
      </c>
      <c r="J428" s="2">
        <v>5</v>
      </c>
      <c r="K428" s="24">
        <v>4.3559999999999999</v>
      </c>
      <c r="L428" s="11">
        <v>1.1478420569329661</v>
      </c>
      <c r="M428" s="26">
        <f>J428/((8760)*(E428/1000))</f>
        <v>0.14413541810802086</v>
      </c>
    </row>
    <row r="429" spans="1:13" x14ac:dyDescent="0.25">
      <c r="A429" s="35">
        <v>847</v>
      </c>
      <c r="B429" s="35"/>
      <c r="C429" s="2" t="s">
        <v>5</v>
      </c>
      <c r="D429" s="2">
        <v>6</v>
      </c>
      <c r="E429" s="2">
        <v>3.96</v>
      </c>
      <c r="F429" s="12">
        <v>40330</v>
      </c>
      <c r="G429" s="18">
        <v>2013</v>
      </c>
      <c r="H429" s="2">
        <v>0</v>
      </c>
      <c r="I429" s="21">
        <v>1</v>
      </c>
      <c r="J429" s="2">
        <v>5</v>
      </c>
      <c r="K429" s="24">
        <v>4.3559999999999999</v>
      </c>
      <c r="L429" s="11">
        <v>1.1478420569329661</v>
      </c>
      <c r="M429" s="26">
        <f>J429/((8760)*(E429/1000))</f>
        <v>0.14413541810802086</v>
      </c>
    </row>
    <row r="430" spans="1:13" x14ac:dyDescent="0.25">
      <c r="A430" s="35">
        <v>847</v>
      </c>
      <c r="B430" s="35"/>
      <c r="C430" s="2" t="s">
        <v>5</v>
      </c>
      <c r="D430" s="2">
        <v>6</v>
      </c>
      <c r="E430" s="2">
        <v>3.96</v>
      </c>
      <c r="F430" s="12">
        <v>40330</v>
      </c>
      <c r="G430" s="18">
        <v>2014</v>
      </c>
      <c r="H430" s="2">
        <v>0</v>
      </c>
      <c r="I430" s="21">
        <v>1</v>
      </c>
      <c r="J430" s="2">
        <v>5</v>
      </c>
      <c r="K430" s="24">
        <v>4.3559999999999999</v>
      </c>
      <c r="L430" s="11">
        <v>1.1478420569329661</v>
      </c>
      <c r="M430" s="26">
        <f>J430/((8760)*(E430/1000))</f>
        <v>0.14413541810802086</v>
      </c>
    </row>
    <row r="431" spans="1:13" x14ac:dyDescent="0.25">
      <c r="A431" s="35">
        <v>9624</v>
      </c>
      <c r="B431" s="35"/>
      <c r="C431" s="2" t="s">
        <v>5</v>
      </c>
      <c r="D431" s="2">
        <v>13</v>
      </c>
      <c r="E431" s="2">
        <v>65.52</v>
      </c>
      <c r="F431" s="12">
        <v>41548</v>
      </c>
      <c r="G431" s="18">
        <v>2014</v>
      </c>
      <c r="H431" s="2">
        <v>0</v>
      </c>
      <c r="I431" s="21">
        <v>1</v>
      </c>
      <c r="J431" s="2">
        <v>83</v>
      </c>
      <c r="K431" s="24">
        <v>72.072000000000003</v>
      </c>
      <c r="L431" s="11">
        <v>1.1516261516261517</v>
      </c>
      <c r="M431" s="26">
        <f>J431/((8760)*(E431/1000))</f>
        <v>0.14461058981606928</v>
      </c>
    </row>
    <row r="432" spans="1:13" x14ac:dyDescent="0.25">
      <c r="A432" s="35">
        <v>1488</v>
      </c>
      <c r="B432" s="35"/>
      <c r="C432" s="2" t="s">
        <v>5</v>
      </c>
      <c r="D432" s="2">
        <v>6</v>
      </c>
      <c r="E432" s="2">
        <v>5.52</v>
      </c>
      <c r="F432" s="12">
        <v>40269</v>
      </c>
      <c r="G432" s="18">
        <v>2012</v>
      </c>
      <c r="H432" s="2">
        <v>0</v>
      </c>
      <c r="I432" s="21">
        <v>1</v>
      </c>
      <c r="J432" s="2">
        <v>7</v>
      </c>
      <c r="K432" s="24">
        <v>6.0720000000000001</v>
      </c>
      <c r="L432" s="11">
        <v>1.1528326745718049</v>
      </c>
      <c r="M432" s="26">
        <f>J432/((8760)*(E432/1000))</f>
        <v>0.1447620938389253</v>
      </c>
    </row>
    <row r="433" spans="1:13" x14ac:dyDescent="0.25">
      <c r="A433" s="35">
        <v>1488</v>
      </c>
      <c r="B433" s="35"/>
      <c r="C433" s="2" t="s">
        <v>5</v>
      </c>
      <c r="D433" s="2">
        <v>6</v>
      </c>
      <c r="E433" s="2">
        <v>5.52</v>
      </c>
      <c r="F433" s="12">
        <v>40269</v>
      </c>
      <c r="G433" s="18">
        <v>2013</v>
      </c>
      <c r="H433" s="2">
        <v>0</v>
      </c>
      <c r="I433" s="21">
        <v>1</v>
      </c>
      <c r="J433" s="2">
        <v>7</v>
      </c>
      <c r="K433" s="24">
        <v>6.0720000000000001</v>
      </c>
      <c r="L433" s="11">
        <v>1.1528326745718049</v>
      </c>
      <c r="M433" s="26">
        <f>J433/((8760)*(E433/1000))</f>
        <v>0.1447620938389253</v>
      </c>
    </row>
    <row r="434" spans="1:13" x14ac:dyDescent="0.25">
      <c r="A434" s="35">
        <v>1488</v>
      </c>
      <c r="B434" s="35"/>
      <c r="C434" s="2" t="s">
        <v>5</v>
      </c>
      <c r="D434" s="2">
        <v>6</v>
      </c>
      <c r="E434" s="2">
        <v>5.52</v>
      </c>
      <c r="F434" s="12">
        <v>40269</v>
      </c>
      <c r="G434" s="18">
        <v>2014</v>
      </c>
      <c r="H434" s="2">
        <v>0</v>
      </c>
      <c r="I434" s="21">
        <v>1</v>
      </c>
      <c r="J434" s="2">
        <v>7</v>
      </c>
      <c r="K434" s="24">
        <v>6.0720000000000001</v>
      </c>
      <c r="L434" s="11">
        <v>1.1528326745718049</v>
      </c>
      <c r="M434" s="26">
        <f>J434/((8760)*(E434/1000))</f>
        <v>0.1447620938389253</v>
      </c>
    </row>
    <row r="435" spans="1:13" x14ac:dyDescent="0.25">
      <c r="A435" s="35">
        <v>2218</v>
      </c>
      <c r="B435" s="35"/>
      <c r="C435" s="2" t="s">
        <v>5</v>
      </c>
      <c r="D435" s="2">
        <v>8</v>
      </c>
      <c r="E435" s="2">
        <v>5.52</v>
      </c>
      <c r="F435" s="12">
        <v>40603</v>
      </c>
      <c r="G435" s="18">
        <v>2012</v>
      </c>
      <c r="H435" s="2">
        <v>0</v>
      </c>
      <c r="I435" s="21">
        <v>1</v>
      </c>
      <c r="J435" s="2">
        <v>7</v>
      </c>
      <c r="K435" s="24">
        <v>6.0720000000000001</v>
      </c>
      <c r="L435" s="11">
        <v>1.1528326745718049</v>
      </c>
      <c r="M435" s="26">
        <f>J435/((8760)*(E435/1000))</f>
        <v>0.1447620938389253</v>
      </c>
    </row>
    <row r="436" spans="1:13" x14ac:dyDescent="0.25">
      <c r="A436" s="35">
        <v>2218</v>
      </c>
      <c r="B436" s="35"/>
      <c r="C436" s="2" t="s">
        <v>5</v>
      </c>
      <c r="D436" s="2">
        <v>8</v>
      </c>
      <c r="E436" s="2">
        <v>5.52</v>
      </c>
      <c r="F436" s="12">
        <v>40603</v>
      </c>
      <c r="G436" s="18">
        <v>2014</v>
      </c>
      <c r="H436" s="2">
        <v>0</v>
      </c>
      <c r="I436" s="21">
        <v>1</v>
      </c>
      <c r="J436" s="2">
        <v>7</v>
      </c>
      <c r="K436" s="24">
        <v>6.0720000000000001</v>
      </c>
      <c r="L436" s="11">
        <v>1.1528326745718049</v>
      </c>
      <c r="M436" s="26">
        <f>J436/((8760)*(E436/1000))</f>
        <v>0.1447620938389253</v>
      </c>
    </row>
    <row r="437" spans="1:13" x14ac:dyDescent="0.25">
      <c r="A437" s="35">
        <v>8377</v>
      </c>
      <c r="B437" s="35"/>
      <c r="C437" s="2" t="s">
        <v>5</v>
      </c>
      <c r="D437" s="2">
        <v>13</v>
      </c>
      <c r="E437" s="2">
        <v>5.52</v>
      </c>
      <c r="F437" s="12">
        <v>41122</v>
      </c>
      <c r="G437" s="18">
        <v>2013</v>
      </c>
      <c r="H437" s="2">
        <v>0</v>
      </c>
      <c r="I437" s="21">
        <v>1</v>
      </c>
      <c r="J437" s="2">
        <v>7</v>
      </c>
      <c r="K437" s="24">
        <v>6.0720000000000001</v>
      </c>
      <c r="L437" s="11">
        <v>1.1528326745718049</v>
      </c>
      <c r="M437" s="26">
        <f>J437/((8760)*(E437/1000))</f>
        <v>0.1447620938389253</v>
      </c>
    </row>
    <row r="438" spans="1:13" x14ac:dyDescent="0.25">
      <c r="A438" s="35">
        <v>8392</v>
      </c>
      <c r="B438" s="35"/>
      <c r="C438" s="2" t="s">
        <v>5</v>
      </c>
      <c r="D438" s="2">
        <v>6</v>
      </c>
      <c r="E438" s="2">
        <v>5.52</v>
      </c>
      <c r="F438" s="12">
        <v>41183</v>
      </c>
      <c r="G438" s="18">
        <v>2013</v>
      </c>
      <c r="H438" s="2">
        <v>0</v>
      </c>
      <c r="I438" s="21">
        <v>1</v>
      </c>
      <c r="J438" s="2">
        <v>7</v>
      </c>
      <c r="K438" s="24">
        <v>6.0720000000000001</v>
      </c>
      <c r="L438" s="11">
        <v>1.1528326745718049</v>
      </c>
      <c r="M438" s="26">
        <f>J438/((8760)*(E438/1000))</f>
        <v>0.1447620938389253</v>
      </c>
    </row>
    <row r="439" spans="1:13" x14ac:dyDescent="0.25">
      <c r="A439" s="35">
        <v>8392</v>
      </c>
      <c r="B439" s="35"/>
      <c r="C439" s="2" t="s">
        <v>5</v>
      </c>
      <c r="D439" s="2">
        <v>6</v>
      </c>
      <c r="E439" s="2">
        <v>5.52</v>
      </c>
      <c r="F439" s="12">
        <v>41183</v>
      </c>
      <c r="G439" s="18">
        <v>2014</v>
      </c>
      <c r="H439" s="2">
        <v>0</v>
      </c>
      <c r="I439" s="21">
        <v>1</v>
      </c>
      <c r="J439" s="2">
        <v>7</v>
      </c>
      <c r="K439" s="24">
        <v>6.0720000000000001</v>
      </c>
      <c r="L439" s="11">
        <v>1.1528326745718049</v>
      </c>
      <c r="M439" s="26">
        <f>J439/((8760)*(E439/1000))</f>
        <v>0.1447620938389253</v>
      </c>
    </row>
    <row r="440" spans="1:13" x14ac:dyDescent="0.25">
      <c r="A440" s="35">
        <v>8412</v>
      </c>
      <c r="B440" s="35"/>
      <c r="C440" s="2" t="s">
        <v>5</v>
      </c>
      <c r="D440" s="2">
        <v>6</v>
      </c>
      <c r="E440" s="2">
        <v>5.52</v>
      </c>
      <c r="F440" s="12">
        <v>41153</v>
      </c>
      <c r="G440" s="18">
        <v>2013</v>
      </c>
      <c r="H440" s="2">
        <v>0</v>
      </c>
      <c r="I440" s="21">
        <v>1</v>
      </c>
      <c r="J440" s="2">
        <v>7</v>
      </c>
      <c r="K440" s="24">
        <v>6.0720000000000001</v>
      </c>
      <c r="L440" s="11">
        <v>1.1528326745718049</v>
      </c>
      <c r="M440" s="26">
        <f>J440/((8760)*(E440/1000))</f>
        <v>0.1447620938389253</v>
      </c>
    </row>
    <row r="441" spans="1:13" x14ac:dyDescent="0.25">
      <c r="A441" s="35">
        <v>8412</v>
      </c>
      <c r="B441" s="35"/>
      <c r="C441" s="2" t="s">
        <v>5</v>
      </c>
      <c r="D441" s="2">
        <v>6</v>
      </c>
      <c r="E441" s="2">
        <v>5.52</v>
      </c>
      <c r="F441" s="12">
        <v>41153</v>
      </c>
      <c r="G441" s="18">
        <v>2014</v>
      </c>
      <c r="H441" s="2">
        <v>0</v>
      </c>
      <c r="I441" s="21">
        <v>1</v>
      </c>
      <c r="J441" s="2">
        <v>7</v>
      </c>
      <c r="K441" s="24">
        <v>6.0720000000000001</v>
      </c>
      <c r="L441" s="11">
        <v>1.1528326745718049</v>
      </c>
      <c r="M441" s="26">
        <f>J441/((8760)*(E441/1000))</f>
        <v>0.1447620938389253</v>
      </c>
    </row>
    <row r="442" spans="1:13" x14ac:dyDescent="0.25">
      <c r="A442" s="35">
        <v>334</v>
      </c>
      <c r="B442" s="35"/>
      <c r="C442" s="2" t="s">
        <v>5</v>
      </c>
      <c r="D442" s="2">
        <v>2</v>
      </c>
      <c r="E442" s="2">
        <v>4.7300000000000004</v>
      </c>
      <c r="F442" s="12">
        <v>40026</v>
      </c>
      <c r="G442" s="18">
        <v>2010</v>
      </c>
      <c r="H442" s="2">
        <v>0</v>
      </c>
      <c r="I442" s="21">
        <v>1</v>
      </c>
      <c r="J442" s="2">
        <v>6</v>
      </c>
      <c r="K442" s="24">
        <v>5.2030000000000012</v>
      </c>
      <c r="L442" s="11">
        <v>1.1531808571977702</v>
      </c>
      <c r="M442" s="26">
        <f>J442/((8760)*(E442/1000))</f>
        <v>0.14480581540154652</v>
      </c>
    </row>
    <row r="443" spans="1:13" x14ac:dyDescent="0.25">
      <c r="A443" s="35">
        <v>334</v>
      </c>
      <c r="B443" s="35"/>
      <c r="C443" s="2" t="s">
        <v>5</v>
      </c>
      <c r="D443" s="2">
        <v>2</v>
      </c>
      <c r="E443" s="2">
        <v>4.7300000000000004</v>
      </c>
      <c r="F443" s="12">
        <v>40026</v>
      </c>
      <c r="G443" s="18">
        <v>2011</v>
      </c>
      <c r="H443" s="2">
        <v>0</v>
      </c>
      <c r="I443" s="21">
        <v>1</v>
      </c>
      <c r="J443" s="2">
        <v>6</v>
      </c>
      <c r="K443" s="24">
        <v>5.2030000000000012</v>
      </c>
      <c r="L443" s="11">
        <v>1.1531808571977702</v>
      </c>
      <c r="M443" s="26">
        <f>J443/((8760)*(E443/1000))</f>
        <v>0.14480581540154652</v>
      </c>
    </row>
    <row r="444" spans="1:13" x14ac:dyDescent="0.25">
      <c r="A444" s="35">
        <v>334</v>
      </c>
      <c r="B444" s="35"/>
      <c r="C444" s="2" t="s">
        <v>5</v>
      </c>
      <c r="D444" s="2">
        <v>2</v>
      </c>
      <c r="E444" s="2">
        <v>4.7300000000000004</v>
      </c>
      <c r="F444" s="12">
        <v>40026</v>
      </c>
      <c r="G444" s="18">
        <v>2012</v>
      </c>
      <c r="H444" s="2">
        <v>0</v>
      </c>
      <c r="I444" s="21">
        <v>1</v>
      </c>
      <c r="J444" s="2">
        <v>6</v>
      </c>
      <c r="K444" s="24">
        <v>5.2030000000000012</v>
      </c>
      <c r="L444" s="11">
        <v>1.1531808571977702</v>
      </c>
      <c r="M444" s="26">
        <f>J444/((8760)*(E444/1000))</f>
        <v>0.14480581540154652</v>
      </c>
    </row>
    <row r="445" spans="1:13" x14ac:dyDescent="0.25">
      <c r="A445" s="35">
        <v>334</v>
      </c>
      <c r="B445" s="35"/>
      <c r="C445" s="2" t="s">
        <v>5</v>
      </c>
      <c r="D445" s="2">
        <v>2</v>
      </c>
      <c r="E445" s="2">
        <v>4.7300000000000004</v>
      </c>
      <c r="F445" s="12">
        <v>40026</v>
      </c>
      <c r="G445" s="18">
        <v>2013</v>
      </c>
      <c r="H445" s="2">
        <v>0</v>
      </c>
      <c r="I445" s="21">
        <v>1</v>
      </c>
      <c r="J445" s="2">
        <v>6</v>
      </c>
      <c r="K445" s="24">
        <v>5.2030000000000012</v>
      </c>
      <c r="L445" s="11">
        <v>1.1531808571977702</v>
      </c>
      <c r="M445" s="26">
        <f>J445/((8760)*(E445/1000))</f>
        <v>0.14480581540154652</v>
      </c>
    </row>
    <row r="446" spans="1:13" x14ac:dyDescent="0.25">
      <c r="A446" s="35">
        <v>1153</v>
      </c>
      <c r="B446" s="35"/>
      <c r="C446" s="2" t="s">
        <v>5</v>
      </c>
      <c r="D446" s="2">
        <v>2</v>
      </c>
      <c r="E446" s="2">
        <v>4.7300000000000004</v>
      </c>
      <c r="F446" s="12">
        <v>40360</v>
      </c>
      <c r="G446" s="18">
        <v>2012</v>
      </c>
      <c r="H446" s="2">
        <v>0</v>
      </c>
      <c r="I446" s="21">
        <v>1</v>
      </c>
      <c r="J446" s="2">
        <v>6</v>
      </c>
      <c r="K446" s="24">
        <v>5.2030000000000012</v>
      </c>
      <c r="L446" s="11">
        <v>1.1531808571977702</v>
      </c>
      <c r="M446" s="26">
        <f>J446/((8760)*(E446/1000))</f>
        <v>0.14480581540154652</v>
      </c>
    </row>
    <row r="447" spans="1:13" x14ac:dyDescent="0.25">
      <c r="A447" s="35">
        <v>1153</v>
      </c>
      <c r="B447" s="35"/>
      <c r="C447" s="2" t="s">
        <v>5</v>
      </c>
      <c r="D447" s="2">
        <v>2</v>
      </c>
      <c r="E447" s="2">
        <v>4.7300000000000004</v>
      </c>
      <c r="F447" s="12">
        <v>40360</v>
      </c>
      <c r="G447" s="18">
        <v>2014</v>
      </c>
      <c r="H447" s="2">
        <v>0</v>
      </c>
      <c r="I447" s="21">
        <v>1</v>
      </c>
      <c r="J447" s="2">
        <v>6</v>
      </c>
      <c r="K447" s="24">
        <v>5.2030000000000012</v>
      </c>
      <c r="L447" s="11">
        <v>1.1531808571977702</v>
      </c>
      <c r="M447" s="26">
        <f>J447/((8760)*(E447/1000))</f>
        <v>0.14480581540154652</v>
      </c>
    </row>
    <row r="448" spans="1:13" x14ac:dyDescent="0.25">
      <c r="A448" s="35">
        <v>8416</v>
      </c>
      <c r="B448" s="35"/>
      <c r="C448" s="2" t="s">
        <v>5</v>
      </c>
      <c r="D448" s="2">
        <v>6</v>
      </c>
      <c r="E448" s="2">
        <v>4.7300000000000004</v>
      </c>
      <c r="F448" s="12">
        <v>41214</v>
      </c>
      <c r="G448" s="18">
        <v>2014</v>
      </c>
      <c r="H448" s="2">
        <v>0</v>
      </c>
      <c r="I448" s="21">
        <v>1</v>
      </c>
      <c r="J448" s="2">
        <v>6</v>
      </c>
      <c r="K448" s="24">
        <v>5.2030000000000012</v>
      </c>
      <c r="L448" s="11">
        <v>1.1531808571977702</v>
      </c>
      <c r="M448" s="26">
        <f>J448/((8760)*(E448/1000))</f>
        <v>0.14480581540154652</v>
      </c>
    </row>
    <row r="449" spans="1:13" x14ac:dyDescent="0.25">
      <c r="A449" s="35">
        <v>1468</v>
      </c>
      <c r="B449" s="35"/>
      <c r="C449" s="2" t="s">
        <v>5</v>
      </c>
      <c r="D449" s="2">
        <v>10</v>
      </c>
      <c r="E449" s="2">
        <v>3.15</v>
      </c>
      <c r="F449" s="12">
        <v>40452</v>
      </c>
      <c r="G449" s="18">
        <v>2011</v>
      </c>
      <c r="H449" s="2">
        <v>0</v>
      </c>
      <c r="I449" s="21">
        <v>1</v>
      </c>
      <c r="J449" s="2">
        <v>4</v>
      </c>
      <c r="K449" s="24">
        <v>3.4650000000000003</v>
      </c>
      <c r="L449" s="11">
        <v>1.1544011544011543</v>
      </c>
      <c r="M449" s="26">
        <f>J449/((8760)*(E449/1000))</f>
        <v>0.1449590490686381</v>
      </c>
    </row>
    <row r="450" spans="1:13" x14ac:dyDescent="0.25">
      <c r="A450" s="35">
        <v>1468</v>
      </c>
      <c r="B450" s="35"/>
      <c r="C450" s="2" t="s">
        <v>5</v>
      </c>
      <c r="D450" s="2">
        <v>10</v>
      </c>
      <c r="E450" s="2">
        <v>3.15</v>
      </c>
      <c r="F450" s="12">
        <v>40452</v>
      </c>
      <c r="G450" s="18">
        <v>2012</v>
      </c>
      <c r="H450" s="2">
        <v>0</v>
      </c>
      <c r="I450" s="21">
        <v>1</v>
      </c>
      <c r="J450" s="2">
        <v>4</v>
      </c>
      <c r="K450" s="24">
        <v>3.4650000000000003</v>
      </c>
      <c r="L450" s="11">
        <v>1.1544011544011543</v>
      </c>
      <c r="M450" s="26">
        <f>J450/((8760)*(E450/1000))</f>
        <v>0.1449590490686381</v>
      </c>
    </row>
    <row r="451" spans="1:13" x14ac:dyDescent="0.25">
      <c r="A451" s="35">
        <v>1468</v>
      </c>
      <c r="B451" s="35"/>
      <c r="C451" s="2" t="s">
        <v>5</v>
      </c>
      <c r="D451" s="2">
        <v>10</v>
      </c>
      <c r="E451" s="2">
        <v>3.15</v>
      </c>
      <c r="F451" s="12">
        <v>40452</v>
      </c>
      <c r="G451" s="18">
        <v>2013</v>
      </c>
      <c r="H451" s="2">
        <v>0</v>
      </c>
      <c r="I451" s="21">
        <v>1</v>
      </c>
      <c r="J451" s="2">
        <v>4</v>
      </c>
      <c r="K451" s="24">
        <v>3.4650000000000003</v>
      </c>
      <c r="L451" s="11">
        <v>1.1544011544011543</v>
      </c>
      <c r="M451" s="26">
        <f>J451/((8760)*(E451/1000))</f>
        <v>0.1449590490686381</v>
      </c>
    </row>
    <row r="452" spans="1:13" x14ac:dyDescent="0.25">
      <c r="A452" s="35">
        <v>1780</v>
      </c>
      <c r="B452" s="35"/>
      <c r="C452" s="2" t="s">
        <v>5</v>
      </c>
      <c r="D452" s="2">
        <v>2</v>
      </c>
      <c r="E452" s="2">
        <v>6.3</v>
      </c>
      <c r="F452" s="12">
        <v>40575</v>
      </c>
      <c r="G452" s="18">
        <v>2012</v>
      </c>
      <c r="H452" s="2">
        <v>0</v>
      </c>
      <c r="I452" s="21">
        <v>1</v>
      </c>
      <c r="J452" s="2">
        <v>8</v>
      </c>
      <c r="K452" s="24">
        <v>6.9300000000000006</v>
      </c>
      <c r="L452" s="11">
        <v>1.1544011544011543</v>
      </c>
      <c r="M452" s="26">
        <f>J452/((8760)*(E452/1000))</f>
        <v>0.1449590490686381</v>
      </c>
    </row>
    <row r="453" spans="1:13" x14ac:dyDescent="0.25">
      <c r="A453" s="35">
        <v>1780</v>
      </c>
      <c r="B453" s="35"/>
      <c r="C453" s="2" t="s">
        <v>5</v>
      </c>
      <c r="D453" s="2">
        <v>2</v>
      </c>
      <c r="E453" s="2">
        <v>6.3</v>
      </c>
      <c r="F453" s="12">
        <v>40575</v>
      </c>
      <c r="G453" s="18">
        <v>2013</v>
      </c>
      <c r="H453" s="2">
        <v>0</v>
      </c>
      <c r="I453" s="21">
        <v>1</v>
      </c>
      <c r="J453" s="2">
        <v>8</v>
      </c>
      <c r="K453" s="24">
        <v>6.9300000000000006</v>
      </c>
      <c r="L453" s="11">
        <v>1.1544011544011543</v>
      </c>
      <c r="M453" s="26">
        <f>J453/((8760)*(E453/1000))</f>
        <v>0.1449590490686381</v>
      </c>
    </row>
    <row r="454" spans="1:13" x14ac:dyDescent="0.25">
      <c r="A454" s="35">
        <v>1780</v>
      </c>
      <c r="B454" s="35"/>
      <c r="C454" s="2" t="s">
        <v>5</v>
      </c>
      <c r="D454" s="2">
        <v>2</v>
      </c>
      <c r="E454" s="2">
        <v>6.3</v>
      </c>
      <c r="F454" s="12">
        <v>40575</v>
      </c>
      <c r="G454" s="18">
        <v>2014</v>
      </c>
      <c r="H454" s="2">
        <v>0</v>
      </c>
      <c r="I454" s="21">
        <v>1</v>
      </c>
      <c r="J454" s="2">
        <v>8</v>
      </c>
      <c r="K454" s="24">
        <v>6.9300000000000006</v>
      </c>
      <c r="L454" s="11">
        <v>1.1544011544011543</v>
      </c>
      <c r="M454" s="26">
        <f>J454/((8760)*(E454/1000))</f>
        <v>0.1449590490686381</v>
      </c>
    </row>
    <row r="455" spans="1:13" x14ac:dyDescent="0.25">
      <c r="A455" s="35">
        <v>197</v>
      </c>
      <c r="B455" s="35"/>
      <c r="C455" s="2" t="s">
        <v>5</v>
      </c>
      <c r="D455" s="2">
        <v>2</v>
      </c>
      <c r="E455" s="2">
        <v>2.36</v>
      </c>
      <c r="F455" s="12">
        <v>40087</v>
      </c>
      <c r="G455" s="18">
        <v>2011</v>
      </c>
      <c r="H455" s="2">
        <v>0</v>
      </c>
      <c r="I455" s="21">
        <v>1</v>
      </c>
      <c r="J455" s="2">
        <v>3</v>
      </c>
      <c r="K455" s="24">
        <v>2.5960000000000001</v>
      </c>
      <c r="L455" s="11">
        <v>1.1556240369799691</v>
      </c>
      <c r="M455" s="26">
        <f>J455/((8760)*(E455/1000))</f>
        <v>0.14511260738332948</v>
      </c>
    </row>
    <row r="456" spans="1:13" x14ac:dyDescent="0.25">
      <c r="A456" s="35">
        <v>197</v>
      </c>
      <c r="B456" s="35"/>
      <c r="C456" s="2" t="s">
        <v>5</v>
      </c>
      <c r="D456" s="2">
        <v>2</v>
      </c>
      <c r="E456" s="2">
        <v>2.36</v>
      </c>
      <c r="F456" s="12">
        <v>40087</v>
      </c>
      <c r="G456" s="18">
        <v>2012</v>
      </c>
      <c r="H456" s="2">
        <v>0</v>
      </c>
      <c r="I456" s="21">
        <v>1</v>
      </c>
      <c r="J456" s="2">
        <v>3</v>
      </c>
      <c r="K456" s="24">
        <v>2.5960000000000001</v>
      </c>
      <c r="L456" s="11">
        <v>1.1556240369799691</v>
      </c>
      <c r="M456" s="26">
        <f>J456/((8760)*(E456/1000))</f>
        <v>0.14511260738332948</v>
      </c>
    </row>
    <row r="457" spans="1:13" x14ac:dyDescent="0.25">
      <c r="A457" s="35">
        <v>197</v>
      </c>
      <c r="B457" s="35"/>
      <c r="C457" s="2" t="s">
        <v>5</v>
      </c>
      <c r="D457" s="2">
        <v>2</v>
      </c>
      <c r="E457" s="2">
        <v>2.36</v>
      </c>
      <c r="F457" s="12">
        <v>40087</v>
      </c>
      <c r="G457" s="18">
        <v>2013</v>
      </c>
      <c r="H457" s="2">
        <v>0</v>
      </c>
      <c r="I457" s="21">
        <v>1</v>
      </c>
      <c r="J457" s="2">
        <v>3</v>
      </c>
      <c r="K457" s="24">
        <v>2.5960000000000001</v>
      </c>
      <c r="L457" s="11">
        <v>1.1556240369799691</v>
      </c>
      <c r="M457" s="26">
        <f>J457/((8760)*(E457/1000))</f>
        <v>0.14511260738332948</v>
      </c>
    </row>
    <row r="458" spans="1:13" x14ac:dyDescent="0.25">
      <c r="A458" s="35">
        <v>197</v>
      </c>
      <c r="B458" s="35"/>
      <c r="C458" s="2" t="s">
        <v>5</v>
      </c>
      <c r="D458" s="2">
        <v>2</v>
      </c>
      <c r="E458" s="2">
        <v>2.36</v>
      </c>
      <c r="F458" s="12">
        <v>40087</v>
      </c>
      <c r="G458" s="18">
        <v>2014</v>
      </c>
      <c r="H458" s="2">
        <v>0</v>
      </c>
      <c r="I458" s="21">
        <v>1</v>
      </c>
      <c r="J458" s="2">
        <v>3</v>
      </c>
      <c r="K458" s="24">
        <v>2.5960000000000001</v>
      </c>
      <c r="L458" s="11">
        <v>1.1556240369799691</v>
      </c>
      <c r="M458" s="26">
        <f>J458/((8760)*(E458/1000))</f>
        <v>0.14511260738332948</v>
      </c>
    </row>
    <row r="459" spans="1:13" x14ac:dyDescent="0.25">
      <c r="A459" s="35">
        <v>3030</v>
      </c>
      <c r="B459" s="35"/>
      <c r="C459" s="2" t="s">
        <v>5</v>
      </c>
      <c r="D459" s="2">
        <v>6</v>
      </c>
      <c r="E459" s="2">
        <v>7.8540000000000001</v>
      </c>
      <c r="F459" s="12">
        <v>40725</v>
      </c>
      <c r="G459" s="18">
        <v>2012</v>
      </c>
      <c r="H459" s="2">
        <v>0</v>
      </c>
      <c r="I459" s="21">
        <v>1</v>
      </c>
      <c r="J459" s="2">
        <v>10</v>
      </c>
      <c r="K459" s="24">
        <v>8.6394000000000002</v>
      </c>
      <c r="L459" s="11">
        <v>1.1574877885038313</v>
      </c>
      <c r="M459" s="26">
        <f>J459/((8760)*(E459/1000))</f>
        <v>0.14534664010892859</v>
      </c>
    </row>
    <row r="460" spans="1:13" x14ac:dyDescent="0.25">
      <c r="A460" s="35">
        <v>3030</v>
      </c>
      <c r="B460" s="35"/>
      <c r="C460" s="2" t="s">
        <v>5</v>
      </c>
      <c r="D460" s="2">
        <v>6</v>
      </c>
      <c r="E460" s="2">
        <v>7.8540000000000001</v>
      </c>
      <c r="F460" s="12">
        <v>40725</v>
      </c>
      <c r="G460" s="18">
        <v>2013</v>
      </c>
      <c r="H460" s="2">
        <v>0</v>
      </c>
      <c r="I460" s="21">
        <v>1</v>
      </c>
      <c r="J460" s="2">
        <v>10</v>
      </c>
      <c r="K460" s="24">
        <v>8.6394000000000002</v>
      </c>
      <c r="L460" s="11">
        <v>1.1574877885038313</v>
      </c>
      <c r="M460" s="26">
        <f>J460/((8760)*(E460/1000))</f>
        <v>0.14534664010892859</v>
      </c>
    </row>
    <row r="461" spans="1:13" x14ac:dyDescent="0.25">
      <c r="A461" s="35">
        <v>3030</v>
      </c>
      <c r="B461" s="35"/>
      <c r="C461" s="2" t="s">
        <v>5</v>
      </c>
      <c r="D461" s="2">
        <v>6</v>
      </c>
      <c r="E461" s="2">
        <v>7.8540000000000001</v>
      </c>
      <c r="F461" s="12">
        <v>40725</v>
      </c>
      <c r="G461" s="18">
        <v>2014</v>
      </c>
      <c r="H461" s="2">
        <v>0</v>
      </c>
      <c r="I461" s="21">
        <v>1</v>
      </c>
      <c r="J461" s="2">
        <v>10</v>
      </c>
      <c r="K461" s="24">
        <v>8.6394000000000002</v>
      </c>
      <c r="L461" s="11">
        <v>1.1574877885038313</v>
      </c>
      <c r="M461" s="26">
        <f>J461/((8760)*(E461/1000))</f>
        <v>0.14534664010892859</v>
      </c>
    </row>
    <row r="462" spans="1:13" x14ac:dyDescent="0.25">
      <c r="A462" s="35">
        <v>911</v>
      </c>
      <c r="B462" s="35"/>
      <c r="C462" s="2" t="s">
        <v>5</v>
      </c>
      <c r="D462" s="2">
        <v>2</v>
      </c>
      <c r="E462" s="2">
        <v>4.7</v>
      </c>
      <c r="F462" s="12">
        <v>40330</v>
      </c>
      <c r="G462" s="18">
        <v>2011</v>
      </c>
      <c r="H462" s="2">
        <v>0</v>
      </c>
      <c r="I462" s="21">
        <v>1</v>
      </c>
      <c r="J462" s="2">
        <v>6</v>
      </c>
      <c r="K462" s="24">
        <v>5.1700000000000008</v>
      </c>
      <c r="L462" s="11">
        <v>1.1605415860735009</v>
      </c>
      <c r="M462" s="26">
        <f>J462/((8760)*(E462/1000))</f>
        <v>0.14573010784027979</v>
      </c>
    </row>
    <row r="463" spans="1:13" x14ac:dyDescent="0.25">
      <c r="A463" s="35">
        <v>911</v>
      </c>
      <c r="B463" s="35"/>
      <c r="C463" s="2" t="s">
        <v>5</v>
      </c>
      <c r="D463" s="2">
        <v>2</v>
      </c>
      <c r="E463" s="2">
        <v>4.7</v>
      </c>
      <c r="F463" s="12">
        <v>40330</v>
      </c>
      <c r="G463" s="18">
        <v>2012</v>
      </c>
      <c r="H463" s="2">
        <v>0</v>
      </c>
      <c r="I463" s="21">
        <v>1</v>
      </c>
      <c r="J463" s="2">
        <v>6</v>
      </c>
      <c r="K463" s="24">
        <v>5.1700000000000008</v>
      </c>
      <c r="L463" s="11">
        <v>1.1605415860735009</v>
      </c>
      <c r="M463" s="26">
        <f>J463/((8760)*(E463/1000))</f>
        <v>0.14573010784027979</v>
      </c>
    </row>
    <row r="464" spans="1:13" x14ac:dyDescent="0.25">
      <c r="A464" s="35">
        <v>911</v>
      </c>
      <c r="B464" s="35"/>
      <c r="C464" s="2" t="s">
        <v>5</v>
      </c>
      <c r="D464" s="2">
        <v>2</v>
      </c>
      <c r="E464" s="2">
        <v>4.7</v>
      </c>
      <c r="F464" s="12">
        <v>40330</v>
      </c>
      <c r="G464" s="18">
        <v>2013</v>
      </c>
      <c r="H464" s="2">
        <v>0</v>
      </c>
      <c r="I464" s="21">
        <v>1</v>
      </c>
      <c r="J464" s="2">
        <v>6</v>
      </c>
      <c r="K464" s="24">
        <v>5.1700000000000008</v>
      </c>
      <c r="L464" s="11">
        <v>1.1605415860735009</v>
      </c>
      <c r="M464" s="26">
        <f>J464/((8760)*(E464/1000))</f>
        <v>0.14573010784027979</v>
      </c>
    </row>
    <row r="465" spans="1:13" x14ac:dyDescent="0.25">
      <c r="A465" s="35">
        <v>911</v>
      </c>
      <c r="B465" s="35"/>
      <c r="C465" s="2" t="s">
        <v>5</v>
      </c>
      <c r="D465" s="2">
        <v>2</v>
      </c>
      <c r="E465" s="2">
        <v>4.7</v>
      </c>
      <c r="F465" s="12">
        <v>40330</v>
      </c>
      <c r="G465" s="18">
        <v>2014</v>
      </c>
      <c r="H465" s="2">
        <v>0</v>
      </c>
      <c r="I465" s="21">
        <v>1</v>
      </c>
      <c r="J465" s="2">
        <v>6</v>
      </c>
      <c r="K465" s="24">
        <v>5.1700000000000008</v>
      </c>
      <c r="L465" s="11">
        <v>1.1605415860735009</v>
      </c>
      <c r="M465" s="26">
        <f>J465/((8760)*(E465/1000))</f>
        <v>0.14573010784027979</v>
      </c>
    </row>
    <row r="466" spans="1:13" x14ac:dyDescent="0.25">
      <c r="A466" s="35">
        <v>8381</v>
      </c>
      <c r="B466" s="35"/>
      <c r="C466" s="2" t="s">
        <v>5</v>
      </c>
      <c r="D466" s="2">
        <v>13</v>
      </c>
      <c r="E466" s="2">
        <v>4.7</v>
      </c>
      <c r="F466" s="12">
        <v>41122</v>
      </c>
      <c r="G466" s="18">
        <v>2013</v>
      </c>
      <c r="H466" s="2">
        <v>0</v>
      </c>
      <c r="I466" s="21">
        <v>1</v>
      </c>
      <c r="J466" s="2">
        <v>6</v>
      </c>
      <c r="K466" s="24">
        <v>5.1700000000000008</v>
      </c>
      <c r="L466" s="11">
        <v>1.1605415860735009</v>
      </c>
      <c r="M466" s="26">
        <f>J466/((8760)*(E466/1000))</f>
        <v>0.14573010784027979</v>
      </c>
    </row>
    <row r="467" spans="1:13" x14ac:dyDescent="0.25">
      <c r="A467" s="35">
        <v>8385</v>
      </c>
      <c r="B467" s="35"/>
      <c r="C467" s="2" t="s">
        <v>5</v>
      </c>
      <c r="D467" s="2">
        <v>13</v>
      </c>
      <c r="E467" s="2">
        <v>4.7</v>
      </c>
      <c r="F467" s="12">
        <v>41122</v>
      </c>
      <c r="G467" s="18">
        <v>2013</v>
      </c>
      <c r="H467" s="2">
        <v>0</v>
      </c>
      <c r="I467" s="21">
        <v>1</v>
      </c>
      <c r="J467" s="2">
        <v>6</v>
      </c>
      <c r="K467" s="24">
        <v>5.1700000000000008</v>
      </c>
      <c r="L467" s="11">
        <v>1.1605415860735009</v>
      </c>
      <c r="M467" s="26">
        <f>J467/((8760)*(E467/1000))</f>
        <v>0.14573010784027979</v>
      </c>
    </row>
    <row r="468" spans="1:13" x14ac:dyDescent="0.25">
      <c r="A468" s="35">
        <v>8385</v>
      </c>
      <c r="B468" s="35"/>
      <c r="C468" s="2" t="s">
        <v>5</v>
      </c>
      <c r="D468" s="2">
        <v>13</v>
      </c>
      <c r="E468" s="2">
        <v>4.7</v>
      </c>
      <c r="F468" s="12">
        <v>41122</v>
      </c>
      <c r="G468" s="18">
        <v>2014</v>
      </c>
      <c r="H468" s="2">
        <v>0</v>
      </c>
      <c r="I468" s="21">
        <v>1</v>
      </c>
      <c r="J468" s="2">
        <v>6</v>
      </c>
      <c r="K468" s="24">
        <v>5.1700000000000008</v>
      </c>
      <c r="L468" s="11">
        <v>1.1605415860735009</v>
      </c>
      <c r="M468" s="26">
        <f>J468/((8760)*(E468/1000))</f>
        <v>0.14573010784027979</v>
      </c>
    </row>
    <row r="469" spans="1:13" x14ac:dyDescent="0.25">
      <c r="A469" s="35">
        <v>8387</v>
      </c>
      <c r="B469" s="35"/>
      <c r="C469" s="2" t="s">
        <v>5</v>
      </c>
      <c r="D469" s="2">
        <v>13</v>
      </c>
      <c r="E469" s="2">
        <v>7.05</v>
      </c>
      <c r="F469" s="12">
        <v>41122</v>
      </c>
      <c r="G469" s="18">
        <v>2014</v>
      </c>
      <c r="H469" s="2">
        <v>0</v>
      </c>
      <c r="I469" s="21">
        <v>1</v>
      </c>
      <c r="J469" s="2">
        <v>9</v>
      </c>
      <c r="K469" s="24">
        <v>7.7550000000000008</v>
      </c>
      <c r="L469" s="11">
        <v>1.1605415860735009</v>
      </c>
      <c r="M469" s="26">
        <f>J469/((8760)*(E469/1000))</f>
        <v>0.14573010784027982</v>
      </c>
    </row>
    <row r="470" spans="1:13" x14ac:dyDescent="0.25">
      <c r="A470" s="35">
        <v>2174</v>
      </c>
      <c r="B470" s="35"/>
      <c r="C470" s="2" t="s">
        <v>5</v>
      </c>
      <c r="D470" s="2">
        <v>8</v>
      </c>
      <c r="E470" s="2">
        <v>3.91</v>
      </c>
      <c r="F470" s="12">
        <v>40664</v>
      </c>
      <c r="G470" s="18">
        <v>2012</v>
      </c>
      <c r="H470" s="2">
        <v>0</v>
      </c>
      <c r="I470" s="21">
        <v>1</v>
      </c>
      <c r="J470" s="2">
        <v>5</v>
      </c>
      <c r="K470" s="24">
        <v>4.3010000000000002</v>
      </c>
      <c r="L470" s="11">
        <v>1.1625203441060219</v>
      </c>
      <c r="M470" s="26">
        <f>J470/((8760)*(E470/1000))</f>
        <v>0.14597858202244565</v>
      </c>
    </row>
    <row r="471" spans="1:13" x14ac:dyDescent="0.25">
      <c r="A471" s="35">
        <v>2174</v>
      </c>
      <c r="B471" s="35"/>
      <c r="C471" s="2" t="s">
        <v>5</v>
      </c>
      <c r="D471" s="2">
        <v>8</v>
      </c>
      <c r="E471" s="2">
        <v>3.91</v>
      </c>
      <c r="F471" s="12">
        <v>40664</v>
      </c>
      <c r="G471" s="18">
        <v>2013</v>
      </c>
      <c r="H471" s="2">
        <v>0</v>
      </c>
      <c r="I471" s="21">
        <v>1</v>
      </c>
      <c r="J471" s="2">
        <v>5</v>
      </c>
      <c r="K471" s="24">
        <v>4.3010000000000002</v>
      </c>
      <c r="L471" s="11">
        <v>1.1625203441060219</v>
      </c>
      <c r="M471" s="26">
        <f>J471/((8760)*(E471/1000))</f>
        <v>0.14597858202244565</v>
      </c>
    </row>
    <row r="472" spans="1:13" x14ac:dyDescent="0.25">
      <c r="A472" s="35">
        <v>2174</v>
      </c>
      <c r="B472" s="35"/>
      <c r="C472" s="2" t="s">
        <v>5</v>
      </c>
      <c r="D472" s="2">
        <v>8</v>
      </c>
      <c r="E472" s="2">
        <v>3.91</v>
      </c>
      <c r="F472" s="12">
        <v>40664</v>
      </c>
      <c r="G472" s="18">
        <v>2014</v>
      </c>
      <c r="H472" s="2">
        <v>0</v>
      </c>
      <c r="I472" s="21">
        <v>1</v>
      </c>
      <c r="J472" s="2">
        <v>5</v>
      </c>
      <c r="K472" s="24">
        <v>4.3010000000000002</v>
      </c>
      <c r="L472" s="11">
        <v>1.1625203441060219</v>
      </c>
      <c r="M472" s="26">
        <f>J472/((8760)*(E472/1000))</f>
        <v>0.14597858202244565</v>
      </c>
    </row>
    <row r="473" spans="1:13" x14ac:dyDescent="0.25">
      <c r="A473" s="35">
        <v>8391</v>
      </c>
      <c r="B473" s="35"/>
      <c r="C473" s="2" t="s">
        <v>5</v>
      </c>
      <c r="D473" s="2">
        <v>6</v>
      </c>
      <c r="E473" s="2">
        <v>3.91</v>
      </c>
      <c r="F473" s="12">
        <v>41183</v>
      </c>
      <c r="G473" s="18">
        <v>2013</v>
      </c>
      <c r="H473" s="2">
        <v>0</v>
      </c>
      <c r="I473" s="21">
        <v>1</v>
      </c>
      <c r="J473" s="2">
        <v>5</v>
      </c>
      <c r="K473" s="24">
        <v>4.3010000000000002</v>
      </c>
      <c r="L473" s="11">
        <v>1.1625203441060219</v>
      </c>
      <c r="M473" s="26">
        <f>J473/((8760)*(E473/1000))</f>
        <v>0.14597858202244565</v>
      </c>
    </row>
    <row r="474" spans="1:13" x14ac:dyDescent="0.25">
      <c r="A474" s="35">
        <v>3425</v>
      </c>
      <c r="B474" s="35"/>
      <c r="C474" s="2" t="s">
        <v>5</v>
      </c>
      <c r="D474" s="2">
        <v>8</v>
      </c>
      <c r="E474" s="2">
        <v>53.76</v>
      </c>
      <c r="F474" s="12">
        <v>40848</v>
      </c>
      <c r="G474" s="18">
        <v>2013</v>
      </c>
      <c r="H474" s="2">
        <v>0</v>
      </c>
      <c r="I474" s="21">
        <v>1</v>
      </c>
      <c r="J474" s="2">
        <v>69</v>
      </c>
      <c r="K474" s="24">
        <v>59.136000000000003</v>
      </c>
      <c r="L474" s="11">
        <v>1.166801948051948</v>
      </c>
      <c r="M474" s="26">
        <f>J474/((8760)*(E474/1000))</f>
        <v>0.14651622635355513</v>
      </c>
    </row>
    <row r="475" spans="1:13" x14ac:dyDescent="0.25">
      <c r="A475" s="35">
        <v>3425</v>
      </c>
      <c r="B475" s="35"/>
      <c r="C475" s="2" t="s">
        <v>5</v>
      </c>
      <c r="D475" s="2">
        <v>8</v>
      </c>
      <c r="E475" s="2">
        <v>53.76</v>
      </c>
      <c r="F475" s="12">
        <v>40848</v>
      </c>
      <c r="G475" s="18">
        <v>2014</v>
      </c>
      <c r="H475" s="2">
        <v>0</v>
      </c>
      <c r="I475" s="21">
        <v>1</v>
      </c>
      <c r="J475" s="2">
        <v>69</v>
      </c>
      <c r="K475" s="24">
        <v>59.136000000000003</v>
      </c>
      <c r="L475" s="11">
        <v>1.166801948051948</v>
      </c>
      <c r="M475" s="26">
        <f>J475/((8760)*(E475/1000))</f>
        <v>0.14651622635355513</v>
      </c>
    </row>
    <row r="476" spans="1:13" x14ac:dyDescent="0.25">
      <c r="A476" s="35">
        <v>2159</v>
      </c>
      <c r="B476" s="35"/>
      <c r="C476" s="2" t="s">
        <v>5</v>
      </c>
      <c r="D476" s="2">
        <v>8</v>
      </c>
      <c r="E476" s="2">
        <v>8.5500000000000007</v>
      </c>
      <c r="F476" s="12">
        <v>40634</v>
      </c>
      <c r="G476" s="18">
        <v>2013</v>
      </c>
      <c r="H476" s="2">
        <v>0</v>
      </c>
      <c r="I476" s="21">
        <v>1</v>
      </c>
      <c r="J476" s="2">
        <v>11</v>
      </c>
      <c r="K476" s="24">
        <v>9.4050000000000011</v>
      </c>
      <c r="L476" s="11">
        <v>1.1695906432748537</v>
      </c>
      <c r="M476" s="26">
        <f>J476/((8760)*(E476/1000))</f>
        <v>0.146866404977436</v>
      </c>
    </row>
    <row r="477" spans="1:13" x14ac:dyDescent="0.25">
      <c r="A477" s="35">
        <v>464</v>
      </c>
      <c r="B477" s="35"/>
      <c r="C477" s="2" t="s">
        <v>5</v>
      </c>
      <c r="D477" s="2">
        <v>9</v>
      </c>
      <c r="E477" s="2">
        <v>3.87</v>
      </c>
      <c r="F477" s="12">
        <v>40210</v>
      </c>
      <c r="G477" s="18">
        <v>2011</v>
      </c>
      <c r="H477" s="2">
        <v>0</v>
      </c>
      <c r="I477" s="21">
        <v>1</v>
      </c>
      <c r="J477" s="2">
        <v>5</v>
      </c>
      <c r="K477" s="24">
        <v>4.2570000000000006</v>
      </c>
      <c r="L477" s="11">
        <v>1.1745360582569884</v>
      </c>
      <c r="M477" s="26">
        <f>J477/((8760)*(E477/1000))</f>
        <v>0.14748740457564924</v>
      </c>
    </row>
    <row r="478" spans="1:13" x14ac:dyDescent="0.25">
      <c r="A478" s="35">
        <v>464</v>
      </c>
      <c r="B478" s="35"/>
      <c r="C478" s="2" t="s">
        <v>5</v>
      </c>
      <c r="D478" s="2">
        <v>9</v>
      </c>
      <c r="E478" s="2">
        <v>3.87</v>
      </c>
      <c r="F478" s="12">
        <v>40210</v>
      </c>
      <c r="G478" s="18">
        <v>2012</v>
      </c>
      <c r="H478" s="2">
        <v>0</v>
      </c>
      <c r="I478" s="21">
        <v>1</v>
      </c>
      <c r="J478" s="2">
        <v>5</v>
      </c>
      <c r="K478" s="24">
        <v>4.2570000000000006</v>
      </c>
      <c r="L478" s="11">
        <v>1.1745360582569884</v>
      </c>
      <c r="M478" s="26">
        <f>J478/((8760)*(E478/1000))</f>
        <v>0.14748740457564924</v>
      </c>
    </row>
    <row r="479" spans="1:13" x14ac:dyDescent="0.25">
      <c r="A479" s="35">
        <v>464</v>
      </c>
      <c r="B479" s="35"/>
      <c r="C479" s="2" t="s">
        <v>5</v>
      </c>
      <c r="D479" s="2">
        <v>9</v>
      </c>
      <c r="E479" s="2">
        <v>3.87</v>
      </c>
      <c r="F479" s="12">
        <v>40210</v>
      </c>
      <c r="G479" s="18">
        <v>2013</v>
      </c>
      <c r="H479" s="2">
        <v>0</v>
      </c>
      <c r="I479" s="21">
        <v>1</v>
      </c>
      <c r="J479" s="2">
        <v>5</v>
      </c>
      <c r="K479" s="24">
        <v>4.2570000000000006</v>
      </c>
      <c r="L479" s="11">
        <v>1.1745360582569884</v>
      </c>
      <c r="M479" s="26">
        <f>J479/((8760)*(E479/1000))</f>
        <v>0.14748740457564924</v>
      </c>
    </row>
    <row r="480" spans="1:13" x14ac:dyDescent="0.25">
      <c r="A480" s="35">
        <v>464</v>
      </c>
      <c r="B480" s="35"/>
      <c r="C480" s="2" t="s">
        <v>5</v>
      </c>
      <c r="D480" s="2">
        <v>9</v>
      </c>
      <c r="E480" s="2">
        <v>3.87</v>
      </c>
      <c r="F480" s="12">
        <v>40210</v>
      </c>
      <c r="G480" s="18">
        <v>2014</v>
      </c>
      <c r="H480" s="2">
        <v>0</v>
      </c>
      <c r="I480" s="21">
        <v>1</v>
      </c>
      <c r="J480" s="2">
        <v>5</v>
      </c>
      <c r="K480" s="24">
        <v>4.2570000000000006</v>
      </c>
      <c r="L480" s="11">
        <v>1.1745360582569884</v>
      </c>
      <c r="M480" s="26">
        <f>J480/((8760)*(E480/1000))</f>
        <v>0.14748740457564924</v>
      </c>
    </row>
    <row r="481" spans="1:13" x14ac:dyDescent="0.25">
      <c r="A481" s="35">
        <v>8363</v>
      </c>
      <c r="B481" s="35"/>
      <c r="C481" s="2" t="s">
        <v>5</v>
      </c>
      <c r="D481" s="2">
        <v>13</v>
      </c>
      <c r="E481" s="2">
        <v>3.87</v>
      </c>
      <c r="F481" s="12">
        <v>41153</v>
      </c>
      <c r="G481" s="18">
        <v>2014</v>
      </c>
      <c r="H481" s="2">
        <v>0</v>
      </c>
      <c r="I481" s="21">
        <v>1</v>
      </c>
      <c r="J481" s="2">
        <v>5</v>
      </c>
      <c r="K481" s="24">
        <v>4.2570000000000006</v>
      </c>
      <c r="L481" s="11">
        <v>1.1745360582569884</v>
      </c>
      <c r="M481" s="26">
        <f>J481/((8760)*(E481/1000))</f>
        <v>0.14748740457564924</v>
      </c>
    </row>
    <row r="482" spans="1:13" x14ac:dyDescent="0.25">
      <c r="A482" s="35">
        <v>8373</v>
      </c>
      <c r="B482" s="35"/>
      <c r="C482" s="2" t="s">
        <v>5</v>
      </c>
      <c r="D482" s="2">
        <v>13</v>
      </c>
      <c r="E482" s="2">
        <v>3.87</v>
      </c>
      <c r="F482" s="12">
        <v>41153</v>
      </c>
      <c r="G482" s="18">
        <v>2014</v>
      </c>
      <c r="H482" s="2">
        <v>0</v>
      </c>
      <c r="I482" s="21">
        <v>1</v>
      </c>
      <c r="J482" s="2">
        <v>5</v>
      </c>
      <c r="K482" s="24">
        <v>4.2570000000000006</v>
      </c>
      <c r="L482" s="11">
        <v>1.1745360582569884</v>
      </c>
      <c r="M482" s="26">
        <f>J482/((8760)*(E482/1000))</f>
        <v>0.14748740457564924</v>
      </c>
    </row>
    <row r="483" spans="1:13" x14ac:dyDescent="0.25">
      <c r="A483" s="35">
        <v>8347</v>
      </c>
      <c r="B483" s="35"/>
      <c r="C483" s="2" t="s">
        <v>5</v>
      </c>
      <c r="D483" s="2">
        <v>13</v>
      </c>
      <c r="E483" s="2">
        <v>6.9</v>
      </c>
      <c r="F483" s="12">
        <v>41122</v>
      </c>
      <c r="G483" s="18">
        <v>2013</v>
      </c>
      <c r="H483" s="2">
        <v>0</v>
      </c>
      <c r="I483" s="21">
        <v>1</v>
      </c>
      <c r="J483" s="2">
        <v>9</v>
      </c>
      <c r="K483" s="24">
        <v>7.5900000000000007</v>
      </c>
      <c r="L483" s="11">
        <v>1.1857707509881421</v>
      </c>
      <c r="M483" s="26">
        <f>J483/((8760)*(E483/1000))</f>
        <v>0.14889815366289455</v>
      </c>
    </row>
    <row r="484" spans="1:13" x14ac:dyDescent="0.25">
      <c r="A484" s="35">
        <v>8364</v>
      </c>
      <c r="B484" s="35"/>
      <c r="C484" s="2" t="s">
        <v>5</v>
      </c>
      <c r="D484" s="2">
        <v>13</v>
      </c>
      <c r="E484" s="2">
        <v>6.9</v>
      </c>
      <c r="F484" s="12">
        <v>41122</v>
      </c>
      <c r="G484" s="18">
        <v>2013</v>
      </c>
      <c r="H484" s="2">
        <v>0</v>
      </c>
      <c r="I484" s="21">
        <v>1</v>
      </c>
      <c r="J484" s="2">
        <v>9</v>
      </c>
      <c r="K484" s="24">
        <v>7.5900000000000007</v>
      </c>
      <c r="L484" s="11">
        <v>1.1857707509881421</v>
      </c>
      <c r="M484" s="26">
        <f>J484/((8760)*(E484/1000))</f>
        <v>0.14889815366289455</v>
      </c>
    </row>
    <row r="485" spans="1:13" x14ac:dyDescent="0.25">
      <c r="A485" s="35">
        <v>612</v>
      </c>
      <c r="B485" s="35"/>
      <c r="C485" s="2" t="s">
        <v>5</v>
      </c>
      <c r="D485" s="2">
        <v>8</v>
      </c>
      <c r="E485" s="2">
        <v>4.5999999999999996</v>
      </c>
      <c r="F485" s="12">
        <v>40269</v>
      </c>
      <c r="G485" s="18">
        <v>2011</v>
      </c>
      <c r="H485" s="2">
        <v>0</v>
      </c>
      <c r="I485" s="21">
        <v>1</v>
      </c>
      <c r="J485" s="2">
        <v>6</v>
      </c>
      <c r="K485" s="24">
        <v>5.0599999999999996</v>
      </c>
      <c r="L485" s="11">
        <v>1.1857707509881423</v>
      </c>
      <c r="M485" s="26">
        <f>J485/((8760)*(E485/1000))</f>
        <v>0.14889815366289458</v>
      </c>
    </row>
    <row r="486" spans="1:13" x14ac:dyDescent="0.25">
      <c r="A486" s="35">
        <v>612</v>
      </c>
      <c r="B486" s="35"/>
      <c r="C486" s="2" t="s">
        <v>5</v>
      </c>
      <c r="D486" s="2">
        <v>8</v>
      </c>
      <c r="E486" s="2">
        <v>4.5999999999999996</v>
      </c>
      <c r="F486" s="12">
        <v>40269</v>
      </c>
      <c r="G486" s="18">
        <v>2013</v>
      </c>
      <c r="H486" s="2">
        <v>0</v>
      </c>
      <c r="I486" s="21">
        <v>1</v>
      </c>
      <c r="J486" s="2">
        <v>6</v>
      </c>
      <c r="K486" s="24">
        <v>5.0599999999999996</v>
      </c>
      <c r="L486" s="11">
        <v>1.1857707509881423</v>
      </c>
      <c r="M486" s="26">
        <f>J486/((8760)*(E486/1000))</f>
        <v>0.14889815366289458</v>
      </c>
    </row>
    <row r="487" spans="1:13" x14ac:dyDescent="0.25">
      <c r="A487" s="35">
        <v>612</v>
      </c>
      <c r="B487" s="35"/>
      <c r="C487" s="2" t="s">
        <v>5</v>
      </c>
      <c r="D487" s="2">
        <v>8</v>
      </c>
      <c r="E487" s="2">
        <v>4.5999999999999996</v>
      </c>
      <c r="F487" s="12">
        <v>40269</v>
      </c>
      <c r="G487" s="18">
        <v>2014</v>
      </c>
      <c r="H487" s="2">
        <v>0</v>
      </c>
      <c r="I487" s="21">
        <v>1</v>
      </c>
      <c r="J487" s="2">
        <v>6</v>
      </c>
      <c r="K487" s="24">
        <v>5.0599999999999996</v>
      </c>
      <c r="L487" s="11">
        <v>1.1857707509881423</v>
      </c>
      <c r="M487" s="26">
        <f>J487/((8760)*(E487/1000))</f>
        <v>0.14889815366289458</v>
      </c>
    </row>
    <row r="488" spans="1:13" x14ac:dyDescent="0.25">
      <c r="A488" s="35">
        <v>1664</v>
      </c>
      <c r="B488" s="35"/>
      <c r="C488" s="2" t="s">
        <v>5</v>
      </c>
      <c r="D488" s="2">
        <v>5</v>
      </c>
      <c r="E488" s="2">
        <v>9.1999999999999993</v>
      </c>
      <c r="F488" s="12">
        <v>40360</v>
      </c>
      <c r="G488" s="18">
        <v>2011</v>
      </c>
      <c r="H488" s="2">
        <v>0</v>
      </c>
      <c r="I488" s="21">
        <v>1</v>
      </c>
      <c r="J488" s="2">
        <v>12</v>
      </c>
      <c r="K488" s="24">
        <v>10.119999999999999</v>
      </c>
      <c r="L488" s="11">
        <v>1.1857707509881423</v>
      </c>
      <c r="M488" s="26">
        <f>J488/((8760)*(E488/1000))</f>
        <v>0.14889815366289458</v>
      </c>
    </row>
    <row r="489" spans="1:13" x14ac:dyDescent="0.25">
      <c r="A489" s="35">
        <v>2270</v>
      </c>
      <c r="B489" s="35"/>
      <c r="C489" s="2" t="s">
        <v>5</v>
      </c>
      <c r="D489" s="2">
        <v>8</v>
      </c>
      <c r="E489" s="2">
        <v>4.5999999999999996</v>
      </c>
      <c r="F489" s="12">
        <v>40603</v>
      </c>
      <c r="G489" s="18">
        <v>2012</v>
      </c>
      <c r="H489" s="2">
        <v>0</v>
      </c>
      <c r="I489" s="21">
        <v>1</v>
      </c>
      <c r="J489" s="2">
        <v>6</v>
      </c>
      <c r="K489" s="24">
        <v>5.0599999999999996</v>
      </c>
      <c r="L489" s="11">
        <v>1.1857707509881423</v>
      </c>
      <c r="M489" s="26">
        <f>J489/((8760)*(E489/1000))</f>
        <v>0.14889815366289458</v>
      </c>
    </row>
    <row r="490" spans="1:13" x14ac:dyDescent="0.25">
      <c r="A490" s="35">
        <v>2270</v>
      </c>
      <c r="B490" s="35"/>
      <c r="C490" s="2" t="s">
        <v>5</v>
      </c>
      <c r="D490" s="2">
        <v>8</v>
      </c>
      <c r="E490" s="2">
        <v>4.5999999999999996</v>
      </c>
      <c r="F490" s="12">
        <v>40603</v>
      </c>
      <c r="G490" s="18">
        <v>2013</v>
      </c>
      <c r="H490" s="2">
        <v>0</v>
      </c>
      <c r="I490" s="21">
        <v>1</v>
      </c>
      <c r="J490" s="2">
        <v>6</v>
      </c>
      <c r="K490" s="24">
        <v>5.0599999999999996</v>
      </c>
      <c r="L490" s="11">
        <v>1.1857707509881423</v>
      </c>
      <c r="M490" s="26">
        <f>J490/((8760)*(E490/1000))</f>
        <v>0.14889815366289458</v>
      </c>
    </row>
    <row r="491" spans="1:13" x14ac:dyDescent="0.25">
      <c r="A491" s="35">
        <v>2270</v>
      </c>
      <c r="B491" s="35"/>
      <c r="C491" s="2" t="s">
        <v>5</v>
      </c>
      <c r="D491" s="2">
        <v>8</v>
      </c>
      <c r="E491" s="2">
        <v>4.5999999999999996</v>
      </c>
      <c r="F491" s="12">
        <v>40603</v>
      </c>
      <c r="G491" s="18">
        <v>2014</v>
      </c>
      <c r="H491" s="2">
        <v>0</v>
      </c>
      <c r="I491" s="21">
        <v>1</v>
      </c>
      <c r="J491" s="2">
        <v>6</v>
      </c>
      <c r="K491" s="24">
        <v>5.0599999999999996</v>
      </c>
      <c r="L491" s="11">
        <v>1.1857707509881423</v>
      </c>
      <c r="M491" s="26">
        <f>J491/((8760)*(E491/1000))</f>
        <v>0.14889815366289458</v>
      </c>
    </row>
    <row r="492" spans="1:13" x14ac:dyDescent="0.25">
      <c r="A492" s="35">
        <v>8344</v>
      </c>
      <c r="B492" s="35"/>
      <c r="C492" s="2" t="s">
        <v>5</v>
      </c>
      <c r="D492" s="2">
        <v>13</v>
      </c>
      <c r="E492" s="2">
        <v>4.5999999999999996</v>
      </c>
      <c r="F492" s="12">
        <v>41122</v>
      </c>
      <c r="G492" s="18">
        <v>2013</v>
      </c>
      <c r="H492" s="2">
        <v>0</v>
      </c>
      <c r="I492" s="21">
        <v>1</v>
      </c>
      <c r="J492" s="2">
        <v>6</v>
      </c>
      <c r="K492" s="24">
        <v>5.0599999999999996</v>
      </c>
      <c r="L492" s="11">
        <v>1.1857707509881423</v>
      </c>
      <c r="M492" s="26">
        <f>J492/((8760)*(E492/1000))</f>
        <v>0.14889815366289458</v>
      </c>
    </row>
    <row r="493" spans="1:13" x14ac:dyDescent="0.25">
      <c r="A493" s="35">
        <v>8344</v>
      </c>
      <c r="B493" s="35"/>
      <c r="C493" s="2" t="s">
        <v>5</v>
      </c>
      <c r="D493" s="2">
        <v>13</v>
      </c>
      <c r="E493" s="2">
        <v>4.5999999999999996</v>
      </c>
      <c r="F493" s="12">
        <v>41122</v>
      </c>
      <c r="G493" s="18">
        <v>2014</v>
      </c>
      <c r="H493" s="2">
        <v>0</v>
      </c>
      <c r="I493" s="21">
        <v>1</v>
      </c>
      <c r="J493" s="2">
        <v>6</v>
      </c>
      <c r="K493" s="24">
        <v>5.0599999999999996</v>
      </c>
      <c r="L493" s="11">
        <v>1.1857707509881423</v>
      </c>
      <c r="M493" s="26">
        <f>J493/((8760)*(E493/1000))</f>
        <v>0.14889815366289458</v>
      </c>
    </row>
    <row r="494" spans="1:13" x14ac:dyDescent="0.25">
      <c r="A494" s="35">
        <v>8348</v>
      </c>
      <c r="B494" s="35"/>
      <c r="C494" s="2" t="s">
        <v>5</v>
      </c>
      <c r="D494" s="2">
        <v>13</v>
      </c>
      <c r="E494" s="2">
        <v>4.5999999999999996</v>
      </c>
      <c r="F494" s="12">
        <v>41122</v>
      </c>
      <c r="G494" s="18">
        <v>2013</v>
      </c>
      <c r="H494" s="2">
        <v>0</v>
      </c>
      <c r="I494" s="21">
        <v>1</v>
      </c>
      <c r="J494" s="2">
        <v>6</v>
      </c>
      <c r="K494" s="24">
        <v>5.0599999999999996</v>
      </c>
      <c r="L494" s="11">
        <v>1.1857707509881423</v>
      </c>
      <c r="M494" s="26">
        <f>J494/((8760)*(E494/1000))</f>
        <v>0.14889815366289458</v>
      </c>
    </row>
    <row r="495" spans="1:13" x14ac:dyDescent="0.25">
      <c r="A495" s="35">
        <v>8366</v>
      </c>
      <c r="B495" s="35"/>
      <c r="C495" s="2" t="s">
        <v>5</v>
      </c>
      <c r="D495" s="2">
        <v>13</v>
      </c>
      <c r="E495" s="2">
        <v>4.5999999999999996</v>
      </c>
      <c r="F495" s="12">
        <v>41122</v>
      </c>
      <c r="G495" s="18">
        <v>2013</v>
      </c>
      <c r="H495" s="2">
        <v>0</v>
      </c>
      <c r="I495" s="21">
        <v>1</v>
      </c>
      <c r="J495" s="2">
        <v>6</v>
      </c>
      <c r="K495" s="24">
        <v>5.0599999999999996</v>
      </c>
      <c r="L495" s="11">
        <v>1.1857707509881423</v>
      </c>
      <c r="M495" s="26">
        <f>J495/((8760)*(E495/1000))</f>
        <v>0.14889815366289458</v>
      </c>
    </row>
    <row r="496" spans="1:13" x14ac:dyDescent="0.25">
      <c r="A496" s="35">
        <v>8366</v>
      </c>
      <c r="B496" s="35"/>
      <c r="C496" s="2" t="s">
        <v>5</v>
      </c>
      <c r="D496" s="2">
        <v>13</v>
      </c>
      <c r="E496" s="2">
        <v>4.5999999999999996</v>
      </c>
      <c r="F496" s="12">
        <v>41122</v>
      </c>
      <c r="G496" s="18">
        <v>2014</v>
      </c>
      <c r="H496" s="2">
        <v>0</v>
      </c>
      <c r="I496" s="21">
        <v>1</v>
      </c>
      <c r="J496" s="2">
        <v>6</v>
      </c>
      <c r="K496" s="24">
        <v>5.0599999999999996</v>
      </c>
      <c r="L496" s="11">
        <v>1.1857707509881423</v>
      </c>
      <c r="M496" s="26">
        <f>J496/((8760)*(E496/1000))</f>
        <v>0.14889815366289458</v>
      </c>
    </row>
    <row r="497" spans="1:13" x14ac:dyDescent="0.25">
      <c r="A497" s="35">
        <v>8394</v>
      </c>
      <c r="B497" s="35"/>
      <c r="C497" s="2" t="s">
        <v>5</v>
      </c>
      <c r="D497" s="2">
        <v>6</v>
      </c>
      <c r="E497" s="2">
        <v>4.5999999999999996</v>
      </c>
      <c r="F497" s="12">
        <v>41183</v>
      </c>
      <c r="G497" s="18">
        <v>2013</v>
      </c>
      <c r="H497" s="2">
        <v>0</v>
      </c>
      <c r="I497" s="21">
        <v>1</v>
      </c>
      <c r="J497" s="2">
        <v>6</v>
      </c>
      <c r="K497" s="24">
        <v>5.0599999999999996</v>
      </c>
      <c r="L497" s="11">
        <v>1.1857707509881423</v>
      </c>
      <c r="M497" s="26">
        <f>J497/((8760)*(E497/1000))</f>
        <v>0.14889815366289458</v>
      </c>
    </row>
    <row r="498" spans="1:13" x14ac:dyDescent="0.25">
      <c r="A498" s="35">
        <v>8394</v>
      </c>
      <c r="B498" s="35"/>
      <c r="C498" s="2" t="s">
        <v>5</v>
      </c>
      <c r="D498" s="2">
        <v>6</v>
      </c>
      <c r="E498" s="2">
        <v>4.5999999999999996</v>
      </c>
      <c r="F498" s="12">
        <v>41183</v>
      </c>
      <c r="G498" s="18">
        <v>2014</v>
      </c>
      <c r="H498" s="2">
        <v>0</v>
      </c>
      <c r="I498" s="21">
        <v>1</v>
      </c>
      <c r="J498" s="2">
        <v>6</v>
      </c>
      <c r="K498" s="24">
        <v>5.0599999999999996</v>
      </c>
      <c r="L498" s="11">
        <v>1.1857707509881423</v>
      </c>
      <c r="M498" s="26">
        <f>J498/((8760)*(E498/1000))</f>
        <v>0.14889815366289458</v>
      </c>
    </row>
    <row r="499" spans="1:13" x14ac:dyDescent="0.25">
      <c r="A499" s="35">
        <v>8399</v>
      </c>
      <c r="B499" s="35"/>
      <c r="C499" s="2" t="s">
        <v>5</v>
      </c>
      <c r="D499" s="2">
        <v>6</v>
      </c>
      <c r="E499" s="2">
        <v>4.5999999999999996</v>
      </c>
      <c r="F499" s="12">
        <v>41183</v>
      </c>
      <c r="G499" s="18">
        <v>2013</v>
      </c>
      <c r="H499" s="2">
        <v>0</v>
      </c>
      <c r="I499" s="21">
        <v>1</v>
      </c>
      <c r="J499" s="2">
        <v>6</v>
      </c>
      <c r="K499" s="24">
        <v>5.0599999999999996</v>
      </c>
      <c r="L499" s="11">
        <v>1.1857707509881423</v>
      </c>
      <c r="M499" s="26">
        <f>J499/((8760)*(E499/1000))</f>
        <v>0.14889815366289458</v>
      </c>
    </row>
    <row r="500" spans="1:13" x14ac:dyDescent="0.25">
      <c r="A500" s="35">
        <v>8399</v>
      </c>
      <c r="B500" s="35"/>
      <c r="C500" s="2" t="s">
        <v>5</v>
      </c>
      <c r="D500" s="2">
        <v>6</v>
      </c>
      <c r="E500" s="2">
        <v>4.5999999999999996</v>
      </c>
      <c r="F500" s="12">
        <v>41183</v>
      </c>
      <c r="G500" s="18">
        <v>2014</v>
      </c>
      <c r="H500" s="2">
        <v>0</v>
      </c>
      <c r="I500" s="21">
        <v>1</v>
      </c>
      <c r="J500" s="2">
        <v>6</v>
      </c>
      <c r="K500" s="24">
        <v>5.0599999999999996</v>
      </c>
      <c r="L500" s="11">
        <v>1.1857707509881423</v>
      </c>
      <c r="M500" s="26">
        <f>J500/((8760)*(E500/1000))</f>
        <v>0.14889815366289458</v>
      </c>
    </row>
    <row r="501" spans="1:13" x14ac:dyDescent="0.25">
      <c r="A501" s="35">
        <v>8410</v>
      </c>
      <c r="B501" s="35"/>
      <c r="C501" s="2" t="s">
        <v>5</v>
      </c>
      <c r="D501" s="2">
        <v>6</v>
      </c>
      <c r="E501" s="2">
        <v>2.2999999999999998</v>
      </c>
      <c r="F501" s="12">
        <v>41153</v>
      </c>
      <c r="G501" s="18">
        <v>2014</v>
      </c>
      <c r="H501" s="2">
        <v>0</v>
      </c>
      <c r="I501" s="21">
        <v>1</v>
      </c>
      <c r="J501" s="2">
        <v>3</v>
      </c>
      <c r="K501" s="24">
        <v>2.5299999999999998</v>
      </c>
      <c r="L501" s="11">
        <v>1.1857707509881423</v>
      </c>
      <c r="M501" s="26">
        <f>J501/((8760)*(E501/1000))</f>
        <v>0.14889815366289458</v>
      </c>
    </row>
    <row r="502" spans="1:13" x14ac:dyDescent="0.25">
      <c r="A502" s="35">
        <v>8415</v>
      </c>
      <c r="B502" s="35"/>
      <c r="C502" s="2" t="s">
        <v>5</v>
      </c>
      <c r="D502" s="2">
        <v>6</v>
      </c>
      <c r="E502" s="2">
        <v>11.5</v>
      </c>
      <c r="F502" s="12">
        <v>41153</v>
      </c>
      <c r="G502" s="18">
        <v>2014</v>
      </c>
      <c r="H502" s="2">
        <v>0</v>
      </c>
      <c r="I502" s="21">
        <v>1</v>
      </c>
      <c r="J502" s="2">
        <v>15</v>
      </c>
      <c r="K502" s="24">
        <v>12.65</v>
      </c>
      <c r="L502" s="11">
        <v>1.1857707509881423</v>
      </c>
      <c r="M502" s="26">
        <f>J502/((8760)*(E502/1000))</f>
        <v>0.14889815366289458</v>
      </c>
    </row>
    <row r="503" spans="1:13" x14ac:dyDescent="0.25">
      <c r="A503" s="35">
        <v>1822</v>
      </c>
      <c r="B503" s="35"/>
      <c r="C503" s="2" t="s">
        <v>5</v>
      </c>
      <c r="D503" s="2">
        <v>2</v>
      </c>
      <c r="E503" s="2">
        <v>9.89</v>
      </c>
      <c r="F503" s="12">
        <v>40269</v>
      </c>
      <c r="G503" s="18">
        <v>2011</v>
      </c>
      <c r="H503" s="2">
        <v>0</v>
      </c>
      <c r="I503" s="21">
        <v>1</v>
      </c>
      <c r="J503" s="2">
        <v>13</v>
      </c>
      <c r="K503" s="24">
        <v>10.879000000000001</v>
      </c>
      <c r="L503" s="11">
        <v>1.1949627723136316</v>
      </c>
      <c r="M503" s="26">
        <f>J503/((8760)*(E503/1000))</f>
        <v>0.15005240291609528</v>
      </c>
    </row>
    <row r="504" spans="1:13" x14ac:dyDescent="0.25">
      <c r="A504" s="35">
        <v>1822</v>
      </c>
      <c r="B504" s="35"/>
      <c r="C504" s="2" t="s">
        <v>5</v>
      </c>
      <c r="D504" s="2">
        <v>2</v>
      </c>
      <c r="E504" s="2">
        <v>9.89</v>
      </c>
      <c r="F504" s="12">
        <v>40269</v>
      </c>
      <c r="G504" s="18">
        <v>2013</v>
      </c>
      <c r="H504" s="2">
        <v>0</v>
      </c>
      <c r="I504" s="21">
        <v>1</v>
      </c>
      <c r="J504" s="2">
        <v>13</v>
      </c>
      <c r="K504" s="24">
        <v>10.879000000000001</v>
      </c>
      <c r="L504" s="11">
        <v>1.1949627723136316</v>
      </c>
      <c r="M504" s="26">
        <f>J504/((8760)*(E504/1000))</f>
        <v>0.15005240291609528</v>
      </c>
    </row>
    <row r="505" spans="1:13" x14ac:dyDescent="0.25">
      <c r="A505" s="35">
        <v>8420</v>
      </c>
      <c r="B505" s="35"/>
      <c r="C505" s="2" t="s">
        <v>5</v>
      </c>
      <c r="D505" s="2">
        <v>6</v>
      </c>
      <c r="E505" s="2">
        <v>9.89</v>
      </c>
      <c r="F505" s="12">
        <v>41153</v>
      </c>
      <c r="G505" s="18">
        <v>2013</v>
      </c>
      <c r="H505" s="2">
        <v>0</v>
      </c>
      <c r="I505" s="21">
        <v>1</v>
      </c>
      <c r="J505" s="2">
        <v>13</v>
      </c>
      <c r="K505" s="24">
        <v>10.879000000000001</v>
      </c>
      <c r="L505" s="11">
        <v>1.1949627723136316</v>
      </c>
      <c r="M505" s="26">
        <f>J505/((8760)*(E505/1000))</f>
        <v>0.15005240291609528</v>
      </c>
    </row>
    <row r="506" spans="1:13" x14ac:dyDescent="0.25">
      <c r="A506" s="35">
        <v>8420</v>
      </c>
      <c r="B506" s="35"/>
      <c r="C506" s="2" t="s">
        <v>5</v>
      </c>
      <c r="D506" s="2">
        <v>6</v>
      </c>
      <c r="E506" s="2">
        <v>9.89</v>
      </c>
      <c r="F506" s="12">
        <v>41153</v>
      </c>
      <c r="G506" s="18">
        <v>2014</v>
      </c>
      <c r="H506" s="2">
        <v>0</v>
      </c>
      <c r="I506" s="21">
        <v>1</v>
      </c>
      <c r="J506" s="2">
        <v>13</v>
      </c>
      <c r="K506" s="24">
        <v>10.879000000000001</v>
      </c>
      <c r="L506" s="11">
        <v>1.1949627723136316</v>
      </c>
      <c r="M506" s="26">
        <f>J506/((8760)*(E506/1000))</f>
        <v>0.15005240291609528</v>
      </c>
    </row>
    <row r="507" spans="1:13" x14ac:dyDescent="0.25">
      <c r="A507" s="35">
        <v>330</v>
      </c>
      <c r="B507" s="35"/>
      <c r="C507" s="2" t="s">
        <v>5</v>
      </c>
      <c r="D507" s="2">
        <v>9</v>
      </c>
      <c r="E507" s="2">
        <v>9.8800000000000008</v>
      </c>
      <c r="F507" s="12">
        <v>40148</v>
      </c>
      <c r="G507" s="18">
        <v>2010</v>
      </c>
      <c r="H507" s="2">
        <v>0</v>
      </c>
      <c r="I507" s="21">
        <v>1</v>
      </c>
      <c r="J507" s="2">
        <v>13</v>
      </c>
      <c r="K507" s="24">
        <v>10.868000000000002</v>
      </c>
      <c r="L507" s="11">
        <v>1.1961722488038276</v>
      </c>
      <c r="M507" s="26">
        <f>J507/((8760)*(E507/1000))</f>
        <v>0.15020427781783222</v>
      </c>
    </row>
    <row r="508" spans="1:13" x14ac:dyDescent="0.25">
      <c r="A508" s="35">
        <v>330</v>
      </c>
      <c r="B508" s="35"/>
      <c r="C508" s="2" t="s">
        <v>5</v>
      </c>
      <c r="D508" s="2">
        <v>9</v>
      </c>
      <c r="E508" s="2">
        <v>9.8800000000000008</v>
      </c>
      <c r="F508" s="12">
        <v>40148</v>
      </c>
      <c r="G508" s="18">
        <v>2011</v>
      </c>
      <c r="H508" s="2">
        <v>0</v>
      </c>
      <c r="I508" s="21">
        <v>1</v>
      </c>
      <c r="J508" s="2">
        <v>13</v>
      </c>
      <c r="K508" s="24">
        <v>10.868000000000002</v>
      </c>
      <c r="L508" s="11">
        <v>1.1961722488038276</v>
      </c>
      <c r="M508" s="26">
        <f>J508/((8760)*(E508/1000))</f>
        <v>0.15020427781783222</v>
      </c>
    </row>
    <row r="509" spans="1:13" x14ac:dyDescent="0.25">
      <c r="A509" s="35">
        <v>330</v>
      </c>
      <c r="B509" s="35"/>
      <c r="C509" s="2" t="s">
        <v>5</v>
      </c>
      <c r="D509" s="2">
        <v>9</v>
      </c>
      <c r="E509" s="2">
        <v>9.8800000000000008</v>
      </c>
      <c r="F509" s="12">
        <v>40148</v>
      </c>
      <c r="G509" s="18">
        <v>2012</v>
      </c>
      <c r="H509" s="2">
        <v>0</v>
      </c>
      <c r="I509" s="21">
        <v>1</v>
      </c>
      <c r="J509" s="2">
        <v>13</v>
      </c>
      <c r="K509" s="24">
        <v>10.868000000000002</v>
      </c>
      <c r="L509" s="11">
        <v>1.1961722488038276</v>
      </c>
      <c r="M509" s="26">
        <f>J509/((8760)*(E509/1000))</f>
        <v>0.15020427781783222</v>
      </c>
    </row>
    <row r="510" spans="1:13" x14ac:dyDescent="0.25">
      <c r="A510" s="35">
        <v>330</v>
      </c>
      <c r="B510" s="35"/>
      <c r="C510" s="2" t="s">
        <v>5</v>
      </c>
      <c r="D510" s="2">
        <v>9</v>
      </c>
      <c r="E510" s="2">
        <v>9.8800000000000008</v>
      </c>
      <c r="F510" s="12">
        <v>40148</v>
      </c>
      <c r="G510" s="18">
        <v>2013</v>
      </c>
      <c r="H510" s="2">
        <v>0</v>
      </c>
      <c r="I510" s="21">
        <v>1</v>
      </c>
      <c r="J510" s="2">
        <v>13</v>
      </c>
      <c r="K510" s="24">
        <v>10.868000000000002</v>
      </c>
      <c r="L510" s="11">
        <v>1.1961722488038276</v>
      </c>
      <c r="M510" s="26">
        <f>J510/((8760)*(E510/1000))</f>
        <v>0.15020427781783222</v>
      </c>
    </row>
    <row r="511" spans="1:13" x14ac:dyDescent="0.25">
      <c r="A511" s="35">
        <v>170</v>
      </c>
      <c r="B511" s="35"/>
      <c r="C511" s="2" t="s">
        <v>5</v>
      </c>
      <c r="D511" s="2">
        <v>2</v>
      </c>
      <c r="E511" s="2">
        <v>3.024</v>
      </c>
      <c r="F511" s="12">
        <v>40087</v>
      </c>
      <c r="G511" s="18">
        <v>2010</v>
      </c>
      <c r="H511" s="2">
        <v>0</v>
      </c>
      <c r="I511" s="21">
        <v>1</v>
      </c>
      <c r="J511" s="2">
        <v>4</v>
      </c>
      <c r="K511" s="24">
        <v>3.3264000000000005</v>
      </c>
      <c r="L511" s="11">
        <v>1.2025012025012023</v>
      </c>
      <c r="M511" s="26">
        <f>J511/((8760)*(E511/1000))</f>
        <v>0.15099900944649802</v>
      </c>
    </row>
    <row r="512" spans="1:13" x14ac:dyDescent="0.25">
      <c r="A512" s="35">
        <v>170</v>
      </c>
      <c r="B512" s="35"/>
      <c r="C512" s="2" t="s">
        <v>5</v>
      </c>
      <c r="D512" s="2">
        <v>2</v>
      </c>
      <c r="E512" s="2">
        <v>3.024</v>
      </c>
      <c r="F512" s="12">
        <v>40087</v>
      </c>
      <c r="G512" s="18">
        <v>2011</v>
      </c>
      <c r="H512" s="2">
        <v>0</v>
      </c>
      <c r="I512" s="21">
        <v>1</v>
      </c>
      <c r="J512" s="2">
        <v>4</v>
      </c>
      <c r="K512" s="24">
        <v>3.3264000000000005</v>
      </c>
      <c r="L512" s="11">
        <v>1.2025012025012023</v>
      </c>
      <c r="M512" s="26">
        <f>J512/((8760)*(E512/1000))</f>
        <v>0.15099900944649802</v>
      </c>
    </row>
    <row r="513" spans="1:13" x14ac:dyDescent="0.25">
      <c r="A513" s="35">
        <v>170</v>
      </c>
      <c r="B513" s="35"/>
      <c r="C513" s="2" t="s">
        <v>5</v>
      </c>
      <c r="D513" s="2">
        <v>2</v>
      </c>
      <c r="E513" s="2">
        <v>3.024</v>
      </c>
      <c r="F513" s="12">
        <v>40087</v>
      </c>
      <c r="G513" s="18">
        <v>2013</v>
      </c>
      <c r="H513" s="2">
        <v>0</v>
      </c>
      <c r="I513" s="21">
        <v>1</v>
      </c>
      <c r="J513" s="2">
        <v>4</v>
      </c>
      <c r="K513" s="24">
        <v>3.3264000000000005</v>
      </c>
      <c r="L513" s="11">
        <v>1.2025012025012023</v>
      </c>
      <c r="M513" s="26">
        <f>J513/((8760)*(E513/1000))</f>
        <v>0.15099900944649802</v>
      </c>
    </row>
    <row r="514" spans="1:13" x14ac:dyDescent="0.25">
      <c r="A514" s="35">
        <v>170</v>
      </c>
      <c r="B514" s="35"/>
      <c r="C514" s="2" t="s">
        <v>5</v>
      </c>
      <c r="D514" s="2">
        <v>2</v>
      </c>
      <c r="E514" s="2">
        <v>3.024</v>
      </c>
      <c r="F514" s="12">
        <v>40087</v>
      </c>
      <c r="G514" s="18">
        <v>2014</v>
      </c>
      <c r="H514" s="2">
        <v>0</v>
      </c>
      <c r="I514" s="21">
        <v>1</v>
      </c>
      <c r="J514" s="2">
        <v>4</v>
      </c>
      <c r="K514" s="24">
        <v>3.3264000000000005</v>
      </c>
      <c r="L514" s="11">
        <v>1.2025012025012023</v>
      </c>
      <c r="M514" s="26">
        <f>J514/((8760)*(E514/1000))</f>
        <v>0.15099900944649802</v>
      </c>
    </row>
    <row r="515" spans="1:13" x14ac:dyDescent="0.25">
      <c r="A515" s="35">
        <v>1434</v>
      </c>
      <c r="B515" s="35"/>
      <c r="C515" s="2" t="s">
        <v>5</v>
      </c>
      <c r="D515" s="2">
        <v>2</v>
      </c>
      <c r="E515" s="2">
        <v>3.78</v>
      </c>
      <c r="F515" s="12">
        <v>40391</v>
      </c>
      <c r="G515" s="18">
        <v>2011</v>
      </c>
      <c r="H515" s="2">
        <v>0</v>
      </c>
      <c r="I515" s="21">
        <v>1</v>
      </c>
      <c r="J515" s="2">
        <v>5</v>
      </c>
      <c r="K515" s="24">
        <v>4.1580000000000004</v>
      </c>
      <c r="L515" s="11">
        <v>1.2025012025012023</v>
      </c>
      <c r="M515" s="26">
        <f>J515/((8760)*(E515/1000))</f>
        <v>0.15099900944649802</v>
      </c>
    </row>
    <row r="516" spans="1:13" x14ac:dyDescent="0.25">
      <c r="A516" s="35">
        <v>1434</v>
      </c>
      <c r="B516" s="35"/>
      <c r="C516" s="2" t="s">
        <v>5</v>
      </c>
      <c r="D516" s="2">
        <v>2</v>
      </c>
      <c r="E516" s="2">
        <v>3.78</v>
      </c>
      <c r="F516" s="12">
        <v>40391</v>
      </c>
      <c r="G516" s="18">
        <v>2013</v>
      </c>
      <c r="H516" s="2">
        <v>0</v>
      </c>
      <c r="I516" s="21">
        <v>1</v>
      </c>
      <c r="J516" s="2">
        <v>5</v>
      </c>
      <c r="K516" s="24">
        <v>4.1580000000000004</v>
      </c>
      <c r="L516" s="11">
        <v>1.2025012025012023</v>
      </c>
      <c r="M516" s="26">
        <f>J516/((8760)*(E516/1000))</f>
        <v>0.15099900944649802</v>
      </c>
    </row>
    <row r="517" spans="1:13" x14ac:dyDescent="0.25">
      <c r="A517" s="35">
        <v>2297</v>
      </c>
      <c r="B517" s="35"/>
      <c r="C517" s="2" t="s">
        <v>5</v>
      </c>
      <c r="D517" s="2">
        <v>8</v>
      </c>
      <c r="E517" s="2">
        <v>5.29</v>
      </c>
      <c r="F517" s="12">
        <v>40603</v>
      </c>
      <c r="G517" s="18">
        <v>2012</v>
      </c>
      <c r="H517" s="2">
        <v>0</v>
      </c>
      <c r="I517" s="21">
        <v>1</v>
      </c>
      <c r="J517" s="2">
        <v>7</v>
      </c>
      <c r="K517" s="24">
        <v>5.8190000000000008</v>
      </c>
      <c r="L517" s="11">
        <v>1.2029558343357964</v>
      </c>
      <c r="M517" s="26">
        <f>J517/((8760)*(E517/1000))</f>
        <v>0.15105609791887856</v>
      </c>
    </row>
    <row r="518" spans="1:13" x14ac:dyDescent="0.25">
      <c r="A518" s="35">
        <v>2297</v>
      </c>
      <c r="B518" s="35"/>
      <c r="C518" s="2" t="s">
        <v>5</v>
      </c>
      <c r="D518" s="2">
        <v>8</v>
      </c>
      <c r="E518" s="2">
        <v>5.29</v>
      </c>
      <c r="F518" s="12">
        <v>40603</v>
      </c>
      <c r="G518" s="18">
        <v>2014</v>
      </c>
      <c r="H518" s="2">
        <v>0</v>
      </c>
      <c r="I518" s="21">
        <v>1</v>
      </c>
      <c r="J518" s="2">
        <v>7</v>
      </c>
      <c r="K518" s="24">
        <v>5.8190000000000008</v>
      </c>
      <c r="L518" s="11">
        <v>1.2029558343357964</v>
      </c>
      <c r="M518" s="26">
        <f>J518/((8760)*(E518/1000))</f>
        <v>0.15105609791887856</v>
      </c>
    </row>
    <row r="519" spans="1:13" x14ac:dyDescent="0.25">
      <c r="A519" s="35">
        <v>8376</v>
      </c>
      <c r="B519" s="35"/>
      <c r="C519" s="2" t="s">
        <v>5</v>
      </c>
      <c r="D519" s="2">
        <v>13</v>
      </c>
      <c r="E519" s="2">
        <v>3.01</v>
      </c>
      <c r="F519" s="12">
        <v>41153</v>
      </c>
      <c r="G519" s="18">
        <v>2013</v>
      </c>
      <c r="H519" s="2">
        <v>0</v>
      </c>
      <c r="I519" s="21">
        <v>1</v>
      </c>
      <c r="J519" s="2">
        <v>4</v>
      </c>
      <c r="K519" s="24">
        <v>3.3109999999999999</v>
      </c>
      <c r="L519" s="11">
        <v>1.2080942313500453</v>
      </c>
      <c r="M519" s="26">
        <f>J519/((8760)*(E519/1000))</f>
        <v>0.1517013304206678</v>
      </c>
    </row>
    <row r="520" spans="1:13" x14ac:dyDescent="0.25">
      <c r="A520" s="35">
        <v>8376</v>
      </c>
      <c r="B520" s="35"/>
      <c r="C520" s="2" t="s">
        <v>5</v>
      </c>
      <c r="D520" s="2">
        <v>13</v>
      </c>
      <c r="E520" s="2">
        <v>3.01</v>
      </c>
      <c r="F520" s="12">
        <v>41153</v>
      </c>
      <c r="G520" s="18">
        <v>2014</v>
      </c>
      <c r="H520" s="2">
        <v>0</v>
      </c>
      <c r="I520" s="21">
        <v>1</v>
      </c>
      <c r="J520" s="2">
        <v>4</v>
      </c>
      <c r="K520" s="24">
        <v>3.3109999999999999</v>
      </c>
      <c r="L520" s="11">
        <v>1.2080942313500453</v>
      </c>
      <c r="M520" s="26">
        <f>J520/((8760)*(E520/1000))</f>
        <v>0.1517013304206678</v>
      </c>
    </row>
    <row r="521" spans="1:13" x14ac:dyDescent="0.25">
      <c r="A521" s="35">
        <v>8393</v>
      </c>
      <c r="B521" s="35"/>
      <c r="C521" s="2" t="s">
        <v>5</v>
      </c>
      <c r="D521" s="2">
        <v>6</v>
      </c>
      <c r="E521" s="2">
        <v>6.02</v>
      </c>
      <c r="F521" s="12">
        <v>41153</v>
      </c>
      <c r="G521" s="18">
        <v>2013</v>
      </c>
      <c r="H521" s="2">
        <v>0</v>
      </c>
      <c r="I521" s="21">
        <v>1</v>
      </c>
      <c r="J521" s="2">
        <v>8</v>
      </c>
      <c r="K521" s="24">
        <v>6.6219999999999999</v>
      </c>
      <c r="L521" s="11">
        <v>1.2080942313500453</v>
      </c>
      <c r="M521" s="26">
        <f>J521/((8760)*(E521/1000))</f>
        <v>0.1517013304206678</v>
      </c>
    </row>
    <row r="522" spans="1:13" x14ac:dyDescent="0.25">
      <c r="A522" s="35">
        <v>8393</v>
      </c>
      <c r="B522" s="35"/>
      <c r="C522" s="2" t="s">
        <v>5</v>
      </c>
      <c r="D522" s="2">
        <v>6</v>
      </c>
      <c r="E522" s="2">
        <v>6.02</v>
      </c>
      <c r="F522" s="12">
        <v>41153</v>
      </c>
      <c r="G522" s="18">
        <v>2014</v>
      </c>
      <c r="H522" s="2">
        <v>0</v>
      </c>
      <c r="I522" s="21">
        <v>1</v>
      </c>
      <c r="J522" s="2">
        <v>8</v>
      </c>
      <c r="K522" s="24">
        <v>6.6219999999999999</v>
      </c>
      <c r="L522" s="11">
        <v>1.2080942313500453</v>
      </c>
      <c r="M522" s="26">
        <f>J522/((8760)*(E522/1000))</f>
        <v>0.1517013304206678</v>
      </c>
    </row>
    <row r="523" spans="1:13" x14ac:dyDescent="0.25">
      <c r="A523" s="35">
        <v>8397</v>
      </c>
      <c r="B523" s="35"/>
      <c r="C523" s="2" t="s">
        <v>5</v>
      </c>
      <c r="D523" s="2">
        <v>6</v>
      </c>
      <c r="E523" s="2">
        <v>6.02</v>
      </c>
      <c r="F523" s="12">
        <v>41153</v>
      </c>
      <c r="G523" s="18">
        <v>2013</v>
      </c>
      <c r="H523" s="2">
        <v>0</v>
      </c>
      <c r="I523" s="21">
        <v>1</v>
      </c>
      <c r="J523" s="2">
        <v>8</v>
      </c>
      <c r="K523" s="24">
        <v>6.6219999999999999</v>
      </c>
      <c r="L523" s="11">
        <v>1.2080942313500453</v>
      </c>
      <c r="M523" s="26">
        <f>J523/((8760)*(E523/1000))</f>
        <v>0.1517013304206678</v>
      </c>
    </row>
    <row r="524" spans="1:13" x14ac:dyDescent="0.25">
      <c r="A524" s="35">
        <v>8397</v>
      </c>
      <c r="B524" s="35"/>
      <c r="C524" s="2" t="s">
        <v>5</v>
      </c>
      <c r="D524" s="2">
        <v>6</v>
      </c>
      <c r="E524" s="2">
        <v>6.02</v>
      </c>
      <c r="F524" s="12">
        <v>41153</v>
      </c>
      <c r="G524" s="18">
        <v>2014</v>
      </c>
      <c r="H524" s="2">
        <v>0</v>
      </c>
      <c r="I524" s="21">
        <v>1</v>
      </c>
      <c r="J524" s="2">
        <v>8</v>
      </c>
      <c r="K524" s="24">
        <v>6.6219999999999999</v>
      </c>
      <c r="L524" s="11">
        <v>1.2080942313500453</v>
      </c>
      <c r="M524" s="26">
        <f>J524/((8760)*(E524/1000))</f>
        <v>0.1517013304206678</v>
      </c>
    </row>
    <row r="525" spans="1:13" x14ac:dyDescent="0.25">
      <c r="A525" s="35">
        <v>1064</v>
      </c>
      <c r="B525" s="35"/>
      <c r="C525" s="2" t="s">
        <v>5</v>
      </c>
      <c r="D525" s="2">
        <v>9</v>
      </c>
      <c r="E525" s="2">
        <v>3.76</v>
      </c>
      <c r="F525" s="12">
        <v>40422</v>
      </c>
      <c r="G525" s="18">
        <v>2011</v>
      </c>
      <c r="H525" s="2">
        <v>0</v>
      </c>
      <c r="I525" s="21">
        <v>1</v>
      </c>
      <c r="J525" s="2">
        <v>5</v>
      </c>
      <c r="K525" s="24">
        <v>4.1360000000000001</v>
      </c>
      <c r="L525" s="11">
        <v>1.2088974854932302</v>
      </c>
      <c r="M525" s="26">
        <f>J525/((8760)*(E525/1000))</f>
        <v>0.15180219566695816</v>
      </c>
    </row>
    <row r="526" spans="1:13" x14ac:dyDescent="0.25">
      <c r="A526" s="35">
        <v>1064</v>
      </c>
      <c r="B526" s="35"/>
      <c r="C526" s="2" t="s">
        <v>5</v>
      </c>
      <c r="D526" s="2">
        <v>9</v>
      </c>
      <c r="E526" s="2">
        <v>3.76</v>
      </c>
      <c r="F526" s="12">
        <v>40422</v>
      </c>
      <c r="G526" s="18">
        <v>2013</v>
      </c>
      <c r="H526" s="2">
        <v>0</v>
      </c>
      <c r="I526" s="21">
        <v>1</v>
      </c>
      <c r="J526" s="2">
        <v>5</v>
      </c>
      <c r="K526" s="24">
        <v>4.1360000000000001</v>
      </c>
      <c r="L526" s="11">
        <v>1.2088974854932302</v>
      </c>
      <c r="M526" s="26">
        <f>J526/((8760)*(E526/1000))</f>
        <v>0.15180219566695816</v>
      </c>
    </row>
    <row r="527" spans="1:13" x14ac:dyDescent="0.25">
      <c r="A527" s="35">
        <v>1064</v>
      </c>
      <c r="B527" s="35"/>
      <c r="C527" s="2" t="s">
        <v>5</v>
      </c>
      <c r="D527" s="2">
        <v>9</v>
      </c>
      <c r="E527" s="2">
        <v>3.76</v>
      </c>
      <c r="F527" s="12">
        <v>40422</v>
      </c>
      <c r="G527" s="18">
        <v>2014</v>
      </c>
      <c r="H527" s="2">
        <v>0</v>
      </c>
      <c r="I527" s="21">
        <v>1</v>
      </c>
      <c r="J527" s="2">
        <v>5</v>
      </c>
      <c r="K527" s="24">
        <v>4.1360000000000001</v>
      </c>
      <c r="L527" s="11">
        <v>1.2088974854932302</v>
      </c>
      <c r="M527" s="26">
        <f>J527/((8760)*(E527/1000))</f>
        <v>0.15180219566695816</v>
      </c>
    </row>
    <row r="528" spans="1:13" x14ac:dyDescent="0.25">
      <c r="A528" s="35">
        <v>1723</v>
      </c>
      <c r="B528" s="35"/>
      <c r="C528" s="2" t="s">
        <v>5</v>
      </c>
      <c r="D528" s="2">
        <v>5</v>
      </c>
      <c r="E528" s="2">
        <v>7.52</v>
      </c>
      <c r="F528" s="12">
        <v>40452</v>
      </c>
      <c r="G528" s="18">
        <v>2013</v>
      </c>
      <c r="H528" s="2">
        <v>0</v>
      </c>
      <c r="I528" s="21">
        <v>1</v>
      </c>
      <c r="J528" s="2">
        <v>10</v>
      </c>
      <c r="K528" s="24">
        <v>8.2720000000000002</v>
      </c>
      <c r="L528" s="11">
        <v>1.2088974854932302</v>
      </c>
      <c r="M528" s="26">
        <f>J528/((8760)*(E528/1000))</f>
        <v>0.15180219566695816</v>
      </c>
    </row>
    <row r="529" spans="1:13" x14ac:dyDescent="0.25">
      <c r="A529" s="35">
        <v>176</v>
      </c>
      <c r="B529" s="35"/>
      <c r="C529" s="2" t="s">
        <v>5</v>
      </c>
      <c r="D529" s="2">
        <v>2</v>
      </c>
      <c r="E529" s="2">
        <v>3</v>
      </c>
      <c r="F529" s="12">
        <v>40087</v>
      </c>
      <c r="G529" s="18">
        <v>2010</v>
      </c>
      <c r="H529" s="2">
        <v>0</v>
      </c>
      <c r="I529" s="21">
        <v>1</v>
      </c>
      <c r="J529" s="2">
        <v>4</v>
      </c>
      <c r="K529" s="24">
        <v>3.3000000000000003</v>
      </c>
      <c r="L529" s="11">
        <v>1.2121212121212119</v>
      </c>
      <c r="M529" s="26">
        <f>J529/((8760)*(E529/1000))</f>
        <v>0.15220700152207001</v>
      </c>
    </row>
    <row r="530" spans="1:13" x14ac:dyDescent="0.25">
      <c r="A530" s="35">
        <v>176</v>
      </c>
      <c r="B530" s="35"/>
      <c r="C530" s="2" t="s">
        <v>5</v>
      </c>
      <c r="D530" s="2">
        <v>2</v>
      </c>
      <c r="E530" s="2">
        <v>3</v>
      </c>
      <c r="F530" s="12">
        <v>40087</v>
      </c>
      <c r="G530" s="18">
        <v>2011</v>
      </c>
      <c r="H530" s="2">
        <v>0</v>
      </c>
      <c r="I530" s="21">
        <v>1</v>
      </c>
      <c r="J530" s="2">
        <v>4</v>
      </c>
      <c r="K530" s="24">
        <v>3.3000000000000003</v>
      </c>
      <c r="L530" s="11">
        <v>1.2121212121212119</v>
      </c>
      <c r="M530" s="26">
        <f>J530/((8760)*(E530/1000))</f>
        <v>0.15220700152207001</v>
      </c>
    </row>
    <row r="531" spans="1:13" x14ac:dyDescent="0.25">
      <c r="A531" s="35">
        <v>176</v>
      </c>
      <c r="B531" s="35"/>
      <c r="C531" s="2" t="s">
        <v>5</v>
      </c>
      <c r="D531" s="2">
        <v>2</v>
      </c>
      <c r="E531" s="2">
        <v>3</v>
      </c>
      <c r="F531" s="12">
        <v>40087</v>
      </c>
      <c r="G531" s="18">
        <v>2012</v>
      </c>
      <c r="H531" s="2">
        <v>0</v>
      </c>
      <c r="I531" s="21">
        <v>1</v>
      </c>
      <c r="J531" s="2">
        <v>4</v>
      </c>
      <c r="K531" s="24">
        <v>3.3000000000000003</v>
      </c>
      <c r="L531" s="11">
        <v>1.2121212121212119</v>
      </c>
      <c r="M531" s="26">
        <f>J531/((8760)*(E531/1000))</f>
        <v>0.15220700152207001</v>
      </c>
    </row>
    <row r="532" spans="1:13" x14ac:dyDescent="0.25">
      <c r="A532" s="35">
        <v>176</v>
      </c>
      <c r="B532" s="35"/>
      <c r="C532" s="2" t="s">
        <v>5</v>
      </c>
      <c r="D532" s="2">
        <v>2</v>
      </c>
      <c r="E532" s="2">
        <v>3</v>
      </c>
      <c r="F532" s="12">
        <v>40087</v>
      </c>
      <c r="G532" s="18">
        <v>2014</v>
      </c>
      <c r="H532" s="2">
        <v>0</v>
      </c>
      <c r="I532" s="21">
        <v>1</v>
      </c>
      <c r="J532" s="2">
        <v>4</v>
      </c>
      <c r="K532" s="24">
        <v>3.3000000000000003</v>
      </c>
      <c r="L532" s="11">
        <v>1.2121212121212119</v>
      </c>
      <c r="M532" s="26">
        <f>J532/((8760)*(E532/1000))</f>
        <v>0.15220700152207001</v>
      </c>
    </row>
    <row r="533" spans="1:13" x14ac:dyDescent="0.25">
      <c r="A533" s="35">
        <v>1646</v>
      </c>
      <c r="B533" s="35"/>
      <c r="C533" s="2" t="s">
        <v>5</v>
      </c>
      <c r="D533" s="2">
        <v>2</v>
      </c>
      <c r="E533" s="2">
        <v>6</v>
      </c>
      <c r="F533" s="12">
        <v>40330</v>
      </c>
      <c r="G533" s="18">
        <v>2012</v>
      </c>
      <c r="H533" s="2">
        <v>0</v>
      </c>
      <c r="I533" s="21">
        <v>1</v>
      </c>
      <c r="J533" s="2">
        <v>8</v>
      </c>
      <c r="K533" s="24">
        <v>6.6000000000000005</v>
      </c>
      <c r="L533" s="11">
        <v>1.2121212121212119</v>
      </c>
      <c r="M533" s="26">
        <f>J533/((8760)*(E533/1000))</f>
        <v>0.15220700152207001</v>
      </c>
    </row>
    <row r="534" spans="1:13" x14ac:dyDescent="0.25">
      <c r="A534" s="35">
        <v>1646</v>
      </c>
      <c r="B534" s="35"/>
      <c r="C534" s="2" t="s">
        <v>5</v>
      </c>
      <c r="D534" s="2">
        <v>2</v>
      </c>
      <c r="E534" s="2">
        <v>6</v>
      </c>
      <c r="F534" s="12">
        <v>40330</v>
      </c>
      <c r="G534" s="18">
        <v>2014</v>
      </c>
      <c r="H534" s="2">
        <v>0</v>
      </c>
      <c r="I534" s="21">
        <v>1</v>
      </c>
      <c r="J534" s="2">
        <v>8</v>
      </c>
      <c r="K534" s="24">
        <v>6.6000000000000005</v>
      </c>
      <c r="L534" s="11">
        <v>1.2121212121212119</v>
      </c>
      <c r="M534" s="26">
        <f>J534/((8760)*(E534/1000))</f>
        <v>0.15220700152207001</v>
      </c>
    </row>
    <row r="535" spans="1:13" x14ac:dyDescent="0.25">
      <c r="A535" s="35">
        <v>2237</v>
      </c>
      <c r="B535" s="35"/>
      <c r="C535" s="2" t="s">
        <v>5</v>
      </c>
      <c r="D535" s="2">
        <v>2</v>
      </c>
      <c r="E535" s="2">
        <v>5.25</v>
      </c>
      <c r="F535" s="12">
        <v>40544</v>
      </c>
      <c r="G535" s="18">
        <v>2011</v>
      </c>
      <c r="H535" s="2">
        <v>0</v>
      </c>
      <c r="I535" s="21">
        <v>0.99999999999999989</v>
      </c>
      <c r="J535" s="2">
        <v>7</v>
      </c>
      <c r="K535" s="24">
        <v>5.7749999999999995</v>
      </c>
      <c r="L535" s="11">
        <v>1.2121212121212122</v>
      </c>
      <c r="M535" s="26">
        <f>J535/((8760)*(E535/1000))</f>
        <v>0.15220700152207001</v>
      </c>
    </row>
    <row r="536" spans="1:13" x14ac:dyDescent="0.25">
      <c r="A536" s="35">
        <v>2237</v>
      </c>
      <c r="B536" s="35"/>
      <c r="C536" s="2" t="s">
        <v>5</v>
      </c>
      <c r="D536" s="2">
        <v>2</v>
      </c>
      <c r="E536" s="2">
        <v>5.25</v>
      </c>
      <c r="F536" s="12">
        <v>40544</v>
      </c>
      <c r="G536" s="18">
        <v>2014</v>
      </c>
      <c r="H536" s="2">
        <v>0</v>
      </c>
      <c r="I536" s="21">
        <v>1</v>
      </c>
      <c r="J536" s="2">
        <v>7</v>
      </c>
      <c r="K536" s="24">
        <v>5.7750000000000004</v>
      </c>
      <c r="L536" s="11">
        <v>1.2121212121212122</v>
      </c>
      <c r="M536" s="26">
        <f>J536/((8760)*(E536/1000))</f>
        <v>0.15220700152207001</v>
      </c>
    </row>
    <row r="537" spans="1:13" x14ac:dyDescent="0.25">
      <c r="A537" s="35">
        <v>226</v>
      </c>
      <c r="B537" s="35"/>
      <c r="C537" s="2" t="s">
        <v>5</v>
      </c>
      <c r="D537" s="2">
        <v>2</v>
      </c>
      <c r="E537" s="2">
        <v>4.5</v>
      </c>
      <c r="F537" s="12">
        <v>40087</v>
      </c>
      <c r="G537" s="18">
        <v>2010</v>
      </c>
      <c r="H537" s="2">
        <v>0</v>
      </c>
      <c r="I537" s="21">
        <v>1</v>
      </c>
      <c r="J537" s="2">
        <v>6</v>
      </c>
      <c r="K537" s="36">
        <v>4.95</v>
      </c>
      <c r="L537" s="11">
        <v>1.2121212121212122</v>
      </c>
      <c r="M537" s="26">
        <f>J537/((8760)*(E537/1000))</f>
        <v>0.15220700152207003</v>
      </c>
    </row>
    <row r="538" spans="1:13" x14ac:dyDescent="0.25">
      <c r="A538" s="35">
        <v>226</v>
      </c>
      <c r="B538" s="35"/>
      <c r="C538" s="2" t="s">
        <v>5</v>
      </c>
      <c r="D538" s="2">
        <v>2</v>
      </c>
      <c r="E538" s="2">
        <v>4.5</v>
      </c>
      <c r="F538" s="12">
        <v>40087</v>
      </c>
      <c r="G538" s="18">
        <v>2011</v>
      </c>
      <c r="H538" s="2">
        <v>0</v>
      </c>
      <c r="I538" s="21">
        <v>1</v>
      </c>
      <c r="J538" s="2">
        <v>6</v>
      </c>
      <c r="K538" s="24">
        <v>4.95</v>
      </c>
      <c r="L538" s="11">
        <v>1.2121212121212122</v>
      </c>
      <c r="M538" s="26">
        <f>J538/((8760)*(E538/1000))</f>
        <v>0.15220700152207003</v>
      </c>
    </row>
    <row r="539" spans="1:13" x14ac:dyDescent="0.25">
      <c r="A539" s="35">
        <v>226</v>
      </c>
      <c r="B539" s="35"/>
      <c r="C539" s="2" t="s">
        <v>5</v>
      </c>
      <c r="D539" s="2">
        <v>2</v>
      </c>
      <c r="E539" s="2">
        <v>4.5</v>
      </c>
      <c r="F539" s="12">
        <v>40087</v>
      </c>
      <c r="G539" s="18">
        <v>2012</v>
      </c>
      <c r="H539" s="2">
        <v>0</v>
      </c>
      <c r="I539" s="21">
        <v>1</v>
      </c>
      <c r="J539" s="2">
        <v>6</v>
      </c>
      <c r="K539" s="24">
        <v>4.95</v>
      </c>
      <c r="L539" s="11">
        <v>1.2121212121212122</v>
      </c>
      <c r="M539" s="26">
        <f>J539/((8760)*(E539/1000))</f>
        <v>0.15220700152207003</v>
      </c>
    </row>
    <row r="540" spans="1:13" x14ac:dyDescent="0.25">
      <c r="A540" s="35">
        <v>226</v>
      </c>
      <c r="B540" s="35"/>
      <c r="C540" s="2" t="s">
        <v>5</v>
      </c>
      <c r="D540" s="2">
        <v>2</v>
      </c>
      <c r="E540" s="2">
        <v>4.5</v>
      </c>
      <c r="F540" s="12">
        <v>40087</v>
      </c>
      <c r="G540" s="18">
        <v>2013</v>
      </c>
      <c r="H540" s="2">
        <v>0</v>
      </c>
      <c r="I540" s="21">
        <v>1</v>
      </c>
      <c r="J540" s="2">
        <v>6</v>
      </c>
      <c r="K540" s="24">
        <v>4.95</v>
      </c>
      <c r="L540" s="11">
        <v>1.2121212121212122</v>
      </c>
      <c r="M540" s="26">
        <f>J540/((8760)*(E540/1000))</f>
        <v>0.15220700152207003</v>
      </c>
    </row>
    <row r="541" spans="1:13" x14ac:dyDescent="0.25">
      <c r="A541" s="35">
        <v>226</v>
      </c>
      <c r="B541" s="35"/>
      <c r="C541" s="2" t="s">
        <v>5</v>
      </c>
      <c r="D541" s="2">
        <v>2</v>
      </c>
      <c r="E541" s="2">
        <v>4.5</v>
      </c>
      <c r="F541" s="12">
        <v>40087</v>
      </c>
      <c r="G541" s="18">
        <v>2014</v>
      </c>
      <c r="H541" s="2">
        <v>0</v>
      </c>
      <c r="I541" s="21">
        <v>1</v>
      </c>
      <c r="J541" s="2">
        <v>6</v>
      </c>
      <c r="K541" s="24">
        <v>4.95</v>
      </c>
      <c r="L541" s="11">
        <v>1.2121212121212122</v>
      </c>
      <c r="M541" s="26">
        <f>J541/((8760)*(E541/1000))</f>
        <v>0.15220700152207003</v>
      </c>
    </row>
    <row r="542" spans="1:13" x14ac:dyDescent="0.25">
      <c r="A542" s="35">
        <v>1319</v>
      </c>
      <c r="B542" s="35"/>
      <c r="C542" s="2" t="s">
        <v>5</v>
      </c>
      <c r="D542" s="2">
        <v>8</v>
      </c>
      <c r="E542" s="2">
        <v>2.99</v>
      </c>
      <c r="F542" s="12">
        <v>40513</v>
      </c>
      <c r="G542" s="18">
        <v>2012</v>
      </c>
      <c r="H542" s="2">
        <v>0</v>
      </c>
      <c r="I542" s="21">
        <v>1</v>
      </c>
      <c r="J542" s="2">
        <v>4</v>
      </c>
      <c r="K542" s="24">
        <v>3.2890000000000006</v>
      </c>
      <c r="L542" s="11">
        <v>1.2161751292186072</v>
      </c>
      <c r="M542" s="26">
        <f>J542/((8760)*(E542/1000))</f>
        <v>0.15271605503886623</v>
      </c>
    </row>
    <row r="543" spans="1:13" x14ac:dyDescent="0.25">
      <c r="A543" s="35">
        <v>1319</v>
      </c>
      <c r="B543" s="35"/>
      <c r="C543" s="2" t="s">
        <v>5</v>
      </c>
      <c r="D543" s="2">
        <v>8</v>
      </c>
      <c r="E543" s="2">
        <v>2.99</v>
      </c>
      <c r="F543" s="12">
        <v>40513</v>
      </c>
      <c r="G543" s="18">
        <v>2014</v>
      </c>
      <c r="H543" s="2">
        <v>0</v>
      </c>
      <c r="I543" s="21">
        <v>1</v>
      </c>
      <c r="J543" s="2">
        <v>4</v>
      </c>
      <c r="K543" s="24">
        <v>3.2890000000000006</v>
      </c>
      <c r="L543" s="11">
        <v>1.2161751292186072</v>
      </c>
      <c r="M543" s="26">
        <f>J543/((8760)*(E543/1000))</f>
        <v>0.15271605503886623</v>
      </c>
    </row>
    <row r="544" spans="1:13" x14ac:dyDescent="0.25">
      <c r="A544" s="35">
        <v>1458</v>
      </c>
      <c r="B544" s="35"/>
      <c r="C544" s="2" t="s">
        <v>5</v>
      </c>
      <c r="D544" s="2">
        <v>8</v>
      </c>
      <c r="E544" s="2">
        <v>2.99</v>
      </c>
      <c r="F544" s="12">
        <v>40513</v>
      </c>
      <c r="G544" s="18">
        <v>2012</v>
      </c>
      <c r="H544" s="2">
        <v>0</v>
      </c>
      <c r="I544" s="21">
        <v>1</v>
      </c>
      <c r="J544" s="2">
        <v>4</v>
      </c>
      <c r="K544" s="24">
        <v>3.2890000000000006</v>
      </c>
      <c r="L544" s="11">
        <v>1.2161751292186072</v>
      </c>
      <c r="M544" s="26">
        <f>J544/((8760)*(E544/1000))</f>
        <v>0.15271605503886623</v>
      </c>
    </row>
    <row r="545" spans="1:13" x14ac:dyDescent="0.25">
      <c r="A545" s="35">
        <v>1458</v>
      </c>
      <c r="B545" s="35"/>
      <c r="C545" s="2" t="s">
        <v>5</v>
      </c>
      <c r="D545" s="2">
        <v>8</v>
      </c>
      <c r="E545" s="2">
        <v>2.99</v>
      </c>
      <c r="F545" s="12">
        <v>40513</v>
      </c>
      <c r="G545" s="18">
        <v>2013</v>
      </c>
      <c r="H545" s="2">
        <v>0</v>
      </c>
      <c r="I545" s="21">
        <v>1</v>
      </c>
      <c r="J545" s="2">
        <v>4</v>
      </c>
      <c r="K545" s="24">
        <v>3.2890000000000006</v>
      </c>
      <c r="L545" s="11">
        <v>1.2161751292186072</v>
      </c>
      <c r="M545" s="26">
        <f>J545/((8760)*(E545/1000))</f>
        <v>0.15271605503886623</v>
      </c>
    </row>
    <row r="546" spans="1:13" x14ac:dyDescent="0.25">
      <c r="A546" s="35">
        <v>8329</v>
      </c>
      <c r="B546" s="35"/>
      <c r="C546" s="2" t="s">
        <v>5</v>
      </c>
      <c r="D546" s="2">
        <v>8</v>
      </c>
      <c r="E546" s="2">
        <v>2.99</v>
      </c>
      <c r="F546" s="12">
        <v>41122</v>
      </c>
      <c r="G546" s="18">
        <v>2014</v>
      </c>
      <c r="H546" s="2">
        <v>0</v>
      </c>
      <c r="I546" s="21">
        <v>1</v>
      </c>
      <c r="J546" s="2">
        <v>4</v>
      </c>
      <c r="K546" s="24">
        <v>3.2890000000000006</v>
      </c>
      <c r="L546" s="11">
        <v>1.2161751292186072</v>
      </c>
      <c r="M546" s="26">
        <f>J546/((8760)*(E546/1000))</f>
        <v>0.15271605503886623</v>
      </c>
    </row>
    <row r="547" spans="1:13" x14ac:dyDescent="0.25">
      <c r="A547" s="35">
        <v>2399</v>
      </c>
      <c r="B547" s="35"/>
      <c r="C547" s="2" t="s">
        <v>5</v>
      </c>
      <c r="D547" s="2">
        <v>6</v>
      </c>
      <c r="E547" s="2">
        <v>8.9700000000000006</v>
      </c>
      <c r="F547" s="12">
        <v>40575</v>
      </c>
      <c r="G547" s="18">
        <v>2012</v>
      </c>
      <c r="H547" s="2">
        <v>0</v>
      </c>
      <c r="I547" s="21">
        <v>1</v>
      </c>
      <c r="J547" s="2">
        <v>12</v>
      </c>
      <c r="K547" s="24">
        <v>9.8670000000000009</v>
      </c>
      <c r="L547" s="11">
        <v>1.2161751292186074</v>
      </c>
      <c r="M547" s="26">
        <f>J547/((8760)*(E547/1000))</f>
        <v>0.15271605503886623</v>
      </c>
    </row>
    <row r="548" spans="1:13" x14ac:dyDescent="0.25">
      <c r="A548" s="35">
        <v>2399</v>
      </c>
      <c r="B548" s="35"/>
      <c r="C548" s="2" t="s">
        <v>5</v>
      </c>
      <c r="D548" s="2">
        <v>6</v>
      </c>
      <c r="E548" s="2">
        <v>8.9700000000000006</v>
      </c>
      <c r="F548" s="12">
        <v>40575</v>
      </c>
      <c r="G548" s="18">
        <v>2013</v>
      </c>
      <c r="H548" s="2">
        <v>0</v>
      </c>
      <c r="I548" s="21">
        <v>1</v>
      </c>
      <c r="J548" s="2">
        <v>12</v>
      </c>
      <c r="K548" s="24">
        <v>9.8670000000000009</v>
      </c>
      <c r="L548" s="11">
        <v>1.2161751292186074</v>
      </c>
      <c r="M548" s="26">
        <f>J548/((8760)*(E548/1000))</f>
        <v>0.15271605503886623</v>
      </c>
    </row>
    <row r="549" spans="1:13" x14ac:dyDescent="0.25">
      <c r="A549" s="35">
        <v>8413</v>
      </c>
      <c r="B549" s="35"/>
      <c r="C549" s="2" t="s">
        <v>5</v>
      </c>
      <c r="D549" s="2">
        <v>6</v>
      </c>
      <c r="E549" s="2">
        <v>8.9700000000000006</v>
      </c>
      <c r="F549" s="12">
        <v>41153</v>
      </c>
      <c r="G549" s="18">
        <v>2014</v>
      </c>
      <c r="H549" s="2">
        <v>0</v>
      </c>
      <c r="I549" s="21">
        <v>1</v>
      </c>
      <c r="J549" s="2">
        <v>12</v>
      </c>
      <c r="K549" s="24">
        <v>9.8670000000000009</v>
      </c>
      <c r="L549" s="11">
        <v>1.2161751292186074</v>
      </c>
      <c r="M549" s="26">
        <f>J549/((8760)*(E549/1000))</f>
        <v>0.15271605503886623</v>
      </c>
    </row>
    <row r="550" spans="1:13" x14ac:dyDescent="0.25">
      <c r="A550" s="35">
        <v>1464</v>
      </c>
      <c r="B550" s="35"/>
      <c r="C550" s="2" t="s">
        <v>5</v>
      </c>
      <c r="D550" s="2">
        <v>2</v>
      </c>
      <c r="E550" s="2">
        <v>6.72</v>
      </c>
      <c r="F550" s="12">
        <v>40452</v>
      </c>
      <c r="G550" s="18">
        <v>2011</v>
      </c>
      <c r="H550" s="2">
        <v>0</v>
      </c>
      <c r="I550" s="21">
        <v>1</v>
      </c>
      <c r="J550" s="2">
        <v>9</v>
      </c>
      <c r="K550" s="24">
        <v>7.3920000000000003</v>
      </c>
      <c r="L550" s="11">
        <v>1.2175324675324675</v>
      </c>
      <c r="M550" s="26">
        <f>J550/((8760)*(E550/1000))</f>
        <v>0.15288649706457927</v>
      </c>
    </row>
    <row r="551" spans="1:13" x14ac:dyDescent="0.25">
      <c r="A551" s="35">
        <v>1464</v>
      </c>
      <c r="B551" s="35"/>
      <c r="C551" s="2" t="s">
        <v>5</v>
      </c>
      <c r="D551" s="2">
        <v>2</v>
      </c>
      <c r="E551" s="2">
        <v>6.72</v>
      </c>
      <c r="F551" s="12">
        <v>40452</v>
      </c>
      <c r="G551" s="18">
        <v>2013</v>
      </c>
      <c r="H551" s="2">
        <v>0</v>
      </c>
      <c r="I551" s="21">
        <v>1</v>
      </c>
      <c r="J551" s="2">
        <v>9</v>
      </c>
      <c r="K551" s="24">
        <v>7.3920000000000003</v>
      </c>
      <c r="L551" s="11">
        <v>1.2175324675324675</v>
      </c>
      <c r="M551" s="26">
        <f>J551/((8760)*(E551/1000))</f>
        <v>0.15288649706457927</v>
      </c>
    </row>
    <row r="552" spans="1:13" x14ac:dyDescent="0.25">
      <c r="A552" s="35">
        <v>8367</v>
      </c>
      <c r="B552" s="35"/>
      <c r="C552" s="2" t="s">
        <v>5</v>
      </c>
      <c r="D552" s="2">
        <v>13</v>
      </c>
      <c r="E552" s="2">
        <v>4.4649999999999999</v>
      </c>
      <c r="F552" s="12">
        <v>41122</v>
      </c>
      <c r="G552" s="18">
        <v>2013</v>
      </c>
      <c r="H552" s="2">
        <v>0</v>
      </c>
      <c r="I552" s="21">
        <v>1</v>
      </c>
      <c r="J552" s="2">
        <v>6</v>
      </c>
      <c r="K552" s="24">
        <v>4.9115000000000002</v>
      </c>
      <c r="L552" s="11">
        <v>1.2216227221826326</v>
      </c>
      <c r="M552" s="26">
        <f>J552/((8760)*(E552/1000))</f>
        <v>0.15340011351608401</v>
      </c>
    </row>
    <row r="553" spans="1:13" x14ac:dyDescent="0.25">
      <c r="A553" s="35">
        <v>685</v>
      </c>
      <c r="B553" s="35"/>
      <c r="C553" s="2" t="s">
        <v>5</v>
      </c>
      <c r="D553" s="2">
        <v>4</v>
      </c>
      <c r="E553" s="2">
        <v>4.4400000000000004</v>
      </c>
      <c r="F553" s="12">
        <v>40238</v>
      </c>
      <c r="G553" s="18">
        <v>2013</v>
      </c>
      <c r="H553" s="2">
        <v>0</v>
      </c>
      <c r="I553" s="21">
        <v>1</v>
      </c>
      <c r="J553" s="2">
        <v>6</v>
      </c>
      <c r="K553" s="24">
        <v>4.8840000000000012</v>
      </c>
      <c r="L553" s="11">
        <v>1.2285012285012282</v>
      </c>
      <c r="M553" s="26">
        <f>J553/((8760)*(E553/1000))</f>
        <v>0.15426385289398986</v>
      </c>
    </row>
    <row r="554" spans="1:13" x14ac:dyDescent="0.25">
      <c r="A554" s="35">
        <v>2474</v>
      </c>
      <c r="B554" s="35"/>
      <c r="C554" s="2" t="s">
        <v>5</v>
      </c>
      <c r="D554" s="2">
        <v>9</v>
      </c>
      <c r="E554" s="2">
        <v>5.17</v>
      </c>
      <c r="F554" s="12">
        <v>40634</v>
      </c>
      <c r="G554" s="18">
        <v>2012</v>
      </c>
      <c r="H554" s="2">
        <v>0</v>
      </c>
      <c r="I554" s="21">
        <v>1</v>
      </c>
      <c r="J554" s="2">
        <v>7</v>
      </c>
      <c r="K554" s="24">
        <v>5.6870000000000003</v>
      </c>
      <c r="L554" s="11">
        <v>1.2308774397749251</v>
      </c>
      <c r="M554" s="26">
        <f>J554/((8760)*(E554/1000))</f>
        <v>0.15456223558817556</v>
      </c>
    </row>
    <row r="555" spans="1:13" x14ac:dyDescent="0.25">
      <c r="A555" s="35">
        <v>2474</v>
      </c>
      <c r="B555" s="35"/>
      <c r="C555" s="2" t="s">
        <v>5</v>
      </c>
      <c r="D555" s="2">
        <v>9</v>
      </c>
      <c r="E555" s="2">
        <v>5.17</v>
      </c>
      <c r="F555" s="12">
        <v>40634</v>
      </c>
      <c r="G555" s="18">
        <v>2013</v>
      </c>
      <c r="H555" s="2">
        <v>0</v>
      </c>
      <c r="I555" s="21">
        <v>1</v>
      </c>
      <c r="J555" s="2">
        <v>7</v>
      </c>
      <c r="K555" s="24">
        <v>5.6870000000000003</v>
      </c>
      <c r="L555" s="11">
        <v>1.2308774397749251</v>
      </c>
      <c r="M555" s="26">
        <f>J555/((8760)*(E555/1000))</f>
        <v>0.15456223558817556</v>
      </c>
    </row>
    <row r="556" spans="1:13" x14ac:dyDescent="0.25">
      <c r="A556" s="35">
        <v>8380</v>
      </c>
      <c r="B556" s="35"/>
      <c r="C556" s="2" t="s">
        <v>5</v>
      </c>
      <c r="D556" s="2">
        <v>13</v>
      </c>
      <c r="E556" s="2">
        <v>5.17</v>
      </c>
      <c r="F556" s="12">
        <v>41122</v>
      </c>
      <c r="G556" s="18">
        <v>2013</v>
      </c>
      <c r="H556" s="2">
        <v>0</v>
      </c>
      <c r="I556" s="21">
        <v>1</v>
      </c>
      <c r="J556" s="2">
        <v>7</v>
      </c>
      <c r="K556" s="24">
        <v>5.6870000000000003</v>
      </c>
      <c r="L556" s="11">
        <v>1.2308774397749251</v>
      </c>
      <c r="M556" s="26">
        <f>J556/((8760)*(E556/1000))</f>
        <v>0.15456223558817556</v>
      </c>
    </row>
    <row r="557" spans="1:13" x14ac:dyDescent="0.25">
      <c r="A557" s="35">
        <v>8380</v>
      </c>
      <c r="B557" s="35"/>
      <c r="C557" s="2" t="s">
        <v>5</v>
      </c>
      <c r="D557" s="2">
        <v>13</v>
      </c>
      <c r="E557" s="2">
        <v>5.17</v>
      </c>
      <c r="F557" s="12">
        <v>41122</v>
      </c>
      <c r="G557" s="18">
        <v>2014</v>
      </c>
      <c r="H557" s="2">
        <v>0</v>
      </c>
      <c r="I557" s="21">
        <v>1</v>
      </c>
      <c r="J557" s="2">
        <v>7</v>
      </c>
      <c r="K557" s="24">
        <v>5.6870000000000003</v>
      </c>
      <c r="L557" s="11">
        <v>1.2308774397749251</v>
      </c>
      <c r="M557" s="26">
        <f>J557/((8760)*(E557/1000))</f>
        <v>0.15456223558817556</v>
      </c>
    </row>
    <row r="558" spans="1:13" x14ac:dyDescent="0.25">
      <c r="A558" s="35">
        <v>8405</v>
      </c>
      <c r="B558" s="35"/>
      <c r="C558" s="2" t="s">
        <v>5</v>
      </c>
      <c r="D558" s="2">
        <v>6</v>
      </c>
      <c r="E558" s="2">
        <v>5.16</v>
      </c>
      <c r="F558" s="12">
        <v>41153</v>
      </c>
      <c r="G558" s="18">
        <v>2013</v>
      </c>
      <c r="H558" s="2">
        <v>0</v>
      </c>
      <c r="I558" s="21">
        <v>1</v>
      </c>
      <c r="J558" s="2">
        <v>7</v>
      </c>
      <c r="K558" s="24">
        <v>5.676000000000001</v>
      </c>
      <c r="L558" s="11">
        <v>1.2332628611698377</v>
      </c>
      <c r="M558" s="26">
        <f>J558/((8760)*(E558/1000))</f>
        <v>0.15486177480443167</v>
      </c>
    </row>
    <row r="559" spans="1:13" x14ac:dyDescent="0.25">
      <c r="A559" s="35">
        <v>8405</v>
      </c>
      <c r="B559" s="35"/>
      <c r="C559" s="2" t="s">
        <v>5</v>
      </c>
      <c r="D559" s="2">
        <v>6</v>
      </c>
      <c r="E559" s="2">
        <v>5.16</v>
      </c>
      <c r="F559" s="12">
        <v>41153</v>
      </c>
      <c r="G559" s="18">
        <v>2014</v>
      </c>
      <c r="H559" s="2">
        <v>0</v>
      </c>
      <c r="I559" s="21">
        <v>1</v>
      </c>
      <c r="J559" s="2">
        <v>7</v>
      </c>
      <c r="K559" s="24">
        <v>5.676000000000001</v>
      </c>
      <c r="L559" s="11">
        <v>1.2332628611698377</v>
      </c>
      <c r="M559" s="26">
        <f>J559/((8760)*(E559/1000))</f>
        <v>0.15486177480443167</v>
      </c>
    </row>
    <row r="560" spans="1:13" x14ac:dyDescent="0.25">
      <c r="A560" s="35">
        <v>8969</v>
      </c>
      <c r="B560" s="35"/>
      <c r="C560" s="2" t="s">
        <v>5</v>
      </c>
      <c r="D560" s="2">
        <v>8</v>
      </c>
      <c r="E560" s="2">
        <v>8.84</v>
      </c>
      <c r="F560" s="12">
        <v>41456</v>
      </c>
      <c r="G560" s="18">
        <v>2014</v>
      </c>
      <c r="H560" s="2">
        <v>0</v>
      </c>
      <c r="I560" s="21">
        <v>1</v>
      </c>
      <c r="J560" s="2">
        <v>12</v>
      </c>
      <c r="K560" s="24">
        <v>9.7240000000000002</v>
      </c>
      <c r="L560" s="11">
        <v>1.2340600575894694</v>
      </c>
      <c r="M560" s="26">
        <f>J560/((8760)*(E560/1000))</f>
        <v>0.15496187937767308</v>
      </c>
    </row>
    <row r="561" spans="1:13" x14ac:dyDescent="0.25">
      <c r="A561" s="35">
        <v>3425</v>
      </c>
      <c r="B561" s="35"/>
      <c r="C561" s="2" t="s">
        <v>5</v>
      </c>
      <c r="D561" s="2">
        <v>8</v>
      </c>
      <c r="E561" s="2">
        <v>53.76</v>
      </c>
      <c r="F561" s="12">
        <v>40848</v>
      </c>
      <c r="G561" s="18">
        <v>2012</v>
      </c>
      <c r="H561" s="2">
        <v>0</v>
      </c>
      <c r="I561" s="21">
        <v>1</v>
      </c>
      <c r="J561" s="2">
        <v>73</v>
      </c>
      <c r="K561" s="24">
        <v>59.136000000000003</v>
      </c>
      <c r="L561" s="11">
        <v>1.2344426406926405</v>
      </c>
      <c r="M561" s="26">
        <f>J561/((8760)*(E561/1000))</f>
        <v>0.15500992063492064</v>
      </c>
    </row>
    <row r="562" spans="1:13" x14ac:dyDescent="0.25">
      <c r="A562" s="35">
        <v>2103</v>
      </c>
      <c r="B562" s="35"/>
      <c r="C562" s="2" t="s">
        <v>5</v>
      </c>
      <c r="D562" s="2">
        <v>8</v>
      </c>
      <c r="E562" s="2">
        <v>3.68</v>
      </c>
      <c r="F562" s="12">
        <v>40603</v>
      </c>
      <c r="G562" s="18">
        <v>2012</v>
      </c>
      <c r="H562" s="2">
        <v>0</v>
      </c>
      <c r="I562" s="21">
        <v>1</v>
      </c>
      <c r="J562" s="2">
        <v>5</v>
      </c>
      <c r="K562" s="24">
        <v>4.0480000000000009</v>
      </c>
      <c r="L562" s="11">
        <v>1.235177865612648</v>
      </c>
      <c r="M562" s="26">
        <f>J562/((8760)*(E562/1000))</f>
        <v>0.15510224339884851</v>
      </c>
    </row>
    <row r="563" spans="1:13" x14ac:dyDescent="0.25">
      <c r="A563" s="35">
        <v>2103</v>
      </c>
      <c r="B563" s="35"/>
      <c r="C563" s="2" t="s">
        <v>5</v>
      </c>
      <c r="D563" s="2">
        <v>8</v>
      </c>
      <c r="E563" s="2">
        <v>3.68</v>
      </c>
      <c r="F563" s="12">
        <v>40603</v>
      </c>
      <c r="G563" s="18">
        <v>2014</v>
      </c>
      <c r="H563" s="2">
        <v>0</v>
      </c>
      <c r="I563" s="21">
        <v>1</v>
      </c>
      <c r="J563" s="2">
        <v>5</v>
      </c>
      <c r="K563" s="24">
        <v>4.0480000000000009</v>
      </c>
      <c r="L563" s="11">
        <v>1.235177865612648</v>
      </c>
      <c r="M563" s="26">
        <f>J563/((8760)*(E563/1000))</f>
        <v>0.15510224339884851</v>
      </c>
    </row>
    <row r="564" spans="1:13" x14ac:dyDescent="0.25">
      <c r="A564" s="35">
        <v>8360</v>
      </c>
      <c r="B564" s="35"/>
      <c r="C564" s="2" t="s">
        <v>5</v>
      </c>
      <c r="D564" s="2">
        <v>13</v>
      </c>
      <c r="E564" s="2">
        <v>3.68</v>
      </c>
      <c r="F564" s="12">
        <v>41153</v>
      </c>
      <c r="G564" s="18">
        <v>2013</v>
      </c>
      <c r="H564" s="2">
        <v>0</v>
      </c>
      <c r="I564" s="21">
        <v>1</v>
      </c>
      <c r="J564" s="2">
        <v>5</v>
      </c>
      <c r="K564" s="24">
        <v>4.0480000000000009</v>
      </c>
      <c r="L564" s="11">
        <v>1.235177865612648</v>
      </c>
      <c r="M564" s="26">
        <f>J564/((8760)*(E564/1000))</f>
        <v>0.15510224339884851</v>
      </c>
    </row>
    <row r="565" spans="1:13" x14ac:dyDescent="0.25">
      <c r="A565" s="35">
        <v>8403</v>
      </c>
      <c r="B565" s="35"/>
      <c r="C565" s="2" t="s">
        <v>5</v>
      </c>
      <c r="D565" s="2">
        <v>6</v>
      </c>
      <c r="E565" s="2">
        <v>3.68</v>
      </c>
      <c r="F565" s="12">
        <v>41214</v>
      </c>
      <c r="G565" s="18">
        <v>2014</v>
      </c>
      <c r="H565" s="2">
        <v>0</v>
      </c>
      <c r="I565" s="21">
        <v>1</v>
      </c>
      <c r="J565" s="2">
        <v>5</v>
      </c>
      <c r="K565" s="24">
        <v>4.0480000000000009</v>
      </c>
      <c r="L565" s="11">
        <v>1.235177865612648</v>
      </c>
      <c r="M565" s="26">
        <f>J565/((8760)*(E565/1000))</f>
        <v>0.15510224339884851</v>
      </c>
    </row>
    <row r="566" spans="1:13" x14ac:dyDescent="0.25">
      <c r="A566" s="35">
        <v>8407</v>
      </c>
      <c r="B566" s="35"/>
      <c r="C566" s="2" t="s">
        <v>5</v>
      </c>
      <c r="D566" s="2">
        <v>6</v>
      </c>
      <c r="E566" s="2">
        <v>7.36</v>
      </c>
      <c r="F566" s="12">
        <v>41153</v>
      </c>
      <c r="G566" s="18">
        <v>2013</v>
      </c>
      <c r="H566" s="2">
        <v>0</v>
      </c>
      <c r="I566" s="21">
        <v>1</v>
      </c>
      <c r="J566" s="2">
        <v>10</v>
      </c>
      <c r="K566" s="24">
        <v>8.0960000000000019</v>
      </c>
      <c r="L566" s="11">
        <v>1.235177865612648</v>
      </c>
      <c r="M566" s="26">
        <f>J566/((8760)*(E566/1000))</f>
        <v>0.15510224339884851</v>
      </c>
    </row>
    <row r="567" spans="1:13" x14ac:dyDescent="0.25">
      <c r="A567" s="35">
        <v>243</v>
      </c>
      <c r="B567" s="35"/>
      <c r="C567" s="2" t="s">
        <v>5</v>
      </c>
      <c r="D567" s="2">
        <v>2</v>
      </c>
      <c r="E567" s="2">
        <v>2.2000000000000002</v>
      </c>
      <c r="F567" s="12">
        <v>40179</v>
      </c>
      <c r="G567" s="18">
        <v>2011</v>
      </c>
      <c r="H567" s="2">
        <v>0</v>
      </c>
      <c r="I567" s="21">
        <v>1</v>
      </c>
      <c r="J567" s="2">
        <v>3</v>
      </c>
      <c r="K567" s="24">
        <v>2.4200000000000004</v>
      </c>
      <c r="L567" s="11">
        <v>1.2396694214876032</v>
      </c>
      <c r="M567" s="26">
        <f>J567/((8760)*(E567/1000))</f>
        <v>0.1556662515566625</v>
      </c>
    </row>
    <row r="568" spans="1:13" x14ac:dyDescent="0.25">
      <c r="A568" s="35">
        <v>243</v>
      </c>
      <c r="B568" s="35"/>
      <c r="C568" s="2" t="s">
        <v>5</v>
      </c>
      <c r="D568" s="2">
        <v>2</v>
      </c>
      <c r="E568" s="2">
        <v>2.2000000000000002</v>
      </c>
      <c r="F568" s="12">
        <v>40179</v>
      </c>
      <c r="G568" s="18">
        <v>2012</v>
      </c>
      <c r="H568" s="2">
        <v>0</v>
      </c>
      <c r="I568" s="21">
        <v>1</v>
      </c>
      <c r="J568" s="2">
        <v>3</v>
      </c>
      <c r="K568" s="24">
        <v>2.4200000000000004</v>
      </c>
      <c r="L568" s="11">
        <v>1.2396694214876032</v>
      </c>
      <c r="M568" s="26">
        <f>J568/((8760)*(E568/1000))</f>
        <v>0.1556662515566625</v>
      </c>
    </row>
    <row r="569" spans="1:13" x14ac:dyDescent="0.25">
      <c r="A569" s="35">
        <v>243</v>
      </c>
      <c r="B569" s="35"/>
      <c r="C569" s="2" t="s">
        <v>5</v>
      </c>
      <c r="D569" s="2">
        <v>2</v>
      </c>
      <c r="E569" s="2">
        <v>2.2000000000000002</v>
      </c>
      <c r="F569" s="12">
        <v>40179</v>
      </c>
      <c r="G569" s="18">
        <v>2013</v>
      </c>
      <c r="H569" s="2">
        <v>0</v>
      </c>
      <c r="I569" s="21">
        <v>1</v>
      </c>
      <c r="J569" s="2">
        <v>3</v>
      </c>
      <c r="K569" s="24">
        <v>2.4200000000000004</v>
      </c>
      <c r="L569" s="11">
        <v>1.2396694214876032</v>
      </c>
      <c r="M569" s="26">
        <f>J569/((8760)*(E569/1000))</f>
        <v>0.1556662515566625</v>
      </c>
    </row>
    <row r="570" spans="1:13" x14ac:dyDescent="0.25">
      <c r="A570" s="35">
        <v>243</v>
      </c>
      <c r="B570" s="35"/>
      <c r="C570" s="2" t="s">
        <v>5</v>
      </c>
      <c r="D570" s="2">
        <v>2</v>
      </c>
      <c r="E570" s="2">
        <v>2.2000000000000002</v>
      </c>
      <c r="F570" s="12">
        <v>40179</v>
      </c>
      <c r="G570" s="18">
        <v>2014</v>
      </c>
      <c r="H570" s="2">
        <v>0</v>
      </c>
      <c r="I570" s="21">
        <v>1</v>
      </c>
      <c r="J570" s="2">
        <v>3</v>
      </c>
      <c r="K570" s="24">
        <v>2.4200000000000004</v>
      </c>
      <c r="L570" s="11">
        <v>1.2396694214876032</v>
      </c>
      <c r="M570" s="26">
        <f>J570/((8760)*(E570/1000))</f>
        <v>0.1556662515566625</v>
      </c>
    </row>
    <row r="571" spans="1:13" x14ac:dyDescent="0.25">
      <c r="A571" s="35">
        <v>243</v>
      </c>
      <c r="B571" s="35"/>
      <c r="C571" s="2" t="s">
        <v>5</v>
      </c>
      <c r="D571" s="2">
        <v>2</v>
      </c>
      <c r="E571" s="2">
        <v>2.2000000000000002</v>
      </c>
      <c r="F571" s="12">
        <v>40179</v>
      </c>
      <c r="G571" s="18">
        <v>2010</v>
      </c>
      <c r="H571" s="2">
        <v>0</v>
      </c>
      <c r="I571" s="21">
        <v>0.99999999999999989</v>
      </c>
      <c r="J571" s="2">
        <v>3</v>
      </c>
      <c r="K571" s="24">
        <v>2.42</v>
      </c>
      <c r="L571" s="11">
        <v>1.2396694214876034</v>
      </c>
      <c r="M571" s="26">
        <f>J571/((8760)*(E571/1000))</f>
        <v>0.1556662515566625</v>
      </c>
    </row>
    <row r="572" spans="1:13" x14ac:dyDescent="0.25">
      <c r="A572" s="35">
        <v>8419</v>
      </c>
      <c r="B572" s="35"/>
      <c r="C572" s="2" t="s">
        <v>5</v>
      </c>
      <c r="D572" s="2">
        <v>6</v>
      </c>
      <c r="E572" s="2">
        <v>8.0500000000000007</v>
      </c>
      <c r="F572" s="12">
        <v>41153</v>
      </c>
      <c r="G572" s="18">
        <v>2013</v>
      </c>
      <c r="H572" s="2">
        <v>0</v>
      </c>
      <c r="I572" s="21">
        <v>1</v>
      </c>
      <c r="J572" s="2">
        <v>11</v>
      </c>
      <c r="K572" s="24">
        <v>8.8550000000000022</v>
      </c>
      <c r="L572" s="11">
        <v>1.2422360248447202</v>
      </c>
      <c r="M572" s="26">
        <f>J572/((8760)*(E572/1000))</f>
        <v>0.15598854193255624</v>
      </c>
    </row>
    <row r="573" spans="1:13" x14ac:dyDescent="0.25">
      <c r="A573" s="35">
        <v>1307</v>
      </c>
      <c r="B573" s="35"/>
      <c r="C573" s="2" t="s">
        <v>5</v>
      </c>
      <c r="D573" s="2">
        <v>2</v>
      </c>
      <c r="E573" s="2">
        <v>5.85</v>
      </c>
      <c r="F573" s="12">
        <v>40330</v>
      </c>
      <c r="G573" s="18">
        <v>2012</v>
      </c>
      <c r="H573" s="2">
        <v>0</v>
      </c>
      <c r="I573" s="21">
        <v>1</v>
      </c>
      <c r="J573" s="2">
        <v>8</v>
      </c>
      <c r="K573" s="24">
        <v>6.4350000000000005</v>
      </c>
      <c r="L573" s="11">
        <v>1.2432012432012431</v>
      </c>
      <c r="M573" s="26">
        <f>J573/((8760)*(E573/1000))</f>
        <v>0.15610974515084106</v>
      </c>
    </row>
    <row r="574" spans="1:13" x14ac:dyDescent="0.25">
      <c r="A574" s="35">
        <v>8339</v>
      </c>
      <c r="B574" s="35"/>
      <c r="C574" s="2" t="s">
        <v>5</v>
      </c>
      <c r="D574" s="2">
        <v>8</v>
      </c>
      <c r="E574" s="2">
        <v>6.58</v>
      </c>
      <c r="F574" s="12">
        <v>41153</v>
      </c>
      <c r="G574" s="18">
        <v>2013</v>
      </c>
      <c r="H574" s="2">
        <v>0</v>
      </c>
      <c r="I574" s="21">
        <v>1</v>
      </c>
      <c r="J574" s="2">
        <v>9</v>
      </c>
      <c r="K574" s="24">
        <v>7.2380000000000004</v>
      </c>
      <c r="L574" s="11">
        <v>1.2434374136501796</v>
      </c>
      <c r="M574" s="26">
        <f>J574/((8760)*(E574/1000))</f>
        <v>0.15613940125744266</v>
      </c>
    </row>
    <row r="575" spans="1:13" x14ac:dyDescent="0.25">
      <c r="A575" s="35">
        <v>8339</v>
      </c>
      <c r="B575" s="35"/>
      <c r="C575" s="2" t="s">
        <v>5</v>
      </c>
      <c r="D575" s="2">
        <v>8</v>
      </c>
      <c r="E575" s="2">
        <v>6.58</v>
      </c>
      <c r="F575" s="12">
        <v>41153</v>
      </c>
      <c r="G575" s="18">
        <v>2014</v>
      </c>
      <c r="H575" s="2">
        <v>0</v>
      </c>
      <c r="I575" s="21">
        <v>1</v>
      </c>
      <c r="J575" s="2">
        <v>9</v>
      </c>
      <c r="K575" s="24">
        <v>7.2380000000000004</v>
      </c>
      <c r="L575" s="11">
        <v>1.2434374136501796</v>
      </c>
      <c r="M575" s="26">
        <f>J575/((8760)*(E575/1000))</f>
        <v>0.15613940125744266</v>
      </c>
    </row>
    <row r="576" spans="1:13" x14ac:dyDescent="0.25">
      <c r="A576" s="35">
        <v>8341</v>
      </c>
      <c r="B576" s="35"/>
      <c r="C576" s="2" t="s">
        <v>5</v>
      </c>
      <c r="D576" s="2">
        <v>8</v>
      </c>
      <c r="E576" s="2">
        <v>3.6549999999999998</v>
      </c>
      <c r="F576" s="12">
        <v>41153</v>
      </c>
      <c r="G576" s="18">
        <v>2013</v>
      </c>
      <c r="H576" s="2">
        <v>0</v>
      </c>
      <c r="I576" s="21">
        <v>1</v>
      </c>
      <c r="J576" s="2">
        <v>5</v>
      </c>
      <c r="K576" s="24">
        <v>4.0205000000000002</v>
      </c>
      <c r="L576" s="11">
        <v>1.2436264146250466</v>
      </c>
      <c r="M576" s="26">
        <f>J576/((8760)*(E576/1000))</f>
        <v>0.15616313425656977</v>
      </c>
    </row>
    <row r="577" spans="1:13" x14ac:dyDescent="0.25">
      <c r="A577" s="35">
        <v>8341</v>
      </c>
      <c r="B577" s="35"/>
      <c r="C577" s="2" t="s">
        <v>5</v>
      </c>
      <c r="D577" s="2">
        <v>8</v>
      </c>
      <c r="E577" s="2">
        <v>3.6549999999999998</v>
      </c>
      <c r="F577" s="12">
        <v>41153</v>
      </c>
      <c r="G577" s="18">
        <v>2014</v>
      </c>
      <c r="H577" s="2">
        <v>0</v>
      </c>
      <c r="I577" s="21">
        <v>1</v>
      </c>
      <c r="J577" s="2">
        <v>5</v>
      </c>
      <c r="K577" s="24">
        <v>4.0205000000000002</v>
      </c>
      <c r="L577" s="11">
        <v>1.2436264146250466</v>
      </c>
      <c r="M577" s="26">
        <f>J577/((8760)*(E577/1000))</f>
        <v>0.15616313425656977</v>
      </c>
    </row>
    <row r="578" spans="1:13" x14ac:dyDescent="0.25">
      <c r="A578" s="35">
        <v>2824</v>
      </c>
      <c r="B578" s="35"/>
      <c r="C578" s="2" t="s">
        <v>5</v>
      </c>
      <c r="D578" s="2">
        <v>8</v>
      </c>
      <c r="E578" s="2">
        <v>2.1760000000000002</v>
      </c>
      <c r="F578" s="12">
        <v>40695</v>
      </c>
      <c r="G578" s="18">
        <v>2012</v>
      </c>
      <c r="H578" s="2">
        <v>0</v>
      </c>
      <c r="I578" s="21">
        <v>1</v>
      </c>
      <c r="J578" s="2">
        <v>3</v>
      </c>
      <c r="K578" s="24">
        <v>2.3936000000000002</v>
      </c>
      <c r="L578" s="11">
        <v>1.2533422459893047</v>
      </c>
      <c r="M578" s="26">
        <f>J578/((8760)*(E578/1000))</f>
        <v>0.15738315874294923</v>
      </c>
    </row>
    <row r="579" spans="1:13" x14ac:dyDescent="0.25">
      <c r="A579" s="35">
        <v>2824</v>
      </c>
      <c r="B579" s="35"/>
      <c r="C579" s="2" t="s">
        <v>5</v>
      </c>
      <c r="D579" s="2">
        <v>8</v>
      </c>
      <c r="E579" s="2">
        <v>2.1760000000000002</v>
      </c>
      <c r="F579" s="12">
        <v>40695</v>
      </c>
      <c r="G579" s="18">
        <v>2014</v>
      </c>
      <c r="H579" s="2">
        <v>0</v>
      </c>
      <c r="I579" s="21">
        <v>1</v>
      </c>
      <c r="J579" s="2">
        <v>3</v>
      </c>
      <c r="K579" s="24">
        <v>2.3936000000000002</v>
      </c>
      <c r="L579" s="11">
        <v>1.2533422459893047</v>
      </c>
      <c r="M579" s="26">
        <f>J579/((8760)*(E579/1000))</f>
        <v>0.15738315874294923</v>
      </c>
    </row>
    <row r="580" spans="1:13" x14ac:dyDescent="0.25">
      <c r="A580" s="35">
        <v>970</v>
      </c>
      <c r="B580" s="35"/>
      <c r="C580" s="2" t="s">
        <v>5</v>
      </c>
      <c r="D580" s="2">
        <v>8</v>
      </c>
      <c r="E580" s="2">
        <v>5.0599999999999996</v>
      </c>
      <c r="F580" s="12">
        <v>40360</v>
      </c>
      <c r="G580" s="18">
        <v>2011</v>
      </c>
      <c r="H580" s="2">
        <v>0</v>
      </c>
      <c r="I580" s="21">
        <v>1</v>
      </c>
      <c r="J580" s="2">
        <v>7</v>
      </c>
      <c r="K580" s="24">
        <v>5.5659999999999998</v>
      </c>
      <c r="L580" s="11">
        <v>1.2576356449874238</v>
      </c>
      <c r="M580" s="26">
        <f>J580/((8760)*(E580/1000))</f>
        <v>0.15792228418791851</v>
      </c>
    </row>
    <row r="581" spans="1:13" x14ac:dyDescent="0.25">
      <c r="A581" s="35">
        <v>970</v>
      </c>
      <c r="B581" s="35"/>
      <c r="C581" s="2" t="s">
        <v>5</v>
      </c>
      <c r="D581" s="2">
        <v>8</v>
      </c>
      <c r="E581" s="2">
        <v>5.0599999999999996</v>
      </c>
      <c r="F581" s="12">
        <v>40360</v>
      </c>
      <c r="G581" s="18">
        <v>2014</v>
      </c>
      <c r="H581" s="2">
        <v>0</v>
      </c>
      <c r="I581" s="21">
        <v>1</v>
      </c>
      <c r="J581" s="2">
        <v>7</v>
      </c>
      <c r="K581" s="24">
        <v>5.5659999999999998</v>
      </c>
      <c r="L581" s="11">
        <v>1.2576356449874238</v>
      </c>
      <c r="M581" s="26">
        <f>J581/((8760)*(E581/1000))</f>
        <v>0.15792228418791851</v>
      </c>
    </row>
    <row r="582" spans="1:13" x14ac:dyDescent="0.25">
      <c r="A582" s="35">
        <v>8389</v>
      </c>
      <c r="B582" s="35"/>
      <c r="C582" s="2" t="s">
        <v>5</v>
      </c>
      <c r="D582" s="2">
        <v>6</v>
      </c>
      <c r="E582" s="2">
        <v>5.0599999999999996</v>
      </c>
      <c r="F582" s="12">
        <v>41153</v>
      </c>
      <c r="G582" s="18">
        <v>2014</v>
      </c>
      <c r="H582" s="2">
        <v>0</v>
      </c>
      <c r="I582" s="21">
        <v>1</v>
      </c>
      <c r="J582" s="2">
        <v>7</v>
      </c>
      <c r="K582" s="24">
        <v>5.5659999999999998</v>
      </c>
      <c r="L582" s="11">
        <v>1.2576356449874238</v>
      </c>
      <c r="M582" s="26">
        <f>J582/((8760)*(E582/1000))</f>
        <v>0.15792228418791851</v>
      </c>
    </row>
    <row r="583" spans="1:13" x14ac:dyDescent="0.25">
      <c r="A583" s="35">
        <v>937</v>
      </c>
      <c r="B583" s="35"/>
      <c r="C583" s="2" t="s">
        <v>5</v>
      </c>
      <c r="D583" s="2">
        <v>2</v>
      </c>
      <c r="E583" s="2">
        <v>5.04</v>
      </c>
      <c r="F583" s="12">
        <v>40299</v>
      </c>
      <c r="G583" s="18">
        <v>2011</v>
      </c>
      <c r="H583" s="2">
        <v>0</v>
      </c>
      <c r="I583" s="21">
        <v>1</v>
      </c>
      <c r="J583" s="2">
        <v>7</v>
      </c>
      <c r="K583" s="24">
        <v>5.5440000000000005</v>
      </c>
      <c r="L583" s="11">
        <v>1.2626262626262625</v>
      </c>
      <c r="M583" s="26">
        <f>J583/((8760)*(E583/1000))</f>
        <v>0.15854895991882292</v>
      </c>
    </row>
    <row r="584" spans="1:13" x14ac:dyDescent="0.25">
      <c r="A584" s="35">
        <v>937</v>
      </c>
      <c r="B584" s="35"/>
      <c r="C584" s="2" t="s">
        <v>5</v>
      </c>
      <c r="D584" s="2">
        <v>2</v>
      </c>
      <c r="E584" s="2">
        <v>5.04</v>
      </c>
      <c r="F584" s="12">
        <v>40299</v>
      </c>
      <c r="G584" s="18">
        <v>2013</v>
      </c>
      <c r="H584" s="2">
        <v>0</v>
      </c>
      <c r="I584" s="21">
        <v>1</v>
      </c>
      <c r="J584" s="2">
        <v>7</v>
      </c>
      <c r="K584" s="24">
        <v>5.5440000000000005</v>
      </c>
      <c r="L584" s="11">
        <v>1.2626262626262625</v>
      </c>
      <c r="M584" s="26">
        <f>J584/((8760)*(E584/1000))</f>
        <v>0.15854895991882292</v>
      </c>
    </row>
    <row r="585" spans="1:13" x14ac:dyDescent="0.25">
      <c r="A585" s="35">
        <v>937</v>
      </c>
      <c r="B585" s="35"/>
      <c r="C585" s="2" t="s">
        <v>5</v>
      </c>
      <c r="D585" s="2">
        <v>2</v>
      </c>
      <c r="E585" s="2">
        <v>5.04</v>
      </c>
      <c r="F585" s="12">
        <v>40299</v>
      </c>
      <c r="G585" s="18">
        <v>2014</v>
      </c>
      <c r="H585" s="2">
        <v>0</v>
      </c>
      <c r="I585" s="21">
        <v>1</v>
      </c>
      <c r="J585" s="2">
        <v>7</v>
      </c>
      <c r="K585" s="24">
        <v>5.5440000000000005</v>
      </c>
      <c r="L585" s="11">
        <v>1.2626262626262625</v>
      </c>
      <c r="M585" s="26">
        <f>J585/((8760)*(E585/1000))</f>
        <v>0.15854895991882292</v>
      </c>
    </row>
    <row r="586" spans="1:13" x14ac:dyDescent="0.25">
      <c r="A586" s="35">
        <v>972</v>
      </c>
      <c r="B586" s="35"/>
      <c r="C586" s="2" t="s">
        <v>5</v>
      </c>
      <c r="D586" s="2">
        <v>8</v>
      </c>
      <c r="E586" s="2">
        <v>3.6</v>
      </c>
      <c r="F586" s="12">
        <v>40391</v>
      </c>
      <c r="G586" s="18">
        <v>2011</v>
      </c>
      <c r="H586" s="2">
        <v>0</v>
      </c>
      <c r="I586" s="21">
        <v>1</v>
      </c>
      <c r="J586" s="2">
        <v>5</v>
      </c>
      <c r="K586" s="24">
        <v>3.9600000000000004</v>
      </c>
      <c r="L586" s="11">
        <v>1.2626262626262625</v>
      </c>
      <c r="M586" s="26">
        <f>J586/((8760)*(E586/1000))</f>
        <v>0.15854895991882295</v>
      </c>
    </row>
    <row r="587" spans="1:13" x14ac:dyDescent="0.25">
      <c r="A587" s="35">
        <v>972</v>
      </c>
      <c r="B587" s="35"/>
      <c r="C587" s="2" t="s">
        <v>5</v>
      </c>
      <c r="D587" s="2">
        <v>8</v>
      </c>
      <c r="E587" s="2">
        <v>3.6</v>
      </c>
      <c r="F587" s="12">
        <v>40391</v>
      </c>
      <c r="G587" s="18">
        <v>2013</v>
      </c>
      <c r="H587" s="2">
        <v>0</v>
      </c>
      <c r="I587" s="21">
        <v>1</v>
      </c>
      <c r="J587" s="2">
        <v>5</v>
      </c>
      <c r="K587" s="24">
        <v>3.9600000000000004</v>
      </c>
      <c r="L587" s="11">
        <v>1.2626262626262625</v>
      </c>
      <c r="M587" s="26">
        <f>J587/((8760)*(E587/1000))</f>
        <v>0.15854895991882295</v>
      </c>
    </row>
    <row r="588" spans="1:13" x14ac:dyDescent="0.25">
      <c r="A588" s="35">
        <v>1134</v>
      </c>
      <c r="B588" s="35"/>
      <c r="C588" s="2" t="s">
        <v>5</v>
      </c>
      <c r="D588" s="2">
        <v>2</v>
      </c>
      <c r="E588" s="2">
        <v>3.6</v>
      </c>
      <c r="F588" s="12">
        <v>40391</v>
      </c>
      <c r="G588" s="18">
        <v>2011</v>
      </c>
      <c r="H588" s="2">
        <v>0</v>
      </c>
      <c r="I588" s="21">
        <v>1</v>
      </c>
      <c r="J588" s="2">
        <v>5</v>
      </c>
      <c r="K588" s="24">
        <v>3.9600000000000004</v>
      </c>
      <c r="L588" s="11">
        <v>1.2626262626262625</v>
      </c>
      <c r="M588" s="26">
        <f>J588/((8760)*(E588/1000))</f>
        <v>0.15854895991882295</v>
      </c>
    </row>
    <row r="589" spans="1:13" x14ac:dyDescent="0.25">
      <c r="A589" s="35">
        <v>1134</v>
      </c>
      <c r="B589" s="35"/>
      <c r="C589" s="2" t="s">
        <v>5</v>
      </c>
      <c r="D589" s="2">
        <v>2</v>
      </c>
      <c r="E589" s="2">
        <v>3.6</v>
      </c>
      <c r="F589" s="12">
        <v>40391</v>
      </c>
      <c r="G589" s="18">
        <v>2012</v>
      </c>
      <c r="H589" s="2">
        <v>0</v>
      </c>
      <c r="I589" s="21">
        <v>1</v>
      </c>
      <c r="J589" s="2">
        <v>5</v>
      </c>
      <c r="K589" s="24">
        <v>3.9600000000000004</v>
      </c>
      <c r="L589" s="11">
        <v>1.2626262626262625</v>
      </c>
      <c r="M589" s="26">
        <f>J589/((8760)*(E589/1000))</f>
        <v>0.15854895991882295</v>
      </c>
    </row>
    <row r="590" spans="1:13" x14ac:dyDescent="0.25">
      <c r="A590" s="35">
        <v>1134</v>
      </c>
      <c r="B590" s="35"/>
      <c r="C590" s="2" t="s">
        <v>5</v>
      </c>
      <c r="D590" s="2">
        <v>2</v>
      </c>
      <c r="E590" s="2">
        <v>3.6</v>
      </c>
      <c r="F590" s="12">
        <v>40391</v>
      </c>
      <c r="G590" s="18">
        <v>2013</v>
      </c>
      <c r="H590" s="2">
        <v>0</v>
      </c>
      <c r="I590" s="21">
        <v>1</v>
      </c>
      <c r="J590" s="2">
        <v>5</v>
      </c>
      <c r="K590" s="24">
        <v>3.9600000000000004</v>
      </c>
      <c r="L590" s="11">
        <v>1.2626262626262625</v>
      </c>
      <c r="M590" s="26">
        <f>J590/((8760)*(E590/1000))</f>
        <v>0.15854895991882295</v>
      </c>
    </row>
    <row r="591" spans="1:13" x14ac:dyDescent="0.25">
      <c r="A591" s="35">
        <v>1134</v>
      </c>
      <c r="B591" s="35"/>
      <c r="C591" s="2" t="s">
        <v>5</v>
      </c>
      <c r="D591" s="2">
        <v>2</v>
      </c>
      <c r="E591" s="2">
        <v>3.6</v>
      </c>
      <c r="F591" s="12">
        <v>40391</v>
      </c>
      <c r="G591" s="18">
        <v>2014</v>
      </c>
      <c r="H591" s="2">
        <v>0</v>
      </c>
      <c r="I591" s="21">
        <v>1</v>
      </c>
      <c r="J591" s="2">
        <v>5</v>
      </c>
      <c r="K591" s="24">
        <v>3.9600000000000004</v>
      </c>
      <c r="L591" s="11">
        <v>1.2626262626262625</v>
      </c>
      <c r="M591" s="26">
        <f>J591/((8760)*(E591/1000))</f>
        <v>0.15854895991882295</v>
      </c>
    </row>
    <row r="592" spans="1:13" x14ac:dyDescent="0.25">
      <c r="A592" s="35">
        <v>2029</v>
      </c>
      <c r="B592" s="35"/>
      <c r="C592" s="2" t="s">
        <v>5</v>
      </c>
      <c r="D592" s="2">
        <v>6</v>
      </c>
      <c r="E592" s="2">
        <v>7.2</v>
      </c>
      <c r="F592" s="12">
        <v>40452</v>
      </c>
      <c r="G592" s="18">
        <v>2012</v>
      </c>
      <c r="H592" s="2">
        <v>0</v>
      </c>
      <c r="I592" s="21">
        <v>1</v>
      </c>
      <c r="J592" s="2">
        <v>10</v>
      </c>
      <c r="K592" s="24">
        <v>7.9200000000000008</v>
      </c>
      <c r="L592" s="11">
        <v>1.2626262626262625</v>
      </c>
      <c r="M592" s="26">
        <f>J592/((8760)*(E592/1000))</f>
        <v>0.15854895991882295</v>
      </c>
    </row>
    <row r="593" spans="1:13" x14ac:dyDescent="0.25">
      <c r="A593" s="35">
        <v>5880</v>
      </c>
      <c r="B593" s="35"/>
      <c r="C593" s="2" t="s">
        <v>5</v>
      </c>
      <c r="D593" s="2">
        <v>6</v>
      </c>
      <c r="E593" s="2">
        <v>2.88</v>
      </c>
      <c r="F593" s="12">
        <v>41091</v>
      </c>
      <c r="G593" s="18">
        <v>2013</v>
      </c>
      <c r="H593" s="2">
        <v>0</v>
      </c>
      <c r="I593" s="21">
        <v>1</v>
      </c>
      <c r="J593" s="2">
        <v>4</v>
      </c>
      <c r="K593" s="24">
        <v>3.1680000000000001</v>
      </c>
      <c r="L593" s="11">
        <v>1.2626262626262625</v>
      </c>
      <c r="M593" s="26">
        <f>J593/((8760)*(E593/1000))</f>
        <v>0.15854895991882295</v>
      </c>
    </row>
    <row r="594" spans="1:13" x14ac:dyDescent="0.25">
      <c r="A594" s="35">
        <v>2104</v>
      </c>
      <c r="B594" s="35"/>
      <c r="C594" s="2" t="s">
        <v>5</v>
      </c>
      <c r="D594" s="2">
        <v>8</v>
      </c>
      <c r="E594" s="2">
        <v>5.75</v>
      </c>
      <c r="F594" s="12">
        <v>40575</v>
      </c>
      <c r="G594" s="18">
        <v>2013</v>
      </c>
      <c r="H594" s="2">
        <v>0</v>
      </c>
      <c r="I594" s="21">
        <v>1</v>
      </c>
      <c r="J594" s="2">
        <v>8</v>
      </c>
      <c r="K594" s="24">
        <v>6.3250000000000002</v>
      </c>
      <c r="L594" s="11">
        <v>1.2648221343873518</v>
      </c>
      <c r="M594" s="26">
        <f>J594/((8760)*(E594/1000))</f>
        <v>0.15882469724042089</v>
      </c>
    </row>
    <row r="595" spans="1:13" x14ac:dyDescent="0.25">
      <c r="A595" s="35">
        <v>774</v>
      </c>
      <c r="B595" s="35"/>
      <c r="C595" s="2" t="s">
        <v>5</v>
      </c>
      <c r="D595" s="2">
        <v>2</v>
      </c>
      <c r="E595" s="2">
        <v>5</v>
      </c>
      <c r="F595" s="12">
        <v>40269</v>
      </c>
      <c r="G595" s="18">
        <v>2013</v>
      </c>
      <c r="H595" s="2">
        <v>0</v>
      </c>
      <c r="I595" s="21">
        <v>1</v>
      </c>
      <c r="J595" s="2">
        <v>7</v>
      </c>
      <c r="K595" s="24">
        <v>5.5</v>
      </c>
      <c r="L595" s="11">
        <v>1.2727272727272727</v>
      </c>
      <c r="M595" s="26">
        <f>J595/((8760)*(E595/1000))</f>
        <v>0.15981735159817351</v>
      </c>
    </row>
    <row r="596" spans="1:13" x14ac:dyDescent="0.25">
      <c r="A596" s="35">
        <v>2361</v>
      </c>
      <c r="B596" s="35"/>
      <c r="C596" s="2" t="s">
        <v>5</v>
      </c>
      <c r="D596" s="2">
        <v>8</v>
      </c>
      <c r="E596" s="2">
        <v>4.9950000000000001</v>
      </c>
      <c r="F596" s="12">
        <v>40603</v>
      </c>
      <c r="G596" s="18">
        <v>2012</v>
      </c>
      <c r="H596" s="2">
        <v>0</v>
      </c>
      <c r="I596" s="21">
        <v>1</v>
      </c>
      <c r="J596" s="2">
        <v>7</v>
      </c>
      <c r="K596" s="24">
        <v>5.4945000000000004</v>
      </c>
      <c r="L596" s="11">
        <v>1.2740012740012738</v>
      </c>
      <c r="M596" s="26">
        <f>J596/((8760)*(E596/1000))</f>
        <v>0.15997732892710062</v>
      </c>
    </row>
    <row r="597" spans="1:13" x14ac:dyDescent="0.25">
      <c r="A597" s="35">
        <v>330</v>
      </c>
      <c r="B597" s="35"/>
      <c r="C597" s="2" t="s">
        <v>5</v>
      </c>
      <c r="D597" s="2">
        <v>9</v>
      </c>
      <c r="E597" s="2">
        <v>9.8800000000000008</v>
      </c>
      <c r="F597" s="12">
        <v>40148</v>
      </c>
      <c r="G597" s="18">
        <v>2014</v>
      </c>
      <c r="H597" s="2">
        <v>0</v>
      </c>
      <c r="I597" s="21">
        <v>1</v>
      </c>
      <c r="J597" s="2">
        <v>14</v>
      </c>
      <c r="K597" s="24">
        <v>10.868000000000002</v>
      </c>
      <c r="L597" s="11">
        <v>1.2881854987118142</v>
      </c>
      <c r="M597" s="26">
        <f>J597/((8760)*(E597/1000))</f>
        <v>0.16175845303458855</v>
      </c>
    </row>
    <row r="598" spans="1:13" x14ac:dyDescent="0.25">
      <c r="A598" s="35">
        <v>2746</v>
      </c>
      <c r="B598" s="35"/>
      <c r="C598" s="2" t="s">
        <v>5</v>
      </c>
      <c r="D598" s="2">
        <v>6</v>
      </c>
      <c r="E598" s="2">
        <v>4.2300000000000004</v>
      </c>
      <c r="F598" s="12">
        <v>40756</v>
      </c>
      <c r="G598" s="18">
        <v>2012</v>
      </c>
      <c r="H598" s="2">
        <v>0</v>
      </c>
      <c r="I598" s="21">
        <v>1</v>
      </c>
      <c r="J598" s="2">
        <v>6</v>
      </c>
      <c r="K598" s="24">
        <v>4.6530000000000005</v>
      </c>
      <c r="L598" s="11">
        <v>1.2894906511927786</v>
      </c>
      <c r="M598" s="26">
        <f>J598/((8760)*(E598/1000))</f>
        <v>0.16192234204475534</v>
      </c>
    </row>
    <row r="599" spans="1:13" x14ac:dyDescent="0.25">
      <c r="A599" s="35">
        <v>2746</v>
      </c>
      <c r="B599" s="35"/>
      <c r="C599" s="2" t="s">
        <v>5</v>
      </c>
      <c r="D599" s="2">
        <v>6</v>
      </c>
      <c r="E599" s="2">
        <v>4.2300000000000004</v>
      </c>
      <c r="F599" s="12">
        <v>40756</v>
      </c>
      <c r="G599" s="18">
        <v>2014</v>
      </c>
      <c r="H599" s="2">
        <v>0</v>
      </c>
      <c r="I599" s="21">
        <v>1</v>
      </c>
      <c r="J599" s="2">
        <v>6</v>
      </c>
      <c r="K599" s="24">
        <v>4.6530000000000005</v>
      </c>
      <c r="L599" s="11">
        <v>1.2894906511927786</v>
      </c>
      <c r="M599" s="26">
        <f>J599/((8760)*(E599/1000))</f>
        <v>0.16192234204475534</v>
      </c>
    </row>
    <row r="600" spans="1:13" x14ac:dyDescent="0.25">
      <c r="A600" s="35">
        <v>8387</v>
      </c>
      <c r="B600" s="35"/>
      <c r="C600" s="2" t="s">
        <v>5</v>
      </c>
      <c r="D600" s="2">
        <v>13</v>
      </c>
      <c r="E600" s="2">
        <v>7.05</v>
      </c>
      <c r="F600" s="12">
        <v>41122</v>
      </c>
      <c r="G600" s="18">
        <v>2013</v>
      </c>
      <c r="H600" s="2">
        <v>0</v>
      </c>
      <c r="I600" s="21">
        <v>1</v>
      </c>
      <c r="J600" s="2">
        <v>10</v>
      </c>
      <c r="K600" s="24">
        <v>7.7550000000000008</v>
      </c>
      <c r="L600" s="11">
        <v>1.2894906511927786</v>
      </c>
      <c r="M600" s="26">
        <f>J600/((8760)*(E600/1000))</f>
        <v>0.16192234204475534</v>
      </c>
    </row>
    <row r="601" spans="1:13" x14ac:dyDescent="0.25">
      <c r="A601" s="35">
        <v>1060</v>
      </c>
      <c r="B601" s="35"/>
      <c r="C601" s="2" t="s">
        <v>5</v>
      </c>
      <c r="D601" s="2">
        <v>9</v>
      </c>
      <c r="E601" s="2">
        <v>2.82</v>
      </c>
      <c r="F601" s="12">
        <v>40452</v>
      </c>
      <c r="G601" s="18">
        <v>2011</v>
      </c>
      <c r="H601" s="2">
        <v>0</v>
      </c>
      <c r="I601" s="21">
        <v>1</v>
      </c>
      <c r="J601" s="2">
        <v>4</v>
      </c>
      <c r="K601" s="24">
        <v>3.1019999999999999</v>
      </c>
      <c r="L601" s="11">
        <v>1.2894906511927788</v>
      </c>
      <c r="M601" s="26">
        <f>J601/((8760)*(E601/1000))</f>
        <v>0.16192234204475534</v>
      </c>
    </row>
    <row r="602" spans="1:13" x14ac:dyDescent="0.25">
      <c r="A602" s="35">
        <v>1060</v>
      </c>
      <c r="B602" s="35"/>
      <c r="C602" s="2" t="s">
        <v>5</v>
      </c>
      <c r="D602" s="2">
        <v>9</v>
      </c>
      <c r="E602" s="2">
        <v>2.82</v>
      </c>
      <c r="F602" s="12">
        <v>40452</v>
      </c>
      <c r="G602" s="18">
        <v>2012</v>
      </c>
      <c r="H602" s="2">
        <v>0</v>
      </c>
      <c r="I602" s="21">
        <v>1</v>
      </c>
      <c r="J602" s="2">
        <v>4</v>
      </c>
      <c r="K602" s="24">
        <v>3.1019999999999999</v>
      </c>
      <c r="L602" s="11">
        <v>1.2894906511927788</v>
      </c>
      <c r="M602" s="26">
        <f>J602/((8760)*(E602/1000))</f>
        <v>0.16192234204475534</v>
      </c>
    </row>
    <row r="603" spans="1:13" x14ac:dyDescent="0.25">
      <c r="A603" s="35">
        <v>1060</v>
      </c>
      <c r="B603" s="35"/>
      <c r="C603" s="2" t="s">
        <v>5</v>
      </c>
      <c r="D603" s="2">
        <v>9</v>
      </c>
      <c r="E603" s="2">
        <v>2.82</v>
      </c>
      <c r="F603" s="12">
        <v>40452</v>
      </c>
      <c r="G603" s="18">
        <v>2013</v>
      </c>
      <c r="H603" s="2">
        <v>0</v>
      </c>
      <c r="I603" s="21">
        <v>1</v>
      </c>
      <c r="J603" s="2">
        <v>4</v>
      </c>
      <c r="K603" s="24">
        <v>3.1019999999999999</v>
      </c>
      <c r="L603" s="11">
        <v>1.2894906511927788</v>
      </c>
      <c r="M603" s="26">
        <f>J603/((8760)*(E603/1000))</f>
        <v>0.16192234204475534</v>
      </c>
    </row>
    <row r="604" spans="1:13" x14ac:dyDescent="0.25">
      <c r="A604" s="35">
        <v>1083</v>
      </c>
      <c r="B604" s="35"/>
      <c r="C604" s="2" t="s">
        <v>5</v>
      </c>
      <c r="D604" s="2">
        <v>9</v>
      </c>
      <c r="E604" s="2">
        <v>3.51</v>
      </c>
      <c r="F604" s="12">
        <v>40360</v>
      </c>
      <c r="G604" s="18">
        <v>2011</v>
      </c>
      <c r="H604" s="2">
        <v>0</v>
      </c>
      <c r="I604" s="21">
        <v>1</v>
      </c>
      <c r="J604" s="2">
        <v>5</v>
      </c>
      <c r="K604" s="24">
        <v>3.8610000000000002</v>
      </c>
      <c r="L604" s="11">
        <v>1.295001295001295</v>
      </c>
      <c r="M604" s="26">
        <f>J604/((8760)*(E604/1000))</f>
        <v>0.16261431786545943</v>
      </c>
    </row>
    <row r="605" spans="1:13" x14ac:dyDescent="0.25">
      <c r="A605" s="35">
        <v>1083</v>
      </c>
      <c r="B605" s="35"/>
      <c r="C605" s="2" t="s">
        <v>5</v>
      </c>
      <c r="D605" s="2">
        <v>9</v>
      </c>
      <c r="E605" s="2">
        <v>3.51</v>
      </c>
      <c r="F605" s="12">
        <v>40360</v>
      </c>
      <c r="G605" s="18">
        <v>2013</v>
      </c>
      <c r="H605" s="2">
        <v>0</v>
      </c>
      <c r="I605" s="21">
        <v>1</v>
      </c>
      <c r="J605" s="2">
        <v>5</v>
      </c>
      <c r="K605" s="24">
        <v>3.8610000000000002</v>
      </c>
      <c r="L605" s="11">
        <v>1.295001295001295</v>
      </c>
      <c r="M605" s="26">
        <f>J605/((8760)*(E605/1000))</f>
        <v>0.16261431786545943</v>
      </c>
    </row>
    <row r="606" spans="1:13" x14ac:dyDescent="0.25">
      <c r="A606" s="35">
        <v>164</v>
      </c>
      <c r="B606" s="35"/>
      <c r="C606" s="2" t="s">
        <v>5</v>
      </c>
      <c r="D606" s="2">
        <v>2</v>
      </c>
      <c r="E606" s="2">
        <v>2.8</v>
      </c>
      <c r="F606" s="12">
        <v>40087</v>
      </c>
      <c r="G606" s="18">
        <v>2010</v>
      </c>
      <c r="H606" s="2">
        <v>0</v>
      </c>
      <c r="I606" s="21">
        <v>1</v>
      </c>
      <c r="J606" s="2">
        <v>4</v>
      </c>
      <c r="K606" s="24">
        <v>3.08</v>
      </c>
      <c r="L606" s="11">
        <v>1.2987012987012987</v>
      </c>
      <c r="M606" s="26">
        <f>J606/((8760)*(E606/1000))</f>
        <v>0.16307893020221789</v>
      </c>
    </row>
    <row r="607" spans="1:13" x14ac:dyDescent="0.25">
      <c r="A607" s="35">
        <v>164</v>
      </c>
      <c r="B607" s="35"/>
      <c r="C607" s="2" t="s">
        <v>5</v>
      </c>
      <c r="D607" s="2">
        <v>2</v>
      </c>
      <c r="E607" s="2">
        <v>2.8</v>
      </c>
      <c r="F607" s="12">
        <v>40087</v>
      </c>
      <c r="G607" s="18">
        <v>2011</v>
      </c>
      <c r="H607" s="2">
        <v>0</v>
      </c>
      <c r="I607" s="21">
        <v>1</v>
      </c>
      <c r="J607" s="2">
        <v>4</v>
      </c>
      <c r="K607" s="24">
        <v>3.08</v>
      </c>
      <c r="L607" s="11">
        <v>1.2987012987012987</v>
      </c>
      <c r="M607" s="26">
        <f>J607/((8760)*(E607/1000))</f>
        <v>0.16307893020221789</v>
      </c>
    </row>
    <row r="608" spans="1:13" x14ac:dyDescent="0.25">
      <c r="A608" s="35">
        <v>164</v>
      </c>
      <c r="B608" s="35"/>
      <c r="C608" s="2" t="s">
        <v>5</v>
      </c>
      <c r="D608" s="2">
        <v>2</v>
      </c>
      <c r="E608" s="2">
        <v>2.8</v>
      </c>
      <c r="F608" s="12">
        <v>40087</v>
      </c>
      <c r="G608" s="18">
        <v>2012</v>
      </c>
      <c r="H608" s="2">
        <v>0</v>
      </c>
      <c r="I608" s="21">
        <v>1</v>
      </c>
      <c r="J608" s="2">
        <v>4</v>
      </c>
      <c r="K608" s="24">
        <v>3.08</v>
      </c>
      <c r="L608" s="11">
        <v>1.2987012987012987</v>
      </c>
      <c r="M608" s="26">
        <f>J608/((8760)*(E608/1000))</f>
        <v>0.16307893020221789</v>
      </c>
    </row>
    <row r="609" spans="1:13" x14ac:dyDescent="0.25">
      <c r="A609" s="35">
        <v>164</v>
      </c>
      <c r="B609" s="35"/>
      <c r="C609" s="2" t="s">
        <v>5</v>
      </c>
      <c r="D609" s="2">
        <v>2</v>
      </c>
      <c r="E609" s="2">
        <v>2.8</v>
      </c>
      <c r="F609" s="12">
        <v>40087</v>
      </c>
      <c r="G609" s="18">
        <v>2013</v>
      </c>
      <c r="H609" s="2">
        <v>0</v>
      </c>
      <c r="I609" s="21">
        <v>1</v>
      </c>
      <c r="J609" s="2">
        <v>4</v>
      </c>
      <c r="K609" s="24">
        <v>3.08</v>
      </c>
      <c r="L609" s="11">
        <v>1.2987012987012987</v>
      </c>
      <c r="M609" s="26">
        <f>J609/((8760)*(E609/1000))</f>
        <v>0.16307893020221789</v>
      </c>
    </row>
    <row r="610" spans="1:13" x14ac:dyDescent="0.25">
      <c r="A610" s="35">
        <v>2774</v>
      </c>
      <c r="B610" s="35"/>
      <c r="C610" s="2" t="s">
        <v>5</v>
      </c>
      <c r="D610" s="2">
        <v>6</v>
      </c>
      <c r="E610" s="2">
        <v>2.8</v>
      </c>
      <c r="F610" s="12">
        <v>40725</v>
      </c>
      <c r="G610" s="18">
        <v>2013</v>
      </c>
      <c r="H610" s="2">
        <v>0</v>
      </c>
      <c r="I610" s="21">
        <v>1</v>
      </c>
      <c r="J610" s="2">
        <v>4</v>
      </c>
      <c r="K610" s="24">
        <v>3.08</v>
      </c>
      <c r="L610" s="11">
        <v>1.2987012987012987</v>
      </c>
      <c r="M610" s="26">
        <f>J610/((8760)*(E610/1000))</f>
        <v>0.16307893020221789</v>
      </c>
    </row>
    <row r="611" spans="1:13" x14ac:dyDescent="0.25">
      <c r="A611" s="35">
        <v>2774</v>
      </c>
      <c r="B611" s="35"/>
      <c r="C611" s="2" t="s">
        <v>5</v>
      </c>
      <c r="D611" s="2">
        <v>6</v>
      </c>
      <c r="E611" s="2">
        <v>2.8</v>
      </c>
      <c r="F611" s="12">
        <v>40725</v>
      </c>
      <c r="G611" s="18">
        <v>2014</v>
      </c>
      <c r="H611" s="2">
        <v>0</v>
      </c>
      <c r="I611" s="21">
        <v>1</v>
      </c>
      <c r="J611" s="2">
        <v>4</v>
      </c>
      <c r="K611" s="24">
        <v>3.08</v>
      </c>
      <c r="L611" s="11">
        <v>1.2987012987012987</v>
      </c>
      <c r="M611" s="26">
        <f>J611/((8760)*(E611/1000))</f>
        <v>0.16307893020221789</v>
      </c>
    </row>
    <row r="612" spans="1:13" x14ac:dyDescent="0.25">
      <c r="A612" s="35">
        <v>883</v>
      </c>
      <c r="B612" s="35"/>
      <c r="C612" s="2" t="s">
        <v>5</v>
      </c>
      <c r="D612" s="2">
        <v>6</v>
      </c>
      <c r="E612" s="2">
        <v>3.45</v>
      </c>
      <c r="F612" s="12">
        <v>40299</v>
      </c>
      <c r="G612" s="18">
        <v>2011</v>
      </c>
      <c r="H612" s="2">
        <v>0</v>
      </c>
      <c r="I612" s="21">
        <v>1</v>
      </c>
      <c r="J612" s="2">
        <v>5</v>
      </c>
      <c r="K612" s="24">
        <v>3.7950000000000004</v>
      </c>
      <c r="L612" s="11">
        <v>1.3175230566534912</v>
      </c>
      <c r="M612" s="26">
        <f>J612/((8760)*(E612/1000))</f>
        <v>0.16544239295877172</v>
      </c>
    </row>
    <row r="613" spans="1:13" x14ac:dyDescent="0.25">
      <c r="A613" s="35">
        <v>883</v>
      </c>
      <c r="B613" s="35"/>
      <c r="C613" s="2" t="s">
        <v>5</v>
      </c>
      <c r="D613" s="2">
        <v>6</v>
      </c>
      <c r="E613" s="2">
        <v>3.45</v>
      </c>
      <c r="F613" s="12">
        <v>40299</v>
      </c>
      <c r="G613" s="18">
        <v>2014</v>
      </c>
      <c r="H613" s="2">
        <v>0</v>
      </c>
      <c r="I613" s="21">
        <v>1</v>
      </c>
      <c r="J613" s="2">
        <v>5</v>
      </c>
      <c r="K613" s="24">
        <v>3.7950000000000004</v>
      </c>
      <c r="L613" s="11">
        <v>1.3175230566534912</v>
      </c>
      <c r="M613" s="26">
        <f>J613/((8760)*(E613/1000))</f>
        <v>0.16544239295877172</v>
      </c>
    </row>
    <row r="614" spans="1:13" x14ac:dyDescent="0.25">
      <c r="A614" s="35">
        <v>884</v>
      </c>
      <c r="B614" s="35"/>
      <c r="C614" s="2" t="s">
        <v>5</v>
      </c>
      <c r="D614" s="2">
        <v>6</v>
      </c>
      <c r="E614" s="2">
        <v>3.45</v>
      </c>
      <c r="F614" s="12">
        <v>40299</v>
      </c>
      <c r="G614" s="18">
        <v>2012</v>
      </c>
      <c r="H614" s="2">
        <v>0</v>
      </c>
      <c r="I614" s="21">
        <v>1</v>
      </c>
      <c r="J614" s="2">
        <v>5</v>
      </c>
      <c r="K614" s="24">
        <v>3.7950000000000004</v>
      </c>
      <c r="L614" s="11">
        <v>1.3175230566534912</v>
      </c>
      <c r="M614" s="26">
        <f>J614/((8760)*(E614/1000))</f>
        <v>0.16544239295877172</v>
      </c>
    </row>
    <row r="615" spans="1:13" x14ac:dyDescent="0.25">
      <c r="A615" s="35">
        <v>2346</v>
      </c>
      <c r="B615" s="35"/>
      <c r="C615" s="2" t="s">
        <v>5</v>
      </c>
      <c r="D615" s="2">
        <v>8</v>
      </c>
      <c r="E615" s="2">
        <v>3.45</v>
      </c>
      <c r="F615" s="12">
        <v>40634</v>
      </c>
      <c r="G615" s="18">
        <v>2014</v>
      </c>
      <c r="H615" s="2">
        <v>0</v>
      </c>
      <c r="I615" s="21">
        <v>1</v>
      </c>
      <c r="J615" s="2">
        <v>5</v>
      </c>
      <c r="K615" s="24">
        <v>3.7950000000000004</v>
      </c>
      <c r="L615" s="11">
        <v>1.3175230566534912</v>
      </c>
      <c r="M615" s="26">
        <f>J615/((8760)*(E615/1000))</f>
        <v>0.16544239295877172</v>
      </c>
    </row>
    <row r="616" spans="1:13" x14ac:dyDescent="0.25">
      <c r="A616" s="35">
        <v>8400</v>
      </c>
      <c r="B616" s="35"/>
      <c r="C616" s="2" t="s">
        <v>5</v>
      </c>
      <c r="D616" s="2">
        <v>6</v>
      </c>
      <c r="E616" s="2">
        <v>8.9700000000000006</v>
      </c>
      <c r="F616" s="12">
        <v>41153</v>
      </c>
      <c r="G616" s="18">
        <v>2014</v>
      </c>
      <c r="H616" s="2">
        <v>0</v>
      </c>
      <c r="I616" s="21">
        <v>1</v>
      </c>
      <c r="J616" s="2">
        <v>13</v>
      </c>
      <c r="K616" s="24">
        <v>9.8670000000000009</v>
      </c>
      <c r="L616" s="11">
        <v>1.3175230566534912</v>
      </c>
      <c r="M616" s="26">
        <f>J616/((8760)*(E616/1000))</f>
        <v>0.16544239295877175</v>
      </c>
    </row>
    <row r="617" spans="1:13" x14ac:dyDescent="0.25">
      <c r="A617" s="35">
        <v>1488</v>
      </c>
      <c r="B617" s="35"/>
      <c r="C617" s="2" t="s">
        <v>5</v>
      </c>
      <c r="D617" s="2">
        <v>6</v>
      </c>
      <c r="E617" s="2">
        <v>5.52</v>
      </c>
      <c r="F617" s="12">
        <v>40269</v>
      </c>
      <c r="G617" s="18">
        <v>2011</v>
      </c>
      <c r="H617" s="2">
        <v>0</v>
      </c>
      <c r="I617" s="21">
        <v>1</v>
      </c>
      <c r="J617" s="2">
        <v>8</v>
      </c>
      <c r="K617" s="24">
        <v>6.0720000000000001</v>
      </c>
      <c r="L617" s="11">
        <v>1.3175230566534915</v>
      </c>
      <c r="M617" s="26">
        <f>J617/((8760)*(E617/1000))</f>
        <v>0.16544239295877178</v>
      </c>
    </row>
    <row r="618" spans="1:13" x14ac:dyDescent="0.25">
      <c r="A618" s="35">
        <v>2167</v>
      </c>
      <c r="B618" s="35"/>
      <c r="C618" s="2" t="s">
        <v>5</v>
      </c>
      <c r="D618" s="2">
        <v>8</v>
      </c>
      <c r="E618" s="2">
        <v>4.1399999999999997</v>
      </c>
      <c r="F618" s="12">
        <v>40634</v>
      </c>
      <c r="G618" s="18">
        <v>2014</v>
      </c>
      <c r="H618" s="2">
        <v>0</v>
      </c>
      <c r="I618" s="21">
        <v>1</v>
      </c>
      <c r="J618" s="2">
        <v>6</v>
      </c>
      <c r="K618" s="24">
        <v>4.5540000000000003</v>
      </c>
      <c r="L618" s="11">
        <v>1.3175230566534915</v>
      </c>
      <c r="M618" s="26">
        <f>J618/((8760)*(E618/1000))</f>
        <v>0.16544239295877178</v>
      </c>
    </row>
    <row r="619" spans="1:13" x14ac:dyDescent="0.25">
      <c r="A619" s="35">
        <v>8330</v>
      </c>
      <c r="B619" s="35"/>
      <c r="C619" s="2" t="s">
        <v>5</v>
      </c>
      <c r="D619" s="2">
        <v>8</v>
      </c>
      <c r="E619" s="2">
        <v>2.76</v>
      </c>
      <c r="F619" s="12">
        <v>41153</v>
      </c>
      <c r="G619" s="18">
        <v>2014</v>
      </c>
      <c r="H619" s="2">
        <v>0</v>
      </c>
      <c r="I619" s="21">
        <v>1</v>
      </c>
      <c r="J619" s="2">
        <v>4</v>
      </c>
      <c r="K619" s="24">
        <v>3.036</v>
      </c>
      <c r="L619" s="11">
        <v>1.3175230566534915</v>
      </c>
      <c r="M619" s="26">
        <f>J619/((8760)*(E619/1000))</f>
        <v>0.16544239295877178</v>
      </c>
    </row>
    <row r="620" spans="1:13" x14ac:dyDescent="0.25">
      <c r="A620" s="35">
        <v>721</v>
      </c>
      <c r="B620" s="35"/>
      <c r="C620" s="2" t="s">
        <v>5</v>
      </c>
      <c r="D620" s="2">
        <v>6</v>
      </c>
      <c r="E620" s="2">
        <v>3.4</v>
      </c>
      <c r="F620" s="12">
        <v>40299</v>
      </c>
      <c r="G620" s="18">
        <v>2012</v>
      </c>
      <c r="H620" s="2">
        <v>0</v>
      </c>
      <c r="I620" s="21">
        <v>1</v>
      </c>
      <c r="J620" s="2">
        <v>5</v>
      </c>
      <c r="K620" s="24">
        <v>3.74</v>
      </c>
      <c r="L620" s="11">
        <v>1.3368983957219251</v>
      </c>
      <c r="M620" s="26">
        <f>J620/((8760)*(E620/1000))</f>
        <v>0.16787536932581251</v>
      </c>
    </row>
    <row r="621" spans="1:13" x14ac:dyDescent="0.25">
      <c r="A621" s="35">
        <v>1568</v>
      </c>
      <c r="B621" s="35"/>
      <c r="C621" s="2" t="s">
        <v>5</v>
      </c>
      <c r="D621" s="2">
        <v>2</v>
      </c>
      <c r="E621" s="2">
        <v>2.7</v>
      </c>
      <c r="F621" s="12">
        <v>40452</v>
      </c>
      <c r="G621" s="18">
        <v>2011</v>
      </c>
      <c r="H621" s="2">
        <v>0</v>
      </c>
      <c r="I621" s="21">
        <v>1</v>
      </c>
      <c r="J621" s="2">
        <v>4</v>
      </c>
      <c r="K621" s="24">
        <v>2.9700000000000006</v>
      </c>
      <c r="L621" s="11">
        <v>1.3468013468013464</v>
      </c>
      <c r="M621" s="26">
        <f>J621/((8760)*(E621/1000))</f>
        <v>0.16911889058007779</v>
      </c>
    </row>
    <row r="622" spans="1:13" x14ac:dyDescent="0.25">
      <c r="A622" s="35">
        <v>1568</v>
      </c>
      <c r="B622" s="35"/>
      <c r="C622" s="2" t="s">
        <v>5</v>
      </c>
      <c r="D622" s="2">
        <v>2</v>
      </c>
      <c r="E622" s="2">
        <v>2.7</v>
      </c>
      <c r="F622" s="12">
        <v>40452</v>
      </c>
      <c r="G622" s="18">
        <v>2013</v>
      </c>
      <c r="H622" s="2">
        <v>0</v>
      </c>
      <c r="I622" s="21">
        <v>1</v>
      </c>
      <c r="J622" s="2">
        <v>4</v>
      </c>
      <c r="K622" s="24">
        <v>2.9700000000000006</v>
      </c>
      <c r="L622" s="11">
        <v>1.3468013468013464</v>
      </c>
      <c r="M622" s="26">
        <f>J622/((8760)*(E622/1000))</f>
        <v>0.16911889058007779</v>
      </c>
    </row>
    <row r="623" spans="1:13" x14ac:dyDescent="0.25">
      <c r="A623" s="35">
        <v>1568</v>
      </c>
      <c r="B623" s="35"/>
      <c r="C623" s="2" t="s">
        <v>5</v>
      </c>
      <c r="D623" s="2">
        <v>2</v>
      </c>
      <c r="E623" s="2">
        <v>2.7</v>
      </c>
      <c r="F623" s="12">
        <v>40452</v>
      </c>
      <c r="G623" s="18">
        <v>2014</v>
      </c>
      <c r="H623" s="2">
        <v>0</v>
      </c>
      <c r="I623" s="21">
        <v>1</v>
      </c>
      <c r="J623" s="2">
        <v>4</v>
      </c>
      <c r="K623" s="24">
        <v>2.9700000000000006</v>
      </c>
      <c r="L623" s="11">
        <v>1.3468013468013464</v>
      </c>
      <c r="M623" s="26">
        <f>J623/((8760)*(E623/1000))</f>
        <v>0.16911889058007779</v>
      </c>
    </row>
    <row r="624" spans="1:13" x14ac:dyDescent="0.25">
      <c r="A624" s="35">
        <v>305</v>
      </c>
      <c r="B624" s="35"/>
      <c r="C624" s="2" t="s">
        <v>5</v>
      </c>
      <c r="D624" s="2">
        <v>9</v>
      </c>
      <c r="E624" s="2">
        <v>4.05</v>
      </c>
      <c r="F624" s="12">
        <v>40087</v>
      </c>
      <c r="G624" s="18">
        <v>2012</v>
      </c>
      <c r="H624" s="2">
        <v>0</v>
      </c>
      <c r="I624" s="21">
        <v>1</v>
      </c>
      <c r="J624" s="2">
        <v>6</v>
      </c>
      <c r="K624" s="24">
        <v>4.4550000000000001</v>
      </c>
      <c r="L624" s="11">
        <v>1.3468013468013469</v>
      </c>
      <c r="M624" s="26">
        <f>J624/((8760)*(E624/1000))</f>
        <v>0.16911889058007779</v>
      </c>
    </row>
    <row r="625" spans="1:13" x14ac:dyDescent="0.25">
      <c r="A625" s="35">
        <v>305</v>
      </c>
      <c r="B625" s="35"/>
      <c r="C625" s="2" t="s">
        <v>5</v>
      </c>
      <c r="D625" s="2">
        <v>9</v>
      </c>
      <c r="E625" s="2">
        <v>4.05</v>
      </c>
      <c r="F625" s="12">
        <v>40087</v>
      </c>
      <c r="G625" s="18">
        <v>2014</v>
      </c>
      <c r="H625" s="2">
        <v>0</v>
      </c>
      <c r="I625" s="21">
        <v>1</v>
      </c>
      <c r="J625" s="2">
        <v>6</v>
      </c>
      <c r="K625" s="24">
        <v>4.4550000000000001</v>
      </c>
      <c r="L625" s="11">
        <v>1.3468013468013469</v>
      </c>
      <c r="M625" s="26">
        <f>J625/((8760)*(E625/1000))</f>
        <v>0.16911889058007779</v>
      </c>
    </row>
    <row r="626" spans="1:13" x14ac:dyDescent="0.25">
      <c r="A626" s="35">
        <v>1758</v>
      </c>
      <c r="B626" s="35"/>
      <c r="C626" s="2" t="s">
        <v>5</v>
      </c>
      <c r="D626" s="2">
        <v>2</v>
      </c>
      <c r="E626" s="2">
        <v>4.05</v>
      </c>
      <c r="F626" s="12">
        <v>40544</v>
      </c>
      <c r="G626" s="18">
        <v>2012</v>
      </c>
      <c r="H626" s="2">
        <v>0</v>
      </c>
      <c r="I626" s="21">
        <v>1</v>
      </c>
      <c r="J626" s="2">
        <v>6</v>
      </c>
      <c r="K626" s="24">
        <v>4.4550000000000001</v>
      </c>
      <c r="L626" s="11">
        <v>1.3468013468013469</v>
      </c>
      <c r="M626" s="26">
        <f>J626/((8760)*(E626/1000))</f>
        <v>0.16911889058007779</v>
      </c>
    </row>
    <row r="627" spans="1:13" x14ac:dyDescent="0.25">
      <c r="A627" s="35">
        <v>1531</v>
      </c>
      <c r="B627" s="35"/>
      <c r="C627" s="2" t="s">
        <v>5</v>
      </c>
      <c r="D627" s="2">
        <v>8</v>
      </c>
      <c r="E627" s="2">
        <v>1.3440000000000001</v>
      </c>
      <c r="F627" s="12">
        <v>40695</v>
      </c>
      <c r="G627" s="18">
        <v>2012</v>
      </c>
      <c r="H627" s="2">
        <v>0</v>
      </c>
      <c r="I627" s="21">
        <v>1</v>
      </c>
      <c r="J627" s="2">
        <v>2</v>
      </c>
      <c r="K627" s="24">
        <v>1.4784000000000002</v>
      </c>
      <c r="L627" s="11">
        <v>1.3528138528138527</v>
      </c>
      <c r="M627" s="26">
        <f>J627/((8760)*(E627/1000))</f>
        <v>0.16987388562731026</v>
      </c>
    </row>
    <row r="628" spans="1:13" x14ac:dyDescent="0.25">
      <c r="A628" s="35">
        <v>1531</v>
      </c>
      <c r="B628" s="35"/>
      <c r="C628" s="2" t="s">
        <v>5</v>
      </c>
      <c r="D628" s="2">
        <v>8</v>
      </c>
      <c r="E628" s="2">
        <v>1.3440000000000001</v>
      </c>
      <c r="F628" s="12">
        <v>40695</v>
      </c>
      <c r="G628" s="18">
        <v>2014</v>
      </c>
      <c r="H628" s="2">
        <v>0</v>
      </c>
      <c r="I628" s="21">
        <v>1</v>
      </c>
      <c r="J628" s="2">
        <v>2</v>
      </c>
      <c r="K628" s="24">
        <v>1.4784000000000002</v>
      </c>
      <c r="L628" s="11">
        <v>1.3528138528138527</v>
      </c>
      <c r="M628" s="26">
        <f>J628/((8760)*(E628/1000))</f>
        <v>0.16987388562731026</v>
      </c>
    </row>
    <row r="629" spans="1:13" x14ac:dyDescent="0.25">
      <c r="A629" s="35">
        <v>1532</v>
      </c>
      <c r="B629" s="35"/>
      <c r="C629" s="2" t="s">
        <v>5</v>
      </c>
      <c r="D629" s="2">
        <v>8</v>
      </c>
      <c r="E629" s="2">
        <v>1.3440000000000001</v>
      </c>
      <c r="F629" s="12">
        <v>40695</v>
      </c>
      <c r="G629" s="18">
        <v>2012</v>
      </c>
      <c r="H629" s="2">
        <v>0</v>
      </c>
      <c r="I629" s="21">
        <v>1</v>
      </c>
      <c r="J629" s="2">
        <v>2</v>
      </c>
      <c r="K629" s="24">
        <v>1.4784000000000002</v>
      </c>
      <c r="L629" s="11">
        <v>1.3528138528138527</v>
      </c>
      <c r="M629" s="26">
        <f>J629/((8760)*(E629/1000))</f>
        <v>0.16987388562731026</v>
      </c>
    </row>
    <row r="630" spans="1:13" x14ac:dyDescent="0.25">
      <c r="A630" s="35">
        <v>1532</v>
      </c>
      <c r="B630" s="35"/>
      <c r="C630" s="2" t="s">
        <v>5</v>
      </c>
      <c r="D630" s="2">
        <v>8</v>
      </c>
      <c r="E630" s="2">
        <v>1.3440000000000001</v>
      </c>
      <c r="F630" s="12">
        <v>40695</v>
      </c>
      <c r="G630" s="18">
        <v>2014</v>
      </c>
      <c r="H630" s="2">
        <v>0</v>
      </c>
      <c r="I630" s="21">
        <v>1</v>
      </c>
      <c r="J630" s="2">
        <v>2</v>
      </c>
      <c r="K630" s="24">
        <v>1.4784000000000002</v>
      </c>
      <c r="L630" s="11">
        <v>1.3528138528138527</v>
      </c>
      <c r="M630" s="26">
        <f>J630/((8760)*(E630/1000))</f>
        <v>0.16987388562731026</v>
      </c>
    </row>
    <row r="631" spans="1:13" x14ac:dyDescent="0.25">
      <c r="A631" s="35">
        <v>1533</v>
      </c>
      <c r="B631" s="35"/>
      <c r="C631" s="2" t="s">
        <v>5</v>
      </c>
      <c r="D631" s="2">
        <v>8</v>
      </c>
      <c r="E631" s="2">
        <v>1.3440000000000001</v>
      </c>
      <c r="F631" s="12">
        <v>40695</v>
      </c>
      <c r="G631" s="18">
        <v>2012</v>
      </c>
      <c r="H631" s="2">
        <v>0</v>
      </c>
      <c r="I631" s="21">
        <v>1</v>
      </c>
      <c r="J631" s="2">
        <v>2</v>
      </c>
      <c r="K631" s="24">
        <v>1.4784000000000002</v>
      </c>
      <c r="L631" s="11">
        <v>1.3528138528138527</v>
      </c>
      <c r="M631" s="26">
        <f>J631/((8760)*(E631/1000))</f>
        <v>0.16987388562731026</v>
      </c>
    </row>
    <row r="632" spans="1:13" x14ac:dyDescent="0.25">
      <c r="A632" s="35">
        <v>1533</v>
      </c>
      <c r="B632" s="35"/>
      <c r="C632" s="2" t="s">
        <v>5</v>
      </c>
      <c r="D632" s="2">
        <v>8</v>
      </c>
      <c r="E632" s="2">
        <v>1.3440000000000001</v>
      </c>
      <c r="F632" s="12">
        <v>40695</v>
      </c>
      <c r="G632" s="18">
        <v>2014</v>
      </c>
      <c r="H632" s="2">
        <v>0</v>
      </c>
      <c r="I632" s="21">
        <v>1</v>
      </c>
      <c r="J632" s="2">
        <v>2</v>
      </c>
      <c r="K632" s="24">
        <v>1.4784000000000002</v>
      </c>
      <c r="L632" s="11">
        <v>1.3528138528138527</v>
      </c>
      <c r="M632" s="26">
        <f>J632/((8760)*(E632/1000))</f>
        <v>0.16987388562731026</v>
      </c>
    </row>
    <row r="633" spans="1:13" x14ac:dyDescent="0.25">
      <c r="A633" s="35">
        <v>182</v>
      </c>
      <c r="B633" s="35"/>
      <c r="C633" s="2" t="s">
        <v>5</v>
      </c>
      <c r="D633" s="2">
        <v>2</v>
      </c>
      <c r="E633" s="2">
        <v>4</v>
      </c>
      <c r="F633" s="12">
        <v>40057</v>
      </c>
      <c r="G633" s="18">
        <v>2013</v>
      </c>
      <c r="H633" s="2">
        <v>0</v>
      </c>
      <c r="I633" s="21">
        <v>1</v>
      </c>
      <c r="J633" s="2">
        <v>6</v>
      </c>
      <c r="K633" s="24">
        <v>4.4000000000000004</v>
      </c>
      <c r="L633" s="11">
        <v>1.3636363636363635</v>
      </c>
      <c r="M633" s="26">
        <f>J633/((8760)*(E633/1000))</f>
        <v>0.17123287671232876</v>
      </c>
    </row>
    <row r="634" spans="1:13" x14ac:dyDescent="0.25">
      <c r="A634" s="35">
        <v>971</v>
      </c>
      <c r="B634" s="35"/>
      <c r="C634" s="2" t="s">
        <v>5</v>
      </c>
      <c r="D634" s="2">
        <v>8</v>
      </c>
      <c r="E634" s="2">
        <v>2.6</v>
      </c>
      <c r="F634" s="12">
        <v>40422</v>
      </c>
      <c r="G634" s="18">
        <v>2011</v>
      </c>
      <c r="H634" s="2">
        <v>0</v>
      </c>
      <c r="I634" s="21">
        <v>1</v>
      </c>
      <c r="J634" s="2">
        <v>4</v>
      </c>
      <c r="K634" s="24">
        <v>2.8600000000000003</v>
      </c>
      <c r="L634" s="11">
        <v>1.3986013986013985</v>
      </c>
      <c r="M634" s="26">
        <f>J634/((8760)*(E634/1000))</f>
        <v>0.17562346329469616</v>
      </c>
    </row>
    <row r="635" spans="1:13" x14ac:dyDescent="0.25">
      <c r="A635" s="35">
        <v>971</v>
      </c>
      <c r="B635" s="35"/>
      <c r="C635" s="2" t="s">
        <v>5</v>
      </c>
      <c r="D635" s="2">
        <v>8</v>
      </c>
      <c r="E635" s="2">
        <v>2.6</v>
      </c>
      <c r="F635" s="12">
        <v>40422</v>
      </c>
      <c r="G635" s="18">
        <v>2014</v>
      </c>
      <c r="H635" s="2">
        <v>0</v>
      </c>
      <c r="I635" s="21">
        <v>1</v>
      </c>
      <c r="J635" s="2">
        <v>4</v>
      </c>
      <c r="K635" s="24">
        <v>2.8600000000000003</v>
      </c>
      <c r="L635" s="11">
        <v>1.3986013986013985</v>
      </c>
      <c r="M635" s="26">
        <f>J635/((8760)*(E635/1000))</f>
        <v>0.17562346329469616</v>
      </c>
    </row>
    <row r="636" spans="1:13" x14ac:dyDescent="0.25">
      <c r="A636" s="35">
        <v>8408</v>
      </c>
      <c r="B636" s="35"/>
      <c r="C636" s="2" t="s">
        <v>5</v>
      </c>
      <c r="D636" s="2">
        <v>6</v>
      </c>
      <c r="E636" s="2">
        <v>5.8049999999999997</v>
      </c>
      <c r="F636" s="12">
        <v>41153</v>
      </c>
      <c r="G636" s="18">
        <v>2014</v>
      </c>
      <c r="H636" s="2">
        <v>0</v>
      </c>
      <c r="I636" s="21">
        <v>1</v>
      </c>
      <c r="J636" s="2">
        <v>9</v>
      </c>
      <c r="K636" s="24">
        <v>6.3855000000000004</v>
      </c>
      <c r="L636" s="11">
        <v>1.4094432699083861</v>
      </c>
      <c r="M636" s="26">
        <f>J636/((8760)*(E636/1000))</f>
        <v>0.17698488549077909</v>
      </c>
    </row>
    <row r="637" spans="1:13" x14ac:dyDescent="0.25">
      <c r="A637" s="35">
        <v>8400</v>
      </c>
      <c r="B637" s="35"/>
      <c r="C637" s="2" t="s">
        <v>5</v>
      </c>
      <c r="D637" s="2">
        <v>6</v>
      </c>
      <c r="E637" s="2">
        <v>8.9700000000000006</v>
      </c>
      <c r="F637" s="12">
        <v>41153</v>
      </c>
      <c r="G637" s="18">
        <v>2013</v>
      </c>
      <c r="H637" s="2">
        <v>0</v>
      </c>
      <c r="I637" s="21">
        <v>1</v>
      </c>
      <c r="J637" s="2">
        <v>14</v>
      </c>
      <c r="K637" s="24">
        <v>9.8670000000000009</v>
      </c>
      <c r="L637" s="11">
        <v>1.4188709840883753</v>
      </c>
      <c r="M637" s="26">
        <f>J637/((8760)*(E637/1000))</f>
        <v>0.17816873087867727</v>
      </c>
    </row>
    <row r="638" spans="1:13" x14ac:dyDescent="0.25">
      <c r="A638" s="35">
        <v>989</v>
      </c>
      <c r="B638" s="35"/>
      <c r="C638" s="2" t="s">
        <v>5</v>
      </c>
      <c r="D638" s="2">
        <v>9</v>
      </c>
      <c r="E638" s="2">
        <v>3.2</v>
      </c>
      <c r="F638" s="12">
        <v>40360</v>
      </c>
      <c r="G638" s="18">
        <v>2011</v>
      </c>
      <c r="H638" s="2">
        <v>0</v>
      </c>
      <c r="I638" s="21">
        <v>1</v>
      </c>
      <c r="J638" s="2">
        <v>5</v>
      </c>
      <c r="K638" s="24">
        <v>3.5200000000000005</v>
      </c>
      <c r="L638" s="11">
        <v>1.4204545454545452</v>
      </c>
      <c r="M638" s="26">
        <f>J638/((8760)*(E638/1000))</f>
        <v>0.1783675799086758</v>
      </c>
    </row>
    <row r="639" spans="1:13" x14ac:dyDescent="0.25">
      <c r="A639" s="35">
        <v>2356</v>
      </c>
      <c r="B639" s="35"/>
      <c r="C639" s="2" t="s">
        <v>5</v>
      </c>
      <c r="D639" s="2">
        <v>8</v>
      </c>
      <c r="E639" s="2">
        <v>1.9139999999999999</v>
      </c>
      <c r="F639" s="12">
        <v>40756</v>
      </c>
      <c r="G639" s="18">
        <v>2012</v>
      </c>
      <c r="H639" s="2">
        <v>0</v>
      </c>
      <c r="I639" s="21">
        <v>1</v>
      </c>
      <c r="J639" s="2">
        <v>3</v>
      </c>
      <c r="K639" s="24">
        <v>2.1053999999999999</v>
      </c>
      <c r="L639" s="11">
        <v>1.4249073810202337</v>
      </c>
      <c r="M639" s="26">
        <f>J639/((8760)*(E639/1000))</f>
        <v>0.1789267259271983</v>
      </c>
    </row>
    <row r="640" spans="1:13" x14ac:dyDescent="0.25">
      <c r="A640" s="35">
        <v>2356</v>
      </c>
      <c r="B640" s="35"/>
      <c r="C640" s="2" t="s">
        <v>5</v>
      </c>
      <c r="D640" s="2">
        <v>8</v>
      </c>
      <c r="E640" s="2">
        <v>1.9139999999999999</v>
      </c>
      <c r="F640" s="12">
        <v>40756</v>
      </c>
      <c r="G640" s="18">
        <v>2014</v>
      </c>
      <c r="H640" s="2">
        <v>0</v>
      </c>
      <c r="I640" s="21">
        <v>1</v>
      </c>
      <c r="J640" s="2">
        <v>3</v>
      </c>
      <c r="K640" s="24">
        <v>2.1053999999999999</v>
      </c>
      <c r="L640" s="11">
        <v>1.4249073810202337</v>
      </c>
      <c r="M640" s="26">
        <f>J640/((8760)*(E640/1000))</f>
        <v>0.1789267259271983</v>
      </c>
    </row>
    <row r="641" spans="1:13" x14ac:dyDescent="0.25">
      <c r="A641" s="35">
        <v>3306</v>
      </c>
      <c r="B641" s="35"/>
      <c r="C641" s="2" t="s">
        <v>5</v>
      </c>
      <c r="D641" s="2">
        <v>8</v>
      </c>
      <c r="E641" s="2">
        <v>1.9039999999999999</v>
      </c>
      <c r="F641" s="12">
        <v>40756</v>
      </c>
      <c r="G641" s="18">
        <v>2013</v>
      </c>
      <c r="H641" s="2">
        <v>0</v>
      </c>
      <c r="I641" s="21">
        <v>1</v>
      </c>
      <c r="J641" s="2">
        <v>3</v>
      </c>
      <c r="K641" s="24">
        <v>2.0944000000000003</v>
      </c>
      <c r="L641" s="11">
        <v>1.4323911382734911</v>
      </c>
      <c r="M641" s="26">
        <f>J641/((8760)*(E641/1000))</f>
        <v>0.17986646713479912</v>
      </c>
    </row>
    <row r="642" spans="1:13" x14ac:dyDescent="0.25">
      <c r="A642" s="35">
        <v>2638</v>
      </c>
      <c r="B642" s="35"/>
      <c r="C642" s="2" t="s">
        <v>5</v>
      </c>
      <c r="D642" s="2">
        <v>6</v>
      </c>
      <c r="E642" s="2">
        <v>1.175</v>
      </c>
      <c r="F642" s="12">
        <v>40787</v>
      </c>
      <c r="G642" s="18">
        <v>2013</v>
      </c>
      <c r="H642" s="2">
        <v>0</v>
      </c>
      <c r="I642" s="21">
        <v>1</v>
      </c>
      <c r="J642" s="2">
        <v>2</v>
      </c>
      <c r="K642" s="24">
        <v>1.2925000000000002</v>
      </c>
      <c r="L642" s="11">
        <v>1.5473887814313343</v>
      </c>
      <c r="M642" s="26">
        <f>J642/((8760)*(E642/1000))</f>
        <v>0.19430681045370637</v>
      </c>
    </row>
    <row r="643" spans="1:13" x14ac:dyDescent="0.25">
      <c r="A643" s="35">
        <v>8408</v>
      </c>
      <c r="B643" s="35"/>
      <c r="C643" s="2" t="s">
        <v>5</v>
      </c>
      <c r="D643" s="2">
        <v>6</v>
      </c>
      <c r="E643" s="2">
        <v>5.8049999999999997</v>
      </c>
      <c r="F643" s="12">
        <v>41153</v>
      </c>
      <c r="G643" s="18">
        <v>2013</v>
      </c>
      <c r="H643" s="2">
        <v>0</v>
      </c>
      <c r="I643" s="21">
        <v>1</v>
      </c>
      <c r="J643" s="2">
        <v>10</v>
      </c>
      <c r="K643" s="24">
        <v>6.3855000000000004</v>
      </c>
      <c r="L643" s="11">
        <v>1.5660480776759846</v>
      </c>
      <c r="M643" s="26">
        <f>J643/((8760)*(E643/1000))</f>
        <v>0.19664987276753232</v>
      </c>
    </row>
    <row r="644" spans="1:13" x14ac:dyDescent="0.25">
      <c r="A644" s="35">
        <v>164</v>
      </c>
      <c r="B644" s="35"/>
      <c r="C644" s="2" t="s">
        <v>5</v>
      </c>
      <c r="D644" s="2">
        <v>2</v>
      </c>
      <c r="E644" s="2">
        <v>2.8</v>
      </c>
      <c r="F644" s="12">
        <v>40087</v>
      </c>
      <c r="G644" s="18">
        <v>2014</v>
      </c>
      <c r="H644" s="2">
        <v>0</v>
      </c>
      <c r="I644" s="21">
        <v>1</v>
      </c>
      <c r="J644" s="2">
        <v>5</v>
      </c>
      <c r="K644" s="24">
        <v>3.08</v>
      </c>
      <c r="L644" s="11">
        <v>1.6233766233766234</v>
      </c>
      <c r="M644" s="26">
        <f>J644/((8760)*(E644/1000))</f>
        <v>0.20384866275277236</v>
      </c>
    </row>
    <row r="645" spans="1:13" x14ac:dyDescent="0.25">
      <c r="A645" s="35">
        <v>266</v>
      </c>
      <c r="B645" s="35"/>
      <c r="C645" s="2" t="s">
        <v>5</v>
      </c>
      <c r="D645" s="2">
        <v>2</v>
      </c>
      <c r="E645" s="2">
        <v>1.08</v>
      </c>
      <c r="F645" s="12">
        <v>40057</v>
      </c>
      <c r="G645" s="18">
        <v>2011</v>
      </c>
      <c r="H645" s="2">
        <v>0</v>
      </c>
      <c r="I645" s="21">
        <v>1</v>
      </c>
      <c r="J645" s="2">
        <v>2</v>
      </c>
      <c r="K645" s="24">
        <v>1.1880000000000002</v>
      </c>
      <c r="L645" s="11">
        <v>1.6835016835016832</v>
      </c>
      <c r="M645" s="37">
        <f>J645/((8760)*(E645/1000))</f>
        <v>0.21139861322509723</v>
      </c>
    </row>
    <row r="646" spans="1:13" x14ac:dyDescent="0.25">
      <c r="A646" s="35">
        <v>266</v>
      </c>
      <c r="B646" s="35"/>
      <c r="C646" s="2" t="s">
        <v>5</v>
      </c>
      <c r="D646" s="2">
        <v>2</v>
      </c>
      <c r="E646" s="2">
        <v>1.08</v>
      </c>
      <c r="F646" s="12">
        <v>40057</v>
      </c>
      <c r="G646" s="18">
        <v>2014</v>
      </c>
      <c r="H646" s="2">
        <v>0</v>
      </c>
      <c r="I646" s="21">
        <v>1</v>
      </c>
      <c r="J646" s="2">
        <v>2</v>
      </c>
      <c r="K646" s="24">
        <v>1.1880000000000002</v>
      </c>
      <c r="L646" s="11">
        <v>1.6835016835016832</v>
      </c>
      <c r="M646" s="37">
        <f>J646/((8760)*(E646/1000))</f>
        <v>0.21139861322509723</v>
      </c>
    </row>
    <row r="647" spans="1:13" x14ac:dyDescent="0.25">
      <c r="A647" s="35">
        <v>2764</v>
      </c>
      <c r="B647" s="35"/>
      <c r="C647" s="2" t="s">
        <v>5</v>
      </c>
      <c r="D647" s="2">
        <v>8</v>
      </c>
      <c r="E647" s="2">
        <v>3.22</v>
      </c>
      <c r="F647" s="12">
        <v>41365</v>
      </c>
      <c r="G647" s="18">
        <v>2014</v>
      </c>
      <c r="H647" s="2">
        <v>0</v>
      </c>
      <c r="I647" s="21">
        <v>1</v>
      </c>
      <c r="J647" s="2">
        <v>8</v>
      </c>
      <c r="K647" s="24">
        <v>3.5420000000000007</v>
      </c>
      <c r="L647" s="11">
        <v>2.2586109542631276</v>
      </c>
      <c r="M647" s="37">
        <f>J647/((8760)*(E647/1000))</f>
        <v>0.28361553078646584</v>
      </c>
    </row>
  </sheetData>
  <autoFilter ref="A1:M647">
    <sortState ref="A2:M647">
      <sortCondition ref="L1:L64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workbookViewId="0">
      <selection activeCell="B16" sqref="B16"/>
    </sheetView>
  </sheetViews>
  <sheetFormatPr defaultRowHeight="15" x14ac:dyDescent="0.25"/>
  <cols>
    <col min="1" max="1" width="13.140625" bestFit="1" customWidth="1"/>
    <col min="2" max="2" width="27.5703125" customWidth="1"/>
  </cols>
  <sheetData>
    <row r="1" spans="1:2" x14ac:dyDescent="0.25">
      <c r="A1" s="16" t="s">
        <v>1</v>
      </c>
      <c r="B1" s="2" t="s">
        <v>84</v>
      </c>
    </row>
    <row r="3" spans="1:2" x14ac:dyDescent="0.25">
      <c r="A3" s="16" t="s">
        <v>85</v>
      </c>
      <c r="B3" t="s">
        <v>102</v>
      </c>
    </row>
    <row r="4" spans="1:2" x14ac:dyDescent="0.25">
      <c r="A4" s="17">
        <v>2010</v>
      </c>
      <c r="B4" s="18">
        <v>0.12318178877826676</v>
      </c>
    </row>
    <row r="5" spans="1:2" x14ac:dyDescent="0.25">
      <c r="A5" s="17">
        <v>2011</v>
      </c>
      <c r="B5" s="18">
        <v>0.14076700867375475</v>
      </c>
    </row>
    <row r="6" spans="1:2" x14ac:dyDescent="0.25">
      <c r="A6" s="17">
        <v>2012</v>
      </c>
      <c r="B6" s="18">
        <v>0.13809315330994268</v>
      </c>
    </row>
    <row r="7" spans="1:2" x14ac:dyDescent="0.25">
      <c r="A7" s="17">
        <v>2013</v>
      </c>
      <c r="B7" s="18">
        <v>0.13405139157541662</v>
      </c>
    </row>
    <row r="8" spans="1:2" x14ac:dyDescent="0.25">
      <c r="A8" s="17">
        <v>2014</v>
      </c>
      <c r="B8" s="18">
        <v>0.13489593545327375</v>
      </c>
    </row>
    <row r="9" spans="1:2" x14ac:dyDescent="0.25">
      <c r="A9" s="17" t="s">
        <v>86</v>
      </c>
      <c r="B9" s="18">
        <v>0.13552205373683371</v>
      </c>
    </row>
    <row r="23" spans="1:2" x14ac:dyDescent="0.25">
      <c r="A23" s="16" t="s">
        <v>1</v>
      </c>
      <c r="B23" s="2" t="s">
        <v>84</v>
      </c>
    </row>
    <row r="25" spans="1:2" x14ac:dyDescent="0.25">
      <c r="A25" s="16" t="s">
        <v>85</v>
      </c>
      <c r="B25" t="s">
        <v>90</v>
      </c>
    </row>
    <row r="26" spans="1:2" x14ac:dyDescent="0.25">
      <c r="A26" s="17">
        <v>2010</v>
      </c>
      <c r="B26" s="14">
        <v>0.98097497245237886</v>
      </c>
    </row>
    <row r="27" spans="1:2" x14ac:dyDescent="0.25">
      <c r="A27" s="17">
        <v>2011</v>
      </c>
      <c r="B27" s="14">
        <v>1.1210172690746283</v>
      </c>
    </row>
    <row r="28" spans="1:2" x14ac:dyDescent="0.25">
      <c r="A28" s="17">
        <v>2012</v>
      </c>
      <c r="B28" s="14">
        <v>1.0997236572682703</v>
      </c>
    </row>
    <row r="29" spans="1:2" x14ac:dyDescent="0.25">
      <c r="A29" s="17">
        <v>2013</v>
      </c>
      <c r="B29" s="14">
        <v>1.0675365365460463</v>
      </c>
    </row>
    <row r="30" spans="1:2" x14ac:dyDescent="0.25">
      <c r="A30" s="17">
        <v>2014</v>
      </c>
      <c r="B30" s="14">
        <v>1.0742621768824356</v>
      </c>
    </row>
    <row r="31" spans="1:2" x14ac:dyDescent="0.25">
      <c r="A31" s="17" t="s">
        <v>86</v>
      </c>
      <c r="B31" s="14">
        <v>1.0792483552133296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B4" sqref="B4"/>
    </sheetView>
  </sheetViews>
  <sheetFormatPr defaultRowHeight="15" x14ac:dyDescent="0.25"/>
  <cols>
    <col min="1" max="1" width="9.7109375" bestFit="1" customWidth="1"/>
  </cols>
  <sheetData>
    <row r="1" spans="1:2" x14ac:dyDescent="0.25">
      <c r="A1" t="s">
        <v>117</v>
      </c>
    </row>
    <row r="2" spans="1:2" x14ac:dyDescent="0.25">
      <c r="A2" s="2">
        <v>2299</v>
      </c>
    </row>
    <row r="3" spans="1:2" x14ac:dyDescent="0.25">
      <c r="A3" s="2">
        <v>2367</v>
      </c>
      <c r="B3" t="s">
        <v>118</v>
      </c>
    </row>
    <row r="4" spans="1:2" x14ac:dyDescent="0.25">
      <c r="A4" s="2">
        <v>277</v>
      </c>
    </row>
    <row r="5" spans="1:2" x14ac:dyDescent="0.25">
      <c r="A5" s="2">
        <v>210</v>
      </c>
    </row>
    <row r="6" spans="1:2" x14ac:dyDescent="0.25">
      <c r="A6" s="2">
        <v>3300</v>
      </c>
    </row>
    <row r="7" spans="1:2" x14ac:dyDescent="0.25">
      <c r="A7" s="2">
        <v>3075</v>
      </c>
    </row>
    <row r="8" spans="1:2" x14ac:dyDescent="0.25">
      <c r="A8" s="2">
        <v>192</v>
      </c>
    </row>
    <row r="9" spans="1:2" x14ac:dyDescent="0.25">
      <c r="A9" s="2">
        <v>216</v>
      </c>
    </row>
    <row r="10" spans="1:2" x14ac:dyDescent="0.25">
      <c r="A10" s="2">
        <v>620</v>
      </c>
    </row>
    <row r="11" spans="1:2" x14ac:dyDescent="0.25">
      <c r="A11" s="2">
        <v>189</v>
      </c>
    </row>
    <row r="12" spans="1:2" x14ac:dyDescent="0.25">
      <c r="A12" s="2">
        <v>8337</v>
      </c>
    </row>
    <row r="13" spans="1:2" x14ac:dyDescent="0.25">
      <c r="A13" s="2">
        <v>161</v>
      </c>
    </row>
    <row r="14" spans="1:2" x14ac:dyDescent="0.25">
      <c r="A14" s="2">
        <v>3613</v>
      </c>
    </row>
    <row r="15" spans="1:2" x14ac:dyDescent="0.25">
      <c r="A15" s="2">
        <v>5221</v>
      </c>
    </row>
    <row r="16" spans="1:2" x14ac:dyDescent="0.25">
      <c r="A16" s="2">
        <v>181</v>
      </c>
    </row>
    <row r="17" spans="1:2" x14ac:dyDescent="0.25">
      <c r="A17" s="2">
        <v>8336</v>
      </c>
    </row>
    <row r="18" spans="1:2" x14ac:dyDescent="0.25">
      <c r="A18" s="2">
        <v>832</v>
      </c>
    </row>
    <row r="23" spans="1:2" x14ac:dyDescent="0.25">
      <c r="A23" s="2">
        <v>2299</v>
      </c>
    </row>
    <row r="25" spans="1:2" x14ac:dyDescent="0.25">
      <c r="A25" s="12">
        <v>41528</v>
      </c>
      <c r="B25">
        <v>6835</v>
      </c>
    </row>
    <row r="26" spans="1:2" x14ac:dyDescent="0.25">
      <c r="A26" s="12">
        <v>41580</v>
      </c>
      <c r="B26">
        <v>7458</v>
      </c>
    </row>
    <row r="27" spans="1:2" x14ac:dyDescent="0.25">
      <c r="A27" s="12">
        <v>41611</v>
      </c>
      <c r="B27">
        <v>8094</v>
      </c>
    </row>
    <row r="28" spans="1:2" x14ac:dyDescent="0.25">
      <c r="A28" s="12">
        <v>41543</v>
      </c>
      <c r="B28">
        <v>7085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3"/>
  <sheetViews>
    <sheetView workbookViewId="0">
      <selection activeCell="L2" sqref="L2"/>
    </sheetView>
  </sheetViews>
  <sheetFormatPr defaultRowHeight="15" x14ac:dyDescent="0.25"/>
  <cols>
    <col min="1" max="1" width="10" bestFit="1" customWidth="1"/>
    <col min="2" max="2" width="9" bestFit="1" customWidth="1"/>
    <col min="3" max="3" width="17" bestFit="1" customWidth="1"/>
    <col min="4" max="4" width="13.140625" bestFit="1" customWidth="1"/>
    <col min="5" max="5" width="19.5703125" bestFit="1" customWidth="1"/>
    <col min="6" max="6" width="22" bestFit="1" customWidth="1"/>
    <col min="7" max="7" width="8.85546875" customWidth="1"/>
    <col min="8" max="8" width="13.140625" bestFit="1" customWidth="1"/>
    <col min="9" max="9" width="14.140625" customWidth="1"/>
    <col min="10" max="11" width="16.7109375" customWidth="1"/>
    <col min="12" max="13" width="13.28515625" customWidth="1"/>
  </cols>
  <sheetData>
    <row r="1" spans="1:13" ht="60" x14ac:dyDescent="0.25">
      <c r="A1" s="2" t="s">
        <v>79</v>
      </c>
      <c r="B1" s="2" t="s">
        <v>101</v>
      </c>
      <c r="C1" s="2" t="s">
        <v>0</v>
      </c>
      <c r="D1" s="2" t="s">
        <v>1</v>
      </c>
      <c r="E1" s="2" t="s">
        <v>2</v>
      </c>
      <c r="F1" s="2" t="s">
        <v>87</v>
      </c>
      <c r="G1" s="2" t="s">
        <v>83</v>
      </c>
      <c r="H1" s="2" t="s">
        <v>93</v>
      </c>
      <c r="I1" s="9" t="s">
        <v>91</v>
      </c>
      <c r="J1" s="9" t="s">
        <v>78</v>
      </c>
      <c r="K1" s="9" t="s">
        <v>88</v>
      </c>
      <c r="L1" s="31" t="s">
        <v>89</v>
      </c>
      <c r="M1" s="9" t="s">
        <v>100</v>
      </c>
    </row>
    <row r="2" spans="1:13" x14ac:dyDescent="0.25">
      <c r="A2" s="2">
        <v>2299</v>
      </c>
      <c r="B2" s="2"/>
      <c r="C2" s="2" t="s">
        <v>5</v>
      </c>
      <c r="D2" s="2">
        <v>7</v>
      </c>
      <c r="E2" s="2">
        <v>9.6</v>
      </c>
      <c r="F2" s="12">
        <v>40330</v>
      </c>
      <c r="G2" s="18">
        <v>2013</v>
      </c>
      <c r="H2" s="2">
        <f ca="1">IF(G2=Inputs!$A$4,1,0)</f>
        <v>0</v>
      </c>
      <c r="I2" s="21">
        <f ca="1">IF(H2=1,HLOOKUP(MONTH(F2),Inputs!$B$11:$M$15,5),IF(YEAR($F2)&gt;$G2,0,IF(YEAR($F2)=$G2,HLOOKUP(MONTH(F2),Inputs!$B$11:$M$15,4),1)))</f>
        <v>1</v>
      </c>
      <c r="J2" s="2">
        <v>2</v>
      </c>
      <c r="K2" s="24">
        <f ca="1">$E2*I2*Inputs!$A$2</f>
        <v>10.56</v>
      </c>
      <c r="L2" s="11">
        <f ca="1">IFERROR(J2/K2,"")</f>
        <v>0.18939393939393939</v>
      </c>
      <c r="M2" s="26">
        <f>J2/((8760)*(E2/1000))</f>
        <v>2.3782343987823442E-2</v>
      </c>
    </row>
    <row r="3" spans="1:13" x14ac:dyDescent="0.25">
      <c r="A3" s="2">
        <v>2367</v>
      </c>
      <c r="B3" s="2"/>
      <c r="C3" s="2" t="s">
        <v>5</v>
      </c>
      <c r="D3" s="2">
        <v>2</v>
      </c>
      <c r="E3" s="2">
        <v>11.1</v>
      </c>
      <c r="F3" s="12">
        <v>40848</v>
      </c>
      <c r="G3" s="18">
        <v>2012</v>
      </c>
      <c r="H3" s="2">
        <f ca="1">IF(G3=Inputs!$A$4,1,0)</f>
        <v>0</v>
      </c>
      <c r="I3" s="21">
        <f ca="1">IF(H3=1,HLOOKUP(MONTH(F3),Inputs!$B$11:$M$15,5),IF(YEAR($F3)&gt;$G3,0,IF(YEAR($F3)=$G3,HLOOKUP(MONTH(F3),Inputs!$B$11:$M$15,4),1)))</f>
        <v>1</v>
      </c>
      <c r="J3" s="2">
        <v>3</v>
      </c>
      <c r="K3" s="24">
        <f ca="1">$E3*I3*Inputs!$A$2</f>
        <v>12.21</v>
      </c>
      <c r="L3" s="11">
        <f ca="1">IFERROR(J3/K3,"")</f>
        <v>0.24570024570024568</v>
      </c>
      <c r="M3" s="26">
        <f>J3/((8760)*(E3/1000))</f>
        <v>3.0852770578797976E-2</v>
      </c>
    </row>
    <row r="4" spans="1:13" x14ac:dyDescent="0.25">
      <c r="A4" s="2">
        <v>2367</v>
      </c>
      <c r="B4" s="2"/>
      <c r="C4" s="2" t="s">
        <v>5</v>
      </c>
      <c r="D4" s="2">
        <v>2</v>
      </c>
      <c r="E4" s="2">
        <v>11.1</v>
      </c>
      <c r="F4" s="12">
        <v>40848</v>
      </c>
      <c r="G4" s="18">
        <v>2013</v>
      </c>
      <c r="H4" s="2">
        <f ca="1">IF(G4=Inputs!$A$4,1,0)</f>
        <v>0</v>
      </c>
      <c r="I4" s="21">
        <f ca="1">IF(H4=1,HLOOKUP(MONTH(F4),Inputs!$B$11:$M$15,5),IF(YEAR($F4)&gt;$G4,0,IF(YEAR($F4)=$G4,HLOOKUP(MONTH(F4),Inputs!$B$11:$M$15,4),1)))</f>
        <v>1</v>
      </c>
      <c r="J4" s="2">
        <v>3</v>
      </c>
      <c r="K4" s="24">
        <f ca="1">$E4*I4*Inputs!$A$2</f>
        <v>12.21</v>
      </c>
      <c r="L4" s="11">
        <f ca="1">IFERROR(J4/K4,"")</f>
        <v>0.24570024570024568</v>
      </c>
      <c r="M4" s="26">
        <f>J4/((8760)*(E4/1000))</f>
        <v>3.0852770578797976E-2</v>
      </c>
    </row>
    <row r="5" spans="1:13" x14ac:dyDescent="0.25">
      <c r="A5" s="2">
        <v>2367</v>
      </c>
      <c r="B5" s="2"/>
      <c r="C5" s="2" t="s">
        <v>5</v>
      </c>
      <c r="D5" s="2">
        <v>2</v>
      </c>
      <c r="E5" s="2">
        <v>11.1</v>
      </c>
      <c r="F5" s="12">
        <v>40848</v>
      </c>
      <c r="G5" s="18">
        <v>2014</v>
      </c>
      <c r="H5" s="2">
        <f ca="1">IF(G5=Inputs!$A$4,1,0)</f>
        <v>0</v>
      </c>
      <c r="I5" s="21">
        <f ca="1">IF(H5=1,HLOOKUP(MONTH(F5),Inputs!$B$11:$M$15,5),IF(YEAR($F5)&gt;$G5,0,IF(YEAR($F5)=$G5,HLOOKUP(MONTH(F5),Inputs!$B$11:$M$15,4),1)))</f>
        <v>1</v>
      </c>
      <c r="J5" s="2">
        <v>3</v>
      </c>
      <c r="K5" s="24">
        <f ca="1">$E5*I5*Inputs!$A$2</f>
        <v>12.21</v>
      </c>
      <c r="L5" s="11">
        <f ca="1">IFERROR(J5/K5,"")</f>
        <v>0.24570024570024568</v>
      </c>
      <c r="M5" s="26">
        <f>J5/((8760)*(E5/1000))</f>
        <v>3.0852770578797976E-2</v>
      </c>
    </row>
    <row r="6" spans="1:13" x14ac:dyDescent="0.25">
      <c r="A6" s="2">
        <v>277</v>
      </c>
      <c r="B6" s="2"/>
      <c r="C6" s="2" t="s">
        <v>5</v>
      </c>
      <c r="D6" s="2">
        <v>3</v>
      </c>
      <c r="E6" s="2">
        <v>6.3959999999999999</v>
      </c>
      <c r="F6" s="12">
        <v>39934</v>
      </c>
      <c r="G6" s="18">
        <v>2010</v>
      </c>
      <c r="H6" s="2">
        <f ca="1">IF(G6=Inputs!$A$4,1,0)</f>
        <v>0</v>
      </c>
      <c r="I6" s="21">
        <f ca="1">IF(H6=1,HLOOKUP(MONTH(F6),Inputs!$B$11:$M$15,5),IF(YEAR($F6)&gt;$G6,0,IF(YEAR($F6)=$G6,HLOOKUP(MONTH(F6),Inputs!$B$11:$M$15,4),1)))</f>
        <v>1</v>
      </c>
      <c r="J6" s="2">
        <v>2</v>
      </c>
      <c r="K6" s="24">
        <f ca="1">$E6*I6*Inputs!$A$2</f>
        <v>7.0356000000000005</v>
      </c>
      <c r="L6" s="11">
        <f ca="1">IFERROR(J6/K6,"")</f>
        <v>0.28426857695150376</v>
      </c>
      <c r="M6" s="26">
        <f>J6/((8760)*(E6/1000))</f>
        <v>3.5695825872905727E-2</v>
      </c>
    </row>
    <row r="7" spans="1:13" x14ac:dyDescent="0.25">
      <c r="A7" s="2">
        <v>210</v>
      </c>
      <c r="B7" s="2"/>
      <c r="C7" s="2" t="s">
        <v>5</v>
      </c>
      <c r="D7" s="2">
        <v>2</v>
      </c>
      <c r="E7" s="2">
        <v>9</v>
      </c>
      <c r="F7" s="15">
        <v>40148</v>
      </c>
      <c r="G7" s="18">
        <v>2010</v>
      </c>
      <c r="H7" s="2">
        <f ca="1">IF(G7=Inputs!$A$4,1,0)</f>
        <v>0</v>
      </c>
      <c r="I7" s="21">
        <f ca="1">IF(H7=1,HLOOKUP(MONTH(F7),Inputs!$B$11:$M$15,5),IF(YEAR($F7)&gt;$G7,0,IF(YEAR($F7)=$G7,HLOOKUP(MONTH(F7),Inputs!$B$11:$M$15,4),1)))</f>
        <v>1</v>
      </c>
      <c r="J7" s="2">
        <v>3</v>
      </c>
      <c r="K7" s="24">
        <f ca="1">$E7*I7*Inputs!$A$2</f>
        <v>9.9</v>
      </c>
      <c r="L7" s="11">
        <f ca="1">IFERROR(J7/K7,"")</f>
        <v>0.30303030303030304</v>
      </c>
      <c r="M7" s="26">
        <f>J7/((8760)*(E7/1000))</f>
        <v>3.8051750380517509E-2</v>
      </c>
    </row>
    <row r="8" spans="1:13" x14ac:dyDescent="0.25">
      <c r="A8" s="2">
        <v>210</v>
      </c>
      <c r="B8" s="2"/>
      <c r="C8" s="2" t="s">
        <v>5</v>
      </c>
      <c r="D8" s="2">
        <v>2</v>
      </c>
      <c r="E8" s="2">
        <v>9</v>
      </c>
      <c r="F8" s="15">
        <v>40148</v>
      </c>
      <c r="G8" s="18">
        <v>2011</v>
      </c>
      <c r="H8" s="2">
        <f ca="1">IF(G8=Inputs!$A$4,1,0)</f>
        <v>0</v>
      </c>
      <c r="I8" s="21">
        <f ca="1">IF(H8=1,HLOOKUP(MONTH(F8),Inputs!$B$11:$M$15,5),IF(YEAR($F8)&gt;$G8,0,IF(YEAR($F8)=$G8,HLOOKUP(MONTH(F8),Inputs!$B$11:$M$15,4),1)))</f>
        <v>1</v>
      </c>
      <c r="J8" s="2">
        <v>3</v>
      </c>
      <c r="K8" s="24">
        <f ca="1">$E8*I8*Inputs!$A$2</f>
        <v>9.9</v>
      </c>
      <c r="L8" s="11">
        <f ca="1">IFERROR(J8/K8,"")</f>
        <v>0.30303030303030304</v>
      </c>
      <c r="M8" s="26">
        <f>J8/((8760)*(E8/1000))</f>
        <v>3.8051750380517509E-2</v>
      </c>
    </row>
    <row r="9" spans="1:13" x14ac:dyDescent="0.25">
      <c r="A9" s="2">
        <v>210</v>
      </c>
      <c r="B9" s="2"/>
      <c r="C9" s="2" t="s">
        <v>5</v>
      </c>
      <c r="D9" s="2">
        <v>2</v>
      </c>
      <c r="E9" s="2">
        <v>9</v>
      </c>
      <c r="F9" s="15">
        <v>40148</v>
      </c>
      <c r="G9" s="18">
        <v>2013</v>
      </c>
      <c r="H9" s="2">
        <f ca="1">IF(G9=Inputs!$A$4,1,0)</f>
        <v>0</v>
      </c>
      <c r="I9" s="21">
        <f ca="1">IF(H9=1,HLOOKUP(MONTH(F9),Inputs!$B$11:$M$15,5),IF(YEAR($F9)&gt;$G9,0,IF(YEAR($F9)=$G9,HLOOKUP(MONTH(F9),Inputs!$B$11:$M$15,4),1)))</f>
        <v>1</v>
      </c>
      <c r="J9" s="2">
        <v>3</v>
      </c>
      <c r="K9" s="24">
        <f ca="1">$E9*I9*Inputs!$A$2</f>
        <v>9.9</v>
      </c>
      <c r="L9" s="11">
        <f ca="1">IFERROR(J9/K9,"")</f>
        <v>0.30303030303030304</v>
      </c>
      <c r="M9" s="26">
        <f>J9/((8760)*(E9/1000))</f>
        <v>3.8051750380517509E-2</v>
      </c>
    </row>
    <row r="10" spans="1:13" x14ac:dyDescent="0.25">
      <c r="A10" s="2">
        <v>210</v>
      </c>
      <c r="B10" s="2"/>
      <c r="C10" s="2" t="s">
        <v>5</v>
      </c>
      <c r="D10" s="2">
        <v>2</v>
      </c>
      <c r="E10" s="2">
        <v>9</v>
      </c>
      <c r="F10" s="15">
        <v>40148</v>
      </c>
      <c r="G10" s="18">
        <v>2014</v>
      </c>
      <c r="H10" s="2">
        <f ca="1">IF(G10=Inputs!$A$4,1,0)</f>
        <v>0</v>
      </c>
      <c r="I10" s="21">
        <f ca="1">IF(H10=1,HLOOKUP(MONTH(F10),Inputs!$B$11:$M$15,5),IF(YEAR($F10)&gt;$G10,0,IF(YEAR($F10)=$G10,HLOOKUP(MONTH(F10),Inputs!$B$11:$M$15,4),1)))</f>
        <v>1</v>
      </c>
      <c r="J10" s="2">
        <v>3</v>
      </c>
      <c r="K10" s="24">
        <f ca="1">$E10*I10*Inputs!$A$2</f>
        <v>9.9</v>
      </c>
      <c r="L10" s="11">
        <f ca="1">IFERROR(J10/K10,"")</f>
        <v>0.30303030303030304</v>
      </c>
      <c r="M10" s="26">
        <f>J10/((8760)*(E10/1000))</f>
        <v>3.8051750380517509E-2</v>
      </c>
    </row>
    <row r="11" spans="1:13" x14ac:dyDescent="0.25">
      <c r="A11" s="2">
        <v>3300</v>
      </c>
      <c r="B11" s="2"/>
      <c r="C11" s="2" t="s">
        <v>5</v>
      </c>
      <c r="D11" s="2">
        <v>5</v>
      </c>
      <c r="E11" s="2">
        <v>9.99</v>
      </c>
      <c r="F11" s="12">
        <v>40664</v>
      </c>
      <c r="G11" s="18">
        <v>2014</v>
      </c>
      <c r="H11" s="2">
        <f ca="1">IF(G11=Inputs!$A$4,1,0)</f>
        <v>0</v>
      </c>
      <c r="I11" s="21">
        <f ca="1">IF(H11=1,HLOOKUP(MONTH(F11),Inputs!$B$11:$M$15,5),IF(YEAR($F11)&gt;$G11,0,IF(YEAR($F11)=$G11,HLOOKUP(MONTH(F11),Inputs!$B$11:$M$15,4),1)))</f>
        <v>1</v>
      </c>
      <c r="J11" s="2">
        <v>4</v>
      </c>
      <c r="K11" s="24">
        <f ca="1">$E11*I11*Inputs!$A$2</f>
        <v>10.989000000000001</v>
      </c>
      <c r="L11" s="11">
        <f ca="1">IFERROR(J11/K11,"")</f>
        <v>0.36400036400036395</v>
      </c>
      <c r="M11" s="26">
        <f>J11/((8760)*(E11/1000))</f>
        <v>4.5707808264885894E-2</v>
      </c>
    </row>
    <row r="12" spans="1:13" x14ac:dyDescent="0.25">
      <c r="A12" s="2">
        <v>210</v>
      </c>
      <c r="B12" s="2"/>
      <c r="C12" s="2" t="s">
        <v>5</v>
      </c>
      <c r="D12" s="2">
        <v>2</v>
      </c>
      <c r="E12" s="2">
        <v>9</v>
      </c>
      <c r="F12" s="15">
        <v>40148</v>
      </c>
      <c r="G12" s="18">
        <v>2012</v>
      </c>
      <c r="H12" s="2">
        <f ca="1">IF(G12=Inputs!$A$4,1,0)</f>
        <v>0</v>
      </c>
      <c r="I12" s="21">
        <f ca="1">IF(H12=1,HLOOKUP(MONTH(F12),Inputs!$B$11:$M$15,5),IF(YEAR($F12)&gt;$G12,0,IF(YEAR($F12)=$G12,HLOOKUP(MONTH(F12),Inputs!$B$11:$M$15,4),1)))</f>
        <v>1</v>
      </c>
      <c r="J12" s="2">
        <v>4</v>
      </c>
      <c r="K12" s="24">
        <f ca="1">$E12*I12*Inputs!$A$2</f>
        <v>9.9</v>
      </c>
      <c r="L12" s="11">
        <f ca="1">IFERROR(J12/K12,"")</f>
        <v>0.40404040404040403</v>
      </c>
      <c r="M12" s="26">
        <f>J12/((8760)*(E12/1000))</f>
        <v>5.0735667174023343E-2</v>
      </c>
    </row>
    <row r="13" spans="1:13" x14ac:dyDescent="0.25">
      <c r="A13" s="2">
        <v>3075</v>
      </c>
      <c r="B13" s="2"/>
      <c r="C13" s="2" t="s">
        <v>5</v>
      </c>
      <c r="D13" s="2">
        <v>5</v>
      </c>
      <c r="E13" s="2">
        <v>2.08</v>
      </c>
      <c r="F13" s="12">
        <v>41122</v>
      </c>
      <c r="G13" s="18">
        <v>2013</v>
      </c>
      <c r="H13" s="2">
        <f ca="1">IF(G13=Inputs!$A$4,1,0)</f>
        <v>0</v>
      </c>
      <c r="I13" s="21">
        <f ca="1">IF(H13=1,HLOOKUP(MONTH(F13),Inputs!$B$11:$M$15,5),IF(YEAR($F13)&gt;$G13,0,IF(YEAR($F13)=$G13,HLOOKUP(MONTH(F13),Inputs!$B$11:$M$15,4),1)))</f>
        <v>1</v>
      </c>
      <c r="J13" s="2">
        <v>1</v>
      </c>
      <c r="K13" s="24">
        <f ca="1">$E13*I13*Inputs!$A$2</f>
        <v>2.2880000000000003</v>
      </c>
      <c r="L13" s="11">
        <f ca="1">IFERROR(J13/K13,"")</f>
        <v>0.43706293706293703</v>
      </c>
      <c r="M13" s="26">
        <f>J13/((8760)*(E13/1000))</f>
        <v>5.4882332279592549E-2</v>
      </c>
    </row>
    <row r="14" spans="1:13" x14ac:dyDescent="0.25">
      <c r="A14" s="2">
        <v>192</v>
      </c>
      <c r="B14" s="2"/>
      <c r="C14" s="2" t="s">
        <v>5</v>
      </c>
      <c r="D14" s="2">
        <v>2</v>
      </c>
      <c r="E14" s="2">
        <v>4</v>
      </c>
      <c r="F14" s="12">
        <v>40118</v>
      </c>
      <c r="G14" s="18">
        <v>2010</v>
      </c>
      <c r="H14" s="2">
        <f ca="1">IF(G14=Inputs!$A$4,1,0)</f>
        <v>0</v>
      </c>
      <c r="I14" s="21">
        <f ca="1">IF(H14=1,HLOOKUP(MONTH(F14),Inputs!$B$11:$M$15,5),IF(YEAR($F14)&gt;$G14,0,IF(YEAR($F14)=$G14,HLOOKUP(MONTH(F14),Inputs!$B$11:$M$15,4),1)))</f>
        <v>1</v>
      </c>
      <c r="J14" s="2">
        <v>2</v>
      </c>
      <c r="K14" s="24">
        <f ca="1">$E14*I14*Inputs!$A$2</f>
        <v>4.4000000000000004</v>
      </c>
      <c r="L14" s="11">
        <f ca="1">IFERROR(J14/K14,"")</f>
        <v>0.45454545454545453</v>
      </c>
      <c r="M14" s="26">
        <f>J14/((8760)*(E14/1000))</f>
        <v>5.7077625570776259E-2</v>
      </c>
    </row>
    <row r="15" spans="1:13" x14ac:dyDescent="0.25">
      <c r="A15" s="2">
        <v>216</v>
      </c>
      <c r="B15" s="2"/>
      <c r="C15" s="2" t="s">
        <v>5</v>
      </c>
      <c r="D15" s="2">
        <v>2</v>
      </c>
      <c r="E15" s="2">
        <v>4</v>
      </c>
      <c r="F15" s="12">
        <v>40118</v>
      </c>
      <c r="G15" s="18">
        <v>2010</v>
      </c>
      <c r="H15" s="2">
        <f ca="1">IF(G15=Inputs!$A$4,1,0)</f>
        <v>0</v>
      </c>
      <c r="I15" s="21">
        <f ca="1">IF(H15=1,HLOOKUP(MONTH(F15),Inputs!$B$11:$M$15,5),IF(YEAR($F15)&gt;$G15,0,IF(YEAR($F15)=$G15,HLOOKUP(MONTH(F15),Inputs!$B$11:$M$15,4),1)))</f>
        <v>1</v>
      </c>
      <c r="J15" s="2">
        <v>2</v>
      </c>
      <c r="K15" s="24">
        <f ca="1">$E15*I15*Inputs!$A$2</f>
        <v>4.4000000000000004</v>
      </c>
      <c r="L15" s="11">
        <f ca="1">IFERROR(J15/K15,"")</f>
        <v>0.45454545454545453</v>
      </c>
      <c r="M15" s="26">
        <f>J15/((8760)*(E15/1000))</f>
        <v>5.7077625570776259E-2</v>
      </c>
    </row>
    <row r="16" spans="1:13" x14ac:dyDescent="0.25">
      <c r="A16" s="2">
        <v>620</v>
      </c>
      <c r="B16" s="2"/>
      <c r="C16" s="2" t="s">
        <v>5</v>
      </c>
      <c r="D16" s="2">
        <v>2</v>
      </c>
      <c r="E16" s="2">
        <v>6</v>
      </c>
      <c r="F16" s="12">
        <v>40269</v>
      </c>
      <c r="G16" s="18">
        <v>2011</v>
      </c>
      <c r="H16" s="2">
        <f ca="1">IF(G16=Inputs!$A$4,1,0)</f>
        <v>0</v>
      </c>
      <c r="I16" s="21">
        <f ca="1">IF(H16=1,HLOOKUP(MONTH(F16),Inputs!$B$11:$M$15,5),IF(YEAR($F16)&gt;$G16,0,IF(YEAR($F16)=$G16,HLOOKUP(MONTH(F16),Inputs!$B$11:$M$15,4),1)))</f>
        <v>1</v>
      </c>
      <c r="J16" s="2">
        <v>3</v>
      </c>
      <c r="K16" s="24">
        <f ca="1">$E16*I16*Inputs!$A$2</f>
        <v>6.6000000000000005</v>
      </c>
      <c r="L16" s="11">
        <f ca="1">IFERROR(J16/K16,"")</f>
        <v>0.45454545454545453</v>
      </c>
      <c r="M16" s="26">
        <f>J16/((8760)*(E16/1000))</f>
        <v>5.7077625570776253E-2</v>
      </c>
    </row>
    <row r="17" spans="1:13" x14ac:dyDescent="0.25">
      <c r="A17" s="2">
        <v>189</v>
      </c>
      <c r="B17" s="2"/>
      <c r="C17" s="2" t="s">
        <v>5</v>
      </c>
      <c r="D17" s="2">
        <v>2</v>
      </c>
      <c r="E17" s="2">
        <v>4</v>
      </c>
      <c r="F17" s="12">
        <v>40118</v>
      </c>
      <c r="G17" s="18">
        <v>2013</v>
      </c>
      <c r="H17" s="2">
        <f ca="1">IF(G17=Inputs!$A$4,1,0)</f>
        <v>0</v>
      </c>
      <c r="I17" s="21">
        <f ca="1">IF(H17=1,HLOOKUP(MONTH(F17),Inputs!$B$11:$M$15,5),IF(YEAR($F17)&gt;$G17,0,IF(YEAR($F17)=$G17,HLOOKUP(MONTH(F17),Inputs!$B$11:$M$15,4),1)))</f>
        <v>1</v>
      </c>
      <c r="J17" s="2">
        <v>2</v>
      </c>
      <c r="K17" s="24">
        <f ca="1">$E17*I17*Inputs!$A$2</f>
        <v>4.4000000000000004</v>
      </c>
      <c r="L17" s="11">
        <f ca="1">IFERROR(J17/K17,"")</f>
        <v>0.45454545454545453</v>
      </c>
      <c r="M17" s="26">
        <f>J17/((8760)*(E17/1000))</f>
        <v>5.7077625570776259E-2</v>
      </c>
    </row>
    <row r="18" spans="1:13" x14ac:dyDescent="0.25">
      <c r="A18" s="2">
        <v>620</v>
      </c>
      <c r="B18" s="2"/>
      <c r="C18" s="2" t="s">
        <v>5</v>
      </c>
      <c r="D18" s="2">
        <v>2</v>
      </c>
      <c r="E18" s="2">
        <v>6</v>
      </c>
      <c r="F18" s="12">
        <v>40269</v>
      </c>
      <c r="G18" s="18">
        <v>2013</v>
      </c>
      <c r="H18" s="2">
        <f ca="1">IF(G18=Inputs!$A$4,1,0)</f>
        <v>0</v>
      </c>
      <c r="I18" s="21">
        <f ca="1">IF(H18=1,HLOOKUP(MONTH(F18),Inputs!$B$11:$M$15,5),IF(YEAR($F18)&gt;$G18,0,IF(YEAR($F18)=$G18,HLOOKUP(MONTH(F18),Inputs!$B$11:$M$15,4),1)))</f>
        <v>1</v>
      </c>
      <c r="J18" s="2">
        <v>3</v>
      </c>
      <c r="K18" s="24">
        <f ca="1">$E18*I18*Inputs!$A$2</f>
        <v>6.6000000000000005</v>
      </c>
      <c r="L18" s="11">
        <f ca="1">IFERROR(J18/K18,"")</f>
        <v>0.45454545454545453</v>
      </c>
      <c r="M18" s="26">
        <f>J18/((8760)*(E18/1000))</f>
        <v>5.7077625570776253E-2</v>
      </c>
    </row>
    <row r="19" spans="1:13" x14ac:dyDescent="0.25">
      <c r="A19" s="2">
        <v>620</v>
      </c>
      <c r="B19" s="2"/>
      <c r="C19" s="2" t="s">
        <v>5</v>
      </c>
      <c r="D19" s="2">
        <v>2</v>
      </c>
      <c r="E19" s="2">
        <v>6</v>
      </c>
      <c r="F19" s="12">
        <v>40269</v>
      </c>
      <c r="G19" s="18">
        <v>2014</v>
      </c>
      <c r="H19" s="2">
        <f ca="1">IF(G19=Inputs!$A$4,1,0)</f>
        <v>0</v>
      </c>
      <c r="I19" s="21">
        <f ca="1">IF(H19=1,HLOOKUP(MONTH(F19),Inputs!$B$11:$M$15,5),IF(YEAR($F19)&gt;$G19,0,IF(YEAR($F19)=$G19,HLOOKUP(MONTH(F19),Inputs!$B$11:$M$15,4),1)))</f>
        <v>1</v>
      </c>
      <c r="J19" s="2">
        <v>3</v>
      </c>
      <c r="K19" s="24">
        <f ca="1">$E19*I19*Inputs!$A$2</f>
        <v>6.6000000000000005</v>
      </c>
      <c r="L19" s="11">
        <f ca="1">IFERROR(J19/K19,"")</f>
        <v>0.45454545454545453</v>
      </c>
      <c r="M19" s="26">
        <f>J19/((8760)*(E19/1000))</f>
        <v>5.7077625570776253E-2</v>
      </c>
    </row>
    <row r="20" spans="1:13" x14ac:dyDescent="0.25">
      <c r="A20" s="2">
        <v>8337</v>
      </c>
      <c r="B20" s="2"/>
      <c r="C20" s="2" t="s">
        <v>5</v>
      </c>
      <c r="D20" s="2">
        <v>8</v>
      </c>
      <c r="E20" s="2">
        <v>1.88</v>
      </c>
      <c r="F20" s="12">
        <v>41183</v>
      </c>
      <c r="G20" s="18">
        <v>2013</v>
      </c>
      <c r="H20" s="2">
        <f ca="1">IF(G20=Inputs!$A$4,1,0)</f>
        <v>0</v>
      </c>
      <c r="I20" s="21">
        <f ca="1">IF(H20=1,HLOOKUP(MONTH(F20),Inputs!$B$11:$M$15,5),IF(YEAR($F20)&gt;$G20,0,IF(YEAR($F20)=$G20,HLOOKUP(MONTH(F20),Inputs!$B$11:$M$15,4),1)))</f>
        <v>1</v>
      </c>
      <c r="J20" s="2">
        <v>1</v>
      </c>
      <c r="K20" s="24">
        <f ca="1">$E20*I20*Inputs!$A$2</f>
        <v>2.0680000000000001</v>
      </c>
      <c r="L20" s="11">
        <f ca="1">IFERROR(J20/K20,"")</f>
        <v>0.48355899419729204</v>
      </c>
      <c r="M20" s="26">
        <f>J20/((8760)*(E20/1000))</f>
        <v>6.0720878266783261E-2</v>
      </c>
    </row>
    <row r="21" spans="1:13" x14ac:dyDescent="0.25">
      <c r="A21" s="2">
        <v>161</v>
      </c>
      <c r="B21" s="2"/>
      <c r="C21" s="2" t="s">
        <v>5</v>
      </c>
      <c r="D21" s="2">
        <v>2</v>
      </c>
      <c r="E21" s="2">
        <v>22.12</v>
      </c>
      <c r="F21" s="12">
        <v>40057</v>
      </c>
      <c r="G21" s="18">
        <v>2010</v>
      </c>
      <c r="H21" s="2">
        <f ca="1">IF(G21=Inputs!$A$4,1,0)</f>
        <v>0</v>
      </c>
      <c r="I21" s="21">
        <f ca="1">IF(H21=1,HLOOKUP(MONTH(F21),Inputs!$B$11:$M$15,5),IF(YEAR($F21)&gt;$G21,0,IF(YEAR($F21)=$G21,HLOOKUP(MONTH(F21),Inputs!$B$11:$M$15,4),1)))</f>
        <v>1</v>
      </c>
      <c r="J21" s="2">
        <v>12</v>
      </c>
      <c r="K21" s="24">
        <f ca="1">$E21*I21*Inputs!$A$2</f>
        <v>24.332000000000004</v>
      </c>
      <c r="L21" s="11">
        <f ca="1">IFERROR(J21/K21,"")</f>
        <v>0.49317770836758168</v>
      </c>
      <c r="M21" s="26">
        <f>J21/((8760)*(E21/1000))</f>
        <v>6.1928707671728311E-2</v>
      </c>
    </row>
    <row r="22" spans="1:13" x14ac:dyDescent="0.25">
      <c r="A22" s="2">
        <v>161</v>
      </c>
      <c r="B22" s="2"/>
      <c r="C22" s="2" t="s">
        <v>5</v>
      </c>
      <c r="D22" s="2">
        <v>2</v>
      </c>
      <c r="E22" s="2">
        <v>22.12</v>
      </c>
      <c r="F22" s="12">
        <v>40057</v>
      </c>
      <c r="G22" s="18">
        <v>2011</v>
      </c>
      <c r="H22" s="2">
        <f ca="1">IF(G22=Inputs!$A$4,1,0)</f>
        <v>0</v>
      </c>
      <c r="I22" s="21">
        <f ca="1">IF(H22=1,HLOOKUP(MONTH(F22),Inputs!$B$11:$M$15,5),IF(YEAR($F22)&gt;$G22,0,IF(YEAR($F22)=$G22,HLOOKUP(MONTH(F22),Inputs!$B$11:$M$15,4),1)))</f>
        <v>1</v>
      </c>
      <c r="J22" s="2">
        <v>12</v>
      </c>
      <c r="K22" s="24">
        <f ca="1">$E22*I22*Inputs!$A$2</f>
        <v>24.332000000000004</v>
      </c>
      <c r="L22" s="11">
        <f ca="1">IFERROR(J22/K22,"")</f>
        <v>0.49317770836758168</v>
      </c>
      <c r="M22" s="26">
        <f>J22/((8760)*(E22/1000))</f>
        <v>6.1928707671728311E-2</v>
      </c>
    </row>
    <row r="23" spans="1:13" x14ac:dyDescent="0.25">
      <c r="A23" s="2">
        <v>161</v>
      </c>
      <c r="B23" s="2"/>
      <c r="C23" s="2" t="s">
        <v>5</v>
      </c>
      <c r="D23" s="2">
        <v>2</v>
      </c>
      <c r="E23" s="2">
        <v>22.12</v>
      </c>
      <c r="F23" s="12">
        <v>40057</v>
      </c>
      <c r="G23" s="18">
        <v>2013</v>
      </c>
      <c r="H23" s="2">
        <f ca="1">IF(G23=Inputs!$A$4,1,0)</f>
        <v>0</v>
      </c>
      <c r="I23" s="21">
        <f ca="1">IF(H23=1,HLOOKUP(MONTH(F23),Inputs!$B$11:$M$15,5),IF(YEAR($F23)&gt;$G23,0,IF(YEAR($F23)=$G23,HLOOKUP(MONTH(F23),Inputs!$B$11:$M$15,4),1)))</f>
        <v>1</v>
      </c>
      <c r="J23" s="2">
        <v>12</v>
      </c>
      <c r="K23" s="24">
        <f ca="1">$E23*I23*Inputs!$A$2</f>
        <v>24.332000000000004</v>
      </c>
      <c r="L23" s="11">
        <f ca="1">IFERROR(J23/K23,"")</f>
        <v>0.49317770836758168</v>
      </c>
      <c r="M23" s="26">
        <f>J23/((8760)*(E23/1000))</f>
        <v>6.1928707671728311E-2</v>
      </c>
    </row>
    <row r="24" spans="1:13" x14ac:dyDescent="0.25">
      <c r="A24" s="2">
        <v>3613</v>
      </c>
      <c r="B24" s="2"/>
      <c r="C24" s="2" t="s">
        <v>5</v>
      </c>
      <c r="D24" s="2">
        <v>6</v>
      </c>
      <c r="E24" s="2">
        <v>1.84</v>
      </c>
      <c r="F24" s="12">
        <v>41122</v>
      </c>
      <c r="G24" s="18">
        <v>2013</v>
      </c>
      <c r="H24" s="2">
        <f ca="1">IF(G24=Inputs!$A$4,1,0)</f>
        <v>0</v>
      </c>
      <c r="I24" s="21">
        <f ca="1">IF(H24=1,HLOOKUP(MONTH(F24),Inputs!$B$11:$M$15,5),IF(YEAR($F24)&gt;$G24,0,IF(YEAR($F24)=$G24,HLOOKUP(MONTH(F24),Inputs!$B$11:$M$15,4),1)))</f>
        <v>1</v>
      </c>
      <c r="J24" s="2">
        <v>1</v>
      </c>
      <c r="K24" s="24">
        <f ca="1">$E24*I24*Inputs!$A$2</f>
        <v>2.0240000000000005</v>
      </c>
      <c r="L24" s="11">
        <f ca="1">IFERROR(J24/K24,"")</f>
        <v>0.49407114624505916</v>
      </c>
      <c r="M24" s="26">
        <f>J24/((8760)*(E24/1000))</f>
        <v>6.2040897359539403E-2</v>
      </c>
    </row>
    <row r="25" spans="1:13" x14ac:dyDescent="0.25">
      <c r="A25" s="2">
        <v>5221</v>
      </c>
      <c r="B25" s="2"/>
      <c r="C25" s="2" t="s">
        <v>5</v>
      </c>
      <c r="D25" s="2">
        <v>6</v>
      </c>
      <c r="E25" s="2">
        <v>1.76</v>
      </c>
      <c r="F25" s="12">
        <v>41183</v>
      </c>
      <c r="G25" s="18">
        <v>2014</v>
      </c>
      <c r="H25" s="2">
        <f ca="1">IF(G25=Inputs!$A$4,1,0)</f>
        <v>0</v>
      </c>
      <c r="I25" s="21">
        <f ca="1">IF(H25=1,HLOOKUP(MONTH(F25),Inputs!$B$11:$M$15,5),IF(YEAR($F25)&gt;$G25,0,IF(YEAR($F25)=$G25,HLOOKUP(MONTH(F25),Inputs!$B$11:$M$15,4),1)))</f>
        <v>1</v>
      </c>
      <c r="J25" s="2">
        <v>1</v>
      </c>
      <c r="K25" s="24">
        <f ca="1">$E25*I25*Inputs!$A$2</f>
        <v>1.9360000000000002</v>
      </c>
      <c r="L25" s="11">
        <f ca="1">IFERROR(J25/K25,"")</f>
        <v>0.51652892561983466</v>
      </c>
      <c r="M25" s="26">
        <f>J25/((8760)*(E25/1000))</f>
        <v>6.4860938148609382E-2</v>
      </c>
    </row>
    <row r="26" spans="1:13" x14ac:dyDescent="0.25">
      <c r="A26" s="2">
        <v>181</v>
      </c>
      <c r="B26" s="2"/>
      <c r="C26" s="2" t="s">
        <v>5</v>
      </c>
      <c r="D26" s="2">
        <v>2</v>
      </c>
      <c r="E26" s="2">
        <v>3.44</v>
      </c>
      <c r="F26" s="12">
        <v>40148</v>
      </c>
      <c r="G26" s="18">
        <v>2010</v>
      </c>
      <c r="H26" s="2">
        <f ca="1">IF(G26=Inputs!$A$4,1,0)</f>
        <v>0</v>
      </c>
      <c r="I26" s="21">
        <f ca="1">IF(H26=1,HLOOKUP(MONTH(F26),Inputs!$B$11:$M$15,5),IF(YEAR($F26)&gt;$G26,0,IF(YEAR($F26)=$G26,HLOOKUP(MONTH(F26),Inputs!$B$11:$M$15,4),1)))</f>
        <v>1</v>
      </c>
      <c r="J26" s="2">
        <v>2</v>
      </c>
      <c r="K26" s="24">
        <f ca="1">$E26*I26*Inputs!$A$2</f>
        <v>3.7840000000000003</v>
      </c>
      <c r="L26" s="11">
        <f ca="1">IFERROR(J26/K26,"")</f>
        <v>0.52854122621564481</v>
      </c>
      <c r="M26" s="26">
        <f>J26/((8760)*(E26/1000))</f>
        <v>6.6369332059042163E-2</v>
      </c>
    </row>
    <row r="27" spans="1:13" x14ac:dyDescent="0.25">
      <c r="A27" s="2">
        <v>8336</v>
      </c>
      <c r="B27" s="2"/>
      <c r="C27" s="2" t="s">
        <v>5</v>
      </c>
      <c r="D27" s="2">
        <v>8</v>
      </c>
      <c r="E27" s="2">
        <v>3.44</v>
      </c>
      <c r="F27" s="12">
        <v>41153</v>
      </c>
      <c r="G27" s="18">
        <v>2014</v>
      </c>
      <c r="H27" s="2">
        <f ca="1">IF(G27=Inputs!$A$4,1,0)</f>
        <v>0</v>
      </c>
      <c r="I27" s="21">
        <f ca="1">IF(H27=1,HLOOKUP(MONTH(F27),Inputs!$B$11:$M$15,5),IF(YEAR($F27)&gt;$G27,0,IF(YEAR($F27)=$G27,HLOOKUP(MONTH(F27),Inputs!$B$11:$M$15,4),1)))</f>
        <v>1</v>
      </c>
      <c r="J27" s="2">
        <v>2</v>
      </c>
      <c r="K27" s="24">
        <f ca="1">$E27*I27*Inputs!$A$2</f>
        <v>3.7840000000000003</v>
      </c>
      <c r="L27" s="11">
        <f ca="1">IFERROR(J27/K27,"")</f>
        <v>0.52854122621564481</v>
      </c>
      <c r="M27" s="26">
        <f>J27/((8760)*(E27/1000))</f>
        <v>6.6369332059042163E-2</v>
      </c>
    </row>
    <row r="28" spans="1:13" x14ac:dyDescent="0.25">
      <c r="A28" s="2">
        <v>161</v>
      </c>
      <c r="B28" s="2"/>
      <c r="C28" s="2" t="s">
        <v>5</v>
      </c>
      <c r="D28" s="2">
        <v>2</v>
      </c>
      <c r="E28" s="2">
        <v>22.12</v>
      </c>
      <c r="F28" s="12">
        <v>40057</v>
      </c>
      <c r="G28" s="18">
        <v>2012</v>
      </c>
      <c r="H28" s="2">
        <f ca="1">IF(G28=Inputs!$A$4,1,0)</f>
        <v>0</v>
      </c>
      <c r="I28" s="21">
        <f ca="1">IF(H28=1,HLOOKUP(MONTH(F28),Inputs!$B$11:$M$15,5),IF(YEAR($F28)&gt;$G28,0,IF(YEAR($F28)=$G28,HLOOKUP(MONTH(F28),Inputs!$B$11:$M$15,4),1)))</f>
        <v>1</v>
      </c>
      <c r="J28" s="2">
        <v>13</v>
      </c>
      <c r="K28" s="24">
        <f ca="1">$E28*I28*Inputs!$A$2</f>
        <v>24.332000000000004</v>
      </c>
      <c r="L28" s="11">
        <f ca="1">IFERROR(J28/K28,"")</f>
        <v>0.53427585073154682</v>
      </c>
      <c r="M28" s="26">
        <f>J28/((8760)*(E28/1000))</f>
        <v>6.7089433311039004E-2</v>
      </c>
    </row>
    <row r="29" spans="1:13" x14ac:dyDescent="0.25">
      <c r="A29" s="2">
        <v>832</v>
      </c>
      <c r="B29" s="2"/>
      <c r="C29" s="2" t="s">
        <v>5</v>
      </c>
      <c r="D29" s="2">
        <v>9</v>
      </c>
      <c r="E29" s="2">
        <v>1.6870000000000001</v>
      </c>
      <c r="F29" s="12">
        <v>40330</v>
      </c>
      <c r="G29" s="18">
        <v>2014</v>
      </c>
      <c r="H29" s="2">
        <f ca="1">IF(G29=Inputs!$A$4,1,0)</f>
        <v>0</v>
      </c>
      <c r="I29" s="21">
        <f ca="1">IF(H29=1,HLOOKUP(MONTH(F29),Inputs!$B$11:$M$15,5),IF(YEAR($F29)&gt;$G29,0,IF(YEAR($F29)=$G29,HLOOKUP(MONTH(F29),Inputs!$B$11:$M$15,4),1)))</f>
        <v>1</v>
      </c>
      <c r="J29" s="2">
        <v>1</v>
      </c>
      <c r="K29" s="24">
        <f ca="1">$E29*I29*Inputs!$A$2</f>
        <v>1.8557000000000001</v>
      </c>
      <c r="L29" s="11">
        <f ca="1">IFERROR(J29/K29,"")</f>
        <v>0.53888020692999938</v>
      </c>
      <c r="M29" s="26">
        <f>J29/((8760)*(E29/1000))</f>
        <v>6.7667605893036456E-2</v>
      </c>
    </row>
    <row r="30" spans="1:13" x14ac:dyDescent="0.25">
      <c r="A30" s="2">
        <v>2299</v>
      </c>
      <c r="B30" s="2"/>
      <c r="C30" s="2" t="s">
        <v>5</v>
      </c>
      <c r="D30" s="2">
        <v>7</v>
      </c>
      <c r="E30" s="2">
        <v>9.6</v>
      </c>
      <c r="F30" s="12">
        <v>40330</v>
      </c>
      <c r="G30" s="18">
        <v>2014</v>
      </c>
      <c r="H30" s="2">
        <f ca="1">IF(G30=Inputs!$A$4,1,0)</f>
        <v>0</v>
      </c>
      <c r="I30" s="21">
        <f ca="1">IF(H30=1,HLOOKUP(MONTH(F30),Inputs!$B$11:$M$15,5),IF(YEAR($F30)&gt;$G30,0,IF(YEAR($F30)=$G30,HLOOKUP(MONTH(F30),Inputs!$B$11:$M$15,4),1)))</f>
        <v>1</v>
      </c>
      <c r="J30" s="2">
        <v>6</v>
      </c>
      <c r="K30" s="24">
        <f ca="1">$E30*I30*Inputs!$A$2</f>
        <v>10.56</v>
      </c>
      <c r="L30" s="11">
        <f ca="1">IFERROR(J30/K30,"")</f>
        <v>0.56818181818181812</v>
      </c>
      <c r="M30" s="26">
        <f>J30/((8760)*(E30/1000))</f>
        <v>7.1347031963470323E-2</v>
      </c>
    </row>
    <row r="31" spans="1:13" x14ac:dyDescent="0.25">
      <c r="A31" s="2">
        <v>277</v>
      </c>
      <c r="B31" s="2"/>
      <c r="C31" s="2" t="s">
        <v>5</v>
      </c>
      <c r="D31" s="2">
        <v>3</v>
      </c>
      <c r="E31" s="2">
        <v>6.3959999999999999</v>
      </c>
      <c r="F31" s="12">
        <v>39934</v>
      </c>
      <c r="G31" s="18">
        <v>2011</v>
      </c>
      <c r="H31" s="2">
        <f ca="1">IF(G31=Inputs!$A$4,1,0)</f>
        <v>0</v>
      </c>
      <c r="I31" s="21">
        <f ca="1">IF(H31=1,HLOOKUP(MONTH(F31),Inputs!$B$11:$M$15,5),IF(YEAR($F31)&gt;$G31,0,IF(YEAR($F31)=$G31,HLOOKUP(MONTH(F31),Inputs!$B$11:$M$15,4),1)))</f>
        <v>1</v>
      </c>
      <c r="J31" s="2">
        <v>4</v>
      </c>
      <c r="K31" s="24">
        <f ca="1">$E31*I31*Inputs!$A$2</f>
        <v>7.0356000000000005</v>
      </c>
      <c r="L31" s="11">
        <f ca="1">IFERROR(J31/K31,"")</f>
        <v>0.56853715390300752</v>
      </c>
      <c r="M31" s="26">
        <f>J31/((8760)*(E31/1000))</f>
        <v>7.1391651745811455E-2</v>
      </c>
    </row>
    <row r="32" spans="1:13" x14ac:dyDescent="0.25">
      <c r="A32" s="2">
        <v>171</v>
      </c>
      <c r="B32" s="2"/>
      <c r="C32" s="2" t="s">
        <v>5</v>
      </c>
      <c r="D32" s="2">
        <v>2</v>
      </c>
      <c r="E32" s="2">
        <v>3.18</v>
      </c>
      <c r="F32" s="12">
        <v>40057</v>
      </c>
      <c r="G32" s="18">
        <v>2011</v>
      </c>
      <c r="H32" s="2">
        <f ca="1">IF(G32=Inputs!$A$4,1,0)</f>
        <v>0</v>
      </c>
      <c r="I32" s="21">
        <f ca="1">IF(H32=1,HLOOKUP(MONTH(F32),Inputs!$B$11:$M$15,5),IF(YEAR($F32)&gt;$G32,0,IF(YEAR($F32)=$G32,HLOOKUP(MONTH(F32),Inputs!$B$11:$M$15,4),1)))</f>
        <v>1</v>
      </c>
      <c r="J32" s="2">
        <v>2</v>
      </c>
      <c r="K32" s="24">
        <f ca="1">$E32*I32*Inputs!$A$2</f>
        <v>3.4980000000000007</v>
      </c>
      <c r="L32" s="11">
        <f ca="1">IFERROR(J32/K32,"")</f>
        <v>0.57175528873642067</v>
      </c>
      <c r="M32" s="26">
        <f>J32/((8760)*(E32/1000))</f>
        <v>7.1795755434938685E-2</v>
      </c>
    </row>
    <row r="33" spans="1:13" x14ac:dyDescent="0.25">
      <c r="A33" s="2">
        <v>171</v>
      </c>
      <c r="B33" s="2"/>
      <c r="C33" s="2" t="s">
        <v>5</v>
      </c>
      <c r="D33" s="2">
        <v>2</v>
      </c>
      <c r="E33" s="2">
        <v>3.18</v>
      </c>
      <c r="F33" s="12">
        <v>40057</v>
      </c>
      <c r="G33" s="18">
        <v>2013</v>
      </c>
      <c r="H33" s="2">
        <f ca="1">IF(G33=Inputs!$A$4,1,0)</f>
        <v>0</v>
      </c>
      <c r="I33" s="21">
        <f ca="1">IF(H33=1,HLOOKUP(MONTH(F33),Inputs!$B$11:$M$15,5),IF(YEAR($F33)&gt;$G33,0,IF(YEAR($F33)=$G33,HLOOKUP(MONTH(F33),Inputs!$B$11:$M$15,4),1)))</f>
        <v>1</v>
      </c>
      <c r="J33" s="2">
        <v>2</v>
      </c>
      <c r="K33" s="24">
        <f ca="1">$E33*I33*Inputs!$A$2</f>
        <v>3.4980000000000007</v>
      </c>
      <c r="L33" s="11">
        <f ca="1">IFERROR(J33/K33,"")</f>
        <v>0.57175528873642067</v>
      </c>
      <c r="M33" s="26">
        <f>J33/((8760)*(E33/1000))</f>
        <v>7.1795755434938685E-2</v>
      </c>
    </row>
    <row r="34" spans="1:13" x14ac:dyDescent="0.25">
      <c r="A34" s="2">
        <v>1287</v>
      </c>
      <c r="B34" s="2"/>
      <c r="C34" s="2" t="s">
        <v>5</v>
      </c>
      <c r="D34" s="2">
        <v>3</v>
      </c>
      <c r="E34" s="2">
        <v>34.520000000000003</v>
      </c>
      <c r="F34" s="12">
        <v>40026</v>
      </c>
      <c r="G34" s="18">
        <v>2014</v>
      </c>
      <c r="H34" s="2">
        <f ca="1">IF(G34=Inputs!$A$4,1,0)</f>
        <v>0</v>
      </c>
      <c r="I34" s="21">
        <f ca="1">IF(H34=1,HLOOKUP(MONTH(F34),Inputs!$B$11:$M$15,5),IF(YEAR($F34)&gt;$G34,0,IF(YEAR($F34)=$G34,HLOOKUP(MONTH(F34),Inputs!$B$11:$M$15,4),1)))</f>
        <v>1</v>
      </c>
      <c r="J34" s="2">
        <v>23</v>
      </c>
      <c r="K34" s="24">
        <f ca="1">$E34*I34*Inputs!$A$2</f>
        <v>37.972000000000008</v>
      </c>
      <c r="L34" s="11">
        <f ca="1">IFERROR(J34/K34,"")</f>
        <v>0.60570947013588949</v>
      </c>
      <c r="M34" s="26">
        <f>J34/((8760)*(E34/1000))</f>
        <v>7.6059408350397081E-2</v>
      </c>
    </row>
    <row r="35" spans="1:13" x14ac:dyDescent="0.25">
      <c r="A35" s="2">
        <v>620</v>
      </c>
      <c r="B35" s="2"/>
      <c r="C35" s="2" t="s">
        <v>5</v>
      </c>
      <c r="D35" s="2">
        <v>2</v>
      </c>
      <c r="E35" s="2">
        <v>6</v>
      </c>
      <c r="F35" s="12">
        <v>40269</v>
      </c>
      <c r="G35" s="18">
        <v>2012</v>
      </c>
      <c r="H35" s="2">
        <f ca="1">IF(G35=Inputs!$A$4,1,0)</f>
        <v>0</v>
      </c>
      <c r="I35" s="21">
        <f ca="1">IF(H35=1,HLOOKUP(MONTH(F35),Inputs!$B$11:$M$15,5),IF(YEAR($F35)&gt;$G35,0,IF(YEAR($F35)=$G35,HLOOKUP(MONTH(F35),Inputs!$B$11:$M$15,4),1)))</f>
        <v>1</v>
      </c>
      <c r="J35" s="2">
        <v>4</v>
      </c>
      <c r="K35" s="24">
        <f ca="1">$E35*I35*Inputs!$A$2</f>
        <v>6.6000000000000005</v>
      </c>
      <c r="L35" s="11">
        <f ca="1">IFERROR(J35/K35,"")</f>
        <v>0.60606060606060597</v>
      </c>
      <c r="M35" s="26">
        <f>J35/((8760)*(E35/1000))</f>
        <v>7.6103500761035003E-2</v>
      </c>
    </row>
    <row r="36" spans="1:13" x14ac:dyDescent="0.25">
      <c r="A36" s="2">
        <v>829</v>
      </c>
      <c r="B36" s="2"/>
      <c r="C36" s="2" t="s">
        <v>5</v>
      </c>
      <c r="D36" s="2">
        <v>2</v>
      </c>
      <c r="E36" s="2">
        <v>2.887</v>
      </c>
      <c r="F36" s="12">
        <v>40391</v>
      </c>
      <c r="G36" s="18">
        <v>2012</v>
      </c>
      <c r="H36" s="2">
        <f ca="1">IF(G36=Inputs!$A$4,1,0)</f>
        <v>0</v>
      </c>
      <c r="I36" s="21">
        <f ca="1">IF(H36=1,HLOOKUP(MONTH(F36),Inputs!$B$11:$M$15,5),IF(YEAR($F36)&gt;$G36,0,IF(YEAR($F36)=$G36,HLOOKUP(MONTH(F36),Inputs!$B$11:$M$15,4),1)))</f>
        <v>1</v>
      </c>
      <c r="J36" s="2">
        <v>2</v>
      </c>
      <c r="K36" s="24">
        <f ca="1">$E36*I36*Inputs!$A$2</f>
        <v>3.1757000000000004</v>
      </c>
      <c r="L36" s="11">
        <f ca="1">IFERROR(J36/K36,"")</f>
        <v>0.62978241017728365</v>
      </c>
      <c r="M36" s="26">
        <f>J36/((8760)*(E36/1000))</f>
        <v>7.908226611815207E-2</v>
      </c>
    </row>
    <row r="37" spans="1:13" x14ac:dyDescent="0.25">
      <c r="A37" s="2">
        <v>859</v>
      </c>
      <c r="B37" s="2"/>
      <c r="C37" s="2" t="s">
        <v>5</v>
      </c>
      <c r="D37" s="2">
        <v>2</v>
      </c>
      <c r="E37" s="2">
        <v>2.887</v>
      </c>
      <c r="F37" s="12">
        <v>40391</v>
      </c>
      <c r="G37" s="18">
        <v>2012</v>
      </c>
      <c r="H37" s="2">
        <f ca="1">IF(G37=Inputs!$A$4,1,0)</f>
        <v>0</v>
      </c>
      <c r="I37" s="21">
        <f ca="1">IF(H37=1,HLOOKUP(MONTH(F37),Inputs!$B$11:$M$15,5),IF(YEAR($F37)&gt;$G37,0,IF(YEAR($F37)=$G37,HLOOKUP(MONTH(F37),Inputs!$B$11:$M$15,4),1)))</f>
        <v>1</v>
      </c>
      <c r="J37" s="2">
        <v>2</v>
      </c>
      <c r="K37" s="24">
        <f ca="1">$E37*I37*Inputs!$A$2</f>
        <v>3.1757000000000004</v>
      </c>
      <c r="L37" s="11">
        <f ca="1">IFERROR(J37/K37,"")</f>
        <v>0.62978241017728365</v>
      </c>
      <c r="M37" s="26">
        <f>J37/((8760)*(E37/1000))</f>
        <v>7.908226611815207E-2</v>
      </c>
    </row>
    <row r="38" spans="1:13" x14ac:dyDescent="0.25">
      <c r="A38" s="2">
        <v>933</v>
      </c>
      <c r="B38" s="2"/>
      <c r="C38" s="2" t="s">
        <v>5</v>
      </c>
      <c r="D38" s="2">
        <v>2</v>
      </c>
      <c r="E38" s="2">
        <v>2.887</v>
      </c>
      <c r="F38" s="12">
        <v>40391</v>
      </c>
      <c r="G38" s="18">
        <v>2012</v>
      </c>
      <c r="H38" s="2">
        <f ca="1">IF(G38=Inputs!$A$4,1,0)</f>
        <v>0</v>
      </c>
      <c r="I38" s="21">
        <f ca="1">IF(H38=1,HLOOKUP(MONTH(F38),Inputs!$B$11:$M$15,5),IF(YEAR($F38)&gt;$G38,0,IF(YEAR($F38)=$G38,HLOOKUP(MONTH(F38),Inputs!$B$11:$M$15,4),1)))</f>
        <v>1</v>
      </c>
      <c r="J38" s="2">
        <v>2</v>
      </c>
      <c r="K38" s="24">
        <f ca="1">$E38*I38*Inputs!$A$2</f>
        <v>3.1757000000000004</v>
      </c>
      <c r="L38" s="11">
        <f ca="1">IFERROR(J38/K38,"")</f>
        <v>0.62978241017728365</v>
      </c>
      <c r="M38" s="26">
        <f>J38/((8760)*(E38/1000))</f>
        <v>7.908226611815207E-2</v>
      </c>
    </row>
    <row r="39" spans="1:13" x14ac:dyDescent="0.25">
      <c r="A39" s="2">
        <v>691</v>
      </c>
      <c r="B39" s="2"/>
      <c r="C39" s="2" t="s">
        <v>5</v>
      </c>
      <c r="D39" s="2">
        <v>2</v>
      </c>
      <c r="E39" s="2">
        <v>2.887</v>
      </c>
      <c r="F39" s="12">
        <v>40360</v>
      </c>
      <c r="G39" s="18">
        <v>2014</v>
      </c>
      <c r="H39" s="2">
        <f ca="1">IF(G39=Inputs!$A$4,1,0)</f>
        <v>0</v>
      </c>
      <c r="I39" s="21">
        <f ca="1">IF(H39=1,HLOOKUP(MONTH(F39),Inputs!$B$11:$M$15,5),IF(YEAR($F39)&gt;$G39,0,IF(YEAR($F39)=$G39,HLOOKUP(MONTH(F39),Inputs!$B$11:$M$15,4),1)))</f>
        <v>1</v>
      </c>
      <c r="J39" s="2">
        <v>2</v>
      </c>
      <c r="K39" s="24">
        <f ca="1">$E39*I39*Inputs!$A$2</f>
        <v>3.1757000000000004</v>
      </c>
      <c r="L39" s="11">
        <f ca="1">IFERROR(J39/K39,"")</f>
        <v>0.62978241017728365</v>
      </c>
      <c r="M39" s="26">
        <f>J39/((8760)*(E39/1000))</f>
        <v>7.908226611815207E-2</v>
      </c>
    </row>
    <row r="40" spans="1:13" x14ac:dyDescent="0.25">
      <c r="A40" s="2">
        <v>827</v>
      </c>
      <c r="B40" s="2"/>
      <c r="C40" s="2" t="s">
        <v>5</v>
      </c>
      <c r="D40" s="2">
        <v>2</v>
      </c>
      <c r="E40" s="2">
        <v>2.887</v>
      </c>
      <c r="F40" s="12">
        <v>40360</v>
      </c>
      <c r="G40" s="18">
        <v>2014</v>
      </c>
      <c r="H40" s="2">
        <f ca="1">IF(G40=Inputs!$A$4,1,0)</f>
        <v>0</v>
      </c>
      <c r="I40" s="21">
        <f ca="1">IF(H40=1,HLOOKUP(MONTH(F40),Inputs!$B$11:$M$15,5),IF(YEAR($F40)&gt;$G40,0,IF(YEAR($F40)=$G40,HLOOKUP(MONTH(F40),Inputs!$B$11:$M$15,4),1)))</f>
        <v>1</v>
      </c>
      <c r="J40" s="2">
        <v>2</v>
      </c>
      <c r="K40" s="24">
        <f ca="1">$E40*I40*Inputs!$A$2</f>
        <v>3.1757000000000004</v>
      </c>
      <c r="L40" s="11">
        <f ca="1">IFERROR(J40/K40,"")</f>
        <v>0.62978241017728365</v>
      </c>
      <c r="M40" s="26">
        <f>J40/((8760)*(E40/1000))</f>
        <v>7.908226611815207E-2</v>
      </c>
    </row>
    <row r="41" spans="1:13" x14ac:dyDescent="0.25">
      <c r="A41" s="2">
        <v>834</v>
      </c>
      <c r="B41" s="2"/>
      <c r="C41" s="2" t="s">
        <v>5</v>
      </c>
      <c r="D41" s="2">
        <v>2</v>
      </c>
      <c r="E41" s="2">
        <v>2.887</v>
      </c>
      <c r="F41" s="12">
        <v>40360</v>
      </c>
      <c r="G41" s="18">
        <v>2014</v>
      </c>
      <c r="H41" s="2">
        <f ca="1">IF(G41=Inputs!$A$4,1,0)</f>
        <v>0</v>
      </c>
      <c r="I41" s="21">
        <f ca="1">IF(H41=1,HLOOKUP(MONTH(F41),Inputs!$B$11:$M$15,5),IF(YEAR($F41)&gt;$G41,0,IF(YEAR($F41)=$G41,HLOOKUP(MONTH(F41),Inputs!$B$11:$M$15,4),1)))</f>
        <v>1</v>
      </c>
      <c r="J41" s="2">
        <v>2</v>
      </c>
      <c r="K41" s="24">
        <f ca="1">$E41*I41*Inputs!$A$2</f>
        <v>3.1757000000000004</v>
      </c>
      <c r="L41" s="11">
        <f ca="1">IFERROR(J41/K41,"")</f>
        <v>0.62978241017728365</v>
      </c>
      <c r="M41" s="26">
        <f>J41/((8760)*(E41/1000))</f>
        <v>7.908226611815207E-2</v>
      </c>
    </row>
    <row r="42" spans="1:13" x14ac:dyDescent="0.25">
      <c r="A42" s="2">
        <v>826</v>
      </c>
      <c r="B42" s="2"/>
      <c r="C42" s="2" t="s">
        <v>5</v>
      </c>
      <c r="D42" s="2">
        <v>2</v>
      </c>
      <c r="E42" s="2">
        <v>2.8860000000000001</v>
      </c>
      <c r="F42" s="12">
        <v>40360</v>
      </c>
      <c r="G42" s="18">
        <v>2014</v>
      </c>
      <c r="H42" s="2">
        <f ca="1">IF(G42=Inputs!$A$4,1,0)</f>
        <v>0</v>
      </c>
      <c r="I42" s="21">
        <f ca="1">IF(H42=1,HLOOKUP(MONTH(F42),Inputs!$B$11:$M$15,5),IF(YEAR($F42)&gt;$G42,0,IF(YEAR($F42)=$G42,HLOOKUP(MONTH(F42),Inputs!$B$11:$M$15,4),1)))</f>
        <v>1</v>
      </c>
      <c r="J42" s="2">
        <v>2</v>
      </c>
      <c r="K42" s="24">
        <f ca="1">$E42*I42*Inputs!$A$2</f>
        <v>3.1746000000000003</v>
      </c>
      <c r="L42" s="11">
        <f ca="1">IFERROR(J42/K42,"")</f>
        <v>0.63000063000062989</v>
      </c>
      <c r="M42" s="26">
        <f>J42/((8760)*(E42/1000))</f>
        <v>7.9109668150764048E-2</v>
      </c>
    </row>
    <row r="43" spans="1:13" x14ac:dyDescent="0.25">
      <c r="A43" s="2">
        <v>973</v>
      </c>
      <c r="B43" s="2"/>
      <c r="C43" s="2" t="s">
        <v>5</v>
      </c>
      <c r="D43" s="2">
        <v>9</v>
      </c>
      <c r="E43" s="2">
        <v>2.7789999999999999</v>
      </c>
      <c r="F43" s="12">
        <v>40422</v>
      </c>
      <c r="G43" s="18">
        <v>2014</v>
      </c>
      <c r="H43" s="2">
        <f ca="1">IF(G43=Inputs!$A$4,1,0)</f>
        <v>0</v>
      </c>
      <c r="I43" s="21">
        <f ca="1">IF(H43=1,HLOOKUP(MONTH(F43),Inputs!$B$11:$M$15,5),IF(YEAR($F43)&gt;$G43,0,IF(YEAR($F43)=$G43,HLOOKUP(MONTH(F43),Inputs!$B$11:$M$15,4),1)))</f>
        <v>1</v>
      </c>
      <c r="J43" s="2">
        <v>2</v>
      </c>
      <c r="K43" s="24">
        <f ca="1">$E43*I43*Inputs!$A$2</f>
        <v>3.0569000000000002</v>
      </c>
      <c r="L43" s="11">
        <f ca="1">IFERROR(J43/K43,"")</f>
        <v>0.65425758120972222</v>
      </c>
      <c r="M43" s="26">
        <f>J43/((8760)*(E43/1000))</f>
        <v>8.2155632343686585E-2</v>
      </c>
    </row>
    <row r="44" spans="1:13" x14ac:dyDescent="0.25">
      <c r="A44" s="2">
        <v>1180</v>
      </c>
      <c r="B44" s="2"/>
      <c r="C44" s="2" t="s">
        <v>5</v>
      </c>
      <c r="D44" s="2">
        <v>9</v>
      </c>
      <c r="E44" s="2">
        <v>2.7480000000000002</v>
      </c>
      <c r="F44" s="12">
        <v>40360</v>
      </c>
      <c r="G44" s="18">
        <v>2012</v>
      </c>
      <c r="H44" s="2">
        <f ca="1">IF(G44=Inputs!$A$4,1,0)</f>
        <v>0</v>
      </c>
      <c r="I44" s="21">
        <f ca="1">IF(H44=1,HLOOKUP(MONTH(F44),Inputs!$B$11:$M$15,5),IF(YEAR($F44)&gt;$G44,0,IF(YEAR($F44)=$G44,HLOOKUP(MONTH(F44),Inputs!$B$11:$M$15,4),1)))</f>
        <v>1</v>
      </c>
      <c r="J44" s="2">
        <v>2</v>
      </c>
      <c r="K44" s="24">
        <f ca="1">$E44*I44*Inputs!$A$2</f>
        <v>3.0228000000000006</v>
      </c>
      <c r="L44" s="11">
        <f ca="1">IFERROR(J44/K44,"")</f>
        <v>0.66163821622336894</v>
      </c>
      <c r="M44" s="26">
        <f>J44/((8760)*(E44/1000))</f>
        <v>8.3082424411610276E-2</v>
      </c>
    </row>
    <row r="45" spans="1:13" x14ac:dyDescent="0.25">
      <c r="A45" s="2">
        <v>1009</v>
      </c>
      <c r="B45" s="2"/>
      <c r="C45" s="2" t="s">
        <v>5</v>
      </c>
      <c r="D45" s="2">
        <v>6</v>
      </c>
      <c r="E45" s="2">
        <v>2.734</v>
      </c>
      <c r="F45" s="12">
        <v>40360</v>
      </c>
      <c r="G45" s="18">
        <v>2012</v>
      </c>
      <c r="H45" s="2">
        <f ca="1">IF(G45=Inputs!$A$4,1,0)</f>
        <v>0</v>
      </c>
      <c r="I45" s="21">
        <f ca="1">IF(H45=1,HLOOKUP(MONTH(F45),Inputs!$B$11:$M$15,5),IF(YEAR($F45)&gt;$G45,0,IF(YEAR($F45)=$G45,HLOOKUP(MONTH(F45),Inputs!$B$11:$M$15,4),1)))</f>
        <v>1</v>
      </c>
      <c r="J45" s="2">
        <v>2</v>
      </c>
      <c r="K45" s="24">
        <f ca="1">$E45*I45*Inputs!$A$2</f>
        <v>3.0074000000000001</v>
      </c>
      <c r="L45" s="11">
        <f ca="1">IFERROR(J45/K45,"")</f>
        <v>0.66502626853760727</v>
      </c>
      <c r="M45" s="26">
        <f>J45/((8760)*(E45/1000))</f>
        <v>8.3507864770704113E-2</v>
      </c>
    </row>
    <row r="46" spans="1:13" x14ac:dyDescent="0.25">
      <c r="A46" s="2">
        <v>470</v>
      </c>
      <c r="B46" s="2"/>
      <c r="C46" s="2" t="s">
        <v>5</v>
      </c>
      <c r="D46" s="2">
        <v>2</v>
      </c>
      <c r="E46" s="2">
        <v>2.7</v>
      </c>
      <c r="F46" s="12">
        <v>40238</v>
      </c>
      <c r="G46" s="18">
        <v>2011</v>
      </c>
      <c r="H46" s="2">
        <f ca="1">IF(G46=Inputs!$A$4,1,0)</f>
        <v>0</v>
      </c>
      <c r="I46" s="21">
        <f ca="1">IF(H46=1,HLOOKUP(MONTH(F46),Inputs!$B$11:$M$15,5),IF(YEAR($F46)&gt;$G46,0,IF(YEAR($F46)=$G46,HLOOKUP(MONTH(F46),Inputs!$B$11:$M$15,4),1)))</f>
        <v>1</v>
      </c>
      <c r="J46" s="2">
        <v>2</v>
      </c>
      <c r="K46" s="24">
        <f ca="1">$E46*I46*Inputs!$A$2</f>
        <v>2.9700000000000006</v>
      </c>
      <c r="L46" s="11">
        <f ca="1">IFERROR(J46/K46,"")</f>
        <v>0.67340067340067322</v>
      </c>
      <c r="M46" s="26">
        <f>J46/((8760)*(E46/1000))</f>
        <v>8.4559445290038893E-2</v>
      </c>
    </row>
    <row r="47" spans="1:13" x14ac:dyDescent="0.25">
      <c r="A47" s="2">
        <v>470</v>
      </c>
      <c r="B47" s="2"/>
      <c r="C47" s="2" t="s">
        <v>5</v>
      </c>
      <c r="D47" s="2">
        <v>2</v>
      </c>
      <c r="E47" s="2">
        <v>2.7</v>
      </c>
      <c r="F47" s="12">
        <v>40238</v>
      </c>
      <c r="G47" s="18">
        <v>2013</v>
      </c>
      <c r="H47" s="2">
        <f ca="1">IF(G47=Inputs!$A$4,1,0)</f>
        <v>0</v>
      </c>
      <c r="I47" s="21">
        <f ca="1">IF(H47=1,HLOOKUP(MONTH(F47),Inputs!$B$11:$M$15,5),IF(YEAR($F47)&gt;$G47,0,IF(YEAR($F47)=$G47,HLOOKUP(MONTH(F47),Inputs!$B$11:$M$15,4),1)))</f>
        <v>1</v>
      </c>
      <c r="J47" s="2">
        <v>2</v>
      </c>
      <c r="K47" s="24">
        <f ca="1">$E47*I47*Inputs!$A$2</f>
        <v>2.9700000000000006</v>
      </c>
      <c r="L47" s="11">
        <f ca="1">IFERROR(J47/K47,"")</f>
        <v>0.67340067340067322</v>
      </c>
      <c r="M47" s="26">
        <f>J47/((8760)*(E47/1000))</f>
        <v>8.4559445290038893E-2</v>
      </c>
    </row>
    <row r="48" spans="1:13" x14ac:dyDescent="0.25">
      <c r="A48" s="2">
        <v>1531</v>
      </c>
      <c r="B48" s="2"/>
      <c r="C48" s="2" t="s">
        <v>5</v>
      </c>
      <c r="D48" s="2">
        <v>8</v>
      </c>
      <c r="E48" s="2">
        <v>1.3440000000000001</v>
      </c>
      <c r="F48" s="12">
        <v>40695</v>
      </c>
      <c r="G48" s="18">
        <v>2013</v>
      </c>
      <c r="H48" s="2">
        <f ca="1">IF(G48=Inputs!$A$4,1,0)</f>
        <v>0</v>
      </c>
      <c r="I48" s="21">
        <f ca="1">IF(H48=1,HLOOKUP(MONTH(F48),Inputs!$B$11:$M$15,5),IF(YEAR($F48)&gt;$G48,0,IF(YEAR($F48)=$G48,HLOOKUP(MONTH(F48),Inputs!$B$11:$M$15,4),1)))</f>
        <v>1</v>
      </c>
      <c r="J48" s="2">
        <v>1</v>
      </c>
      <c r="K48" s="24">
        <f ca="1">$E48*I48*Inputs!$A$2</f>
        <v>1.4784000000000002</v>
      </c>
      <c r="L48" s="11">
        <f ca="1">IFERROR(J48/K48,"")</f>
        <v>0.67640692640692635</v>
      </c>
      <c r="M48" s="26">
        <f>J48/((8760)*(E48/1000))</f>
        <v>8.4936942813655131E-2</v>
      </c>
    </row>
    <row r="49" spans="1:13" x14ac:dyDescent="0.25">
      <c r="A49" s="2">
        <v>1532</v>
      </c>
      <c r="B49" s="2"/>
      <c r="C49" s="2" t="s">
        <v>5</v>
      </c>
      <c r="D49" s="2">
        <v>8</v>
      </c>
      <c r="E49" s="2">
        <v>1.3440000000000001</v>
      </c>
      <c r="F49" s="12">
        <v>40695</v>
      </c>
      <c r="G49" s="18">
        <v>2013</v>
      </c>
      <c r="H49" s="2">
        <f ca="1">IF(G49=Inputs!$A$4,1,0)</f>
        <v>0</v>
      </c>
      <c r="I49" s="21">
        <f ca="1">IF(H49=1,HLOOKUP(MONTH(F49),Inputs!$B$11:$M$15,5),IF(YEAR($F49)&gt;$G49,0,IF(YEAR($F49)=$G49,HLOOKUP(MONTH(F49),Inputs!$B$11:$M$15,4),1)))</f>
        <v>1</v>
      </c>
      <c r="J49" s="2">
        <v>1</v>
      </c>
      <c r="K49" s="24">
        <f ca="1">$E49*I49*Inputs!$A$2</f>
        <v>1.4784000000000002</v>
      </c>
      <c r="L49" s="11">
        <f ca="1">IFERROR(J49/K49,"")</f>
        <v>0.67640692640692635</v>
      </c>
      <c r="M49" s="26">
        <f>J49/((8760)*(E49/1000))</f>
        <v>8.4936942813655131E-2</v>
      </c>
    </row>
    <row r="50" spans="1:13" x14ac:dyDescent="0.25">
      <c r="A50" s="2">
        <v>1533</v>
      </c>
      <c r="B50" s="2"/>
      <c r="C50" s="2" t="s">
        <v>5</v>
      </c>
      <c r="D50" s="2">
        <v>8</v>
      </c>
      <c r="E50" s="2">
        <v>1.3440000000000001</v>
      </c>
      <c r="F50" s="12">
        <v>40695</v>
      </c>
      <c r="G50" s="18">
        <v>2013</v>
      </c>
      <c r="H50" s="2">
        <f ca="1">IF(G50=Inputs!$A$4,1,0)</f>
        <v>0</v>
      </c>
      <c r="I50" s="21">
        <f ca="1">IF(H50=1,HLOOKUP(MONTH(F50),Inputs!$B$11:$M$15,5),IF(YEAR($F50)&gt;$G50,0,IF(YEAR($F50)=$G50,HLOOKUP(MONTH(F50),Inputs!$B$11:$M$15,4),1)))</f>
        <v>1</v>
      </c>
      <c r="J50" s="2">
        <v>1</v>
      </c>
      <c r="K50" s="24">
        <f ca="1">$E50*I50*Inputs!$A$2</f>
        <v>1.4784000000000002</v>
      </c>
      <c r="L50" s="11">
        <f ca="1">IFERROR(J50/K50,"")</f>
        <v>0.67640692640692635</v>
      </c>
      <c r="M50" s="26">
        <f>J50/((8760)*(E50/1000))</f>
        <v>8.4936942813655131E-2</v>
      </c>
    </row>
    <row r="51" spans="1:13" x14ac:dyDescent="0.25">
      <c r="A51" s="2">
        <v>189</v>
      </c>
      <c r="B51" s="2"/>
      <c r="C51" s="2" t="s">
        <v>5</v>
      </c>
      <c r="D51" s="2">
        <v>2</v>
      </c>
      <c r="E51" s="2">
        <v>4</v>
      </c>
      <c r="F51" s="12">
        <v>40118</v>
      </c>
      <c r="G51" s="18">
        <v>2010</v>
      </c>
      <c r="H51" s="2">
        <f ca="1">IF(G51=Inputs!$A$4,1,0)</f>
        <v>0</v>
      </c>
      <c r="I51" s="21">
        <f ca="1">IF(H51=1,HLOOKUP(MONTH(F51),Inputs!$B$11:$M$15,5),IF(YEAR($F51)&gt;$G51,0,IF(YEAR($F51)=$G51,HLOOKUP(MONTH(F51),Inputs!$B$11:$M$15,4),1)))</f>
        <v>1</v>
      </c>
      <c r="J51" s="2">
        <v>3</v>
      </c>
      <c r="K51" s="24">
        <f ca="1">$E51*I51*Inputs!$A$2</f>
        <v>4.4000000000000004</v>
      </c>
      <c r="L51" s="11">
        <f ca="1">IFERROR(J51/K51,"")</f>
        <v>0.68181818181818177</v>
      </c>
      <c r="M51" s="26">
        <f>J51/((8760)*(E51/1000))</f>
        <v>8.5616438356164379E-2</v>
      </c>
    </row>
    <row r="52" spans="1:13" x14ac:dyDescent="0.25">
      <c r="A52" s="2">
        <v>189</v>
      </c>
      <c r="B52" s="2"/>
      <c r="C52" s="2" t="s">
        <v>5</v>
      </c>
      <c r="D52" s="2">
        <v>2</v>
      </c>
      <c r="E52" s="2">
        <v>4</v>
      </c>
      <c r="F52" s="12">
        <v>40118</v>
      </c>
      <c r="G52" s="18">
        <v>2011</v>
      </c>
      <c r="H52" s="2">
        <f ca="1">IF(G52=Inputs!$A$4,1,0)</f>
        <v>0</v>
      </c>
      <c r="I52" s="21">
        <f ca="1">IF(H52=1,HLOOKUP(MONTH(F52),Inputs!$B$11:$M$15,5),IF(YEAR($F52)&gt;$G52,0,IF(YEAR($F52)=$G52,HLOOKUP(MONTH(F52),Inputs!$B$11:$M$15,4),1)))</f>
        <v>1</v>
      </c>
      <c r="J52" s="2">
        <v>3</v>
      </c>
      <c r="K52" s="24">
        <f ca="1">$E52*I52*Inputs!$A$2</f>
        <v>4.4000000000000004</v>
      </c>
      <c r="L52" s="11">
        <f ca="1">IFERROR(J52/K52,"")</f>
        <v>0.68181818181818177</v>
      </c>
      <c r="M52" s="26">
        <f>J52/((8760)*(E52/1000))</f>
        <v>8.5616438356164379E-2</v>
      </c>
    </row>
    <row r="53" spans="1:13" x14ac:dyDescent="0.25">
      <c r="A53" s="2">
        <v>192</v>
      </c>
      <c r="B53" s="2"/>
      <c r="C53" s="2" t="s">
        <v>5</v>
      </c>
      <c r="D53" s="2">
        <v>2</v>
      </c>
      <c r="E53" s="2">
        <v>4</v>
      </c>
      <c r="F53" s="12">
        <v>40118</v>
      </c>
      <c r="G53" s="18">
        <v>2011</v>
      </c>
      <c r="H53" s="2">
        <f ca="1">IF(G53=Inputs!$A$4,1,0)</f>
        <v>0</v>
      </c>
      <c r="I53" s="21">
        <f ca="1">IF(H53=1,HLOOKUP(MONTH(F53),Inputs!$B$11:$M$15,5),IF(YEAR($F53)&gt;$G53,0,IF(YEAR($F53)=$G53,HLOOKUP(MONTH(F53),Inputs!$B$11:$M$15,4),1)))</f>
        <v>1</v>
      </c>
      <c r="J53" s="2">
        <v>3</v>
      </c>
      <c r="K53" s="24">
        <f ca="1">$E53*I53*Inputs!$A$2</f>
        <v>4.4000000000000004</v>
      </c>
      <c r="L53" s="11">
        <f ca="1">IFERROR(J53/K53,"")</f>
        <v>0.68181818181818177</v>
      </c>
      <c r="M53" s="26">
        <f>J53/((8760)*(E53/1000))</f>
        <v>8.5616438356164379E-2</v>
      </c>
    </row>
    <row r="54" spans="1:13" x14ac:dyDescent="0.25">
      <c r="A54" s="2">
        <v>216</v>
      </c>
      <c r="B54" s="2"/>
      <c r="C54" s="2" t="s">
        <v>5</v>
      </c>
      <c r="D54" s="2">
        <v>2</v>
      </c>
      <c r="E54" s="2">
        <v>4</v>
      </c>
      <c r="F54" s="12">
        <v>40118</v>
      </c>
      <c r="G54" s="18">
        <v>2011</v>
      </c>
      <c r="H54" s="2">
        <f ca="1">IF(G54=Inputs!$A$4,1,0)</f>
        <v>0</v>
      </c>
      <c r="I54" s="21">
        <f ca="1">IF(H54=1,HLOOKUP(MONTH(F54),Inputs!$B$11:$M$15,5),IF(YEAR($F54)&gt;$G54,0,IF(YEAR($F54)=$G54,HLOOKUP(MONTH(F54),Inputs!$B$11:$M$15,4),1)))</f>
        <v>1</v>
      </c>
      <c r="J54" s="2">
        <v>3</v>
      </c>
      <c r="K54" s="24">
        <f ca="1">$E54*I54*Inputs!$A$2</f>
        <v>4.4000000000000004</v>
      </c>
      <c r="L54" s="11">
        <f ca="1">IFERROR(J54/K54,"")</f>
        <v>0.68181818181818177</v>
      </c>
      <c r="M54" s="26">
        <f>J54/((8760)*(E54/1000))</f>
        <v>8.5616438356164379E-2</v>
      </c>
    </row>
    <row r="55" spans="1:13" x14ac:dyDescent="0.25">
      <c r="A55" s="2">
        <v>189</v>
      </c>
      <c r="B55" s="2"/>
      <c r="C55" s="2" t="s">
        <v>5</v>
      </c>
      <c r="D55" s="2">
        <v>2</v>
      </c>
      <c r="E55" s="2">
        <v>4</v>
      </c>
      <c r="F55" s="12">
        <v>40118</v>
      </c>
      <c r="G55" s="18">
        <v>2012</v>
      </c>
      <c r="H55" s="2">
        <f ca="1">IF(G55=Inputs!$A$4,1,0)</f>
        <v>0</v>
      </c>
      <c r="I55" s="21">
        <f ca="1">IF(H55=1,HLOOKUP(MONTH(F55),Inputs!$B$11:$M$15,5),IF(YEAR($F55)&gt;$G55,0,IF(YEAR($F55)=$G55,HLOOKUP(MONTH(F55),Inputs!$B$11:$M$15,4),1)))</f>
        <v>1</v>
      </c>
      <c r="J55" s="2">
        <v>3</v>
      </c>
      <c r="K55" s="24">
        <f ca="1">$E55*I55*Inputs!$A$2</f>
        <v>4.4000000000000004</v>
      </c>
      <c r="L55" s="11">
        <f ca="1">IFERROR(J55/K55,"")</f>
        <v>0.68181818181818177</v>
      </c>
      <c r="M55" s="26">
        <f>J55/((8760)*(E55/1000))</f>
        <v>8.5616438356164379E-2</v>
      </c>
    </row>
    <row r="56" spans="1:13" x14ac:dyDescent="0.25">
      <c r="A56" s="2">
        <v>192</v>
      </c>
      <c r="B56" s="2"/>
      <c r="C56" s="2" t="s">
        <v>5</v>
      </c>
      <c r="D56" s="2">
        <v>2</v>
      </c>
      <c r="E56" s="2">
        <v>4</v>
      </c>
      <c r="F56" s="12">
        <v>40118</v>
      </c>
      <c r="G56" s="18">
        <v>2012</v>
      </c>
      <c r="H56" s="2">
        <f ca="1">IF(G56=Inputs!$A$4,1,0)</f>
        <v>0</v>
      </c>
      <c r="I56" s="21">
        <f ca="1">IF(H56=1,HLOOKUP(MONTH(F56),Inputs!$B$11:$M$15,5),IF(YEAR($F56)&gt;$G56,0,IF(YEAR($F56)=$G56,HLOOKUP(MONTH(F56),Inputs!$B$11:$M$15,4),1)))</f>
        <v>1</v>
      </c>
      <c r="J56" s="2">
        <v>3</v>
      </c>
      <c r="K56" s="24">
        <f ca="1">$E56*I56*Inputs!$A$2</f>
        <v>4.4000000000000004</v>
      </c>
      <c r="L56" s="11">
        <f ca="1">IFERROR(J56/K56,"")</f>
        <v>0.68181818181818177</v>
      </c>
      <c r="M56" s="26">
        <f>J56/((8760)*(E56/1000))</f>
        <v>8.5616438356164379E-2</v>
      </c>
    </row>
    <row r="57" spans="1:13" x14ac:dyDescent="0.25">
      <c r="A57" s="2">
        <v>216</v>
      </c>
      <c r="B57" s="2"/>
      <c r="C57" s="2" t="s">
        <v>5</v>
      </c>
      <c r="D57" s="2">
        <v>2</v>
      </c>
      <c r="E57" s="2">
        <v>4</v>
      </c>
      <c r="F57" s="12">
        <v>40118</v>
      </c>
      <c r="G57" s="18">
        <v>2012</v>
      </c>
      <c r="H57" s="2">
        <f ca="1">IF(G57=Inputs!$A$4,1,0)</f>
        <v>0</v>
      </c>
      <c r="I57" s="21">
        <f ca="1">IF(H57=1,HLOOKUP(MONTH(F57),Inputs!$B$11:$M$15,5),IF(YEAR($F57)&gt;$G57,0,IF(YEAR($F57)=$G57,HLOOKUP(MONTH(F57),Inputs!$B$11:$M$15,4),1)))</f>
        <v>1</v>
      </c>
      <c r="J57" s="2">
        <v>3</v>
      </c>
      <c r="K57" s="24">
        <f ca="1">$E57*I57*Inputs!$A$2</f>
        <v>4.4000000000000004</v>
      </c>
      <c r="L57" s="11">
        <f ca="1">IFERROR(J57/K57,"")</f>
        <v>0.68181818181818177</v>
      </c>
      <c r="M57" s="26">
        <f>J57/((8760)*(E57/1000))</f>
        <v>8.5616438356164379E-2</v>
      </c>
    </row>
    <row r="58" spans="1:13" x14ac:dyDescent="0.25">
      <c r="A58" s="2">
        <v>192</v>
      </c>
      <c r="B58" s="2"/>
      <c r="C58" s="2" t="s">
        <v>5</v>
      </c>
      <c r="D58" s="2">
        <v>2</v>
      </c>
      <c r="E58" s="2">
        <v>4</v>
      </c>
      <c r="F58" s="12">
        <v>40118</v>
      </c>
      <c r="G58" s="18">
        <v>2013</v>
      </c>
      <c r="H58" s="2">
        <f ca="1">IF(G58=Inputs!$A$4,1,0)</f>
        <v>0</v>
      </c>
      <c r="I58" s="21">
        <f ca="1">IF(H58=1,HLOOKUP(MONTH(F58),Inputs!$B$11:$M$15,5),IF(YEAR($F58)&gt;$G58,0,IF(YEAR($F58)=$G58,HLOOKUP(MONTH(F58),Inputs!$B$11:$M$15,4),1)))</f>
        <v>1</v>
      </c>
      <c r="J58" s="2">
        <v>3</v>
      </c>
      <c r="K58" s="24">
        <f ca="1">$E58*I58*Inputs!$A$2</f>
        <v>4.4000000000000004</v>
      </c>
      <c r="L58" s="11">
        <f ca="1">IFERROR(J58/K58,"")</f>
        <v>0.68181818181818177</v>
      </c>
      <c r="M58" s="26">
        <f>J58/((8760)*(E58/1000))</f>
        <v>8.5616438356164379E-2</v>
      </c>
    </row>
    <row r="59" spans="1:13" x14ac:dyDescent="0.25">
      <c r="A59" s="2">
        <v>216</v>
      </c>
      <c r="B59" s="2"/>
      <c r="C59" s="2" t="s">
        <v>5</v>
      </c>
      <c r="D59" s="2">
        <v>2</v>
      </c>
      <c r="E59" s="2">
        <v>4</v>
      </c>
      <c r="F59" s="12">
        <v>40118</v>
      </c>
      <c r="G59" s="18">
        <v>2013</v>
      </c>
      <c r="H59" s="2">
        <f ca="1">IF(G59=Inputs!$A$4,1,0)</f>
        <v>0</v>
      </c>
      <c r="I59" s="21">
        <f ca="1">IF(H59=1,HLOOKUP(MONTH(F59),Inputs!$B$11:$M$15,5),IF(YEAR($F59)&gt;$G59,0,IF(YEAR($F59)=$G59,HLOOKUP(MONTH(F59),Inputs!$B$11:$M$15,4),1)))</f>
        <v>1</v>
      </c>
      <c r="J59" s="2">
        <v>3</v>
      </c>
      <c r="K59" s="24">
        <f ca="1">$E59*I59*Inputs!$A$2</f>
        <v>4.4000000000000004</v>
      </c>
      <c r="L59" s="11">
        <f ca="1">IFERROR(J59/K59,"")</f>
        <v>0.68181818181818177</v>
      </c>
      <c r="M59" s="26">
        <f>J59/((8760)*(E59/1000))</f>
        <v>8.5616438356164379E-2</v>
      </c>
    </row>
    <row r="60" spans="1:13" x14ac:dyDescent="0.25">
      <c r="A60" s="2">
        <v>189</v>
      </c>
      <c r="B60" s="2"/>
      <c r="C60" s="2" t="s">
        <v>5</v>
      </c>
      <c r="D60" s="2">
        <v>2</v>
      </c>
      <c r="E60" s="2">
        <v>4</v>
      </c>
      <c r="F60" s="12">
        <v>40118</v>
      </c>
      <c r="G60" s="18">
        <v>2014</v>
      </c>
      <c r="H60" s="2">
        <f ca="1">IF(G60=Inputs!$A$4,1,0)</f>
        <v>0</v>
      </c>
      <c r="I60" s="21">
        <f ca="1">IF(H60=1,HLOOKUP(MONTH(F60),Inputs!$B$11:$M$15,5),IF(YEAR($F60)&gt;$G60,0,IF(YEAR($F60)=$G60,HLOOKUP(MONTH(F60),Inputs!$B$11:$M$15,4),1)))</f>
        <v>1</v>
      </c>
      <c r="J60" s="2">
        <v>3</v>
      </c>
      <c r="K60" s="24">
        <f ca="1">$E60*I60*Inputs!$A$2</f>
        <v>4.4000000000000004</v>
      </c>
      <c r="L60" s="11">
        <f ca="1">IFERROR(J60/K60,"")</f>
        <v>0.68181818181818177</v>
      </c>
      <c r="M60" s="26">
        <f>J60/((8760)*(E60/1000))</f>
        <v>8.5616438356164379E-2</v>
      </c>
    </row>
    <row r="61" spans="1:13" x14ac:dyDescent="0.25">
      <c r="A61" s="2">
        <v>192</v>
      </c>
      <c r="B61" s="2"/>
      <c r="C61" s="2" t="s">
        <v>5</v>
      </c>
      <c r="D61" s="2">
        <v>2</v>
      </c>
      <c r="E61" s="2">
        <v>4</v>
      </c>
      <c r="F61" s="12">
        <v>40118</v>
      </c>
      <c r="G61" s="18">
        <v>2014</v>
      </c>
      <c r="H61" s="2">
        <f ca="1">IF(G61=Inputs!$A$4,1,0)</f>
        <v>0</v>
      </c>
      <c r="I61" s="21">
        <f ca="1">IF(H61=1,HLOOKUP(MONTH(F61),Inputs!$B$11:$M$15,5),IF(YEAR($F61)&gt;$G61,0,IF(YEAR($F61)=$G61,HLOOKUP(MONTH(F61),Inputs!$B$11:$M$15,4),1)))</f>
        <v>1</v>
      </c>
      <c r="J61" s="2">
        <v>3</v>
      </c>
      <c r="K61" s="24">
        <f ca="1">$E61*I61*Inputs!$A$2</f>
        <v>4.4000000000000004</v>
      </c>
      <c r="L61" s="11">
        <f ca="1">IFERROR(J61/K61,"")</f>
        <v>0.68181818181818177</v>
      </c>
      <c r="M61" s="26">
        <f>J61/((8760)*(E61/1000))</f>
        <v>8.5616438356164379E-2</v>
      </c>
    </row>
    <row r="62" spans="1:13" x14ac:dyDescent="0.25">
      <c r="A62" s="2">
        <v>216</v>
      </c>
      <c r="B62" s="2"/>
      <c r="C62" s="2" t="s">
        <v>5</v>
      </c>
      <c r="D62" s="2">
        <v>2</v>
      </c>
      <c r="E62" s="2">
        <v>4</v>
      </c>
      <c r="F62" s="12">
        <v>40118</v>
      </c>
      <c r="G62" s="18">
        <v>2014</v>
      </c>
      <c r="H62" s="2">
        <f ca="1">IF(G62=Inputs!$A$4,1,0)</f>
        <v>0</v>
      </c>
      <c r="I62" s="21">
        <f ca="1">IF(H62=1,HLOOKUP(MONTH(F62),Inputs!$B$11:$M$15,5),IF(YEAR($F62)&gt;$G62,0,IF(YEAR($F62)=$G62,HLOOKUP(MONTH(F62),Inputs!$B$11:$M$15,4),1)))</f>
        <v>1</v>
      </c>
      <c r="J62" s="2">
        <v>3</v>
      </c>
      <c r="K62" s="24">
        <f ca="1">$E62*I62*Inputs!$A$2</f>
        <v>4.4000000000000004</v>
      </c>
      <c r="L62" s="11">
        <f ca="1">IFERROR(J62/K62,"")</f>
        <v>0.68181818181818177</v>
      </c>
      <c r="M62" s="26">
        <f>J62/((8760)*(E62/1000))</f>
        <v>8.5616438356164379E-2</v>
      </c>
    </row>
    <row r="63" spans="1:13" x14ac:dyDescent="0.25">
      <c r="A63" s="2">
        <v>784</v>
      </c>
      <c r="B63" s="2"/>
      <c r="C63" s="2" t="s">
        <v>5</v>
      </c>
      <c r="D63" s="2">
        <v>2</v>
      </c>
      <c r="E63" s="2">
        <v>2.6480000000000001</v>
      </c>
      <c r="F63" s="12">
        <v>40299</v>
      </c>
      <c r="G63" s="18">
        <v>2012</v>
      </c>
      <c r="H63" s="2">
        <f ca="1">IF(G63=Inputs!$A$4,1,0)</f>
        <v>0</v>
      </c>
      <c r="I63" s="21">
        <f ca="1">IF(H63=1,HLOOKUP(MONTH(F63),Inputs!$B$11:$M$15,5),IF(YEAR($F63)&gt;$G63,0,IF(YEAR($F63)=$G63,HLOOKUP(MONTH(F63),Inputs!$B$11:$M$15,4),1)))</f>
        <v>1</v>
      </c>
      <c r="J63" s="2">
        <v>2</v>
      </c>
      <c r="K63" s="24">
        <f ca="1">$E63*I63*Inputs!$A$2</f>
        <v>2.9128000000000003</v>
      </c>
      <c r="L63" s="11">
        <f ca="1">IFERROR(J63/K63,"")</f>
        <v>0.68662455369404007</v>
      </c>
      <c r="M63" s="26">
        <f>J63/((8760)*(E63/1000))</f>
        <v>8.6219978203589509E-2</v>
      </c>
    </row>
    <row r="64" spans="1:13" x14ac:dyDescent="0.25">
      <c r="A64" s="2">
        <v>8411</v>
      </c>
      <c r="B64" s="2"/>
      <c r="C64" s="2" t="s">
        <v>5</v>
      </c>
      <c r="D64" s="2">
        <v>6</v>
      </c>
      <c r="E64" s="2">
        <v>14.404999999999999</v>
      </c>
      <c r="F64" s="12">
        <v>41153</v>
      </c>
      <c r="G64" s="18">
        <v>2014</v>
      </c>
      <c r="H64" s="2">
        <f ca="1">IF(G64=Inputs!$A$4,1,0)</f>
        <v>0</v>
      </c>
      <c r="I64" s="21">
        <f ca="1">IF(H64=1,HLOOKUP(MONTH(F64),Inputs!$B$11:$M$15,5),IF(YEAR($F64)&gt;$G64,0,IF(YEAR($F64)=$G64,HLOOKUP(MONTH(F64),Inputs!$B$11:$M$15,4),1)))</f>
        <v>1</v>
      </c>
      <c r="J64" s="2">
        <v>11</v>
      </c>
      <c r="K64" s="24">
        <f ca="1">$E64*I64*Inputs!$A$2</f>
        <v>15.845500000000001</v>
      </c>
      <c r="L64" s="11">
        <f ca="1">IFERROR(J64/K64,"")</f>
        <v>0.69420340159666782</v>
      </c>
      <c r="M64" s="26">
        <f>J64/((8760)*(E64/1000))</f>
        <v>8.7171660017846417E-2</v>
      </c>
    </row>
    <row r="65" spans="1:13" x14ac:dyDescent="0.25">
      <c r="A65" s="2">
        <v>1168</v>
      </c>
      <c r="B65" s="2"/>
      <c r="C65" s="2" t="s">
        <v>5</v>
      </c>
      <c r="D65" s="2">
        <v>9</v>
      </c>
      <c r="E65" s="2">
        <v>2.6110000000000002</v>
      </c>
      <c r="F65" s="12">
        <v>40483</v>
      </c>
      <c r="G65" s="18">
        <v>2011</v>
      </c>
      <c r="H65" s="2">
        <f ca="1">IF(G65=Inputs!$A$4,1,0)</f>
        <v>0</v>
      </c>
      <c r="I65" s="21">
        <f ca="1">IF(H65=1,HLOOKUP(MONTH(F65),Inputs!$B$11:$M$15,5),IF(YEAR($F65)&gt;$G65,0,IF(YEAR($F65)=$G65,HLOOKUP(MONTH(F65),Inputs!$B$11:$M$15,4),1)))</f>
        <v>1</v>
      </c>
      <c r="J65" s="2">
        <v>2</v>
      </c>
      <c r="K65" s="24">
        <f ca="1">$E65*I65*Inputs!$A$2</f>
        <v>2.8721000000000005</v>
      </c>
      <c r="L65" s="11">
        <f ca="1">IFERROR(J65/K65,"")</f>
        <v>0.69635458375404746</v>
      </c>
      <c r="M65" s="26">
        <f>J65/((8760)*(E65/1000))</f>
        <v>8.7441785631216018E-2</v>
      </c>
    </row>
    <row r="66" spans="1:13" x14ac:dyDescent="0.25">
      <c r="A66" s="2">
        <v>1187</v>
      </c>
      <c r="B66" s="2"/>
      <c r="C66" s="2" t="s">
        <v>5</v>
      </c>
      <c r="D66" s="2">
        <v>9</v>
      </c>
      <c r="E66" s="2">
        <v>2.6110000000000002</v>
      </c>
      <c r="F66" s="12">
        <v>40483</v>
      </c>
      <c r="G66" s="18">
        <v>2011</v>
      </c>
      <c r="H66" s="2">
        <f ca="1">IF(G66=Inputs!$A$4,1,0)</f>
        <v>0</v>
      </c>
      <c r="I66" s="21">
        <f ca="1">IF(H66=1,HLOOKUP(MONTH(F66),Inputs!$B$11:$M$15,5),IF(YEAR($F66)&gt;$G66,0,IF(YEAR($F66)=$G66,HLOOKUP(MONTH(F66),Inputs!$B$11:$M$15,4),1)))</f>
        <v>1</v>
      </c>
      <c r="J66" s="2">
        <v>2</v>
      </c>
      <c r="K66" s="24">
        <f ca="1">$E66*I66*Inputs!$A$2</f>
        <v>2.8721000000000005</v>
      </c>
      <c r="L66" s="11">
        <f ca="1">IFERROR(J66/K66,"")</f>
        <v>0.69635458375404746</v>
      </c>
      <c r="M66" s="26">
        <f>J66/((8760)*(E66/1000))</f>
        <v>8.7441785631216018E-2</v>
      </c>
    </row>
    <row r="67" spans="1:13" x14ac:dyDescent="0.25">
      <c r="A67" s="2">
        <v>910</v>
      </c>
      <c r="B67" s="2"/>
      <c r="C67" s="2" t="s">
        <v>5</v>
      </c>
      <c r="D67" s="2">
        <v>9</v>
      </c>
      <c r="E67" s="2">
        <v>2.6110000000000002</v>
      </c>
      <c r="F67" s="12">
        <v>40422</v>
      </c>
      <c r="G67" s="18">
        <v>2012</v>
      </c>
      <c r="H67" s="2">
        <f ca="1">IF(G67=Inputs!$A$4,1,0)</f>
        <v>0</v>
      </c>
      <c r="I67" s="21">
        <f ca="1">IF(H67=1,HLOOKUP(MONTH(F67),Inputs!$B$11:$M$15,5),IF(YEAR($F67)&gt;$G67,0,IF(YEAR($F67)=$G67,HLOOKUP(MONTH(F67),Inputs!$B$11:$M$15,4),1)))</f>
        <v>1</v>
      </c>
      <c r="J67" s="2">
        <v>2</v>
      </c>
      <c r="K67" s="24">
        <f ca="1">$E67*I67*Inputs!$A$2</f>
        <v>2.8721000000000005</v>
      </c>
      <c r="L67" s="11">
        <f ca="1">IFERROR(J67/K67,"")</f>
        <v>0.69635458375404746</v>
      </c>
      <c r="M67" s="26">
        <f>J67/((8760)*(E67/1000))</f>
        <v>8.7441785631216018E-2</v>
      </c>
    </row>
    <row r="68" spans="1:13" x14ac:dyDescent="0.25">
      <c r="A68" s="2">
        <v>952</v>
      </c>
      <c r="B68" s="2"/>
      <c r="C68" s="2" t="s">
        <v>5</v>
      </c>
      <c r="D68" s="2">
        <v>9</v>
      </c>
      <c r="E68" s="2">
        <v>2.6110000000000002</v>
      </c>
      <c r="F68" s="12">
        <v>40299</v>
      </c>
      <c r="G68" s="18">
        <v>2012</v>
      </c>
      <c r="H68" s="2">
        <f ca="1">IF(G68=Inputs!$A$4,1,0)</f>
        <v>0</v>
      </c>
      <c r="I68" s="21">
        <f ca="1">IF(H68=1,HLOOKUP(MONTH(F68),Inputs!$B$11:$M$15,5),IF(YEAR($F68)&gt;$G68,0,IF(YEAR($F68)=$G68,HLOOKUP(MONTH(F68),Inputs!$B$11:$M$15,4),1)))</f>
        <v>1</v>
      </c>
      <c r="J68" s="2">
        <v>2</v>
      </c>
      <c r="K68" s="24">
        <f ca="1">$E68*I68*Inputs!$A$2</f>
        <v>2.8721000000000005</v>
      </c>
      <c r="L68" s="11">
        <f ca="1">IFERROR(J68/K68,"")</f>
        <v>0.69635458375404746</v>
      </c>
      <c r="M68" s="26">
        <f>J68/((8760)*(E68/1000))</f>
        <v>8.7441785631216018E-2</v>
      </c>
    </row>
    <row r="69" spans="1:13" x14ac:dyDescent="0.25">
      <c r="A69" s="2">
        <v>1178</v>
      </c>
      <c r="B69" s="2"/>
      <c r="C69" s="2" t="s">
        <v>5</v>
      </c>
      <c r="D69" s="2">
        <v>9</v>
      </c>
      <c r="E69" s="2">
        <v>2.6110000000000002</v>
      </c>
      <c r="F69" s="12">
        <v>40452</v>
      </c>
      <c r="G69" s="18">
        <v>2012</v>
      </c>
      <c r="H69" s="2">
        <f ca="1">IF(G69=Inputs!$A$4,1,0)</f>
        <v>0</v>
      </c>
      <c r="I69" s="21">
        <f ca="1">IF(H69=1,HLOOKUP(MONTH(F69),Inputs!$B$11:$M$15,5),IF(YEAR($F69)&gt;$G69,0,IF(YEAR($F69)=$G69,HLOOKUP(MONTH(F69),Inputs!$B$11:$M$15,4),1)))</f>
        <v>1</v>
      </c>
      <c r="J69" s="2">
        <v>2</v>
      </c>
      <c r="K69" s="24">
        <f ca="1">$E69*I69*Inputs!$A$2</f>
        <v>2.8721000000000005</v>
      </c>
      <c r="L69" s="11">
        <f ca="1">IFERROR(J69/K69,"")</f>
        <v>0.69635458375404746</v>
      </c>
      <c r="M69" s="26">
        <f>J69/((8760)*(E69/1000))</f>
        <v>8.7441785631216018E-2</v>
      </c>
    </row>
    <row r="70" spans="1:13" x14ac:dyDescent="0.25">
      <c r="A70" s="2">
        <v>1181</v>
      </c>
      <c r="B70" s="2"/>
      <c r="C70" s="2" t="s">
        <v>5</v>
      </c>
      <c r="D70" s="2">
        <v>9</v>
      </c>
      <c r="E70" s="2">
        <v>2.6110000000000002</v>
      </c>
      <c r="F70" s="12">
        <v>40452</v>
      </c>
      <c r="G70" s="18">
        <v>2012</v>
      </c>
      <c r="H70" s="2">
        <f ca="1">IF(G70=Inputs!$A$4,1,0)</f>
        <v>0</v>
      </c>
      <c r="I70" s="21">
        <f ca="1">IF(H70=1,HLOOKUP(MONTH(F70),Inputs!$B$11:$M$15,5),IF(YEAR($F70)&gt;$G70,0,IF(YEAR($F70)=$G70,HLOOKUP(MONTH(F70),Inputs!$B$11:$M$15,4),1)))</f>
        <v>1</v>
      </c>
      <c r="J70" s="2">
        <v>2</v>
      </c>
      <c r="K70" s="24">
        <f ca="1">$E70*I70*Inputs!$A$2</f>
        <v>2.8721000000000005</v>
      </c>
      <c r="L70" s="11">
        <f ca="1">IFERROR(J70/K70,"")</f>
        <v>0.69635458375404746</v>
      </c>
      <c r="M70" s="26">
        <f>J70/((8760)*(E70/1000))</f>
        <v>8.7441785631216018E-2</v>
      </c>
    </row>
    <row r="71" spans="1:13" x14ac:dyDescent="0.25">
      <c r="A71" s="2">
        <v>968</v>
      </c>
      <c r="B71" s="2"/>
      <c r="C71" s="2" t="s">
        <v>5</v>
      </c>
      <c r="D71" s="2">
        <v>9</v>
      </c>
      <c r="E71" s="2">
        <v>2.6110000000000002</v>
      </c>
      <c r="F71" s="12">
        <v>40391</v>
      </c>
      <c r="G71" s="18">
        <v>2013</v>
      </c>
      <c r="H71" s="2">
        <f ca="1">IF(G71=Inputs!$A$4,1,0)</f>
        <v>0</v>
      </c>
      <c r="I71" s="21">
        <f ca="1">IF(H71=1,HLOOKUP(MONTH(F71),Inputs!$B$11:$M$15,5),IF(YEAR($F71)&gt;$G71,0,IF(YEAR($F71)=$G71,HLOOKUP(MONTH(F71),Inputs!$B$11:$M$15,4),1)))</f>
        <v>1</v>
      </c>
      <c r="J71" s="2">
        <v>2</v>
      </c>
      <c r="K71" s="24">
        <f ca="1">$E71*I71*Inputs!$A$2</f>
        <v>2.8721000000000005</v>
      </c>
      <c r="L71" s="11">
        <f ca="1">IFERROR(J71/K71,"")</f>
        <v>0.69635458375404746</v>
      </c>
      <c r="M71" s="26">
        <f>J71/((8760)*(E71/1000))</f>
        <v>8.7441785631216018E-2</v>
      </c>
    </row>
    <row r="72" spans="1:13" x14ac:dyDescent="0.25">
      <c r="A72" s="2">
        <v>1170</v>
      </c>
      <c r="B72" s="2"/>
      <c r="C72" s="2" t="s">
        <v>5</v>
      </c>
      <c r="D72" s="2">
        <v>9</v>
      </c>
      <c r="E72" s="2">
        <v>2.6110000000000002</v>
      </c>
      <c r="F72" s="12">
        <v>40391</v>
      </c>
      <c r="G72" s="18">
        <v>2013</v>
      </c>
      <c r="H72" s="2">
        <f ca="1">IF(G72=Inputs!$A$4,1,0)</f>
        <v>0</v>
      </c>
      <c r="I72" s="21">
        <f ca="1">IF(H72=1,HLOOKUP(MONTH(F72),Inputs!$B$11:$M$15,5),IF(YEAR($F72)&gt;$G72,0,IF(YEAR($F72)=$G72,HLOOKUP(MONTH(F72),Inputs!$B$11:$M$15,4),1)))</f>
        <v>1</v>
      </c>
      <c r="J72" s="2">
        <v>2</v>
      </c>
      <c r="K72" s="24">
        <f ca="1">$E72*I72*Inputs!$A$2</f>
        <v>2.8721000000000005</v>
      </c>
      <c r="L72" s="11">
        <f ca="1">IFERROR(J72/K72,"")</f>
        <v>0.69635458375404746</v>
      </c>
      <c r="M72" s="26">
        <f>J72/((8760)*(E72/1000))</f>
        <v>8.7441785631216018E-2</v>
      </c>
    </row>
    <row r="73" spans="1:13" x14ac:dyDescent="0.25">
      <c r="A73" s="2">
        <v>1168</v>
      </c>
      <c r="B73" s="2"/>
      <c r="C73" s="2" t="s">
        <v>5</v>
      </c>
      <c r="D73" s="2">
        <v>9</v>
      </c>
      <c r="E73" s="2">
        <v>2.6110000000000002</v>
      </c>
      <c r="F73" s="12">
        <v>40483</v>
      </c>
      <c r="G73" s="18">
        <v>2014</v>
      </c>
      <c r="H73" s="2">
        <f ca="1">IF(G73=Inputs!$A$4,1,0)</f>
        <v>0</v>
      </c>
      <c r="I73" s="21">
        <f ca="1">IF(H73=1,HLOOKUP(MONTH(F73),Inputs!$B$11:$M$15,5),IF(YEAR($F73)&gt;$G73,0,IF(YEAR($F73)=$G73,HLOOKUP(MONTH(F73),Inputs!$B$11:$M$15,4),1)))</f>
        <v>1</v>
      </c>
      <c r="J73" s="2">
        <v>2</v>
      </c>
      <c r="K73" s="24">
        <f ca="1">$E73*I73*Inputs!$A$2</f>
        <v>2.8721000000000005</v>
      </c>
      <c r="L73" s="11">
        <f ca="1">IFERROR(J73/K73,"")</f>
        <v>0.69635458375404746</v>
      </c>
      <c r="M73" s="26">
        <f>J73/((8760)*(E73/1000))</f>
        <v>8.7441785631216018E-2</v>
      </c>
    </row>
    <row r="74" spans="1:13" x14ac:dyDescent="0.25">
      <c r="A74" s="2">
        <v>1178</v>
      </c>
      <c r="B74" s="2"/>
      <c r="C74" s="2" t="s">
        <v>5</v>
      </c>
      <c r="D74" s="2">
        <v>9</v>
      </c>
      <c r="E74" s="2">
        <v>2.6110000000000002</v>
      </c>
      <c r="F74" s="12">
        <v>40452</v>
      </c>
      <c r="G74" s="18">
        <v>2014</v>
      </c>
      <c r="H74" s="2">
        <f ca="1">IF(G74=Inputs!$A$4,1,0)</f>
        <v>0</v>
      </c>
      <c r="I74" s="21">
        <f ca="1">IF(H74=1,HLOOKUP(MONTH(F74),Inputs!$B$11:$M$15,5),IF(YEAR($F74)&gt;$G74,0,IF(YEAR($F74)=$G74,HLOOKUP(MONTH(F74),Inputs!$B$11:$M$15,4),1)))</f>
        <v>1</v>
      </c>
      <c r="J74" s="2">
        <v>2</v>
      </c>
      <c r="K74" s="24">
        <f ca="1">$E74*I74*Inputs!$A$2</f>
        <v>2.8721000000000005</v>
      </c>
      <c r="L74" s="11">
        <f ca="1">IFERROR(J74/K74,"")</f>
        <v>0.69635458375404746</v>
      </c>
      <c r="M74" s="26">
        <f>J74/((8760)*(E74/1000))</f>
        <v>8.7441785631216018E-2</v>
      </c>
    </row>
    <row r="75" spans="1:13" x14ac:dyDescent="0.25">
      <c r="A75" s="2">
        <v>1181</v>
      </c>
      <c r="B75" s="2"/>
      <c r="C75" s="2" t="s">
        <v>5</v>
      </c>
      <c r="D75" s="2">
        <v>9</v>
      </c>
      <c r="E75" s="2">
        <v>2.6110000000000002</v>
      </c>
      <c r="F75" s="12">
        <v>40452</v>
      </c>
      <c r="G75" s="18">
        <v>2014</v>
      </c>
      <c r="H75" s="2">
        <f ca="1">IF(G75=Inputs!$A$4,1,0)</f>
        <v>0</v>
      </c>
      <c r="I75" s="21">
        <f ca="1">IF(H75=1,HLOOKUP(MONTH(F75),Inputs!$B$11:$M$15,5),IF(YEAR($F75)&gt;$G75,0,IF(YEAR($F75)=$G75,HLOOKUP(MONTH(F75),Inputs!$B$11:$M$15,4),1)))</f>
        <v>1</v>
      </c>
      <c r="J75" s="2">
        <v>2</v>
      </c>
      <c r="K75" s="24">
        <f ca="1">$E75*I75*Inputs!$A$2</f>
        <v>2.8721000000000005</v>
      </c>
      <c r="L75" s="11">
        <f ca="1">IFERROR(J75/K75,"")</f>
        <v>0.69635458375404746</v>
      </c>
      <c r="M75" s="26">
        <f>J75/((8760)*(E75/1000))</f>
        <v>8.7441785631216018E-2</v>
      </c>
    </row>
    <row r="76" spans="1:13" x14ac:dyDescent="0.25">
      <c r="A76" s="2">
        <v>1187</v>
      </c>
      <c r="B76" s="2"/>
      <c r="C76" s="2" t="s">
        <v>5</v>
      </c>
      <c r="D76" s="2">
        <v>9</v>
      </c>
      <c r="E76" s="2">
        <v>2.6110000000000002</v>
      </c>
      <c r="F76" s="12">
        <v>40483</v>
      </c>
      <c r="G76" s="18">
        <v>2014</v>
      </c>
      <c r="H76" s="2">
        <f ca="1">IF(G76=Inputs!$A$4,1,0)</f>
        <v>0</v>
      </c>
      <c r="I76" s="21">
        <f ca="1">IF(H76=1,HLOOKUP(MONTH(F76),Inputs!$B$11:$M$15,5),IF(YEAR($F76)&gt;$G76,0,IF(YEAR($F76)=$G76,HLOOKUP(MONTH(F76),Inputs!$B$11:$M$15,4),1)))</f>
        <v>1</v>
      </c>
      <c r="J76" s="2">
        <v>2</v>
      </c>
      <c r="K76" s="24">
        <f ca="1">$E76*I76*Inputs!$A$2</f>
        <v>2.8721000000000005</v>
      </c>
      <c r="L76" s="11">
        <f ca="1">IFERROR(J76/K76,"")</f>
        <v>0.69635458375404746</v>
      </c>
      <c r="M76" s="26">
        <f>J76/((8760)*(E76/1000))</f>
        <v>8.7441785631216018E-2</v>
      </c>
    </row>
    <row r="77" spans="1:13" x14ac:dyDescent="0.25">
      <c r="A77" s="2">
        <v>438</v>
      </c>
      <c r="B77" s="2"/>
      <c r="C77" s="2" t="s">
        <v>5</v>
      </c>
      <c r="D77" s="2">
        <v>3</v>
      </c>
      <c r="E77" s="2">
        <v>2.5920000000000001</v>
      </c>
      <c r="F77" s="12">
        <v>39934</v>
      </c>
      <c r="G77" s="18">
        <v>2012</v>
      </c>
      <c r="H77" s="2">
        <f ca="1">IF(G77=Inputs!$A$4,1,0)</f>
        <v>0</v>
      </c>
      <c r="I77" s="21">
        <f ca="1">IF(H77=1,HLOOKUP(MONTH(F77),Inputs!$B$11:$M$15,5),IF(YEAR($F77)&gt;$G77,0,IF(YEAR($F77)=$G77,HLOOKUP(MONTH(F77),Inputs!$B$11:$M$15,4),1)))</f>
        <v>1</v>
      </c>
      <c r="J77" s="2">
        <v>2</v>
      </c>
      <c r="K77" s="24">
        <f ca="1">$E77*I77*Inputs!$A$2</f>
        <v>2.8512000000000004</v>
      </c>
      <c r="L77" s="11">
        <f ca="1">IFERROR(J77/K77,"")</f>
        <v>0.70145903479236804</v>
      </c>
      <c r="M77" s="26">
        <f>J77/((8760)*(E77/1000))</f>
        <v>8.8082755510457175E-2</v>
      </c>
    </row>
    <row r="78" spans="1:13" x14ac:dyDescent="0.25">
      <c r="A78" s="2">
        <v>438</v>
      </c>
      <c r="B78" s="2"/>
      <c r="C78" s="2" t="s">
        <v>5</v>
      </c>
      <c r="D78" s="2">
        <v>3</v>
      </c>
      <c r="E78" s="2">
        <v>2.5920000000000001</v>
      </c>
      <c r="F78" s="12">
        <v>39934</v>
      </c>
      <c r="G78" s="18">
        <v>2014</v>
      </c>
      <c r="H78" s="2">
        <f ca="1">IF(G78=Inputs!$A$4,1,0)</f>
        <v>0</v>
      </c>
      <c r="I78" s="21">
        <f ca="1">IF(H78=1,HLOOKUP(MONTH(F78),Inputs!$B$11:$M$15,5),IF(YEAR($F78)&gt;$G78,0,IF(YEAR($F78)=$G78,HLOOKUP(MONTH(F78),Inputs!$B$11:$M$15,4),1)))</f>
        <v>1</v>
      </c>
      <c r="J78" s="2">
        <v>2</v>
      </c>
      <c r="K78" s="24">
        <f ca="1">$E78*I78*Inputs!$A$2</f>
        <v>2.8512000000000004</v>
      </c>
      <c r="L78" s="11">
        <f ca="1">IFERROR(J78/K78,"")</f>
        <v>0.70145903479236804</v>
      </c>
      <c r="M78" s="26">
        <f>J78/((8760)*(E78/1000))</f>
        <v>8.8082755510457175E-2</v>
      </c>
    </row>
    <row r="79" spans="1:13" x14ac:dyDescent="0.25">
      <c r="A79" s="2">
        <v>1028</v>
      </c>
      <c r="B79" s="2"/>
      <c r="C79" s="2" t="s">
        <v>5</v>
      </c>
      <c r="D79" s="2">
        <v>5</v>
      </c>
      <c r="E79" s="2">
        <v>2.5819999999999999</v>
      </c>
      <c r="F79" s="12">
        <v>40452</v>
      </c>
      <c r="G79" s="18">
        <v>2012</v>
      </c>
      <c r="H79" s="2">
        <f ca="1">IF(G79=Inputs!$A$4,1,0)</f>
        <v>0</v>
      </c>
      <c r="I79" s="21">
        <f ca="1">IF(H79=1,HLOOKUP(MONTH(F79),Inputs!$B$11:$M$15,5),IF(YEAR($F79)&gt;$G79,0,IF(YEAR($F79)=$G79,HLOOKUP(MONTH(F79),Inputs!$B$11:$M$15,4),1)))</f>
        <v>1</v>
      </c>
      <c r="J79" s="2">
        <v>2</v>
      </c>
      <c r="K79" s="24">
        <f ca="1">$E79*I79*Inputs!$A$2</f>
        <v>2.8402000000000003</v>
      </c>
      <c r="L79" s="11">
        <f ca="1">IFERROR(J79/K79,"")</f>
        <v>0.70417576227026257</v>
      </c>
      <c r="M79" s="26">
        <f>J79/((8760)*(E79/1000))</f>
        <v>8.8423897088731621E-2</v>
      </c>
    </row>
    <row r="80" spans="1:13" x14ac:dyDescent="0.25">
      <c r="A80" s="2">
        <v>1031</v>
      </c>
      <c r="B80" s="2"/>
      <c r="C80" s="2" t="s">
        <v>5</v>
      </c>
      <c r="D80" s="2">
        <v>5</v>
      </c>
      <c r="E80" s="2">
        <v>2.5819999999999999</v>
      </c>
      <c r="F80" s="12">
        <v>40452</v>
      </c>
      <c r="G80" s="18">
        <v>2012</v>
      </c>
      <c r="H80" s="2">
        <f ca="1">IF(G80=Inputs!$A$4,1,0)</f>
        <v>0</v>
      </c>
      <c r="I80" s="21">
        <f ca="1">IF(H80=1,HLOOKUP(MONTH(F80),Inputs!$B$11:$M$15,5),IF(YEAR($F80)&gt;$G80,0,IF(YEAR($F80)=$G80,HLOOKUP(MONTH(F80),Inputs!$B$11:$M$15,4),1)))</f>
        <v>1</v>
      </c>
      <c r="J80" s="2">
        <v>2</v>
      </c>
      <c r="K80" s="24">
        <f ca="1">$E80*I80*Inputs!$A$2</f>
        <v>2.8402000000000003</v>
      </c>
      <c r="L80" s="11">
        <f ca="1">IFERROR(J80/K80,"")</f>
        <v>0.70417576227026257</v>
      </c>
      <c r="M80" s="26">
        <f>J80/((8760)*(E80/1000))</f>
        <v>8.8423897088731621E-2</v>
      </c>
    </row>
    <row r="81" spans="1:13" x14ac:dyDescent="0.25">
      <c r="A81" s="2">
        <v>1028</v>
      </c>
      <c r="B81" s="2"/>
      <c r="C81" s="2" t="s">
        <v>5</v>
      </c>
      <c r="D81" s="2">
        <v>5</v>
      </c>
      <c r="E81" s="2">
        <v>2.5819999999999999</v>
      </c>
      <c r="F81" s="12">
        <v>40452</v>
      </c>
      <c r="G81" s="18">
        <v>2014</v>
      </c>
      <c r="H81" s="2">
        <f ca="1">IF(G81=Inputs!$A$4,1,0)</f>
        <v>0</v>
      </c>
      <c r="I81" s="21">
        <f ca="1">IF(H81=1,HLOOKUP(MONTH(F81),Inputs!$B$11:$M$15,5),IF(YEAR($F81)&gt;$G81,0,IF(YEAR($F81)=$G81,HLOOKUP(MONTH(F81),Inputs!$B$11:$M$15,4),1)))</f>
        <v>1</v>
      </c>
      <c r="J81" s="2">
        <v>2</v>
      </c>
      <c r="K81" s="24">
        <f ca="1">$E81*I81*Inputs!$A$2</f>
        <v>2.8402000000000003</v>
      </c>
      <c r="L81" s="11">
        <f ca="1">IFERROR(J81/K81,"")</f>
        <v>0.70417576227026257</v>
      </c>
      <c r="M81" s="26">
        <f>J81/((8760)*(E81/1000))</f>
        <v>8.8423897088731621E-2</v>
      </c>
    </row>
    <row r="82" spans="1:13" x14ac:dyDescent="0.25">
      <c r="A82" s="2">
        <v>1031</v>
      </c>
      <c r="B82" s="2"/>
      <c r="C82" s="2" t="s">
        <v>5</v>
      </c>
      <c r="D82" s="2">
        <v>5</v>
      </c>
      <c r="E82" s="2">
        <v>2.5819999999999999</v>
      </c>
      <c r="F82" s="12">
        <v>40452</v>
      </c>
      <c r="G82" s="18">
        <v>2014</v>
      </c>
      <c r="H82" s="2">
        <f ca="1">IF(G82=Inputs!$A$4,1,0)</f>
        <v>0</v>
      </c>
      <c r="I82" s="21">
        <f ca="1">IF(H82=1,HLOOKUP(MONTH(F82),Inputs!$B$11:$M$15,5),IF(YEAR($F82)&gt;$G82,0,IF(YEAR($F82)=$G82,HLOOKUP(MONTH(F82),Inputs!$B$11:$M$15,4),1)))</f>
        <v>1</v>
      </c>
      <c r="J82" s="2">
        <v>2</v>
      </c>
      <c r="K82" s="24">
        <f ca="1">$E82*I82*Inputs!$A$2</f>
        <v>2.8402000000000003</v>
      </c>
      <c r="L82" s="11">
        <f ca="1">IFERROR(J82/K82,"")</f>
        <v>0.70417576227026257</v>
      </c>
      <c r="M82" s="26">
        <f>J82/((8760)*(E82/1000))</f>
        <v>8.8423897088731621E-2</v>
      </c>
    </row>
    <row r="83" spans="1:13" x14ac:dyDescent="0.25">
      <c r="A83" s="2">
        <v>8355</v>
      </c>
      <c r="B83" s="2"/>
      <c r="C83" s="2" t="s">
        <v>5</v>
      </c>
      <c r="D83" s="2">
        <v>13</v>
      </c>
      <c r="E83" s="2">
        <v>2.58</v>
      </c>
      <c r="F83" s="12">
        <v>41183</v>
      </c>
      <c r="G83" s="18">
        <v>2013</v>
      </c>
      <c r="H83" s="2">
        <f ca="1">IF(G83=Inputs!$A$4,1,0)</f>
        <v>0</v>
      </c>
      <c r="I83" s="21">
        <f ca="1">IF(H83=1,HLOOKUP(MONTH(F83),Inputs!$B$11:$M$15,5),IF(YEAR($F83)&gt;$G83,0,IF(YEAR($F83)=$G83,HLOOKUP(MONTH(F83),Inputs!$B$11:$M$15,4),1)))</f>
        <v>1</v>
      </c>
      <c r="J83" s="2">
        <v>2</v>
      </c>
      <c r="K83" s="24">
        <f ca="1">$E83*I83*Inputs!$A$2</f>
        <v>2.8380000000000005</v>
      </c>
      <c r="L83" s="11">
        <f ca="1">IFERROR(J83/K83,"")</f>
        <v>0.70472163495419293</v>
      </c>
      <c r="M83" s="26">
        <f>J83/((8760)*(E83/1000))</f>
        <v>8.8492442745389532E-2</v>
      </c>
    </row>
    <row r="84" spans="1:13" x14ac:dyDescent="0.25">
      <c r="A84" s="2">
        <v>1036</v>
      </c>
      <c r="B84" s="2"/>
      <c r="C84" s="2" t="s">
        <v>5</v>
      </c>
      <c r="D84" s="2">
        <v>3</v>
      </c>
      <c r="E84" s="2">
        <v>2.57</v>
      </c>
      <c r="F84" s="12">
        <v>40483</v>
      </c>
      <c r="G84" s="18">
        <v>2011</v>
      </c>
      <c r="H84" s="2">
        <f ca="1">IF(G84=Inputs!$A$4,1,0)</f>
        <v>0</v>
      </c>
      <c r="I84" s="21">
        <f ca="1">IF(H84=1,HLOOKUP(MONTH(F84),Inputs!$B$11:$M$15,5),IF(YEAR($F84)&gt;$G84,0,IF(YEAR($F84)=$G84,HLOOKUP(MONTH(F84),Inputs!$B$11:$M$15,4),1)))</f>
        <v>1</v>
      </c>
      <c r="J84" s="2">
        <v>2</v>
      </c>
      <c r="K84" s="24">
        <f ca="1">$E84*I84*Inputs!$A$2</f>
        <v>2.827</v>
      </c>
      <c r="L84" s="11">
        <f ca="1">IFERROR(J84/K84,"")</f>
        <v>0.70746374248319777</v>
      </c>
      <c r="M84" s="26">
        <f>J84/((8760)*(E84/1000))</f>
        <v>8.8836771316383289E-2</v>
      </c>
    </row>
    <row r="85" spans="1:13" x14ac:dyDescent="0.25">
      <c r="A85" s="2">
        <v>1036</v>
      </c>
      <c r="B85" s="2"/>
      <c r="C85" s="2" t="s">
        <v>5</v>
      </c>
      <c r="D85" s="2">
        <v>3</v>
      </c>
      <c r="E85" s="2">
        <v>2.57</v>
      </c>
      <c r="F85" s="12">
        <v>40483</v>
      </c>
      <c r="G85" s="18">
        <v>2013</v>
      </c>
      <c r="H85" s="2">
        <f ca="1">IF(G85=Inputs!$A$4,1,0)</f>
        <v>0</v>
      </c>
      <c r="I85" s="21">
        <f ca="1">IF(H85=1,HLOOKUP(MONTH(F85),Inputs!$B$11:$M$15,5),IF(YEAR($F85)&gt;$G85,0,IF(YEAR($F85)=$G85,HLOOKUP(MONTH(F85),Inputs!$B$11:$M$15,4),1)))</f>
        <v>1</v>
      </c>
      <c r="J85" s="2">
        <v>2</v>
      </c>
      <c r="K85" s="24">
        <f ca="1">$E85*I85*Inputs!$A$2</f>
        <v>2.827</v>
      </c>
      <c r="L85" s="11">
        <f ca="1">IFERROR(J85/K85,"")</f>
        <v>0.70746374248319777</v>
      </c>
      <c r="M85" s="26">
        <f>J85/((8760)*(E85/1000))</f>
        <v>8.8836771316383289E-2</v>
      </c>
    </row>
    <row r="86" spans="1:13" x14ac:dyDescent="0.25">
      <c r="A86" s="2">
        <v>882</v>
      </c>
      <c r="B86" s="2"/>
      <c r="C86" s="2" t="s">
        <v>5</v>
      </c>
      <c r="D86" s="2">
        <v>3</v>
      </c>
      <c r="E86" s="2">
        <v>2.5649999999999999</v>
      </c>
      <c r="F86" s="12">
        <v>40269</v>
      </c>
      <c r="G86" s="18">
        <v>2012</v>
      </c>
      <c r="H86" s="2">
        <f ca="1">IF(G86=Inputs!$A$4,1,0)</f>
        <v>0</v>
      </c>
      <c r="I86" s="21">
        <f ca="1">IF(H86=1,HLOOKUP(MONTH(F86),Inputs!$B$11:$M$15,5),IF(YEAR($F86)&gt;$G86,0,IF(YEAR($F86)=$G86,HLOOKUP(MONTH(F86),Inputs!$B$11:$M$15,4),1)))</f>
        <v>1</v>
      </c>
      <c r="J86" s="2">
        <v>2</v>
      </c>
      <c r="K86" s="24">
        <f ca="1">$E86*I86*Inputs!$A$2</f>
        <v>2.8215000000000003</v>
      </c>
      <c r="L86" s="11">
        <f ca="1">IFERROR(J86/K86,"")</f>
        <v>0.70884281410597194</v>
      </c>
      <c r="M86" s="26">
        <f>J86/((8760)*(E86/1000))</f>
        <v>8.9009942410567255E-2</v>
      </c>
    </row>
    <row r="87" spans="1:13" x14ac:dyDescent="0.25">
      <c r="A87" s="2">
        <v>996</v>
      </c>
      <c r="B87" s="2"/>
      <c r="C87" s="2" t="s">
        <v>5</v>
      </c>
      <c r="D87" s="2">
        <v>9</v>
      </c>
      <c r="E87" s="2">
        <v>2.5510000000000002</v>
      </c>
      <c r="F87" s="12">
        <v>40483</v>
      </c>
      <c r="G87" s="18">
        <v>2011</v>
      </c>
      <c r="H87" s="2">
        <f ca="1">IF(G87=Inputs!$A$4,1,0)</f>
        <v>0</v>
      </c>
      <c r="I87" s="21">
        <f ca="1">IF(H87=1,HLOOKUP(MONTH(F87),Inputs!$B$11:$M$15,5),IF(YEAR($F87)&gt;$G87,0,IF(YEAR($F87)=$G87,HLOOKUP(MONTH(F87),Inputs!$B$11:$M$15,4),1)))</f>
        <v>1</v>
      </c>
      <c r="J87" s="2">
        <v>2</v>
      </c>
      <c r="K87" s="24">
        <f ca="1">$E87*I87*Inputs!$A$2</f>
        <v>2.8061000000000003</v>
      </c>
      <c r="L87" s="11">
        <f ca="1">IFERROR(J87/K87,"")</f>
        <v>0.71273297459106943</v>
      </c>
      <c r="M87" s="26">
        <f>J87/((8760)*(E87/1000))</f>
        <v>8.9498432882440221E-2</v>
      </c>
    </row>
    <row r="88" spans="1:13" x14ac:dyDescent="0.25">
      <c r="A88" s="2">
        <v>996</v>
      </c>
      <c r="B88" s="2"/>
      <c r="C88" s="2" t="s">
        <v>5</v>
      </c>
      <c r="D88" s="2">
        <v>9</v>
      </c>
      <c r="E88" s="2">
        <v>2.5510000000000002</v>
      </c>
      <c r="F88" s="12">
        <v>40483</v>
      </c>
      <c r="G88" s="18">
        <v>2013</v>
      </c>
      <c r="H88" s="2">
        <f ca="1">IF(G88=Inputs!$A$4,1,0)</f>
        <v>0</v>
      </c>
      <c r="I88" s="21">
        <f ca="1">IF(H88=1,HLOOKUP(MONTH(F88),Inputs!$B$11:$M$15,5),IF(YEAR($F88)&gt;$G88,0,IF(YEAR($F88)=$G88,HLOOKUP(MONTH(F88),Inputs!$B$11:$M$15,4),1)))</f>
        <v>1</v>
      </c>
      <c r="J88" s="2">
        <v>2</v>
      </c>
      <c r="K88" s="24">
        <f ca="1">$E88*I88*Inputs!$A$2</f>
        <v>2.8061000000000003</v>
      </c>
      <c r="L88" s="11">
        <f ca="1">IFERROR(J88/K88,"")</f>
        <v>0.71273297459106943</v>
      </c>
      <c r="M88" s="26">
        <f>J88/((8760)*(E88/1000))</f>
        <v>8.9498432882440221E-2</v>
      </c>
    </row>
    <row r="89" spans="1:13" x14ac:dyDescent="0.25">
      <c r="A89" s="2">
        <v>605</v>
      </c>
      <c r="B89" s="2"/>
      <c r="C89" s="2" t="s">
        <v>5</v>
      </c>
      <c r="D89" s="2">
        <v>5</v>
      </c>
      <c r="E89" s="2">
        <v>2.5209999999999999</v>
      </c>
      <c r="F89" s="12">
        <v>40299</v>
      </c>
      <c r="G89" s="18">
        <v>2012</v>
      </c>
      <c r="H89" s="2">
        <f ca="1">IF(G89=Inputs!$A$4,1,0)</f>
        <v>0</v>
      </c>
      <c r="I89" s="21">
        <f ca="1">IF(H89=1,HLOOKUP(MONTH(F89),Inputs!$B$11:$M$15,5),IF(YEAR($F89)&gt;$G89,0,IF(YEAR($F89)=$G89,HLOOKUP(MONTH(F89),Inputs!$B$11:$M$15,4),1)))</f>
        <v>1</v>
      </c>
      <c r="J89" s="2">
        <v>2</v>
      </c>
      <c r="K89" s="24">
        <f ca="1">$E89*I89*Inputs!$A$2</f>
        <v>2.7731000000000003</v>
      </c>
      <c r="L89" s="11">
        <f ca="1">IFERROR(J89/K89,"")</f>
        <v>0.72121452526053864</v>
      </c>
      <c r="M89" s="26">
        <f>J89/((8760)*(E89/1000))</f>
        <v>9.0563467783857612E-2</v>
      </c>
    </row>
    <row r="90" spans="1:13" x14ac:dyDescent="0.25">
      <c r="A90" s="2">
        <v>605</v>
      </c>
      <c r="B90" s="2"/>
      <c r="C90" s="2" t="s">
        <v>5</v>
      </c>
      <c r="D90" s="2">
        <v>5</v>
      </c>
      <c r="E90" s="2">
        <v>2.5209999999999999</v>
      </c>
      <c r="F90" s="12">
        <v>40299</v>
      </c>
      <c r="G90" s="18">
        <v>2014</v>
      </c>
      <c r="H90" s="2">
        <f ca="1">IF(G90=Inputs!$A$4,1,0)</f>
        <v>0</v>
      </c>
      <c r="I90" s="21">
        <f ca="1">IF(H90=1,HLOOKUP(MONTH(F90),Inputs!$B$11:$M$15,5),IF(YEAR($F90)&gt;$G90,0,IF(YEAR($F90)=$G90,HLOOKUP(MONTH(F90),Inputs!$B$11:$M$15,4),1)))</f>
        <v>1</v>
      </c>
      <c r="J90" s="2">
        <v>2</v>
      </c>
      <c r="K90" s="24">
        <f ca="1">$E90*I90*Inputs!$A$2</f>
        <v>2.7731000000000003</v>
      </c>
      <c r="L90" s="11">
        <f ca="1">IFERROR(J90/K90,"")</f>
        <v>0.72121452526053864</v>
      </c>
      <c r="M90" s="26">
        <f>J90/((8760)*(E90/1000))</f>
        <v>9.0563467783857612E-2</v>
      </c>
    </row>
    <row r="91" spans="1:13" x14ac:dyDescent="0.25">
      <c r="A91" s="2">
        <v>930</v>
      </c>
      <c r="B91" s="2"/>
      <c r="C91" s="2" t="s">
        <v>5</v>
      </c>
      <c r="D91" s="2">
        <v>9</v>
      </c>
      <c r="E91" s="2">
        <v>2.4849999999999999</v>
      </c>
      <c r="F91" s="12">
        <v>40422</v>
      </c>
      <c r="G91" s="18">
        <v>2012</v>
      </c>
      <c r="H91" s="2">
        <f ca="1">IF(G91=Inputs!$A$4,1,0)</f>
        <v>0</v>
      </c>
      <c r="I91" s="21">
        <f ca="1">IF(H91=1,HLOOKUP(MONTH(F91),Inputs!$B$11:$M$15,5),IF(YEAR($F91)&gt;$G91,0,IF(YEAR($F91)=$G91,HLOOKUP(MONTH(F91),Inputs!$B$11:$M$15,4),1)))</f>
        <v>1</v>
      </c>
      <c r="J91" s="2">
        <v>2</v>
      </c>
      <c r="K91" s="24">
        <f ca="1">$E91*I91*Inputs!$A$2</f>
        <v>2.7335000000000003</v>
      </c>
      <c r="L91" s="11">
        <f ca="1">IFERROR(J91/K91,"")</f>
        <v>0.73166270349368934</v>
      </c>
      <c r="M91" s="26">
        <f>J91/((8760)*(E91/1000))</f>
        <v>9.1875453635052326E-2</v>
      </c>
    </row>
    <row r="92" spans="1:13" x14ac:dyDescent="0.25">
      <c r="A92" s="2">
        <v>930</v>
      </c>
      <c r="B92" s="2"/>
      <c r="C92" s="2" t="s">
        <v>5</v>
      </c>
      <c r="D92" s="2">
        <v>9</v>
      </c>
      <c r="E92" s="2">
        <v>2.4849999999999999</v>
      </c>
      <c r="F92" s="12">
        <v>40422</v>
      </c>
      <c r="G92" s="18">
        <v>2014</v>
      </c>
      <c r="H92" s="2">
        <f ca="1">IF(G92=Inputs!$A$4,1,0)</f>
        <v>0</v>
      </c>
      <c r="I92" s="21">
        <f ca="1">IF(H92=1,HLOOKUP(MONTH(F92),Inputs!$B$11:$M$15,5),IF(YEAR($F92)&gt;$G92,0,IF(YEAR($F92)=$G92,HLOOKUP(MONTH(F92),Inputs!$B$11:$M$15,4),1)))</f>
        <v>1</v>
      </c>
      <c r="J92" s="2">
        <v>2</v>
      </c>
      <c r="K92" s="24">
        <f ca="1">$E92*I92*Inputs!$A$2</f>
        <v>2.7335000000000003</v>
      </c>
      <c r="L92" s="11">
        <f ca="1">IFERROR(J92/K92,"")</f>
        <v>0.73166270349368934</v>
      </c>
      <c r="M92" s="26">
        <f>J92/((8760)*(E92/1000))</f>
        <v>9.1875453635052326E-2</v>
      </c>
    </row>
    <row r="93" spans="1:13" x14ac:dyDescent="0.25">
      <c r="A93" s="2">
        <v>922</v>
      </c>
      <c r="B93" s="2"/>
      <c r="C93" s="2" t="s">
        <v>5</v>
      </c>
      <c r="D93" s="2">
        <v>5</v>
      </c>
      <c r="E93" s="2">
        <v>2.4420000000000002</v>
      </c>
      <c r="F93" s="12">
        <v>40452</v>
      </c>
      <c r="G93" s="18">
        <v>2011</v>
      </c>
      <c r="H93" s="2">
        <f ca="1">IF(G93=Inputs!$A$4,1,0)</f>
        <v>0</v>
      </c>
      <c r="I93" s="21">
        <f ca="1">IF(H93=1,HLOOKUP(MONTH(F93),Inputs!$B$11:$M$15,5),IF(YEAR($F93)&gt;$G93,0,IF(YEAR($F93)=$G93,HLOOKUP(MONTH(F93),Inputs!$B$11:$M$15,4),1)))</f>
        <v>1</v>
      </c>
      <c r="J93" s="2">
        <v>2</v>
      </c>
      <c r="K93" s="24">
        <f ca="1">$E93*I93*Inputs!$A$2</f>
        <v>2.6862000000000004</v>
      </c>
      <c r="L93" s="11">
        <f ca="1">IFERROR(J93/K93,"")</f>
        <v>0.74454619909165354</v>
      </c>
      <c r="M93" s="26">
        <f>J93/((8760)*(E93/1000))</f>
        <v>9.3493244178175672E-2</v>
      </c>
    </row>
    <row r="94" spans="1:13" x14ac:dyDescent="0.25">
      <c r="A94" s="2">
        <v>922</v>
      </c>
      <c r="B94" s="2"/>
      <c r="C94" s="2" t="s">
        <v>5</v>
      </c>
      <c r="D94" s="2">
        <v>5</v>
      </c>
      <c r="E94" s="2">
        <v>2.4420000000000002</v>
      </c>
      <c r="F94" s="12">
        <v>40452</v>
      </c>
      <c r="G94" s="18">
        <v>2013</v>
      </c>
      <c r="H94" s="2">
        <f ca="1">IF(G94=Inputs!$A$4,1,0)</f>
        <v>0</v>
      </c>
      <c r="I94" s="21">
        <f ca="1">IF(H94=1,HLOOKUP(MONTH(F94),Inputs!$B$11:$M$15,5),IF(YEAR($F94)&gt;$G94,0,IF(YEAR($F94)=$G94,HLOOKUP(MONTH(F94),Inputs!$B$11:$M$15,4),1)))</f>
        <v>1</v>
      </c>
      <c r="J94" s="2">
        <v>2</v>
      </c>
      <c r="K94" s="24">
        <f ca="1">$E94*I94*Inputs!$A$2</f>
        <v>2.6862000000000004</v>
      </c>
      <c r="L94" s="11">
        <f ca="1">IFERROR(J94/K94,"")</f>
        <v>0.74454619909165354</v>
      </c>
      <c r="M94" s="26">
        <f>J94/((8760)*(E94/1000))</f>
        <v>9.3493244178175672E-2</v>
      </c>
    </row>
    <row r="95" spans="1:13" x14ac:dyDescent="0.25">
      <c r="A95" s="2">
        <v>783</v>
      </c>
      <c r="B95" s="2"/>
      <c r="C95" s="2" t="s">
        <v>5</v>
      </c>
      <c r="D95" s="2">
        <v>9</v>
      </c>
      <c r="E95" s="2">
        <v>2.4249999999999998</v>
      </c>
      <c r="F95" s="12">
        <v>40360</v>
      </c>
      <c r="G95" s="18">
        <v>2011</v>
      </c>
      <c r="H95" s="2">
        <f ca="1">IF(G95=Inputs!$A$4,1,0)</f>
        <v>0</v>
      </c>
      <c r="I95" s="21">
        <f ca="1">IF(H95=1,HLOOKUP(MONTH(F95),Inputs!$B$11:$M$15,5),IF(YEAR($F95)&gt;$G95,0,IF(YEAR($F95)=$G95,HLOOKUP(MONTH(F95),Inputs!$B$11:$M$15,4),1)))</f>
        <v>1</v>
      </c>
      <c r="J95" s="2">
        <v>2</v>
      </c>
      <c r="K95" s="24">
        <f ca="1">$E95*I95*Inputs!$A$2</f>
        <v>2.6675</v>
      </c>
      <c r="L95" s="11">
        <f ca="1">IFERROR(J95/K95,"")</f>
        <v>0.7497656982193065</v>
      </c>
      <c r="M95" s="26">
        <f>J95/((8760)*(E95/1000))</f>
        <v>9.4148660735301051E-2</v>
      </c>
    </row>
    <row r="96" spans="1:13" x14ac:dyDescent="0.25">
      <c r="A96" s="2">
        <v>855</v>
      </c>
      <c r="B96" s="2"/>
      <c r="C96" s="2" t="s">
        <v>5</v>
      </c>
      <c r="D96" s="2">
        <v>9</v>
      </c>
      <c r="E96" s="2">
        <v>2.4249999999999998</v>
      </c>
      <c r="F96" s="12">
        <v>40299</v>
      </c>
      <c r="G96" s="18">
        <v>2011</v>
      </c>
      <c r="H96" s="2">
        <f ca="1">IF(G96=Inputs!$A$4,1,0)</f>
        <v>0</v>
      </c>
      <c r="I96" s="21">
        <f ca="1">IF(H96=1,HLOOKUP(MONTH(F96),Inputs!$B$11:$M$15,5),IF(YEAR($F96)&gt;$G96,0,IF(YEAR($F96)=$G96,HLOOKUP(MONTH(F96),Inputs!$B$11:$M$15,4),1)))</f>
        <v>1</v>
      </c>
      <c r="J96" s="2">
        <v>2</v>
      </c>
      <c r="K96" s="24">
        <f ca="1">$E96*I96*Inputs!$A$2</f>
        <v>2.6675</v>
      </c>
      <c r="L96" s="11">
        <f ca="1">IFERROR(J96/K96,"")</f>
        <v>0.7497656982193065</v>
      </c>
      <c r="M96" s="26">
        <f>J96/((8760)*(E96/1000))</f>
        <v>9.4148660735301051E-2</v>
      </c>
    </row>
    <row r="97" spans="1:13" x14ac:dyDescent="0.25">
      <c r="A97" s="2">
        <v>856</v>
      </c>
      <c r="B97" s="2"/>
      <c r="C97" s="2" t="s">
        <v>5</v>
      </c>
      <c r="D97" s="2">
        <v>9</v>
      </c>
      <c r="E97" s="2">
        <v>2.4249999999999998</v>
      </c>
      <c r="F97" s="12">
        <v>40360</v>
      </c>
      <c r="G97" s="18">
        <v>2011</v>
      </c>
      <c r="H97" s="2">
        <f ca="1">IF(G97=Inputs!$A$4,1,0)</f>
        <v>0</v>
      </c>
      <c r="I97" s="21">
        <f ca="1">IF(H97=1,HLOOKUP(MONTH(F97),Inputs!$B$11:$M$15,5),IF(YEAR($F97)&gt;$G97,0,IF(YEAR($F97)=$G97,HLOOKUP(MONTH(F97),Inputs!$B$11:$M$15,4),1)))</f>
        <v>1</v>
      </c>
      <c r="J97" s="2">
        <v>2</v>
      </c>
      <c r="K97" s="24">
        <f ca="1">$E97*I97*Inputs!$A$2</f>
        <v>2.6675</v>
      </c>
      <c r="L97" s="11">
        <f ca="1">IFERROR(J97/K97,"")</f>
        <v>0.7497656982193065</v>
      </c>
      <c r="M97" s="26">
        <f>J97/((8760)*(E97/1000))</f>
        <v>9.4148660735301051E-2</v>
      </c>
    </row>
    <row r="98" spans="1:13" x14ac:dyDescent="0.25">
      <c r="A98" s="2">
        <v>1279</v>
      </c>
      <c r="B98" s="2"/>
      <c r="C98" s="2" t="s">
        <v>5</v>
      </c>
      <c r="D98" s="2">
        <v>9</v>
      </c>
      <c r="E98" s="2">
        <v>2.4249999999999998</v>
      </c>
      <c r="F98" s="12">
        <v>40452</v>
      </c>
      <c r="G98" s="18">
        <v>2011</v>
      </c>
      <c r="H98" s="2">
        <f ca="1">IF(G98=Inputs!$A$4,1,0)</f>
        <v>0</v>
      </c>
      <c r="I98" s="21">
        <f ca="1">IF(H98=1,HLOOKUP(MONTH(F98),Inputs!$B$11:$M$15,5),IF(YEAR($F98)&gt;$G98,0,IF(YEAR($F98)=$G98,HLOOKUP(MONTH(F98),Inputs!$B$11:$M$15,4),1)))</f>
        <v>1</v>
      </c>
      <c r="J98" s="2">
        <v>2</v>
      </c>
      <c r="K98" s="24">
        <f ca="1">$E98*I98*Inputs!$A$2</f>
        <v>2.6675</v>
      </c>
      <c r="L98" s="11">
        <f ca="1">IFERROR(J98/K98,"")</f>
        <v>0.7497656982193065</v>
      </c>
      <c r="M98" s="26">
        <f>J98/((8760)*(E98/1000))</f>
        <v>9.4148660735301051E-2</v>
      </c>
    </row>
    <row r="99" spans="1:13" x14ac:dyDescent="0.25">
      <c r="A99" s="2">
        <v>783</v>
      </c>
      <c r="B99" s="2"/>
      <c r="C99" s="2" t="s">
        <v>5</v>
      </c>
      <c r="D99" s="2">
        <v>9</v>
      </c>
      <c r="E99" s="2">
        <v>2.4249999999999998</v>
      </c>
      <c r="F99" s="12">
        <v>40360</v>
      </c>
      <c r="G99" s="18">
        <v>2012</v>
      </c>
      <c r="H99" s="2">
        <f ca="1">IF(G99=Inputs!$A$4,1,0)</f>
        <v>0</v>
      </c>
      <c r="I99" s="21">
        <f ca="1">IF(H99=1,HLOOKUP(MONTH(F99),Inputs!$B$11:$M$15,5),IF(YEAR($F99)&gt;$G99,0,IF(YEAR($F99)=$G99,HLOOKUP(MONTH(F99),Inputs!$B$11:$M$15,4),1)))</f>
        <v>1</v>
      </c>
      <c r="J99" s="2">
        <v>2</v>
      </c>
      <c r="K99" s="24">
        <f ca="1">$E99*I99*Inputs!$A$2</f>
        <v>2.6675</v>
      </c>
      <c r="L99" s="11">
        <f ca="1">IFERROR(J99/K99,"")</f>
        <v>0.7497656982193065</v>
      </c>
      <c r="M99" s="26">
        <f>J99/((8760)*(E99/1000))</f>
        <v>9.4148660735301051E-2</v>
      </c>
    </row>
    <row r="100" spans="1:13" x14ac:dyDescent="0.25">
      <c r="A100" s="2">
        <v>856</v>
      </c>
      <c r="B100" s="2"/>
      <c r="C100" s="2" t="s">
        <v>5</v>
      </c>
      <c r="D100" s="2">
        <v>9</v>
      </c>
      <c r="E100" s="2">
        <v>2.4249999999999998</v>
      </c>
      <c r="F100" s="12">
        <v>40360</v>
      </c>
      <c r="G100" s="18">
        <v>2012</v>
      </c>
      <c r="H100" s="2">
        <f ca="1">IF(G100=Inputs!$A$4,1,0)</f>
        <v>0</v>
      </c>
      <c r="I100" s="21">
        <f ca="1">IF(H100=1,HLOOKUP(MONTH(F100),Inputs!$B$11:$M$15,5),IF(YEAR($F100)&gt;$G100,0,IF(YEAR($F100)=$G100,HLOOKUP(MONTH(F100),Inputs!$B$11:$M$15,4),1)))</f>
        <v>1</v>
      </c>
      <c r="J100" s="2">
        <v>2</v>
      </c>
      <c r="K100" s="24">
        <f ca="1">$E100*I100*Inputs!$A$2</f>
        <v>2.6675</v>
      </c>
      <c r="L100" s="11">
        <f ca="1">IFERROR(J100/K100,"")</f>
        <v>0.7497656982193065</v>
      </c>
      <c r="M100" s="26">
        <f>J100/((8760)*(E100/1000))</f>
        <v>9.4148660735301051E-2</v>
      </c>
    </row>
    <row r="101" spans="1:13" x14ac:dyDescent="0.25">
      <c r="A101" s="2">
        <v>855</v>
      </c>
      <c r="B101" s="2"/>
      <c r="C101" s="2" t="s">
        <v>5</v>
      </c>
      <c r="D101" s="2">
        <v>9</v>
      </c>
      <c r="E101" s="2">
        <v>2.4249999999999998</v>
      </c>
      <c r="F101" s="12">
        <v>40299</v>
      </c>
      <c r="G101" s="18">
        <v>2013</v>
      </c>
      <c r="H101" s="2">
        <f ca="1">IF(G101=Inputs!$A$4,1,0)</f>
        <v>0</v>
      </c>
      <c r="I101" s="21">
        <f ca="1">IF(H101=1,HLOOKUP(MONTH(F101),Inputs!$B$11:$M$15,5),IF(YEAR($F101)&gt;$G101,0,IF(YEAR($F101)=$G101,HLOOKUP(MONTH(F101),Inputs!$B$11:$M$15,4),1)))</f>
        <v>1</v>
      </c>
      <c r="J101" s="2">
        <v>2</v>
      </c>
      <c r="K101" s="24">
        <f ca="1">$E101*I101*Inputs!$A$2</f>
        <v>2.6675</v>
      </c>
      <c r="L101" s="11">
        <f ca="1">IFERROR(J101/K101,"")</f>
        <v>0.7497656982193065</v>
      </c>
      <c r="M101" s="26">
        <f>J101/((8760)*(E101/1000))</f>
        <v>9.4148660735301051E-2</v>
      </c>
    </row>
    <row r="102" spans="1:13" x14ac:dyDescent="0.25">
      <c r="A102" s="2">
        <v>1279</v>
      </c>
      <c r="B102" s="2"/>
      <c r="C102" s="2" t="s">
        <v>5</v>
      </c>
      <c r="D102" s="2">
        <v>9</v>
      </c>
      <c r="E102" s="2">
        <v>2.4249999999999998</v>
      </c>
      <c r="F102" s="12">
        <v>40452</v>
      </c>
      <c r="G102" s="18">
        <v>2013</v>
      </c>
      <c r="H102" s="2">
        <f ca="1">IF(G102=Inputs!$A$4,1,0)</f>
        <v>0</v>
      </c>
      <c r="I102" s="21">
        <f ca="1">IF(H102=1,HLOOKUP(MONTH(F102),Inputs!$B$11:$M$15,5),IF(YEAR($F102)&gt;$G102,0,IF(YEAR($F102)=$G102,HLOOKUP(MONTH(F102),Inputs!$B$11:$M$15,4),1)))</f>
        <v>1</v>
      </c>
      <c r="J102" s="2">
        <v>2</v>
      </c>
      <c r="K102" s="24">
        <f ca="1">$E102*I102*Inputs!$A$2</f>
        <v>2.6675</v>
      </c>
      <c r="L102" s="11">
        <f ca="1">IFERROR(J102/K102,"")</f>
        <v>0.7497656982193065</v>
      </c>
      <c r="M102" s="26">
        <f>J102/((8760)*(E102/1000))</f>
        <v>9.4148660735301051E-2</v>
      </c>
    </row>
    <row r="103" spans="1:13" x14ac:dyDescent="0.25">
      <c r="A103" s="2">
        <v>783</v>
      </c>
      <c r="B103" s="2"/>
      <c r="C103" s="2" t="s">
        <v>5</v>
      </c>
      <c r="D103" s="2">
        <v>9</v>
      </c>
      <c r="E103" s="2">
        <v>2.4249999999999998</v>
      </c>
      <c r="F103" s="12">
        <v>40360</v>
      </c>
      <c r="G103" s="18">
        <v>2014</v>
      </c>
      <c r="H103" s="2">
        <f ca="1">IF(G103=Inputs!$A$4,1,0)</f>
        <v>0</v>
      </c>
      <c r="I103" s="21">
        <f ca="1">IF(H103=1,HLOOKUP(MONTH(F103),Inputs!$B$11:$M$15,5),IF(YEAR($F103)&gt;$G103,0,IF(YEAR($F103)=$G103,HLOOKUP(MONTH(F103),Inputs!$B$11:$M$15,4),1)))</f>
        <v>1</v>
      </c>
      <c r="J103" s="2">
        <v>2</v>
      </c>
      <c r="K103" s="24">
        <f ca="1">$E103*I103*Inputs!$A$2</f>
        <v>2.6675</v>
      </c>
      <c r="L103" s="11">
        <f ca="1">IFERROR(J103/K103,"")</f>
        <v>0.7497656982193065</v>
      </c>
      <c r="M103" s="26">
        <f>J103/((8760)*(E103/1000))</f>
        <v>9.4148660735301051E-2</v>
      </c>
    </row>
    <row r="104" spans="1:13" x14ac:dyDescent="0.25">
      <c r="A104" s="2">
        <v>856</v>
      </c>
      <c r="B104" s="2"/>
      <c r="C104" s="2" t="s">
        <v>5</v>
      </c>
      <c r="D104" s="2">
        <v>9</v>
      </c>
      <c r="E104" s="2">
        <v>2.4249999999999998</v>
      </c>
      <c r="F104" s="12">
        <v>40360</v>
      </c>
      <c r="G104" s="18">
        <v>2014</v>
      </c>
      <c r="H104" s="2">
        <f ca="1">IF(G104=Inputs!$A$4,1,0)</f>
        <v>0</v>
      </c>
      <c r="I104" s="21">
        <f ca="1">IF(H104=1,HLOOKUP(MONTH(F104),Inputs!$B$11:$M$15,5),IF(YEAR($F104)&gt;$G104,0,IF(YEAR($F104)=$G104,HLOOKUP(MONTH(F104),Inputs!$B$11:$M$15,4),1)))</f>
        <v>1</v>
      </c>
      <c r="J104" s="2">
        <v>2</v>
      </c>
      <c r="K104" s="24">
        <f ca="1">$E104*I104*Inputs!$A$2</f>
        <v>2.6675</v>
      </c>
      <c r="L104" s="11">
        <f ca="1">IFERROR(J104/K104,"")</f>
        <v>0.7497656982193065</v>
      </c>
      <c r="M104" s="26">
        <f>J104/((8760)*(E104/1000))</f>
        <v>9.4148660735301051E-2</v>
      </c>
    </row>
    <row r="105" spans="1:13" x14ac:dyDescent="0.25">
      <c r="A105" s="2">
        <v>1272</v>
      </c>
      <c r="B105" s="2"/>
      <c r="C105" s="2" t="s">
        <v>5</v>
      </c>
      <c r="D105" s="2">
        <v>8</v>
      </c>
      <c r="E105" s="2">
        <v>2.4</v>
      </c>
      <c r="F105" s="12">
        <v>40422</v>
      </c>
      <c r="G105" s="18">
        <v>2012</v>
      </c>
      <c r="H105" s="2">
        <f ca="1">IF(G105=Inputs!$A$4,1,0)</f>
        <v>0</v>
      </c>
      <c r="I105" s="21">
        <f ca="1">IF(H105=1,HLOOKUP(MONTH(F105),Inputs!$B$11:$M$15,5),IF(YEAR($F105)&gt;$G105,0,IF(YEAR($F105)=$G105,HLOOKUP(MONTH(F105),Inputs!$B$11:$M$15,4),1)))</f>
        <v>1</v>
      </c>
      <c r="J105" s="2">
        <v>2</v>
      </c>
      <c r="K105" s="24">
        <f ca="1">$E105*I105*Inputs!$A$2</f>
        <v>2.64</v>
      </c>
      <c r="L105" s="11">
        <f ca="1">IFERROR(J105/K105,"")</f>
        <v>0.75757575757575757</v>
      </c>
      <c r="M105" s="26">
        <f>J105/((8760)*(E105/1000))</f>
        <v>9.5129375951293768E-2</v>
      </c>
    </row>
    <row r="106" spans="1:13" x14ac:dyDescent="0.25">
      <c r="A106" s="2">
        <v>693</v>
      </c>
      <c r="B106" s="2"/>
      <c r="C106" s="2" t="s">
        <v>5</v>
      </c>
      <c r="D106" s="2">
        <v>9</v>
      </c>
      <c r="E106" s="2">
        <v>2.3919999999999999</v>
      </c>
      <c r="F106" s="12">
        <v>40330</v>
      </c>
      <c r="G106" s="18">
        <v>2011</v>
      </c>
      <c r="H106" s="2">
        <f ca="1">IF(G106=Inputs!$A$4,1,0)</f>
        <v>0</v>
      </c>
      <c r="I106" s="21">
        <f ca="1">IF(H106=1,HLOOKUP(MONTH(F106),Inputs!$B$11:$M$15,5),IF(YEAR($F106)&gt;$G106,0,IF(YEAR($F106)=$G106,HLOOKUP(MONTH(F106),Inputs!$B$11:$M$15,4),1)))</f>
        <v>1</v>
      </c>
      <c r="J106" s="2">
        <v>2</v>
      </c>
      <c r="K106" s="24">
        <f ca="1">$E106*I106*Inputs!$A$2</f>
        <v>2.6312000000000002</v>
      </c>
      <c r="L106" s="11">
        <f ca="1">IFERROR(J106/K106,"")</f>
        <v>0.76010945576162958</v>
      </c>
      <c r="M106" s="26">
        <f>J106/((8760)*(E106/1000))</f>
        <v>9.5447534399291392E-2</v>
      </c>
    </row>
    <row r="107" spans="1:13" x14ac:dyDescent="0.25">
      <c r="A107" s="2">
        <v>929</v>
      </c>
      <c r="B107" s="2"/>
      <c r="C107" s="2" t="s">
        <v>5</v>
      </c>
      <c r="D107" s="2">
        <v>9</v>
      </c>
      <c r="E107" s="2">
        <v>2.3919999999999999</v>
      </c>
      <c r="F107" s="12">
        <v>40452</v>
      </c>
      <c r="G107" s="18">
        <v>2011</v>
      </c>
      <c r="H107" s="2">
        <f ca="1">IF(G107=Inputs!$A$4,1,0)</f>
        <v>0</v>
      </c>
      <c r="I107" s="21">
        <f ca="1">IF(H107=1,HLOOKUP(MONTH(F107),Inputs!$B$11:$M$15,5),IF(YEAR($F107)&gt;$G107,0,IF(YEAR($F107)=$G107,HLOOKUP(MONTH(F107),Inputs!$B$11:$M$15,4),1)))</f>
        <v>1</v>
      </c>
      <c r="J107" s="2">
        <v>2</v>
      </c>
      <c r="K107" s="24">
        <f ca="1">$E107*I107*Inputs!$A$2</f>
        <v>2.6312000000000002</v>
      </c>
      <c r="L107" s="11">
        <f ca="1">IFERROR(J107/K107,"")</f>
        <v>0.76010945576162958</v>
      </c>
      <c r="M107" s="26">
        <f>J107/((8760)*(E107/1000))</f>
        <v>9.5447534399291392E-2</v>
      </c>
    </row>
    <row r="108" spans="1:13" x14ac:dyDescent="0.25">
      <c r="A108" s="2">
        <v>693</v>
      </c>
      <c r="B108" s="2"/>
      <c r="C108" s="2" t="s">
        <v>5</v>
      </c>
      <c r="D108" s="2">
        <v>9</v>
      </c>
      <c r="E108" s="2">
        <v>2.3919999999999999</v>
      </c>
      <c r="F108" s="12">
        <v>40330</v>
      </c>
      <c r="G108" s="18">
        <v>2013</v>
      </c>
      <c r="H108" s="2">
        <f ca="1">IF(G108=Inputs!$A$4,1,0)</f>
        <v>0</v>
      </c>
      <c r="I108" s="21">
        <f ca="1">IF(H108=1,HLOOKUP(MONTH(F108),Inputs!$B$11:$M$15,5),IF(YEAR($F108)&gt;$G108,0,IF(YEAR($F108)=$G108,HLOOKUP(MONTH(F108),Inputs!$B$11:$M$15,4),1)))</f>
        <v>1</v>
      </c>
      <c r="J108" s="2">
        <v>2</v>
      </c>
      <c r="K108" s="24">
        <f ca="1">$E108*I108*Inputs!$A$2</f>
        <v>2.6312000000000002</v>
      </c>
      <c r="L108" s="11">
        <f ca="1">IFERROR(J108/K108,"")</f>
        <v>0.76010945576162958</v>
      </c>
      <c r="M108" s="26">
        <f>J108/((8760)*(E108/1000))</f>
        <v>9.5447534399291392E-2</v>
      </c>
    </row>
    <row r="109" spans="1:13" x14ac:dyDescent="0.25">
      <c r="A109" s="2">
        <v>929</v>
      </c>
      <c r="B109" s="2"/>
      <c r="C109" s="2" t="s">
        <v>5</v>
      </c>
      <c r="D109" s="2">
        <v>9</v>
      </c>
      <c r="E109" s="2">
        <v>2.3919999999999999</v>
      </c>
      <c r="F109" s="12">
        <v>40452</v>
      </c>
      <c r="G109" s="18">
        <v>2013</v>
      </c>
      <c r="H109" s="2">
        <f ca="1">IF(G109=Inputs!$A$4,1,0)</f>
        <v>0</v>
      </c>
      <c r="I109" s="21">
        <f ca="1">IF(H109=1,HLOOKUP(MONTH(F109),Inputs!$B$11:$M$15,5),IF(YEAR($F109)&gt;$G109,0,IF(YEAR($F109)=$G109,HLOOKUP(MONTH(F109),Inputs!$B$11:$M$15,4),1)))</f>
        <v>1</v>
      </c>
      <c r="J109" s="2">
        <v>2</v>
      </c>
      <c r="K109" s="24">
        <f ca="1">$E109*I109*Inputs!$A$2</f>
        <v>2.6312000000000002</v>
      </c>
      <c r="L109" s="11">
        <f ca="1">IFERROR(J109/K109,"")</f>
        <v>0.76010945576162958</v>
      </c>
      <c r="M109" s="26">
        <f>J109/((8760)*(E109/1000))</f>
        <v>9.5447534399291392E-2</v>
      </c>
    </row>
    <row r="110" spans="1:13" x14ac:dyDescent="0.25">
      <c r="A110" s="2">
        <v>693</v>
      </c>
      <c r="B110" s="2"/>
      <c r="C110" s="2" t="s">
        <v>5</v>
      </c>
      <c r="D110" s="2">
        <v>9</v>
      </c>
      <c r="E110" s="2">
        <v>2.3919999999999999</v>
      </c>
      <c r="F110" s="12">
        <v>40330</v>
      </c>
      <c r="G110" s="18">
        <v>2014</v>
      </c>
      <c r="H110" s="2">
        <f ca="1">IF(G110=Inputs!$A$4,1,0)</f>
        <v>0</v>
      </c>
      <c r="I110" s="21">
        <f ca="1">IF(H110=1,HLOOKUP(MONTH(F110),Inputs!$B$11:$M$15,5),IF(YEAR($F110)&gt;$G110,0,IF(YEAR($F110)=$G110,HLOOKUP(MONTH(F110),Inputs!$B$11:$M$15,4),1)))</f>
        <v>1</v>
      </c>
      <c r="J110" s="2">
        <v>2</v>
      </c>
      <c r="K110" s="24">
        <f ca="1">$E110*I110*Inputs!$A$2</f>
        <v>2.6312000000000002</v>
      </c>
      <c r="L110" s="11">
        <f ca="1">IFERROR(J110/K110,"")</f>
        <v>0.76010945576162958</v>
      </c>
      <c r="M110" s="26">
        <f>J110/((8760)*(E110/1000))</f>
        <v>9.5447534399291392E-2</v>
      </c>
    </row>
    <row r="111" spans="1:13" x14ac:dyDescent="0.25">
      <c r="A111" s="2">
        <v>8331</v>
      </c>
      <c r="B111" s="2"/>
      <c r="C111" s="2" t="s">
        <v>5</v>
      </c>
      <c r="D111" s="2">
        <v>8</v>
      </c>
      <c r="E111" s="2">
        <v>7.13</v>
      </c>
      <c r="F111" s="12">
        <v>41122</v>
      </c>
      <c r="G111" s="18">
        <v>2013</v>
      </c>
      <c r="H111" s="2">
        <f ca="1">IF(G111=Inputs!$A$4,1,0)</f>
        <v>0</v>
      </c>
      <c r="I111" s="21">
        <f ca="1">IF(H111=1,HLOOKUP(MONTH(F111),Inputs!$B$11:$M$15,5),IF(YEAR($F111)&gt;$G111,0,IF(YEAR($F111)=$G111,HLOOKUP(MONTH(F111),Inputs!$B$11:$M$15,4),1)))</f>
        <v>1</v>
      </c>
      <c r="J111" s="2">
        <v>6</v>
      </c>
      <c r="K111" s="24">
        <f ca="1">$E111*I111*Inputs!$A$2</f>
        <v>7.8430000000000009</v>
      </c>
      <c r="L111" s="11">
        <f ca="1">IFERROR(J111/K111,"")</f>
        <v>0.76501338773428529</v>
      </c>
      <c r="M111" s="26">
        <f>J111/((8760)*(E111/1000))</f>
        <v>9.6063324943802944E-2</v>
      </c>
    </row>
    <row r="112" spans="1:13" x14ac:dyDescent="0.25">
      <c r="A112" s="2">
        <v>197</v>
      </c>
      <c r="B112" s="2"/>
      <c r="C112" s="2" t="s">
        <v>5</v>
      </c>
      <c r="D112" s="2">
        <v>2</v>
      </c>
      <c r="E112" s="2">
        <v>2.36</v>
      </c>
      <c r="F112" s="12">
        <v>40087</v>
      </c>
      <c r="G112" s="18">
        <v>2010</v>
      </c>
      <c r="H112" s="2">
        <f ca="1">IF(G112=Inputs!$A$4,1,0)</f>
        <v>0</v>
      </c>
      <c r="I112" s="21">
        <f ca="1">IF(H112=1,HLOOKUP(MONTH(F112),Inputs!$B$11:$M$15,5),IF(YEAR($F112)&gt;$G112,0,IF(YEAR($F112)=$G112,HLOOKUP(MONTH(F112),Inputs!$B$11:$M$15,4),1)))</f>
        <v>1</v>
      </c>
      <c r="J112" s="2">
        <v>2</v>
      </c>
      <c r="K112" s="24">
        <f ca="1">$E112*I112*Inputs!$A$2</f>
        <v>2.5960000000000001</v>
      </c>
      <c r="L112" s="11">
        <f ca="1">IFERROR(J112/K112,"")</f>
        <v>0.77041602465331271</v>
      </c>
      <c r="M112" s="26">
        <f>J112/((8760)*(E112/1000))</f>
        <v>9.6741738255552989E-2</v>
      </c>
    </row>
    <row r="113" spans="1:13" x14ac:dyDescent="0.25">
      <c r="A113" s="2">
        <v>2638</v>
      </c>
      <c r="B113" s="2"/>
      <c r="C113" s="2" t="s">
        <v>5</v>
      </c>
      <c r="D113" s="2">
        <v>6</v>
      </c>
      <c r="E113" s="2">
        <v>1.175</v>
      </c>
      <c r="F113" s="12">
        <v>40787</v>
      </c>
      <c r="G113" s="18">
        <v>2012</v>
      </c>
      <c r="H113" s="2">
        <f ca="1">IF(G113=Inputs!$A$4,1,0)</f>
        <v>0</v>
      </c>
      <c r="I113" s="21">
        <f ca="1">IF(H113=1,HLOOKUP(MONTH(F113),Inputs!$B$11:$M$15,5),IF(YEAR($F113)&gt;$G113,0,IF(YEAR($F113)=$G113,HLOOKUP(MONTH(F113),Inputs!$B$11:$M$15,4),1)))</f>
        <v>1</v>
      </c>
      <c r="J113" s="2">
        <v>1</v>
      </c>
      <c r="K113" s="24">
        <f ca="1">$E113*I113*Inputs!$A$2</f>
        <v>1.2925000000000002</v>
      </c>
      <c r="L113" s="11">
        <f ca="1">IFERROR(J113/K113,"")</f>
        <v>0.77369439071566715</v>
      </c>
      <c r="M113" s="26">
        <f>J113/((8760)*(E113/1000))</f>
        <v>9.7153405226853187E-2</v>
      </c>
    </row>
    <row r="114" spans="1:13" x14ac:dyDescent="0.25">
      <c r="A114" s="2">
        <v>2638</v>
      </c>
      <c r="B114" s="2"/>
      <c r="C114" s="2" t="s">
        <v>5</v>
      </c>
      <c r="D114" s="2">
        <v>6</v>
      </c>
      <c r="E114" s="2">
        <v>1.175</v>
      </c>
      <c r="F114" s="12">
        <v>40787</v>
      </c>
      <c r="G114" s="18">
        <v>2014</v>
      </c>
      <c r="H114" s="2">
        <f ca="1">IF(G114=Inputs!$A$4,1,0)</f>
        <v>0</v>
      </c>
      <c r="I114" s="21">
        <f ca="1">IF(H114=1,HLOOKUP(MONTH(F114),Inputs!$B$11:$M$15,5),IF(YEAR($F114)&gt;$G114,0,IF(YEAR($F114)=$G114,HLOOKUP(MONTH(F114),Inputs!$B$11:$M$15,4),1)))</f>
        <v>1</v>
      </c>
      <c r="J114" s="2">
        <v>1</v>
      </c>
      <c r="K114" s="24">
        <f ca="1">$E114*I114*Inputs!$A$2</f>
        <v>1.2925000000000002</v>
      </c>
      <c r="L114" s="11">
        <f ca="1">IFERROR(J114/K114,"")</f>
        <v>0.77369439071566715</v>
      </c>
      <c r="M114" s="26">
        <f>J114/((8760)*(E114/1000))</f>
        <v>9.7153405226853187E-2</v>
      </c>
    </row>
    <row r="115" spans="1:13" x14ac:dyDescent="0.25">
      <c r="A115" s="2">
        <v>8342</v>
      </c>
      <c r="B115" s="2"/>
      <c r="C115" s="2" t="s">
        <v>5</v>
      </c>
      <c r="D115" s="2">
        <v>8</v>
      </c>
      <c r="E115" s="2">
        <v>2.35</v>
      </c>
      <c r="F115" s="12">
        <v>41365</v>
      </c>
      <c r="G115" s="18">
        <v>2014</v>
      </c>
      <c r="H115" s="2">
        <f ca="1">IF(G115=Inputs!$A$4,1,0)</f>
        <v>0</v>
      </c>
      <c r="I115" s="21">
        <f ca="1">IF(H115=1,HLOOKUP(MONTH(F115),Inputs!$B$11:$M$15,5),IF(YEAR($F115)&gt;$G115,0,IF(YEAR($F115)=$G115,HLOOKUP(MONTH(F115),Inputs!$B$11:$M$15,4),1)))</f>
        <v>1</v>
      </c>
      <c r="J115" s="2">
        <v>2</v>
      </c>
      <c r="K115" s="24">
        <f ca="1">$E115*I115*Inputs!$A$2</f>
        <v>2.5850000000000004</v>
      </c>
      <c r="L115" s="11">
        <f ca="1">IFERROR(J115/K115,"")</f>
        <v>0.77369439071566715</v>
      </c>
      <c r="M115" s="26">
        <f>J115/((8760)*(E115/1000))</f>
        <v>9.7153405226853187E-2</v>
      </c>
    </row>
    <row r="116" spans="1:13" x14ac:dyDescent="0.25">
      <c r="A116" s="2">
        <v>614</v>
      </c>
      <c r="B116" s="2"/>
      <c r="C116" s="2" t="s">
        <v>5</v>
      </c>
      <c r="D116" s="2">
        <v>9</v>
      </c>
      <c r="E116" s="2">
        <v>2.34</v>
      </c>
      <c r="F116" s="12">
        <v>40330</v>
      </c>
      <c r="G116" s="18">
        <v>2011</v>
      </c>
      <c r="H116" s="2">
        <f ca="1">IF(G116=Inputs!$A$4,1,0)</f>
        <v>0</v>
      </c>
      <c r="I116" s="21">
        <f ca="1">IF(H116=1,HLOOKUP(MONTH(F116),Inputs!$B$11:$M$15,5),IF(YEAR($F116)&gt;$G116,0,IF(YEAR($F116)=$G116,HLOOKUP(MONTH(F116),Inputs!$B$11:$M$15,4),1)))</f>
        <v>1</v>
      </c>
      <c r="J116" s="2">
        <v>2</v>
      </c>
      <c r="K116" s="24">
        <f ca="1">$E116*I116*Inputs!$A$2</f>
        <v>2.5739999999999998</v>
      </c>
      <c r="L116" s="11">
        <f ca="1">IFERROR(J116/K116,"")</f>
        <v>0.77700077700077708</v>
      </c>
      <c r="M116" s="26">
        <f>J116/((8760)*(E116/1000))</f>
        <v>9.756859071927565E-2</v>
      </c>
    </row>
    <row r="117" spans="1:13" x14ac:dyDescent="0.25">
      <c r="A117" s="2">
        <v>614</v>
      </c>
      <c r="B117" s="2"/>
      <c r="C117" s="2" t="s">
        <v>5</v>
      </c>
      <c r="D117" s="2">
        <v>9</v>
      </c>
      <c r="E117" s="2">
        <v>2.34</v>
      </c>
      <c r="F117" s="12">
        <v>40330</v>
      </c>
      <c r="G117" s="18">
        <v>2013</v>
      </c>
      <c r="H117" s="2">
        <f ca="1">IF(G117=Inputs!$A$4,1,0)</f>
        <v>0</v>
      </c>
      <c r="I117" s="21">
        <f ca="1">IF(H117=1,HLOOKUP(MONTH(F117),Inputs!$B$11:$M$15,5),IF(YEAR($F117)&gt;$G117,0,IF(YEAR($F117)=$G117,HLOOKUP(MONTH(F117),Inputs!$B$11:$M$15,4),1)))</f>
        <v>1</v>
      </c>
      <c r="J117" s="2">
        <v>2</v>
      </c>
      <c r="K117" s="24">
        <f ca="1">$E117*I117*Inputs!$A$2</f>
        <v>2.5739999999999998</v>
      </c>
      <c r="L117" s="11">
        <f ca="1">IFERROR(J117/K117,"")</f>
        <v>0.77700077700077708</v>
      </c>
      <c r="M117" s="26">
        <f>J117/((8760)*(E117/1000))</f>
        <v>9.756859071927565E-2</v>
      </c>
    </row>
    <row r="118" spans="1:13" x14ac:dyDescent="0.25">
      <c r="A118" s="2">
        <v>614</v>
      </c>
      <c r="B118" s="2"/>
      <c r="C118" s="2" t="s">
        <v>5</v>
      </c>
      <c r="D118" s="2">
        <v>9</v>
      </c>
      <c r="E118" s="2">
        <v>2.34</v>
      </c>
      <c r="F118" s="12">
        <v>40330</v>
      </c>
      <c r="G118" s="18">
        <v>2014</v>
      </c>
      <c r="H118" s="2">
        <f ca="1">IF(G118=Inputs!$A$4,1,0)</f>
        <v>0</v>
      </c>
      <c r="I118" s="21">
        <f ca="1">IF(H118=1,HLOOKUP(MONTH(F118),Inputs!$B$11:$M$15,5),IF(YEAR($F118)&gt;$G118,0,IF(YEAR($F118)=$G118,HLOOKUP(MONTH(F118),Inputs!$B$11:$M$15,4),1)))</f>
        <v>1</v>
      </c>
      <c r="J118" s="2">
        <v>2</v>
      </c>
      <c r="K118" s="24">
        <f ca="1">$E118*I118*Inputs!$A$2</f>
        <v>2.5739999999999998</v>
      </c>
      <c r="L118" s="11">
        <f ca="1">IFERROR(J118/K118,"")</f>
        <v>0.77700077700077708</v>
      </c>
      <c r="M118" s="26">
        <f>J118/((8760)*(E118/1000))</f>
        <v>9.756859071927565E-2</v>
      </c>
    </row>
    <row r="119" spans="1:13" x14ac:dyDescent="0.25">
      <c r="A119" s="2">
        <v>8340</v>
      </c>
      <c r="B119" s="2"/>
      <c r="C119" s="2" t="s">
        <v>5</v>
      </c>
      <c r="D119" s="2">
        <v>8</v>
      </c>
      <c r="E119" s="2">
        <v>5.8049999999999997</v>
      </c>
      <c r="F119" s="12">
        <v>41153</v>
      </c>
      <c r="G119" s="18">
        <v>2014</v>
      </c>
      <c r="H119" s="2">
        <f ca="1">IF(G119=Inputs!$A$4,1,0)</f>
        <v>0</v>
      </c>
      <c r="I119" s="21">
        <f ca="1">IF(H119=1,HLOOKUP(MONTH(F119),Inputs!$B$11:$M$15,5),IF(YEAR($F119)&gt;$G119,0,IF(YEAR($F119)=$G119,HLOOKUP(MONTH(F119),Inputs!$B$11:$M$15,4),1)))</f>
        <v>1</v>
      </c>
      <c r="J119" s="2">
        <v>5</v>
      </c>
      <c r="K119" s="24">
        <f ca="1">$E119*I119*Inputs!$A$2</f>
        <v>6.3855000000000004</v>
      </c>
      <c r="L119" s="11">
        <f ca="1">IFERROR(J119/K119,"")</f>
        <v>0.78302403883799232</v>
      </c>
      <c r="M119" s="26">
        <f>J119/((8760)*(E119/1000))</f>
        <v>9.8324936383766159E-2</v>
      </c>
    </row>
    <row r="120" spans="1:13" x14ac:dyDescent="0.25">
      <c r="A120" s="2">
        <v>1035</v>
      </c>
      <c r="B120" s="2"/>
      <c r="C120" s="2" t="s">
        <v>5</v>
      </c>
      <c r="D120" s="2">
        <v>6</v>
      </c>
      <c r="E120" s="2">
        <v>2.3010000000000002</v>
      </c>
      <c r="F120" s="12">
        <v>40330</v>
      </c>
      <c r="G120" s="18">
        <v>2011</v>
      </c>
      <c r="H120" s="2">
        <f ca="1">IF(G120=Inputs!$A$4,1,0)</f>
        <v>0</v>
      </c>
      <c r="I120" s="21">
        <f ca="1">IF(H120=1,HLOOKUP(MONTH(F120),Inputs!$B$11:$M$15,5),IF(YEAR($F120)&gt;$G120,0,IF(YEAR($F120)=$G120,HLOOKUP(MONTH(F120),Inputs!$B$11:$M$15,4),1)))</f>
        <v>1</v>
      </c>
      <c r="J120" s="2">
        <v>2</v>
      </c>
      <c r="K120" s="24">
        <f ca="1">$E120*I120*Inputs!$A$2</f>
        <v>2.5311000000000003</v>
      </c>
      <c r="L120" s="11">
        <f ca="1">IFERROR(J120/K120,"")</f>
        <v>0.79017028169570536</v>
      </c>
      <c r="M120" s="26">
        <f>J120/((8760)*(E120/1000))</f>
        <v>9.9222295646720984E-2</v>
      </c>
    </row>
    <row r="121" spans="1:13" x14ac:dyDescent="0.25">
      <c r="A121" s="2">
        <v>1035</v>
      </c>
      <c r="B121" s="2"/>
      <c r="C121" s="2" t="s">
        <v>5</v>
      </c>
      <c r="D121" s="2">
        <v>6</v>
      </c>
      <c r="E121" s="2">
        <v>2.3010000000000002</v>
      </c>
      <c r="F121" s="12">
        <v>40330</v>
      </c>
      <c r="G121" s="18">
        <v>2012</v>
      </c>
      <c r="H121" s="2">
        <f ca="1">IF(G121=Inputs!$A$4,1,0)</f>
        <v>0</v>
      </c>
      <c r="I121" s="21">
        <f ca="1">IF(H121=1,HLOOKUP(MONTH(F121),Inputs!$B$11:$M$15,5),IF(YEAR($F121)&gt;$G121,0,IF(YEAR($F121)=$G121,HLOOKUP(MONTH(F121),Inputs!$B$11:$M$15,4),1)))</f>
        <v>1</v>
      </c>
      <c r="J121" s="2">
        <v>2</v>
      </c>
      <c r="K121" s="24">
        <f ca="1">$E121*I121*Inputs!$A$2</f>
        <v>2.5311000000000003</v>
      </c>
      <c r="L121" s="11">
        <f ca="1">IFERROR(J121/K121,"")</f>
        <v>0.79017028169570536</v>
      </c>
      <c r="M121" s="26">
        <f>J121/((8760)*(E121/1000))</f>
        <v>9.9222295646720984E-2</v>
      </c>
    </row>
    <row r="122" spans="1:13" x14ac:dyDescent="0.25">
      <c r="A122" s="2">
        <v>1035</v>
      </c>
      <c r="B122" s="2"/>
      <c r="C122" s="2" t="s">
        <v>5</v>
      </c>
      <c r="D122" s="2">
        <v>6</v>
      </c>
      <c r="E122" s="2">
        <v>2.3010000000000002</v>
      </c>
      <c r="F122" s="12">
        <v>40330</v>
      </c>
      <c r="G122" s="18">
        <v>2014</v>
      </c>
      <c r="H122" s="2">
        <f ca="1">IF(G122=Inputs!$A$4,1,0)</f>
        <v>0</v>
      </c>
      <c r="I122" s="21">
        <f ca="1">IF(H122=1,HLOOKUP(MONTH(F122),Inputs!$B$11:$M$15,5),IF(YEAR($F122)&gt;$G122,0,IF(YEAR($F122)=$G122,HLOOKUP(MONTH(F122),Inputs!$B$11:$M$15,4),1)))</f>
        <v>1</v>
      </c>
      <c r="J122" s="2">
        <v>2</v>
      </c>
      <c r="K122" s="24">
        <f ca="1">$E122*I122*Inputs!$A$2</f>
        <v>2.5311000000000003</v>
      </c>
      <c r="L122" s="11">
        <f ca="1">IFERROR(J122/K122,"")</f>
        <v>0.79017028169570536</v>
      </c>
      <c r="M122" s="26">
        <f>J122/((8760)*(E122/1000))</f>
        <v>9.9222295646720984E-2</v>
      </c>
    </row>
    <row r="123" spans="1:13" x14ac:dyDescent="0.25">
      <c r="A123" s="2">
        <v>8410</v>
      </c>
      <c r="B123" s="2"/>
      <c r="C123" s="2" t="s">
        <v>5</v>
      </c>
      <c r="D123" s="2">
        <v>6</v>
      </c>
      <c r="E123" s="2">
        <v>2.2999999999999998</v>
      </c>
      <c r="F123" s="12">
        <v>41153</v>
      </c>
      <c r="G123" s="18">
        <v>2013</v>
      </c>
      <c r="H123" s="2">
        <f ca="1">IF(G123=Inputs!$A$4,1,0)</f>
        <v>0</v>
      </c>
      <c r="I123" s="21">
        <f ca="1">IF(H123=1,HLOOKUP(MONTH(F123),Inputs!$B$11:$M$15,5),IF(YEAR($F123)&gt;$G123,0,IF(YEAR($F123)=$G123,HLOOKUP(MONTH(F123),Inputs!$B$11:$M$15,4),1)))</f>
        <v>1</v>
      </c>
      <c r="J123" s="2">
        <v>2</v>
      </c>
      <c r="K123" s="24">
        <f ca="1">$E123*I123*Inputs!$A$2</f>
        <v>2.5299999999999998</v>
      </c>
      <c r="L123" s="11">
        <f ca="1">IFERROR(J123/K123,"")</f>
        <v>0.79051383399209496</v>
      </c>
      <c r="M123" s="26">
        <f>J123/((8760)*(E123/1000))</f>
        <v>9.9265435775263061E-2</v>
      </c>
    </row>
    <row r="124" spans="1:13" x14ac:dyDescent="0.25">
      <c r="A124" s="2">
        <v>8336</v>
      </c>
      <c r="B124" s="2"/>
      <c r="C124" s="2" t="s">
        <v>5</v>
      </c>
      <c r="D124" s="2">
        <v>8</v>
      </c>
      <c r="E124" s="2">
        <v>3.44</v>
      </c>
      <c r="F124" s="12">
        <v>41153</v>
      </c>
      <c r="G124" s="18">
        <v>2013</v>
      </c>
      <c r="H124" s="2">
        <f ca="1">IF(G124=Inputs!$A$4,1,0)</f>
        <v>0</v>
      </c>
      <c r="I124" s="21">
        <f ca="1">IF(H124=1,HLOOKUP(MONTH(F124),Inputs!$B$11:$M$15,5),IF(YEAR($F124)&gt;$G124,0,IF(YEAR($F124)=$G124,HLOOKUP(MONTH(F124),Inputs!$B$11:$M$15,4),1)))</f>
        <v>1</v>
      </c>
      <c r="J124" s="2">
        <v>3</v>
      </c>
      <c r="K124" s="24">
        <f ca="1">$E124*I124*Inputs!$A$2</f>
        <v>3.7840000000000003</v>
      </c>
      <c r="L124" s="11">
        <f ca="1">IFERROR(J124/K124,"")</f>
        <v>0.79281183932346722</v>
      </c>
      <c r="M124" s="26">
        <f>J124/((8760)*(E124/1000))</f>
        <v>9.9553998088563245E-2</v>
      </c>
    </row>
    <row r="125" spans="1:13" x14ac:dyDescent="0.25">
      <c r="A125" s="2">
        <v>8424</v>
      </c>
      <c r="B125" s="2"/>
      <c r="C125" s="2" t="s">
        <v>5</v>
      </c>
      <c r="D125" s="2">
        <v>6</v>
      </c>
      <c r="E125" s="2">
        <v>9.0299999999999994</v>
      </c>
      <c r="F125" s="12">
        <v>41153</v>
      </c>
      <c r="G125" s="18">
        <v>2014</v>
      </c>
      <c r="H125" s="2">
        <f ca="1">IF(G125=Inputs!$A$4,1,0)</f>
        <v>0</v>
      </c>
      <c r="I125" s="21">
        <f ca="1">IF(H125=1,HLOOKUP(MONTH(F125),Inputs!$B$11:$M$15,5),IF(YEAR($F125)&gt;$G125,0,IF(YEAR($F125)=$G125,HLOOKUP(MONTH(F125),Inputs!$B$11:$M$15,4),1)))</f>
        <v>1</v>
      </c>
      <c r="J125" s="2">
        <v>8</v>
      </c>
      <c r="K125" s="24">
        <f ca="1">$E125*I125*Inputs!$A$2</f>
        <v>9.9329999999999998</v>
      </c>
      <c r="L125" s="11">
        <f ca="1">IFERROR(J125/K125,"")</f>
        <v>0.80539615423336353</v>
      </c>
      <c r="M125" s="26">
        <f>J125/((8760)*(E125/1000))</f>
        <v>0.10113422028044519</v>
      </c>
    </row>
    <row r="126" spans="1:13" x14ac:dyDescent="0.25">
      <c r="A126" s="2">
        <v>8335</v>
      </c>
      <c r="B126" s="2"/>
      <c r="C126" s="2" t="s">
        <v>5</v>
      </c>
      <c r="D126" s="2">
        <v>8</v>
      </c>
      <c r="E126" s="2">
        <v>5.64</v>
      </c>
      <c r="F126" s="12">
        <v>41214</v>
      </c>
      <c r="G126" s="18">
        <v>2014</v>
      </c>
      <c r="H126" s="2">
        <f ca="1">IF(G126=Inputs!$A$4,1,0)</f>
        <v>0</v>
      </c>
      <c r="I126" s="21">
        <f ca="1">IF(H126=1,HLOOKUP(MONTH(F126),Inputs!$B$11:$M$15,5),IF(YEAR($F126)&gt;$G126,0,IF(YEAR($F126)=$G126,HLOOKUP(MONTH(F126),Inputs!$B$11:$M$15,4),1)))</f>
        <v>1</v>
      </c>
      <c r="J126" s="2">
        <v>5</v>
      </c>
      <c r="K126" s="24">
        <f ca="1">$E126*I126*Inputs!$A$2</f>
        <v>6.2039999999999997</v>
      </c>
      <c r="L126" s="11">
        <f ca="1">IFERROR(J126/K126,"")</f>
        <v>0.80593165699548686</v>
      </c>
      <c r="M126" s="26">
        <f>J126/((8760)*(E126/1000))</f>
        <v>0.10120146377797209</v>
      </c>
    </row>
    <row r="127" spans="1:13" x14ac:dyDescent="0.25">
      <c r="A127" s="2">
        <v>592</v>
      </c>
      <c r="B127" s="2"/>
      <c r="C127" s="2" t="s">
        <v>5</v>
      </c>
      <c r="D127" s="2">
        <v>2</v>
      </c>
      <c r="E127" s="2">
        <v>3.37</v>
      </c>
      <c r="F127" s="12">
        <v>40330</v>
      </c>
      <c r="G127" s="18">
        <v>2012</v>
      </c>
      <c r="H127" s="2">
        <f ca="1">IF(G127=Inputs!$A$4,1,0)</f>
        <v>0</v>
      </c>
      <c r="I127" s="21">
        <f ca="1">IF(H127=1,HLOOKUP(MONTH(F127),Inputs!$B$11:$M$15,5),IF(YEAR($F127)&gt;$G127,0,IF(YEAR($F127)=$G127,HLOOKUP(MONTH(F127),Inputs!$B$11:$M$15,4),1)))</f>
        <v>1</v>
      </c>
      <c r="J127" s="2">
        <v>3</v>
      </c>
      <c r="K127" s="24">
        <f ca="1">$E127*I127*Inputs!$A$2</f>
        <v>3.7070000000000003</v>
      </c>
      <c r="L127" s="11">
        <f ca="1">IFERROR(J127/K127,"")</f>
        <v>0.80927974103048284</v>
      </c>
      <c r="M127" s="26">
        <f>J127/((8760)*(E127/1000))</f>
        <v>0.10162188528921588</v>
      </c>
    </row>
    <row r="128" spans="1:13" x14ac:dyDescent="0.25">
      <c r="A128" s="2">
        <v>1037</v>
      </c>
      <c r="B128" s="2"/>
      <c r="C128" s="2" t="s">
        <v>5</v>
      </c>
      <c r="D128" s="2">
        <v>2</v>
      </c>
      <c r="E128" s="2">
        <v>3.37</v>
      </c>
      <c r="F128" s="12">
        <v>40422</v>
      </c>
      <c r="G128" s="18">
        <v>2012</v>
      </c>
      <c r="H128" s="2">
        <f ca="1">IF(G128=Inputs!$A$4,1,0)</f>
        <v>0</v>
      </c>
      <c r="I128" s="21">
        <f ca="1">IF(H128=1,HLOOKUP(MONTH(F128),Inputs!$B$11:$M$15,5),IF(YEAR($F128)&gt;$G128,0,IF(YEAR($F128)=$G128,HLOOKUP(MONTH(F128),Inputs!$B$11:$M$15,4),1)))</f>
        <v>1</v>
      </c>
      <c r="J128" s="2">
        <v>3</v>
      </c>
      <c r="K128" s="24">
        <f ca="1">$E128*I128*Inputs!$A$2</f>
        <v>3.7070000000000003</v>
      </c>
      <c r="L128" s="11">
        <f ca="1">IFERROR(J128/K128,"")</f>
        <v>0.80927974103048284</v>
      </c>
      <c r="M128" s="26">
        <f>J128/((8760)*(E128/1000))</f>
        <v>0.10162188528921588</v>
      </c>
    </row>
    <row r="129" spans="1:13" x14ac:dyDescent="0.25">
      <c r="A129" s="2">
        <v>592</v>
      </c>
      <c r="B129" s="2"/>
      <c r="C129" s="2" t="s">
        <v>5</v>
      </c>
      <c r="D129" s="2">
        <v>2</v>
      </c>
      <c r="E129" s="2">
        <v>3.37</v>
      </c>
      <c r="F129" s="12">
        <v>40330</v>
      </c>
      <c r="G129" s="18">
        <v>2013</v>
      </c>
      <c r="H129" s="2">
        <f ca="1">IF(G129=Inputs!$A$4,1,0)</f>
        <v>0</v>
      </c>
      <c r="I129" s="21">
        <f ca="1">IF(H129=1,HLOOKUP(MONTH(F129),Inputs!$B$11:$M$15,5),IF(YEAR($F129)&gt;$G129,0,IF(YEAR($F129)=$G129,HLOOKUP(MONTH(F129),Inputs!$B$11:$M$15,4),1)))</f>
        <v>1</v>
      </c>
      <c r="J129" s="2">
        <v>3</v>
      </c>
      <c r="K129" s="24">
        <f ca="1">$E129*I129*Inputs!$A$2</f>
        <v>3.7070000000000003</v>
      </c>
      <c r="L129" s="11">
        <f ca="1">IFERROR(J129/K129,"")</f>
        <v>0.80927974103048284</v>
      </c>
      <c r="M129" s="26">
        <f>J129/((8760)*(E129/1000))</f>
        <v>0.10162188528921588</v>
      </c>
    </row>
    <row r="130" spans="1:13" x14ac:dyDescent="0.25">
      <c r="A130" s="2">
        <v>1037</v>
      </c>
      <c r="B130" s="2"/>
      <c r="C130" s="2" t="s">
        <v>5</v>
      </c>
      <c r="D130" s="2">
        <v>2</v>
      </c>
      <c r="E130" s="2">
        <v>3.37</v>
      </c>
      <c r="F130" s="12">
        <v>40422</v>
      </c>
      <c r="G130" s="18">
        <v>2014</v>
      </c>
      <c r="H130" s="2">
        <f ca="1">IF(G130=Inputs!$A$4,1,0)</f>
        <v>0</v>
      </c>
      <c r="I130" s="21">
        <f ca="1">IF(H130=1,HLOOKUP(MONTH(F130),Inputs!$B$11:$M$15,5),IF(YEAR($F130)&gt;$G130,0,IF(YEAR($F130)=$G130,HLOOKUP(MONTH(F130),Inputs!$B$11:$M$15,4),1)))</f>
        <v>1</v>
      </c>
      <c r="J130" s="2">
        <v>3</v>
      </c>
      <c r="K130" s="24">
        <f ca="1">$E130*I130*Inputs!$A$2</f>
        <v>3.7070000000000003</v>
      </c>
      <c r="L130" s="11">
        <f ca="1">IFERROR(J130/K130,"")</f>
        <v>0.80927974103048284</v>
      </c>
      <c r="M130" s="26">
        <f>J130/((8760)*(E130/1000))</f>
        <v>0.10162188528921588</v>
      </c>
    </row>
    <row r="131" spans="1:13" x14ac:dyDescent="0.25">
      <c r="A131" s="2">
        <v>8406</v>
      </c>
      <c r="B131" s="2"/>
      <c r="C131" s="2" t="s">
        <v>5</v>
      </c>
      <c r="D131" s="2">
        <v>6</v>
      </c>
      <c r="E131" s="2">
        <v>5.59</v>
      </c>
      <c r="F131" s="12">
        <v>41153</v>
      </c>
      <c r="G131" s="18">
        <v>2014</v>
      </c>
      <c r="H131" s="2">
        <f ca="1">IF(G131=Inputs!$A$4,1,0)</f>
        <v>0</v>
      </c>
      <c r="I131" s="21">
        <f ca="1">IF(H131=1,HLOOKUP(MONTH(F131),Inputs!$B$11:$M$15,5),IF(YEAR($F131)&gt;$G131,0,IF(YEAR($F131)=$G131,HLOOKUP(MONTH(F131),Inputs!$B$11:$M$15,4),1)))</f>
        <v>1</v>
      </c>
      <c r="J131" s="2">
        <v>5</v>
      </c>
      <c r="K131" s="24">
        <f ca="1">$E131*I131*Inputs!$A$2</f>
        <v>6.149</v>
      </c>
      <c r="L131" s="11">
        <f ca="1">IFERROR(J131/K131,"")</f>
        <v>0.81314034802406898</v>
      </c>
      <c r="M131" s="26">
        <f>J131/((8760)*(E131/1000))</f>
        <v>0.10210666470621871</v>
      </c>
    </row>
    <row r="132" spans="1:13" x14ac:dyDescent="0.25">
      <c r="A132" s="2">
        <v>8379</v>
      </c>
      <c r="B132" s="2"/>
      <c r="C132" s="2" t="s">
        <v>5</v>
      </c>
      <c r="D132" s="2">
        <v>13</v>
      </c>
      <c r="E132" s="2">
        <v>4.4649999999999999</v>
      </c>
      <c r="F132" s="12">
        <v>41122</v>
      </c>
      <c r="G132" s="18">
        <v>2013</v>
      </c>
      <c r="H132" s="2">
        <f ca="1">IF(G132=Inputs!$A$4,1,0)</f>
        <v>0</v>
      </c>
      <c r="I132" s="21">
        <f ca="1">IF(H132=1,HLOOKUP(MONTH(F132),Inputs!$B$11:$M$15,5),IF(YEAR($F132)&gt;$G132,0,IF(YEAR($F132)=$G132,HLOOKUP(MONTH(F132),Inputs!$B$11:$M$15,4),1)))</f>
        <v>1</v>
      </c>
      <c r="J132" s="2">
        <v>4</v>
      </c>
      <c r="K132" s="24">
        <f ca="1">$E132*I132*Inputs!$A$2</f>
        <v>4.9115000000000002</v>
      </c>
      <c r="L132" s="11">
        <f ca="1">IFERROR(J132/K132,"")</f>
        <v>0.81441514812175508</v>
      </c>
      <c r="M132" s="26">
        <f>J132/((8760)*(E132/1000))</f>
        <v>0.102266742344056</v>
      </c>
    </row>
    <row r="133" spans="1:13" x14ac:dyDescent="0.25">
      <c r="A133" s="2">
        <v>8367</v>
      </c>
      <c r="B133" s="2"/>
      <c r="C133" s="2" t="s">
        <v>5</v>
      </c>
      <c r="D133" s="2">
        <v>13</v>
      </c>
      <c r="E133" s="2">
        <v>4.4649999999999999</v>
      </c>
      <c r="F133" s="12">
        <v>41122</v>
      </c>
      <c r="G133" s="18">
        <v>2014</v>
      </c>
      <c r="H133" s="2">
        <f ca="1">IF(G133=Inputs!$A$4,1,0)</f>
        <v>0</v>
      </c>
      <c r="I133" s="21">
        <f ca="1">IF(H133=1,HLOOKUP(MONTH(F133),Inputs!$B$11:$M$15,5),IF(YEAR($F133)&gt;$G133,0,IF(YEAR($F133)=$G133,HLOOKUP(MONTH(F133),Inputs!$B$11:$M$15,4),1)))</f>
        <v>1</v>
      </c>
      <c r="J133" s="2">
        <v>4</v>
      </c>
      <c r="K133" s="24">
        <f ca="1">$E133*I133*Inputs!$A$2</f>
        <v>4.9115000000000002</v>
      </c>
      <c r="L133" s="11">
        <f ca="1">IFERROR(J133/K133,"")</f>
        <v>0.81441514812175508</v>
      </c>
      <c r="M133" s="26">
        <f>J133/((8760)*(E133/1000))</f>
        <v>0.102266742344056</v>
      </c>
    </row>
    <row r="134" spans="1:13" x14ac:dyDescent="0.25">
      <c r="A134" s="2">
        <v>917</v>
      </c>
      <c r="B134" s="2"/>
      <c r="C134" s="2" t="s">
        <v>5</v>
      </c>
      <c r="D134" s="2">
        <v>5</v>
      </c>
      <c r="E134" s="2">
        <v>2.218</v>
      </c>
      <c r="F134" s="12">
        <v>40483</v>
      </c>
      <c r="G134" s="18">
        <v>2011</v>
      </c>
      <c r="H134" s="2">
        <f ca="1">IF(G134=Inputs!$A$4,1,0)</f>
        <v>0</v>
      </c>
      <c r="I134" s="21">
        <f ca="1">IF(H134=1,HLOOKUP(MONTH(F134),Inputs!$B$11:$M$15,5),IF(YEAR($F134)&gt;$G134,0,IF(YEAR($F134)=$G134,HLOOKUP(MONTH(F134),Inputs!$B$11:$M$15,4),1)))</f>
        <v>1</v>
      </c>
      <c r="J134" s="2">
        <v>2</v>
      </c>
      <c r="K134" s="24">
        <f ca="1">$E134*I134*Inputs!$A$2</f>
        <v>2.4398</v>
      </c>
      <c r="L134" s="11">
        <f ca="1">IFERROR(J134/K134,"")</f>
        <v>0.81973932289531926</v>
      </c>
      <c r="M134" s="26">
        <f>J134/((8760)*(E134/1000))</f>
        <v>0.10293530310329353</v>
      </c>
    </row>
    <row r="135" spans="1:13" x14ac:dyDescent="0.25">
      <c r="A135" s="2">
        <v>943</v>
      </c>
      <c r="B135" s="2"/>
      <c r="C135" s="2" t="s">
        <v>5</v>
      </c>
      <c r="D135" s="2">
        <v>5</v>
      </c>
      <c r="E135" s="2">
        <v>2.218</v>
      </c>
      <c r="F135" s="12">
        <v>40483</v>
      </c>
      <c r="G135" s="18">
        <v>2011</v>
      </c>
      <c r="H135" s="2">
        <f ca="1">IF(G135=Inputs!$A$4,1,0)</f>
        <v>0</v>
      </c>
      <c r="I135" s="21">
        <f ca="1">IF(H135=1,HLOOKUP(MONTH(F135),Inputs!$B$11:$M$15,5),IF(YEAR($F135)&gt;$G135,0,IF(YEAR($F135)=$G135,HLOOKUP(MONTH(F135),Inputs!$B$11:$M$15,4),1)))</f>
        <v>1</v>
      </c>
      <c r="J135" s="2">
        <v>2</v>
      </c>
      <c r="K135" s="24">
        <f ca="1">$E135*I135*Inputs!$A$2</f>
        <v>2.4398</v>
      </c>
      <c r="L135" s="11">
        <f ca="1">IFERROR(J135/K135,"")</f>
        <v>0.81973932289531926</v>
      </c>
      <c r="M135" s="26">
        <f>J135/((8760)*(E135/1000))</f>
        <v>0.10293530310329353</v>
      </c>
    </row>
    <row r="136" spans="1:13" x14ac:dyDescent="0.25">
      <c r="A136" s="2">
        <v>917</v>
      </c>
      <c r="B136" s="2"/>
      <c r="C136" s="2" t="s">
        <v>5</v>
      </c>
      <c r="D136" s="2">
        <v>5</v>
      </c>
      <c r="E136" s="2">
        <v>2.218</v>
      </c>
      <c r="F136" s="12">
        <v>40483</v>
      </c>
      <c r="G136" s="18">
        <v>2012</v>
      </c>
      <c r="H136" s="2">
        <f ca="1">IF(G136=Inputs!$A$4,1,0)</f>
        <v>0</v>
      </c>
      <c r="I136" s="21">
        <f ca="1">IF(H136=1,HLOOKUP(MONTH(F136),Inputs!$B$11:$M$15,5),IF(YEAR($F136)&gt;$G136,0,IF(YEAR($F136)=$G136,HLOOKUP(MONTH(F136),Inputs!$B$11:$M$15,4),1)))</f>
        <v>1</v>
      </c>
      <c r="J136" s="2">
        <v>2</v>
      </c>
      <c r="K136" s="24">
        <f ca="1">$E136*I136*Inputs!$A$2</f>
        <v>2.4398</v>
      </c>
      <c r="L136" s="11">
        <f ca="1">IFERROR(J136/K136,"")</f>
        <v>0.81973932289531926</v>
      </c>
      <c r="M136" s="26">
        <f>J136/((8760)*(E136/1000))</f>
        <v>0.10293530310329353</v>
      </c>
    </row>
    <row r="137" spans="1:13" x14ac:dyDescent="0.25">
      <c r="A137" s="2">
        <v>943</v>
      </c>
      <c r="B137" s="2"/>
      <c r="C137" s="2" t="s">
        <v>5</v>
      </c>
      <c r="D137" s="2">
        <v>5</v>
      </c>
      <c r="E137" s="2">
        <v>2.218</v>
      </c>
      <c r="F137" s="12">
        <v>40483</v>
      </c>
      <c r="G137" s="18">
        <v>2012</v>
      </c>
      <c r="H137" s="2">
        <f ca="1">IF(G137=Inputs!$A$4,1,0)</f>
        <v>0</v>
      </c>
      <c r="I137" s="21">
        <f ca="1">IF(H137=1,HLOOKUP(MONTH(F137),Inputs!$B$11:$M$15,5),IF(YEAR($F137)&gt;$G137,0,IF(YEAR($F137)=$G137,HLOOKUP(MONTH(F137),Inputs!$B$11:$M$15,4),1)))</f>
        <v>1</v>
      </c>
      <c r="J137" s="2">
        <v>2</v>
      </c>
      <c r="K137" s="24">
        <f ca="1">$E137*I137*Inputs!$A$2</f>
        <v>2.4398</v>
      </c>
      <c r="L137" s="11">
        <f ca="1">IFERROR(J137/K137,"")</f>
        <v>0.81973932289531926</v>
      </c>
      <c r="M137" s="26">
        <f>J137/((8760)*(E137/1000))</f>
        <v>0.10293530310329353</v>
      </c>
    </row>
    <row r="138" spans="1:13" x14ac:dyDescent="0.25">
      <c r="A138" s="2">
        <v>917</v>
      </c>
      <c r="B138" s="2"/>
      <c r="C138" s="2" t="s">
        <v>5</v>
      </c>
      <c r="D138" s="2">
        <v>5</v>
      </c>
      <c r="E138" s="2">
        <v>2.218</v>
      </c>
      <c r="F138" s="12">
        <v>40483</v>
      </c>
      <c r="G138" s="18">
        <v>2013</v>
      </c>
      <c r="H138" s="2">
        <f ca="1">IF(G138=Inputs!$A$4,1,0)</f>
        <v>0</v>
      </c>
      <c r="I138" s="21">
        <f ca="1">IF(H138=1,HLOOKUP(MONTH(F138),Inputs!$B$11:$M$15,5),IF(YEAR($F138)&gt;$G138,0,IF(YEAR($F138)=$G138,HLOOKUP(MONTH(F138),Inputs!$B$11:$M$15,4),1)))</f>
        <v>1</v>
      </c>
      <c r="J138" s="2">
        <v>2</v>
      </c>
      <c r="K138" s="24">
        <f ca="1">$E138*I138*Inputs!$A$2</f>
        <v>2.4398</v>
      </c>
      <c r="L138" s="11">
        <f ca="1">IFERROR(J138/K138,"")</f>
        <v>0.81973932289531926</v>
      </c>
      <c r="M138" s="26">
        <f>J138/((8760)*(E138/1000))</f>
        <v>0.10293530310329353</v>
      </c>
    </row>
    <row r="139" spans="1:13" x14ac:dyDescent="0.25">
      <c r="A139" s="2">
        <v>943</v>
      </c>
      <c r="B139" s="2"/>
      <c r="C139" s="2" t="s">
        <v>5</v>
      </c>
      <c r="D139" s="2">
        <v>5</v>
      </c>
      <c r="E139" s="2">
        <v>2.218</v>
      </c>
      <c r="F139" s="12">
        <v>40483</v>
      </c>
      <c r="G139" s="18">
        <v>2013</v>
      </c>
      <c r="H139" s="2">
        <f ca="1">IF(G139=Inputs!$A$4,1,0)</f>
        <v>0</v>
      </c>
      <c r="I139" s="21">
        <f ca="1">IF(H139=1,HLOOKUP(MONTH(F139),Inputs!$B$11:$M$15,5),IF(YEAR($F139)&gt;$G139,0,IF(YEAR($F139)=$G139,HLOOKUP(MONTH(F139),Inputs!$B$11:$M$15,4),1)))</f>
        <v>1</v>
      </c>
      <c r="J139" s="2">
        <v>2</v>
      </c>
      <c r="K139" s="24">
        <f ca="1">$E139*I139*Inputs!$A$2</f>
        <v>2.4398</v>
      </c>
      <c r="L139" s="11">
        <f ca="1">IFERROR(J139/K139,"")</f>
        <v>0.81973932289531926</v>
      </c>
      <c r="M139" s="26">
        <f>J139/((8760)*(E139/1000))</f>
        <v>0.10293530310329353</v>
      </c>
    </row>
    <row r="140" spans="1:13" x14ac:dyDescent="0.25">
      <c r="A140" s="2">
        <v>591</v>
      </c>
      <c r="B140" s="2"/>
      <c r="C140" s="2" t="s">
        <v>5</v>
      </c>
      <c r="D140" s="2">
        <v>2</v>
      </c>
      <c r="E140" s="2">
        <v>3.3210000000000002</v>
      </c>
      <c r="F140" s="12">
        <v>40299</v>
      </c>
      <c r="G140" s="18">
        <v>2011</v>
      </c>
      <c r="H140" s="2">
        <f ca="1">IF(G140=Inputs!$A$4,1,0)</f>
        <v>0</v>
      </c>
      <c r="I140" s="21">
        <f ca="1">IF(H140=1,HLOOKUP(MONTH(F140),Inputs!$B$11:$M$15,5),IF(YEAR($F140)&gt;$G140,0,IF(YEAR($F140)=$G140,HLOOKUP(MONTH(F140),Inputs!$B$11:$M$15,4),1)))</f>
        <v>1</v>
      </c>
      <c r="J140" s="2">
        <v>3</v>
      </c>
      <c r="K140" s="24">
        <f ca="1">$E140*I140*Inputs!$A$2</f>
        <v>3.6531000000000007</v>
      </c>
      <c r="L140" s="11">
        <f ca="1">IFERROR(J140/K140,"")</f>
        <v>0.82122033341545519</v>
      </c>
      <c r="M140" s="26">
        <f>J140/((8760)*(E140/1000))</f>
        <v>0.10312127474394987</v>
      </c>
    </row>
    <row r="141" spans="1:13" x14ac:dyDescent="0.25">
      <c r="A141" s="2">
        <v>684</v>
      </c>
      <c r="B141" s="2"/>
      <c r="C141" s="2" t="s">
        <v>5</v>
      </c>
      <c r="D141" s="2">
        <v>2</v>
      </c>
      <c r="E141" s="2">
        <v>3.3210000000000002</v>
      </c>
      <c r="F141" s="12">
        <v>40299</v>
      </c>
      <c r="G141" s="18">
        <v>2011</v>
      </c>
      <c r="H141" s="2">
        <f ca="1">IF(G141=Inputs!$A$4,1,0)</f>
        <v>0</v>
      </c>
      <c r="I141" s="21">
        <f ca="1">IF(H141=1,HLOOKUP(MONTH(F141),Inputs!$B$11:$M$15,5),IF(YEAR($F141)&gt;$G141,0,IF(YEAR($F141)=$G141,HLOOKUP(MONTH(F141),Inputs!$B$11:$M$15,4),1)))</f>
        <v>1</v>
      </c>
      <c r="J141" s="2">
        <v>3</v>
      </c>
      <c r="K141" s="24">
        <f ca="1">$E141*I141*Inputs!$A$2</f>
        <v>3.6531000000000007</v>
      </c>
      <c r="L141" s="11">
        <f ca="1">IFERROR(J141/K141,"")</f>
        <v>0.82122033341545519</v>
      </c>
      <c r="M141" s="26">
        <f>J141/((8760)*(E141/1000))</f>
        <v>0.10312127474394987</v>
      </c>
    </row>
    <row r="142" spans="1:13" x14ac:dyDescent="0.25">
      <c r="A142" s="2">
        <v>812</v>
      </c>
      <c r="B142" s="2"/>
      <c r="C142" s="2" t="s">
        <v>5</v>
      </c>
      <c r="D142" s="2">
        <v>2</v>
      </c>
      <c r="E142" s="2">
        <v>3.3210000000000002</v>
      </c>
      <c r="F142" s="12">
        <v>40360</v>
      </c>
      <c r="G142" s="18">
        <v>2011</v>
      </c>
      <c r="H142" s="2">
        <f ca="1">IF(G142=Inputs!$A$4,1,0)</f>
        <v>0</v>
      </c>
      <c r="I142" s="21">
        <f ca="1">IF(H142=1,HLOOKUP(MONTH(F142),Inputs!$B$11:$M$15,5),IF(YEAR($F142)&gt;$G142,0,IF(YEAR($F142)=$G142,HLOOKUP(MONTH(F142),Inputs!$B$11:$M$15,4),1)))</f>
        <v>1</v>
      </c>
      <c r="J142" s="2">
        <v>3</v>
      </c>
      <c r="K142" s="24">
        <f ca="1">$E142*I142*Inputs!$A$2</f>
        <v>3.6531000000000007</v>
      </c>
      <c r="L142" s="11">
        <f ca="1">IFERROR(J142/K142,"")</f>
        <v>0.82122033341545519</v>
      </c>
      <c r="M142" s="26">
        <f>J142/((8760)*(E142/1000))</f>
        <v>0.10312127474394987</v>
      </c>
    </row>
    <row r="143" spans="1:13" x14ac:dyDescent="0.25">
      <c r="A143" s="2">
        <v>838</v>
      </c>
      <c r="B143" s="2"/>
      <c r="C143" s="2" t="s">
        <v>5</v>
      </c>
      <c r="D143" s="2">
        <v>2</v>
      </c>
      <c r="E143" s="2">
        <v>3.3210000000000002</v>
      </c>
      <c r="F143" s="12">
        <v>40360</v>
      </c>
      <c r="G143" s="18">
        <v>2011</v>
      </c>
      <c r="H143" s="2">
        <f ca="1">IF(G143=Inputs!$A$4,1,0)</f>
        <v>0</v>
      </c>
      <c r="I143" s="21">
        <f ca="1">IF(H143=1,HLOOKUP(MONTH(F143),Inputs!$B$11:$M$15,5),IF(YEAR($F143)&gt;$G143,0,IF(YEAR($F143)=$G143,HLOOKUP(MONTH(F143),Inputs!$B$11:$M$15,4),1)))</f>
        <v>1</v>
      </c>
      <c r="J143" s="2">
        <v>3</v>
      </c>
      <c r="K143" s="24">
        <f ca="1">$E143*I143*Inputs!$A$2</f>
        <v>3.6531000000000007</v>
      </c>
      <c r="L143" s="11">
        <f ca="1">IFERROR(J143/K143,"")</f>
        <v>0.82122033341545519</v>
      </c>
      <c r="M143" s="26">
        <f>J143/((8760)*(E143/1000))</f>
        <v>0.10312127474394987</v>
      </c>
    </row>
    <row r="144" spans="1:13" x14ac:dyDescent="0.25">
      <c r="A144" s="2">
        <v>591</v>
      </c>
      <c r="B144" s="2"/>
      <c r="C144" s="2" t="s">
        <v>5</v>
      </c>
      <c r="D144" s="2">
        <v>2</v>
      </c>
      <c r="E144" s="2">
        <v>3.3210000000000002</v>
      </c>
      <c r="F144" s="12">
        <v>40299</v>
      </c>
      <c r="G144" s="18">
        <v>2012</v>
      </c>
      <c r="H144" s="2">
        <f ca="1">IF(G144=Inputs!$A$4,1,0)</f>
        <v>0</v>
      </c>
      <c r="I144" s="21">
        <f ca="1">IF(H144=1,HLOOKUP(MONTH(F144),Inputs!$B$11:$M$15,5),IF(YEAR($F144)&gt;$G144,0,IF(YEAR($F144)=$G144,HLOOKUP(MONTH(F144),Inputs!$B$11:$M$15,4),1)))</f>
        <v>1</v>
      </c>
      <c r="J144" s="2">
        <v>3</v>
      </c>
      <c r="K144" s="24">
        <f ca="1">$E144*I144*Inputs!$A$2</f>
        <v>3.6531000000000007</v>
      </c>
      <c r="L144" s="11">
        <f ca="1">IFERROR(J144/K144,"")</f>
        <v>0.82122033341545519</v>
      </c>
      <c r="M144" s="26">
        <f>J144/((8760)*(E144/1000))</f>
        <v>0.10312127474394987</v>
      </c>
    </row>
    <row r="145" spans="1:13" x14ac:dyDescent="0.25">
      <c r="A145" s="2">
        <v>684</v>
      </c>
      <c r="B145" s="2"/>
      <c r="C145" s="2" t="s">
        <v>5</v>
      </c>
      <c r="D145" s="2">
        <v>2</v>
      </c>
      <c r="E145" s="2">
        <v>3.3210000000000002</v>
      </c>
      <c r="F145" s="12">
        <v>40299</v>
      </c>
      <c r="G145" s="18">
        <v>2012</v>
      </c>
      <c r="H145" s="2">
        <f ca="1">IF(G145=Inputs!$A$4,1,0)</f>
        <v>0</v>
      </c>
      <c r="I145" s="21">
        <f ca="1">IF(H145=1,HLOOKUP(MONTH(F145),Inputs!$B$11:$M$15,5),IF(YEAR($F145)&gt;$G145,0,IF(YEAR($F145)=$G145,HLOOKUP(MONTH(F145),Inputs!$B$11:$M$15,4),1)))</f>
        <v>1</v>
      </c>
      <c r="J145" s="2">
        <v>3</v>
      </c>
      <c r="K145" s="24">
        <f ca="1">$E145*I145*Inputs!$A$2</f>
        <v>3.6531000000000007</v>
      </c>
      <c r="L145" s="11">
        <f ca="1">IFERROR(J145/K145,"")</f>
        <v>0.82122033341545519</v>
      </c>
      <c r="M145" s="26">
        <f>J145/((8760)*(E145/1000))</f>
        <v>0.10312127474394987</v>
      </c>
    </row>
    <row r="146" spans="1:13" x14ac:dyDescent="0.25">
      <c r="A146" s="2">
        <v>689</v>
      </c>
      <c r="B146" s="2"/>
      <c r="C146" s="2" t="s">
        <v>5</v>
      </c>
      <c r="D146" s="2">
        <v>2</v>
      </c>
      <c r="E146" s="2">
        <v>3.3210000000000002</v>
      </c>
      <c r="F146" s="12">
        <v>40330</v>
      </c>
      <c r="G146" s="18">
        <v>2012</v>
      </c>
      <c r="H146" s="2">
        <f ca="1">IF(G146=Inputs!$A$4,1,0)</f>
        <v>0</v>
      </c>
      <c r="I146" s="21">
        <f ca="1">IF(H146=1,HLOOKUP(MONTH(F146),Inputs!$B$11:$M$15,5),IF(YEAR($F146)&gt;$G146,0,IF(YEAR($F146)=$G146,HLOOKUP(MONTH(F146),Inputs!$B$11:$M$15,4),1)))</f>
        <v>1</v>
      </c>
      <c r="J146" s="2">
        <v>3</v>
      </c>
      <c r="K146" s="24">
        <f ca="1">$E146*I146*Inputs!$A$2</f>
        <v>3.6531000000000007</v>
      </c>
      <c r="L146" s="11">
        <f ca="1">IFERROR(J146/K146,"")</f>
        <v>0.82122033341545519</v>
      </c>
      <c r="M146" s="26">
        <f>J146/((8760)*(E146/1000))</f>
        <v>0.10312127474394987</v>
      </c>
    </row>
    <row r="147" spans="1:13" x14ac:dyDescent="0.25">
      <c r="A147" s="2">
        <v>689</v>
      </c>
      <c r="B147" s="2"/>
      <c r="C147" s="2" t="s">
        <v>5</v>
      </c>
      <c r="D147" s="2">
        <v>2</v>
      </c>
      <c r="E147" s="2">
        <v>3.3210000000000002</v>
      </c>
      <c r="F147" s="12">
        <v>40330</v>
      </c>
      <c r="G147" s="18">
        <v>2013</v>
      </c>
      <c r="H147" s="2">
        <f ca="1">IF(G147=Inputs!$A$4,1,0)</f>
        <v>0</v>
      </c>
      <c r="I147" s="21">
        <f ca="1">IF(H147=1,HLOOKUP(MONTH(F147),Inputs!$B$11:$M$15,5),IF(YEAR($F147)&gt;$G147,0,IF(YEAR($F147)=$G147,HLOOKUP(MONTH(F147),Inputs!$B$11:$M$15,4),1)))</f>
        <v>1</v>
      </c>
      <c r="J147" s="2">
        <v>3</v>
      </c>
      <c r="K147" s="24">
        <f ca="1">$E147*I147*Inputs!$A$2</f>
        <v>3.6531000000000007</v>
      </c>
      <c r="L147" s="11">
        <f ca="1">IFERROR(J147/K147,"")</f>
        <v>0.82122033341545519</v>
      </c>
      <c r="M147" s="26">
        <f>J147/((8760)*(E147/1000))</f>
        <v>0.10312127474394987</v>
      </c>
    </row>
    <row r="148" spans="1:13" x14ac:dyDescent="0.25">
      <c r="A148" s="2">
        <v>812</v>
      </c>
      <c r="B148" s="2"/>
      <c r="C148" s="2" t="s">
        <v>5</v>
      </c>
      <c r="D148" s="2">
        <v>2</v>
      </c>
      <c r="E148" s="2">
        <v>3.3210000000000002</v>
      </c>
      <c r="F148" s="12">
        <v>40360</v>
      </c>
      <c r="G148" s="18">
        <v>2013</v>
      </c>
      <c r="H148" s="2">
        <f ca="1">IF(G148=Inputs!$A$4,1,0)</f>
        <v>0</v>
      </c>
      <c r="I148" s="21">
        <f ca="1">IF(H148=1,HLOOKUP(MONTH(F148),Inputs!$B$11:$M$15,5),IF(YEAR($F148)&gt;$G148,0,IF(YEAR($F148)=$G148,HLOOKUP(MONTH(F148),Inputs!$B$11:$M$15,4),1)))</f>
        <v>1</v>
      </c>
      <c r="J148" s="2">
        <v>3</v>
      </c>
      <c r="K148" s="24">
        <f ca="1">$E148*I148*Inputs!$A$2</f>
        <v>3.6531000000000007</v>
      </c>
      <c r="L148" s="11">
        <f ca="1">IFERROR(J148/K148,"")</f>
        <v>0.82122033341545519</v>
      </c>
      <c r="M148" s="26">
        <f>J148/((8760)*(E148/1000))</f>
        <v>0.10312127474394987</v>
      </c>
    </row>
    <row r="149" spans="1:13" x14ac:dyDescent="0.25">
      <c r="A149" s="2">
        <v>838</v>
      </c>
      <c r="B149" s="2"/>
      <c r="C149" s="2" t="s">
        <v>5</v>
      </c>
      <c r="D149" s="2">
        <v>2</v>
      </c>
      <c r="E149" s="2">
        <v>3.3210000000000002</v>
      </c>
      <c r="F149" s="12">
        <v>40360</v>
      </c>
      <c r="G149" s="18">
        <v>2013</v>
      </c>
      <c r="H149" s="2">
        <f ca="1">IF(G149=Inputs!$A$4,1,0)</f>
        <v>0</v>
      </c>
      <c r="I149" s="21">
        <f ca="1">IF(H149=1,HLOOKUP(MONTH(F149),Inputs!$B$11:$M$15,5),IF(YEAR($F149)&gt;$G149,0,IF(YEAR($F149)=$G149,HLOOKUP(MONTH(F149),Inputs!$B$11:$M$15,4),1)))</f>
        <v>1</v>
      </c>
      <c r="J149" s="2">
        <v>3</v>
      </c>
      <c r="K149" s="24">
        <f ca="1">$E149*I149*Inputs!$A$2</f>
        <v>3.6531000000000007</v>
      </c>
      <c r="L149" s="11">
        <f ca="1">IFERROR(J149/K149,"")</f>
        <v>0.82122033341545519</v>
      </c>
      <c r="M149" s="26">
        <f>J149/((8760)*(E149/1000))</f>
        <v>0.10312127474394987</v>
      </c>
    </row>
    <row r="150" spans="1:13" x14ac:dyDescent="0.25">
      <c r="A150" s="2">
        <v>591</v>
      </c>
      <c r="B150" s="2"/>
      <c r="C150" s="2" t="s">
        <v>5</v>
      </c>
      <c r="D150" s="2">
        <v>2</v>
      </c>
      <c r="E150" s="2">
        <v>3.3210000000000002</v>
      </c>
      <c r="F150" s="12">
        <v>40299</v>
      </c>
      <c r="G150" s="18">
        <v>2014</v>
      </c>
      <c r="H150" s="2">
        <f ca="1">IF(G150=Inputs!$A$4,1,0)</f>
        <v>0</v>
      </c>
      <c r="I150" s="21">
        <f ca="1">IF(H150=1,HLOOKUP(MONTH(F150),Inputs!$B$11:$M$15,5),IF(YEAR($F150)&gt;$G150,0,IF(YEAR($F150)=$G150,HLOOKUP(MONTH(F150),Inputs!$B$11:$M$15,4),1)))</f>
        <v>1</v>
      </c>
      <c r="J150" s="2">
        <v>3</v>
      </c>
      <c r="K150" s="24">
        <f ca="1">$E150*I150*Inputs!$A$2</f>
        <v>3.6531000000000007</v>
      </c>
      <c r="L150" s="11">
        <f ca="1">IFERROR(J150/K150,"")</f>
        <v>0.82122033341545519</v>
      </c>
      <c r="M150" s="26">
        <f>J150/((8760)*(E150/1000))</f>
        <v>0.10312127474394987</v>
      </c>
    </row>
    <row r="151" spans="1:13" x14ac:dyDescent="0.25">
      <c r="A151" s="2">
        <v>684</v>
      </c>
      <c r="B151" s="2"/>
      <c r="C151" s="2" t="s">
        <v>5</v>
      </c>
      <c r="D151" s="2">
        <v>2</v>
      </c>
      <c r="E151" s="2">
        <v>3.3210000000000002</v>
      </c>
      <c r="F151" s="12">
        <v>40299</v>
      </c>
      <c r="G151" s="18">
        <v>2014</v>
      </c>
      <c r="H151" s="2">
        <f ca="1">IF(G151=Inputs!$A$4,1,0)</f>
        <v>0</v>
      </c>
      <c r="I151" s="21">
        <f ca="1">IF(H151=1,HLOOKUP(MONTH(F151),Inputs!$B$11:$M$15,5),IF(YEAR($F151)&gt;$G151,0,IF(YEAR($F151)=$G151,HLOOKUP(MONTH(F151),Inputs!$B$11:$M$15,4),1)))</f>
        <v>1</v>
      </c>
      <c r="J151" s="2">
        <v>3</v>
      </c>
      <c r="K151" s="24">
        <f ca="1">$E151*I151*Inputs!$A$2</f>
        <v>3.6531000000000007</v>
      </c>
      <c r="L151" s="11">
        <f ca="1">IFERROR(J151/K151,"")</f>
        <v>0.82122033341545519</v>
      </c>
      <c r="M151" s="26">
        <f>J151/((8760)*(E151/1000))</f>
        <v>0.10312127474394987</v>
      </c>
    </row>
    <row r="152" spans="1:13" x14ac:dyDescent="0.25">
      <c r="A152" s="2">
        <v>812</v>
      </c>
      <c r="B152" s="2"/>
      <c r="C152" s="2" t="s">
        <v>5</v>
      </c>
      <c r="D152" s="2">
        <v>2</v>
      </c>
      <c r="E152" s="2">
        <v>3.3210000000000002</v>
      </c>
      <c r="F152" s="12">
        <v>40360</v>
      </c>
      <c r="G152" s="18">
        <v>2014</v>
      </c>
      <c r="H152" s="2">
        <f ca="1">IF(G152=Inputs!$A$4,1,0)</f>
        <v>0</v>
      </c>
      <c r="I152" s="21">
        <f ca="1">IF(H152=1,HLOOKUP(MONTH(F152),Inputs!$B$11:$M$15,5),IF(YEAR($F152)&gt;$G152,0,IF(YEAR($F152)=$G152,HLOOKUP(MONTH(F152),Inputs!$B$11:$M$15,4),1)))</f>
        <v>1</v>
      </c>
      <c r="J152" s="2">
        <v>3</v>
      </c>
      <c r="K152" s="24">
        <f ca="1">$E152*I152*Inputs!$A$2</f>
        <v>3.6531000000000007</v>
      </c>
      <c r="L152" s="11">
        <f ca="1">IFERROR(J152/K152,"")</f>
        <v>0.82122033341545519</v>
      </c>
      <c r="M152" s="26">
        <f>J152/((8760)*(E152/1000))</f>
        <v>0.10312127474394987</v>
      </c>
    </row>
    <row r="153" spans="1:13" x14ac:dyDescent="0.25">
      <c r="A153" s="2">
        <v>838</v>
      </c>
      <c r="B153" s="2"/>
      <c r="C153" s="2" t="s">
        <v>5</v>
      </c>
      <c r="D153" s="2">
        <v>2</v>
      </c>
      <c r="E153" s="2">
        <v>3.3210000000000002</v>
      </c>
      <c r="F153" s="12">
        <v>40360</v>
      </c>
      <c r="G153" s="18">
        <v>2014</v>
      </c>
      <c r="H153" s="2">
        <f ca="1">IF(G153=Inputs!$A$4,1,0)</f>
        <v>0</v>
      </c>
      <c r="I153" s="21">
        <f ca="1">IF(H153=1,HLOOKUP(MONTH(F153),Inputs!$B$11:$M$15,5),IF(YEAR($F153)&gt;$G153,0,IF(YEAR($F153)=$G153,HLOOKUP(MONTH(F153),Inputs!$B$11:$M$15,4),1)))</f>
        <v>1</v>
      </c>
      <c r="J153" s="2">
        <v>3</v>
      </c>
      <c r="K153" s="24">
        <f ca="1">$E153*I153*Inputs!$A$2</f>
        <v>3.6531000000000007</v>
      </c>
      <c r="L153" s="11">
        <f ca="1">IFERROR(J153/K153,"")</f>
        <v>0.82122033341545519</v>
      </c>
      <c r="M153" s="26">
        <f>J153/((8760)*(E153/1000))</f>
        <v>0.10312127474394987</v>
      </c>
    </row>
    <row r="154" spans="1:13" x14ac:dyDescent="0.25">
      <c r="A154" s="2">
        <v>8359</v>
      </c>
      <c r="B154" s="2"/>
      <c r="C154" s="2" t="s">
        <v>5</v>
      </c>
      <c r="D154" s="2">
        <v>13</v>
      </c>
      <c r="E154" s="2">
        <v>4.37</v>
      </c>
      <c r="F154" s="12">
        <v>41122</v>
      </c>
      <c r="G154" s="18">
        <v>2014</v>
      </c>
      <c r="H154" s="2">
        <f ca="1">IF(G154=Inputs!$A$4,1,0)</f>
        <v>0</v>
      </c>
      <c r="I154" s="21">
        <f ca="1">IF(H154=1,HLOOKUP(MONTH(F154),Inputs!$B$11:$M$15,5),IF(YEAR($F154)&gt;$G154,0,IF(YEAR($F154)=$G154,HLOOKUP(MONTH(F154),Inputs!$B$11:$M$15,4),1)))</f>
        <v>1</v>
      </c>
      <c r="J154" s="2">
        <v>4</v>
      </c>
      <c r="K154" s="24">
        <f ca="1">$E154*I154*Inputs!$A$2</f>
        <v>4.8070000000000004</v>
      </c>
      <c r="L154" s="11">
        <f ca="1">IFERROR(J154/K154,"")</f>
        <v>0.83211982525483663</v>
      </c>
      <c r="M154" s="26">
        <f>J154/((8760)*(E154/1000))</f>
        <v>0.10448993239501375</v>
      </c>
    </row>
    <row r="155" spans="1:13" x14ac:dyDescent="0.25">
      <c r="A155" s="2">
        <v>2824</v>
      </c>
      <c r="B155" s="2"/>
      <c r="C155" s="2" t="s">
        <v>5</v>
      </c>
      <c r="D155" s="2">
        <v>8</v>
      </c>
      <c r="E155" s="2">
        <v>2.1760000000000002</v>
      </c>
      <c r="F155" s="12">
        <v>40695</v>
      </c>
      <c r="G155" s="18">
        <v>2013</v>
      </c>
      <c r="H155" s="2">
        <f ca="1">IF(G155=Inputs!$A$4,1,0)</f>
        <v>0</v>
      </c>
      <c r="I155" s="21">
        <f ca="1">IF(H155=1,HLOOKUP(MONTH(F155),Inputs!$B$11:$M$15,5),IF(YEAR($F155)&gt;$G155,0,IF(YEAR($F155)=$G155,HLOOKUP(MONTH(F155),Inputs!$B$11:$M$15,4),1)))</f>
        <v>1</v>
      </c>
      <c r="J155" s="2">
        <v>2</v>
      </c>
      <c r="K155" s="24">
        <f ca="1">$E155*I155*Inputs!$A$2</f>
        <v>2.3936000000000002</v>
      </c>
      <c r="L155" s="11">
        <f ca="1">IFERROR(J155/K155,"")</f>
        <v>0.83556149732620311</v>
      </c>
      <c r="M155" s="26">
        <f>J155/((8760)*(E155/1000))</f>
        <v>0.10492210582863283</v>
      </c>
    </row>
    <row r="156" spans="1:13" x14ac:dyDescent="0.25">
      <c r="A156" s="2">
        <v>925</v>
      </c>
      <c r="B156" s="2"/>
      <c r="C156" s="2" t="s">
        <v>5</v>
      </c>
      <c r="D156" s="2">
        <v>6</v>
      </c>
      <c r="E156" s="2">
        <v>14.1</v>
      </c>
      <c r="F156" s="12">
        <v>40179</v>
      </c>
      <c r="G156" s="18">
        <v>2014</v>
      </c>
      <c r="H156" s="2">
        <f ca="1">IF(G156=Inputs!$A$4,1,0)</f>
        <v>0</v>
      </c>
      <c r="I156" s="21">
        <f ca="1">IF(H156=1,HLOOKUP(MONTH(F156),Inputs!$B$11:$M$15,5),IF(YEAR($F156)&gt;$G156,0,IF(YEAR($F156)=$G156,HLOOKUP(MONTH(F156),Inputs!$B$11:$M$15,4),1)))</f>
        <v>1</v>
      </c>
      <c r="J156" s="2">
        <v>13</v>
      </c>
      <c r="K156" s="24">
        <f ca="1">$E156*I156*Inputs!$A$2</f>
        <v>15.510000000000002</v>
      </c>
      <c r="L156" s="11">
        <f ca="1">IFERROR(J156/K156,"")</f>
        <v>0.83816892327530612</v>
      </c>
      <c r="M156" s="26">
        <f>J156/((8760)*(E156/1000))</f>
        <v>0.10524952232909097</v>
      </c>
    </row>
    <row r="157" spans="1:13" x14ac:dyDescent="0.25">
      <c r="A157" s="2">
        <v>266</v>
      </c>
      <c r="B157" s="2"/>
      <c r="C157" s="2" t="s">
        <v>5</v>
      </c>
      <c r="D157" s="2">
        <v>2</v>
      </c>
      <c r="E157" s="2">
        <v>1.08</v>
      </c>
      <c r="F157" s="12">
        <v>40057</v>
      </c>
      <c r="G157" s="18">
        <v>2010</v>
      </c>
      <c r="H157" s="2">
        <f ca="1">IF(G157=Inputs!$A$4,1,0)</f>
        <v>0</v>
      </c>
      <c r="I157" s="21">
        <f ca="1">IF(H157=1,HLOOKUP(MONTH(F157),Inputs!$B$11:$M$15,5),IF(YEAR($F157)&gt;$G157,0,IF(YEAR($F157)=$G157,HLOOKUP(MONTH(F157),Inputs!$B$11:$M$15,4),1)))</f>
        <v>1</v>
      </c>
      <c r="J157" s="2">
        <v>1</v>
      </c>
      <c r="K157" s="24">
        <f ca="1">$E157*I157*Inputs!$A$2</f>
        <v>1.1880000000000002</v>
      </c>
      <c r="L157" s="11">
        <f ca="1">IFERROR(J157/K157,"")</f>
        <v>0.84175084175084158</v>
      </c>
      <c r="M157" s="26">
        <f>J157/((8760)*(E157/1000))</f>
        <v>0.10569930661254862</v>
      </c>
    </row>
    <row r="158" spans="1:13" x14ac:dyDescent="0.25">
      <c r="A158" s="2">
        <v>502</v>
      </c>
      <c r="B158" s="2"/>
      <c r="C158" s="2" t="s">
        <v>5</v>
      </c>
      <c r="D158" s="2">
        <v>2</v>
      </c>
      <c r="E158" s="2">
        <v>5.4</v>
      </c>
      <c r="F158" s="12">
        <v>40148</v>
      </c>
      <c r="G158" s="18">
        <v>2010</v>
      </c>
      <c r="H158" s="2">
        <f ca="1">IF(G158=Inputs!$A$4,1,0)</f>
        <v>0</v>
      </c>
      <c r="I158" s="21">
        <f ca="1">IF(H158=1,HLOOKUP(MONTH(F158),Inputs!$B$11:$M$15,5),IF(YEAR($F158)&gt;$G158,0,IF(YEAR($F158)=$G158,HLOOKUP(MONTH(F158),Inputs!$B$11:$M$15,4),1)))</f>
        <v>1</v>
      </c>
      <c r="J158" s="2">
        <v>5</v>
      </c>
      <c r="K158" s="24">
        <f ca="1">$E158*I158*Inputs!$A$2</f>
        <v>5.9400000000000013</v>
      </c>
      <c r="L158" s="11">
        <f ca="1">IFERROR(J158/K158,"")</f>
        <v>0.84175084175084158</v>
      </c>
      <c r="M158" s="26">
        <f>J158/((8760)*(E158/1000))</f>
        <v>0.10569930661254862</v>
      </c>
    </row>
    <row r="159" spans="1:13" x14ac:dyDescent="0.25">
      <c r="A159" s="2">
        <v>502</v>
      </c>
      <c r="B159" s="2"/>
      <c r="C159" s="2" t="s">
        <v>5</v>
      </c>
      <c r="D159" s="2">
        <v>2</v>
      </c>
      <c r="E159" s="2">
        <v>5.4</v>
      </c>
      <c r="F159" s="12">
        <v>40148</v>
      </c>
      <c r="G159" s="18">
        <v>2011</v>
      </c>
      <c r="H159" s="2">
        <f ca="1">IF(G159=Inputs!$A$4,1,0)</f>
        <v>0</v>
      </c>
      <c r="I159" s="21">
        <f ca="1">IF(H159=1,HLOOKUP(MONTH(F159),Inputs!$B$11:$M$15,5),IF(YEAR($F159)&gt;$G159,0,IF(YEAR($F159)=$G159,HLOOKUP(MONTH(F159),Inputs!$B$11:$M$15,4),1)))</f>
        <v>1</v>
      </c>
      <c r="J159" s="2">
        <v>5</v>
      </c>
      <c r="K159" s="24">
        <f ca="1">$E159*I159*Inputs!$A$2</f>
        <v>5.9400000000000013</v>
      </c>
      <c r="L159" s="11">
        <f ca="1">IFERROR(J159/K159,"")</f>
        <v>0.84175084175084158</v>
      </c>
      <c r="M159" s="26">
        <f>J159/((8760)*(E159/1000))</f>
        <v>0.10569930661254862</v>
      </c>
    </row>
    <row r="160" spans="1:13" x14ac:dyDescent="0.25">
      <c r="A160" s="2">
        <v>1436</v>
      </c>
      <c r="B160" s="2"/>
      <c r="C160" s="2" t="s">
        <v>5</v>
      </c>
      <c r="D160" s="2">
        <v>8</v>
      </c>
      <c r="E160" s="2">
        <v>3.24</v>
      </c>
      <c r="F160" s="12">
        <v>40452</v>
      </c>
      <c r="G160" s="18">
        <v>2011</v>
      </c>
      <c r="H160" s="2">
        <f ca="1">IF(G160=Inputs!$A$4,1,0)</f>
        <v>0</v>
      </c>
      <c r="I160" s="21">
        <f ca="1">IF(H160=1,HLOOKUP(MONTH(F160),Inputs!$B$11:$M$15,5),IF(YEAR($F160)&gt;$G160,0,IF(YEAR($F160)=$G160,HLOOKUP(MONTH(F160),Inputs!$B$11:$M$15,4),1)))</f>
        <v>1</v>
      </c>
      <c r="J160" s="2">
        <v>3</v>
      </c>
      <c r="K160" s="24">
        <f ca="1">$E160*I160*Inputs!$A$2</f>
        <v>3.5640000000000005</v>
      </c>
      <c r="L160" s="11">
        <f ca="1">IFERROR(J160/K160,"")</f>
        <v>0.84175084175084158</v>
      </c>
      <c r="M160" s="26">
        <f>J160/((8760)*(E160/1000))</f>
        <v>0.10569930661254862</v>
      </c>
    </row>
    <row r="161" spans="1:13" x14ac:dyDescent="0.25">
      <c r="A161" s="2">
        <v>266</v>
      </c>
      <c r="B161" s="2"/>
      <c r="C161" s="2" t="s">
        <v>5</v>
      </c>
      <c r="D161" s="2">
        <v>2</v>
      </c>
      <c r="E161" s="2">
        <v>1.08</v>
      </c>
      <c r="F161" s="12">
        <v>40057</v>
      </c>
      <c r="G161" s="18">
        <v>2012</v>
      </c>
      <c r="H161" s="2">
        <f ca="1">IF(G161=Inputs!$A$4,1,0)</f>
        <v>0</v>
      </c>
      <c r="I161" s="21">
        <f ca="1">IF(H161=1,HLOOKUP(MONTH(F161),Inputs!$B$11:$M$15,5),IF(YEAR($F161)&gt;$G161,0,IF(YEAR($F161)=$G161,HLOOKUP(MONTH(F161),Inputs!$B$11:$M$15,4),1)))</f>
        <v>1</v>
      </c>
      <c r="J161" s="2">
        <v>1</v>
      </c>
      <c r="K161" s="24">
        <f ca="1">$E161*I161*Inputs!$A$2</f>
        <v>1.1880000000000002</v>
      </c>
      <c r="L161" s="11">
        <f ca="1">IFERROR(J161/K161,"")</f>
        <v>0.84175084175084158</v>
      </c>
      <c r="M161" s="26">
        <f>J161/((8760)*(E161/1000))</f>
        <v>0.10569930661254862</v>
      </c>
    </row>
    <row r="162" spans="1:13" x14ac:dyDescent="0.25">
      <c r="A162" s="2">
        <v>502</v>
      </c>
      <c r="B162" s="2"/>
      <c r="C162" s="2" t="s">
        <v>5</v>
      </c>
      <c r="D162" s="2">
        <v>2</v>
      </c>
      <c r="E162" s="2">
        <v>5.4</v>
      </c>
      <c r="F162" s="12">
        <v>40148</v>
      </c>
      <c r="G162" s="18">
        <v>2012</v>
      </c>
      <c r="H162" s="2">
        <f ca="1">IF(G162=Inputs!$A$4,1,0)</f>
        <v>0</v>
      </c>
      <c r="I162" s="21">
        <f ca="1">IF(H162=1,HLOOKUP(MONTH(F162),Inputs!$B$11:$M$15,5),IF(YEAR($F162)&gt;$G162,0,IF(YEAR($F162)=$G162,HLOOKUP(MONTH(F162),Inputs!$B$11:$M$15,4),1)))</f>
        <v>1</v>
      </c>
      <c r="J162" s="2">
        <v>5</v>
      </c>
      <c r="K162" s="24">
        <f ca="1">$E162*I162*Inputs!$A$2</f>
        <v>5.9400000000000013</v>
      </c>
      <c r="L162" s="11">
        <f ca="1">IFERROR(J162/K162,"")</f>
        <v>0.84175084175084158</v>
      </c>
      <c r="M162" s="26">
        <f>J162/((8760)*(E162/1000))</f>
        <v>0.10569930661254862</v>
      </c>
    </row>
    <row r="163" spans="1:13" x14ac:dyDescent="0.25">
      <c r="A163" s="2">
        <v>266</v>
      </c>
      <c r="B163" s="2"/>
      <c r="C163" s="2" t="s">
        <v>5</v>
      </c>
      <c r="D163" s="2">
        <v>2</v>
      </c>
      <c r="E163" s="2">
        <v>1.08</v>
      </c>
      <c r="F163" s="12">
        <v>40057</v>
      </c>
      <c r="G163" s="18">
        <v>2013</v>
      </c>
      <c r="H163" s="2">
        <f ca="1">IF(G163=Inputs!$A$4,1,0)</f>
        <v>0</v>
      </c>
      <c r="I163" s="21">
        <f ca="1">IF(H163=1,HLOOKUP(MONTH(F163),Inputs!$B$11:$M$15,5),IF(YEAR($F163)&gt;$G163,0,IF(YEAR($F163)=$G163,HLOOKUP(MONTH(F163),Inputs!$B$11:$M$15,4),1)))</f>
        <v>1</v>
      </c>
      <c r="J163" s="2">
        <v>1</v>
      </c>
      <c r="K163" s="24">
        <f ca="1">$E163*I163*Inputs!$A$2</f>
        <v>1.1880000000000002</v>
      </c>
      <c r="L163" s="11">
        <f ca="1">IFERROR(J163/K163,"")</f>
        <v>0.84175084175084158</v>
      </c>
      <c r="M163" s="26">
        <f>J163/((8760)*(E163/1000))</f>
        <v>0.10569930661254862</v>
      </c>
    </row>
    <row r="164" spans="1:13" x14ac:dyDescent="0.25">
      <c r="A164" s="2">
        <v>502</v>
      </c>
      <c r="B164" s="2"/>
      <c r="C164" s="2" t="s">
        <v>5</v>
      </c>
      <c r="D164" s="2">
        <v>2</v>
      </c>
      <c r="E164" s="2">
        <v>5.4</v>
      </c>
      <c r="F164" s="12">
        <v>40148</v>
      </c>
      <c r="G164" s="18">
        <v>2013</v>
      </c>
      <c r="H164" s="2">
        <f ca="1">IF(G164=Inputs!$A$4,1,0)</f>
        <v>0</v>
      </c>
      <c r="I164" s="21">
        <f ca="1">IF(H164=1,HLOOKUP(MONTH(F164),Inputs!$B$11:$M$15,5),IF(YEAR($F164)&gt;$G164,0,IF(YEAR($F164)=$G164,HLOOKUP(MONTH(F164),Inputs!$B$11:$M$15,4),1)))</f>
        <v>1</v>
      </c>
      <c r="J164" s="2">
        <v>5</v>
      </c>
      <c r="K164" s="24">
        <f ca="1">$E164*I164*Inputs!$A$2</f>
        <v>5.9400000000000013</v>
      </c>
      <c r="L164" s="11">
        <f ca="1">IFERROR(J164/K164,"")</f>
        <v>0.84175084175084158</v>
      </c>
      <c r="M164" s="26">
        <f>J164/((8760)*(E164/1000))</f>
        <v>0.10569930661254862</v>
      </c>
    </row>
    <row r="165" spans="1:13" x14ac:dyDescent="0.25">
      <c r="A165" s="2">
        <v>1436</v>
      </c>
      <c r="B165" s="2"/>
      <c r="C165" s="2" t="s">
        <v>5</v>
      </c>
      <c r="D165" s="2">
        <v>8</v>
      </c>
      <c r="E165" s="2">
        <v>3.24</v>
      </c>
      <c r="F165" s="12">
        <v>40452</v>
      </c>
      <c r="G165" s="18">
        <v>2013</v>
      </c>
      <c r="H165" s="2">
        <f ca="1">IF(G165=Inputs!$A$4,1,0)</f>
        <v>0</v>
      </c>
      <c r="I165" s="21">
        <f ca="1">IF(H165=1,HLOOKUP(MONTH(F165),Inputs!$B$11:$M$15,5),IF(YEAR($F165)&gt;$G165,0,IF(YEAR($F165)=$G165,HLOOKUP(MONTH(F165),Inputs!$B$11:$M$15,4),1)))</f>
        <v>1</v>
      </c>
      <c r="J165" s="2">
        <v>3</v>
      </c>
      <c r="K165" s="24">
        <f ca="1">$E165*I165*Inputs!$A$2</f>
        <v>3.5640000000000005</v>
      </c>
      <c r="L165" s="11">
        <f ca="1">IFERROR(J165/K165,"")</f>
        <v>0.84175084175084158</v>
      </c>
      <c r="M165" s="26">
        <f>J165/((8760)*(E165/1000))</f>
        <v>0.10569930661254862</v>
      </c>
    </row>
    <row r="166" spans="1:13" x14ac:dyDescent="0.25">
      <c r="A166" s="2">
        <v>502</v>
      </c>
      <c r="B166" s="2"/>
      <c r="C166" s="2" t="s">
        <v>5</v>
      </c>
      <c r="D166" s="2">
        <v>2</v>
      </c>
      <c r="E166" s="2">
        <v>5.4</v>
      </c>
      <c r="F166" s="12">
        <v>40148</v>
      </c>
      <c r="G166" s="18">
        <v>2014</v>
      </c>
      <c r="H166" s="2">
        <f ca="1">IF(G166=Inputs!$A$4,1,0)</f>
        <v>0</v>
      </c>
      <c r="I166" s="21">
        <f ca="1">IF(H166=1,HLOOKUP(MONTH(F166),Inputs!$B$11:$M$15,5),IF(YEAR($F166)&gt;$G166,0,IF(YEAR($F166)=$G166,HLOOKUP(MONTH(F166),Inputs!$B$11:$M$15,4),1)))</f>
        <v>1</v>
      </c>
      <c r="J166" s="2">
        <v>5</v>
      </c>
      <c r="K166" s="24">
        <f ca="1">$E166*I166*Inputs!$A$2</f>
        <v>5.9400000000000013</v>
      </c>
      <c r="L166" s="11">
        <f ca="1">IFERROR(J166/K166,"")</f>
        <v>0.84175084175084158</v>
      </c>
      <c r="M166" s="26">
        <f>J166/((8760)*(E166/1000))</f>
        <v>0.10569930661254862</v>
      </c>
    </row>
    <row r="167" spans="1:13" x14ac:dyDescent="0.25">
      <c r="A167" s="2">
        <v>665</v>
      </c>
      <c r="B167" s="2"/>
      <c r="C167" s="2" t="s">
        <v>5</v>
      </c>
      <c r="D167" s="2">
        <v>9</v>
      </c>
      <c r="E167" s="2">
        <v>3.2370000000000001</v>
      </c>
      <c r="F167" s="12">
        <v>40269</v>
      </c>
      <c r="G167" s="18">
        <v>2011</v>
      </c>
      <c r="H167" s="2">
        <f ca="1">IF(G167=Inputs!$A$4,1,0)</f>
        <v>0</v>
      </c>
      <c r="I167" s="21">
        <f ca="1">IF(H167=1,HLOOKUP(MONTH(F167),Inputs!$B$11:$M$15,5),IF(YEAR($F167)&gt;$G167,0,IF(YEAR($F167)=$G167,HLOOKUP(MONTH(F167),Inputs!$B$11:$M$15,4),1)))</f>
        <v>1</v>
      </c>
      <c r="J167" s="2">
        <v>3</v>
      </c>
      <c r="K167" s="24">
        <f ca="1">$E167*I167*Inputs!$A$2</f>
        <v>3.5607000000000002</v>
      </c>
      <c r="L167" s="11">
        <f ca="1">IFERROR(J167/K167,"")</f>
        <v>0.84253096301289065</v>
      </c>
      <c r="M167" s="26">
        <f>J167/((8760)*(E167/1000))</f>
        <v>0.10579726704499767</v>
      </c>
    </row>
    <row r="168" spans="1:13" x14ac:dyDescent="0.25">
      <c r="A168" s="2">
        <v>665</v>
      </c>
      <c r="B168" s="2"/>
      <c r="C168" s="2" t="s">
        <v>5</v>
      </c>
      <c r="D168" s="2">
        <v>9</v>
      </c>
      <c r="E168" s="2">
        <v>3.2370000000000001</v>
      </c>
      <c r="F168" s="12">
        <v>40269</v>
      </c>
      <c r="G168" s="18">
        <v>2012</v>
      </c>
      <c r="H168" s="2">
        <f ca="1">IF(G168=Inputs!$A$4,1,0)</f>
        <v>0</v>
      </c>
      <c r="I168" s="21">
        <f ca="1">IF(H168=1,HLOOKUP(MONTH(F168),Inputs!$B$11:$M$15,5),IF(YEAR($F168)&gt;$G168,0,IF(YEAR($F168)=$G168,HLOOKUP(MONTH(F168),Inputs!$B$11:$M$15,4),1)))</f>
        <v>1</v>
      </c>
      <c r="J168" s="2">
        <v>3</v>
      </c>
      <c r="K168" s="24">
        <f ca="1">$E168*I168*Inputs!$A$2</f>
        <v>3.5607000000000002</v>
      </c>
      <c r="L168" s="11">
        <f ca="1">IFERROR(J168/K168,"")</f>
        <v>0.84253096301289065</v>
      </c>
      <c r="M168" s="26">
        <f>J168/((8760)*(E168/1000))</f>
        <v>0.10579726704499767</v>
      </c>
    </row>
    <row r="169" spans="1:13" x14ac:dyDescent="0.25">
      <c r="A169" s="2">
        <v>926</v>
      </c>
      <c r="B169" s="2"/>
      <c r="C169" s="2" t="s">
        <v>5</v>
      </c>
      <c r="D169" s="2">
        <v>9</v>
      </c>
      <c r="E169" s="2">
        <v>3.2370000000000001</v>
      </c>
      <c r="F169" s="12">
        <v>40422</v>
      </c>
      <c r="G169" s="18">
        <v>2012</v>
      </c>
      <c r="H169" s="2">
        <f ca="1">IF(G169=Inputs!$A$4,1,0)</f>
        <v>0</v>
      </c>
      <c r="I169" s="21">
        <f ca="1">IF(H169=1,HLOOKUP(MONTH(F169),Inputs!$B$11:$M$15,5),IF(YEAR($F169)&gt;$G169,0,IF(YEAR($F169)=$G169,HLOOKUP(MONTH(F169),Inputs!$B$11:$M$15,4),1)))</f>
        <v>1</v>
      </c>
      <c r="J169" s="2">
        <v>3</v>
      </c>
      <c r="K169" s="24">
        <f ca="1">$E169*I169*Inputs!$A$2</f>
        <v>3.5607000000000002</v>
      </c>
      <c r="L169" s="11">
        <f ca="1">IFERROR(J169/K169,"")</f>
        <v>0.84253096301289065</v>
      </c>
      <c r="M169" s="26">
        <f>J169/((8760)*(E169/1000))</f>
        <v>0.10579726704499767</v>
      </c>
    </row>
    <row r="170" spans="1:13" x14ac:dyDescent="0.25">
      <c r="A170" s="2">
        <v>665</v>
      </c>
      <c r="B170" s="2"/>
      <c r="C170" s="2" t="s">
        <v>5</v>
      </c>
      <c r="D170" s="2">
        <v>9</v>
      </c>
      <c r="E170" s="2">
        <v>3.2370000000000001</v>
      </c>
      <c r="F170" s="12">
        <v>40269</v>
      </c>
      <c r="G170" s="18">
        <v>2013</v>
      </c>
      <c r="H170" s="2">
        <f ca="1">IF(G170=Inputs!$A$4,1,0)</f>
        <v>0</v>
      </c>
      <c r="I170" s="21">
        <f ca="1">IF(H170=1,HLOOKUP(MONTH(F170),Inputs!$B$11:$M$15,5),IF(YEAR($F170)&gt;$G170,0,IF(YEAR($F170)=$G170,HLOOKUP(MONTH(F170),Inputs!$B$11:$M$15,4),1)))</f>
        <v>1</v>
      </c>
      <c r="J170" s="2">
        <v>3</v>
      </c>
      <c r="K170" s="24">
        <f ca="1">$E170*I170*Inputs!$A$2</f>
        <v>3.5607000000000002</v>
      </c>
      <c r="L170" s="11">
        <f ca="1">IFERROR(J170/K170,"")</f>
        <v>0.84253096301289065</v>
      </c>
      <c r="M170" s="26">
        <f>J170/((8760)*(E170/1000))</f>
        <v>0.10579726704499767</v>
      </c>
    </row>
    <row r="171" spans="1:13" x14ac:dyDescent="0.25">
      <c r="A171" s="2">
        <v>926</v>
      </c>
      <c r="B171" s="2"/>
      <c r="C171" s="2" t="s">
        <v>5</v>
      </c>
      <c r="D171" s="2">
        <v>9</v>
      </c>
      <c r="E171" s="2">
        <v>3.2370000000000001</v>
      </c>
      <c r="F171" s="12">
        <v>40422</v>
      </c>
      <c r="G171" s="18">
        <v>2013</v>
      </c>
      <c r="H171" s="2">
        <f ca="1">IF(G171=Inputs!$A$4,1,0)</f>
        <v>0</v>
      </c>
      <c r="I171" s="21">
        <f ca="1">IF(H171=1,HLOOKUP(MONTH(F171),Inputs!$B$11:$M$15,5),IF(YEAR($F171)&gt;$G171,0,IF(YEAR($F171)=$G171,HLOOKUP(MONTH(F171),Inputs!$B$11:$M$15,4),1)))</f>
        <v>1</v>
      </c>
      <c r="J171" s="2">
        <v>3</v>
      </c>
      <c r="K171" s="24">
        <f ca="1">$E171*I171*Inputs!$A$2</f>
        <v>3.5607000000000002</v>
      </c>
      <c r="L171" s="11">
        <f ca="1">IFERROR(J171/K171,"")</f>
        <v>0.84253096301289065</v>
      </c>
      <c r="M171" s="26">
        <f>J171/((8760)*(E171/1000))</f>
        <v>0.10579726704499767</v>
      </c>
    </row>
    <row r="172" spans="1:13" x14ac:dyDescent="0.25">
      <c r="A172" s="2">
        <v>926</v>
      </c>
      <c r="B172" s="2"/>
      <c r="C172" s="2" t="s">
        <v>5</v>
      </c>
      <c r="D172" s="2">
        <v>9</v>
      </c>
      <c r="E172" s="2">
        <v>3.2370000000000001</v>
      </c>
      <c r="F172" s="12">
        <v>40422</v>
      </c>
      <c r="G172" s="18">
        <v>2014</v>
      </c>
      <c r="H172" s="2">
        <f ca="1">IF(G172=Inputs!$A$4,1,0)</f>
        <v>0</v>
      </c>
      <c r="I172" s="21">
        <f ca="1">IF(H172=1,HLOOKUP(MONTH(F172),Inputs!$B$11:$M$15,5),IF(YEAR($F172)&gt;$G172,0,IF(YEAR($F172)=$G172,HLOOKUP(MONTH(F172),Inputs!$B$11:$M$15,4),1)))</f>
        <v>1</v>
      </c>
      <c r="J172" s="2">
        <v>3</v>
      </c>
      <c r="K172" s="24">
        <f ca="1">$E172*I172*Inputs!$A$2</f>
        <v>3.5607000000000002</v>
      </c>
      <c r="L172" s="11">
        <f ca="1">IFERROR(J172/K172,"")</f>
        <v>0.84253096301289065</v>
      </c>
      <c r="M172" s="26">
        <f>J172/((8760)*(E172/1000))</f>
        <v>0.10579726704499767</v>
      </c>
    </row>
    <row r="173" spans="1:13" x14ac:dyDescent="0.25">
      <c r="A173" s="2">
        <v>8338</v>
      </c>
      <c r="B173" s="2"/>
      <c r="C173" s="2" t="s">
        <v>5</v>
      </c>
      <c r="D173" s="2">
        <v>8</v>
      </c>
      <c r="E173" s="2">
        <v>6.45</v>
      </c>
      <c r="F173" s="12">
        <v>41153</v>
      </c>
      <c r="G173" s="18">
        <v>2013</v>
      </c>
      <c r="H173" s="2">
        <f ca="1">IF(G173=Inputs!$A$4,1,0)</f>
        <v>0</v>
      </c>
      <c r="I173" s="21">
        <f ca="1">IF(H173=1,HLOOKUP(MONTH(F173),Inputs!$B$11:$M$15,5),IF(YEAR($F173)&gt;$G173,0,IF(YEAR($F173)=$G173,HLOOKUP(MONTH(F173),Inputs!$B$11:$M$15,4),1)))</f>
        <v>1</v>
      </c>
      <c r="J173" s="2">
        <v>6</v>
      </c>
      <c r="K173" s="24">
        <f ca="1">$E173*I173*Inputs!$A$2</f>
        <v>7.0950000000000006</v>
      </c>
      <c r="L173" s="11">
        <f ca="1">IFERROR(J173/K173,"")</f>
        <v>0.84566596194503163</v>
      </c>
      <c r="M173" s="26">
        <f>J173/((8760)*(E173/1000))</f>
        <v>0.10619093129446745</v>
      </c>
    </row>
    <row r="174" spans="1:13" x14ac:dyDescent="0.25">
      <c r="A174" s="2">
        <v>8338</v>
      </c>
      <c r="B174" s="2"/>
      <c r="C174" s="2" t="s">
        <v>5</v>
      </c>
      <c r="D174" s="2">
        <v>8</v>
      </c>
      <c r="E174" s="2">
        <v>6.45</v>
      </c>
      <c r="F174" s="12">
        <v>41153</v>
      </c>
      <c r="G174" s="18">
        <v>2014</v>
      </c>
      <c r="H174" s="2">
        <f ca="1">IF(G174=Inputs!$A$4,1,0)</f>
        <v>0</v>
      </c>
      <c r="I174" s="21">
        <f ca="1">IF(H174=1,HLOOKUP(MONTH(F174),Inputs!$B$11:$M$15,5),IF(YEAR($F174)&gt;$G174,0,IF(YEAR($F174)=$G174,HLOOKUP(MONTH(F174),Inputs!$B$11:$M$15,4),1)))</f>
        <v>1</v>
      </c>
      <c r="J174" s="2">
        <v>6</v>
      </c>
      <c r="K174" s="24">
        <f ca="1">$E174*I174*Inputs!$A$2</f>
        <v>7.0950000000000006</v>
      </c>
      <c r="L174" s="11">
        <f ca="1">IFERROR(J174/K174,"")</f>
        <v>0.84566596194503163</v>
      </c>
      <c r="M174" s="26">
        <f>J174/((8760)*(E174/1000))</f>
        <v>0.10619093129446745</v>
      </c>
    </row>
    <row r="175" spans="1:13" x14ac:dyDescent="0.25">
      <c r="A175" s="2">
        <v>8345</v>
      </c>
      <c r="B175" s="2"/>
      <c r="C175" s="2" t="s">
        <v>5</v>
      </c>
      <c r="D175" s="2">
        <v>13</v>
      </c>
      <c r="E175" s="2">
        <v>4.3</v>
      </c>
      <c r="F175" s="12">
        <v>41122</v>
      </c>
      <c r="G175" s="18">
        <v>2013</v>
      </c>
      <c r="H175" s="2">
        <f ca="1">IF(G175=Inputs!$A$4,1,0)</f>
        <v>0</v>
      </c>
      <c r="I175" s="21">
        <f ca="1">IF(H175=1,HLOOKUP(MONTH(F175),Inputs!$B$11:$M$15,5),IF(YEAR($F175)&gt;$G175,0,IF(YEAR($F175)=$G175,HLOOKUP(MONTH(F175),Inputs!$B$11:$M$15,4),1)))</f>
        <v>1</v>
      </c>
      <c r="J175" s="2">
        <v>4</v>
      </c>
      <c r="K175" s="24">
        <f ca="1">$E175*I175*Inputs!$A$2</f>
        <v>4.7300000000000004</v>
      </c>
      <c r="L175" s="11">
        <f ca="1">IFERROR(J175/K175,"")</f>
        <v>0.84566596194503163</v>
      </c>
      <c r="M175" s="26">
        <f>J175/((8760)*(E175/1000))</f>
        <v>0.10619093129446745</v>
      </c>
    </row>
    <row r="176" spans="1:13" x14ac:dyDescent="0.25">
      <c r="A176" s="2">
        <v>8349</v>
      </c>
      <c r="B176" s="2"/>
      <c r="C176" s="2" t="s">
        <v>5</v>
      </c>
      <c r="D176" s="2">
        <v>13</v>
      </c>
      <c r="E176" s="2">
        <v>3.22</v>
      </c>
      <c r="F176" s="12">
        <v>41153</v>
      </c>
      <c r="G176" s="18">
        <v>2013</v>
      </c>
      <c r="H176" s="2">
        <f ca="1">IF(G176=Inputs!$A$4,1,0)</f>
        <v>0</v>
      </c>
      <c r="I176" s="21">
        <f ca="1">IF(H176=1,HLOOKUP(MONTH(F176),Inputs!$B$11:$M$15,5),IF(YEAR($F176)&gt;$G176,0,IF(YEAR($F176)=$G176,HLOOKUP(MONTH(F176),Inputs!$B$11:$M$15,4),1)))</f>
        <v>1</v>
      </c>
      <c r="J176" s="2">
        <v>3</v>
      </c>
      <c r="K176" s="24">
        <f ca="1">$E176*I176*Inputs!$A$2</f>
        <v>3.5420000000000007</v>
      </c>
      <c r="L176" s="11">
        <f ca="1">IFERROR(J176/K176,"")</f>
        <v>0.84697910784867292</v>
      </c>
      <c r="M176" s="26">
        <f>J176/((8760)*(E176/1000))</f>
        <v>0.1063558240449247</v>
      </c>
    </row>
    <row r="177" spans="1:13" x14ac:dyDescent="0.25">
      <c r="A177" s="2">
        <v>8346</v>
      </c>
      <c r="B177" s="2"/>
      <c r="C177" s="2" t="s">
        <v>5</v>
      </c>
      <c r="D177" s="2">
        <v>13</v>
      </c>
      <c r="E177" s="2">
        <v>3.22</v>
      </c>
      <c r="F177" s="12">
        <v>41153</v>
      </c>
      <c r="G177" s="18">
        <v>2014</v>
      </c>
      <c r="H177" s="2">
        <f ca="1">IF(G177=Inputs!$A$4,1,0)</f>
        <v>0</v>
      </c>
      <c r="I177" s="21">
        <f ca="1">IF(H177=1,HLOOKUP(MONTH(F177),Inputs!$B$11:$M$15,5),IF(YEAR($F177)&gt;$G177,0,IF(YEAR($F177)=$G177,HLOOKUP(MONTH(F177),Inputs!$B$11:$M$15,4),1)))</f>
        <v>1</v>
      </c>
      <c r="J177" s="2">
        <v>3</v>
      </c>
      <c r="K177" s="24">
        <f ca="1">$E177*I177*Inputs!$A$2</f>
        <v>3.5420000000000007</v>
      </c>
      <c r="L177" s="11">
        <f ca="1">IFERROR(J177/K177,"")</f>
        <v>0.84697910784867292</v>
      </c>
      <c r="M177" s="26">
        <f>J177/((8760)*(E177/1000))</f>
        <v>0.1063558240449247</v>
      </c>
    </row>
    <row r="178" spans="1:13" x14ac:dyDescent="0.25">
      <c r="A178" s="2">
        <v>8361</v>
      </c>
      <c r="B178" s="2"/>
      <c r="C178" s="2" t="s">
        <v>5</v>
      </c>
      <c r="D178" s="2">
        <v>13</v>
      </c>
      <c r="E178" s="2">
        <v>3.22</v>
      </c>
      <c r="F178" s="12">
        <v>41153</v>
      </c>
      <c r="G178" s="18">
        <v>2014</v>
      </c>
      <c r="H178" s="2">
        <f ca="1">IF(G178=Inputs!$A$4,1,0)</f>
        <v>0</v>
      </c>
      <c r="I178" s="21">
        <f ca="1">IF(H178=1,HLOOKUP(MONTH(F178),Inputs!$B$11:$M$15,5),IF(YEAR($F178)&gt;$G178,0,IF(YEAR($F178)=$G178,HLOOKUP(MONTH(F178),Inputs!$B$11:$M$15,4),1)))</f>
        <v>1</v>
      </c>
      <c r="J178" s="2">
        <v>3</v>
      </c>
      <c r="K178" s="24">
        <f ca="1">$E178*I178*Inputs!$A$2</f>
        <v>3.5420000000000007</v>
      </c>
      <c r="L178" s="11">
        <f ca="1">IFERROR(J178/K178,"")</f>
        <v>0.84697910784867292</v>
      </c>
      <c r="M178" s="26">
        <f>J178/((8760)*(E178/1000))</f>
        <v>0.1063558240449247</v>
      </c>
    </row>
    <row r="179" spans="1:13" x14ac:dyDescent="0.25">
      <c r="A179" s="2">
        <v>8368</v>
      </c>
      <c r="B179" s="2"/>
      <c r="C179" s="2" t="s">
        <v>5</v>
      </c>
      <c r="D179" s="2">
        <v>13</v>
      </c>
      <c r="E179" s="2">
        <v>3.22</v>
      </c>
      <c r="F179" s="12">
        <v>41153</v>
      </c>
      <c r="G179" s="18">
        <v>2014</v>
      </c>
      <c r="H179" s="2">
        <f ca="1">IF(G179=Inputs!$A$4,1,0)</f>
        <v>0</v>
      </c>
      <c r="I179" s="21">
        <f ca="1">IF(H179=1,HLOOKUP(MONTH(F179),Inputs!$B$11:$M$15,5),IF(YEAR($F179)&gt;$G179,0,IF(YEAR($F179)=$G179,HLOOKUP(MONTH(F179),Inputs!$B$11:$M$15,4),1)))</f>
        <v>1</v>
      </c>
      <c r="J179" s="2">
        <v>3</v>
      </c>
      <c r="K179" s="24">
        <f ca="1">$E179*I179*Inputs!$A$2</f>
        <v>3.5420000000000007</v>
      </c>
      <c r="L179" s="11">
        <f ca="1">IFERROR(J179/K179,"")</f>
        <v>0.84697910784867292</v>
      </c>
      <c r="M179" s="26">
        <f>J179/((8760)*(E179/1000))</f>
        <v>0.1063558240449247</v>
      </c>
    </row>
    <row r="180" spans="1:13" x14ac:dyDescent="0.25">
      <c r="A180" s="2">
        <v>602</v>
      </c>
      <c r="B180" s="2"/>
      <c r="C180" s="2" t="s">
        <v>5</v>
      </c>
      <c r="D180" s="2">
        <v>10</v>
      </c>
      <c r="E180" s="2">
        <v>3.2029999999999998</v>
      </c>
      <c r="F180" s="12">
        <v>40299</v>
      </c>
      <c r="G180" s="18">
        <v>2012</v>
      </c>
      <c r="H180" s="2">
        <f ca="1">IF(G180=Inputs!$A$4,1,0)</f>
        <v>0</v>
      </c>
      <c r="I180" s="21">
        <f ca="1">IF(H180=1,HLOOKUP(MONTH(F180),Inputs!$B$11:$M$15,5),IF(YEAR($F180)&gt;$G180,0,IF(YEAR($F180)=$G180,HLOOKUP(MONTH(F180),Inputs!$B$11:$M$15,4),1)))</f>
        <v>1</v>
      </c>
      <c r="J180" s="2">
        <v>3</v>
      </c>
      <c r="K180" s="24">
        <f ca="1">$E180*I180*Inputs!$A$2</f>
        <v>3.5233000000000003</v>
      </c>
      <c r="L180" s="11">
        <f ca="1">IFERROR(J180/K180,"")</f>
        <v>0.85147446995714238</v>
      </c>
      <c r="M180" s="26">
        <f>J180/((8760)*(E180/1000))</f>
        <v>0.1069203101544357</v>
      </c>
    </row>
    <row r="181" spans="1:13" x14ac:dyDescent="0.25">
      <c r="A181" s="2">
        <v>602</v>
      </c>
      <c r="B181" s="2"/>
      <c r="C181" s="2" t="s">
        <v>5</v>
      </c>
      <c r="D181" s="2">
        <v>10</v>
      </c>
      <c r="E181" s="2">
        <v>3.2029999999999998</v>
      </c>
      <c r="F181" s="12">
        <v>40299</v>
      </c>
      <c r="G181" s="18">
        <v>2013</v>
      </c>
      <c r="H181" s="2">
        <f ca="1">IF(G181=Inputs!$A$4,1,0)</f>
        <v>0</v>
      </c>
      <c r="I181" s="21">
        <f ca="1">IF(H181=1,HLOOKUP(MONTH(F181),Inputs!$B$11:$M$15,5),IF(YEAR($F181)&gt;$G181,0,IF(YEAR($F181)=$G181,HLOOKUP(MONTH(F181),Inputs!$B$11:$M$15,4),1)))</f>
        <v>1</v>
      </c>
      <c r="J181" s="2">
        <v>3</v>
      </c>
      <c r="K181" s="24">
        <f ca="1">$E181*I181*Inputs!$A$2</f>
        <v>3.5233000000000003</v>
      </c>
      <c r="L181" s="11">
        <f ca="1">IFERROR(J181/K181,"")</f>
        <v>0.85147446995714238</v>
      </c>
      <c r="M181" s="26">
        <f>J181/((8760)*(E181/1000))</f>
        <v>0.1069203101544357</v>
      </c>
    </row>
    <row r="182" spans="1:13" x14ac:dyDescent="0.25">
      <c r="A182" s="2">
        <v>602</v>
      </c>
      <c r="B182" s="2"/>
      <c r="C182" s="2" t="s">
        <v>5</v>
      </c>
      <c r="D182" s="2">
        <v>10</v>
      </c>
      <c r="E182" s="2">
        <v>3.2029999999999998</v>
      </c>
      <c r="F182" s="12">
        <v>40299</v>
      </c>
      <c r="G182" s="18">
        <v>2014</v>
      </c>
      <c r="H182" s="2">
        <f ca="1">IF(G182=Inputs!$A$4,1,0)</f>
        <v>0</v>
      </c>
      <c r="I182" s="21">
        <f ca="1">IF(H182=1,HLOOKUP(MONTH(F182),Inputs!$B$11:$M$15,5),IF(YEAR($F182)&gt;$G182,0,IF(YEAR($F182)=$G182,HLOOKUP(MONTH(F182),Inputs!$B$11:$M$15,4),1)))</f>
        <v>1</v>
      </c>
      <c r="J182" s="2">
        <v>3</v>
      </c>
      <c r="K182" s="24">
        <f ca="1">$E182*I182*Inputs!$A$2</f>
        <v>3.5233000000000003</v>
      </c>
      <c r="L182" s="11">
        <f ca="1">IFERROR(J182/K182,"")</f>
        <v>0.85147446995714238</v>
      </c>
      <c r="M182" s="26">
        <f>J182/((8760)*(E182/1000))</f>
        <v>0.1069203101544357</v>
      </c>
    </row>
    <row r="183" spans="1:13" x14ac:dyDescent="0.25">
      <c r="A183" s="2">
        <v>171</v>
      </c>
      <c r="B183" s="2"/>
      <c r="C183" s="2" t="s">
        <v>5</v>
      </c>
      <c r="D183" s="2">
        <v>2</v>
      </c>
      <c r="E183" s="2">
        <v>3.18</v>
      </c>
      <c r="F183" s="12">
        <v>40057</v>
      </c>
      <c r="G183" s="18">
        <v>2010</v>
      </c>
      <c r="H183" s="2">
        <f ca="1">IF(G183=Inputs!$A$4,1,0)</f>
        <v>0</v>
      </c>
      <c r="I183" s="21">
        <f ca="1">IF(H183=1,HLOOKUP(MONTH(F183),Inputs!$B$11:$M$15,5),IF(YEAR($F183)&gt;$G183,0,IF(YEAR($F183)=$G183,HLOOKUP(MONTH(F183),Inputs!$B$11:$M$15,4),1)))</f>
        <v>1</v>
      </c>
      <c r="J183" s="2">
        <v>3</v>
      </c>
      <c r="K183" s="24">
        <f ca="1">$E183*I183*Inputs!$A$2</f>
        <v>3.4980000000000007</v>
      </c>
      <c r="L183" s="11">
        <f ca="1">IFERROR(J183/K183,"")</f>
        <v>0.85763293310463107</v>
      </c>
      <c r="M183" s="26">
        <f>J183/((8760)*(E183/1000))</f>
        <v>0.10769363315240803</v>
      </c>
    </row>
    <row r="184" spans="1:13" x14ac:dyDescent="0.25">
      <c r="A184" s="2">
        <v>171</v>
      </c>
      <c r="B184" s="2"/>
      <c r="C184" s="2" t="s">
        <v>5</v>
      </c>
      <c r="D184" s="2">
        <v>2</v>
      </c>
      <c r="E184" s="2">
        <v>3.18</v>
      </c>
      <c r="F184" s="12">
        <v>40057</v>
      </c>
      <c r="G184" s="18">
        <v>2012</v>
      </c>
      <c r="H184" s="2">
        <f ca="1">IF(G184=Inputs!$A$4,1,0)</f>
        <v>0</v>
      </c>
      <c r="I184" s="21">
        <f ca="1">IF(H184=1,HLOOKUP(MONTH(F184),Inputs!$B$11:$M$15,5),IF(YEAR($F184)&gt;$G184,0,IF(YEAR($F184)=$G184,HLOOKUP(MONTH(F184),Inputs!$B$11:$M$15,4),1)))</f>
        <v>1</v>
      </c>
      <c r="J184" s="2">
        <v>3</v>
      </c>
      <c r="K184" s="24">
        <f ca="1">$E184*I184*Inputs!$A$2</f>
        <v>3.4980000000000007</v>
      </c>
      <c r="L184" s="11">
        <f ca="1">IFERROR(J184/K184,"")</f>
        <v>0.85763293310463107</v>
      </c>
      <c r="M184" s="26">
        <f>J184/((8760)*(E184/1000))</f>
        <v>0.10769363315240803</v>
      </c>
    </row>
    <row r="185" spans="1:13" x14ac:dyDescent="0.25">
      <c r="A185" s="2">
        <v>171</v>
      </c>
      <c r="B185" s="2"/>
      <c r="C185" s="2" t="s">
        <v>5</v>
      </c>
      <c r="D185" s="2">
        <v>2</v>
      </c>
      <c r="E185" s="2">
        <v>3.18</v>
      </c>
      <c r="F185" s="12">
        <v>40057</v>
      </c>
      <c r="G185" s="18">
        <v>2014</v>
      </c>
      <c r="H185" s="2">
        <f ca="1">IF(G185=Inputs!$A$4,1,0)</f>
        <v>0</v>
      </c>
      <c r="I185" s="21">
        <f ca="1">IF(H185=1,HLOOKUP(MONTH(F185),Inputs!$B$11:$M$15,5),IF(YEAR($F185)&gt;$G185,0,IF(YEAR($F185)=$G185,HLOOKUP(MONTH(F185),Inputs!$B$11:$M$15,4),1)))</f>
        <v>1</v>
      </c>
      <c r="J185" s="2">
        <v>3</v>
      </c>
      <c r="K185" s="24">
        <f ca="1">$E185*I185*Inputs!$A$2</f>
        <v>3.4980000000000007</v>
      </c>
      <c r="L185" s="11">
        <f ca="1">IFERROR(J185/K185,"")</f>
        <v>0.85763293310463107</v>
      </c>
      <c r="M185" s="26">
        <f>J185/((8760)*(E185/1000))</f>
        <v>0.10769363315240803</v>
      </c>
    </row>
    <row r="186" spans="1:13" x14ac:dyDescent="0.25">
      <c r="A186" s="2">
        <v>1239</v>
      </c>
      <c r="B186" s="2"/>
      <c r="C186" s="2" t="s">
        <v>5</v>
      </c>
      <c r="D186" s="2">
        <v>5</v>
      </c>
      <c r="E186" s="2">
        <v>3.1680000000000001</v>
      </c>
      <c r="F186" s="12">
        <v>40422</v>
      </c>
      <c r="G186" s="18">
        <v>2012</v>
      </c>
      <c r="H186" s="2">
        <f ca="1">IF(G186=Inputs!$A$4,1,0)</f>
        <v>0</v>
      </c>
      <c r="I186" s="21">
        <f ca="1">IF(H186=1,HLOOKUP(MONTH(F186),Inputs!$B$11:$M$15,5),IF(YEAR($F186)&gt;$G186,0,IF(YEAR($F186)=$G186,HLOOKUP(MONTH(F186),Inputs!$B$11:$M$15,4),1)))</f>
        <v>1</v>
      </c>
      <c r="J186" s="2">
        <v>3</v>
      </c>
      <c r="K186" s="24">
        <f ca="1">$E186*I186*Inputs!$A$2</f>
        <v>3.4848000000000003</v>
      </c>
      <c r="L186" s="11">
        <f ca="1">IFERROR(J186/K186,"")</f>
        <v>0.86088154269972439</v>
      </c>
      <c r="M186" s="26">
        <f>J186/((8760)*(E186/1000))</f>
        <v>0.10810156358101562</v>
      </c>
    </row>
    <row r="187" spans="1:13" x14ac:dyDescent="0.25">
      <c r="A187" s="2">
        <v>1012</v>
      </c>
      <c r="B187" s="2"/>
      <c r="C187" s="2" t="s">
        <v>5</v>
      </c>
      <c r="D187" s="2">
        <v>5</v>
      </c>
      <c r="E187" s="2">
        <v>3.1669999999999998</v>
      </c>
      <c r="F187" s="12">
        <v>40452</v>
      </c>
      <c r="G187" s="18">
        <v>2011</v>
      </c>
      <c r="H187" s="2">
        <f ca="1">IF(G187=Inputs!$A$4,1,0)</f>
        <v>0</v>
      </c>
      <c r="I187" s="21">
        <f ca="1">IF(H187=1,HLOOKUP(MONTH(F187),Inputs!$B$11:$M$15,5),IF(YEAR($F187)&gt;$G187,0,IF(YEAR($F187)=$G187,HLOOKUP(MONTH(F187),Inputs!$B$11:$M$15,4),1)))</f>
        <v>1</v>
      </c>
      <c r="J187" s="2">
        <v>3</v>
      </c>
      <c r="K187" s="24">
        <f ca="1">$E187*I187*Inputs!$A$2</f>
        <v>3.4837000000000002</v>
      </c>
      <c r="L187" s="11">
        <f ca="1">IFERROR(J187/K187,"")</f>
        <v>0.86115337141544901</v>
      </c>
      <c r="M187" s="26">
        <f>J187/((8760)*(E187/1000))</f>
        <v>0.10813569732385778</v>
      </c>
    </row>
    <row r="188" spans="1:13" x14ac:dyDescent="0.25">
      <c r="A188" s="2">
        <v>1011</v>
      </c>
      <c r="B188" s="2"/>
      <c r="C188" s="2" t="s">
        <v>5</v>
      </c>
      <c r="D188" s="2">
        <v>5</v>
      </c>
      <c r="E188" s="2">
        <v>3.1669999999999998</v>
      </c>
      <c r="F188" s="12">
        <v>40422</v>
      </c>
      <c r="G188" s="18">
        <v>2012</v>
      </c>
      <c r="H188" s="2">
        <f ca="1">IF(G188=Inputs!$A$4,1,0)</f>
        <v>0</v>
      </c>
      <c r="I188" s="21">
        <f ca="1">IF(H188=1,HLOOKUP(MONTH(F188),Inputs!$B$11:$M$15,5),IF(YEAR($F188)&gt;$G188,0,IF(YEAR($F188)=$G188,HLOOKUP(MONTH(F188),Inputs!$B$11:$M$15,4),1)))</f>
        <v>1</v>
      </c>
      <c r="J188" s="2">
        <v>3</v>
      </c>
      <c r="K188" s="24">
        <f ca="1">$E188*I188*Inputs!$A$2</f>
        <v>3.4837000000000002</v>
      </c>
      <c r="L188" s="11">
        <f ca="1">IFERROR(J188/K188,"")</f>
        <v>0.86115337141544901</v>
      </c>
      <c r="M188" s="26">
        <f>J188/((8760)*(E188/1000))</f>
        <v>0.10813569732385778</v>
      </c>
    </row>
    <row r="189" spans="1:13" x14ac:dyDescent="0.25">
      <c r="A189" s="2">
        <v>1012</v>
      </c>
      <c r="B189" s="2"/>
      <c r="C189" s="2" t="s">
        <v>5</v>
      </c>
      <c r="D189" s="2">
        <v>5</v>
      </c>
      <c r="E189" s="2">
        <v>3.1669999999999998</v>
      </c>
      <c r="F189" s="12">
        <v>40452</v>
      </c>
      <c r="G189" s="18">
        <v>2012</v>
      </c>
      <c r="H189" s="2">
        <f ca="1">IF(G189=Inputs!$A$4,1,0)</f>
        <v>0</v>
      </c>
      <c r="I189" s="21">
        <f ca="1">IF(H189=1,HLOOKUP(MONTH(F189),Inputs!$B$11:$M$15,5),IF(YEAR($F189)&gt;$G189,0,IF(YEAR($F189)=$G189,HLOOKUP(MONTH(F189),Inputs!$B$11:$M$15,4),1)))</f>
        <v>1</v>
      </c>
      <c r="J189" s="2">
        <v>3</v>
      </c>
      <c r="K189" s="24">
        <f ca="1">$E189*I189*Inputs!$A$2</f>
        <v>3.4837000000000002</v>
      </c>
      <c r="L189" s="11">
        <f ca="1">IFERROR(J189/K189,"")</f>
        <v>0.86115337141544901</v>
      </c>
      <c r="M189" s="26">
        <f>J189/((8760)*(E189/1000))</f>
        <v>0.10813569732385778</v>
      </c>
    </row>
    <row r="190" spans="1:13" x14ac:dyDescent="0.25">
      <c r="A190" s="2">
        <v>1011</v>
      </c>
      <c r="B190" s="2"/>
      <c r="C190" s="2" t="s">
        <v>5</v>
      </c>
      <c r="D190" s="2">
        <v>5</v>
      </c>
      <c r="E190" s="2">
        <v>3.1669999999999998</v>
      </c>
      <c r="F190" s="12">
        <v>40422</v>
      </c>
      <c r="G190" s="18">
        <v>2013</v>
      </c>
      <c r="H190" s="2">
        <f ca="1">IF(G190=Inputs!$A$4,1,0)</f>
        <v>0</v>
      </c>
      <c r="I190" s="21">
        <f ca="1">IF(H190=1,HLOOKUP(MONTH(F190),Inputs!$B$11:$M$15,5),IF(YEAR($F190)&gt;$G190,0,IF(YEAR($F190)=$G190,HLOOKUP(MONTH(F190),Inputs!$B$11:$M$15,4),1)))</f>
        <v>1</v>
      </c>
      <c r="J190" s="2">
        <v>3</v>
      </c>
      <c r="K190" s="24">
        <f ca="1">$E190*I190*Inputs!$A$2</f>
        <v>3.4837000000000002</v>
      </c>
      <c r="L190" s="11">
        <f ca="1">IFERROR(J190/K190,"")</f>
        <v>0.86115337141544901</v>
      </c>
      <c r="M190" s="26">
        <f>J190/((8760)*(E190/1000))</f>
        <v>0.10813569732385778</v>
      </c>
    </row>
    <row r="191" spans="1:13" x14ac:dyDescent="0.25">
      <c r="A191" s="2">
        <v>1011</v>
      </c>
      <c r="B191" s="2"/>
      <c r="C191" s="2" t="s">
        <v>5</v>
      </c>
      <c r="D191" s="2">
        <v>5</v>
      </c>
      <c r="E191" s="2">
        <v>3.1669999999999998</v>
      </c>
      <c r="F191" s="12">
        <v>40422</v>
      </c>
      <c r="G191" s="18">
        <v>2014</v>
      </c>
      <c r="H191" s="2">
        <f ca="1">IF(G191=Inputs!$A$4,1,0)</f>
        <v>0</v>
      </c>
      <c r="I191" s="21">
        <f ca="1">IF(H191=1,HLOOKUP(MONTH(F191),Inputs!$B$11:$M$15,5),IF(YEAR($F191)&gt;$G191,0,IF(YEAR($F191)=$G191,HLOOKUP(MONTH(F191),Inputs!$B$11:$M$15,4),1)))</f>
        <v>1</v>
      </c>
      <c r="J191" s="2">
        <v>3</v>
      </c>
      <c r="K191" s="24">
        <f ca="1">$E191*I191*Inputs!$A$2</f>
        <v>3.4837000000000002</v>
      </c>
      <c r="L191" s="11">
        <f ca="1">IFERROR(J191/K191,"")</f>
        <v>0.86115337141544901</v>
      </c>
      <c r="M191" s="26">
        <f>J191/((8760)*(E191/1000))</f>
        <v>0.10813569732385778</v>
      </c>
    </row>
    <row r="192" spans="1:13" x14ac:dyDescent="0.25">
      <c r="A192" s="2">
        <v>1012</v>
      </c>
      <c r="B192" s="2"/>
      <c r="C192" s="2" t="s">
        <v>5</v>
      </c>
      <c r="D192" s="2">
        <v>5</v>
      </c>
      <c r="E192" s="2">
        <v>3.1669999999999998</v>
      </c>
      <c r="F192" s="12">
        <v>40452</v>
      </c>
      <c r="G192" s="18">
        <v>2014</v>
      </c>
      <c r="H192" s="2">
        <f ca="1">IF(G192=Inputs!$A$4,1,0)</f>
        <v>0</v>
      </c>
      <c r="I192" s="21">
        <f ca="1">IF(H192=1,HLOOKUP(MONTH(F192),Inputs!$B$11:$M$15,5),IF(YEAR($F192)&gt;$G192,0,IF(YEAR($F192)=$G192,HLOOKUP(MONTH(F192),Inputs!$B$11:$M$15,4),1)))</f>
        <v>1</v>
      </c>
      <c r="J192" s="2">
        <v>3</v>
      </c>
      <c r="K192" s="24">
        <f ca="1">$E192*I192*Inputs!$A$2</f>
        <v>3.4837000000000002</v>
      </c>
      <c r="L192" s="11">
        <f ca="1">IFERROR(J192/K192,"")</f>
        <v>0.86115337141544901</v>
      </c>
      <c r="M192" s="26">
        <f>J192/((8760)*(E192/1000))</f>
        <v>0.10813569732385778</v>
      </c>
    </row>
    <row r="193" spans="1:13" x14ac:dyDescent="0.25">
      <c r="A193" s="2">
        <v>1468</v>
      </c>
      <c r="B193" s="2"/>
      <c r="C193" s="2" t="s">
        <v>5</v>
      </c>
      <c r="D193" s="2">
        <v>10</v>
      </c>
      <c r="E193" s="2">
        <v>3.15</v>
      </c>
      <c r="F193" s="12">
        <v>40452</v>
      </c>
      <c r="G193" s="18">
        <v>2014</v>
      </c>
      <c r="H193" s="2">
        <f ca="1">IF(G193=Inputs!$A$4,1,0)</f>
        <v>0</v>
      </c>
      <c r="I193" s="21">
        <f ca="1">IF(H193=1,HLOOKUP(MONTH(F193),Inputs!$B$11:$M$15,5),IF(YEAR($F193)&gt;$G193,0,IF(YEAR($F193)=$G193,HLOOKUP(MONTH(F193),Inputs!$B$11:$M$15,4),1)))</f>
        <v>1</v>
      </c>
      <c r="J193" s="2">
        <v>3</v>
      </c>
      <c r="K193" s="24">
        <f ca="1">$E193*I193*Inputs!$A$2</f>
        <v>3.4650000000000003</v>
      </c>
      <c r="L193" s="11">
        <f ca="1">IFERROR(J193/K193,"")</f>
        <v>0.86580086580086568</v>
      </c>
      <c r="M193" s="26">
        <f>J193/((8760)*(E193/1000))</f>
        <v>0.10871928680147858</v>
      </c>
    </row>
    <row r="194" spans="1:13" x14ac:dyDescent="0.25">
      <c r="A194" s="2">
        <v>608</v>
      </c>
      <c r="B194" s="2"/>
      <c r="C194" s="2" t="s">
        <v>5</v>
      </c>
      <c r="D194" s="2">
        <v>9</v>
      </c>
      <c r="E194" s="2">
        <v>3.149</v>
      </c>
      <c r="F194" s="12">
        <v>40269</v>
      </c>
      <c r="G194" s="18">
        <v>2011</v>
      </c>
      <c r="H194" s="2">
        <f ca="1">IF(G194=Inputs!$A$4,1,0)</f>
        <v>0</v>
      </c>
      <c r="I194" s="21">
        <f ca="1">IF(H194=1,HLOOKUP(MONTH(F194),Inputs!$B$11:$M$15,5),IF(YEAR($F194)&gt;$G194,0,IF(YEAR($F194)=$G194,HLOOKUP(MONTH(F194),Inputs!$B$11:$M$15,4),1)))</f>
        <v>1</v>
      </c>
      <c r="J194" s="2">
        <v>3</v>
      </c>
      <c r="K194" s="24">
        <f ca="1">$E194*I194*Inputs!$A$2</f>
        <v>3.4639000000000002</v>
      </c>
      <c r="L194" s="11">
        <f ca="1">IFERROR(J194/K194,"")</f>
        <v>0.86607581050261262</v>
      </c>
      <c r="M194" s="26">
        <f>J194/((8760)*(E194/1000))</f>
        <v>0.10875381182110433</v>
      </c>
    </row>
    <row r="195" spans="1:13" x14ac:dyDescent="0.25">
      <c r="A195" s="2">
        <v>608</v>
      </c>
      <c r="B195" s="2"/>
      <c r="C195" s="2" t="s">
        <v>5</v>
      </c>
      <c r="D195" s="2">
        <v>9</v>
      </c>
      <c r="E195" s="2">
        <v>3.149</v>
      </c>
      <c r="F195" s="12">
        <v>40269</v>
      </c>
      <c r="G195" s="18">
        <v>2012</v>
      </c>
      <c r="H195" s="2">
        <f ca="1">IF(G195=Inputs!$A$4,1,0)</f>
        <v>0</v>
      </c>
      <c r="I195" s="21">
        <f ca="1">IF(H195=1,HLOOKUP(MONTH(F195),Inputs!$B$11:$M$15,5),IF(YEAR($F195)&gt;$G195,0,IF(YEAR($F195)=$G195,HLOOKUP(MONTH(F195),Inputs!$B$11:$M$15,4),1)))</f>
        <v>1</v>
      </c>
      <c r="J195" s="2">
        <v>3</v>
      </c>
      <c r="K195" s="24">
        <f ca="1">$E195*I195*Inputs!$A$2</f>
        <v>3.4639000000000002</v>
      </c>
      <c r="L195" s="11">
        <f ca="1">IFERROR(J195/K195,"")</f>
        <v>0.86607581050261262</v>
      </c>
      <c r="M195" s="26">
        <f>J195/((8760)*(E195/1000))</f>
        <v>0.10875381182110433</v>
      </c>
    </row>
    <row r="196" spans="1:13" x14ac:dyDescent="0.25">
      <c r="A196" s="2">
        <v>608</v>
      </c>
      <c r="B196" s="2"/>
      <c r="C196" s="2" t="s">
        <v>5</v>
      </c>
      <c r="D196" s="2">
        <v>9</v>
      </c>
      <c r="E196" s="2">
        <v>3.149</v>
      </c>
      <c r="F196" s="12">
        <v>40269</v>
      </c>
      <c r="G196" s="18">
        <v>2013</v>
      </c>
      <c r="H196" s="2">
        <f ca="1">IF(G196=Inputs!$A$4,1,0)</f>
        <v>0</v>
      </c>
      <c r="I196" s="21">
        <f ca="1">IF(H196=1,HLOOKUP(MONTH(F196),Inputs!$B$11:$M$15,5),IF(YEAR($F196)&gt;$G196,0,IF(YEAR($F196)=$G196,HLOOKUP(MONTH(F196),Inputs!$B$11:$M$15,4),1)))</f>
        <v>1</v>
      </c>
      <c r="J196" s="2">
        <v>3</v>
      </c>
      <c r="K196" s="24">
        <f ca="1">$E196*I196*Inputs!$A$2</f>
        <v>3.4639000000000002</v>
      </c>
      <c r="L196" s="11">
        <f ca="1">IFERROR(J196/K196,"")</f>
        <v>0.86607581050261262</v>
      </c>
      <c r="M196" s="26">
        <f>J196/((8760)*(E196/1000))</f>
        <v>0.10875381182110433</v>
      </c>
    </row>
    <row r="197" spans="1:13" x14ac:dyDescent="0.25">
      <c r="A197" s="2">
        <v>608</v>
      </c>
      <c r="B197" s="2"/>
      <c r="C197" s="2" t="s">
        <v>5</v>
      </c>
      <c r="D197" s="2">
        <v>9</v>
      </c>
      <c r="E197" s="2">
        <v>3.149</v>
      </c>
      <c r="F197" s="12">
        <v>40269</v>
      </c>
      <c r="G197" s="18">
        <v>2014</v>
      </c>
      <c r="H197" s="2">
        <f ca="1">IF(G197=Inputs!$A$4,1,0)</f>
        <v>0</v>
      </c>
      <c r="I197" s="21">
        <f ca="1">IF(H197=1,HLOOKUP(MONTH(F197),Inputs!$B$11:$M$15,5),IF(YEAR($F197)&gt;$G197,0,IF(YEAR($F197)=$G197,HLOOKUP(MONTH(F197),Inputs!$B$11:$M$15,4),1)))</f>
        <v>1</v>
      </c>
      <c r="J197" s="2">
        <v>3</v>
      </c>
      <c r="K197" s="24">
        <f ca="1">$E197*I197*Inputs!$A$2</f>
        <v>3.4639000000000002</v>
      </c>
      <c r="L197" s="11">
        <f ca="1">IFERROR(J197/K197,"")</f>
        <v>0.86607581050261262</v>
      </c>
      <c r="M197" s="26">
        <f>J197/((8760)*(E197/1000))</f>
        <v>0.10875381182110433</v>
      </c>
    </row>
    <row r="198" spans="1:13" x14ac:dyDescent="0.25">
      <c r="A198" s="2">
        <v>1033</v>
      </c>
      <c r="B198" s="2"/>
      <c r="C198" s="2" t="s">
        <v>5</v>
      </c>
      <c r="D198" s="2">
        <v>5</v>
      </c>
      <c r="E198" s="2">
        <v>3.14</v>
      </c>
      <c r="F198" s="12">
        <v>40422</v>
      </c>
      <c r="G198" s="18">
        <v>2011</v>
      </c>
      <c r="H198" s="2">
        <f ca="1">IF(G198=Inputs!$A$4,1,0)</f>
        <v>0</v>
      </c>
      <c r="I198" s="21">
        <f ca="1">IF(H198=1,HLOOKUP(MONTH(F198),Inputs!$B$11:$M$15,5),IF(YEAR($F198)&gt;$G198,0,IF(YEAR($F198)=$G198,HLOOKUP(MONTH(F198),Inputs!$B$11:$M$15,4),1)))</f>
        <v>1</v>
      </c>
      <c r="J198" s="2">
        <v>3</v>
      </c>
      <c r="K198" s="24">
        <f ca="1">$E198*I198*Inputs!$A$2</f>
        <v>3.4540000000000006</v>
      </c>
      <c r="L198" s="11">
        <f ca="1">IFERROR(J198/K198,"")</f>
        <v>0.86855819339895757</v>
      </c>
      <c r="M198" s="26">
        <f>J198/((8760)*(E198/1000))</f>
        <v>0.10906552656836227</v>
      </c>
    </row>
    <row r="199" spans="1:13" x14ac:dyDescent="0.25">
      <c r="A199" s="2">
        <v>1033</v>
      </c>
      <c r="B199" s="2"/>
      <c r="C199" s="2" t="s">
        <v>5</v>
      </c>
      <c r="D199" s="2">
        <v>5</v>
      </c>
      <c r="E199" s="2">
        <v>3.14</v>
      </c>
      <c r="F199" s="12">
        <v>40422</v>
      </c>
      <c r="G199" s="18">
        <v>2013</v>
      </c>
      <c r="H199" s="2">
        <f ca="1">IF(G199=Inputs!$A$4,1,0)</f>
        <v>0</v>
      </c>
      <c r="I199" s="21">
        <f ca="1">IF(H199=1,HLOOKUP(MONTH(F199),Inputs!$B$11:$M$15,5),IF(YEAR($F199)&gt;$G199,0,IF(YEAR($F199)=$G199,HLOOKUP(MONTH(F199),Inputs!$B$11:$M$15,4),1)))</f>
        <v>1</v>
      </c>
      <c r="J199" s="2">
        <v>3</v>
      </c>
      <c r="K199" s="24">
        <f ca="1">$E199*I199*Inputs!$A$2</f>
        <v>3.4540000000000006</v>
      </c>
      <c r="L199" s="11">
        <f ca="1">IFERROR(J199/K199,"")</f>
        <v>0.86855819339895757</v>
      </c>
      <c r="M199" s="26">
        <f>J199/((8760)*(E199/1000))</f>
        <v>0.10906552656836227</v>
      </c>
    </row>
    <row r="200" spans="1:13" x14ac:dyDescent="0.25">
      <c r="A200" s="2">
        <v>1033</v>
      </c>
      <c r="B200" s="2"/>
      <c r="C200" s="2" t="s">
        <v>5</v>
      </c>
      <c r="D200" s="2">
        <v>5</v>
      </c>
      <c r="E200" s="2">
        <v>3.14</v>
      </c>
      <c r="F200" s="12">
        <v>40422</v>
      </c>
      <c r="G200" s="18">
        <v>2014</v>
      </c>
      <c r="H200" s="2">
        <f ca="1">IF(G200=Inputs!$A$4,1,0)</f>
        <v>0</v>
      </c>
      <c r="I200" s="21">
        <f ca="1">IF(H200=1,HLOOKUP(MONTH(F200),Inputs!$B$11:$M$15,5),IF(YEAR($F200)&gt;$G200,0,IF(YEAR($F200)=$G200,HLOOKUP(MONTH(F200),Inputs!$B$11:$M$15,4),1)))</f>
        <v>1</v>
      </c>
      <c r="J200" s="2">
        <v>3</v>
      </c>
      <c r="K200" s="24">
        <f ca="1">$E200*I200*Inputs!$A$2</f>
        <v>3.4540000000000006</v>
      </c>
      <c r="L200" s="11">
        <f ca="1">IFERROR(J200/K200,"")</f>
        <v>0.86855819339895757</v>
      </c>
      <c r="M200" s="26">
        <f>J200/((8760)*(E200/1000))</f>
        <v>0.10906552656836227</v>
      </c>
    </row>
    <row r="201" spans="1:13" x14ac:dyDescent="0.25">
      <c r="A201" s="2">
        <v>1019</v>
      </c>
      <c r="B201" s="2"/>
      <c r="C201" s="2" t="s">
        <v>5</v>
      </c>
      <c r="D201" s="2">
        <v>2</v>
      </c>
      <c r="E201" s="2">
        <v>3.1219999999999999</v>
      </c>
      <c r="F201" s="12">
        <v>40422</v>
      </c>
      <c r="G201" s="18">
        <v>2011</v>
      </c>
      <c r="H201" s="2">
        <f ca="1">IF(G201=Inputs!$A$4,1,0)</f>
        <v>0</v>
      </c>
      <c r="I201" s="21">
        <f ca="1">IF(H201=1,HLOOKUP(MONTH(F201),Inputs!$B$11:$M$15,5),IF(YEAR($F201)&gt;$G201,0,IF(YEAR($F201)=$G201,HLOOKUP(MONTH(F201),Inputs!$B$11:$M$15,4),1)))</f>
        <v>1</v>
      </c>
      <c r="J201" s="2">
        <v>3</v>
      </c>
      <c r="K201" s="24">
        <f ca="1">$E201*I201*Inputs!$A$2</f>
        <v>3.4342000000000001</v>
      </c>
      <c r="L201" s="11">
        <f ca="1">IFERROR(J201/K201,"")</f>
        <v>0.87356589598742063</v>
      </c>
      <c r="M201" s="26">
        <f>J201/((8760)*(E201/1000))</f>
        <v>0.10969434766965329</v>
      </c>
    </row>
    <row r="202" spans="1:13" x14ac:dyDescent="0.25">
      <c r="A202" s="2">
        <v>1019</v>
      </c>
      <c r="B202" s="2"/>
      <c r="C202" s="2" t="s">
        <v>5</v>
      </c>
      <c r="D202" s="2">
        <v>2</v>
      </c>
      <c r="E202" s="2">
        <v>3.1219999999999999</v>
      </c>
      <c r="F202" s="12">
        <v>40422</v>
      </c>
      <c r="G202" s="18">
        <v>2013</v>
      </c>
      <c r="H202" s="2">
        <f ca="1">IF(G202=Inputs!$A$4,1,0)</f>
        <v>0</v>
      </c>
      <c r="I202" s="21">
        <f ca="1">IF(H202=1,HLOOKUP(MONTH(F202),Inputs!$B$11:$M$15,5),IF(YEAR($F202)&gt;$G202,0,IF(YEAR($F202)=$G202,HLOOKUP(MONTH(F202),Inputs!$B$11:$M$15,4),1)))</f>
        <v>1</v>
      </c>
      <c r="J202" s="2">
        <v>3</v>
      </c>
      <c r="K202" s="24">
        <f ca="1">$E202*I202*Inputs!$A$2</f>
        <v>3.4342000000000001</v>
      </c>
      <c r="L202" s="11">
        <f ca="1">IFERROR(J202/K202,"")</f>
        <v>0.87356589598742063</v>
      </c>
      <c r="M202" s="26">
        <f>J202/((8760)*(E202/1000))</f>
        <v>0.10969434766965329</v>
      </c>
    </row>
    <row r="203" spans="1:13" x14ac:dyDescent="0.25">
      <c r="A203" s="2">
        <v>1019</v>
      </c>
      <c r="B203" s="2"/>
      <c r="C203" s="2" t="s">
        <v>5</v>
      </c>
      <c r="D203" s="2">
        <v>2</v>
      </c>
      <c r="E203" s="2">
        <v>3.1219999999999999</v>
      </c>
      <c r="F203" s="12">
        <v>40422</v>
      </c>
      <c r="G203" s="18">
        <v>2014</v>
      </c>
      <c r="H203" s="2">
        <f ca="1">IF(G203=Inputs!$A$4,1,0)</f>
        <v>0</v>
      </c>
      <c r="I203" s="21">
        <f ca="1">IF(H203=1,HLOOKUP(MONTH(F203),Inputs!$B$11:$M$15,5),IF(YEAR($F203)&gt;$G203,0,IF(YEAR($F203)=$G203,HLOOKUP(MONTH(F203),Inputs!$B$11:$M$15,4),1)))</f>
        <v>1</v>
      </c>
      <c r="J203" s="2">
        <v>3</v>
      </c>
      <c r="K203" s="24">
        <f ca="1">$E203*I203*Inputs!$A$2</f>
        <v>3.4342000000000001</v>
      </c>
      <c r="L203" s="11">
        <f ca="1">IFERROR(J203/K203,"")</f>
        <v>0.87356589598742063</v>
      </c>
      <c r="M203" s="26">
        <f>J203/((8760)*(E203/1000))</f>
        <v>0.10969434766965329</v>
      </c>
    </row>
    <row r="204" spans="1:13" x14ac:dyDescent="0.25">
      <c r="A204" s="2">
        <v>3075</v>
      </c>
      <c r="B204" s="2"/>
      <c r="C204" s="2" t="s">
        <v>5</v>
      </c>
      <c r="D204" s="2">
        <v>5</v>
      </c>
      <c r="E204" s="2">
        <v>2.08</v>
      </c>
      <c r="F204" s="12">
        <v>41122</v>
      </c>
      <c r="G204" s="18">
        <v>2014</v>
      </c>
      <c r="H204" s="2">
        <f ca="1">IF(G204=Inputs!$A$4,1,0)</f>
        <v>0</v>
      </c>
      <c r="I204" s="21">
        <f ca="1">IF(H204=1,HLOOKUP(MONTH(F204),Inputs!$B$11:$M$15,5),IF(YEAR($F204)&gt;$G204,0,IF(YEAR($F204)=$G204,HLOOKUP(MONTH(F204),Inputs!$B$11:$M$15,4),1)))</f>
        <v>1</v>
      </c>
      <c r="J204" s="2">
        <v>2</v>
      </c>
      <c r="K204" s="24">
        <f ca="1">$E204*I204*Inputs!$A$2</f>
        <v>2.2880000000000003</v>
      </c>
      <c r="L204" s="11">
        <f ca="1">IFERROR(J204/K204,"")</f>
        <v>0.87412587412587406</v>
      </c>
      <c r="M204" s="26">
        <f>J204/((8760)*(E204/1000))</f>
        <v>0.1097646645591851</v>
      </c>
    </row>
    <row r="205" spans="1:13" x14ac:dyDescent="0.25">
      <c r="A205" s="2">
        <v>8343</v>
      </c>
      <c r="B205" s="2"/>
      <c r="C205" s="2" t="s">
        <v>5</v>
      </c>
      <c r="D205" s="2">
        <v>13</v>
      </c>
      <c r="E205" s="2">
        <v>4.1399999999999997</v>
      </c>
      <c r="F205" s="12">
        <v>41153</v>
      </c>
      <c r="G205" s="18">
        <v>2014</v>
      </c>
      <c r="H205" s="2">
        <f ca="1">IF(G205=Inputs!$A$4,1,0)</f>
        <v>0</v>
      </c>
      <c r="I205" s="21">
        <f ca="1">IF(H205=1,HLOOKUP(MONTH(F205),Inputs!$B$11:$M$15,5),IF(YEAR($F205)&gt;$G205,0,IF(YEAR($F205)=$G205,HLOOKUP(MONTH(F205),Inputs!$B$11:$M$15,4),1)))</f>
        <v>1</v>
      </c>
      <c r="J205" s="2">
        <v>4</v>
      </c>
      <c r="K205" s="24">
        <f ca="1">$E205*I205*Inputs!$A$2</f>
        <v>4.5540000000000003</v>
      </c>
      <c r="L205" s="11">
        <f ca="1">IFERROR(J205/K205,"")</f>
        <v>0.87834870443566093</v>
      </c>
      <c r="M205" s="26">
        <f>J205/((8760)*(E205/1000))</f>
        <v>0.11029492863918118</v>
      </c>
    </row>
    <row r="206" spans="1:13" x14ac:dyDescent="0.25">
      <c r="A206" s="2">
        <v>8358</v>
      </c>
      <c r="B206" s="2"/>
      <c r="C206" s="2" t="s">
        <v>5</v>
      </c>
      <c r="D206" s="2">
        <v>13</v>
      </c>
      <c r="E206" s="2">
        <v>4.1399999999999997</v>
      </c>
      <c r="F206" s="12">
        <v>41122</v>
      </c>
      <c r="G206" s="18">
        <v>2014</v>
      </c>
      <c r="H206" s="2">
        <f ca="1">IF(G206=Inputs!$A$4,1,0)</f>
        <v>0</v>
      </c>
      <c r="I206" s="21">
        <f ca="1">IF(H206=1,HLOOKUP(MONTH(F206),Inputs!$B$11:$M$15,5),IF(YEAR($F206)&gt;$G206,0,IF(YEAR($F206)=$G206,HLOOKUP(MONTH(F206),Inputs!$B$11:$M$15,4),1)))</f>
        <v>1</v>
      </c>
      <c r="J206" s="2">
        <v>4</v>
      </c>
      <c r="K206" s="24">
        <f ca="1">$E206*I206*Inputs!$A$2</f>
        <v>4.5540000000000003</v>
      </c>
      <c r="L206" s="11">
        <f ca="1">IFERROR(J206/K206,"")</f>
        <v>0.87834870443566093</v>
      </c>
      <c r="M206" s="26">
        <f>J206/((8760)*(E206/1000))</f>
        <v>0.11029492863918118</v>
      </c>
    </row>
    <row r="207" spans="1:13" x14ac:dyDescent="0.25">
      <c r="A207" s="2">
        <v>8375</v>
      </c>
      <c r="B207" s="2"/>
      <c r="C207" s="2" t="s">
        <v>5</v>
      </c>
      <c r="D207" s="2">
        <v>13</v>
      </c>
      <c r="E207" s="2">
        <v>4.1399999999999997</v>
      </c>
      <c r="F207" s="12">
        <v>41153</v>
      </c>
      <c r="G207" s="18">
        <v>2014</v>
      </c>
      <c r="H207" s="2">
        <f ca="1">IF(G207=Inputs!$A$4,1,0)</f>
        <v>0</v>
      </c>
      <c r="I207" s="21">
        <f ca="1">IF(H207=1,HLOOKUP(MONTH(F207),Inputs!$B$11:$M$15,5),IF(YEAR($F207)&gt;$G207,0,IF(YEAR($F207)=$G207,HLOOKUP(MONTH(F207),Inputs!$B$11:$M$15,4),1)))</f>
        <v>1</v>
      </c>
      <c r="J207" s="2">
        <v>4</v>
      </c>
      <c r="K207" s="24">
        <f ca="1">$E207*I207*Inputs!$A$2</f>
        <v>4.5540000000000003</v>
      </c>
      <c r="L207" s="11">
        <f ca="1">IFERROR(J207/K207,"")</f>
        <v>0.87834870443566093</v>
      </c>
      <c r="M207" s="26">
        <f>J207/((8760)*(E207/1000))</f>
        <v>0.11029492863918118</v>
      </c>
    </row>
    <row r="208" spans="1:13" x14ac:dyDescent="0.25">
      <c r="A208" s="2">
        <v>8404</v>
      </c>
      <c r="B208" s="2"/>
      <c r="C208" s="2" t="s">
        <v>5</v>
      </c>
      <c r="D208" s="2">
        <v>6</v>
      </c>
      <c r="E208" s="2">
        <v>4.1399999999999997</v>
      </c>
      <c r="F208" s="12">
        <v>41153</v>
      </c>
      <c r="G208" s="18">
        <v>2014</v>
      </c>
      <c r="H208" s="2">
        <f ca="1">IF(G208=Inputs!$A$4,1,0)</f>
        <v>0</v>
      </c>
      <c r="I208" s="21">
        <f ca="1">IF(H208=1,HLOOKUP(MONTH(F208),Inputs!$B$11:$M$15,5),IF(YEAR($F208)&gt;$G208,0,IF(YEAR($F208)=$G208,HLOOKUP(MONTH(F208),Inputs!$B$11:$M$15,4),1)))</f>
        <v>1</v>
      </c>
      <c r="J208" s="2">
        <v>4</v>
      </c>
      <c r="K208" s="24">
        <f ca="1">$E208*I208*Inputs!$A$2</f>
        <v>4.5540000000000003</v>
      </c>
      <c r="L208" s="11">
        <f ca="1">IFERROR(J208/K208,"")</f>
        <v>0.87834870443566093</v>
      </c>
      <c r="M208" s="26">
        <f>J208/((8760)*(E208/1000))</f>
        <v>0.11029492863918118</v>
      </c>
    </row>
    <row r="209" spans="1:13" x14ac:dyDescent="0.25">
      <c r="A209" s="2">
        <v>785</v>
      </c>
      <c r="B209" s="2"/>
      <c r="C209" s="2" t="s">
        <v>5</v>
      </c>
      <c r="D209" s="2">
        <v>9</v>
      </c>
      <c r="E209" s="2">
        <v>3.0920000000000001</v>
      </c>
      <c r="F209" s="12">
        <v>40330</v>
      </c>
      <c r="G209" s="18">
        <v>2011</v>
      </c>
      <c r="H209" s="2">
        <f ca="1">IF(G209=Inputs!$A$4,1,0)</f>
        <v>0</v>
      </c>
      <c r="I209" s="21">
        <f ca="1">IF(H209=1,HLOOKUP(MONTH(F209),Inputs!$B$11:$M$15,5),IF(YEAR($F209)&gt;$G209,0,IF(YEAR($F209)=$G209,HLOOKUP(MONTH(F209),Inputs!$B$11:$M$15,4),1)))</f>
        <v>1</v>
      </c>
      <c r="J209" s="2">
        <v>3</v>
      </c>
      <c r="K209" s="24">
        <f ca="1">$E209*I209*Inputs!$A$2</f>
        <v>3.4012000000000002</v>
      </c>
      <c r="L209" s="11">
        <f ca="1">IFERROR(J209/K209,"")</f>
        <v>0.88204163236504762</v>
      </c>
      <c r="M209" s="26">
        <f>J209/((8760)*(E209/1000))</f>
        <v>0.11075865246593063</v>
      </c>
    </row>
    <row r="210" spans="1:13" x14ac:dyDescent="0.25">
      <c r="A210" s="2">
        <v>785</v>
      </c>
      <c r="B210" s="2"/>
      <c r="C210" s="2" t="s">
        <v>5</v>
      </c>
      <c r="D210" s="2">
        <v>9</v>
      </c>
      <c r="E210" s="2">
        <v>3.0920000000000001</v>
      </c>
      <c r="F210" s="12">
        <v>40330</v>
      </c>
      <c r="G210" s="18">
        <v>2012</v>
      </c>
      <c r="H210" s="2">
        <f ca="1">IF(G210=Inputs!$A$4,1,0)</f>
        <v>0</v>
      </c>
      <c r="I210" s="21">
        <f ca="1">IF(H210=1,HLOOKUP(MONTH(F210),Inputs!$B$11:$M$15,5),IF(YEAR($F210)&gt;$G210,0,IF(YEAR($F210)=$G210,HLOOKUP(MONTH(F210),Inputs!$B$11:$M$15,4),1)))</f>
        <v>1</v>
      </c>
      <c r="J210" s="2">
        <v>3</v>
      </c>
      <c r="K210" s="24">
        <f ca="1">$E210*I210*Inputs!$A$2</f>
        <v>3.4012000000000002</v>
      </c>
      <c r="L210" s="11">
        <f ca="1">IFERROR(J210/K210,"")</f>
        <v>0.88204163236504762</v>
      </c>
      <c r="M210" s="26">
        <f>J210/((8760)*(E210/1000))</f>
        <v>0.11075865246593063</v>
      </c>
    </row>
    <row r="211" spans="1:13" x14ac:dyDescent="0.25">
      <c r="A211" s="2">
        <v>785</v>
      </c>
      <c r="B211" s="2"/>
      <c r="C211" s="2" t="s">
        <v>5</v>
      </c>
      <c r="D211" s="2">
        <v>9</v>
      </c>
      <c r="E211" s="2">
        <v>3.0920000000000001</v>
      </c>
      <c r="F211" s="12">
        <v>40330</v>
      </c>
      <c r="G211" s="18">
        <v>2013</v>
      </c>
      <c r="H211" s="2">
        <f ca="1">IF(G211=Inputs!$A$4,1,0)</f>
        <v>0</v>
      </c>
      <c r="I211" s="21">
        <f ca="1">IF(H211=1,HLOOKUP(MONTH(F211),Inputs!$B$11:$M$15,5),IF(YEAR($F211)&gt;$G211,0,IF(YEAR($F211)=$G211,HLOOKUP(MONTH(F211),Inputs!$B$11:$M$15,4),1)))</f>
        <v>1</v>
      </c>
      <c r="J211" s="2">
        <v>3</v>
      </c>
      <c r="K211" s="24">
        <f ca="1">$E211*I211*Inputs!$A$2</f>
        <v>3.4012000000000002</v>
      </c>
      <c r="L211" s="11">
        <f ca="1">IFERROR(J211/K211,"")</f>
        <v>0.88204163236504762</v>
      </c>
      <c r="M211" s="26">
        <f>J211/((8760)*(E211/1000))</f>
        <v>0.11075865246593063</v>
      </c>
    </row>
    <row r="212" spans="1:13" x14ac:dyDescent="0.25">
      <c r="A212" s="2">
        <v>785</v>
      </c>
      <c r="B212" s="2"/>
      <c r="C212" s="2" t="s">
        <v>5</v>
      </c>
      <c r="D212" s="2">
        <v>9</v>
      </c>
      <c r="E212" s="2">
        <v>3.0920000000000001</v>
      </c>
      <c r="F212" s="12">
        <v>40330</v>
      </c>
      <c r="G212" s="18">
        <v>2014</v>
      </c>
      <c r="H212" s="2">
        <f ca="1">IF(G212=Inputs!$A$4,1,0)</f>
        <v>0</v>
      </c>
      <c r="I212" s="21">
        <f ca="1">IF(H212=1,HLOOKUP(MONTH(F212),Inputs!$B$11:$M$15,5),IF(YEAR($F212)&gt;$G212,0,IF(YEAR($F212)=$G212,HLOOKUP(MONTH(F212),Inputs!$B$11:$M$15,4),1)))</f>
        <v>1</v>
      </c>
      <c r="J212" s="2">
        <v>3</v>
      </c>
      <c r="K212" s="24">
        <f ca="1">$E212*I212*Inputs!$A$2</f>
        <v>3.4012000000000002</v>
      </c>
      <c r="L212" s="11">
        <f ca="1">IFERROR(J212/K212,"")</f>
        <v>0.88204163236504762</v>
      </c>
      <c r="M212" s="26">
        <f>J212/((8760)*(E212/1000))</f>
        <v>0.11075865246593063</v>
      </c>
    </row>
    <row r="213" spans="1:13" x14ac:dyDescent="0.25">
      <c r="A213" s="2">
        <v>374</v>
      </c>
      <c r="B213" s="2"/>
      <c r="C213" s="2" t="s">
        <v>5</v>
      </c>
      <c r="D213" s="2">
        <v>2</v>
      </c>
      <c r="E213" s="2">
        <v>2.052</v>
      </c>
      <c r="F213" s="12">
        <v>40330</v>
      </c>
      <c r="G213" s="18">
        <v>2011</v>
      </c>
      <c r="H213" s="2">
        <f ca="1">IF(G213=Inputs!$A$4,1,0)</f>
        <v>0</v>
      </c>
      <c r="I213" s="21">
        <f ca="1">IF(H213=1,HLOOKUP(MONTH(F213),Inputs!$B$11:$M$15,5),IF(YEAR($F213)&gt;$G213,0,IF(YEAR($F213)=$G213,HLOOKUP(MONTH(F213),Inputs!$B$11:$M$15,4),1)))</f>
        <v>1</v>
      </c>
      <c r="J213" s="2">
        <v>2</v>
      </c>
      <c r="K213" s="24">
        <f ca="1">$E213*I213*Inputs!$A$2</f>
        <v>2.2572000000000001</v>
      </c>
      <c r="L213" s="11">
        <f ca="1">IFERROR(J213/K213,"")</f>
        <v>0.88605351763246498</v>
      </c>
      <c r="M213" s="26">
        <f>J213/((8760)*(E213/1000))</f>
        <v>0.11126242801320908</v>
      </c>
    </row>
    <row r="214" spans="1:13" x14ac:dyDescent="0.25">
      <c r="A214" s="2">
        <v>374</v>
      </c>
      <c r="B214" s="2"/>
      <c r="C214" s="2" t="s">
        <v>5</v>
      </c>
      <c r="D214" s="2">
        <v>2</v>
      </c>
      <c r="E214" s="2">
        <v>2.052</v>
      </c>
      <c r="F214" s="12">
        <v>40330</v>
      </c>
      <c r="G214" s="18">
        <v>2012</v>
      </c>
      <c r="H214" s="2">
        <f ca="1">IF(G214=Inputs!$A$4,1,0)</f>
        <v>0</v>
      </c>
      <c r="I214" s="21">
        <f ca="1">IF(H214=1,HLOOKUP(MONTH(F214),Inputs!$B$11:$M$15,5),IF(YEAR($F214)&gt;$G214,0,IF(YEAR($F214)=$G214,HLOOKUP(MONTH(F214),Inputs!$B$11:$M$15,4),1)))</f>
        <v>1</v>
      </c>
      <c r="J214" s="2">
        <v>2</v>
      </c>
      <c r="K214" s="24">
        <f ca="1">$E214*I214*Inputs!$A$2</f>
        <v>2.2572000000000001</v>
      </c>
      <c r="L214" s="11">
        <f ca="1">IFERROR(J214/K214,"")</f>
        <v>0.88605351763246498</v>
      </c>
      <c r="M214" s="26">
        <f>J214/((8760)*(E214/1000))</f>
        <v>0.11126242801320908</v>
      </c>
    </row>
    <row r="215" spans="1:13" x14ac:dyDescent="0.25">
      <c r="A215" s="2">
        <v>374</v>
      </c>
      <c r="B215" s="2"/>
      <c r="C215" s="2" t="s">
        <v>5</v>
      </c>
      <c r="D215" s="2">
        <v>2</v>
      </c>
      <c r="E215" s="2">
        <v>2.052</v>
      </c>
      <c r="F215" s="12">
        <v>40330</v>
      </c>
      <c r="G215" s="18">
        <v>2013</v>
      </c>
      <c r="H215" s="2">
        <f ca="1">IF(G215=Inputs!$A$4,1,0)</f>
        <v>0</v>
      </c>
      <c r="I215" s="21">
        <f ca="1">IF(H215=1,HLOOKUP(MONTH(F215),Inputs!$B$11:$M$15,5),IF(YEAR($F215)&gt;$G215,0,IF(YEAR($F215)=$G215,HLOOKUP(MONTH(F215),Inputs!$B$11:$M$15,4),1)))</f>
        <v>1</v>
      </c>
      <c r="J215" s="2">
        <v>2</v>
      </c>
      <c r="K215" s="24">
        <f ca="1">$E215*I215*Inputs!$A$2</f>
        <v>2.2572000000000001</v>
      </c>
      <c r="L215" s="11">
        <f ca="1">IFERROR(J215/K215,"")</f>
        <v>0.88605351763246498</v>
      </c>
      <c r="M215" s="26">
        <f>J215/((8760)*(E215/1000))</f>
        <v>0.11126242801320908</v>
      </c>
    </row>
    <row r="216" spans="1:13" x14ac:dyDescent="0.25">
      <c r="A216" s="2">
        <v>374</v>
      </c>
      <c r="B216" s="2"/>
      <c r="C216" s="2" t="s">
        <v>5</v>
      </c>
      <c r="D216" s="2">
        <v>2</v>
      </c>
      <c r="E216" s="2">
        <v>2.052</v>
      </c>
      <c r="F216" s="12">
        <v>40330</v>
      </c>
      <c r="G216" s="18">
        <v>2014</v>
      </c>
      <c r="H216" s="2">
        <f ca="1">IF(G216=Inputs!$A$4,1,0)</f>
        <v>0</v>
      </c>
      <c r="I216" s="21">
        <f ca="1">IF(H216=1,HLOOKUP(MONTH(F216),Inputs!$B$11:$M$15,5),IF(YEAR($F216)&gt;$G216,0,IF(YEAR($F216)=$G216,HLOOKUP(MONTH(F216),Inputs!$B$11:$M$15,4),1)))</f>
        <v>1</v>
      </c>
      <c r="J216" s="2">
        <v>2</v>
      </c>
      <c r="K216" s="24">
        <f ca="1">$E216*I216*Inputs!$A$2</f>
        <v>2.2572000000000001</v>
      </c>
      <c r="L216" s="11">
        <f ca="1">IFERROR(J216/K216,"")</f>
        <v>0.88605351763246498</v>
      </c>
      <c r="M216" s="26">
        <f>J216/((8760)*(E216/1000))</f>
        <v>0.11126242801320908</v>
      </c>
    </row>
    <row r="217" spans="1:13" x14ac:dyDescent="0.25">
      <c r="A217" s="2">
        <v>958</v>
      </c>
      <c r="B217" s="2"/>
      <c r="C217" s="2" t="s">
        <v>5</v>
      </c>
      <c r="D217" s="2">
        <v>9</v>
      </c>
      <c r="E217" s="2">
        <v>3.0659999999999998</v>
      </c>
      <c r="F217" s="12">
        <v>40422</v>
      </c>
      <c r="G217" s="18">
        <v>2011</v>
      </c>
      <c r="H217" s="2">
        <f ca="1">IF(G217=Inputs!$A$4,1,0)</f>
        <v>0</v>
      </c>
      <c r="I217" s="21">
        <f ca="1">IF(H217=1,HLOOKUP(MONTH(F217),Inputs!$B$11:$M$15,5),IF(YEAR($F217)&gt;$G217,0,IF(YEAR($F217)=$G217,HLOOKUP(MONTH(F217),Inputs!$B$11:$M$15,4),1)))</f>
        <v>1</v>
      </c>
      <c r="J217" s="2">
        <v>3</v>
      </c>
      <c r="K217" s="24">
        <f ca="1">$E217*I217*Inputs!$A$2</f>
        <v>3.3726000000000003</v>
      </c>
      <c r="L217" s="11">
        <f ca="1">IFERROR(J217/K217,"")</f>
        <v>0.88952143746664292</v>
      </c>
      <c r="M217" s="26">
        <f>J217/((8760)*(E217/1000))</f>
        <v>0.11169789739877937</v>
      </c>
    </row>
    <row r="218" spans="1:13" x14ac:dyDescent="0.25">
      <c r="A218" s="2">
        <v>958</v>
      </c>
      <c r="B218" s="2"/>
      <c r="C218" s="2" t="s">
        <v>5</v>
      </c>
      <c r="D218" s="2">
        <v>9</v>
      </c>
      <c r="E218" s="2">
        <v>3.0659999999999998</v>
      </c>
      <c r="F218" s="12">
        <v>40422</v>
      </c>
      <c r="G218" s="18">
        <v>2012</v>
      </c>
      <c r="H218" s="2">
        <f ca="1">IF(G218=Inputs!$A$4,1,0)</f>
        <v>0</v>
      </c>
      <c r="I218" s="21">
        <f ca="1">IF(H218=1,HLOOKUP(MONTH(F218),Inputs!$B$11:$M$15,5),IF(YEAR($F218)&gt;$G218,0,IF(YEAR($F218)=$G218,HLOOKUP(MONTH(F218),Inputs!$B$11:$M$15,4),1)))</f>
        <v>1</v>
      </c>
      <c r="J218" s="2">
        <v>3</v>
      </c>
      <c r="K218" s="24">
        <f ca="1">$E218*I218*Inputs!$A$2</f>
        <v>3.3726000000000003</v>
      </c>
      <c r="L218" s="11">
        <f ca="1">IFERROR(J218/K218,"")</f>
        <v>0.88952143746664292</v>
      </c>
      <c r="M218" s="26">
        <f>J218/((8760)*(E218/1000))</f>
        <v>0.11169789739877937</v>
      </c>
    </row>
    <row r="219" spans="1:13" x14ac:dyDescent="0.25">
      <c r="A219" s="2">
        <v>958</v>
      </c>
      <c r="B219" s="2"/>
      <c r="C219" s="2" t="s">
        <v>5</v>
      </c>
      <c r="D219" s="2">
        <v>9</v>
      </c>
      <c r="E219" s="2">
        <v>3.0659999999999998</v>
      </c>
      <c r="F219" s="12">
        <v>40422</v>
      </c>
      <c r="G219" s="18">
        <v>2013</v>
      </c>
      <c r="H219" s="2">
        <f ca="1">IF(G219=Inputs!$A$4,1,0)</f>
        <v>0</v>
      </c>
      <c r="I219" s="21">
        <f ca="1">IF(H219=1,HLOOKUP(MONTH(F219),Inputs!$B$11:$M$15,5),IF(YEAR($F219)&gt;$G219,0,IF(YEAR($F219)=$G219,HLOOKUP(MONTH(F219),Inputs!$B$11:$M$15,4),1)))</f>
        <v>1</v>
      </c>
      <c r="J219" s="2">
        <v>3</v>
      </c>
      <c r="K219" s="24">
        <f ca="1">$E219*I219*Inputs!$A$2</f>
        <v>3.3726000000000003</v>
      </c>
      <c r="L219" s="11">
        <f ca="1">IFERROR(J219/K219,"")</f>
        <v>0.88952143746664292</v>
      </c>
      <c r="M219" s="26">
        <f>J219/((8760)*(E219/1000))</f>
        <v>0.11169789739877937</v>
      </c>
    </row>
    <row r="220" spans="1:13" x14ac:dyDescent="0.25">
      <c r="A220" s="2">
        <v>8331</v>
      </c>
      <c r="B220" s="2"/>
      <c r="C220" s="2" t="s">
        <v>5</v>
      </c>
      <c r="D220" s="2">
        <v>8</v>
      </c>
      <c r="E220" s="2">
        <v>7.13</v>
      </c>
      <c r="F220" s="12">
        <v>41122</v>
      </c>
      <c r="G220" s="18">
        <v>2014</v>
      </c>
      <c r="H220" s="2">
        <f ca="1">IF(G220=Inputs!$A$4,1,0)</f>
        <v>0</v>
      </c>
      <c r="I220" s="21">
        <f ca="1">IF(H220=1,HLOOKUP(MONTH(F220),Inputs!$B$11:$M$15,5),IF(YEAR($F220)&gt;$G220,0,IF(YEAR($F220)=$G220,HLOOKUP(MONTH(F220),Inputs!$B$11:$M$15,4),1)))</f>
        <v>1</v>
      </c>
      <c r="J220" s="2">
        <v>7</v>
      </c>
      <c r="K220" s="24">
        <f ca="1">$E220*I220*Inputs!$A$2</f>
        <v>7.8430000000000009</v>
      </c>
      <c r="L220" s="11">
        <f ca="1">IFERROR(J220/K220,"")</f>
        <v>0.89251561902333276</v>
      </c>
      <c r="M220" s="26">
        <f>J220/((8760)*(E220/1000))</f>
        <v>0.11207387910110345</v>
      </c>
    </row>
    <row r="221" spans="1:13" x14ac:dyDescent="0.25">
      <c r="A221" s="2">
        <v>2450</v>
      </c>
      <c r="B221" s="2"/>
      <c r="C221" s="2" t="s">
        <v>5</v>
      </c>
      <c r="D221" s="2">
        <v>3</v>
      </c>
      <c r="E221" s="2">
        <v>44.8</v>
      </c>
      <c r="F221" s="12">
        <v>40575</v>
      </c>
      <c r="G221" s="18">
        <v>2013</v>
      </c>
      <c r="H221" s="2">
        <f ca="1">IF(G221=Inputs!$A$4,1,0)</f>
        <v>0</v>
      </c>
      <c r="I221" s="21">
        <f ca="1">IF(H221=1,HLOOKUP(MONTH(F221),Inputs!$B$11:$M$15,5),IF(YEAR($F221)&gt;$G221,0,IF(YEAR($F221)=$G221,HLOOKUP(MONTH(F221),Inputs!$B$11:$M$15,4),1)))</f>
        <v>1</v>
      </c>
      <c r="J221" s="2">
        <v>44</v>
      </c>
      <c r="K221" s="24">
        <f ca="1">$E221*I221*Inputs!$A$2</f>
        <v>49.28</v>
      </c>
      <c r="L221" s="11">
        <f ca="1">IFERROR(J221/K221,"")</f>
        <v>0.89285714285714279</v>
      </c>
      <c r="M221" s="26">
        <f>J221/((8760)*(E221/1000))</f>
        <v>0.11211676451402479</v>
      </c>
    </row>
    <row r="222" spans="1:13" x14ac:dyDescent="0.25">
      <c r="A222" s="2">
        <v>2433</v>
      </c>
      <c r="B222" s="2"/>
      <c r="C222" s="2" t="s">
        <v>5</v>
      </c>
      <c r="D222" s="2">
        <v>6</v>
      </c>
      <c r="E222" s="2">
        <v>8.14</v>
      </c>
      <c r="F222" s="12">
        <v>40603</v>
      </c>
      <c r="G222" s="18">
        <v>2012</v>
      </c>
      <c r="H222" s="2">
        <f ca="1">IF(G222=Inputs!$A$4,1,0)</f>
        <v>0</v>
      </c>
      <c r="I222" s="21">
        <f ca="1">IF(H222=1,HLOOKUP(MONTH(F222),Inputs!$B$11:$M$15,5),IF(YEAR($F222)&gt;$G222,0,IF(YEAR($F222)=$G222,HLOOKUP(MONTH(F222),Inputs!$B$11:$M$15,4),1)))</f>
        <v>1</v>
      </c>
      <c r="J222" s="2">
        <v>8</v>
      </c>
      <c r="K222" s="24">
        <f ca="1">$E222*I222*Inputs!$A$2</f>
        <v>8.9540000000000006</v>
      </c>
      <c r="L222" s="11">
        <f ca="1">IFERROR(J222/K222,"")</f>
        <v>0.89345543890998436</v>
      </c>
      <c r="M222" s="26">
        <f>J222/((8760)*(E222/1000))</f>
        <v>0.1121918930138108</v>
      </c>
    </row>
    <row r="223" spans="1:13" x14ac:dyDescent="0.25">
      <c r="A223" s="2">
        <v>2433</v>
      </c>
      <c r="B223" s="2"/>
      <c r="C223" s="2" t="s">
        <v>5</v>
      </c>
      <c r="D223" s="2">
        <v>6</v>
      </c>
      <c r="E223" s="2">
        <v>8.14</v>
      </c>
      <c r="F223" s="12">
        <v>40603</v>
      </c>
      <c r="G223" s="18">
        <v>2014</v>
      </c>
      <c r="H223" s="2">
        <f ca="1">IF(G223=Inputs!$A$4,1,0)</f>
        <v>0</v>
      </c>
      <c r="I223" s="21">
        <f ca="1">IF(H223=1,HLOOKUP(MONTH(F223),Inputs!$B$11:$M$15,5),IF(YEAR($F223)&gt;$G223,0,IF(YEAR($F223)=$G223,HLOOKUP(MONTH(F223),Inputs!$B$11:$M$15,4),1)))</f>
        <v>1</v>
      </c>
      <c r="J223" s="2">
        <v>8</v>
      </c>
      <c r="K223" s="24">
        <f ca="1">$E223*I223*Inputs!$A$2</f>
        <v>8.9540000000000006</v>
      </c>
      <c r="L223" s="11">
        <f ca="1">IFERROR(J223/K223,"")</f>
        <v>0.89345543890998436</v>
      </c>
      <c r="M223" s="26">
        <f>J223/((8760)*(E223/1000))</f>
        <v>0.1121918930138108</v>
      </c>
    </row>
    <row r="224" spans="1:13" x14ac:dyDescent="0.25">
      <c r="A224" s="2">
        <v>853</v>
      </c>
      <c r="B224" s="2"/>
      <c r="C224" s="2" t="s">
        <v>5</v>
      </c>
      <c r="D224" s="2">
        <v>9</v>
      </c>
      <c r="E224" s="2">
        <v>3.0390000000000001</v>
      </c>
      <c r="F224" s="12">
        <v>40360</v>
      </c>
      <c r="G224" s="18">
        <v>2011</v>
      </c>
      <c r="H224" s="2">
        <f ca="1">IF(G224=Inputs!$A$4,1,0)</f>
        <v>0</v>
      </c>
      <c r="I224" s="21">
        <f ca="1">IF(H224=1,HLOOKUP(MONTH(F224),Inputs!$B$11:$M$15,5),IF(YEAR($F224)&gt;$G224,0,IF(YEAR($F224)=$G224,HLOOKUP(MONTH(F224),Inputs!$B$11:$M$15,4),1)))</f>
        <v>1</v>
      </c>
      <c r="J224" s="2">
        <v>3</v>
      </c>
      <c r="K224" s="24">
        <f ca="1">$E224*I224*Inputs!$A$2</f>
        <v>3.3429000000000006</v>
      </c>
      <c r="L224" s="11">
        <f ca="1">IFERROR(J224/K224,"")</f>
        <v>0.89742439199497426</v>
      </c>
      <c r="M224" s="26">
        <f>J224/((8760)*(E224/1000))</f>
        <v>0.11269027753361552</v>
      </c>
    </row>
    <row r="225" spans="1:13" x14ac:dyDescent="0.25">
      <c r="A225" s="2">
        <v>864</v>
      </c>
      <c r="B225" s="2"/>
      <c r="C225" s="2" t="s">
        <v>5</v>
      </c>
      <c r="D225" s="2">
        <v>9</v>
      </c>
      <c r="E225" s="2">
        <v>3.0390000000000001</v>
      </c>
      <c r="F225" s="12">
        <v>40391</v>
      </c>
      <c r="G225" s="18">
        <v>2011</v>
      </c>
      <c r="H225" s="2">
        <f ca="1">IF(G225=Inputs!$A$4,1,0)</f>
        <v>0</v>
      </c>
      <c r="I225" s="21">
        <f ca="1">IF(H225=1,HLOOKUP(MONTH(F225),Inputs!$B$11:$M$15,5),IF(YEAR($F225)&gt;$G225,0,IF(YEAR($F225)=$G225,HLOOKUP(MONTH(F225),Inputs!$B$11:$M$15,4),1)))</f>
        <v>1</v>
      </c>
      <c r="J225" s="2">
        <v>3</v>
      </c>
      <c r="K225" s="24">
        <f ca="1">$E225*I225*Inputs!$A$2</f>
        <v>3.3429000000000006</v>
      </c>
      <c r="L225" s="11">
        <f ca="1">IFERROR(J225/K225,"")</f>
        <v>0.89742439199497426</v>
      </c>
      <c r="M225" s="26">
        <f>J225/((8760)*(E225/1000))</f>
        <v>0.11269027753361552</v>
      </c>
    </row>
    <row r="226" spans="1:13" x14ac:dyDescent="0.25">
      <c r="A226" s="2">
        <v>920</v>
      </c>
      <c r="B226" s="2"/>
      <c r="C226" s="2" t="s">
        <v>5</v>
      </c>
      <c r="D226" s="2">
        <v>9</v>
      </c>
      <c r="E226" s="2">
        <v>3.0390000000000001</v>
      </c>
      <c r="F226" s="12">
        <v>40391</v>
      </c>
      <c r="G226" s="18">
        <v>2011</v>
      </c>
      <c r="H226" s="2">
        <f ca="1">IF(G226=Inputs!$A$4,1,0)</f>
        <v>0</v>
      </c>
      <c r="I226" s="21">
        <f ca="1">IF(H226=1,HLOOKUP(MONTH(F226),Inputs!$B$11:$M$15,5),IF(YEAR($F226)&gt;$G226,0,IF(YEAR($F226)=$G226,HLOOKUP(MONTH(F226),Inputs!$B$11:$M$15,4),1)))</f>
        <v>1</v>
      </c>
      <c r="J226" s="2">
        <v>3</v>
      </c>
      <c r="K226" s="24">
        <f ca="1">$E226*I226*Inputs!$A$2</f>
        <v>3.3429000000000006</v>
      </c>
      <c r="L226" s="11">
        <f ca="1">IFERROR(J226/K226,"")</f>
        <v>0.89742439199497426</v>
      </c>
      <c r="M226" s="26">
        <f>J226/((8760)*(E226/1000))</f>
        <v>0.11269027753361552</v>
      </c>
    </row>
    <row r="227" spans="1:13" x14ac:dyDescent="0.25">
      <c r="A227" s="2">
        <v>853</v>
      </c>
      <c r="B227" s="2"/>
      <c r="C227" s="2" t="s">
        <v>5</v>
      </c>
      <c r="D227" s="2">
        <v>9</v>
      </c>
      <c r="E227" s="2">
        <v>3.0390000000000001</v>
      </c>
      <c r="F227" s="12">
        <v>40360</v>
      </c>
      <c r="G227" s="18">
        <v>2012</v>
      </c>
      <c r="H227" s="2">
        <f ca="1">IF(G227=Inputs!$A$4,1,0)</f>
        <v>0</v>
      </c>
      <c r="I227" s="21">
        <f ca="1">IF(H227=1,HLOOKUP(MONTH(F227),Inputs!$B$11:$M$15,5),IF(YEAR($F227)&gt;$G227,0,IF(YEAR($F227)=$G227,HLOOKUP(MONTH(F227),Inputs!$B$11:$M$15,4),1)))</f>
        <v>1</v>
      </c>
      <c r="J227" s="2">
        <v>3</v>
      </c>
      <c r="K227" s="24">
        <f ca="1">$E227*I227*Inputs!$A$2</f>
        <v>3.3429000000000006</v>
      </c>
      <c r="L227" s="11">
        <f ca="1">IFERROR(J227/K227,"")</f>
        <v>0.89742439199497426</v>
      </c>
      <c r="M227" s="26">
        <f>J227/((8760)*(E227/1000))</f>
        <v>0.11269027753361552</v>
      </c>
    </row>
    <row r="228" spans="1:13" x14ac:dyDescent="0.25">
      <c r="A228" s="2">
        <v>864</v>
      </c>
      <c r="B228" s="2"/>
      <c r="C228" s="2" t="s">
        <v>5</v>
      </c>
      <c r="D228" s="2">
        <v>9</v>
      </c>
      <c r="E228" s="2">
        <v>3.0390000000000001</v>
      </c>
      <c r="F228" s="12">
        <v>40391</v>
      </c>
      <c r="G228" s="18">
        <v>2012</v>
      </c>
      <c r="H228" s="2">
        <f ca="1">IF(G228=Inputs!$A$4,1,0)</f>
        <v>0</v>
      </c>
      <c r="I228" s="21">
        <f ca="1">IF(H228=1,HLOOKUP(MONTH(F228),Inputs!$B$11:$M$15,5),IF(YEAR($F228)&gt;$G228,0,IF(YEAR($F228)=$G228,HLOOKUP(MONTH(F228),Inputs!$B$11:$M$15,4),1)))</f>
        <v>1</v>
      </c>
      <c r="J228" s="2">
        <v>3</v>
      </c>
      <c r="K228" s="24">
        <f ca="1">$E228*I228*Inputs!$A$2</f>
        <v>3.3429000000000006</v>
      </c>
      <c r="L228" s="11">
        <f ca="1">IFERROR(J228/K228,"")</f>
        <v>0.89742439199497426</v>
      </c>
      <c r="M228" s="26">
        <f>J228/((8760)*(E228/1000))</f>
        <v>0.11269027753361552</v>
      </c>
    </row>
    <row r="229" spans="1:13" x14ac:dyDescent="0.25">
      <c r="A229" s="2">
        <v>920</v>
      </c>
      <c r="B229" s="2"/>
      <c r="C229" s="2" t="s">
        <v>5</v>
      </c>
      <c r="D229" s="2">
        <v>9</v>
      </c>
      <c r="E229" s="2">
        <v>3.0390000000000001</v>
      </c>
      <c r="F229" s="12">
        <v>40391</v>
      </c>
      <c r="G229" s="18">
        <v>2012</v>
      </c>
      <c r="H229" s="2">
        <f ca="1">IF(G229=Inputs!$A$4,1,0)</f>
        <v>0</v>
      </c>
      <c r="I229" s="21">
        <f ca="1">IF(H229=1,HLOOKUP(MONTH(F229),Inputs!$B$11:$M$15,5),IF(YEAR($F229)&gt;$G229,0,IF(YEAR($F229)=$G229,HLOOKUP(MONTH(F229),Inputs!$B$11:$M$15,4),1)))</f>
        <v>1</v>
      </c>
      <c r="J229" s="2">
        <v>3</v>
      </c>
      <c r="K229" s="24">
        <f ca="1">$E229*I229*Inputs!$A$2</f>
        <v>3.3429000000000006</v>
      </c>
      <c r="L229" s="11">
        <f ca="1">IFERROR(J229/K229,"")</f>
        <v>0.89742439199497426</v>
      </c>
      <c r="M229" s="26">
        <f>J229/((8760)*(E229/1000))</f>
        <v>0.11269027753361552</v>
      </c>
    </row>
    <row r="230" spans="1:13" x14ac:dyDescent="0.25">
      <c r="A230" s="2">
        <v>853</v>
      </c>
      <c r="B230" s="2"/>
      <c r="C230" s="2" t="s">
        <v>5</v>
      </c>
      <c r="D230" s="2">
        <v>9</v>
      </c>
      <c r="E230" s="2">
        <v>3.0390000000000001</v>
      </c>
      <c r="F230" s="12">
        <v>40360</v>
      </c>
      <c r="G230" s="18">
        <v>2013</v>
      </c>
      <c r="H230" s="2">
        <f ca="1">IF(G230=Inputs!$A$4,1,0)</f>
        <v>0</v>
      </c>
      <c r="I230" s="21">
        <f ca="1">IF(H230=1,HLOOKUP(MONTH(F230),Inputs!$B$11:$M$15,5),IF(YEAR($F230)&gt;$G230,0,IF(YEAR($F230)=$G230,HLOOKUP(MONTH(F230),Inputs!$B$11:$M$15,4),1)))</f>
        <v>1</v>
      </c>
      <c r="J230" s="2">
        <v>3</v>
      </c>
      <c r="K230" s="24">
        <f ca="1">$E230*I230*Inputs!$A$2</f>
        <v>3.3429000000000006</v>
      </c>
      <c r="L230" s="11">
        <f ca="1">IFERROR(J230/K230,"")</f>
        <v>0.89742439199497426</v>
      </c>
      <c r="M230" s="26">
        <f>J230/((8760)*(E230/1000))</f>
        <v>0.11269027753361552</v>
      </c>
    </row>
    <row r="231" spans="1:13" x14ac:dyDescent="0.25">
      <c r="A231" s="2">
        <v>864</v>
      </c>
      <c r="B231" s="2"/>
      <c r="C231" s="2" t="s">
        <v>5</v>
      </c>
      <c r="D231" s="2">
        <v>9</v>
      </c>
      <c r="E231" s="2">
        <v>3.0390000000000001</v>
      </c>
      <c r="F231" s="12">
        <v>40391</v>
      </c>
      <c r="G231" s="18">
        <v>2013</v>
      </c>
      <c r="H231" s="2">
        <f ca="1">IF(G231=Inputs!$A$4,1,0)</f>
        <v>0</v>
      </c>
      <c r="I231" s="21">
        <f ca="1">IF(H231=1,HLOOKUP(MONTH(F231),Inputs!$B$11:$M$15,5),IF(YEAR($F231)&gt;$G231,0,IF(YEAR($F231)=$G231,HLOOKUP(MONTH(F231),Inputs!$B$11:$M$15,4),1)))</f>
        <v>1</v>
      </c>
      <c r="J231" s="2">
        <v>3</v>
      </c>
      <c r="K231" s="24">
        <f ca="1">$E231*I231*Inputs!$A$2</f>
        <v>3.3429000000000006</v>
      </c>
      <c r="L231" s="11">
        <f ca="1">IFERROR(J231/K231,"")</f>
        <v>0.89742439199497426</v>
      </c>
      <c r="M231" s="26">
        <f>J231/((8760)*(E231/1000))</f>
        <v>0.11269027753361552</v>
      </c>
    </row>
    <row r="232" spans="1:13" x14ac:dyDescent="0.25">
      <c r="A232" s="2">
        <v>920</v>
      </c>
      <c r="B232" s="2"/>
      <c r="C232" s="2" t="s">
        <v>5</v>
      </c>
      <c r="D232" s="2">
        <v>9</v>
      </c>
      <c r="E232" s="2">
        <v>3.0390000000000001</v>
      </c>
      <c r="F232" s="12">
        <v>40391</v>
      </c>
      <c r="G232" s="18">
        <v>2013</v>
      </c>
      <c r="H232" s="2">
        <f ca="1">IF(G232=Inputs!$A$4,1,0)</f>
        <v>0</v>
      </c>
      <c r="I232" s="21">
        <f ca="1">IF(H232=1,HLOOKUP(MONTH(F232),Inputs!$B$11:$M$15,5),IF(YEAR($F232)&gt;$G232,0,IF(YEAR($F232)=$G232,HLOOKUP(MONTH(F232),Inputs!$B$11:$M$15,4),1)))</f>
        <v>1</v>
      </c>
      <c r="J232" s="2">
        <v>3</v>
      </c>
      <c r="K232" s="24">
        <f ca="1">$E232*I232*Inputs!$A$2</f>
        <v>3.3429000000000006</v>
      </c>
      <c r="L232" s="11">
        <f ca="1">IFERROR(J232/K232,"")</f>
        <v>0.89742439199497426</v>
      </c>
      <c r="M232" s="26">
        <f>J232/((8760)*(E232/1000))</f>
        <v>0.11269027753361552</v>
      </c>
    </row>
    <row r="233" spans="1:13" x14ac:dyDescent="0.25">
      <c r="A233" s="2">
        <v>853</v>
      </c>
      <c r="B233" s="2"/>
      <c r="C233" s="2" t="s">
        <v>5</v>
      </c>
      <c r="D233" s="2">
        <v>9</v>
      </c>
      <c r="E233" s="2">
        <v>3.0390000000000001</v>
      </c>
      <c r="F233" s="12">
        <v>40360</v>
      </c>
      <c r="G233" s="18">
        <v>2014</v>
      </c>
      <c r="H233" s="2">
        <f ca="1">IF(G233=Inputs!$A$4,1,0)</f>
        <v>0</v>
      </c>
      <c r="I233" s="21">
        <f ca="1">IF(H233=1,HLOOKUP(MONTH(F233),Inputs!$B$11:$M$15,5),IF(YEAR($F233)&gt;$G233,0,IF(YEAR($F233)=$G233,HLOOKUP(MONTH(F233),Inputs!$B$11:$M$15,4),1)))</f>
        <v>1</v>
      </c>
      <c r="J233" s="2">
        <v>3</v>
      </c>
      <c r="K233" s="24">
        <f ca="1">$E233*I233*Inputs!$A$2</f>
        <v>3.3429000000000006</v>
      </c>
      <c r="L233" s="11">
        <f ca="1">IFERROR(J233/K233,"")</f>
        <v>0.89742439199497426</v>
      </c>
      <c r="M233" s="26">
        <f>J233/((8760)*(E233/1000))</f>
        <v>0.11269027753361552</v>
      </c>
    </row>
    <row r="234" spans="1:13" x14ac:dyDescent="0.25">
      <c r="A234" s="2">
        <v>864</v>
      </c>
      <c r="B234" s="2"/>
      <c r="C234" s="2" t="s">
        <v>5</v>
      </c>
      <c r="D234" s="2">
        <v>9</v>
      </c>
      <c r="E234" s="2">
        <v>3.0390000000000001</v>
      </c>
      <c r="F234" s="12">
        <v>40391</v>
      </c>
      <c r="G234" s="18">
        <v>2014</v>
      </c>
      <c r="H234" s="2">
        <f ca="1">IF(G234=Inputs!$A$4,1,0)</f>
        <v>0</v>
      </c>
      <c r="I234" s="21">
        <f ca="1">IF(H234=1,HLOOKUP(MONTH(F234),Inputs!$B$11:$M$15,5),IF(YEAR($F234)&gt;$G234,0,IF(YEAR($F234)=$G234,HLOOKUP(MONTH(F234),Inputs!$B$11:$M$15,4),1)))</f>
        <v>1</v>
      </c>
      <c r="J234" s="2">
        <v>3</v>
      </c>
      <c r="K234" s="24">
        <f ca="1">$E234*I234*Inputs!$A$2</f>
        <v>3.3429000000000006</v>
      </c>
      <c r="L234" s="11">
        <f ca="1">IFERROR(J234/K234,"")</f>
        <v>0.89742439199497426</v>
      </c>
      <c r="M234" s="26">
        <f>J234/((8760)*(E234/1000))</f>
        <v>0.11269027753361552</v>
      </c>
    </row>
    <row r="235" spans="1:13" x14ac:dyDescent="0.25">
      <c r="A235" s="2">
        <v>920</v>
      </c>
      <c r="B235" s="2"/>
      <c r="C235" s="2" t="s">
        <v>5</v>
      </c>
      <c r="D235" s="2">
        <v>9</v>
      </c>
      <c r="E235" s="2">
        <v>3.0390000000000001</v>
      </c>
      <c r="F235" s="12">
        <v>40391</v>
      </c>
      <c r="G235" s="18">
        <v>2014</v>
      </c>
      <c r="H235" s="2">
        <f ca="1">IF(G235=Inputs!$A$4,1,0)</f>
        <v>0</v>
      </c>
      <c r="I235" s="21">
        <f ca="1">IF(H235=1,HLOOKUP(MONTH(F235),Inputs!$B$11:$M$15,5),IF(YEAR($F235)&gt;$G235,0,IF(YEAR($F235)=$G235,HLOOKUP(MONTH(F235),Inputs!$B$11:$M$15,4),1)))</f>
        <v>1</v>
      </c>
      <c r="J235" s="2">
        <v>3</v>
      </c>
      <c r="K235" s="24">
        <f ca="1">$E235*I235*Inputs!$A$2</f>
        <v>3.3429000000000006</v>
      </c>
      <c r="L235" s="11">
        <f ca="1">IFERROR(J235/K235,"")</f>
        <v>0.89742439199497426</v>
      </c>
      <c r="M235" s="26">
        <f>J235/((8760)*(E235/1000))</f>
        <v>0.11269027753361552</v>
      </c>
    </row>
    <row r="236" spans="1:13" x14ac:dyDescent="0.25">
      <c r="A236" s="2">
        <v>8389</v>
      </c>
      <c r="B236" s="2"/>
      <c r="C236" s="2" t="s">
        <v>5</v>
      </c>
      <c r="D236" s="2">
        <v>6</v>
      </c>
      <c r="E236" s="2">
        <v>5.0599999999999996</v>
      </c>
      <c r="F236" s="12">
        <v>41153</v>
      </c>
      <c r="G236" s="18">
        <v>2013</v>
      </c>
      <c r="H236" s="2">
        <f ca="1">IF(G236=Inputs!$A$4,1,0)</f>
        <v>0</v>
      </c>
      <c r="I236" s="21">
        <f ca="1">IF(H236=1,HLOOKUP(MONTH(F236),Inputs!$B$11:$M$15,5),IF(YEAR($F236)&gt;$G236,0,IF(YEAR($F236)=$G236,HLOOKUP(MONTH(F236),Inputs!$B$11:$M$15,4),1)))</f>
        <v>1</v>
      </c>
      <c r="J236" s="2">
        <v>5</v>
      </c>
      <c r="K236" s="24">
        <f ca="1">$E236*I236*Inputs!$A$2</f>
        <v>5.5659999999999998</v>
      </c>
      <c r="L236" s="11">
        <f ca="1">IFERROR(J236/K236,"")</f>
        <v>0.89831117499101687</v>
      </c>
      <c r="M236" s="26">
        <f>J236/((8760)*(E236/1000))</f>
        <v>0.11280163156279893</v>
      </c>
    </row>
    <row r="237" spans="1:13" x14ac:dyDescent="0.25">
      <c r="A237" s="2">
        <v>939</v>
      </c>
      <c r="B237" s="2"/>
      <c r="C237" s="2" t="s">
        <v>5</v>
      </c>
      <c r="D237" s="2">
        <v>9</v>
      </c>
      <c r="E237" s="2">
        <v>3.028</v>
      </c>
      <c r="F237" s="12">
        <v>40299</v>
      </c>
      <c r="G237" s="18">
        <v>2011</v>
      </c>
      <c r="H237" s="2">
        <f ca="1">IF(G237=Inputs!$A$4,1,0)</f>
        <v>0</v>
      </c>
      <c r="I237" s="21">
        <f ca="1">IF(H237=1,HLOOKUP(MONTH(F237),Inputs!$B$11:$M$15,5),IF(YEAR($F237)&gt;$G237,0,IF(YEAR($F237)=$G237,HLOOKUP(MONTH(F237),Inputs!$B$11:$M$15,4),1)))</f>
        <v>1</v>
      </c>
      <c r="J237" s="2">
        <v>3</v>
      </c>
      <c r="K237" s="24">
        <f ca="1">$E237*I237*Inputs!$A$2</f>
        <v>3.3308000000000004</v>
      </c>
      <c r="L237" s="11">
        <f ca="1">IFERROR(J237/K237,"")</f>
        <v>0.90068452023537882</v>
      </c>
      <c r="M237" s="26">
        <f>J237/((8760)*(E237/1000))</f>
        <v>0.11309965436745625</v>
      </c>
    </row>
    <row r="238" spans="1:13" x14ac:dyDescent="0.25">
      <c r="A238" s="2">
        <v>939</v>
      </c>
      <c r="B238" s="2"/>
      <c r="C238" s="2" t="s">
        <v>5</v>
      </c>
      <c r="D238" s="2">
        <v>9</v>
      </c>
      <c r="E238" s="2">
        <v>3.028</v>
      </c>
      <c r="F238" s="12">
        <v>40299</v>
      </c>
      <c r="G238" s="18">
        <v>2012</v>
      </c>
      <c r="H238" s="2">
        <f ca="1">IF(G238=Inputs!$A$4,1,0)</f>
        <v>0</v>
      </c>
      <c r="I238" s="21">
        <f ca="1">IF(H238=1,HLOOKUP(MONTH(F238),Inputs!$B$11:$M$15,5),IF(YEAR($F238)&gt;$G238,0,IF(YEAR($F238)=$G238,HLOOKUP(MONTH(F238),Inputs!$B$11:$M$15,4),1)))</f>
        <v>1</v>
      </c>
      <c r="J238" s="2">
        <v>3</v>
      </c>
      <c r="K238" s="24">
        <f ca="1">$E238*I238*Inputs!$A$2</f>
        <v>3.3308000000000004</v>
      </c>
      <c r="L238" s="11">
        <f ca="1">IFERROR(J238/K238,"")</f>
        <v>0.90068452023537882</v>
      </c>
      <c r="M238" s="26">
        <f>J238/((8760)*(E238/1000))</f>
        <v>0.11309965436745625</v>
      </c>
    </row>
    <row r="239" spans="1:13" x14ac:dyDescent="0.25">
      <c r="A239" s="2">
        <v>939</v>
      </c>
      <c r="B239" s="2"/>
      <c r="C239" s="2" t="s">
        <v>5</v>
      </c>
      <c r="D239" s="2">
        <v>9</v>
      </c>
      <c r="E239" s="2">
        <v>3.028</v>
      </c>
      <c r="F239" s="12">
        <v>40299</v>
      </c>
      <c r="G239" s="18">
        <v>2013</v>
      </c>
      <c r="H239" s="2">
        <f ca="1">IF(G239=Inputs!$A$4,1,0)</f>
        <v>0</v>
      </c>
      <c r="I239" s="21">
        <f ca="1">IF(H239=1,HLOOKUP(MONTH(F239),Inputs!$B$11:$M$15,5),IF(YEAR($F239)&gt;$G239,0,IF(YEAR($F239)=$G239,HLOOKUP(MONTH(F239),Inputs!$B$11:$M$15,4),1)))</f>
        <v>1</v>
      </c>
      <c r="J239" s="2">
        <v>3</v>
      </c>
      <c r="K239" s="24">
        <f ca="1">$E239*I239*Inputs!$A$2</f>
        <v>3.3308000000000004</v>
      </c>
      <c r="L239" s="11">
        <f ca="1">IFERROR(J239/K239,"")</f>
        <v>0.90068452023537882</v>
      </c>
      <c r="M239" s="26">
        <f>J239/((8760)*(E239/1000))</f>
        <v>0.11309965436745625</v>
      </c>
    </row>
    <row r="240" spans="1:13" x14ac:dyDescent="0.25">
      <c r="A240" s="2">
        <v>939</v>
      </c>
      <c r="B240" s="2"/>
      <c r="C240" s="2" t="s">
        <v>5</v>
      </c>
      <c r="D240" s="2">
        <v>9</v>
      </c>
      <c r="E240" s="2">
        <v>3.028</v>
      </c>
      <c r="F240" s="12">
        <v>40299</v>
      </c>
      <c r="G240" s="18">
        <v>2014</v>
      </c>
      <c r="H240" s="2">
        <f ca="1">IF(G240=Inputs!$A$4,1,0)</f>
        <v>0</v>
      </c>
      <c r="I240" s="21">
        <f ca="1">IF(H240=1,HLOOKUP(MONTH(F240),Inputs!$B$11:$M$15,5),IF(YEAR($F240)&gt;$G240,0,IF(YEAR($F240)=$G240,HLOOKUP(MONTH(F240),Inputs!$B$11:$M$15,4),1)))</f>
        <v>1</v>
      </c>
      <c r="J240" s="2">
        <v>3</v>
      </c>
      <c r="K240" s="24">
        <f ca="1">$E240*I240*Inputs!$A$2</f>
        <v>3.3308000000000004</v>
      </c>
      <c r="L240" s="11">
        <f ca="1">IFERROR(J240/K240,"")</f>
        <v>0.90068452023537882</v>
      </c>
      <c r="M240" s="26">
        <f>J240/((8760)*(E240/1000))</f>
        <v>0.11309965436745625</v>
      </c>
    </row>
    <row r="241" spans="1:13" x14ac:dyDescent="0.25">
      <c r="A241" s="2">
        <v>170</v>
      </c>
      <c r="B241" s="2"/>
      <c r="C241" s="2" t="s">
        <v>5</v>
      </c>
      <c r="D241" s="2">
        <v>2</v>
      </c>
      <c r="E241" s="2">
        <v>3.024</v>
      </c>
      <c r="F241" s="12">
        <v>40087</v>
      </c>
      <c r="G241" s="18">
        <v>2012</v>
      </c>
      <c r="H241" s="2">
        <f ca="1">IF(G241=Inputs!$A$4,1,0)</f>
        <v>0</v>
      </c>
      <c r="I241" s="21">
        <f ca="1">IF(H241=1,HLOOKUP(MONTH(F241),Inputs!$B$11:$M$15,5),IF(YEAR($F241)&gt;$G241,0,IF(YEAR($F241)=$G241,HLOOKUP(MONTH(F241),Inputs!$B$11:$M$15,4),1)))</f>
        <v>1</v>
      </c>
      <c r="J241" s="2">
        <v>3</v>
      </c>
      <c r="K241" s="24">
        <f ca="1">$E241*I241*Inputs!$A$2</f>
        <v>3.3264000000000005</v>
      </c>
      <c r="L241" s="11">
        <f ca="1">IFERROR(J241/K241,"")</f>
        <v>0.90187590187590172</v>
      </c>
      <c r="M241" s="26">
        <f>J241/((8760)*(E241/1000))</f>
        <v>0.1132492570848735</v>
      </c>
    </row>
    <row r="242" spans="1:13" x14ac:dyDescent="0.25">
      <c r="A242" s="2">
        <v>458</v>
      </c>
      <c r="B242" s="2"/>
      <c r="C242" s="2" t="s">
        <v>5</v>
      </c>
      <c r="D242" s="2">
        <v>6</v>
      </c>
      <c r="E242" s="2">
        <v>4.032</v>
      </c>
      <c r="F242" s="12">
        <v>40210</v>
      </c>
      <c r="G242" s="18">
        <v>2013</v>
      </c>
      <c r="H242" s="2">
        <f ca="1">IF(G242=Inputs!$A$4,1,0)</f>
        <v>0</v>
      </c>
      <c r="I242" s="21">
        <f ca="1">IF(H242=1,HLOOKUP(MONTH(F242),Inputs!$B$11:$M$15,5),IF(YEAR($F242)&gt;$G242,0,IF(YEAR($F242)=$G242,HLOOKUP(MONTH(F242),Inputs!$B$11:$M$15,4),1)))</f>
        <v>1</v>
      </c>
      <c r="J242" s="2">
        <v>4</v>
      </c>
      <c r="K242" s="24">
        <f ca="1">$E242*I242*Inputs!$A$2</f>
        <v>4.4352</v>
      </c>
      <c r="L242" s="11">
        <f ca="1">IFERROR(J242/K242,"")</f>
        <v>0.90187590187590183</v>
      </c>
      <c r="M242" s="26">
        <f>J242/((8760)*(E242/1000))</f>
        <v>0.11324925708487352</v>
      </c>
    </row>
    <row r="243" spans="1:13" x14ac:dyDescent="0.25">
      <c r="A243" s="2">
        <v>928</v>
      </c>
      <c r="B243" s="2"/>
      <c r="C243" s="2" t="s">
        <v>5</v>
      </c>
      <c r="D243" s="2">
        <v>2</v>
      </c>
      <c r="E243" s="2">
        <v>3.0219999999999998</v>
      </c>
      <c r="F243" s="12">
        <v>40391</v>
      </c>
      <c r="G243" s="18">
        <v>2011</v>
      </c>
      <c r="H243" s="2">
        <f ca="1">IF(G243=Inputs!$A$4,1,0)</f>
        <v>0</v>
      </c>
      <c r="I243" s="21">
        <f ca="1">IF(H243=1,HLOOKUP(MONTH(F243),Inputs!$B$11:$M$15,5),IF(YEAR($F243)&gt;$G243,0,IF(YEAR($F243)=$G243,HLOOKUP(MONTH(F243),Inputs!$B$11:$M$15,4),1)))</f>
        <v>1</v>
      </c>
      <c r="J243" s="2">
        <v>3</v>
      </c>
      <c r="K243" s="24">
        <f ca="1">$E243*I243*Inputs!$A$2</f>
        <v>3.3242000000000003</v>
      </c>
      <c r="L243" s="11">
        <f ca="1">IFERROR(J243/K243,"")</f>
        <v>0.90247277540460857</v>
      </c>
      <c r="M243" s="26">
        <f>J243/((8760)*(E243/1000))</f>
        <v>0.11332420695719972</v>
      </c>
    </row>
    <row r="244" spans="1:13" x14ac:dyDescent="0.25">
      <c r="A244" s="2">
        <v>928</v>
      </c>
      <c r="B244" s="2"/>
      <c r="C244" s="2" t="s">
        <v>5</v>
      </c>
      <c r="D244" s="2">
        <v>2</v>
      </c>
      <c r="E244" s="2">
        <v>3.0219999999999998</v>
      </c>
      <c r="F244" s="12">
        <v>40391</v>
      </c>
      <c r="G244" s="18">
        <v>2012</v>
      </c>
      <c r="H244" s="2">
        <f ca="1">IF(G244=Inputs!$A$4,1,0)</f>
        <v>0</v>
      </c>
      <c r="I244" s="21">
        <f ca="1">IF(H244=1,HLOOKUP(MONTH(F244),Inputs!$B$11:$M$15,5),IF(YEAR($F244)&gt;$G244,0,IF(YEAR($F244)=$G244,HLOOKUP(MONTH(F244),Inputs!$B$11:$M$15,4),1)))</f>
        <v>1</v>
      </c>
      <c r="J244" s="2">
        <v>3</v>
      </c>
      <c r="K244" s="24">
        <f ca="1">$E244*I244*Inputs!$A$2</f>
        <v>3.3242000000000003</v>
      </c>
      <c r="L244" s="11">
        <f ca="1">IFERROR(J244/K244,"")</f>
        <v>0.90247277540460857</v>
      </c>
      <c r="M244" s="26">
        <f>J244/((8760)*(E244/1000))</f>
        <v>0.11332420695719972</v>
      </c>
    </row>
    <row r="245" spans="1:13" x14ac:dyDescent="0.25">
      <c r="A245" s="2">
        <v>928</v>
      </c>
      <c r="B245" s="2"/>
      <c r="C245" s="2" t="s">
        <v>5</v>
      </c>
      <c r="D245" s="2">
        <v>2</v>
      </c>
      <c r="E245" s="2">
        <v>3.0219999999999998</v>
      </c>
      <c r="F245" s="12">
        <v>40391</v>
      </c>
      <c r="G245" s="18">
        <v>2013</v>
      </c>
      <c r="H245" s="2">
        <f ca="1">IF(G245=Inputs!$A$4,1,0)</f>
        <v>0</v>
      </c>
      <c r="I245" s="21">
        <f ca="1">IF(H245=1,HLOOKUP(MONTH(F245),Inputs!$B$11:$M$15,5),IF(YEAR($F245)&gt;$G245,0,IF(YEAR($F245)=$G245,HLOOKUP(MONTH(F245),Inputs!$B$11:$M$15,4),1)))</f>
        <v>1</v>
      </c>
      <c r="J245" s="2">
        <v>3</v>
      </c>
      <c r="K245" s="24">
        <f ca="1">$E245*I245*Inputs!$A$2</f>
        <v>3.3242000000000003</v>
      </c>
      <c r="L245" s="11">
        <f ca="1">IFERROR(J245/K245,"")</f>
        <v>0.90247277540460857</v>
      </c>
      <c r="M245" s="26">
        <f>J245/((8760)*(E245/1000))</f>
        <v>0.11332420695719972</v>
      </c>
    </row>
    <row r="246" spans="1:13" x14ac:dyDescent="0.25">
      <c r="A246" s="2">
        <v>928</v>
      </c>
      <c r="B246" s="2"/>
      <c r="C246" s="2" t="s">
        <v>5</v>
      </c>
      <c r="D246" s="2">
        <v>2</v>
      </c>
      <c r="E246" s="2">
        <v>3.0219999999999998</v>
      </c>
      <c r="F246" s="12">
        <v>40391</v>
      </c>
      <c r="G246" s="18">
        <v>2014</v>
      </c>
      <c r="H246" s="2">
        <f ca="1">IF(G246=Inputs!$A$4,1,0)</f>
        <v>0</v>
      </c>
      <c r="I246" s="21">
        <f ca="1">IF(H246=1,HLOOKUP(MONTH(F246),Inputs!$B$11:$M$15,5),IF(YEAR($F246)&gt;$G246,0,IF(YEAR($F246)=$G246,HLOOKUP(MONTH(F246),Inputs!$B$11:$M$15,4),1)))</f>
        <v>1</v>
      </c>
      <c r="J246" s="2">
        <v>3</v>
      </c>
      <c r="K246" s="24">
        <f ca="1">$E246*I246*Inputs!$A$2</f>
        <v>3.3242000000000003</v>
      </c>
      <c r="L246" s="11">
        <f ca="1">IFERROR(J246/K246,"")</f>
        <v>0.90247277540460857</v>
      </c>
      <c r="M246" s="26">
        <f>J246/((8760)*(E246/1000))</f>
        <v>0.11332420695719972</v>
      </c>
    </row>
    <row r="247" spans="1:13" x14ac:dyDescent="0.25">
      <c r="A247" s="2">
        <v>925</v>
      </c>
      <c r="B247" s="2"/>
      <c r="C247" s="2" t="s">
        <v>5</v>
      </c>
      <c r="D247" s="2">
        <v>6</v>
      </c>
      <c r="E247" s="2">
        <v>14.1</v>
      </c>
      <c r="F247" s="12">
        <v>40179</v>
      </c>
      <c r="G247" s="18">
        <v>2010</v>
      </c>
      <c r="H247" s="2">
        <f ca="1">IF(G247=Inputs!$A$4,1,0)</f>
        <v>0</v>
      </c>
      <c r="I247" s="21">
        <f ca="1">IF(H247=1,HLOOKUP(MONTH(F247),Inputs!$B$11:$M$15,5),IF(YEAR($F247)&gt;$G247,0,IF(YEAR($F247)=$G247,HLOOKUP(MONTH(F247),Inputs!$B$11:$M$15,4),1)))</f>
        <v>0.99999999999999989</v>
      </c>
      <c r="J247" s="2">
        <v>14</v>
      </c>
      <c r="K247" s="24">
        <f ca="1">$E247*I247*Inputs!$A$2</f>
        <v>15.51</v>
      </c>
      <c r="L247" s="11">
        <f ca="1">IFERROR(J247/K247,"")</f>
        <v>0.90264345583494521</v>
      </c>
      <c r="M247" s="26">
        <f>J247/((8760)*(E247/1000))</f>
        <v>0.11334563943132875</v>
      </c>
    </row>
    <row r="248" spans="1:13" x14ac:dyDescent="0.25">
      <c r="A248" s="2">
        <v>2247</v>
      </c>
      <c r="B248" s="2"/>
      <c r="C248" s="2" t="s">
        <v>5</v>
      </c>
      <c r="D248" s="2">
        <v>2</v>
      </c>
      <c r="E248" s="2">
        <v>4.0250000000000004</v>
      </c>
      <c r="F248" s="12">
        <v>40603</v>
      </c>
      <c r="G248" s="18">
        <v>2012</v>
      </c>
      <c r="H248" s="2">
        <f ca="1">IF(G248=Inputs!$A$4,1,0)</f>
        <v>0</v>
      </c>
      <c r="I248" s="21">
        <f ca="1">IF(H248=1,HLOOKUP(MONTH(F248),Inputs!$B$11:$M$15,5),IF(YEAR($F248)&gt;$G248,0,IF(YEAR($F248)=$G248,HLOOKUP(MONTH(F248),Inputs!$B$11:$M$15,4),1)))</f>
        <v>1</v>
      </c>
      <c r="J248" s="2">
        <v>4</v>
      </c>
      <c r="K248" s="24">
        <f ca="1">$E248*I248*Inputs!$A$2</f>
        <v>4.4275000000000011</v>
      </c>
      <c r="L248" s="11">
        <f ca="1">IFERROR(J248/K248,"")</f>
        <v>0.9034443817052511</v>
      </c>
      <c r="M248" s="26">
        <f>J248/((8760)*(E248/1000))</f>
        <v>0.11344621231458635</v>
      </c>
    </row>
    <row r="249" spans="1:13" x14ac:dyDescent="0.25">
      <c r="A249" s="2">
        <v>2247</v>
      </c>
      <c r="B249" s="2"/>
      <c r="C249" s="2" t="s">
        <v>5</v>
      </c>
      <c r="D249" s="2">
        <v>2</v>
      </c>
      <c r="E249" s="2">
        <v>4.0250000000000004</v>
      </c>
      <c r="F249" s="12">
        <v>40603</v>
      </c>
      <c r="G249" s="18">
        <v>2014</v>
      </c>
      <c r="H249" s="2">
        <f ca="1">IF(G249=Inputs!$A$4,1,0)</f>
        <v>0</v>
      </c>
      <c r="I249" s="21">
        <f ca="1">IF(H249=1,HLOOKUP(MONTH(F249),Inputs!$B$11:$M$15,5),IF(YEAR($F249)&gt;$G249,0,IF(YEAR($F249)=$G249,HLOOKUP(MONTH(F249),Inputs!$B$11:$M$15,4),1)))</f>
        <v>1</v>
      </c>
      <c r="J249" s="2">
        <v>4</v>
      </c>
      <c r="K249" s="24">
        <f ca="1">$E249*I249*Inputs!$A$2</f>
        <v>4.4275000000000011</v>
      </c>
      <c r="L249" s="11">
        <f ca="1">IFERROR(J249/K249,"")</f>
        <v>0.9034443817052511</v>
      </c>
      <c r="M249" s="26">
        <f>J249/((8760)*(E249/1000))</f>
        <v>0.11344621231458635</v>
      </c>
    </row>
    <row r="250" spans="1:13" x14ac:dyDescent="0.25">
      <c r="A250" s="2">
        <v>844</v>
      </c>
      <c r="B250" s="2"/>
      <c r="C250" s="2" t="s">
        <v>5</v>
      </c>
      <c r="D250" s="2">
        <v>9</v>
      </c>
      <c r="E250" s="2">
        <v>3.0089999999999999</v>
      </c>
      <c r="F250" s="12">
        <v>40360</v>
      </c>
      <c r="G250" s="18">
        <v>2011</v>
      </c>
      <c r="H250" s="2">
        <f ca="1">IF(G250=Inputs!$A$4,1,0)</f>
        <v>0</v>
      </c>
      <c r="I250" s="21">
        <f ca="1">IF(H250=1,HLOOKUP(MONTH(F250),Inputs!$B$11:$M$15,5),IF(YEAR($F250)&gt;$G250,0,IF(YEAR($F250)=$G250,HLOOKUP(MONTH(F250),Inputs!$B$11:$M$15,4),1)))</f>
        <v>1</v>
      </c>
      <c r="J250" s="2">
        <v>3</v>
      </c>
      <c r="K250" s="24">
        <f ca="1">$E250*I250*Inputs!$A$2</f>
        <v>3.3099000000000003</v>
      </c>
      <c r="L250" s="11">
        <f ca="1">IFERROR(J250/K250,"")</f>
        <v>0.90637179370977972</v>
      </c>
      <c r="M250" s="26">
        <f>J250/((8760)*(E250/1000))</f>
        <v>0.11381380971241527</v>
      </c>
    </row>
    <row r="251" spans="1:13" x14ac:dyDescent="0.25">
      <c r="A251" s="2">
        <v>909</v>
      </c>
      <c r="B251" s="2"/>
      <c r="C251" s="2" t="s">
        <v>5</v>
      </c>
      <c r="D251" s="2">
        <v>9</v>
      </c>
      <c r="E251" s="2">
        <v>3.0089999999999999</v>
      </c>
      <c r="F251" s="12">
        <v>40360</v>
      </c>
      <c r="G251" s="18">
        <v>2011</v>
      </c>
      <c r="H251" s="2">
        <f ca="1">IF(G251=Inputs!$A$4,1,0)</f>
        <v>0</v>
      </c>
      <c r="I251" s="21">
        <f ca="1">IF(H251=1,HLOOKUP(MONTH(F251),Inputs!$B$11:$M$15,5),IF(YEAR($F251)&gt;$G251,0,IF(YEAR($F251)=$G251,HLOOKUP(MONTH(F251),Inputs!$B$11:$M$15,4),1)))</f>
        <v>1</v>
      </c>
      <c r="J251" s="2">
        <v>3</v>
      </c>
      <c r="K251" s="24">
        <f ca="1">$E251*I251*Inputs!$A$2</f>
        <v>3.3099000000000003</v>
      </c>
      <c r="L251" s="11">
        <f ca="1">IFERROR(J251/K251,"")</f>
        <v>0.90637179370977972</v>
      </c>
      <c r="M251" s="26">
        <f>J251/((8760)*(E251/1000))</f>
        <v>0.11381380971241527</v>
      </c>
    </row>
    <row r="252" spans="1:13" x14ac:dyDescent="0.25">
      <c r="A252" s="2">
        <v>1017</v>
      </c>
      <c r="B252" s="2"/>
      <c r="C252" s="2" t="s">
        <v>5</v>
      </c>
      <c r="D252" s="2">
        <v>9</v>
      </c>
      <c r="E252" s="2">
        <v>3.0089999999999999</v>
      </c>
      <c r="F252" s="12">
        <v>40360</v>
      </c>
      <c r="G252" s="18">
        <v>2011</v>
      </c>
      <c r="H252" s="2">
        <f ca="1">IF(G252=Inputs!$A$4,1,0)</f>
        <v>0</v>
      </c>
      <c r="I252" s="21">
        <f ca="1">IF(H252=1,HLOOKUP(MONTH(F252),Inputs!$B$11:$M$15,5),IF(YEAR($F252)&gt;$G252,0,IF(YEAR($F252)=$G252,HLOOKUP(MONTH(F252),Inputs!$B$11:$M$15,4),1)))</f>
        <v>1</v>
      </c>
      <c r="J252" s="2">
        <v>3</v>
      </c>
      <c r="K252" s="24">
        <f ca="1">$E252*I252*Inputs!$A$2</f>
        <v>3.3099000000000003</v>
      </c>
      <c r="L252" s="11">
        <f ca="1">IFERROR(J252/K252,"")</f>
        <v>0.90637179370977972</v>
      </c>
      <c r="M252" s="26">
        <f>J252/((8760)*(E252/1000))</f>
        <v>0.11381380971241527</v>
      </c>
    </row>
    <row r="253" spans="1:13" x14ac:dyDescent="0.25">
      <c r="A253" s="2">
        <v>1177</v>
      </c>
      <c r="B253" s="2"/>
      <c r="C253" s="2" t="s">
        <v>5</v>
      </c>
      <c r="D253" s="2">
        <v>9</v>
      </c>
      <c r="E253" s="2">
        <v>3.0089999999999999</v>
      </c>
      <c r="F253" s="12">
        <v>40452</v>
      </c>
      <c r="G253" s="18">
        <v>2011</v>
      </c>
      <c r="H253" s="2">
        <f ca="1">IF(G253=Inputs!$A$4,1,0)</f>
        <v>0</v>
      </c>
      <c r="I253" s="21">
        <f ca="1">IF(H253=1,HLOOKUP(MONTH(F253),Inputs!$B$11:$M$15,5),IF(YEAR($F253)&gt;$G253,0,IF(YEAR($F253)=$G253,HLOOKUP(MONTH(F253),Inputs!$B$11:$M$15,4),1)))</f>
        <v>1</v>
      </c>
      <c r="J253" s="2">
        <v>3</v>
      </c>
      <c r="K253" s="24">
        <f ca="1">$E253*I253*Inputs!$A$2</f>
        <v>3.3099000000000003</v>
      </c>
      <c r="L253" s="11">
        <f ca="1">IFERROR(J253/K253,"")</f>
        <v>0.90637179370977972</v>
      </c>
      <c r="M253" s="26">
        <f>J253/((8760)*(E253/1000))</f>
        <v>0.11381380971241527</v>
      </c>
    </row>
    <row r="254" spans="1:13" x14ac:dyDescent="0.25">
      <c r="A254" s="2">
        <v>1179</v>
      </c>
      <c r="B254" s="2"/>
      <c r="C254" s="2" t="s">
        <v>5</v>
      </c>
      <c r="D254" s="2">
        <v>9</v>
      </c>
      <c r="E254" s="2">
        <v>3.0089999999999999</v>
      </c>
      <c r="F254" s="12">
        <v>40452</v>
      </c>
      <c r="G254" s="18">
        <v>2011</v>
      </c>
      <c r="H254" s="2">
        <f ca="1">IF(G254=Inputs!$A$4,1,0)</f>
        <v>0</v>
      </c>
      <c r="I254" s="21">
        <f ca="1">IF(H254=1,HLOOKUP(MONTH(F254),Inputs!$B$11:$M$15,5),IF(YEAR($F254)&gt;$G254,0,IF(YEAR($F254)=$G254,HLOOKUP(MONTH(F254),Inputs!$B$11:$M$15,4),1)))</f>
        <v>1</v>
      </c>
      <c r="J254" s="2">
        <v>3</v>
      </c>
      <c r="K254" s="24">
        <f ca="1">$E254*I254*Inputs!$A$2</f>
        <v>3.3099000000000003</v>
      </c>
      <c r="L254" s="11">
        <f ca="1">IFERROR(J254/K254,"")</f>
        <v>0.90637179370977972</v>
      </c>
      <c r="M254" s="26">
        <f>J254/((8760)*(E254/1000))</f>
        <v>0.11381380971241527</v>
      </c>
    </row>
    <row r="255" spans="1:13" x14ac:dyDescent="0.25">
      <c r="A255" s="2">
        <v>1234</v>
      </c>
      <c r="B255" s="2"/>
      <c r="C255" s="2" t="s">
        <v>5</v>
      </c>
      <c r="D255" s="2">
        <v>9</v>
      </c>
      <c r="E255" s="2">
        <v>3.0089999999999999</v>
      </c>
      <c r="F255" s="12">
        <v>40422</v>
      </c>
      <c r="G255" s="18">
        <v>2011</v>
      </c>
      <c r="H255" s="2">
        <f ca="1">IF(G255=Inputs!$A$4,1,0)</f>
        <v>0</v>
      </c>
      <c r="I255" s="21">
        <f ca="1">IF(H255=1,HLOOKUP(MONTH(F255),Inputs!$B$11:$M$15,5),IF(YEAR($F255)&gt;$G255,0,IF(YEAR($F255)=$G255,HLOOKUP(MONTH(F255),Inputs!$B$11:$M$15,4),1)))</f>
        <v>1</v>
      </c>
      <c r="J255" s="2">
        <v>3</v>
      </c>
      <c r="K255" s="24">
        <f ca="1">$E255*I255*Inputs!$A$2</f>
        <v>3.3099000000000003</v>
      </c>
      <c r="L255" s="11">
        <f ca="1">IFERROR(J255/K255,"")</f>
        <v>0.90637179370977972</v>
      </c>
      <c r="M255" s="26">
        <f>J255/((8760)*(E255/1000))</f>
        <v>0.11381380971241527</v>
      </c>
    </row>
    <row r="256" spans="1:13" x14ac:dyDescent="0.25">
      <c r="A256" s="2">
        <v>844</v>
      </c>
      <c r="B256" s="2"/>
      <c r="C256" s="2" t="s">
        <v>5</v>
      </c>
      <c r="D256" s="2">
        <v>9</v>
      </c>
      <c r="E256" s="2">
        <v>3.0089999999999999</v>
      </c>
      <c r="F256" s="12">
        <v>40360</v>
      </c>
      <c r="G256" s="18">
        <v>2012</v>
      </c>
      <c r="H256" s="2">
        <f ca="1">IF(G256=Inputs!$A$4,1,0)</f>
        <v>0</v>
      </c>
      <c r="I256" s="21">
        <f ca="1">IF(H256=1,HLOOKUP(MONTH(F256),Inputs!$B$11:$M$15,5),IF(YEAR($F256)&gt;$G256,0,IF(YEAR($F256)=$G256,HLOOKUP(MONTH(F256),Inputs!$B$11:$M$15,4),1)))</f>
        <v>1</v>
      </c>
      <c r="J256" s="2">
        <v>3</v>
      </c>
      <c r="K256" s="24">
        <f ca="1">$E256*I256*Inputs!$A$2</f>
        <v>3.3099000000000003</v>
      </c>
      <c r="L256" s="11">
        <f ca="1">IFERROR(J256/K256,"")</f>
        <v>0.90637179370977972</v>
      </c>
      <c r="M256" s="26">
        <f>J256/((8760)*(E256/1000))</f>
        <v>0.11381380971241527</v>
      </c>
    </row>
    <row r="257" spans="1:13" x14ac:dyDescent="0.25">
      <c r="A257" s="2">
        <v>909</v>
      </c>
      <c r="B257" s="2"/>
      <c r="C257" s="2" t="s">
        <v>5</v>
      </c>
      <c r="D257" s="2">
        <v>9</v>
      </c>
      <c r="E257" s="2">
        <v>3.0089999999999999</v>
      </c>
      <c r="F257" s="12">
        <v>40360</v>
      </c>
      <c r="G257" s="18">
        <v>2012</v>
      </c>
      <c r="H257" s="2">
        <f ca="1">IF(G257=Inputs!$A$4,1,0)</f>
        <v>0</v>
      </c>
      <c r="I257" s="21">
        <f ca="1">IF(H257=1,HLOOKUP(MONTH(F257),Inputs!$B$11:$M$15,5),IF(YEAR($F257)&gt;$G257,0,IF(YEAR($F257)=$G257,HLOOKUP(MONTH(F257),Inputs!$B$11:$M$15,4),1)))</f>
        <v>1</v>
      </c>
      <c r="J257" s="2">
        <v>3</v>
      </c>
      <c r="K257" s="24">
        <f ca="1">$E257*I257*Inputs!$A$2</f>
        <v>3.3099000000000003</v>
      </c>
      <c r="L257" s="11">
        <f ca="1">IFERROR(J257/K257,"")</f>
        <v>0.90637179370977972</v>
      </c>
      <c r="M257" s="26">
        <f>J257/((8760)*(E257/1000))</f>
        <v>0.11381380971241527</v>
      </c>
    </row>
    <row r="258" spans="1:13" x14ac:dyDescent="0.25">
      <c r="A258" s="2">
        <v>1017</v>
      </c>
      <c r="B258" s="2"/>
      <c r="C258" s="2" t="s">
        <v>5</v>
      </c>
      <c r="D258" s="2">
        <v>9</v>
      </c>
      <c r="E258" s="2">
        <v>3.0089999999999999</v>
      </c>
      <c r="F258" s="12">
        <v>40360</v>
      </c>
      <c r="G258" s="18">
        <v>2012</v>
      </c>
      <c r="H258" s="2">
        <f ca="1">IF(G258=Inputs!$A$4,1,0)</f>
        <v>0</v>
      </c>
      <c r="I258" s="21">
        <f ca="1">IF(H258=1,HLOOKUP(MONTH(F258),Inputs!$B$11:$M$15,5),IF(YEAR($F258)&gt;$G258,0,IF(YEAR($F258)=$G258,HLOOKUP(MONTH(F258),Inputs!$B$11:$M$15,4),1)))</f>
        <v>1</v>
      </c>
      <c r="J258" s="2">
        <v>3</v>
      </c>
      <c r="K258" s="24">
        <f ca="1">$E258*I258*Inputs!$A$2</f>
        <v>3.3099000000000003</v>
      </c>
      <c r="L258" s="11">
        <f ca="1">IFERROR(J258/K258,"")</f>
        <v>0.90637179370977972</v>
      </c>
      <c r="M258" s="26">
        <f>J258/((8760)*(E258/1000))</f>
        <v>0.11381380971241527</v>
      </c>
    </row>
    <row r="259" spans="1:13" x14ac:dyDescent="0.25">
      <c r="A259" s="2">
        <v>1177</v>
      </c>
      <c r="B259" s="2"/>
      <c r="C259" s="2" t="s">
        <v>5</v>
      </c>
      <c r="D259" s="2">
        <v>9</v>
      </c>
      <c r="E259" s="2">
        <v>3.0089999999999999</v>
      </c>
      <c r="F259" s="12">
        <v>40452</v>
      </c>
      <c r="G259" s="18">
        <v>2012</v>
      </c>
      <c r="H259" s="2">
        <f ca="1">IF(G259=Inputs!$A$4,1,0)</f>
        <v>0</v>
      </c>
      <c r="I259" s="21">
        <f ca="1">IF(H259=1,HLOOKUP(MONTH(F259),Inputs!$B$11:$M$15,5),IF(YEAR($F259)&gt;$G259,0,IF(YEAR($F259)=$G259,HLOOKUP(MONTH(F259),Inputs!$B$11:$M$15,4),1)))</f>
        <v>1</v>
      </c>
      <c r="J259" s="2">
        <v>3</v>
      </c>
      <c r="K259" s="24">
        <f ca="1">$E259*I259*Inputs!$A$2</f>
        <v>3.3099000000000003</v>
      </c>
      <c r="L259" s="11">
        <f ca="1">IFERROR(J259/K259,"")</f>
        <v>0.90637179370977972</v>
      </c>
      <c r="M259" s="26">
        <f>J259/((8760)*(E259/1000))</f>
        <v>0.11381380971241527</v>
      </c>
    </row>
    <row r="260" spans="1:13" x14ac:dyDescent="0.25">
      <c r="A260" s="2">
        <v>1179</v>
      </c>
      <c r="B260" s="2"/>
      <c r="C260" s="2" t="s">
        <v>5</v>
      </c>
      <c r="D260" s="2">
        <v>9</v>
      </c>
      <c r="E260" s="2">
        <v>3.0089999999999999</v>
      </c>
      <c r="F260" s="12">
        <v>40452</v>
      </c>
      <c r="G260" s="18">
        <v>2012</v>
      </c>
      <c r="H260" s="2">
        <f ca="1">IF(G260=Inputs!$A$4,1,0)</f>
        <v>0</v>
      </c>
      <c r="I260" s="21">
        <f ca="1">IF(H260=1,HLOOKUP(MONTH(F260),Inputs!$B$11:$M$15,5),IF(YEAR($F260)&gt;$G260,0,IF(YEAR($F260)=$G260,HLOOKUP(MONTH(F260),Inputs!$B$11:$M$15,4),1)))</f>
        <v>1</v>
      </c>
      <c r="J260" s="2">
        <v>3</v>
      </c>
      <c r="K260" s="24">
        <f ca="1">$E260*I260*Inputs!$A$2</f>
        <v>3.3099000000000003</v>
      </c>
      <c r="L260" s="11">
        <f ca="1">IFERROR(J260/K260,"")</f>
        <v>0.90637179370977972</v>
      </c>
      <c r="M260" s="26">
        <f>J260/((8760)*(E260/1000))</f>
        <v>0.11381380971241527</v>
      </c>
    </row>
    <row r="261" spans="1:13" x14ac:dyDescent="0.25">
      <c r="A261" s="2">
        <v>1234</v>
      </c>
      <c r="B261" s="2"/>
      <c r="C261" s="2" t="s">
        <v>5</v>
      </c>
      <c r="D261" s="2">
        <v>9</v>
      </c>
      <c r="E261" s="2">
        <v>3.0089999999999999</v>
      </c>
      <c r="F261" s="12">
        <v>40422</v>
      </c>
      <c r="G261" s="18">
        <v>2012</v>
      </c>
      <c r="H261" s="2">
        <f ca="1">IF(G261=Inputs!$A$4,1,0)</f>
        <v>0</v>
      </c>
      <c r="I261" s="21">
        <f ca="1">IF(H261=1,HLOOKUP(MONTH(F261),Inputs!$B$11:$M$15,5),IF(YEAR($F261)&gt;$G261,0,IF(YEAR($F261)=$G261,HLOOKUP(MONTH(F261),Inputs!$B$11:$M$15,4),1)))</f>
        <v>1</v>
      </c>
      <c r="J261" s="2">
        <v>3</v>
      </c>
      <c r="K261" s="24">
        <f ca="1">$E261*I261*Inputs!$A$2</f>
        <v>3.3099000000000003</v>
      </c>
      <c r="L261" s="11">
        <f ca="1">IFERROR(J261/K261,"")</f>
        <v>0.90637179370977972</v>
      </c>
      <c r="M261" s="26">
        <f>J261/((8760)*(E261/1000))</f>
        <v>0.11381380971241527</v>
      </c>
    </row>
    <row r="262" spans="1:13" x14ac:dyDescent="0.25">
      <c r="A262" s="2">
        <v>844</v>
      </c>
      <c r="B262" s="2"/>
      <c r="C262" s="2" t="s">
        <v>5</v>
      </c>
      <c r="D262" s="2">
        <v>9</v>
      </c>
      <c r="E262" s="2">
        <v>3.0089999999999999</v>
      </c>
      <c r="F262" s="12">
        <v>40360</v>
      </c>
      <c r="G262" s="18">
        <v>2013</v>
      </c>
      <c r="H262" s="2">
        <f ca="1">IF(G262=Inputs!$A$4,1,0)</f>
        <v>0</v>
      </c>
      <c r="I262" s="21">
        <f ca="1">IF(H262=1,HLOOKUP(MONTH(F262),Inputs!$B$11:$M$15,5),IF(YEAR($F262)&gt;$G262,0,IF(YEAR($F262)=$G262,HLOOKUP(MONTH(F262),Inputs!$B$11:$M$15,4),1)))</f>
        <v>1</v>
      </c>
      <c r="J262" s="2">
        <v>3</v>
      </c>
      <c r="K262" s="24">
        <f ca="1">$E262*I262*Inputs!$A$2</f>
        <v>3.3099000000000003</v>
      </c>
      <c r="L262" s="11">
        <f ca="1">IFERROR(J262/K262,"")</f>
        <v>0.90637179370977972</v>
      </c>
      <c r="M262" s="26">
        <f>J262/((8760)*(E262/1000))</f>
        <v>0.11381380971241527</v>
      </c>
    </row>
    <row r="263" spans="1:13" x14ac:dyDescent="0.25">
      <c r="A263" s="2">
        <v>909</v>
      </c>
      <c r="B263" s="2"/>
      <c r="C263" s="2" t="s">
        <v>5</v>
      </c>
      <c r="D263" s="2">
        <v>9</v>
      </c>
      <c r="E263" s="2">
        <v>3.0089999999999999</v>
      </c>
      <c r="F263" s="12">
        <v>40360</v>
      </c>
      <c r="G263" s="18">
        <v>2013</v>
      </c>
      <c r="H263" s="2">
        <f ca="1">IF(G263=Inputs!$A$4,1,0)</f>
        <v>0</v>
      </c>
      <c r="I263" s="21">
        <f ca="1">IF(H263=1,HLOOKUP(MONTH(F263),Inputs!$B$11:$M$15,5),IF(YEAR($F263)&gt;$G263,0,IF(YEAR($F263)=$G263,HLOOKUP(MONTH(F263),Inputs!$B$11:$M$15,4),1)))</f>
        <v>1</v>
      </c>
      <c r="J263" s="2">
        <v>3</v>
      </c>
      <c r="K263" s="24">
        <f ca="1">$E263*I263*Inputs!$A$2</f>
        <v>3.3099000000000003</v>
      </c>
      <c r="L263" s="11">
        <f ca="1">IFERROR(J263/K263,"")</f>
        <v>0.90637179370977972</v>
      </c>
      <c r="M263" s="26">
        <f>J263/((8760)*(E263/1000))</f>
        <v>0.11381380971241527</v>
      </c>
    </row>
    <row r="264" spans="1:13" x14ac:dyDescent="0.25">
      <c r="A264" s="2">
        <v>1017</v>
      </c>
      <c r="B264" s="2"/>
      <c r="C264" s="2" t="s">
        <v>5</v>
      </c>
      <c r="D264" s="2">
        <v>9</v>
      </c>
      <c r="E264" s="2">
        <v>3.0089999999999999</v>
      </c>
      <c r="F264" s="12">
        <v>40360</v>
      </c>
      <c r="G264" s="18">
        <v>2013</v>
      </c>
      <c r="H264" s="2">
        <f ca="1">IF(G264=Inputs!$A$4,1,0)</f>
        <v>0</v>
      </c>
      <c r="I264" s="21">
        <f ca="1">IF(H264=1,HLOOKUP(MONTH(F264),Inputs!$B$11:$M$15,5),IF(YEAR($F264)&gt;$G264,0,IF(YEAR($F264)=$G264,HLOOKUP(MONTH(F264),Inputs!$B$11:$M$15,4),1)))</f>
        <v>1</v>
      </c>
      <c r="J264" s="2">
        <v>3</v>
      </c>
      <c r="K264" s="24">
        <f ca="1">$E264*I264*Inputs!$A$2</f>
        <v>3.3099000000000003</v>
      </c>
      <c r="L264" s="11">
        <f ca="1">IFERROR(J264/K264,"")</f>
        <v>0.90637179370977972</v>
      </c>
      <c r="M264" s="26">
        <f>J264/((8760)*(E264/1000))</f>
        <v>0.11381380971241527</v>
      </c>
    </row>
    <row r="265" spans="1:13" x14ac:dyDescent="0.25">
      <c r="A265" s="2">
        <v>1177</v>
      </c>
      <c r="B265" s="2"/>
      <c r="C265" s="2" t="s">
        <v>5</v>
      </c>
      <c r="D265" s="2">
        <v>9</v>
      </c>
      <c r="E265" s="2">
        <v>3.0089999999999999</v>
      </c>
      <c r="F265" s="12">
        <v>40452</v>
      </c>
      <c r="G265" s="18">
        <v>2013</v>
      </c>
      <c r="H265" s="2">
        <f ca="1">IF(G265=Inputs!$A$4,1,0)</f>
        <v>0</v>
      </c>
      <c r="I265" s="21">
        <f ca="1">IF(H265=1,HLOOKUP(MONTH(F265),Inputs!$B$11:$M$15,5),IF(YEAR($F265)&gt;$G265,0,IF(YEAR($F265)=$G265,HLOOKUP(MONTH(F265),Inputs!$B$11:$M$15,4),1)))</f>
        <v>1</v>
      </c>
      <c r="J265" s="2">
        <v>3</v>
      </c>
      <c r="K265" s="24">
        <f ca="1">$E265*I265*Inputs!$A$2</f>
        <v>3.3099000000000003</v>
      </c>
      <c r="L265" s="11">
        <f ca="1">IFERROR(J265/K265,"")</f>
        <v>0.90637179370977972</v>
      </c>
      <c r="M265" s="26">
        <f>J265/((8760)*(E265/1000))</f>
        <v>0.11381380971241527</v>
      </c>
    </row>
    <row r="266" spans="1:13" x14ac:dyDescent="0.25">
      <c r="A266" s="2">
        <v>1179</v>
      </c>
      <c r="B266" s="2"/>
      <c r="C266" s="2" t="s">
        <v>5</v>
      </c>
      <c r="D266" s="2">
        <v>9</v>
      </c>
      <c r="E266" s="2">
        <v>3.0089999999999999</v>
      </c>
      <c r="F266" s="12">
        <v>40452</v>
      </c>
      <c r="G266" s="18">
        <v>2013</v>
      </c>
      <c r="H266" s="2">
        <f ca="1">IF(G266=Inputs!$A$4,1,0)</f>
        <v>0</v>
      </c>
      <c r="I266" s="21">
        <f ca="1">IF(H266=1,HLOOKUP(MONTH(F266),Inputs!$B$11:$M$15,5),IF(YEAR($F266)&gt;$G266,0,IF(YEAR($F266)=$G266,HLOOKUP(MONTH(F266),Inputs!$B$11:$M$15,4),1)))</f>
        <v>1</v>
      </c>
      <c r="J266" s="2">
        <v>3</v>
      </c>
      <c r="K266" s="24">
        <f ca="1">$E266*I266*Inputs!$A$2</f>
        <v>3.3099000000000003</v>
      </c>
      <c r="L266" s="11">
        <f ca="1">IFERROR(J266/K266,"")</f>
        <v>0.90637179370977972</v>
      </c>
      <c r="M266" s="26">
        <f>J266/((8760)*(E266/1000))</f>
        <v>0.11381380971241527</v>
      </c>
    </row>
    <row r="267" spans="1:13" x14ac:dyDescent="0.25">
      <c r="A267" s="2">
        <v>1234</v>
      </c>
      <c r="B267" s="2"/>
      <c r="C267" s="2" t="s">
        <v>5</v>
      </c>
      <c r="D267" s="2">
        <v>9</v>
      </c>
      <c r="E267" s="2">
        <v>3.0089999999999999</v>
      </c>
      <c r="F267" s="12">
        <v>40422</v>
      </c>
      <c r="G267" s="18">
        <v>2013</v>
      </c>
      <c r="H267" s="2">
        <f ca="1">IF(G267=Inputs!$A$4,1,0)</f>
        <v>0</v>
      </c>
      <c r="I267" s="21">
        <f ca="1">IF(H267=1,HLOOKUP(MONTH(F267),Inputs!$B$11:$M$15,5),IF(YEAR($F267)&gt;$G267,0,IF(YEAR($F267)=$G267,HLOOKUP(MONTH(F267),Inputs!$B$11:$M$15,4),1)))</f>
        <v>1</v>
      </c>
      <c r="J267" s="2">
        <v>3</v>
      </c>
      <c r="K267" s="24">
        <f ca="1">$E267*I267*Inputs!$A$2</f>
        <v>3.3099000000000003</v>
      </c>
      <c r="L267" s="11">
        <f ca="1">IFERROR(J267/K267,"")</f>
        <v>0.90637179370977972</v>
      </c>
      <c r="M267" s="26">
        <f>J267/((8760)*(E267/1000))</f>
        <v>0.11381380971241527</v>
      </c>
    </row>
    <row r="268" spans="1:13" x14ac:dyDescent="0.25">
      <c r="A268" s="2">
        <v>844</v>
      </c>
      <c r="B268" s="2"/>
      <c r="C268" s="2" t="s">
        <v>5</v>
      </c>
      <c r="D268" s="2">
        <v>9</v>
      </c>
      <c r="E268" s="2">
        <v>3.0089999999999999</v>
      </c>
      <c r="F268" s="12">
        <v>40360</v>
      </c>
      <c r="G268" s="18">
        <v>2014</v>
      </c>
      <c r="H268" s="2">
        <f ca="1">IF(G268=Inputs!$A$4,1,0)</f>
        <v>0</v>
      </c>
      <c r="I268" s="21">
        <f ca="1">IF(H268=1,HLOOKUP(MONTH(F268),Inputs!$B$11:$M$15,5),IF(YEAR($F268)&gt;$G268,0,IF(YEAR($F268)=$G268,HLOOKUP(MONTH(F268),Inputs!$B$11:$M$15,4),1)))</f>
        <v>1</v>
      </c>
      <c r="J268" s="2">
        <v>3</v>
      </c>
      <c r="K268" s="24">
        <f ca="1">$E268*I268*Inputs!$A$2</f>
        <v>3.3099000000000003</v>
      </c>
      <c r="L268" s="11">
        <f ca="1">IFERROR(J268/K268,"")</f>
        <v>0.90637179370977972</v>
      </c>
      <c r="M268" s="26">
        <f>J268/((8760)*(E268/1000))</f>
        <v>0.11381380971241527</v>
      </c>
    </row>
    <row r="269" spans="1:13" x14ac:dyDescent="0.25">
      <c r="A269" s="2">
        <v>909</v>
      </c>
      <c r="B269" s="2"/>
      <c r="C269" s="2" t="s">
        <v>5</v>
      </c>
      <c r="D269" s="2">
        <v>9</v>
      </c>
      <c r="E269" s="2">
        <v>3.0089999999999999</v>
      </c>
      <c r="F269" s="12">
        <v>40360</v>
      </c>
      <c r="G269" s="18">
        <v>2014</v>
      </c>
      <c r="H269" s="2">
        <f ca="1">IF(G269=Inputs!$A$4,1,0)</f>
        <v>0</v>
      </c>
      <c r="I269" s="21">
        <f ca="1">IF(H269=1,HLOOKUP(MONTH(F269),Inputs!$B$11:$M$15,5),IF(YEAR($F269)&gt;$G269,0,IF(YEAR($F269)=$G269,HLOOKUP(MONTH(F269),Inputs!$B$11:$M$15,4),1)))</f>
        <v>1</v>
      </c>
      <c r="J269" s="2">
        <v>3</v>
      </c>
      <c r="K269" s="24">
        <f ca="1">$E269*I269*Inputs!$A$2</f>
        <v>3.3099000000000003</v>
      </c>
      <c r="L269" s="11">
        <f ca="1">IFERROR(J269/K269,"")</f>
        <v>0.90637179370977972</v>
      </c>
      <c r="M269" s="26">
        <f>J269/((8760)*(E269/1000))</f>
        <v>0.11381380971241527</v>
      </c>
    </row>
    <row r="270" spans="1:13" x14ac:dyDescent="0.25">
      <c r="A270" s="2">
        <v>1017</v>
      </c>
      <c r="B270" s="2"/>
      <c r="C270" s="2" t="s">
        <v>5</v>
      </c>
      <c r="D270" s="2">
        <v>9</v>
      </c>
      <c r="E270" s="2">
        <v>3.0089999999999999</v>
      </c>
      <c r="F270" s="12">
        <v>40360</v>
      </c>
      <c r="G270" s="18">
        <v>2014</v>
      </c>
      <c r="H270" s="2">
        <f ca="1">IF(G270=Inputs!$A$4,1,0)</f>
        <v>0</v>
      </c>
      <c r="I270" s="21">
        <f ca="1">IF(H270=1,HLOOKUP(MONTH(F270),Inputs!$B$11:$M$15,5),IF(YEAR($F270)&gt;$G270,0,IF(YEAR($F270)=$G270,HLOOKUP(MONTH(F270),Inputs!$B$11:$M$15,4),1)))</f>
        <v>1</v>
      </c>
      <c r="J270" s="2">
        <v>3</v>
      </c>
      <c r="K270" s="24">
        <f ca="1">$E270*I270*Inputs!$A$2</f>
        <v>3.3099000000000003</v>
      </c>
      <c r="L270" s="11">
        <f ca="1">IFERROR(J270/K270,"")</f>
        <v>0.90637179370977972</v>
      </c>
      <c r="M270" s="26">
        <f>J270/((8760)*(E270/1000))</f>
        <v>0.11381380971241527</v>
      </c>
    </row>
    <row r="271" spans="1:13" x14ac:dyDescent="0.25">
      <c r="A271" s="2">
        <v>1177</v>
      </c>
      <c r="B271" s="2"/>
      <c r="C271" s="2" t="s">
        <v>5</v>
      </c>
      <c r="D271" s="2">
        <v>9</v>
      </c>
      <c r="E271" s="2">
        <v>3.0089999999999999</v>
      </c>
      <c r="F271" s="12">
        <v>40452</v>
      </c>
      <c r="G271" s="18">
        <v>2014</v>
      </c>
      <c r="H271" s="2">
        <f ca="1">IF(G271=Inputs!$A$4,1,0)</f>
        <v>0</v>
      </c>
      <c r="I271" s="21">
        <f ca="1">IF(H271=1,HLOOKUP(MONTH(F271),Inputs!$B$11:$M$15,5),IF(YEAR($F271)&gt;$G271,0,IF(YEAR($F271)=$G271,HLOOKUP(MONTH(F271),Inputs!$B$11:$M$15,4),1)))</f>
        <v>1</v>
      </c>
      <c r="J271" s="2">
        <v>3</v>
      </c>
      <c r="K271" s="24">
        <f ca="1">$E271*I271*Inputs!$A$2</f>
        <v>3.3099000000000003</v>
      </c>
      <c r="L271" s="11">
        <f ca="1">IFERROR(J271/K271,"")</f>
        <v>0.90637179370977972</v>
      </c>
      <c r="M271" s="26">
        <f>J271/((8760)*(E271/1000))</f>
        <v>0.11381380971241527</v>
      </c>
    </row>
    <row r="272" spans="1:13" x14ac:dyDescent="0.25">
      <c r="A272" s="2">
        <v>1179</v>
      </c>
      <c r="B272" s="2"/>
      <c r="C272" s="2" t="s">
        <v>5</v>
      </c>
      <c r="D272" s="2">
        <v>9</v>
      </c>
      <c r="E272" s="2">
        <v>3.0089999999999999</v>
      </c>
      <c r="F272" s="12">
        <v>40452</v>
      </c>
      <c r="G272" s="18">
        <v>2014</v>
      </c>
      <c r="H272" s="2">
        <f ca="1">IF(G272=Inputs!$A$4,1,0)</f>
        <v>0</v>
      </c>
      <c r="I272" s="21">
        <f ca="1">IF(H272=1,HLOOKUP(MONTH(F272),Inputs!$B$11:$M$15,5),IF(YEAR($F272)&gt;$G272,0,IF(YEAR($F272)=$G272,HLOOKUP(MONTH(F272),Inputs!$B$11:$M$15,4),1)))</f>
        <v>1</v>
      </c>
      <c r="J272" s="2">
        <v>3</v>
      </c>
      <c r="K272" s="24">
        <f ca="1">$E272*I272*Inputs!$A$2</f>
        <v>3.3099000000000003</v>
      </c>
      <c r="L272" s="11">
        <f ca="1">IFERROR(J272/K272,"")</f>
        <v>0.90637179370977972</v>
      </c>
      <c r="M272" s="26">
        <f>J272/((8760)*(E272/1000))</f>
        <v>0.11381380971241527</v>
      </c>
    </row>
    <row r="273" spans="1:13" x14ac:dyDescent="0.25">
      <c r="A273" s="2">
        <v>1234</v>
      </c>
      <c r="B273" s="2"/>
      <c r="C273" s="2" t="s">
        <v>5</v>
      </c>
      <c r="D273" s="2">
        <v>9</v>
      </c>
      <c r="E273" s="2">
        <v>3.0089999999999999</v>
      </c>
      <c r="F273" s="12">
        <v>40422</v>
      </c>
      <c r="G273" s="18">
        <v>2014</v>
      </c>
      <c r="H273" s="2">
        <f ca="1">IF(G273=Inputs!$A$4,1,0)</f>
        <v>0</v>
      </c>
      <c r="I273" s="21">
        <f ca="1">IF(H273=1,HLOOKUP(MONTH(F273),Inputs!$B$11:$M$15,5),IF(YEAR($F273)&gt;$G273,0,IF(YEAR($F273)=$G273,HLOOKUP(MONTH(F273),Inputs!$B$11:$M$15,4),1)))</f>
        <v>1</v>
      </c>
      <c r="J273" s="2">
        <v>3</v>
      </c>
      <c r="K273" s="24">
        <f ca="1">$E273*I273*Inputs!$A$2</f>
        <v>3.3099000000000003</v>
      </c>
      <c r="L273" s="11">
        <f ca="1">IFERROR(J273/K273,"")</f>
        <v>0.90637179370977972</v>
      </c>
      <c r="M273" s="26">
        <f>J273/((8760)*(E273/1000))</f>
        <v>0.11381380971241527</v>
      </c>
    </row>
    <row r="274" spans="1:13" x14ac:dyDescent="0.25">
      <c r="A274" s="2">
        <v>1717</v>
      </c>
      <c r="B274" s="2"/>
      <c r="C274" s="2" t="s">
        <v>5</v>
      </c>
      <c r="D274" s="2">
        <v>2</v>
      </c>
      <c r="E274" s="2">
        <v>7</v>
      </c>
      <c r="F274" s="12">
        <v>40422</v>
      </c>
      <c r="G274" s="18">
        <v>2012</v>
      </c>
      <c r="H274" s="2">
        <f ca="1">IF(G274=Inputs!$A$4,1,0)</f>
        <v>0</v>
      </c>
      <c r="I274" s="21">
        <f ca="1">IF(H274=1,HLOOKUP(MONTH(F274),Inputs!$B$11:$M$15,5),IF(YEAR($F274)&gt;$G274,0,IF(YEAR($F274)=$G274,HLOOKUP(MONTH(F274),Inputs!$B$11:$M$15,4),1)))</f>
        <v>1</v>
      </c>
      <c r="J274" s="2">
        <v>7</v>
      </c>
      <c r="K274" s="24">
        <f ca="1">$E274*I274*Inputs!$A$2</f>
        <v>7.7000000000000011</v>
      </c>
      <c r="L274" s="11">
        <f ca="1">IFERROR(J274/K274,"")</f>
        <v>0.90909090909090895</v>
      </c>
      <c r="M274" s="26">
        <f>J274/((8760)*(E274/1000))</f>
        <v>0.11415525114155251</v>
      </c>
    </row>
    <row r="275" spans="1:13" x14ac:dyDescent="0.25">
      <c r="A275" s="2">
        <v>1717</v>
      </c>
      <c r="B275" s="2"/>
      <c r="C275" s="2" t="s">
        <v>5</v>
      </c>
      <c r="D275" s="2">
        <v>2</v>
      </c>
      <c r="E275" s="2">
        <v>7</v>
      </c>
      <c r="F275" s="12">
        <v>40422</v>
      </c>
      <c r="G275" s="18">
        <v>2014</v>
      </c>
      <c r="H275" s="2">
        <f ca="1">IF(G275=Inputs!$A$4,1,0)</f>
        <v>0</v>
      </c>
      <c r="I275" s="21">
        <f ca="1">IF(H275=1,HLOOKUP(MONTH(F275),Inputs!$B$11:$M$15,5),IF(YEAR($F275)&gt;$G275,0,IF(YEAR($F275)=$G275,HLOOKUP(MONTH(F275),Inputs!$B$11:$M$15,4),1)))</f>
        <v>1</v>
      </c>
      <c r="J275" s="2">
        <v>7</v>
      </c>
      <c r="K275" s="24">
        <f ca="1">$E275*I275*Inputs!$A$2</f>
        <v>7.7000000000000011</v>
      </c>
      <c r="L275" s="11">
        <f ca="1">IFERROR(J275/K275,"")</f>
        <v>0.90909090909090895</v>
      </c>
      <c r="M275" s="26">
        <f>J275/((8760)*(E275/1000))</f>
        <v>0.11415525114155251</v>
      </c>
    </row>
    <row r="276" spans="1:13" x14ac:dyDescent="0.25">
      <c r="A276" s="2">
        <v>182</v>
      </c>
      <c r="B276" s="2"/>
      <c r="C276" s="2" t="s">
        <v>5</v>
      </c>
      <c r="D276" s="2">
        <v>2</v>
      </c>
      <c r="E276" s="2">
        <v>4</v>
      </c>
      <c r="F276" s="12">
        <v>40057</v>
      </c>
      <c r="G276" s="18">
        <v>2011</v>
      </c>
      <c r="H276" s="2">
        <f ca="1">IF(G276=Inputs!$A$4,1,0)</f>
        <v>0</v>
      </c>
      <c r="I276" s="21">
        <f ca="1">IF(H276=1,HLOOKUP(MONTH(F276),Inputs!$B$11:$M$15,5),IF(YEAR($F276)&gt;$G276,0,IF(YEAR($F276)=$G276,HLOOKUP(MONTH(F276),Inputs!$B$11:$M$15,4),1)))</f>
        <v>1</v>
      </c>
      <c r="J276" s="2">
        <v>4</v>
      </c>
      <c r="K276" s="24">
        <f ca="1">$E276*I276*Inputs!$A$2</f>
        <v>4.4000000000000004</v>
      </c>
      <c r="L276" s="11">
        <f ca="1">IFERROR(J276/K276,"")</f>
        <v>0.90909090909090906</v>
      </c>
      <c r="M276" s="26">
        <f>J276/((8760)*(E276/1000))</f>
        <v>0.11415525114155252</v>
      </c>
    </row>
    <row r="277" spans="1:13" x14ac:dyDescent="0.25">
      <c r="A277" s="2">
        <v>199</v>
      </c>
      <c r="B277" s="2"/>
      <c r="C277" s="2" t="s">
        <v>5</v>
      </c>
      <c r="D277" s="2">
        <v>2</v>
      </c>
      <c r="E277" s="2">
        <v>3</v>
      </c>
      <c r="F277" s="12">
        <v>40179</v>
      </c>
      <c r="G277" s="18">
        <v>2011</v>
      </c>
      <c r="H277" s="2">
        <f ca="1">IF(G277=Inputs!$A$4,1,0)</f>
        <v>0</v>
      </c>
      <c r="I277" s="21">
        <f ca="1">IF(H277=1,HLOOKUP(MONTH(F277),Inputs!$B$11:$M$15,5),IF(YEAR($F277)&gt;$G277,0,IF(YEAR($F277)=$G277,HLOOKUP(MONTH(F277),Inputs!$B$11:$M$15,4),1)))</f>
        <v>1</v>
      </c>
      <c r="J277" s="2">
        <v>3</v>
      </c>
      <c r="K277" s="24">
        <f ca="1">$E277*I277*Inputs!$A$2</f>
        <v>3.3000000000000003</v>
      </c>
      <c r="L277" s="11">
        <f ca="1">IFERROR(J277/K277,"")</f>
        <v>0.90909090909090906</v>
      </c>
      <c r="M277" s="26">
        <f>J277/((8760)*(E277/1000))</f>
        <v>0.11415525114155251</v>
      </c>
    </row>
    <row r="278" spans="1:13" x14ac:dyDescent="0.25">
      <c r="A278" s="2">
        <v>222</v>
      </c>
      <c r="B278" s="2"/>
      <c r="C278" s="2" t="s">
        <v>5</v>
      </c>
      <c r="D278" s="2">
        <v>2</v>
      </c>
      <c r="E278" s="2">
        <v>3</v>
      </c>
      <c r="F278" s="12">
        <v>40179</v>
      </c>
      <c r="G278" s="18">
        <v>2011</v>
      </c>
      <c r="H278" s="2">
        <f ca="1">IF(G278=Inputs!$A$4,1,0)</f>
        <v>0</v>
      </c>
      <c r="I278" s="21">
        <f ca="1">IF(H278=1,HLOOKUP(MONTH(F278),Inputs!$B$11:$M$15,5),IF(YEAR($F278)&gt;$G278,0,IF(YEAR($F278)=$G278,HLOOKUP(MONTH(F278),Inputs!$B$11:$M$15,4),1)))</f>
        <v>1</v>
      </c>
      <c r="J278" s="2">
        <v>3</v>
      </c>
      <c r="K278" s="24">
        <f ca="1">$E278*I278*Inputs!$A$2</f>
        <v>3.3000000000000003</v>
      </c>
      <c r="L278" s="11">
        <f ca="1">IFERROR(J278/K278,"")</f>
        <v>0.90909090909090906</v>
      </c>
      <c r="M278" s="26">
        <f>J278/((8760)*(E278/1000))</f>
        <v>0.11415525114155251</v>
      </c>
    </row>
    <row r="279" spans="1:13" x14ac:dyDescent="0.25">
      <c r="A279" s="2">
        <v>237</v>
      </c>
      <c r="B279" s="2"/>
      <c r="C279" s="2" t="s">
        <v>5</v>
      </c>
      <c r="D279" s="2">
        <v>2</v>
      </c>
      <c r="E279" s="2">
        <v>3</v>
      </c>
      <c r="F279" s="12">
        <v>40179</v>
      </c>
      <c r="G279" s="18">
        <v>2011</v>
      </c>
      <c r="H279" s="2">
        <f ca="1">IF(G279=Inputs!$A$4,1,0)</f>
        <v>0</v>
      </c>
      <c r="I279" s="21">
        <f ca="1">IF(H279=1,HLOOKUP(MONTH(F279),Inputs!$B$11:$M$15,5),IF(YEAR($F279)&gt;$G279,0,IF(YEAR($F279)=$G279,HLOOKUP(MONTH(F279),Inputs!$B$11:$M$15,4),1)))</f>
        <v>1</v>
      </c>
      <c r="J279" s="2">
        <v>3</v>
      </c>
      <c r="K279" s="24">
        <f ca="1">$E279*I279*Inputs!$A$2</f>
        <v>3.3000000000000003</v>
      </c>
      <c r="L279" s="11">
        <f ca="1">IFERROR(J279/K279,"")</f>
        <v>0.90909090909090906</v>
      </c>
      <c r="M279" s="26">
        <f>J279/((8760)*(E279/1000))</f>
        <v>0.11415525114155251</v>
      </c>
    </row>
    <row r="280" spans="1:13" x14ac:dyDescent="0.25">
      <c r="A280" s="2">
        <v>250</v>
      </c>
      <c r="B280" s="2"/>
      <c r="C280" s="2" t="s">
        <v>5</v>
      </c>
      <c r="D280" s="2">
        <v>2</v>
      </c>
      <c r="E280" s="2">
        <v>3</v>
      </c>
      <c r="F280" s="12">
        <v>40179</v>
      </c>
      <c r="G280" s="18">
        <v>2011</v>
      </c>
      <c r="H280" s="2">
        <f ca="1">IF(G280=Inputs!$A$4,1,0)</f>
        <v>0</v>
      </c>
      <c r="I280" s="21">
        <f ca="1">IF(H280=1,HLOOKUP(MONTH(F280),Inputs!$B$11:$M$15,5),IF(YEAR($F280)&gt;$G280,0,IF(YEAR($F280)=$G280,HLOOKUP(MONTH(F280),Inputs!$B$11:$M$15,4),1)))</f>
        <v>1</v>
      </c>
      <c r="J280" s="2">
        <v>3</v>
      </c>
      <c r="K280" s="24">
        <f ca="1">$E280*I280*Inputs!$A$2</f>
        <v>3.3000000000000003</v>
      </c>
      <c r="L280" s="11">
        <f ca="1">IFERROR(J280/K280,"")</f>
        <v>0.90909090909090906</v>
      </c>
      <c r="M280" s="26">
        <f>J280/((8760)*(E280/1000))</f>
        <v>0.11415525114155251</v>
      </c>
    </row>
    <row r="281" spans="1:13" x14ac:dyDescent="0.25">
      <c r="A281" s="2">
        <v>498</v>
      </c>
      <c r="B281" s="2"/>
      <c r="C281" s="2" t="s">
        <v>5</v>
      </c>
      <c r="D281" s="2">
        <v>2</v>
      </c>
      <c r="E281" s="2">
        <v>3</v>
      </c>
      <c r="F281" s="12">
        <v>40299</v>
      </c>
      <c r="G281" s="18">
        <v>2011</v>
      </c>
      <c r="H281" s="2">
        <f ca="1">IF(G281=Inputs!$A$4,1,0)</f>
        <v>0</v>
      </c>
      <c r="I281" s="21">
        <f ca="1">IF(H281=1,HLOOKUP(MONTH(F281),Inputs!$B$11:$M$15,5),IF(YEAR($F281)&gt;$G281,0,IF(YEAR($F281)=$G281,HLOOKUP(MONTH(F281),Inputs!$B$11:$M$15,4),1)))</f>
        <v>1</v>
      </c>
      <c r="J281" s="2">
        <v>3</v>
      </c>
      <c r="K281" s="24">
        <f ca="1">$E281*I281*Inputs!$A$2</f>
        <v>3.3000000000000003</v>
      </c>
      <c r="L281" s="11">
        <f ca="1">IFERROR(J281/K281,"")</f>
        <v>0.90909090909090906</v>
      </c>
      <c r="M281" s="26">
        <f>J281/((8760)*(E281/1000))</f>
        <v>0.11415525114155251</v>
      </c>
    </row>
    <row r="282" spans="1:13" x14ac:dyDescent="0.25">
      <c r="A282" s="2">
        <v>199</v>
      </c>
      <c r="B282" s="2"/>
      <c r="C282" s="2" t="s">
        <v>5</v>
      </c>
      <c r="D282" s="2">
        <v>2</v>
      </c>
      <c r="E282" s="2">
        <v>3</v>
      </c>
      <c r="F282" s="12">
        <v>40179</v>
      </c>
      <c r="G282" s="18">
        <v>2012</v>
      </c>
      <c r="H282" s="2">
        <f ca="1">IF(G282=Inputs!$A$4,1,0)</f>
        <v>0</v>
      </c>
      <c r="I282" s="21">
        <f ca="1">IF(H282=1,HLOOKUP(MONTH(F282),Inputs!$B$11:$M$15,5),IF(YEAR($F282)&gt;$G282,0,IF(YEAR($F282)=$G282,HLOOKUP(MONTH(F282),Inputs!$B$11:$M$15,4),1)))</f>
        <v>1</v>
      </c>
      <c r="J282" s="2">
        <v>3</v>
      </c>
      <c r="K282" s="24">
        <f ca="1">$E282*I282*Inputs!$A$2</f>
        <v>3.3000000000000003</v>
      </c>
      <c r="L282" s="11">
        <f ca="1">IFERROR(J282/K282,"")</f>
        <v>0.90909090909090906</v>
      </c>
      <c r="M282" s="26">
        <f>J282/((8760)*(E282/1000))</f>
        <v>0.11415525114155251</v>
      </c>
    </row>
    <row r="283" spans="1:13" x14ac:dyDescent="0.25">
      <c r="A283" s="2">
        <v>222</v>
      </c>
      <c r="B283" s="2"/>
      <c r="C283" s="2" t="s">
        <v>5</v>
      </c>
      <c r="D283" s="2">
        <v>2</v>
      </c>
      <c r="E283" s="2">
        <v>3</v>
      </c>
      <c r="F283" s="12">
        <v>40179</v>
      </c>
      <c r="G283" s="18">
        <v>2012</v>
      </c>
      <c r="H283" s="2">
        <f ca="1">IF(G283=Inputs!$A$4,1,0)</f>
        <v>0</v>
      </c>
      <c r="I283" s="21">
        <f ca="1">IF(H283=1,HLOOKUP(MONTH(F283),Inputs!$B$11:$M$15,5),IF(YEAR($F283)&gt;$G283,0,IF(YEAR($F283)=$G283,HLOOKUP(MONTH(F283),Inputs!$B$11:$M$15,4),1)))</f>
        <v>1</v>
      </c>
      <c r="J283" s="2">
        <v>3</v>
      </c>
      <c r="K283" s="24">
        <f ca="1">$E283*I283*Inputs!$A$2</f>
        <v>3.3000000000000003</v>
      </c>
      <c r="L283" s="11">
        <f ca="1">IFERROR(J283/K283,"")</f>
        <v>0.90909090909090906</v>
      </c>
      <c r="M283" s="26">
        <f>J283/((8760)*(E283/1000))</f>
        <v>0.11415525114155251</v>
      </c>
    </row>
    <row r="284" spans="1:13" x14ac:dyDescent="0.25">
      <c r="A284" s="2">
        <v>237</v>
      </c>
      <c r="B284" s="2"/>
      <c r="C284" s="2" t="s">
        <v>5</v>
      </c>
      <c r="D284" s="2">
        <v>2</v>
      </c>
      <c r="E284" s="2">
        <v>3</v>
      </c>
      <c r="F284" s="12">
        <v>40179</v>
      </c>
      <c r="G284" s="18">
        <v>2012</v>
      </c>
      <c r="H284" s="2">
        <f ca="1">IF(G284=Inputs!$A$4,1,0)</f>
        <v>0</v>
      </c>
      <c r="I284" s="21">
        <f ca="1">IF(H284=1,HLOOKUP(MONTH(F284),Inputs!$B$11:$M$15,5),IF(YEAR($F284)&gt;$G284,0,IF(YEAR($F284)=$G284,HLOOKUP(MONTH(F284),Inputs!$B$11:$M$15,4),1)))</f>
        <v>1</v>
      </c>
      <c r="J284" s="2">
        <v>3</v>
      </c>
      <c r="K284" s="24">
        <f ca="1">$E284*I284*Inputs!$A$2</f>
        <v>3.3000000000000003</v>
      </c>
      <c r="L284" s="11">
        <f ca="1">IFERROR(J284/K284,"")</f>
        <v>0.90909090909090906</v>
      </c>
      <c r="M284" s="26">
        <f>J284/((8760)*(E284/1000))</f>
        <v>0.11415525114155251</v>
      </c>
    </row>
    <row r="285" spans="1:13" x14ac:dyDescent="0.25">
      <c r="A285" s="2">
        <v>250</v>
      </c>
      <c r="B285" s="2"/>
      <c r="C285" s="2" t="s">
        <v>5</v>
      </c>
      <c r="D285" s="2">
        <v>2</v>
      </c>
      <c r="E285" s="2">
        <v>3</v>
      </c>
      <c r="F285" s="12">
        <v>40179</v>
      </c>
      <c r="G285" s="18">
        <v>2012</v>
      </c>
      <c r="H285" s="2">
        <f ca="1">IF(G285=Inputs!$A$4,1,0)</f>
        <v>0</v>
      </c>
      <c r="I285" s="21">
        <f ca="1">IF(H285=1,HLOOKUP(MONTH(F285),Inputs!$B$11:$M$15,5),IF(YEAR($F285)&gt;$G285,0,IF(YEAR($F285)=$G285,HLOOKUP(MONTH(F285),Inputs!$B$11:$M$15,4),1)))</f>
        <v>1</v>
      </c>
      <c r="J285" s="2">
        <v>3</v>
      </c>
      <c r="K285" s="24">
        <f ca="1">$E285*I285*Inputs!$A$2</f>
        <v>3.3000000000000003</v>
      </c>
      <c r="L285" s="11">
        <f ca="1">IFERROR(J285/K285,"")</f>
        <v>0.90909090909090906</v>
      </c>
      <c r="M285" s="26">
        <f>J285/((8760)*(E285/1000))</f>
        <v>0.11415525114155251</v>
      </c>
    </row>
    <row r="286" spans="1:13" x14ac:dyDescent="0.25">
      <c r="A286" s="2">
        <v>498</v>
      </c>
      <c r="B286" s="2"/>
      <c r="C286" s="2" t="s">
        <v>5</v>
      </c>
      <c r="D286" s="2">
        <v>2</v>
      </c>
      <c r="E286" s="2">
        <v>3</v>
      </c>
      <c r="F286" s="12">
        <v>40299</v>
      </c>
      <c r="G286" s="18">
        <v>2012</v>
      </c>
      <c r="H286" s="2">
        <f ca="1">IF(G286=Inputs!$A$4,1,0)</f>
        <v>0</v>
      </c>
      <c r="I286" s="21">
        <f ca="1">IF(H286=1,HLOOKUP(MONTH(F286),Inputs!$B$11:$M$15,5),IF(YEAR($F286)&gt;$G286,0,IF(YEAR($F286)=$G286,HLOOKUP(MONTH(F286),Inputs!$B$11:$M$15,4),1)))</f>
        <v>1</v>
      </c>
      <c r="J286" s="2">
        <v>3</v>
      </c>
      <c r="K286" s="24">
        <f ca="1">$E286*I286*Inputs!$A$2</f>
        <v>3.3000000000000003</v>
      </c>
      <c r="L286" s="11">
        <f ca="1">IFERROR(J286/K286,"")</f>
        <v>0.90909090909090906</v>
      </c>
      <c r="M286" s="26">
        <f>J286/((8760)*(E286/1000))</f>
        <v>0.11415525114155251</v>
      </c>
    </row>
    <row r="287" spans="1:13" x14ac:dyDescent="0.25">
      <c r="A287" s="2">
        <v>176</v>
      </c>
      <c r="B287" s="2"/>
      <c r="C287" s="2" t="s">
        <v>5</v>
      </c>
      <c r="D287" s="2">
        <v>2</v>
      </c>
      <c r="E287" s="2">
        <v>3</v>
      </c>
      <c r="F287" s="12">
        <v>40087</v>
      </c>
      <c r="G287" s="18">
        <v>2013</v>
      </c>
      <c r="H287" s="2">
        <f ca="1">IF(G287=Inputs!$A$4,1,0)</f>
        <v>0</v>
      </c>
      <c r="I287" s="21">
        <f ca="1">IF(H287=1,HLOOKUP(MONTH(F287),Inputs!$B$11:$M$15,5),IF(YEAR($F287)&gt;$G287,0,IF(YEAR($F287)=$G287,HLOOKUP(MONTH(F287),Inputs!$B$11:$M$15,4),1)))</f>
        <v>1</v>
      </c>
      <c r="J287" s="2">
        <v>3</v>
      </c>
      <c r="K287" s="24">
        <f ca="1">$E287*I287*Inputs!$A$2</f>
        <v>3.3000000000000003</v>
      </c>
      <c r="L287" s="11">
        <f ca="1">IFERROR(J287/K287,"")</f>
        <v>0.90909090909090906</v>
      </c>
      <c r="M287" s="26">
        <f>J287/((8760)*(E287/1000))</f>
        <v>0.11415525114155251</v>
      </c>
    </row>
    <row r="288" spans="1:13" x14ac:dyDescent="0.25">
      <c r="A288" s="2">
        <v>199</v>
      </c>
      <c r="B288" s="2"/>
      <c r="C288" s="2" t="s">
        <v>5</v>
      </c>
      <c r="D288" s="2">
        <v>2</v>
      </c>
      <c r="E288" s="2">
        <v>3</v>
      </c>
      <c r="F288" s="12">
        <v>40179</v>
      </c>
      <c r="G288" s="18">
        <v>2013</v>
      </c>
      <c r="H288" s="2">
        <f ca="1">IF(G288=Inputs!$A$4,1,0)</f>
        <v>0</v>
      </c>
      <c r="I288" s="21">
        <f ca="1">IF(H288=1,HLOOKUP(MONTH(F288),Inputs!$B$11:$M$15,5),IF(YEAR($F288)&gt;$G288,0,IF(YEAR($F288)=$G288,HLOOKUP(MONTH(F288),Inputs!$B$11:$M$15,4),1)))</f>
        <v>1</v>
      </c>
      <c r="J288" s="2">
        <v>3</v>
      </c>
      <c r="K288" s="24">
        <f ca="1">$E288*I288*Inputs!$A$2</f>
        <v>3.3000000000000003</v>
      </c>
      <c r="L288" s="11">
        <f ca="1">IFERROR(J288/K288,"")</f>
        <v>0.90909090909090906</v>
      </c>
      <c r="M288" s="26">
        <f>J288/((8760)*(E288/1000))</f>
        <v>0.11415525114155251</v>
      </c>
    </row>
    <row r="289" spans="1:13" x14ac:dyDescent="0.25">
      <c r="A289" s="2">
        <v>222</v>
      </c>
      <c r="B289" s="2"/>
      <c r="C289" s="2" t="s">
        <v>5</v>
      </c>
      <c r="D289" s="2">
        <v>2</v>
      </c>
      <c r="E289" s="2">
        <v>3</v>
      </c>
      <c r="F289" s="12">
        <v>40179</v>
      </c>
      <c r="G289" s="18">
        <v>2013</v>
      </c>
      <c r="H289" s="2">
        <f ca="1">IF(G289=Inputs!$A$4,1,0)</f>
        <v>0</v>
      </c>
      <c r="I289" s="21">
        <f ca="1">IF(H289=1,HLOOKUP(MONTH(F289),Inputs!$B$11:$M$15,5),IF(YEAR($F289)&gt;$G289,0,IF(YEAR($F289)=$G289,HLOOKUP(MONTH(F289),Inputs!$B$11:$M$15,4),1)))</f>
        <v>1</v>
      </c>
      <c r="J289" s="2">
        <v>3</v>
      </c>
      <c r="K289" s="24">
        <f ca="1">$E289*I289*Inputs!$A$2</f>
        <v>3.3000000000000003</v>
      </c>
      <c r="L289" s="11">
        <f ca="1">IFERROR(J289/K289,"")</f>
        <v>0.90909090909090906</v>
      </c>
      <c r="M289" s="26">
        <f>J289/((8760)*(E289/1000))</f>
        <v>0.11415525114155251</v>
      </c>
    </row>
    <row r="290" spans="1:13" x14ac:dyDescent="0.25">
      <c r="A290" s="2">
        <v>237</v>
      </c>
      <c r="B290" s="2"/>
      <c r="C290" s="2" t="s">
        <v>5</v>
      </c>
      <c r="D290" s="2">
        <v>2</v>
      </c>
      <c r="E290" s="2">
        <v>3</v>
      </c>
      <c r="F290" s="12">
        <v>40179</v>
      </c>
      <c r="G290" s="18">
        <v>2013</v>
      </c>
      <c r="H290" s="2">
        <f ca="1">IF(G290=Inputs!$A$4,1,0)</f>
        <v>0</v>
      </c>
      <c r="I290" s="21">
        <f ca="1">IF(H290=1,HLOOKUP(MONTH(F290),Inputs!$B$11:$M$15,5),IF(YEAR($F290)&gt;$G290,0,IF(YEAR($F290)=$G290,HLOOKUP(MONTH(F290),Inputs!$B$11:$M$15,4),1)))</f>
        <v>1</v>
      </c>
      <c r="J290" s="2">
        <v>3</v>
      </c>
      <c r="K290" s="24">
        <f ca="1">$E290*I290*Inputs!$A$2</f>
        <v>3.3000000000000003</v>
      </c>
      <c r="L290" s="11">
        <f ca="1">IFERROR(J290/K290,"")</f>
        <v>0.90909090909090906</v>
      </c>
      <c r="M290" s="26">
        <f>J290/((8760)*(E290/1000))</f>
        <v>0.11415525114155251</v>
      </c>
    </row>
    <row r="291" spans="1:13" x14ac:dyDescent="0.25">
      <c r="A291" s="2">
        <v>250</v>
      </c>
      <c r="B291" s="2"/>
      <c r="C291" s="2" t="s">
        <v>5</v>
      </c>
      <c r="D291" s="2">
        <v>2</v>
      </c>
      <c r="E291" s="2">
        <v>3</v>
      </c>
      <c r="F291" s="12">
        <v>40179</v>
      </c>
      <c r="G291" s="18">
        <v>2013</v>
      </c>
      <c r="H291" s="2">
        <f ca="1">IF(G291=Inputs!$A$4,1,0)</f>
        <v>0</v>
      </c>
      <c r="I291" s="21">
        <f ca="1">IF(H291=1,HLOOKUP(MONTH(F291),Inputs!$B$11:$M$15,5),IF(YEAR($F291)&gt;$G291,0,IF(YEAR($F291)=$G291,HLOOKUP(MONTH(F291),Inputs!$B$11:$M$15,4),1)))</f>
        <v>1</v>
      </c>
      <c r="J291" s="2">
        <v>3</v>
      </c>
      <c r="K291" s="24">
        <f ca="1">$E291*I291*Inputs!$A$2</f>
        <v>3.3000000000000003</v>
      </c>
      <c r="L291" s="11">
        <f ca="1">IFERROR(J291/K291,"")</f>
        <v>0.90909090909090906</v>
      </c>
      <c r="M291" s="26">
        <f>J291/((8760)*(E291/1000))</f>
        <v>0.11415525114155251</v>
      </c>
    </row>
    <row r="292" spans="1:13" x14ac:dyDescent="0.25">
      <c r="A292" s="2">
        <v>498</v>
      </c>
      <c r="B292" s="2"/>
      <c r="C292" s="2" t="s">
        <v>5</v>
      </c>
      <c r="D292" s="2">
        <v>2</v>
      </c>
      <c r="E292" s="2">
        <v>3</v>
      </c>
      <c r="F292" s="12">
        <v>40299</v>
      </c>
      <c r="G292" s="18">
        <v>2013</v>
      </c>
      <c r="H292" s="2">
        <f ca="1">IF(G292=Inputs!$A$4,1,0)</f>
        <v>0</v>
      </c>
      <c r="I292" s="21">
        <f ca="1">IF(H292=1,HLOOKUP(MONTH(F292),Inputs!$B$11:$M$15,5),IF(YEAR($F292)&gt;$G292,0,IF(YEAR($F292)=$G292,HLOOKUP(MONTH(F292),Inputs!$B$11:$M$15,4),1)))</f>
        <v>1</v>
      </c>
      <c r="J292" s="2">
        <v>3</v>
      </c>
      <c r="K292" s="24">
        <f ca="1">$E292*I292*Inputs!$A$2</f>
        <v>3.3000000000000003</v>
      </c>
      <c r="L292" s="11">
        <f ca="1">IFERROR(J292/K292,"")</f>
        <v>0.90909090909090906</v>
      </c>
      <c r="M292" s="26">
        <f>J292/((8760)*(E292/1000))</f>
        <v>0.11415525114155251</v>
      </c>
    </row>
    <row r="293" spans="1:13" x14ac:dyDescent="0.25">
      <c r="A293" s="2">
        <v>199</v>
      </c>
      <c r="B293" s="2"/>
      <c r="C293" s="2" t="s">
        <v>5</v>
      </c>
      <c r="D293" s="2">
        <v>2</v>
      </c>
      <c r="E293" s="2">
        <v>3</v>
      </c>
      <c r="F293" s="12">
        <v>40179</v>
      </c>
      <c r="G293" s="18">
        <v>2014</v>
      </c>
      <c r="H293" s="2">
        <f ca="1">IF(G293=Inputs!$A$4,1,0)</f>
        <v>0</v>
      </c>
      <c r="I293" s="21">
        <f ca="1">IF(H293=1,HLOOKUP(MONTH(F293),Inputs!$B$11:$M$15,5),IF(YEAR($F293)&gt;$G293,0,IF(YEAR($F293)=$G293,HLOOKUP(MONTH(F293),Inputs!$B$11:$M$15,4),1)))</f>
        <v>1</v>
      </c>
      <c r="J293" s="2">
        <v>3</v>
      </c>
      <c r="K293" s="24">
        <f ca="1">$E293*I293*Inputs!$A$2</f>
        <v>3.3000000000000003</v>
      </c>
      <c r="L293" s="11">
        <f ca="1">IFERROR(J293/K293,"")</f>
        <v>0.90909090909090906</v>
      </c>
      <c r="M293" s="26">
        <f>J293/((8760)*(E293/1000))</f>
        <v>0.11415525114155251</v>
      </c>
    </row>
    <row r="294" spans="1:13" x14ac:dyDescent="0.25">
      <c r="A294" s="2">
        <v>222</v>
      </c>
      <c r="B294" s="2"/>
      <c r="C294" s="2" t="s">
        <v>5</v>
      </c>
      <c r="D294" s="2">
        <v>2</v>
      </c>
      <c r="E294" s="2">
        <v>3</v>
      </c>
      <c r="F294" s="12">
        <v>40179</v>
      </c>
      <c r="G294" s="18">
        <v>2014</v>
      </c>
      <c r="H294" s="2">
        <f ca="1">IF(G294=Inputs!$A$4,1,0)</f>
        <v>0</v>
      </c>
      <c r="I294" s="21">
        <f ca="1">IF(H294=1,HLOOKUP(MONTH(F294),Inputs!$B$11:$M$15,5),IF(YEAR($F294)&gt;$G294,0,IF(YEAR($F294)=$G294,HLOOKUP(MONTH(F294),Inputs!$B$11:$M$15,4),1)))</f>
        <v>1</v>
      </c>
      <c r="J294" s="2">
        <v>3</v>
      </c>
      <c r="K294" s="24">
        <f ca="1">$E294*I294*Inputs!$A$2</f>
        <v>3.3000000000000003</v>
      </c>
      <c r="L294" s="11">
        <f ca="1">IFERROR(J294/K294,"")</f>
        <v>0.90909090909090906</v>
      </c>
      <c r="M294" s="26">
        <f>J294/((8760)*(E294/1000))</f>
        <v>0.11415525114155251</v>
      </c>
    </row>
    <row r="295" spans="1:13" x14ac:dyDescent="0.25">
      <c r="A295" s="2">
        <v>237</v>
      </c>
      <c r="B295" s="2"/>
      <c r="C295" s="2" t="s">
        <v>5</v>
      </c>
      <c r="D295" s="2">
        <v>2</v>
      </c>
      <c r="E295" s="2">
        <v>3</v>
      </c>
      <c r="F295" s="12">
        <v>40179</v>
      </c>
      <c r="G295" s="18">
        <v>2014</v>
      </c>
      <c r="H295" s="2">
        <f ca="1">IF(G295=Inputs!$A$4,1,0)</f>
        <v>0</v>
      </c>
      <c r="I295" s="21">
        <f ca="1">IF(H295=1,HLOOKUP(MONTH(F295),Inputs!$B$11:$M$15,5),IF(YEAR($F295)&gt;$G295,0,IF(YEAR($F295)=$G295,HLOOKUP(MONTH(F295),Inputs!$B$11:$M$15,4),1)))</f>
        <v>1</v>
      </c>
      <c r="J295" s="2">
        <v>3</v>
      </c>
      <c r="K295" s="24">
        <f ca="1">$E295*I295*Inputs!$A$2</f>
        <v>3.3000000000000003</v>
      </c>
      <c r="L295" s="11">
        <f ca="1">IFERROR(J295/K295,"")</f>
        <v>0.90909090909090906</v>
      </c>
      <c r="M295" s="26">
        <f>J295/((8760)*(E295/1000))</f>
        <v>0.11415525114155251</v>
      </c>
    </row>
    <row r="296" spans="1:13" x14ac:dyDescent="0.25">
      <c r="A296" s="2">
        <v>250</v>
      </c>
      <c r="B296" s="2"/>
      <c r="C296" s="2" t="s">
        <v>5</v>
      </c>
      <c r="D296" s="2">
        <v>2</v>
      </c>
      <c r="E296" s="2">
        <v>3</v>
      </c>
      <c r="F296" s="12">
        <v>40179</v>
      </c>
      <c r="G296" s="18">
        <v>2014</v>
      </c>
      <c r="H296" s="2">
        <f ca="1">IF(G296=Inputs!$A$4,1,0)</f>
        <v>0</v>
      </c>
      <c r="I296" s="21">
        <f ca="1">IF(H296=1,HLOOKUP(MONTH(F296),Inputs!$B$11:$M$15,5),IF(YEAR($F296)&gt;$G296,0,IF(YEAR($F296)=$G296,HLOOKUP(MONTH(F296),Inputs!$B$11:$M$15,4),1)))</f>
        <v>1</v>
      </c>
      <c r="J296" s="2">
        <v>3</v>
      </c>
      <c r="K296" s="24">
        <f ca="1">$E296*I296*Inputs!$A$2</f>
        <v>3.3000000000000003</v>
      </c>
      <c r="L296" s="11">
        <f ca="1">IFERROR(J296/K296,"")</f>
        <v>0.90909090909090906</v>
      </c>
      <c r="M296" s="26">
        <f>J296/((8760)*(E296/1000))</f>
        <v>0.11415525114155251</v>
      </c>
    </row>
    <row r="297" spans="1:13" x14ac:dyDescent="0.25">
      <c r="A297" s="2">
        <v>498</v>
      </c>
      <c r="B297" s="2"/>
      <c r="C297" s="2" t="s">
        <v>5</v>
      </c>
      <c r="D297" s="2">
        <v>2</v>
      </c>
      <c r="E297" s="2">
        <v>3</v>
      </c>
      <c r="F297" s="12">
        <v>40299</v>
      </c>
      <c r="G297" s="18">
        <v>2014</v>
      </c>
      <c r="H297" s="2">
        <f ca="1">IF(G297=Inputs!$A$4,1,0)</f>
        <v>0</v>
      </c>
      <c r="I297" s="21">
        <f ca="1">IF(H297=1,HLOOKUP(MONTH(F297),Inputs!$B$11:$M$15,5),IF(YEAR($F297)&gt;$G297,0,IF(YEAR($F297)=$G297,HLOOKUP(MONTH(F297),Inputs!$B$11:$M$15,4),1)))</f>
        <v>1</v>
      </c>
      <c r="J297" s="2">
        <v>3</v>
      </c>
      <c r="K297" s="24">
        <f ca="1">$E297*I297*Inputs!$A$2</f>
        <v>3.3000000000000003</v>
      </c>
      <c r="L297" s="11">
        <f ca="1">IFERROR(J297/K297,"")</f>
        <v>0.90909090909090906</v>
      </c>
      <c r="M297" s="26">
        <f>J297/((8760)*(E297/1000))</f>
        <v>0.11415525114155251</v>
      </c>
    </row>
    <row r="298" spans="1:13" x14ac:dyDescent="0.25">
      <c r="A298" s="2">
        <v>199</v>
      </c>
      <c r="B298" s="2"/>
      <c r="C298" s="2" t="s">
        <v>5</v>
      </c>
      <c r="D298" s="2">
        <v>2</v>
      </c>
      <c r="E298" s="2">
        <v>3</v>
      </c>
      <c r="F298" s="12">
        <v>40179</v>
      </c>
      <c r="G298" s="18">
        <v>2010</v>
      </c>
      <c r="H298" s="2">
        <f ca="1">IF(G298=Inputs!$A$4,1,0)</f>
        <v>0</v>
      </c>
      <c r="I298" s="21">
        <f ca="1">IF(H298=1,HLOOKUP(MONTH(F298),Inputs!$B$11:$M$15,5),IF(YEAR($F298)&gt;$G298,0,IF(YEAR($F298)=$G298,HLOOKUP(MONTH(F298),Inputs!$B$11:$M$15,4),1)))</f>
        <v>0.99999999999999989</v>
      </c>
      <c r="J298" s="2">
        <v>3</v>
      </c>
      <c r="K298" s="24">
        <f ca="1">$E298*I298*Inputs!$A$2</f>
        <v>3.3</v>
      </c>
      <c r="L298" s="11">
        <f ca="1">IFERROR(J298/K298,"")</f>
        <v>0.90909090909090917</v>
      </c>
      <c r="M298" s="26">
        <f>J298/((8760)*(E298/1000))</f>
        <v>0.11415525114155251</v>
      </c>
    </row>
    <row r="299" spans="1:13" x14ac:dyDescent="0.25">
      <c r="A299" s="2">
        <v>222</v>
      </c>
      <c r="B299" s="2"/>
      <c r="C299" s="2" t="s">
        <v>5</v>
      </c>
      <c r="D299" s="2">
        <v>2</v>
      </c>
      <c r="E299" s="2">
        <v>3</v>
      </c>
      <c r="F299" s="12">
        <v>40179</v>
      </c>
      <c r="G299" s="18">
        <v>2010</v>
      </c>
      <c r="H299" s="2">
        <f ca="1">IF(G299=Inputs!$A$4,1,0)</f>
        <v>0</v>
      </c>
      <c r="I299" s="21">
        <f ca="1">IF(H299=1,HLOOKUP(MONTH(F299),Inputs!$B$11:$M$15,5),IF(YEAR($F299)&gt;$G299,0,IF(YEAR($F299)=$G299,HLOOKUP(MONTH(F299),Inputs!$B$11:$M$15,4),1)))</f>
        <v>0.99999999999999989</v>
      </c>
      <c r="J299" s="2">
        <v>3</v>
      </c>
      <c r="K299" s="24">
        <f ca="1">$E299*I299*Inputs!$A$2</f>
        <v>3.3</v>
      </c>
      <c r="L299" s="11">
        <f ca="1">IFERROR(J299/K299,"")</f>
        <v>0.90909090909090917</v>
      </c>
      <c r="M299" s="26">
        <f>J299/((8760)*(E299/1000))</f>
        <v>0.11415525114155251</v>
      </c>
    </row>
    <row r="300" spans="1:13" x14ac:dyDescent="0.25">
      <c r="A300" s="2">
        <v>237</v>
      </c>
      <c r="B300" s="2"/>
      <c r="C300" s="2" t="s">
        <v>5</v>
      </c>
      <c r="D300" s="2">
        <v>2</v>
      </c>
      <c r="E300" s="2">
        <v>3</v>
      </c>
      <c r="F300" s="12">
        <v>40179</v>
      </c>
      <c r="G300" s="18">
        <v>2010</v>
      </c>
      <c r="H300" s="2">
        <f ca="1">IF(G300=Inputs!$A$4,1,0)</f>
        <v>0</v>
      </c>
      <c r="I300" s="21">
        <f ca="1">IF(H300=1,HLOOKUP(MONTH(F300),Inputs!$B$11:$M$15,5),IF(YEAR($F300)&gt;$G300,0,IF(YEAR($F300)=$G300,HLOOKUP(MONTH(F300),Inputs!$B$11:$M$15,4),1)))</f>
        <v>0.99999999999999989</v>
      </c>
      <c r="J300" s="2">
        <v>3</v>
      </c>
      <c r="K300" s="24">
        <f ca="1">$E300*I300*Inputs!$A$2</f>
        <v>3.3</v>
      </c>
      <c r="L300" s="11">
        <f ca="1">IFERROR(J300/K300,"")</f>
        <v>0.90909090909090917</v>
      </c>
      <c r="M300" s="26">
        <f>J300/((8760)*(E300/1000))</f>
        <v>0.11415525114155251</v>
      </c>
    </row>
    <row r="301" spans="1:13" x14ac:dyDescent="0.25">
      <c r="A301" s="2">
        <v>250</v>
      </c>
      <c r="B301" s="2"/>
      <c r="C301" s="2" t="s">
        <v>5</v>
      </c>
      <c r="D301" s="2">
        <v>2</v>
      </c>
      <c r="E301" s="2">
        <v>3</v>
      </c>
      <c r="F301" s="12">
        <v>40179</v>
      </c>
      <c r="G301" s="18">
        <v>2010</v>
      </c>
      <c r="H301" s="2">
        <f ca="1">IF(G301=Inputs!$A$4,1,0)</f>
        <v>0</v>
      </c>
      <c r="I301" s="21">
        <f ca="1">IF(H301=1,HLOOKUP(MONTH(F301),Inputs!$B$11:$M$15,5),IF(YEAR($F301)&gt;$G301,0,IF(YEAR($F301)=$G301,HLOOKUP(MONTH(F301),Inputs!$B$11:$M$15,4),1)))</f>
        <v>0.99999999999999989</v>
      </c>
      <c r="J301" s="2">
        <v>3</v>
      </c>
      <c r="K301" s="24">
        <f ca="1">$E301*I301*Inputs!$A$2</f>
        <v>3.3</v>
      </c>
      <c r="L301" s="11">
        <f ca="1">IFERROR(J301/K301,"")</f>
        <v>0.90909090909090917</v>
      </c>
      <c r="M301" s="26">
        <f>J301/((8760)*(E301/1000))</f>
        <v>0.11415525114155251</v>
      </c>
    </row>
    <row r="302" spans="1:13" x14ac:dyDescent="0.25">
      <c r="A302" s="2">
        <v>3300</v>
      </c>
      <c r="B302" s="2"/>
      <c r="C302" s="2" t="s">
        <v>5</v>
      </c>
      <c r="D302" s="2">
        <v>5</v>
      </c>
      <c r="E302" s="2">
        <v>9.99</v>
      </c>
      <c r="F302" s="12">
        <v>40664</v>
      </c>
      <c r="G302" s="18">
        <v>2013</v>
      </c>
      <c r="H302" s="2">
        <f ca="1">IF(G302=Inputs!$A$4,1,0)</f>
        <v>0</v>
      </c>
      <c r="I302" s="21">
        <f ca="1">IF(H302=1,HLOOKUP(MONTH(F302),Inputs!$B$11:$M$15,5),IF(YEAR($F302)&gt;$G302,0,IF(YEAR($F302)=$G302,HLOOKUP(MONTH(F302),Inputs!$B$11:$M$15,4),1)))</f>
        <v>1</v>
      </c>
      <c r="J302" s="2">
        <v>10</v>
      </c>
      <c r="K302" s="24">
        <f ca="1">$E302*I302*Inputs!$A$2</f>
        <v>10.989000000000001</v>
      </c>
      <c r="L302" s="11">
        <f ca="1">IFERROR(J302/K302,"")</f>
        <v>0.91000091000090999</v>
      </c>
      <c r="M302" s="26">
        <f>J302/((8760)*(E302/1000))</f>
        <v>0.11426952066221473</v>
      </c>
    </row>
    <row r="303" spans="1:13" x14ac:dyDescent="0.25">
      <c r="A303" s="2">
        <v>2361</v>
      </c>
      <c r="B303" s="2"/>
      <c r="C303" s="2" t="s">
        <v>5</v>
      </c>
      <c r="D303" s="2">
        <v>8</v>
      </c>
      <c r="E303" s="2">
        <v>4.9950000000000001</v>
      </c>
      <c r="F303" s="12">
        <v>40603</v>
      </c>
      <c r="G303" s="18">
        <v>2014</v>
      </c>
      <c r="H303" s="2">
        <f ca="1">IF(G303=Inputs!$A$4,1,0)</f>
        <v>0</v>
      </c>
      <c r="I303" s="21">
        <f ca="1">IF(H303=1,HLOOKUP(MONTH(F303),Inputs!$B$11:$M$15,5),IF(YEAR($F303)&gt;$G303,0,IF(YEAR($F303)=$G303,HLOOKUP(MONTH(F303),Inputs!$B$11:$M$15,4),1)))</f>
        <v>1</v>
      </c>
      <c r="J303" s="2">
        <v>5</v>
      </c>
      <c r="K303" s="24">
        <f ca="1">$E303*I303*Inputs!$A$2</f>
        <v>5.4945000000000004</v>
      </c>
      <c r="L303" s="11">
        <f ca="1">IFERROR(J303/K303,"")</f>
        <v>0.91000091000090999</v>
      </c>
      <c r="M303" s="26">
        <f>J303/((8760)*(E303/1000))</f>
        <v>0.11426952066221473</v>
      </c>
    </row>
    <row r="304" spans="1:13" x14ac:dyDescent="0.25">
      <c r="A304" s="2">
        <v>1030</v>
      </c>
      <c r="B304" s="2"/>
      <c r="C304" s="2" t="s">
        <v>5</v>
      </c>
      <c r="D304" s="2">
        <v>9</v>
      </c>
      <c r="E304" s="2">
        <v>2.996</v>
      </c>
      <c r="F304" s="12">
        <v>40483</v>
      </c>
      <c r="G304" s="18">
        <v>2011</v>
      </c>
      <c r="H304" s="2">
        <f ca="1">IF(G304=Inputs!$A$4,1,0)</f>
        <v>0</v>
      </c>
      <c r="I304" s="21">
        <f ca="1">IF(H304=1,HLOOKUP(MONTH(F304),Inputs!$B$11:$M$15,5),IF(YEAR($F304)&gt;$G304,0,IF(YEAR($F304)=$G304,HLOOKUP(MONTH(F304),Inputs!$B$11:$M$15,4),1)))</f>
        <v>1</v>
      </c>
      <c r="J304" s="2">
        <v>3</v>
      </c>
      <c r="K304" s="24">
        <f ca="1">$E304*I304*Inputs!$A$2</f>
        <v>3.2956000000000003</v>
      </c>
      <c r="L304" s="11">
        <f ca="1">IFERROR(J304/K304,"")</f>
        <v>0.91030464862240557</v>
      </c>
      <c r="M304" s="26">
        <f>J304/((8760)*(E304/1000))</f>
        <v>0.11430766135669478</v>
      </c>
    </row>
    <row r="305" spans="1:13" x14ac:dyDescent="0.25">
      <c r="A305" s="2">
        <v>1030</v>
      </c>
      <c r="B305" s="2"/>
      <c r="C305" s="2" t="s">
        <v>5</v>
      </c>
      <c r="D305" s="2">
        <v>9</v>
      </c>
      <c r="E305" s="2">
        <v>2.996</v>
      </c>
      <c r="F305" s="12">
        <v>40483</v>
      </c>
      <c r="G305" s="18">
        <v>2012</v>
      </c>
      <c r="H305" s="2">
        <f ca="1">IF(G305=Inputs!$A$4,1,0)</f>
        <v>0</v>
      </c>
      <c r="I305" s="21">
        <f ca="1">IF(H305=1,HLOOKUP(MONTH(F305),Inputs!$B$11:$M$15,5),IF(YEAR($F305)&gt;$G305,0,IF(YEAR($F305)=$G305,HLOOKUP(MONTH(F305),Inputs!$B$11:$M$15,4),1)))</f>
        <v>1</v>
      </c>
      <c r="J305" s="2">
        <v>3</v>
      </c>
      <c r="K305" s="24">
        <f ca="1">$E305*I305*Inputs!$A$2</f>
        <v>3.2956000000000003</v>
      </c>
      <c r="L305" s="11">
        <f ca="1">IFERROR(J305/K305,"")</f>
        <v>0.91030464862240557</v>
      </c>
      <c r="M305" s="26">
        <f>J305/((8760)*(E305/1000))</f>
        <v>0.11430766135669478</v>
      </c>
    </row>
    <row r="306" spans="1:13" x14ac:dyDescent="0.25">
      <c r="A306" s="2">
        <v>1030</v>
      </c>
      <c r="B306" s="2"/>
      <c r="C306" s="2" t="s">
        <v>5</v>
      </c>
      <c r="D306" s="2">
        <v>9</v>
      </c>
      <c r="E306" s="2">
        <v>2.996</v>
      </c>
      <c r="F306" s="12">
        <v>40483</v>
      </c>
      <c r="G306" s="18">
        <v>2013</v>
      </c>
      <c r="H306" s="2">
        <f ca="1">IF(G306=Inputs!$A$4,1,0)</f>
        <v>0</v>
      </c>
      <c r="I306" s="21">
        <f ca="1">IF(H306=1,HLOOKUP(MONTH(F306),Inputs!$B$11:$M$15,5),IF(YEAR($F306)&gt;$G306,0,IF(YEAR($F306)=$G306,HLOOKUP(MONTH(F306),Inputs!$B$11:$M$15,4),1)))</f>
        <v>1</v>
      </c>
      <c r="J306" s="2">
        <v>3</v>
      </c>
      <c r="K306" s="24">
        <f ca="1">$E306*I306*Inputs!$A$2</f>
        <v>3.2956000000000003</v>
      </c>
      <c r="L306" s="11">
        <f ca="1">IFERROR(J306/K306,"")</f>
        <v>0.91030464862240557</v>
      </c>
      <c r="M306" s="26">
        <f>J306/((8760)*(E306/1000))</f>
        <v>0.11430766135669478</v>
      </c>
    </row>
    <row r="307" spans="1:13" x14ac:dyDescent="0.25">
      <c r="A307" s="2">
        <v>1030</v>
      </c>
      <c r="B307" s="2"/>
      <c r="C307" s="2" t="s">
        <v>5</v>
      </c>
      <c r="D307" s="2">
        <v>9</v>
      </c>
      <c r="E307" s="2">
        <v>2.996</v>
      </c>
      <c r="F307" s="12">
        <v>40483</v>
      </c>
      <c r="G307" s="18">
        <v>2014</v>
      </c>
      <c r="H307" s="2">
        <f ca="1">IF(G307=Inputs!$A$4,1,0)</f>
        <v>0</v>
      </c>
      <c r="I307" s="21">
        <f ca="1">IF(H307=1,HLOOKUP(MONTH(F307),Inputs!$B$11:$M$15,5),IF(YEAR($F307)&gt;$G307,0,IF(YEAR($F307)=$G307,HLOOKUP(MONTH(F307),Inputs!$B$11:$M$15,4),1)))</f>
        <v>1</v>
      </c>
      <c r="J307" s="2">
        <v>3</v>
      </c>
      <c r="K307" s="24">
        <f ca="1">$E307*I307*Inputs!$A$2</f>
        <v>3.2956000000000003</v>
      </c>
      <c r="L307" s="11">
        <f ca="1">IFERROR(J307/K307,"")</f>
        <v>0.91030464862240557</v>
      </c>
      <c r="M307" s="26">
        <f>J307/((8760)*(E307/1000))</f>
        <v>0.11430766135669478</v>
      </c>
    </row>
    <row r="308" spans="1:13" x14ac:dyDescent="0.25">
      <c r="A308" s="2">
        <v>1319</v>
      </c>
      <c r="B308" s="2"/>
      <c r="C308" s="2" t="s">
        <v>5</v>
      </c>
      <c r="D308" s="2">
        <v>8</v>
      </c>
      <c r="E308" s="2">
        <v>2.99</v>
      </c>
      <c r="F308" s="12">
        <v>40513</v>
      </c>
      <c r="G308" s="18">
        <v>2011</v>
      </c>
      <c r="H308" s="2">
        <f ca="1">IF(G308=Inputs!$A$4,1,0)</f>
        <v>0</v>
      </c>
      <c r="I308" s="21">
        <f ca="1">IF(H308=1,HLOOKUP(MONTH(F308),Inputs!$B$11:$M$15,5),IF(YEAR($F308)&gt;$G308,0,IF(YEAR($F308)=$G308,HLOOKUP(MONTH(F308),Inputs!$B$11:$M$15,4),1)))</f>
        <v>1</v>
      </c>
      <c r="J308" s="2">
        <v>3</v>
      </c>
      <c r="K308" s="24">
        <f ca="1">$E308*I308*Inputs!$A$2</f>
        <v>3.2890000000000006</v>
      </c>
      <c r="L308" s="11">
        <f ca="1">IFERROR(J308/K308,"")</f>
        <v>0.91213134691395548</v>
      </c>
      <c r="M308" s="26">
        <f>J308/((8760)*(E308/1000))</f>
        <v>0.11453704127914968</v>
      </c>
    </row>
    <row r="309" spans="1:13" x14ac:dyDescent="0.25">
      <c r="A309" s="2">
        <v>1458</v>
      </c>
      <c r="B309" s="2"/>
      <c r="C309" s="2" t="s">
        <v>5</v>
      </c>
      <c r="D309" s="2">
        <v>8</v>
      </c>
      <c r="E309" s="2">
        <v>2.99</v>
      </c>
      <c r="F309" s="12">
        <v>40513</v>
      </c>
      <c r="G309" s="18">
        <v>2011</v>
      </c>
      <c r="H309" s="2">
        <f ca="1">IF(G309=Inputs!$A$4,1,0)</f>
        <v>0</v>
      </c>
      <c r="I309" s="21">
        <f ca="1">IF(H309=1,HLOOKUP(MONTH(F309),Inputs!$B$11:$M$15,5),IF(YEAR($F309)&gt;$G309,0,IF(YEAR($F309)=$G309,HLOOKUP(MONTH(F309),Inputs!$B$11:$M$15,4),1)))</f>
        <v>1</v>
      </c>
      <c r="J309" s="2">
        <v>3</v>
      </c>
      <c r="K309" s="24">
        <f ca="1">$E309*I309*Inputs!$A$2</f>
        <v>3.2890000000000006</v>
      </c>
      <c r="L309" s="11">
        <f ca="1">IFERROR(J309/K309,"")</f>
        <v>0.91213134691395548</v>
      </c>
      <c r="M309" s="26">
        <f>J309/((8760)*(E309/1000))</f>
        <v>0.11453704127914968</v>
      </c>
    </row>
    <row r="310" spans="1:13" x14ac:dyDescent="0.25">
      <c r="A310" s="2">
        <v>1319</v>
      </c>
      <c r="B310" s="2"/>
      <c r="C310" s="2" t="s">
        <v>5</v>
      </c>
      <c r="D310" s="2">
        <v>8</v>
      </c>
      <c r="E310" s="2">
        <v>2.99</v>
      </c>
      <c r="F310" s="12">
        <v>40513</v>
      </c>
      <c r="G310" s="18">
        <v>2013</v>
      </c>
      <c r="H310" s="2">
        <f ca="1">IF(G310=Inputs!$A$4,1,0)</f>
        <v>0</v>
      </c>
      <c r="I310" s="21">
        <f ca="1">IF(H310=1,HLOOKUP(MONTH(F310),Inputs!$B$11:$M$15,5),IF(YEAR($F310)&gt;$G310,0,IF(YEAR($F310)=$G310,HLOOKUP(MONTH(F310),Inputs!$B$11:$M$15,4),1)))</f>
        <v>1</v>
      </c>
      <c r="J310" s="2">
        <v>3</v>
      </c>
      <c r="K310" s="24">
        <f ca="1">$E310*I310*Inputs!$A$2</f>
        <v>3.2890000000000006</v>
      </c>
      <c r="L310" s="11">
        <f ca="1">IFERROR(J310/K310,"")</f>
        <v>0.91213134691395548</v>
      </c>
      <c r="M310" s="26">
        <f>J310/((8760)*(E310/1000))</f>
        <v>0.11453704127914968</v>
      </c>
    </row>
    <row r="311" spans="1:13" x14ac:dyDescent="0.25">
      <c r="A311" s="2">
        <v>8329</v>
      </c>
      <c r="B311" s="2"/>
      <c r="C311" s="2" t="s">
        <v>5</v>
      </c>
      <c r="D311" s="2">
        <v>8</v>
      </c>
      <c r="E311" s="2">
        <v>2.99</v>
      </c>
      <c r="F311" s="12">
        <v>41122</v>
      </c>
      <c r="G311" s="18">
        <v>2013</v>
      </c>
      <c r="H311" s="2">
        <f ca="1">IF(G311=Inputs!$A$4,1,0)</f>
        <v>0</v>
      </c>
      <c r="I311" s="21">
        <f ca="1">IF(H311=1,HLOOKUP(MONTH(F311),Inputs!$B$11:$M$15,5),IF(YEAR($F311)&gt;$G311,0,IF(YEAR($F311)=$G311,HLOOKUP(MONTH(F311),Inputs!$B$11:$M$15,4),1)))</f>
        <v>1</v>
      </c>
      <c r="J311" s="2">
        <v>3</v>
      </c>
      <c r="K311" s="24">
        <f ca="1">$E311*I311*Inputs!$A$2</f>
        <v>3.2890000000000006</v>
      </c>
      <c r="L311" s="11">
        <f ca="1">IFERROR(J311/K311,"")</f>
        <v>0.91213134691395548</v>
      </c>
      <c r="M311" s="26">
        <f>J311/((8760)*(E311/1000))</f>
        <v>0.11453704127914968</v>
      </c>
    </row>
    <row r="312" spans="1:13" x14ac:dyDescent="0.25">
      <c r="A312" s="2">
        <v>8351</v>
      </c>
      <c r="B312" s="2"/>
      <c r="C312" s="2" t="s">
        <v>5</v>
      </c>
      <c r="D312" s="2">
        <v>13</v>
      </c>
      <c r="E312" s="2">
        <v>2.99</v>
      </c>
      <c r="F312" s="12">
        <v>41153</v>
      </c>
      <c r="G312" s="18">
        <v>2013</v>
      </c>
      <c r="H312" s="2">
        <f ca="1">IF(G312=Inputs!$A$4,1,0)</f>
        <v>0</v>
      </c>
      <c r="I312" s="21">
        <f ca="1">IF(H312=1,HLOOKUP(MONTH(F312),Inputs!$B$11:$M$15,5),IF(YEAR($F312)&gt;$G312,0,IF(YEAR($F312)=$G312,HLOOKUP(MONTH(F312),Inputs!$B$11:$M$15,4),1)))</f>
        <v>1</v>
      </c>
      <c r="J312" s="2">
        <v>3</v>
      </c>
      <c r="K312" s="24">
        <f ca="1">$E312*I312*Inputs!$A$2</f>
        <v>3.2890000000000006</v>
      </c>
      <c r="L312" s="11">
        <f ca="1">IFERROR(J312/K312,"")</f>
        <v>0.91213134691395548</v>
      </c>
      <c r="M312" s="26">
        <f>J312/((8760)*(E312/1000))</f>
        <v>0.11453704127914968</v>
      </c>
    </row>
    <row r="313" spans="1:13" x14ac:dyDescent="0.25">
      <c r="A313" s="2">
        <v>8422</v>
      </c>
      <c r="B313" s="2"/>
      <c r="C313" s="2" t="s">
        <v>5</v>
      </c>
      <c r="D313" s="2">
        <v>6</v>
      </c>
      <c r="E313" s="2">
        <v>2.99</v>
      </c>
      <c r="F313" s="12">
        <v>41244</v>
      </c>
      <c r="G313" s="18">
        <v>2013</v>
      </c>
      <c r="H313" s="2">
        <f ca="1">IF(G313=Inputs!$A$4,1,0)</f>
        <v>0</v>
      </c>
      <c r="I313" s="21">
        <f ca="1">IF(H313=1,HLOOKUP(MONTH(F313),Inputs!$B$11:$M$15,5),IF(YEAR($F313)&gt;$G313,0,IF(YEAR($F313)=$G313,HLOOKUP(MONTH(F313),Inputs!$B$11:$M$15,4),1)))</f>
        <v>1</v>
      </c>
      <c r="J313" s="2">
        <v>3</v>
      </c>
      <c r="K313" s="24">
        <f ca="1">$E313*I313*Inputs!$A$2</f>
        <v>3.2890000000000006</v>
      </c>
      <c r="L313" s="11">
        <f ca="1">IFERROR(J313/K313,"")</f>
        <v>0.91213134691395548</v>
      </c>
      <c r="M313" s="26">
        <f>J313/((8760)*(E313/1000))</f>
        <v>0.11453704127914968</v>
      </c>
    </row>
    <row r="314" spans="1:13" x14ac:dyDescent="0.25">
      <c r="A314" s="2">
        <v>1458</v>
      </c>
      <c r="B314" s="2"/>
      <c r="C314" s="2" t="s">
        <v>5</v>
      </c>
      <c r="D314" s="2">
        <v>8</v>
      </c>
      <c r="E314" s="2">
        <v>2.99</v>
      </c>
      <c r="F314" s="12">
        <v>40513</v>
      </c>
      <c r="G314" s="18">
        <v>2014</v>
      </c>
      <c r="H314" s="2">
        <f ca="1">IF(G314=Inputs!$A$4,1,0)</f>
        <v>0</v>
      </c>
      <c r="I314" s="21">
        <f ca="1">IF(H314=1,HLOOKUP(MONTH(F314),Inputs!$B$11:$M$15,5),IF(YEAR($F314)&gt;$G314,0,IF(YEAR($F314)=$G314,HLOOKUP(MONTH(F314),Inputs!$B$11:$M$15,4),1)))</f>
        <v>1</v>
      </c>
      <c r="J314" s="2">
        <v>3</v>
      </c>
      <c r="K314" s="24">
        <f ca="1">$E314*I314*Inputs!$A$2</f>
        <v>3.2890000000000006</v>
      </c>
      <c r="L314" s="11">
        <f ca="1">IFERROR(J314/K314,"")</f>
        <v>0.91213134691395548</v>
      </c>
      <c r="M314" s="26">
        <f>J314/((8760)*(E314/1000))</f>
        <v>0.11453704127914968</v>
      </c>
    </row>
    <row r="315" spans="1:13" x14ac:dyDescent="0.25">
      <c r="A315" s="2">
        <v>8351</v>
      </c>
      <c r="B315" s="2"/>
      <c r="C315" s="2" t="s">
        <v>5</v>
      </c>
      <c r="D315" s="2">
        <v>13</v>
      </c>
      <c r="E315" s="2">
        <v>2.99</v>
      </c>
      <c r="F315" s="12">
        <v>41153</v>
      </c>
      <c r="G315" s="18">
        <v>2014</v>
      </c>
      <c r="H315" s="2">
        <f ca="1">IF(G315=Inputs!$A$4,1,0)</f>
        <v>0</v>
      </c>
      <c r="I315" s="21">
        <f ca="1">IF(H315=1,HLOOKUP(MONTH(F315),Inputs!$B$11:$M$15,5),IF(YEAR($F315)&gt;$G315,0,IF(YEAR($F315)=$G315,HLOOKUP(MONTH(F315),Inputs!$B$11:$M$15,4),1)))</f>
        <v>1</v>
      </c>
      <c r="J315" s="2">
        <v>3</v>
      </c>
      <c r="K315" s="24">
        <f ca="1">$E315*I315*Inputs!$A$2</f>
        <v>3.2890000000000006</v>
      </c>
      <c r="L315" s="11">
        <f ca="1">IFERROR(J315/K315,"")</f>
        <v>0.91213134691395548</v>
      </c>
      <c r="M315" s="26">
        <f>J315/((8760)*(E315/1000))</f>
        <v>0.11453704127914968</v>
      </c>
    </row>
    <row r="316" spans="1:13" x14ac:dyDescent="0.25">
      <c r="A316" s="2">
        <v>8422</v>
      </c>
      <c r="B316" s="2"/>
      <c r="C316" s="2" t="s">
        <v>5</v>
      </c>
      <c r="D316" s="2">
        <v>6</v>
      </c>
      <c r="E316" s="2">
        <v>2.99</v>
      </c>
      <c r="F316" s="12">
        <v>41244</v>
      </c>
      <c r="G316" s="18">
        <v>2014</v>
      </c>
      <c r="H316" s="2">
        <f ca="1">IF(G316=Inputs!$A$4,1,0)</f>
        <v>0</v>
      </c>
      <c r="I316" s="21">
        <f ca="1">IF(H316=1,HLOOKUP(MONTH(F316),Inputs!$B$11:$M$15,5),IF(YEAR($F316)&gt;$G316,0,IF(YEAR($F316)=$G316,HLOOKUP(MONTH(F316),Inputs!$B$11:$M$15,4),1)))</f>
        <v>1</v>
      </c>
      <c r="J316" s="2">
        <v>3</v>
      </c>
      <c r="K316" s="24">
        <f ca="1">$E316*I316*Inputs!$A$2</f>
        <v>3.2890000000000006</v>
      </c>
      <c r="L316" s="11">
        <f ca="1">IFERROR(J316/K316,"")</f>
        <v>0.91213134691395548</v>
      </c>
      <c r="M316" s="26">
        <f>J316/((8760)*(E316/1000))</f>
        <v>0.11453704127914968</v>
      </c>
    </row>
    <row r="317" spans="1:13" x14ac:dyDescent="0.25">
      <c r="A317" s="2">
        <v>781</v>
      </c>
      <c r="B317" s="2"/>
      <c r="C317" s="2" t="s">
        <v>5</v>
      </c>
      <c r="D317" s="2">
        <v>9</v>
      </c>
      <c r="E317" s="2">
        <v>2.9849999999999999</v>
      </c>
      <c r="F317" s="12">
        <v>40391</v>
      </c>
      <c r="G317" s="18">
        <v>2011</v>
      </c>
      <c r="H317" s="2">
        <f ca="1">IF(G317=Inputs!$A$4,1,0)</f>
        <v>0</v>
      </c>
      <c r="I317" s="21">
        <f ca="1">IF(H317=1,HLOOKUP(MONTH(F317),Inputs!$B$11:$M$15,5),IF(YEAR($F317)&gt;$G317,0,IF(YEAR($F317)=$G317,HLOOKUP(MONTH(F317),Inputs!$B$11:$M$15,4),1)))</f>
        <v>1</v>
      </c>
      <c r="J317" s="2">
        <v>3</v>
      </c>
      <c r="K317" s="24">
        <f ca="1">$E317*I317*Inputs!$A$2</f>
        <v>3.2835000000000001</v>
      </c>
      <c r="L317" s="11">
        <f ca="1">IFERROR(J317/K317,"")</f>
        <v>0.91365920511649157</v>
      </c>
      <c r="M317" s="26">
        <f>J317/((8760)*(E317/1000))</f>
        <v>0.11472889561965077</v>
      </c>
    </row>
    <row r="318" spans="1:13" x14ac:dyDescent="0.25">
      <c r="A318" s="2">
        <v>781</v>
      </c>
      <c r="B318" s="2"/>
      <c r="C318" s="2" t="s">
        <v>5</v>
      </c>
      <c r="D318" s="2">
        <v>9</v>
      </c>
      <c r="E318" s="2">
        <v>2.9849999999999999</v>
      </c>
      <c r="F318" s="12">
        <v>40391</v>
      </c>
      <c r="G318" s="18">
        <v>2012</v>
      </c>
      <c r="H318" s="2">
        <f ca="1">IF(G318=Inputs!$A$4,1,0)</f>
        <v>0</v>
      </c>
      <c r="I318" s="21">
        <f ca="1">IF(H318=1,HLOOKUP(MONTH(F318),Inputs!$B$11:$M$15,5),IF(YEAR($F318)&gt;$G318,0,IF(YEAR($F318)=$G318,HLOOKUP(MONTH(F318),Inputs!$B$11:$M$15,4),1)))</f>
        <v>1</v>
      </c>
      <c r="J318" s="2">
        <v>3</v>
      </c>
      <c r="K318" s="24">
        <f ca="1">$E318*I318*Inputs!$A$2</f>
        <v>3.2835000000000001</v>
      </c>
      <c r="L318" s="11">
        <f ca="1">IFERROR(J318/K318,"")</f>
        <v>0.91365920511649157</v>
      </c>
      <c r="M318" s="26">
        <f>J318/((8760)*(E318/1000))</f>
        <v>0.11472889561965077</v>
      </c>
    </row>
    <row r="319" spans="1:13" x14ac:dyDescent="0.25">
      <c r="A319" s="2">
        <v>781</v>
      </c>
      <c r="B319" s="2"/>
      <c r="C319" s="2" t="s">
        <v>5</v>
      </c>
      <c r="D319" s="2">
        <v>9</v>
      </c>
      <c r="E319" s="2">
        <v>2.9849999999999999</v>
      </c>
      <c r="F319" s="12">
        <v>40391</v>
      </c>
      <c r="G319" s="18">
        <v>2013</v>
      </c>
      <c r="H319" s="2">
        <f ca="1">IF(G319=Inputs!$A$4,1,0)</f>
        <v>0</v>
      </c>
      <c r="I319" s="21">
        <f ca="1">IF(H319=1,HLOOKUP(MONTH(F319),Inputs!$B$11:$M$15,5),IF(YEAR($F319)&gt;$G319,0,IF(YEAR($F319)=$G319,HLOOKUP(MONTH(F319),Inputs!$B$11:$M$15,4),1)))</f>
        <v>1</v>
      </c>
      <c r="J319" s="2">
        <v>3</v>
      </c>
      <c r="K319" s="24">
        <f ca="1">$E319*I319*Inputs!$A$2</f>
        <v>3.2835000000000001</v>
      </c>
      <c r="L319" s="11">
        <f ca="1">IFERROR(J319/K319,"")</f>
        <v>0.91365920511649157</v>
      </c>
      <c r="M319" s="26">
        <f>J319/((8760)*(E319/1000))</f>
        <v>0.11472889561965077</v>
      </c>
    </row>
    <row r="320" spans="1:13" x14ac:dyDescent="0.25">
      <c r="A320" s="2">
        <v>781</v>
      </c>
      <c r="B320" s="2"/>
      <c r="C320" s="2" t="s">
        <v>5</v>
      </c>
      <c r="D320" s="2">
        <v>9</v>
      </c>
      <c r="E320" s="2">
        <v>2.9849999999999999</v>
      </c>
      <c r="F320" s="12">
        <v>40391</v>
      </c>
      <c r="G320" s="18">
        <v>2014</v>
      </c>
      <c r="H320" s="2">
        <f ca="1">IF(G320=Inputs!$A$4,1,0)</f>
        <v>0</v>
      </c>
      <c r="I320" s="21">
        <f ca="1">IF(H320=1,HLOOKUP(MONTH(F320),Inputs!$B$11:$M$15,5),IF(YEAR($F320)&gt;$G320,0,IF(YEAR($F320)=$G320,HLOOKUP(MONTH(F320),Inputs!$B$11:$M$15,4),1)))</f>
        <v>1</v>
      </c>
      <c r="J320" s="2">
        <v>3</v>
      </c>
      <c r="K320" s="24">
        <f ca="1">$E320*I320*Inputs!$A$2</f>
        <v>3.2835000000000001</v>
      </c>
      <c r="L320" s="11">
        <f ca="1">IFERROR(J320/K320,"")</f>
        <v>0.91365920511649157</v>
      </c>
      <c r="M320" s="26">
        <f>J320/((8760)*(E320/1000))</f>
        <v>0.11472889561965077</v>
      </c>
    </row>
    <row r="321" spans="1:13" x14ac:dyDescent="0.25">
      <c r="A321" s="2">
        <v>8362</v>
      </c>
      <c r="B321" s="2"/>
      <c r="C321" s="2" t="s">
        <v>5</v>
      </c>
      <c r="D321" s="2">
        <v>13</v>
      </c>
      <c r="E321" s="2">
        <v>7.9550000000000001</v>
      </c>
      <c r="F321" s="12">
        <v>41122</v>
      </c>
      <c r="G321" s="18">
        <v>2013</v>
      </c>
      <c r="H321" s="2">
        <f ca="1">IF(G321=Inputs!$A$4,1,0)</f>
        <v>0</v>
      </c>
      <c r="I321" s="21">
        <f ca="1">IF(H321=1,HLOOKUP(MONTH(F321),Inputs!$B$11:$M$15,5),IF(YEAR($F321)&gt;$G321,0,IF(YEAR($F321)=$G321,HLOOKUP(MONTH(F321),Inputs!$B$11:$M$15,4),1)))</f>
        <v>1</v>
      </c>
      <c r="J321" s="2">
        <v>8</v>
      </c>
      <c r="K321" s="24">
        <f ca="1">$E321*I321*Inputs!$A$2</f>
        <v>8.7505000000000006</v>
      </c>
      <c r="L321" s="11">
        <f ca="1">IFERROR(J321/K321,"")</f>
        <v>0.91423347237300723</v>
      </c>
      <c r="M321" s="26">
        <f>J321/((8760)*(E321/1000))</f>
        <v>0.11480100680482967</v>
      </c>
    </row>
    <row r="322" spans="1:13" x14ac:dyDescent="0.25">
      <c r="A322" s="2">
        <v>900</v>
      </c>
      <c r="B322" s="2"/>
      <c r="C322" s="2" t="s">
        <v>5</v>
      </c>
      <c r="D322" s="2">
        <v>2</v>
      </c>
      <c r="E322" s="2">
        <v>2.976</v>
      </c>
      <c r="F322" s="12">
        <v>40422</v>
      </c>
      <c r="G322" s="18">
        <v>2011</v>
      </c>
      <c r="H322" s="2">
        <f ca="1">IF(G322=Inputs!$A$4,1,0)</f>
        <v>0</v>
      </c>
      <c r="I322" s="21">
        <f ca="1">IF(H322=1,HLOOKUP(MONTH(F322),Inputs!$B$11:$M$15,5),IF(YEAR($F322)&gt;$G322,0,IF(YEAR($F322)=$G322,HLOOKUP(MONTH(F322),Inputs!$B$11:$M$15,4),1)))</f>
        <v>1</v>
      </c>
      <c r="J322" s="2">
        <v>3</v>
      </c>
      <c r="K322" s="24">
        <f ca="1">$E322*I322*Inputs!$A$2</f>
        <v>3.2736000000000001</v>
      </c>
      <c r="L322" s="11">
        <f ca="1">IFERROR(J322/K322,"")</f>
        <v>0.91642228739002929</v>
      </c>
      <c r="M322" s="26">
        <f>J322/((8760)*(E322/1000))</f>
        <v>0.11507585800559729</v>
      </c>
    </row>
    <row r="323" spans="1:13" x14ac:dyDescent="0.25">
      <c r="A323" s="2">
        <v>900</v>
      </c>
      <c r="B323" s="2"/>
      <c r="C323" s="2" t="s">
        <v>5</v>
      </c>
      <c r="D323" s="2">
        <v>2</v>
      </c>
      <c r="E323" s="2">
        <v>2.976</v>
      </c>
      <c r="F323" s="12">
        <v>40422</v>
      </c>
      <c r="G323" s="18">
        <v>2012</v>
      </c>
      <c r="H323" s="2">
        <f ca="1">IF(G323=Inputs!$A$4,1,0)</f>
        <v>0</v>
      </c>
      <c r="I323" s="21">
        <f ca="1">IF(H323=1,HLOOKUP(MONTH(F323),Inputs!$B$11:$M$15,5),IF(YEAR($F323)&gt;$G323,0,IF(YEAR($F323)=$G323,HLOOKUP(MONTH(F323),Inputs!$B$11:$M$15,4),1)))</f>
        <v>1</v>
      </c>
      <c r="J323" s="2">
        <v>3</v>
      </c>
      <c r="K323" s="24">
        <f ca="1">$E323*I323*Inputs!$A$2</f>
        <v>3.2736000000000001</v>
      </c>
      <c r="L323" s="11">
        <f ca="1">IFERROR(J323/K323,"")</f>
        <v>0.91642228739002929</v>
      </c>
      <c r="M323" s="26">
        <f>J323/((8760)*(E323/1000))</f>
        <v>0.11507585800559729</v>
      </c>
    </row>
    <row r="324" spans="1:13" x14ac:dyDescent="0.25">
      <c r="A324" s="2">
        <v>900</v>
      </c>
      <c r="B324" s="2"/>
      <c r="C324" s="2" t="s">
        <v>5</v>
      </c>
      <c r="D324" s="2">
        <v>2</v>
      </c>
      <c r="E324" s="2">
        <v>2.976</v>
      </c>
      <c r="F324" s="12">
        <v>40422</v>
      </c>
      <c r="G324" s="18">
        <v>2013</v>
      </c>
      <c r="H324" s="2">
        <f ca="1">IF(G324=Inputs!$A$4,1,0)</f>
        <v>0</v>
      </c>
      <c r="I324" s="21">
        <f ca="1">IF(H324=1,HLOOKUP(MONTH(F324),Inputs!$B$11:$M$15,5),IF(YEAR($F324)&gt;$G324,0,IF(YEAR($F324)=$G324,HLOOKUP(MONTH(F324),Inputs!$B$11:$M$15,4),1)))</f>
        <v>1</v>
      </c>
      <c r="J324" s="2">
        <v>3</v>
      </c>
      <c r="K324" s="24">
        <f ca="1">$E324*I324*Inputs!$A$2</f>
        <v>3.2736000000000001</v>
      </c>
      <c r="L324" s="11">
        <f ca="1">IFERROR(J324/K324,"")</f>
        <v>0.91642228739002929</v>
      </c>
      <c r="M324" s="26">
        <f>J324/((8760)*(E324/1000))</f>
        <v>0.11507585800559729</v>
      </c>
    </row>
    <row r="325" spans="1:13" x14ac:dyDescent="0.25">
      <c r="A325" s="2">
        <v>900</v>
      </c>
      <c r="B325" s="2"/>
      <c r="C325" s="2" t="s">
        <v>5</v>
      </c>
      <c r="D325" s="2">
        <v>2</v>
      </c>
      <c r="E325" s="2">
        <v>2.976</v>
      </c>
      <c r="F325" s="12">
        <v>40422</v>
      </c>
      <c r="G325" s="18">
        <v>2014</v>
      </c>
      <c r="H325" s="2">
        <f ca="1">IF(G325=Inputs!$A$4,1,0)</f>
        <v>0</v>
      </c>
      <c r="I325" s="21">
        <f ca="1">IF(H325=1,HLOOKUP(MONTH(F325),Inputs!$B$11:$M$15,5),IF(YEAR($F325)&gt;$G325,0,IF(YEAR($F325)=$G325,HLOOKUP(MONTH(F325),Inputs!$B$11:$M$15,4),1)))</f>
        <v>1</v>
      </c>
      <c r="J325" s="2">
        <v>3</v>
      </c>
      <c r="K325" s="24">
        <f ca="1">$E325*I325*Inputs!$A$2</f>
        <v>3.2736000000000001</v>
      </c>
      <c r="L325" s="11">
        <f ca="1">IFERROR(J325/K325,"")</f>
        <v>0.91642228739002929</v>
      </c>
      <c r="M325" s="26">
        <f>J325/((8760)*(E325/1000))</f>
        <v>0.11507585800559729</v>
      </c>
    </row>
    <row r="326" spans="1:13" x14ac:dyDescent="0.25">
      <c r="A326" s="2">
        <v>1010</v>
      </c>
      <c r="B326" s="2"/>
      <c r="C326" s="2" t="s">
        <v>5</v>
      </c>
      <c r="D326" s="2">
        <v>6</v>
      </c>
      <c r="E326" s="2">
        <v>2.9750000000000001</v>
      </c>
      <c r="F326" s="12">
        <v>40483</v>
      </c>
      <c r="G326" s="18">
        <v>2011</v>
      </c>
      <c r="H326" s="2">
        <f ca="1">IF(G326=Inputs!$A$4,1,0)</f>
        <v>0</v>
      </c>
      <c r="I326" s="21">
        <f ca="1">IF(H326=1,HLOOKUP(MONTH(F326),Inputs!$B$11:$M$15,5),IF(YEAR($F326)&gt;$G326,0,IF(YEAR($F326)=$G326,HLOOKUP(MONTH(F326),Inputs!$B$11:$M$15,4),1)))</f>
        <v>1</v>
      </c>
      <c r="J326" s="2">
        <v>3</v>
      </c>
      <c r="K326" s="24">
        <f ca="1">$E326*I326*Inputs!$A$2</f>
        <v>3.2725000000000004</v>
      </c>
      <c r="L326" s="11">
        <f ca="1">IFERROR(J326/K326,"")</f>
        <v>0.91673032849503422</v>
      </c>
      <c r="M326" s="26">
        <f>J326/((8760)*(E326/1000))</f>
        <v>0.11511453896627143</v>
      </c>
    </row>
    <row r="327" spans="1:13" x14ac:dyDescent="0.25">
      <c r="A327" s="2">
        <v>1010</v>
      </c>
      <c r="B327" s="2"/>
      <c r="C327" s="2" t="s">
        <v>5</v>
      </c>
      <c r="D327" s="2">
        <v>6</v>
      </c>
      <c r="E327" s="2">
        <v>2.9750000000000001</v>
      </c>
      <c r="F327" s="12">
        <v>40483</v>
      </c>
      <c r="G327" s="18">
        <v>2012</v>
      </c>
      <c r="H327" s="2">
        <f ca="1">IF(G327=Inputs!$A$4,1,0)</f>
        <v>0</v>
      </c>
      <c r="I327" s="21">
        <f ca="1">IF(H327=1,HLOOKUP(MONTH(F327),Inputs!$B$11:$M$15,5),IF(YEAR($F327)&gt;$G327,0,IF(YEAR($F327)=$G327,HLOOKUP(MONTH(F327),Inputs!$B$11:$M$15,4),1)))</f>
        <v>1</v>
      </c>
      <c r="J327" s="2">
        <v>3</v>
      </c>
      <c r="K327" s="24">
        <f ca="1">$E327*I327*Inputs!$A$2</f>
        <v>3.2725000000000004</v>
      </c>
      <c r="L327" s="11">
        <f ca="1">IFERROR(J327/K327,"")</f>
        <v>0.91673032849503422</v>
      </c>
      <c r="M327" s="26">
        <f>J327/((8760)*(E327/1000))</f>
        <v>0.11511453896627143</v>
      </c>
    </row>
    <row r="328" spans="1:13" x14ac:dyDescent="0.25">
      <c r="A328" s="2">
        <v>1010</v>
      </c>
      <c r="B328" s="2"/>
      <c r="C328" s="2" t="s">
        <v>5</v>
      </c>
      <c r="D328" s="2">
        <v>6</v>
      </c>
      <c r="E328" s="2">
        <v>2.9750000000000001</v>
      </c>
      <c r="F328" s="12">
        <v>40483</v>
      </c>
      <c r="G328" s="18">
        <v>2013</v>
      </c>
      <c r="H328" s="2">
        <f ca="1">IF(G328=Inputs!$A$4,1,0)</f>
        <v>0</v>
      </c>
      <c r="I328" s="21">
        <f ca="1">IF(H328=1,HLOOKUP(MONTH(F328),Inputs!$B$11:$M$15,5),IF(YEAR($F328)&gt;$G328,0,IF(YEAR($F328)=$G328,HLOOKUP(MONTH(F328),Inputs!$B$11:$M$15,4),1)))</f>
        <v>1</v>
      </c>
      <c r="J328" s="2">
        <v>3</v>
      </c>
      <c r="K328" s="24">
        <f ca="1">$E328*I328*Inputs!$A$2</f>
        <v>3.2725000000000004</v>
      </c>
      <c r="L328" s="11">
        <f ca="1">IFERROR(J328/K328,"")</f>
        <v>0.91673032849503422</v>
      </c>
      <c r="M328" s="26">
        <f>J328/((8760)*(E328/1000))</f>
        <v>0.11511453896627143</v>
      </c>
    </row>
    <row r="329" spans="1:13" x14ac:dyDescent="0.25">
      <c r="A329" s="2">
        <v>1010</v>
      </c>
      <c r="B329" s="2"/>
      <c r="C329" s="2" t="s">
        <v>5</v>
      </c>
      <c r="D329" s="2">
        <v>6</v>
      </c>
      <c r="E329" s="2">
        <v>2.9750000000000001</v>
      </c>
      <c r="F329" s="12">
        <v>40483</v>
      </c>
      <c r="G329" s="18">
        <v>2014</v>
      </c>
      <c r="H329" s="2">
        <f ca="1">IF(G329=Inputs!$A$4,1,0)</f>
        <v>0</v>
      </c>
      <c r="I329" s="21">
        <f ca="1">IF(H329=1,HLOOKUP(MONTH(F329),Inputs!$B$11:$M$15,5),IF(YEAR($F329)&gt;$G329,0,IF(YEAR($F329)=$G329,HLOOKUP(MONTH(F329),Inputs!$B$11:$M$15,4),1)))</f>
        <v>1</v>
      </c>
      <c r="J329" s="2">
        <v>3</v>
      </c>
      <c r="K329" s="24">
        <f ca="1">$E329*I329*Inputs!$A$2</f>
        <v>3.2725000000000004</v>
      </c>
      <c r="L329" s="11">
        <f ca="1">IFERROR(J329/K329,"")</f>
        <v>0.91673032849503422</v>
      </c>
      <c r="M329" s="26">
        <f>J329/((8760)*(E329/1000))</f>
        <v>0.11511453896627143</v>
      </c>
    </row>
    <row r="330" spans="1:13" x14ac:dyDescent="0.25">
      <c r="A330" s="2">
        <v>3153</v>
      </c>
      <c r="B330" s="2"/>
      <c r="C330" s="2" t="s">
        <v>5</v>
      </c>
      <c r="D330" s="2">
        <v>5</v>
      </c>
      <c r="E330" s="2">
        <v>5.94</v>
      </c>
      <c r="F330" s="12">
        <v>40695</v>
      </c>
      <c r="G330" s="18">
        <v>2012</v>
      </c>
      <c r="H330" s="2">
        <f ca="1">IF(G330=Inputs!$A$4,1,0)</f>
        <v>0</v>
      </c>
      <c r="I330" s="21">
        <f ca="1">IF(H330=1,HLOOKUP(MONTH(F330),Inputs!$B$11:$M$15,5),IF(YEAR($F330)&gt;$G330,0,IF(YEAR($F330)=$G330,HLOOKUP(MONTH(F330),Inputs!$B$11:$M$15,4),1)))</f>
        <v>1</v>
      </c>
      <c r="J330" s="2">
        <v>6</v>
      </c>
      <c r="K330" s="24">
        <f ca="1">$E330*I330*Inputs!$A$2</f>
        <v>6.5340000000000007</v>
      </c>
      <c r="L330" s="11">
        <f ca="1">IFERROR(J330/K330,"")</f>
        <v>0.9182736455463727</v>
      </c>
      <c r="M330" s="26">
        <f>J330/((8760)*(E330/1000))</f>
        <v>0.11530833448641668</v>
      </c>
    </row>
    <row r="331" spans="1:13" x14ac:dyDescent="0.25">
      <c r="A331" s="2">
        <v>3153</v>
      </c>
      <c r="B331" s="2"/>
      <c r="C331" s="2" t="s">
        <v>5</v>
      </c>
      <c r="D331" s="2">
        <v>5</v>
      </c>
      <c r="E331" s="2">
        <v>5.94</v>
      </c>
      <c r="F331" s="12">
        <v>40695</v>
      </c>
      <c r="G331" s="18">
        <v>2013</v>
      </c>
      <c r="H331" s="2">
        <f ca="1">IF(G331=Inputs!$A$4,1,0)</f>
        <v>0</v>
      </c>
      <c r="I331" s="21">
        <f ca="1">IF(H331=1,HLOOKUP(MONTH(F331),Inputs!$B$11:$M$15,5),IF(YEAR($F331)&gt;$G331,0,IF(YEAR($F331)=$G331,HLOOKUP(MONTH(F331),Inputs!$B$11:$M$15,4),1)))</f>
        <v>1</v>
      </c>
      <c r="J331" s="2">
        <v>6</v>
      </c>
      <c r="K331" s="24">
        <f ca="1">$E331*I331*Inputs!$A$2</f>
        <v>6.5340000000000007</v>
      </c>
      <c r="L331" s="11">
        <f ca="1">IFERROR(J331/K331,"")</f>
        <v>0.9182736455463727</v>
      </c>
      <c r="M331" s="26">
        <f>J331/((8760)*(E331/1000))</f>
        <v>0.11530833448641668</v>
      </c>
    </row>
    <row r="332" spans="1:13" x14ac:dyDescent="0.25">
      <c r="A332" s="2">
        <v>3153</v>
      </c>
      <c r="B332" s="2"/>
      <c r="C332" s="2" t="s">
        <v>5</v>
      </c>
      <c r="D332" s="2">
        <v>5</v>
      </c>
      <c r="E332" s="2">
        <v>5.94</v>
      </c>
      <c r="F332" s="12">
        <v>40695</v>
      </c>
      <c r="G332" s="18">
        <v>2014</v>
      </c>
      <c r="H332" s="2">
        <f ca="1">IF(G332=Inputs!$A$4,1,0)</f>
        <v>0</v>
      </c>
      <c r="I332" s="21">
        <f ca="1">IF(H332=1,HLOOKUP(MONTH(F332),Inputs!$B$11:$M$15,5),IF(YEAR($F332)&gt;$G332,0,IF(YEAR($F332)=$G332,HLOOKUP(MONTH(F332),Inputs!$B$11:$M$15,4),1)))</f>
        <v>1</v>
      </c>
      <c r="J332" s="2">
        <v>6</v>
      </c>
      <c r="K332" s="24">
        <f ca="1">$E332*I332*Inputs!$A$2</f>
        <v>6.5340000000000007</v>
      </c>
      <c r="L332" s="11">
        <f ca="1">IFERROR(J332/K332,"")</f>
        <v>0.9182736455463727</v>
      </c>
      <c r="M332" s="26">
        <f>J332/((8760)*(E332/1000))</f>
        <v>0.11530833448641668</v>
      </c>
    </row>
    <row r="333" spans="1:13" x14ac:dyDescent="0.25">
      <c r="A333" s="2">
        <v>862</v>
      </c>
      <c r="B333" s="2"/>
      <c r="C333" s="2" t="s">
        <v>5</v>
      </c>
      <c r="D333" s="2">
        <v>9</v>
      </c>
      <c r="E333" s="2">
        <v>2.9580000000000002</v>
      </c>
      <c r="F333" s="12">
        <v>40148</v>
      </c>
      <c r="G333" s="18">
        <v>2010</v>
      </c>
      <c r="H333" s="2">
        <f ca="1">IF(G333=Inputs!$A$4,1,0)</f>
        <v>0</v>
      </c>
      <c r="I333" s="21">
        <f ca="1">IF(H333=1,HLOOKUP(MONTH(F333),Inputs!$B$11:$M$15,5),IF(YEAR($F333)&gt;$G333,0,IF(YEAR($F333)=$G333,HLOOKUP(MONTH(F333),Inputs!$B$11:$M$15,4),1)))</f>
        <v>1</v>
      </c>
      <c r="J333" s="2">
        <v>3</v>
      </c>
      <c r="K333" s="24">
        <f ca="1">$E333*I333*Inputs!$A$2</f>
        <v>3.2538000000000005</v>
      </c>
      <c r="L333" s="11">
        <f ca="1">IFERROR(J333/K333,"")</f>
        <v>0.92199889360132758</v>
      </c>
      <c r="M333" s="26">
        <f>J333/((8760)*(E333/1000))</f>
        <v>0.11577611677642242</v>
      </c>
    </row>
    <row r="334" spans="1:13" x14ac:dyDescent="0.25">
      <c r="A334" s="2">
        <v>683</v>
      </c>
      <c r="B334" s="2"/>
      <c r="C334" s="2" t="s">
        <v>5</v>
      </c>
      <c r="D334" s="2">
        <v>9</v>
      </c>
      <c r="E334" s="2">
        <v>2.9580000000000002</v>
      </c>
      <c r="F334" s="12">
        <v>40299</v>
      </c>
      <c r="G334" s="18">
        <v>2011</v>
      </c>
      <c r="H334" s="2">
        <f ca="1">IF(G334=Inputs!$A$4,1,0)</f>
        <v>0</v>
      </c>
      <c r="I334" s="21">
        <f ca="1">IF(H334=1,HLOOKUP(MONTH(F334),Inputs!$B$11:$M$15,5),IF(YEAR($F334)&gt;$G334,0,IF(YEAR($F334)=$G334,HLOOKUP(MONTH(F334),Inputs!$B$11:$M$15,4),1)))</f>
        <v>1</v>
      </c>
      <c r="J334" s="2">
        <v>3</v>
      </c>
      <c r="K334" s="24">
        <f ca="1">$E334*I334*Inputs!$A$2</f>
        <v>3.2538000000000005</v>
      </c>
      <c r="L334" s="11">
        <f ca="1">IFERROR(J334/K334,"")</f>
        <v>0.92199889360132758</v>
      </c>
      <c r="M334" s="26">
        <f>J334/((8760)*(E334/1000))</f>
        <v>0.11577611677642242</v>
      </c>
    </row>
    <row r="335" spans="1:13" x14ac:dyDescent="0.25">
      <c r="A335" s="2">
        <v>728</v>
      </c>
      <c r="B335" s="2"/>
      <c r="C335" s="2" t="s">
        <v>5</v>
      </c>
      <c r="D335" s="2">
        <v>9</v>
      </c>
      <c r="E335" s="2">
        <v>2.9580000000000002</v>
      </c>
      <c r="F335" s="12">
        <v>40299</v>
      </c>
      <c r="G335" s="18">
        <v>2011</v>
      </c>
      <c r="H335" s="2">
        <f ca="1">IF(G335=Inputs!$A$4,1,0)</f>
        <v>0</v>
      </c>
      <c r="I335" s="21">
        <f ca="1">IF(H335=1,HLOOKUP(MONTH(F335),Inputs!$B$11:$M$15,5),IF(YEAR($F335)&gt;$G335,0,IF(YEAR($F335)=$G335,HLOOKUP(MONTH(F335),Inputs!$B$11:$M$15,4),1)))</f>
        <v>1</v>
      </c>
      <c r="J335" s="2">
        <v>3</v>
      </c>
      <c r="K335" s="24">
        <f ca="1">$E335*I335*Inputs!$A$2</f>
        <v>3.2538000000000005</v>
      </c>
      <c r="L335" s="11">
        <f ca="1">IFERROR(J335/K335,"")</f>
        <v>0.92199889360132758</v>
      </c>
      <c r="M335" s="26">
        <f>J335/((8760)*(E335/1000))</f>
        <v>0.11577611677642242</v>
      </c>
    </row>
    <row r="336" spans="1:13" x14ac:dyDescent="0.25">
      <c r="A336" s="2">
        <v>729</v>
      </c>
      <c r="B336" s="2"/>
      <c r="C336" s="2" t="s">
        <v>5</v>
      </c>
      <c r="D336" s="2">
        <v>9</v>
      </c>
      <c r="E336" s="2">
        <v>2.9580000000000002</v>
      </c>
      <c r="F336" s="12">
        <v>40360</v>
      </c>
      <c r="G336" s="18">
        <v>2011</v>
      </c>
      <c r="H336" s="2">
        <f ca="1">IF(G336=Inputs!$A$4,1,0)</f>
        <v>0</v>
      </c>
      <c r="I336" s="21">
        <f ca="1">IF(H336=1,HLOOKUP(MONTH(F336),Inputs!$B$11:$M$15,5),IF(YEAR($F336)&gt;$G336,0,IF(YEAR($F336)=$G336,HLOOKUP(MONTH(F336),Inputs!$B$11:$M$15,4),1)))</f>
        <v>1</v>
      </c>
      <c r="J336" s="2">
        <v>3</v>
      </c>
      <c r="K336" s="24">
        <f ca="1">$E336*I336*Inputs!$A$2</f>
        <v>3.2538000000000005</v>
      </c>
      <c r="L336" s="11">
        <f ca="1">IFERROR(J336/K336,"")</f>
        <v>0.92199889360132758</v>
      </c>
      <c r="M336" s="26">
        <f>J336/((8760)*(E336/1000))</f>
        <v>0.11577611677642242</v>
      </c>
    </row>
    <row r="337" spans="1:13" x14ac:dyDescent="0.25">
      <c r="A337" s="2">
        <v>813</v>
      </c>
      <c r="B337" s="2"/>
      <c r="C337" s="2" t="s">
        <v>5</v>
      </c>
      <c r="D337" s="2">
        <v>9</v>
      </c>
      <c r="E337" s="2">
        <v>2.9580000000000002</v>
      </c>
      <c r="F337" s="12">
        <v>40422</v>
      </c>
      <c r="G337" s="18">
        <v>2011</v>
      </c>
      <c r="H337" s="2">
        <f ca="1">IF(G337=Inputs!$A$4,1,0)</f>
        <v>0</v>
      </c>
      <c r="I337" s="21">
        <f ca="1">IF(H337=1,HLOOKUP(MONTH(F337),Inputs!$B$11:$M$15,5),IF(YEAR($F337)&gt;$G337,0,IF(YEAR($F337)=$G337,HLOOKUP(MONTH(F337),Inputs!$B$11:$M$15,4),1)))</f>
        <v>1</v>
      </c>
      <c r="J337" s="2">
        <v>3</v>
      </c>
      <c r="K337" s="24">
        <f ca="1">$E337*I337*Inputs!$A$2</f>
        <v>3.2538000000000005</v>
      </c>
      <c r="L337" s="11">
        <f ca="1">IFERROR(J337/K337,"")</f>
        <v>0.92199889360132758</v>
      </c>
      <c r="M337" s="26">
        <f>J337/((8760)*(E337/1000))</f>
        <v>0.11577611677642242</v>
      </c>
    </row>
    <row r="338" spans="1:13" x14ac:dyDescent="0.25">
      <c r="A338" s="2">
        <v>862</v>
      </c>
      <c r="B338" s="2"/>
      <c r="C338" s="2" t="s">
        <v>5</v>
      </c>
      <c r="D338" s="2">
        <v>9</v>
      </c>
      <c r="E338" s="2">
        <v>2.9580000000000002</v>
      </c>
      <c r="F338" s="12">
        <v>40148</v>
      </c>
      <c r="G338" s="18">
        <v>2011</v>
      </c>
      <c r="H338" s="2">
        <f ca="1">IF(G338=Inputs!$A$4,1,0)</f>
        <v>0</v>
      </c>
      <c r="I338" s="21">
        <f ca="1">IF(H338=1,HLOOKUP(MONTH(F338),Inputs!$B$11:$M$15,5),IF(YEAR($F338)&gt;$G338,0,IF(YEAR($F338)=$G338,HLOOKUP(MONTH(F338),Inputs!$B$11:$M$15,4),1)))</f>
        <v>1</v>
      </c>
      <c r="J338" s="2">
        <v>3</v>
      </c>
      <c r="K338" s="24">
        <f ca="1">$E338*I338*Inputs!$A$2</f>
        <v>3.2538000000000005</v>
      </c>
      <c r="L338" s="11">
        <f ca="1">IFERROR(J338/K338,"")</f>
        <v>0.92199889360132758</v>
      </c>
      <c r="M338" s="26">
        <f>J338/((8760)*(E338/1000))</f>
        <v>0.11577611677642242</v>
      </c>
    </row>
    <row r="339" spans="1:13" x14ac:dyDescent="0.25">
      <c r="A339" s="2">
        <v>916</v>
      </c>
      <c r="B339" s="2"/>
      <c r="C339" s="2" t="s">
        <v>5</v>
      </c>
      <c r="D339" s="2">
        <v>9</v>
      </c>
      <c r="E339" s="2">
        <v>2.9580000000000002</v>
      </c>
      <c r="F339" s="12">
        <v>40422</v>
      </c>
      <c r="G339" s="18">
        <v>2011</v>
      </c>
      <c r="H339" s="2">
        <f ca="1">IF(G339=Inputs!$A$4,1,0)</f>
        <v>0</v>
      </c>
      <c r="I339" s="21">
        <f ca="1">IF(H339=1,HLOOKUP(MONTH(F339),Inputs!$B$11:$M$15,5),IF(YEAR($F339)&gt;$G339,0,IF(YEAR($F339)=$G339,HLOOKUP(MONTH(F339),Inputs!$B$11:$M$15,4),1)))</f>
        <v>1</v>
      </c>
      <c r="J339" s="2">
        <v>3</v>
      </c>
      <c r="K339" s="24">
        <f ca="1">$E339*I339*Inputs!$A$2</f>
        <v>3.2538000000000005</v>
      </c>
      <c r="L339" s="11">
        <f ca="1">IFERROR(J339/K339,"")</f>
        <v>0.92199889360132758</v>
      </c>
      <c r="M339" s="26">
        <f>J339/((8760)*(E339/1000))</f>
        <v>0.11577611677642242</v>
      </c>
    </row>
    <row r="340" spans="1:13" x14ac:dyDescent="0.25">
      <c r="A340" s="2">
        <v>942</v>
      </c>
      <c r="B340" s="2"/>
      <c r="C340" s="2" t="s">
        <v>5</v>
      </c>
      <c r="D340" s="2">
        <v>9</v>
      </c>
      <c r="E340" s="2">
        <v>2.9580000000000002</v>
      </c>
      <c r="F340" s="12">
        <v>40452</v>
      </c>
      <c r="G340" s="18">
        <v>2011</v>
      </c>
      <c r="H340" s="2">
        <f ca="1">IF(G340=Inputs!$A$4,1,0)</f>
        <v>0</v>
      </c>
      <c r="I340" s="21">
        <f ca="1">IF(H340=1,HLOOKUP(MONTH(F340),Inputs!$B$11:$M$15,5),IF(YEAR($F340)&gt;$G340,0,IF(YEAR($F340)=$G340,HLOOKUP(MONTH(F340),Inputs!$B$11:$M$15,4),1)))</f>
        <v>1</v>
      </c>
      <c r="J340" s="2">
        <v>3</v>
      </c>
      <c r="K340" s="24">
        <f ca="1">$E340*I340*Inputs!$A$2</f>
        <v>3.2538000000000005</v>
      </c>
      <c r="L340" s="11">
        <f ca="1">IFERROR(J340/K340,"")</f>
        <v>0.92199889360132758</v>
      </c>
      <c r="M340" s="26">
        <f>J340/((8760)*(E340/1000))</f>
        <v>0.11577611677642242</v>
      </c>
    </row>
    <row r="341" spans="1:13" x14ac:dyDescent="0.25">
      <c r="A341" s="2">
        <v>1013</v>
      </c>
      <c r="B341" s="2"/>
      <c r="C341" s="2" t="s">
        <v>5</v>
      </c>
      <c r="D341" s="2">
        <v>9</v>
      </c>
      <c r="E341" s="2">
        <v>2.9580000000000002</v>
      </c>
      <c r="F341" s="12">
        <v>40452</v>
      </c>
      <c r="G341" s="18">
        <v>2011</v>
      </c>
      <c r="H341" s="2">
        <f ca="1">IF(G341=Inputs!$A$4,1,0)</f>
        <v>0</v>
      </c>
      <c r="I341" s="21">
        <f ca="1">IF(H341=1,HLOOKUP(MONTH(F341),Inputs!$B$11:$M$15,5),IF(YEAR($F341)&gt;$G341,0,IF(YEAR($F341)=$G341,HLOOKUP(MONTH(F341),Inputs!$B$11:$M$15,4),1)))</f>
        <v>1</v>
      </c>
      <c r="J341" s="2">
        <v>3</v>
      </c>
      <c r="K341" s="24">
        <f ca="1">$E341*I341*Inputs!$A$2</f>
        <v>3.2538000000000005</v>
      </c>
      <c r="L341" s="11">
        <f ca="1">IFERROR(J341/K341,"")</f>
        <v>0.92199889360132758</v>
      </c>
      <c r="M341" s="26">
        <f>J341/((8760)*(E341/1000))</f>
        <v>0.11577611677642242</v>
      </c>
    </row>
    <row r="342" spans="1:13" x14ac:dyDescent="0.25">
      <c r="A342" s="2">
        <v>1026</v>
      </c>
      <c r="B342" s="2"/>
      <c r="C342" s="2" t="s">
        <v>5</v>
      </c>
      <c r="D342" s="2">
        <v>9</v>
      </c>
      <c r="E342" s="2">
        <v>2.9580000000000002</v>
      </c>
      <c r="F342" s="12">
        <v>40483</v>
      </c>
      <c r="G342" s="18">
        <v>2011</v>
      </c>
      <c r="H342" s="2">
        <f ca="1">IF(G342=Inputs!$A$4,1,0)</f>
        <v>0</v>
      </c>
      <c r="I342" s="21">
        <f ca="1">IF(H342=1,HLOOKUP(MONTH(F342),Inputs!$B$11:$M$15,5),IF(YEAR($F342)&gt;$G342,0,IF(YEAR($F342)=$G342,HLOOKUP(MONTH(F342),Inputs!$B$11:$M$15,4),1)))</f>
        <v>1</v>
      </c>
      <c r="J342" s="2">
        <v>3</v>
      </c>
      <c r="K342" s="24">
        <f ca="1">$E342*I342*Inputs!$A$2</f>
        <v>3.2538000000000005</v>
      </c>
      <c r="L342" s="11">
        <f ca="1">IFERROR(J342/K342,"")</f>
        <v>0.92199889360132758</v>
      </c>
      <c r="M342" s="26">
        <f>J342/((8760)*(E342/1000))</f>
        <v>0.11577611677642242</v>
      </c>
    </row>
    <row r="343" spans="1:13" x14ac:dyDescent="0.25">
      <c r="A343" s="2">
        <v>683</v>
      </c>
      <c r="B343" s="2"/>
      <c r="C343" s="2" t="s">
        <v>5</v>
      </c>
      <c r="D343" s="2">
        <v>9</v>
      </c>
      <c r="E343" s="2">
        <v>2.9580000000000002</v>
      </c>
      <c r="F343" s="12">
        <v>40299</v>
      </c>
      <c r="G343" s="18">
        <v>2012</v>
      </c>
      <c r="H343" s="2">
        <f ca="1">IF(G343=Inputs!$A$4,1,0)</f>
        <v>0</v>
      </c>
      <c r="I343" s="21">
        <f ca="1">IF(H343=1,HLOOKUP(MONTH(F343),Inputs!$B$11:$M$15,5),IF(YEAR($F343)&gt;$G343,0,IF(YEAR($F343)=$G343,HLOOKUP(MONTH(F343),Inputs!$B$11:$M$15,4),1)))</f>
        <v>1</v>
      </c>
      <c r="J343" s="2">
        <v>3</v>
      </c>
      <c r="K343" s="24">
        <f ca="1">$E343*I343*Inputs!$A$2</f>
        <v>3.2538000000000005</v>
      </c>
      <c r="L343" s="11">
        <f ca="1">IFERROR(J343/K343,"")</f>
        <v>0.92199889360132758</v>
      </c>
      <c r="M343" s="26">
        <f>J343/((8760)*(E343/1000))</f>
        <v>0.11577611677642242</v>
      </c>
    </row>
    <row r="344" spans="1:13" x14ac:dyDescent="0.25">
      <c r="A344" s="2">
        <v>728</v>
      </c>
      <c r="B344" s="2"/>
      <c r="C344" s="2" t="s">
        <v>5</v>
      </c>
      <c r="D344" s="2">
        <v>9</v>
      </c>
      <c r="E344" s="2">
        <v>2.9580000000000002</v>
      </c>
      <c r="F344" s="12">
        <v>40299</v>
      </c>
      <c r="G344" s="18">
        <v>2012</v>
      </c>
      <c r="H344" s="2">
        <f ca="1">IF(G344=Inputs!$A$4,1,0)</f>
        <v>0</v>
      </c>
      <c r="I344" s="21">
        <f ca="1">IF(H344=1,HLOOKUP(MONTH(F344),Inputs!$B$11:$M$15,5),IF(YEAR($F344)&gt;$G344,0,IF(YEAR($F344)=$G344,HLOOKUP(MONTH(F344),Inputs!$B$11:$M$15,4),1)))</f>
        <v>1</v>
      </c>
      <c r="J344" s="2">
        <v>3</v>
      </c>
      <c r="K344" s="24">
        <f ca="1">$E344*I344*Inputs!$A$2</f>
        <v>3.2538000000000005</v>
      </c>
      <c r="L344" s="11">
        <f ca="1">IFERROR(J344/K344,"")</f>
        <v>0.92199889360132758</v>
      </c>
      <c r="M344" s="26">
        <f>J344/((8760)*(E344/1000))</f>
        <v>0.11577611677642242</v>
      </c>
    </row>
    <row r="345" spans="1:13" x14ac:dyDescent="0.25">
      <c r="A345" s="2">
        <v>729</v>
      </c>
      <c r="B345" s="2"/>
      <c r="C345" s="2" t="s">
        <v>5</v>
      </c>
      <c r="D345" s="2">
        <v>9</v>
      </c>
      <c r="E345" s="2">
        <v>2.9580000000000002</v>
      </c>
      <c r="F345" s="12">
        <v>40360</v>
      </c>
      <c r="G345" s="18">
        <v>2012</v>
      </c>
      <c r="H345" s="2">
        <f ca="1">IF(G345=Inputs!$A$4,1,0)</f>
        <v>0</v>
      </c>
      <c r="I345" s="21">
        <f ca="1">IF(H345=1,HLOOKUP(MONTH(F345),Inputs!$B$11:$M$15,5),IF(YEAR($F345)&gt;$G345,0,IF(YEAR($F345)=$G345,HLOOKUP(MONTH(F345),Inputs!$B$11:$M$15,4),1)))</f>
        <v>1</v>
      </c>
      <c r="J345" s="2">
        <v>3</v>
      </c>
      <c r="K345" s="24">
        <f ca="1">$E345*I345*Inputs!$A$2</f>
        <v>3.2538000000000005</v>
      </c>
      <c r="L345" s="11">
        <f ca="1">IFERROR(J345/K345,"")</f>
        <v>0.92199889360132758</v>
      </c>
      <c r="M345" s="26">
        <f>J345/((8760)*(E345/1000))</f>
        <v>0.11577611677642242</v>
      </c>
    </row>
    <row r="346" spans="1:13" x14ac:dyDescent="0.25">
      <c r="A346" s="2">
        <v>813</v>
      </c>
      <c r="B346" s="2"/>
      <c r="C346" s="2" t="s">
        <v>5</v>
      </c>
      <c r="D346" s="2">
        <v>9</v>
      </c>
      <c r="E346" s="2">
        <v>2.9580000000000002</v>
      </c>
      <c r="F346" s="12">
        <v>40422</v>
      </c>
      <c r="G346" s="18">
        <v>2012</v>
      </c>
      <c r="H346" s="2">
        <f ca="1">IF(G346=Inputs!$A$4,1,0)</f>
        <v>0</v>
      </c>
      <c r="I346" s="21">
        <f ca="1">IF(H346=1,HLOOKUP(MONTH(F346),Inputs!$B$11:$M$15,5),IF(YEAR($F346)&gt;$G346,0,IF(YEAR($F346)=$G346,HLOOKUP(MONTH(F346),Inputs!$B$11:$M$15,4),1)))</f>
        <v>1</v>
      </c>
      <c r="J346" s="2">
        <v>3</v>
      </c>
      <c r="K346" s="24">
        <f ca="1">$E346*I346*Inputs!$A$2</f>
        <v>3.2538000000000005</v>
      </c>
      <c r="L346" s="11">
        <f ca="1">IFERROR(J346/K346,"")</f>
        <v>0.92199889360132758</v>
      </c>
      <c r="M346" s="26">
        <f>J346/((8760)*(E346/1000))</f>
        <v>0.11577611677642242</v>
      </c>
    </row>
    <row r="347" spans="1:13" x14ac:dyDescent="0.25">
      <c r="A347" s="2">
        <v>862</v>
      </c>
      <c r="B347" s="2"/>
      <c r="C347" s="2" t="s">
        <v>5</v>
      </c>
      <c r="D347" s="2">
        <v>9</v>
      </c>
      <c r="E347" s="2">
        <v>2.9580000000000002</v>
      </c>
      <c r="F347" s="12">
        <v>40148</v>
      </c>
      <c r="G347" s="18">
        <v>2012</v>
      </c>
      <c r="H347" s="2">
        <f ca="1">IF(G347=Inputs!$A$4,1,0)</f>
        <v>0</v>
      </c>
      <c r="I347" s="21">
        <f ca="1">IF(H347=1,HLOOKUP(MONTH(F347),Inputs!$B$11:$M$15,5),IF(YEAR($F347)&gt;$G347,0,IF(YEAR($F347)=$G347,HLOOKUP(MONTH(F347),Inputs!$B$11:$M$15,4),1)))</f>
        <v>1</v>
      </c>
      <c r="J347" s="2">
        <v>3</v>
      </c>
      <c r="K347" s="24">
        <f ca="1">$E347*I347*Inputs!$A$2</f>
        <v>3.2538000000000005</v>
      </c>
      <c r="L347" s="11">
        <f ca="1">IFERROR(J347/K347,"")</f>
        <v>0.92199889360132758</v>
      </c>
      <c r="M347" s="26">
        <f>J347/((8760)*(E347/1000))</f>
        <v>0.11577611677642242</v>
      </c>
    </row>
    <row r="348" spans="1:13" x14ac:dyDescent="0.25">
      <c r="A348" s="2">
        <v>916</v>
      </c>
      <c r="B348" s="2"/>
      <c r="C348" s="2" t="s">
        <v>5</v>
      </c>
      <c r="D348" s="2">
        <v>9</v>
      </c>
      <c r="E348" s="2">
        <v>2.9580000000000002</v>
      </c>
      <c r="F348" s="12">
        <v>40422</v>
      </c>
      <c r="G348" s="18">
        <v>2012</v>
      </c>
      <c r="H348" s="2">
        <f ca="1">IF(G348=Inputs!$A$4,1,0)</f>
        <v>0</v>
      </c>
      <c r="I348" s="21">
        <f ca="1">IF(H348=1,HLOOKUP(MONTH(F348),Inputs!$B$11:$M$15,5),IF(YEAR($F348)&gt;$G348,0,IF(YEAR($F348)=$G348,HLOOKUP(MONTH(F348),Inputs!$B$11:$M$15,4),1)))</f>
        <v>1</v>
      </c>
      <c r="J348" s="2">
        <v>3</v>
      </c>
      <c r="K348" s="24">
        <f ca="1">$E348*I348*Inputs!$A$2</f>
        <v>3.2538000000000005</v>
      </c>
      <c r="L348" s="11">
        <f ca="1">IFERROR(J348/K348,"")</f>
        <v>0.92199889360132758</v>
      </c>
      <c r="M348" s="26">
        <f>J348/((8760)*(E348/1000))</f>
        <v>0.11577611677642242</v>
      </c>
    </row>
    <row r="349" spans="1:13" x14ac:dyDescent="0.25">
      <c r="A349" s="2">
        <v>942</v>
      </c>
      <c r="B349" s="2"/>
      <c r="C349" s="2" t="s">
        <v>5</v>
      </c>
      <c r="D349" s="2">
        <v>9</v>
      </c>
      <c r="E349" s="2">
        <v>2.9580000000000002</v>
      </c>
      <c r="F349" s="12">
        <v>40452</v>
      </c>
      <c r="G349" s="18">
        <v>2012</v>
      </c>
      <c r="H349" s="2">
        <f ca="1">IF(G349=Inputs!$A$4,1,0)</f>
        <v>0</v>
      </c>
      <c r="I349" s="21">
        <f ca="1">IF(H349=1,HLOOKUP(MONTH(F349),Inputs!$B$11:$M$15,5),IF(YEAR($F349)&gt;$G349,0,IF(YEAR($F349)=$G349,HLOOKUP(MONTH(F349),Inputs!$B$11:$M$15,4),1)))</f>
        <v>1</v>
      </c>
      <c r="J349" s="2">
        <v>3</v>
      </c>
      <c r="K349" s="24">
        <f ca="1">$E349*I349*Inputs!$A$2</f>
        <v>3.2538000000000005</v>
      </c>
      <c r="L349" s="11">
        <f ca="1">IFERROR(J349/K349,"")</f>
        <v>0.92199889360132758</v>
      </c>
      <c r="M349" s="26">
        <f>J349/((8760)*(E349/1000))</f>
        <v>0.11577611677642242</v>
      </c>
    </row>
    <row r="350" spans="1:13" x14ac:dyDescent="0.25">
      <c r="A350" s="2">
        <v>1013</v>
      </c>
      <c r="B350" s="2"/>
      <c r="C350" s="2" t="s">
        <v>5</v>
      </c>
      <c r="D350" s="2">
        <v>9</v>
      </c>
      <c r="E350" s="2">
        <v>2.9580000000000002</v>
      </c>
      <c r="F350" s="12">
        <v>40452</v>
      </c>
      <c r="G350" s="18">
        <v>2012</v>
      </c>
      <c r="H350" s="2">
        <f ca="1">IF(G350=Inputs!$A$4,1,0)</f>
        <v>0</v>
      </c>
      <c r="I350" s="21">
        <f ca="1">IF(H350=1,HLOOKUP(MONTH(F350),Inputs!$B$11:$M$15,5),IF(YEAR($F350)&gt;$G350,0,IF(YEAR($F350)=$G350,HLOOKUP(MONTH(F350),Inputs!$B$11:$M$15,4),1)))</f>
        <v>1</v>
      </c>
      <c r="J350" s="2">
        <v>3</v>
      </c>
      <c r="K350" s="24">
        <f ca="1">$E350*I350*Inputs!$A$2</f>
        <v>3.2538000000000005</v>
      </c>
      <c r="L350" s="11">
        <f ca="1">IFERROR(J350/K350,"")</f>
        <v>0.92199889360132758</v>
      </c>
      <c r="M350" s="26">
        <f>J350/((8760)*(E350/1000))</f>
        <v>0.11577611677642242</v>
      </c>
    </row>
    <row r="351" spans="1:13" x14ac:dyDescent="0.25">
      <c r="A351" s="2">
        <v>1026</v>
      </c>
      <c r="B351" s="2"/>
      <c r="C351" s="2" t="s">
        <v>5</v>
      </c>
      <c r="D351" s="2">
        <v>9</v>
      </c>
      <c r="E351" s="2">
        <v>2.9580000000000002</v>
      </c>
      <c r="F351" s="12">
        <v>40483</v>
      </c>
      <c r="G351" s="18">
        <v>2012</v>
      </c>
      <c r="H351" s="2">
        <f ca="1">IF(G351=Inputs!$A$4,1,0)</f>
        <v>0</v>
      </c>
      <c r="I351" s="21">
        <f ca="1">IF(H351=1,HLOOKUP(MONTH(F351),Inputs!$B$11:$M$15,5),IF(YEAR($F351)&gt;$G351,0,IF(YEAR($F351)=$G351,HLOOKUP(MONTH(F351),Inputs!$B$11:$M$15,4),1)))</f>
        <v>1</v>
      </c>
      <c r="J351" s="2">
        <v>3</v>
      </c>
      <c r="K351" s="24">
        <f ca="1">$E351*I351*Inputs!$A$2</f>
        <v>3.2538000000000005</v>
      </c>
      <c r="L351" s="11">
        <f ca="1">IFERROR(J351/K351,"")</f>
        <v>0.92199889360132758</v>
      </c>
      <c r="M351" s="26">
        <f>J351/((8760)*(E351/1000))</f>
        <v>0.11577611677642242</v>
      </c>
    </row>
    <row r="352" spans="1:13" x14ac:dyDescent="0.25">
      <c r="A352" s="2">
        <v>683</v>
      </c>
      <c r="B352" s="2"/>
      <c r="C352" s="2" t="s">
        <v>5</v>
      </c>
      <c r="D352" s="2">
        <v>9</v>
      </c>
      <c r="E352" s="2">
        <v>2.9580000000000002</v>
      </c>
      <c r="F352" s="12">
        <v>40299</v>
      </c>
      <c r="G352" s="18">
        <v>2013</v>
      </c>
      <c r="H352" s="2">
        <f ca="1">IF(G352=Inputs!$A$4,1,0)</f>
        <v>0</v>
      </c>
      <c r="I352" s="21">
        <f ca="1">IF(H352=1,HLOOKUP(MONTH(F352),Inputs!$B$11:$M$15,5),IF(YEAR($F352)&gt;$G352,0,IF(YEAR($F352)=$G352,HLOOKUP(MONTH(F352),Inputs!$B$11:$M$15,4),1)))</f>
        <v>1</v>
      </c>
      <c r="J352" s="2">
        <v>3</v>
      </c>
      <c r="K352" s="24">
        <f ca="1">$E352*I352*Inputs!$A$2</f>
        <v>3.2538000000000005</v>
      </c>
      <c r="L352" s="11">
        <f ca="1">IFERROR(J352/K352,"")</f>
        <v>0.92199889360132758</v>
      </c>
      <c r="M352" s="26">
        <f>J352/((8760)*(E352/1000))</f>
        <v>0.11577611677642242</v>
      </c>
    </row>
    <row r="353" spans="1:13" x14ac:dyDescent="0.25">
      <c r="A353" s="2">
        <v>728</v>
      </c>
      <c r="B353" s="2"/>
      <c r="C353" s="2" t="s">
        <v>5</v>
      </c>
      <c r="D353" s="2">
        <v>9</v>
      </c>
      <c r="E353" s="2">
        <v>2.9580000000000002</v>
      </c>
      <c r="F353" s="12">
        <v>40299</v>
      </c>
      <c r="G353" s="18">
        <v>2013</v>
      </c>
      <c r="H353" s="2">
        <f ca="1">IF(G353=Inputs!$A$4,1,0)</f>
        <v>0</v>
      </c>
      <c r="I353" s="21">
        <f ca="1">IF(H353=1,HLOOKUP(MONTH(F353),Inputs!$B$11:$M$15,5),IF(YEAR($F353)&gt;$G353,0,IF(YEAR($F353)=$G353,HLOOKUP(MONTH(F353),Inputs!$B$11:$M$15,4),1)))</f>
        <v>1</v>
      </c>
      <c r="J353" s="2">
        <v>3</v>
      </c>
      <c r="K353" s="24">
        <f ca="1">$E353*I353*Inputs!$A$2</f>
        <v>3.2538000000000005</v>
      </c>
      <c r="L353" s="11">
        <f ca="1">IFERROR(J353/K353,"")</f>
        <v>0.92199889360132758</v>
      </c>
      <c r="M353" s="26">
        <f>J353/((8760)*(E353/1000))</f>
        <v>0.11577611677642242</v>
      </c>
    </row>
    <row r="354" spans="1:13" x14ac:dyDescent="0.25">
      <c r="A354" s="2">
        <v>729</v>
      </c>
      <c r="B354" s="2"/>
      <c r="C354" s="2" t="s">
        <v>5</v>
      </c>
      <c r="D354" s="2">
        <v>9</v>
      </c>
      <c r="E354" s="2">
        <v>2.9580000000000002</v>
      </c>
      <c r="F354" s="12">
        <v>40360</v>
      </c>
      <c r="G354" s="18">
        <v>2013</v>
      </c>
      <c r="H354" s="2">
        <f ca="1">IF(G354=Inputs!$A$4,1,0)</f>
        <v>0</v>
      </c>
      <c r="I354" s="21">
        <f ca="1">IF(H354=1,HLOOKUP(MONTH(F354),Inputs!$B$11:$M$15,5),IF(YEAR($F354)&gt;$G354,0,IF(YEAR($F354)=$G354,HLOOKUP(MONTH(F354),Inputs!$B$11:$M$15,4),1)))</f>
        <v>1</v>
      </c>
      <c r="J354" s="2">
        <v>3</v>
      </c>
      <c r="K354" s="24">
        <f ca="1">$E354*I354*Inputs!$A$2</f>
        <v>3.2538000000000005</v>
      </c>
      <c r="L354" s="11">
        <f ca="1">IFERROR(J354/K354,"")</f>
        <v>0.92199889360132758</v>
      </c>
      <c r="M354" s="26">
        <f>J354/((8760)*(E354/1000))</f>
        <v>0.11577611677642242</v>
      </c>
    </row>
    <row r="355" spans="1:13" x14ac:dyDescent="0.25">
      <c r="A355" s="2">
        <v>813</v>
      </c>
      <c r="B355" s="2"/>
      <c r="C355" s="2" t="s">
        <v>5</v>
      </c>
      <c r="D355" s="2">
        <v>9</v>
      </c>
      <c r="E355" s="2">
        <v>2.9580000000000002</v>
      </c>
      <c r="F355" s="12">
        <v>40422</v>
      </c>
      <c r="G355" s="18">
        <v>2013</v>
      </c>
      <c r="H355" s="2">
        <f ca="1">IF(G355=Inputs!$A$4,1,0)</f>
        <v>0</v>
      </c>
      <c r="I355" s="21">
        <f ca="1">IF(H355=1,HLOOKUP(MONTH(F355),Inputs!$B$11:$M$15,5),IF(YEAR($F355)&gt;$G355,0,IF(YEAR($F355)=$G355,HLOOKUP(MONTH(F355),Inputs!$B$11:$M$15,4),1)))</f>
        <v>1</v>
      </c>
      <c r="J355" s="2">
        <v>3</v>
      </c>
      <c r="K355" s="24">
        <f ca="1">$E355*I355*Inputs!$A$2</f>
        <v>3.2538000000000005</v>
      </c>
      <c r="L355" s="11">
        <f ca="1">IFERROR(J355/K355,"")</f>
        <v>0.92199889360132758</v>
      </c>
      <c r="M355" s="26">
        <f>J355/((8760)*(E355/1000))</f>
        <v>0.11577611677642242</v>
      </c>
    </row>
    <row r="356" spans="1:13" x14ac:dyDescent="0.25">
      <c r="A356" s="2">
        <v>862</v>
      </c>
      <c r="B356" s="2"/>
      <c r="C356" s="2" t="s">
        <v>5</v>
      </c>
      <c r="D356" s="2">
        <v>9</v>
      </c>
      <c r="E356" s="2">
        <v>2.9580000000000002</v>
      </c>
      <c r="F356" s="12">
        <v>40148</v>
      </c>
      <c r="G356" s="18">
        <v>2013</v>
      </c>
      <c r="H356" s="2">
        <f ca="1">IF(G356=Inputs!$A$4,1,0)</f>
        <v>0</v>
      </c>
      <c r="I356" s="21">
        <f ca="1">IF(H356=1,HLOOKUP(MONTH(F356),Inputs!$B$11:$M$15,5),IF(YEAR($F356)&gt;$G356,0,IF(YEAR($F356)=$G356,HLOOKUP(MONTH(F356),Inputs!$B$11:$M$15,4),1)))</f>
        <v>1</v>
      </c>
      <c r="J356" s="2">
        <v>3</v>
      </c>
      <c r="K356" s="24">
        <f ca="1">$E356*I356*Inputs!$A$2</f>
        <v>3.2538000000000005</v>
      </c>
      <c r="L356" s="11">
        <f ca="1">IFERROR(J356/K356,"")</f>
        <v>0.92199889360132758</v>
      </c>
      <c r="M356" s="26">
        <f>J356/((8760)*(E356/1000))</f>
        <v>0.11577611677642242</v>
      </c>
    </row>
    <row r="357" spans="1:13" x14ac:dyDescent="0.25">
      <c r="A357" s="2">
        <v>916</v>
      </c>
      <c r="B357" s="2"/>
      <c r="C357" s="2" t="s">
        <v>5</v>
      </c>
      <c r="D357" s="2">
        <v>9</v>
      </c>
      <c r="E357" s="2">
        <v>2.9580000000000002</v>
      </c>
      <c r="F357" s="12">
        <v>40422</v>
      </c>
      <c r="G357" s="18">
        <v>2013</v>
      </c>
      <c r="H357" s="2">
        <f ca="1">IF(G357=Inputs!$A$4,1,0)</f>
        <v>0</v>
      </c>
      <c r="I357" s="21">
        <f ca="1">IF(H357=1,HLOOKUP(MONTH(F357),Inputs!$B$11:$M$15,5),IF(YEAR($F357)&gt;$G357,0,IF(YEAR($F357)=$G357,HLOOKUP(MONTH(F357),Inputs!$B$11:$M$15,4),1)))</f>
        <v>1</v>
      </c>
      <c r="J357" s="2">
        <v>3</v>
      </c>
      <c r="K357" s="24">
        <f ca="1">$E357*I357*Inputs!$A$2</f>
        <v>3.2538000000000005</v>
      </c>
      <c r="L357" s="11">
        <f ca="1">IFERROR(J357/K357,"")</f>
        <v>0.92199889360132758</v>
      </c>
      <c r="M357" s="26">
        <f>J357/((8760)*(E357/1000))</f>
        <v>0.11577611677642242</v>
      </c>
    </row>
    <row r="358" spans="1:13" x14ac:dyDescent="0.25">
      <c r="A358" s="2">
        <v>942</v>
      </c>
      <c r="B358" s="2"/>
      <c r="C358" s="2" t="s">
        <v>5</v>
      </c>
      <c r="D358" s="2">
        <v>9</v>
      </c>
      <c r="E358" s="2">
        <v>2.9580000000000002</v>
      </c>
      <c r="F358" s="12">
        <v>40452</v>
      </c>
      <c r="G358" s="18">
        <v>2013</v>
      </c>
      <c r="H358" s="2">
        <f ca="1">IF(G358=Inputs!$A$4,1,0)</f>
        <v>0</v>
      </c>
      <c r="I358" s="21">
        <f ca="1">IF(H358=1,HLOOKUP(MONTH(F358),Inputs!$B$11:$M$15,5),IF(YEAR($F358)&gt;$G358,0,IF(YEAR($F358)=$G358,HLOOKUP(MONTH(F358),Inputs!$B$11:$M$15,4),1)))</f>
        <v>1</v>
      </c>
      <c r="J358" s="2">
        <v>3</v>
      </c>
      <c r="K358" s="24">
        <f ca="1">$E358*I358*Inputs!$A$2</f>
        <v>3.2538000000000005</v>
      </c>
      <c r="L358" s="11">
        <f ca="1">IFERROR(J358/K358,"")</f>
        <v>0.92199889360132758</v>
      </c>
      <c r="M358" s="26">
        <f>J358/((8760)*(E358/1000))</f>
        <v>0.11577611677642242</v>
      </c>
    </row>
    <row r="359" spans="1:13" x14ac:dyDescent="0.25">
      <c r="A359" s="2">
        <v>1013</v>
      </c>
      <c r="B359" s="2"/>
      <c r="C359" s="2" t="s">
        <v>5</v>
      </c>
      <c r="D359" s="2">
        <v>9</v>
      </c>
      <c r="E359" s="2">
        <v>2.9580000000000002</v>
      </c>
      <c r="F359" s="12">
        <v>40452</v>
      </c>
      <c r="G359" s="18">
        <v>2013</v>
      </c>
      <c r="H359" s="2">
        <f ca="1">IF(G359=Inputs!$A$4,1,0)</f>
        <v>0</v>
      </c>
      <c r="I359" s="21">
        <f ca="1">IF(H359=1,HLOOKUP(MONTH(F359),Inputs!$B$11:$M$15,5),IF(YEAR($F359)&gt;$G359,0,IF(YEAR($F359)=$G359,HLOOKUP(MONTH(F359),Inputs!$B$11:$M$15,4),1)))</f>
        <v>1</v>
      </c>
      <c r="J359" s="2">
        <v>3</v>
      </c>
      <c r="K359" s="24">
        <f ca="1">$E359*I359*Inputs!$A$2</f>
        <v>3.2538000000000005</v>
      </c>
      <c r="L359" s="11">
        <f ca="1">IFERROR(J359/K359,"")</f>
        <v>0.92199889360132758</v>
      </c>
      <c r="M359" s="26">
        <f>J359/((8760)*(E359/1000))</f>
        <v>0.11577611677642242</v>
      </c>
    </row>
    <row r="360" spans="1:13" x14ac:dyDescent="0.25">
      <c r="A360" s="2">
        <v>1026</v>
      </c>
      <c r="B360" s="2"/>
      <c r="C360" s="2" t="s">
        <v>5</v>
      </c>
      <c r="D360" s="2">
        <v>9</v>
      </c>
      <c r="E360" s="2">
        <v>2.9580000000000002</v>
      </c>
      <c r="F360" s="12">
        <v>40483</v>
      </c>
      <c r="G360" s="18">
        <v>2013</v>
      </c>
      <c r="H360" s="2">
        <f ca="1">IF(G360=Inputs!$A$4,1,0)</f>
        <v>0</v>
      </c>
      <c r="I360" s="21">
        <f ca="1">IF(H360=1,HLOOKUP(MONTH(F360),Inputs!$B$11:$M$15,5),IF(YEAR($F360)&gt;$G360,0,IF(YEAR($F360)=$G360,HLOOKUP(MONTH(F360),Inputs!$B$11:$M$15,4),1)))</f>
        <v>1</v>
      </c>
      <c r="J360" s="2">
        <v>3</v>
      </c>
      <c r="K360" s="24">
        <f ca="1">$E360*I360*Inputs!$A$2</f>
        <v>3.2538000000000005</v>
      </c>
      <c r="L360" s="11">
        <f ca="1">IFERROR(J360/K360,"")</f>
        <v>0.92199889360132758</v>
      </c>
      <c r="M360" s="26">
        <f>J360/((8760)*(E360/1000))</f>
        <v>0.11577611677642242</v>
      </c>
    </row>
    <row r="361" spans="1:13" x14ac:dyDescent="0.25">
      <c r="A361" s="2">
        <v>683</v>
      </c>
      <c r="B361" s="2"/>
      <c r="C361" s="2" t="s">
        <v>5</v>
      </c>
      <c r="D361" s="2">
        <v>9</v>
      </c>
      <c r="E361" s="2">
        <v>2.9580000000000002</v>
      </c>
      <c r="F361" s="12">
        <v>40299</v>
      </c>
      <c r="G361" s="18">
        <v>2014</v>
      </c>
      <c r="H361" s="2">
        <f ca="1">IF(G361=Inputs!$A$4,1,0)</f>
        <v>0</v>
      </c>
      <c r="I361" s="21">
        <f ca="1">IF(H361=1,HLOOKUP(MONTH(F361),Inputs!$B$11:$M$15,5),IF(YEAR($F361)&gt;$G361,0,IF(YEAR($F361)=$G361,HLOOKUP(MONTH(F361),Inputs!$B$11:$M$15,4),1)))</f>
        <v>1</v>
      </c>
      <c r="J361" s="2">
        <v>3</v>
      </c>
      <c r="K361" s="24">
        <f ca="1">$E361*I361*Inputs!$A$2</f>
        <v>3.2538000000000005</v>
      </c>
      <c r="L361" s="11">
        <f ca="1">IFERROR(J361/K361,"")</f>
        <v>0.92199889360132758</v>
      </c>
      <c r="M361" s="26">
        <f>J361/((8760)*(E361/1000))</f>
        <v>0.11577611677642242</v>
      </c>
    </row>
    <row r="362" spans="1:13" x14ac:dyDescent="0.25">
      <c r="A362" s="2">
        <v>728</v>
      </c>
      <c r="B362" s="2"/>
      <c r="C362" s="2" t="s">
        <v>5</v>
      </c>
      <c r="D362" s="2">
        <v>9</v>
      </c>
      <c r="E362" s="2">
        <v>2.9580000000000002</v>
      </c>
      <c r="F362" s="12">
        <v>40299</v>
      </c>
      <c r="G362" s="18">
        <v>2014</v>
      </c>
      <c r="H362" s="2">
        <f ca="1">IF(G362=Inputs!$A$4,1,0)</f>
        <v>0</v>
      </c>
      <c r="I362" s="21">
        <f ca="1">IF(H362=1,HLOOKUP(MONTH(F362),Inputs!$B$11:$M$15,5),IF(YEAR($F362)&gt;$G362,0,IF(YEAR($F362)=$G362,HLOOKUP(MONTH(F362),Inputs!$B$11:$M$15,4),1)))</f>
        <v>1</v>
      </c>
      <c r="J362" s="2">
        <v>3</v>
      </c>
      <c r="K362" s="24">
        <f ca="1">$E362*I362*Inputs!$A$2</f>
        <v>3.2538000000000005</v>
      </c>
      <c r="L362" s="11">
        <f ca="1">IFERROR(J362/K362,"")</f>
        <v>0.92199889360132758</v>
      </c>
      <c r="M362" s="26">
        <f>J362/((8760)*(E362/1000))</f>
        <v>0.11577611677642242</v>
      </c>
    </row>
    <row r="363" spans="1:13" x14ac:dyDescent="0.25">
      <c r="A363" s="2">
        <v>729</v>
      </c>
      <c r="B363" s="2"/>
      <c r="C363" s="2" t="s">
        <v>5</v>
      </c>
      <c r="D363" s="2">
        <v>9</v>
      </c>
      <c r="E363" s="2">
        <v>2.9580000000000002</v>
      </c>
      <c r="F363" s="12">
        <v>40360</v>
      </c>
      <c r="G363" s="18">
        <v>2014</v>
      </c>
      <c r="H363" s="2">
        <f ca="1">IF(G363=Inputs!$A$4,1,0)</f>
        <v>0</v>
      </c>
      <c r="I363" s="21">
        <f ca="1">IF(H363=1,HLOOKUP(MONTH(F363),Inputs!$B$11:$M$15,5),IF(YEAR($F363)&gt;$G363,0,IF(YEAR($F363)=$G363,HLOOKUP(MONTH(F363),Inputs!$B$11:$M$15,4),1)))</f>
        <v>1</v>
      </c>
      <c r="J363" s="2">
        <v>3</v>
      </c>
      <c r="K363" s="24">
        <f ca="1">$E363*I363*Inputs!$A$2</f>
        <v>3.2538000000000005</v>
      </c>
      <c r="L363" s="11">
        <f ca="1">IFERROR(J363/K363,"")</f>
        <v>0.92199889360132758</v>
      </c>
      <c r="M363" s="26">
        <f>J363/((8760)*(E363/1000))</f>
        <v>0.11577611677642242</v>
      </c>
    </row>
    <row r="364" spans="1:13" x14ac:dyDescent="0.25">
      <c r="A364" s="2">
        <v>813</v>
      </c>
      <c r="B364" s="2"/>
      <c r="C364" s="2" t="s">
        <v>5</v>
      </c>
      <c r="D364" s="2">
        <v>9</v>
      </c>
      <c r="E364" s="2">
        <v>2.9580000000000002</v>
      </c>
      <c r="F364" s="12">
        <v>40422</v>
      </c>
      <c r="G364" s="18">
        <v>2014</v>
      </c>
      <c r="H364" s="2">
        <f ca="1">IF(G364=Inputs!$A$4,1,0)</f>
        <v>0</v>
      </c>
      <c r="I364" s="21">
        <f ca="1">IF(H364=1,HLOOKUP(MONTH(F364),Inputs!$B$11:$M$15,5),IF(YEAR($F364)&gt;$G364,0,IF(YEAR($F364)=$G364,HLOOKUP(MONTH(F364),Inputs!$B$11:$M$15,4),1)))</f>
        <v>1</v>
      </c>
      <c r="J364" s="2">
        <v>3</v>
      </c>
      <c r="K364" s="24">
        <f ca="1">$E364*I364*Inputs!$A$2</f>
        <v>3.2538000000000005</v>
      </c>
      <c r="L364" s="11">
        <f ca="1">IFERROR(J364/K364,"")</f>
        <v>0.92199889360132758</v>
      </c>
      <c r="M364" s="26">
        <f>J364/((8760)*(E364/1000))</f>
        <v>0.11577611677642242</v>
      </c>
    </row>
    <row r="365" spans="1:13" x14ac:dyDescent="0.25">
      <c r="A365" s="2">
        <v>862</v>
      </c>
      <c r="B365" s="2"/>
      <c r="C365" s="2" t="s">
        <v>5</v>
      </c>
      <c r="D365" s="2">
        <v>9</v>
      </c>
      <c r="E365" s="2">
        <v>2.9580000000000002</v>
      </c>
      <c r="F365" s="12">
        <v>40148</v>
      </c>
      <c r="G365" s="18">
        <v>2014</v>
      </c>
      <c r="H365" s="2">
        <f ca="1">IF(G365=Inputs!$A$4,1,0)</f>
        <v>0</v>
      </c>
      <c r="I365" s="21">
        <f ca="1">IF(H365=1,HLOOKUP(MONTH(F365),Inputs!$B$11:$M$15,5),IF(YEAR($F365)&gt;$G365,0,IF(YEAR($F365)=$G365,HLOOKUP(MONTH(F365),Inputs!$B$11:$M$15,4),1)))</f>
        <v>1</v>
      </c>
      <c r="J365" s="2">
        <v>3</v>
      </c>
      <c r="K365" s="24">
        <f ca="1">$E365*I365*Inputs!$A$2</f>
        <v>3.2538000000000005</v>
      </c>
      <c r="L365" s="11">
        <f ca="1">IFERROR(J365/K365,"")</f>
        <v>0.92199889360132758</v>
      </c>
      <c r="M365" s="26">
        <f>J365/((8760)*(E365/1000))</f>
        <v>0.11577611677642242</v>
      </c>
    </row>
    <row r="366" spans="1:13" x14ac:dyDescent="0.25">
      <c r="A366" s="2">
        <v>916</v>
      </c>
      <c r="B366" s="2"/>
      <c r="C366" s="2" t="s">
        <v>5</v>
      </c>
      <c r="D366" s="2">
        <v>9</v>
      </c>
      <c r="E366" s="2">
        <v>2.9580000000000002</v>
      </c>
      <c r="F366" s="12">
        <v>40422</v>
      </c>
      <c r="G366" s="18">
        <v>2014</v>
      </c>
      <c r="H366" s="2">
        <f ca="1">IF(G366=Inputs!$A$4,1,0)</f>
        <v>0</v>
      </c>
      <c r="I366" s="21">
        <f ca="1">IF(H366=1,HLOOKUP(MONTH(F366),Inputs!$B$11:$M$15,5),IF(YEAR($F366)&gt;$G366,0,IF(YEAR($F366)=$G366,HLOOKUP(MONTH(F366),Inputs!$B$11:$M$15,4),1)))</f>
        <v>1</v>
      </c>
      <c r="J366" s="2">
        <v>3</v>
      </c>
      <c r="K366" s="24">
        <f ca="1">$E366*I366*Inputs!$A$2</f>
        <v>3.2538000000000005</v>
      </c>
      <c r="L366" s="11">
        <f ca="1">IFERROR(J366/K366,"")</f>
        <v>0.92199889360132758</v>
      </c>
      <c r="M366" s="26">
        <f>J366/((8760)*(E366/1000))</f>
        <v>0.11577611677642242</v>
      </c>
    </row>
    <row r="367" spans="1:13" x14ac:dyDescent="0.25">
      <c r="A367" s="2">
        <v>942</v>
      </c>
      <c r="B367" s="2"/>
      <c r="C367" s="2" t="s">
        <v>5</v>
      </c>
      <c r="D367" s="2">
        <v>9</v>
      </c>
      <c r="E367" s="2">
        <v>2.9580000000000002</v>
      </c>
      <c r="F367" s="12">
        <v>40452</v>
      </c>
      <c r="G367" s="18">
        <v>2014</v>
      </c>
      <c r="H367" s="2">
        <f ca="1">IF(G367=Inputs!$A$4,1,0)</f>
        <v>0</v>
      </c>
      <c r="I367" s="21">
        <f ca="1">IF(H367=1,HLOOKUP(MONTH(F367),Inputs!$B$11:$M$15,5),IF(YEAR($F367)&gt;$G367,0,IF(YEAR($F367)=$G367,HLOOKUP(MONTH(F367),Inputs!$B$11:$M$15,4),1)))</f>
        <v>1</v>
      </c>
      <c r="J367" s="2">
        <v>3</v>
      </c>
      <c r="K367" s="24">
        <f ca="1">$E367*I367*Inputs!$A$2</f>
        <v>3.2538000000000005</v>
      </c>
      <c r="L367" s="11">
        <f ca="1">IFERROR(J367/K367,"")</f>
        <v>0.92199889360132758</v>
      </c>
      <c r="M367" s="26">
        <f>J367/((8760)*(E367/1000))</f>
        <v>0.11577611677642242</v>
      </c>
    </row>
    <row r="368" spans="1:13" x14ac:dyDescent="0.25">
      <c r="A368" s="2">
        <v>1013</v>
      </c>
      <c r="B368" s="2"/>
      <c r="C368" s="2" t="s">
        <v>5</v>
      </c>
      <c r="D368" s="2">
        <v>9</v>
      </c>
      <c r="E368" s="2">
        <v>2.9580000000000002</v>
      </c>
      <c r="F368" s="12">
        <v>40452</v>
      </c>
      <c r="G368" s="18">
        <v>2014</v>
      </c>
      <c r="H368" s="2">
        <f ca="1">IF(G368=Inputs!$A$4,1,0)</f>
        <v>0</v>
      </c>
      <c r="I368" s="21">
        <f ca="1">IF(H368=1,HLOOKUP(MONTH(F368),Inputs!$B$11:$M$15,5),IF(YEAR($F368)&gt;$G368,0,IF(YEAR($F368)=$G368,HLOOKUP(MONTH(F368),Inputs!$B$11:$M$15,4),1)))</f>
        <v>1</v>
      </c>
      <c r="J368" s="2">
        <v>3</v>
      </c>
      <c r="K368" s="24">
        <f ca="1">$E368*I368*Inputs!$A$2</f>
        <v>3.2538000000000005</v>
      </c>
      <c r="L368" s="11">
        <f ca="1">IFERROR(J368/K368,"")</f>
        <v>0.92199889360132758</v>
      </c>
      <c r="M368" s="26">
        <f>J368/((8760)*(E368/1000))</f>
        <v>0.11577611677642242</v>
      </c>
    </row>
    <row r="369" spans="1:13" x14ac:dyDescent="0.25">
      <c r="A369" s="2">
        <v>1026</v>
      </c>
      <c r="B369" s="2"/>
      <c r="C369" s="2" t="s">
        <v>5</v>
      </c>
      <c r="D369" s="2">
        <v>9</v>
      </c>
      <c r="E369" s="2">
        <v>2.9580000000000002</v>
      </c>
      <c r="F369" s="12">
        <v>40483</v>
      </c>
      <c r="G369" s="18">
        <v>2014</v>
      </c>
      <c r="H369" s="2">
        <f ca="1">IF(G369=Inputs!$A$4,1,0)</f>
        <v>0</v>
      </c>
      <c r="I369" s="21">
        <f ca="1">IF(H369=1,HLOOKUP(MONTH(F369),Inputs!$B$11:$M$15,5),IF(YEAR($F369)&gt;$G369,0,IF(YEAR($F369)=$G369,HLOOKUP(MONTH(F369),Inputs!$B$11:$M$15,4),1)))</f>
        <v>1</v>
      </c>
      <c r="J369" s="2">
        <v>3</v>
      </c>
      <c r="K369" s="24">
        <f ca="1">$E369*I369*Inputs!$A$2</f>
        <v>3.2538000000000005</v>
      </c>
      <c r="L369" s="11">
        <f ca="1">IFERROR(J369/K369,"")</f>
        <v>0.92199889360132758</v>
      </c>
      <c r="M369" s="26">
        <f>J369/((8760)*(E369/1000))</f>
        <v>0.11577611677642242</v>
      </c>
    </row>
    <row r="370" spans="1:13" x14ac:dyDescent="0.25">
      <c r="A370" s="2">
        <v>1005</v>
      </c>
      <c r="B370" s="2"/>
      <c r="C370" s="2" t="s">
        <v>5</v>
      </c>
      <c r="D370" s="2">
        <v>2</v>
      </c>
      <c r="E370" s="2">
        <v>2.9409999999999998</v>
      </c>
      <c r="F370" s="12">
        <v>40422</v>
      </c>
      <c r="G370" s="18">
        <v>2011</v>
      </c>
      <c r="H370" s="2">
        <f ca="1">IF(G370=Inputs!$A$4,1,0)</f>
        <v>0</v>
      </c>
      <c r="I370" s="21">
        <f ca="1">IF(H370=1,HLOOKUP(MONTH(F370),Inputs!$B$11:$M$15,5),IF(YEAR($F370)&gt;$G370,0,IF(YEAR($F370)=$G370,HLOOKUP(MONTH(F370),Inputs!$B$11:$M$15,4),1)))</f>
        <v>1</v>
      </c>
      <c r="J370" s="2">
        <v>3</v>
      </c>
      <c r="K370" s="24">
        <f ca="1">$E370*I370*Inputs!$A$2</f>
        <v>3.2351000000000001</v>
      </c>
      <c r="L370" s="11">
        <f ca="1">IFERROR(J370/K370,"")</f>
        <v>0.92732836697474574</v>
      </c>
      <c r="M370" s="26">
        <f>J370/((8760)*(E370/1000))</f>
        <v>0.11644534288495666</v>
      </c>
    </row>
    <row r="371" spans="1:13" x14ac:dyDescent="0.25">
      <c r="A371" s="2">
        <v>1191</v>
      </c>
      <c r="B371" s="2"/>
      <c r="C371" s="2" t="s">
        <v>5</v>
      </c>
      <c r="D371" s="2">
        <v>2</v>
      </c>
      <c r="E371" s="2">
        <v>2.9409999999999998</v>
      </c>
      <c r="F371" s="12">
        <v>40422</v>
      </c>
      <c r="G371" s="18">
        <v>2011</v>
      </c>
      <c r="H371" s="2">
        <f ca="1">IF(G371=Inputs!$A$4,1,0)</f>
        <v>0</v>
      </c>
      <c r="I371" s="21">
        <f ca="1">IF(H371=1,HLOOKUP(MONTH(F371),Inputs!$B$11:$M$15,5),IF(YEAR($F371)&gt;$G371,0,IF(YEAR($F371)=$G371,HLOOKUP(MONTH(F371),Inputs!$B$11:$M$15,4),1)))</f>
        <v>1</v>
      </c>
      <c r="J371" s="2">
        <v>3</v>
      </c>
      <c r="K371" s="24">
        <f ca="1">$E371*I371*Inputs!$A$2</f>
        <v>3.2351000000000001</v>
      </c>
      <c r="L371" s="11">
        <f ca="1">IFERROR(J371/K371,"")</f>
        <v>0.92732836697474574</v>
      </c>
      <c r="M371" s="26">
        <f>J371/((8760)*(E371/1000))</f>
        <v>0.11644534288495666</v>
      </c>
    </row>
    <row r="372" spans="1:13" x14ac:dyDescent="0.25">
      <c r="A372" s="2">
        <v>1005</v>
      </c>
      <c r="B372" s="2"/>
      <c r="C372" s="2" t="s">
        <v>5</v>
      </c>
      <c r="D372" s="2">
        <v>2</v>
      </c>
      <c r="E372" s="2">
        <v>2.9409999999999998</v>
      </c>
      <c r="F372" s="12">
        <v>40422</v>
      </c>
      <c r="G372" s="18">
        <v>2012</v>
      </c>
      <c r="H372" s="2">
        <f ca="1">IF(G372=Inputs!$A$4,1,0)</f>
        <v>0</v>
      </c>
      <c r="I372" s="21">
        <f ca="1">IF(H372=1,HLOOKUP(MONTH(F372),Inputs!$B$11:$M$15,5),IF(YEAR($F372)&gt;$G372,0,IF(YEAR($F372)=$G372,HLOOKUP(MONTH(F372),Inputs!$B$11:$M$15,4),1)))</f>
        <v>1</v>
      </c>
      <c r="J372" s="2">
        <v>3</v>
      </c>
      <c r="K372" s="24">
        <f ca="1">$E372*I372*Inputs!$A$2</f>
        <v>3.2351000000000001</v>
      </c>
      <c r="L372" s="11">
        <f ca="1">IFERROR(J372/K372,"")</f>
        <v>0.92732836697474574</v>
      </c>
      <c r="M372" s="26">
        <f>J372/((8760)*(E372/1000))</f>
        <v>0.11644534288495666</v>
      </c>
    </row>
    <row r="373" spans="1:13" x14ac:dyDescent="0.25">
      <c r="A373" s="2">
        <v>1191</v>
      </c>
      <c r="B373" s="2"/>
      <c r="C373" s="2" t="s">
        <v>5</v>
      </c>
      <c r="D373" s="2">
        <v>2</v>
      </c>
      <c r="E373" s="2">
        <v>2.9409999999999998</v>
      </c>
      <c r="F373" s="12">
        <v>40422</v>
      </c>
      <c r="G373" s="18">
        <v>2012</v>
      </c>
      <c r="H373" s="2">
        <f ca="1">IF(G373=Inputs!$A$4,1,0)</f>
        <v>0</v>
      </c>
      <c r="I373" s="21">
        <f ca="1">IF(H373=1,HLOOKUP(MONTH(F373),Inputs!$B$11:$M$15,5),IF(YEAR($F373)&gt;$G373,0,IF(YEAR($F373)=$G373,HLOOKUP(MONTH(F373),Inputs!$B$11:$M$15,4),1)))</f>
        <v>1</v>
      </c>
      <c r="J373" s="2">
        <v>3</v>
      </c>
      <c r="K373" s="24">
        <f ca="1">$E373*I373*Inputs!$A$2</f>
        <v>3.2351000000000001</v>
      </c>
      <c r="L373" s="11">
        <f ca="1">IFERROR(J373/K373,"")</f>
        <v>0.92732836697474574</v>
      </c>
      <c r="M373" s="26">
        <f>J373/((8760)*(E373/1000))</f>
        <v>0.11644534288495666</v>
      </c>
    </row>
    <row r="374" spans="1:13" x14ac:dyDescent="0.25">
      <c r="A374" s="2">
        <v>1005</v>
      </c>
      <c r="B374" s="2"/>
      <c r="C374" s="2" t="s">
        <v>5</v>
      </c>
      <c r="D374" s="2">
        <v>2</v>
      </c>
      <c r="E374" s="2">
        <v>2.9409999999999998</v>
      </c>
      <c r="F374" s="12">
        <v>40422</v>
      </c>
      <c r="G374" s="18">
        <v>2013</v>
      </c>
      <c r="H374" s="2">
        <f ca="1">IF(G374=Inputs!$A$4,1,0)</f>
        <v>0</v>
      </c>
      <c r="I374" s="21">
        <f ca="1">IF(H374=1,HLOOKUP(MONTH(F374),Inputs!$B$11:$M$15,5),IF(YEAR($F374)&gt;$G374,0,IF(YEAR($F374)=$G374,HLOOKUP(MONTH(F374),Inputs!$B$11:$M$15,4),1)))</f>
        <v>1</v>
      </c>
      <c r="J374" s="2">
        <v>3</v>
      </c>
      <c r="K374" s="24">
        <f ca="1">$E374*I374*Inputs!$A$2</f>
        <v>3.2351000000000001</v>
      </c>
      <c r="L374" s="11">
        <f ca="1">IFERROR(J374/K374,"")</f>
        <v>0.92732836697474574</v>
      </c>
      <c r="M374" s="26">
        <f>J374/((8760)*(E374/1000))</f>
        <v>0.11644534288495666</v>
      </c>
    </row>
    <row r="375" spans="1:13" x14ac:dyDescent="0.25">
      <c r="A375" s="2">
        <v>1191</v>
      </c>
      <c r="B375" s="2"/>
      <c r="C375" s="2" t="s">
        <v>5</v>
      </c>
      <c r="D375" s="2">
        <v>2</v>
      </c>
      <c r="E375" s="2">
        <v>2.9409999999999998</v>
      </c>
      <c r="F375" s="12">
        <v>40422</v>
      </c>
      <c r="G375" s="18">
        <v>2013</v>
      </c>
      <c r="H375" s="2">
        <f ca="1">IF(G375=Inputs!$A$4,1,0)</f>
        <v>0</v>
      </c>
      <c r="I375" s="21">
        <f ca="1">IF(H375=1,HLOOKUP(MONTH(F375),Inputs!$B$11:$M$15,5),IF(YEAR($F375)&gt;$G375,0,IF(YEAR($F375)=$G375,HLOOKUP(MONTH(F375),Inputs!$B$11:$M$15,4),1)))</f>
        <v>1</v>
      </c>
      <c r="J375" s="2">
        <v>3</v>
      </c>
      <c r="K375" s="24">
        <f ca="1">$E375*I375*Inputs!$A$2</f>
        <v>3.2351000000000001</v>
      </c>
      <c r="L375" s="11">
        <f ca="1">IFERROR(J375/K375,"")</f>
        <v>0.92732836697474574</v>
      </c>
      <c r="M375" s="26">
        <f>J375/((8760)*(E375/1000))</f>
        <v>0.11644534288495666</v>
      </c>
    </row>
    <row r="376" spans="1:13" x14ac:dyDescent="0.25">
      <c r="A376" s="2">
        <v>1005</v>
      </c>
      <c r="B376" s="2"/>
      <c r="C376" s="2" t="s">
        <v>5</v>
      </c>
      <c r="D376" s="2">
        <v>2</v>
      </c>
      <c r="E376" s="2">
        <v>2.9409999999999998</v>
      </c>
      <c r="F376" s="12">
        <v>40422</v>
      </c>
      <c r="G376" s="18">
        <v>2014</v>
      </c>
      <c r="H376" s="2">
        <f ca="1">IF(G376=Inputs!$A$4,1,0)</f>
        <v>0</v>
      </c>
      <c r="I376" s="21">
        <f ca="1">IF(H376=1,HLOOKUP(MONTH(F376),Inputs!$B$11:$M$15,5),IF(YEAR($F376)&gt;$G376,0,IF(YEAR($F376)=$G376,HLOOKUP(MONTH(F376),Inputs!$B$11:$M$15,4),1)))</f>
        <v>1</v>
      </c>
      <c r="J376" s="2">
        <v>3</v>
      </c>
      <c r="K376" s="24">
        <f ca="1">$E376*I376*Inputs!$A$2</f>
        <v>3.2351000000000001</v>
      </c>
      <c r="L376" s="11">
        <f ca="1">IFERROR(J376/K376,"")</f>
        <v>0.92732836697474574</v>
      </c>
      <c r="M376" s="26">
        <f>J376/((8760)*(E376/1000))</f>
        <v>0.11644534288495666</v>
      </c>
    </row>
    <row r="377" spans="1:13" x14ac:dyDescent="0.25">
      <c r="A377" s="2">
        <v>1191</v>
      </c>
      <c r="B377" s="2"/>
      <c r="C377" s="2" t="s">
        <v>5</v>
      </c>
      <c r="D377" s="2">
        <v>2</v>
      </c>
      <c r="E377" s="2">
        <v>2.9409999999999998</v>
      </c>
      <c r="F377" s="12">
        <v>40422</v>
      </c>
      <c r="G377" s="18">
        <v>2014</v>
      </c>
      <c r="H377" s="2">
        <f ca="1">IF(G377=Inputs!$A$4,1,0)</f>
        <v>0</v>
      </c>
      <c r="I377" s="21">
        <f ca="1">IF(H377=1,HLOOKUP(MONTH(F377),Inputs!$B$11:$M$15,5),IF(YEAR($F377)&gt;$G377,0,IF(YEAR($F377)=$G377,HLOOKUP(MONTH(F377),Inputs!$B$11:$M$15,4),1)))</f>
        <v>1</v>
      </c>
      <c r="J377" s="2">
        <v>3</v>
      </c>
      <c r="K377" s="24">
        <f ca="1">$E377*I377*Inputs!$A$2</f>
        <v>3.2351000000000001</v>
      </c>
      <c r="L377" s="11">
        <f ca="1">IFERROR(J377/K377,"")</f>
        <v>0.92732836697474574</v>
      </c>
      <c r="M377" s="26">
        <f>J377/((8760)*(E377/1000))</f>
        <v>0.11644534288495666</v>
      </c>
    </row>
    <row r="378" spans="1:13" x14ac:dyDescent="0.25">
      <c r="A378" s="2">
        <v>8391</v>
      </c>
      <c r="B378" s="2"/>
      <c r="C378" s="2" t="s">
        <v>5</v>
      </c>
      <c r="D378" s="2">
        <v>6</v>
      </c>
      <c r="E378" s="2">
        <v>3.91</v>
      </c>
      <c r="F378" s="12">
        <v>41183</v>
      </c>
      <c r="G378" s="18">
        <v>2014</v>
      </c>
      <c r="H378" s="2">
        <f ca="1">IF(G378=Inputs!$A$4,1,0)</f>
        <v>0</v>
      </c>
      <c r="I378" s="21">
        <f ca="1">IF(H378=1,HLOOKUP(MONTH(F378),Inputs!$B$11:$M$15,5),IF(YEAR($F378)&gt;$G378,0,IF(YEAR($F378)=$G378,HLOOKUP(MONTH(F378),Inputs!$B$11:$M$15,4),1)))</f>
        <v>1</v>
      </c>
      <c r="J378" s="2">
        <v>4</v>
      </c>
      <c r="K378" s="24">
        <f ca="1">$E378*I378*Inputs!$A$2</f>
        <v>4.3010000000000002</v>
      </c>
      <c r="L378" s="11">
        <f ca="1">IFERROR(J378/K378,"")</f>
        <v>0.93001627528481745</v>
      </c>
      <c r="M378" s="26">
        <f>J378/((8760)*(E378/1000))</f>
        <v>0.11678286561795652</v>
      </c>
    </row>
    <row r="379" spans="1:13" x14ac:dyDescent="0.25">
      <c r="A379" s="2">
        <v>997</v>
      </c>
      <c r="B379" s="2"/>
      <c r="C379" s="2" t="s">
        <v>5</v>
      </c>
      <c r="D379" s="2">
        <v>9</v>
      </c>
      <c r="E379" s="2">
        <v>2.93</v>
      </c>
      <c r="F379" s="12">
        <v>40483</v>
      </c>
      <c r="G379" s="18">
        <v>2011</v>
      </c>
      <c r="H379" s="2">
        <f ca="1">IF(G379=Inputs!$A$4,1,0)</f>
        <v>0</v>
      </c>
      <c r="I379" s="21">
        <f ca="1">IF(H379=1,HLOOKUP(MONTH(F379),Inputs!$B$11:$M$15,5),IF(YEAR($F379)&gt;$G379,0,IF(YEAR($F379)=$G379,HLOOKUP(MONTH(F379),Inputs!$B$11:$M$15,4),1)))</f>
        <v>1</v>
      </c>
      <c r="J379" s="2">
        <v>3</v>
      </c>
      <c r="K379" s="24">
        <f ca="1">$E379*I379*Inputs!$A$2</f>
        <v>3.2230000000000003</v>
      </c>
      <c r="L379" s="11">
        <f ca="1">IFERROR(J379/K379,"")</f>
        <v>0.930809804529941</v>
      </c>
      <c r="M379" s="26">
        <f>J379/((8760)*(E379/1000))</f>
        <v>0.11688250970124829</v>
      </c>
    </row>
    <row r="380" spans="1:13" x14ac:dyDescent="0.25">
      <c r="A380" s="2">
        <v>997</v>
      </c>
      <c r="B380" s="2"/>
      <c r="C380" s="2" t="s">
        <v>5</v>
      </c>
      <c r="D380" s="2">
        <v>9</v>
      </c>
      <c r="E380" s="2">
        <v>2.93</v>
      </c>
      <c r="F380" s="12">
        <v>40483</v>
      </c>
      <c r="G380" s="18">
        <v>2012</v>
      </c>
      <c r="H380" s="2">
        <f ca="1">IF(G380=Inputs!$A$4,1,0)</f>
        <v>0</v>
      </c>
      <c r="I380" s="21">
        <f ca="1">IF(H380=1,HLOOKUP(MONTH(F380),Inputs!$B$11:$M$15,5),IF(YEAR($F380)&gt;$G380,0,IF(YEAR($F380)=$G380,HLOOKUP(MONTH(F380),Inputs!$B$11:$M$15,4),1)))</f>
        <v>1</v>
      </c>
      <c r="J380" s="2">
        <v>3</v>
      </c>
      <c r="K380" s="24">
        <f ca="1">$E380*I380*Inputs!$A$2</f>
        <v>3.2230000000000003</v>
      </c>
      <c r="L380" s="11">
        <f ca="1">IFERROR(J380/K380,"")</f>
        <v>0.930809804529941</v>
      </c>
      <c r="M380" s="26">
        <f>J380/((8760)*(E380/1000))</f>
        <v>0.11688250970124829</v>
      </c>
    </row>
    <row r="381" spans="1:13" x14ac:dyDescent="0.25">
      <c r="A381" s="2">
        <v>997</v>
      </c>
      <c r="B381" s="2"/>
      <c r="C381" s="2" t="s">
        <v>5</v>
      </c>
      <c r="D381" s="2">
        <v>9</v>
      </c>
      <c r="E381" s="2">
        <v>2.93</v>
      </c>
      <c r="F381" s="12">
        <v>40483</v>
      </c>
      <c r="G381" s="18">
        <v>2013</v>
      </c>
      <c r="H381" s="2">
        <f ca="1">IF(G381=Inputs!$A$4,1,0)</f>
        <v>0</v>
      </c>
      <c r="I381" s="21">
        <f ca="1">IF(H381=1,HLOOKUP(MONTH(F381),Inputs!$B$11:$M$15,5),IF(YEAR($F381)&gt;$G381,0,IF(YEAR($F381)=$G381,HLOOKUP(MONTH(F381),Inputs!$B$11:$M$15,4),1)))</f>
        <v>1</v>
      </c>
      <c r="J381" s="2">
        <v>3</v>
      </c>
      <c r="K381" s="24">
        <f ca="1">$E381*I381*Inputs!$A$2</f>
        <v>3.2230000000000003</v>
      </c>
      <c r="L381" s="11">
        <f ca="1">IFERROR(J381/K381,"")</f>
        <v>0.930809804529941</v>
      </c>
      <c r="M381" s="26">
        <f>J381/((8760)*(E381/1000))</f>
        <v>0.11688250970124829</v>
      </c>
    </row>
    <row r="382" spans="1:13" x14ac:dyDescent="0.25">
      <c r="A382" s="2">
        <v>997</v>
      </c>
      <c r="B382" s="2"/>
      <c r="C382" s="2" t="s">
        <v>5</v>
      </c>
      <c r="D382" s="2">
        <v>9</v>
      </c>
      <c r="E382" s="2">
        <v>2.93</v>
      </c>
      <c r="F382" s="12">
        <v>40483</v>
      </c>
      <c r="G382" s="18">
        <v>2014</v>
      </c>
      <c r="H382" s="2">
        <f ca="1">IF(G382=Inputs!$A$4,1,0)</f>
        <v>0</v>
      </c>
      <c r="I382" s="21">
        <f ca="1">IF(H382=1,HLOOKUP(MONTH(F382),Inputs!$B$11:$M$15,5),IF(YEAR($F382)&gt;$G382,0,IF(YEAR($F382)=$G382,HLOOKUP(MONTH(F382),Inputs!$B$11:$M$15,4),1)))</f>
        <v>1</v>
      </c>
      <c r="J382" s="2">
        <v>3</v>
      </c>
      <c r="K382" s="24">
        <f ca="1">$E382*I382*Inputs!$A$2</f>
        <v>3.2230000000000003</v>
      </c>
      <c r="L382" s="11">
        <f ca="1">IFERROR(J382/K382,"")</f>
        <v>0.930809804529941</v>
      </c>
      <c r="M382" s="26">
        <f>J382/((8760)*(E382/1000))</f>
        <v>0.11688250970124829</v>
      </c>
    </row>
    <row r="383" spans="1:13" x14ac:dyDescent="0.25">
      <c r="A383" s="2">
        <v>1292</v>
      </c>
      <c r="B383" s="2"/>
      <c r="C383" s="2" t="s">
        <v>5</v>
      </c>
      <c r="D383" s="2">
        <v>2</v>
      </c>
      <c r="E383" s="2">
        <v>5.85</v>
      </c>
      <c r="F383" s="12">
        <v>40391</v>
      </c>
      <c r="G383" s="18">
        <v>2011</v>
      </c>
      <c r="H383" s="2">
        <f ca="1">IF(G383=Inputs!$A$4,1,0)</f>
        <v>0</v>
      </c>
      <c r="I383" s="21">
        <f ca="1">IF(H383=1,HLOOKUP(MONTH(F383),Inputs!$B$11:$M$15,5),IF(YEAR($F383)&gt;$G383,0,IF(YEAR($F383)=$G383,HLOOKUP(MONTH(F383),Inputs!$B$11:$M$15,4),1)))</f>
        <v>1</v>
      </c>
      <c r="J383" s="2">
        <v>6</v>
      </c>
      <c r="K383" s="24">
        <f ca="1">$E383*I383*Inputs!$A$2</f>
        <v>6.4350000000000005</v>
      </c>
      <c r="L383" s="11">
        <f ca="1">IFERROR(J383/K383,"")</f>
        <v>0.93240093240093236</v>
      </c>
      <c r="M383" s="26">
        <f>J383/((8760)*(E383/1000))</f>
        <v>0.1170823088631308</v>
      </c>
    </row>
    <row r="384" spans="1:13" x14ac:dyDescent="0.25">
      <c r="A384" s="2">
        <v>1292</v>
      </c>
      <c r="B384" s="2"/>
      <c r="C384" s="2" t="s">
        <v>5</v>
      </c>
      <c r="D384" s="2">
        <v>2</v>
      </c>
      <c r="E384" s="2">
        <v>5.85</v>
      </c>
      <c r="F384" s="12">
        <v>40391</v>
      </c>
      <c r="G384" s="18">
        <v>2012</v>
      </c>
      <c r="H384" s="2">
        <f ca="1">IF(G384=Inputs!$A$4,1,0)</f>
        <v>0</v>
      </c>
      <c r="I384" s="21">
        <f ca="1">IF(H384=1,HLOOKUP(MONTH(F384),Inputs!$B$11:$M$15,5),IF(YEAR($F384)&gt;$G384,0,IF(YEAR($F384)=$G384,HLOOKUP(MONTH(F384),Inputs!$B$11:$M$15,4),1)))</f>
        <v>1</v>
      </c>
      <c r="J384" s="2">
        <v>6</v>
      </c>
      <c r="K384" s="24">
        <f ca="1">$E384*I384*Inputs!$A$2</f>
        <v>6.4350000000000005</v>
      </c>
      <c r="L384" s="11">
        <f ca="1">IFERROR(J384/K384,"")</f>
        <v>0.93240093240093236</v>
      </c>
      <c r="M384" s="26">
        <f>J384/((8760)*(E384/1000))</f>
        <v>0.1170823088631308</v>
      </c>
    </row>
    <row r="385" spans="1:13" x14ac:dyDescent="0.25">
      <c r="A385" s="2">
        <v>1292</v>
      </c>
      <c r="B385" s="2"/>
      <c r="C385" s="2" t="s">
        <v>5</v>
      </c>
      <c r="D385" s="2">
        <v>2</v>
      </c>
      <c r="E385" s="2">
        <v>5.85</v>
      </c>
      <c r="F385" s="12">
        <v>40391</v>
      </c>
      <c r="G385" s="18">
        <v>2013</v>
      </c>
      <c r="H385" s="2">
        <f ca="1">IF(G385=Inputs!$A$4,1,0)</f>
        <v>0</v>
      </c>
      <c r="I385" s="21">
        <f ca="1">IF(H385=1,HLOOKUP(MONTH(F385),Inputs!$B$11:$M$15,5),IF(YEAR($F385)&gt;$G385,0,IF(YEAR($F385)=$G385,HLOOKUP(MONTH(F385),Inputs!$B$11:$M$15,4),1)))</f>
        <v>1</v>
      </c>
      <c r="J385" s="2">
        <v>6</v>
      </c>
      <c r="K385" s="24">
        <f ca="1">$E385*I385*Inputs!$A$2</f>
        <v>6.4350000000000005</v>
      </c>
      <c r="L385" s="11">
        <f ca="1">IFERROR(J385/K385,"")</f>
        <v>0.93240093240093236</v>
      </c>
      <c r="M385" s="26">
        <f>J385/((8760)*(E385/1000))</f>
        <v>0.1170823088631308</v>
      </c>
    </row>
    <row r="386" spans="1:13" x14ac:dyDescent="0.25">
      <c r="A386" s="2">
        <v>1292</v>
      </c>
      <c r="B386" s="2"/>
      <c r="C386" s="2" t="s">
        <v>5</v>
      </c>
      <c r="D386" s="2">
        <v>2</v>
      </c>
      <c r="E386" s="2">
        <v>5.85</v>
      </c>
      <c r="F386" s="12">
        <v>40391</v>
      </c>
      <c r="G386" s="18">
        <v>2014</v>
      </c>
      <c r="H386" s="2">
        <f ca="1">IF(G386=Inputs!$A$4,1,0)</f>
        <v>0</v>
      </c>
      <c r="I386" s="21">
        <f ca="1">IF(H386=1,HLOOKUP(MONTH(F386),Inputs!$B$11:$M$15,5),IF(YEAR($F386)&gt;$G386,0,IF(YEAR($F386)=$G386,HLOOKUP(MONTH(F386),Inputs!$B$11:$M$15,4),1)))</f>
        <v>1</v>
      </c>
      <c r="J386" s="2">
        <v>6</v>
      </c>
      <c r="K386" s="24">
        <f ca="1">$E386*I386*Inputs!$A$2</f>
        <v>6.4350000000000005</v>
      </c>
      <c r="L386" s="11">
        <f ca="1">IFERROR(J386/K386,"")</f>
        <v>0.93240093240093236</v>
      </c>
      <c r="M386" s="26">
        <f>J386/((8760)*(E386/1000))</f>
        <v>0.1170823088631308</v>
      </c>
    </row>
    <row r="387" spans="1:13" x14ac:dyDescent="0.25">
      <c r="A387" s="2">
        <v>8363</v>
      </c>
      <c r="B387" s="2"/>
      <c r="C387" s="2" t="s">
        <v>5</v>
      </c>
      <c r="D387" s="2">
        <v>13</v>
      </c>
      <c r="E387" s="2">
        <v>3.87</v>
      </c>
      <c r="F387" s="12">
        <v>41153</v>
      </c>
      <c r="G387" s="18">
        <v>2013</v>
      </c>
      <c r="H387" s="2">
        <f ca="1">IF(G387=Inputs!$A$4,1,0)</f>
        <v>0</v>
      </c>
      <c r="I387" s="21">
        <f ca="1">IF(H387=1,HLOOKUP(MONTH(F387),Inputs!$B$11:$M$15,5),IF(YEAR($F387)&gt;$G387,0,IF(YEAR($F387)=$G387,HLOOKUP(MONTH(F387),Inputs!$B$11:$M$15,4),1)))</f>
        <v>1</v>
      </c>
      <c r="J387" s="2">
        <v>4</v>
      </c>
      <c r="K387" s="24">
        <f ca="1">$E387*I387*Inputs!$A$2</f>
        <v>4.2570000000000006</v>
      </c>
      <c r="L387" s="11">
        <f ca="1">IFERROR(J387/K387,"")</f>
        <v>0.93962884660559065</v>
      </c>
      <c r="M387" s="26">
        <f>J387/((8760)*(E387/1000))</f>
        <v>0.11798992366051939</v>
      </c>
    </row>
    <row r="388" spans="1:13" x14ac:dyDescent="0.25">
      <c r="A388" s="2">
        <v>8373</v>
      </c>
      <c r="B388" s="2"/>
      <c r="C388" s="2" t="s">
        <v>5</v>
      </c>
      <c r="D388" s="2">
        <v>13</v>
      </c>
      <c r="E388" s="2">
        <v>3.87</v>
      </c>
      <c r="F388" s="12">
        <v>41153</v>
      </c>
      <c r="G388" s="18">
        <v>2013</v>
      </c>
      <c r="H388" s="2">
        <f ca="1">IF(G388=Inputs!$A$4,1,0)</f>
        <v>0</v>
      </c>
      <c r="I388" s="21">
        <f ca="1">IF(H388=1,HLOOKUP(MONTH(F388),Inputs!$B$11:$M$15,5),IF(YEAR($F388)&gt;$G388,0,IF(YEAR($F388)=$G388,HLOOKUP(MONTH(F388),Inputs!$B$11:$M$15,4),1)))</f>
        <v>1</v>
      </c>
      <c r="J388" s="2">
        <v>4</v>
      </c>
      <c r="K388" s="24">
        <f ca="1">$E388*I388*Inputs!$A$2</f>
        <v>4.2570000000000006</v>
      </c>
      <c r="L388" s="11">
        <f ca="1">IFERROR(J388/K388,"")</f>
        <v>0.93962884660559065</v>
      </c>
      <c r="M388" s="26">
        <f>J388/((8760)*(E388/1000))</f>
        <v>0.11798992366051939</v>
      </c>
    </row>
    <row r="389" spans="1:13" x14ac:dyDescent="0.25">
      <c r="A389" s="2">
        <v>8340</v>
      </c>
      <c r="B389" s="2"/>
      <c r="C389" s="2" t="s">
        <v>5</v>
      </c>
      <c r="D389" s="2">
        <v>8</v>
      </c>
      <c r="E389" s="2">
        <v>5.8049999999999997</v>
      </c>
      <c r="F389" s="12">
        <v>41153</v>
      </c>
      <c r="G389" s="18">
        <v>2013</v>
      </c>
      <c r="H389" s="2">
        <f ca="1">IF(G389=Inputs!$A$4,1,0)</f>
        <v>0</v>
      </c>
      <c r="I389" s="21">
        <f ca="1">IF(H389=1,HLOOKUP(MONTH(F389),Inputs!$B$11:$M$15,5),IF(YEAR($F389)&gt;$G389,0,IF(YEAR($F389)=$G389,HLOOKUP(MONTH(F389),Inputs!$B$11:$M$15,4),1)))</f>
        <v>1</v>
      </c>
      <c r="J389" s="2">
        <v>6</v>
      </c>
      <c r="K389" s="24">
        <f ca="1">$E389*I389*Inputs!$A$2</f>
        <v>6.3855000000000004</v>
      </c>
      <c r="L389" s="11">
        <f ca="1">IFERROR(J389/K389,"")</f>
        <v>0.93962884660559076</v>
      </c>
      <c r="M389" s="26">
        <f>J389/((8760)*(E389/1000))</f>
        <v>0.1179899236605194</v>
      </c>
    </row>
    <row r="390" spans="1:13" x14ac:dyDescent="0.25">
      <c r="A390" s="2">
        <v>8414</v>
      </c>
      <c r="B390" s="2"/>
      <c r="C390" s="2" t="s">
        <v>5</v>
      </c>
      <c r="D390" s="2">
        <v>6</v>
      </c>
      <c r="E390" s="2">
        <v>5.8049999999999997</v>
      </c>
      <c r="F390" s="12">
        <v>41183</v>
      </c>
      <c r="G390" s="18">
        <v>2013</v>
      </c>
      <c r="H390" s="2">
        <f ca="1">IF(G390=Inputs!$A$4,1,0)</f>
        <v>0</v>
      </c>
      <c r="I390" s="21">
        <f ca="1">IF(H390=1,HLOOKUP(MONTH(F390),Inputs!$B$11:$M$15,5),IF(YEAR($F390)&gt;$G390,0,IF(YEAR($F390)=$G390,HLOOKUP(MONTH(F390),Inputs!$B$11:$M$15,4),1)))</f>
        <v>1</v>
      </c>
      <c r="J390" s="2">
        <v>6</v>
      </c>
      <c r="K390" s="24">
        <f ca="1">$E390*I390*Inputs!$A$2</f>
        <v>6.3855000000000004</v>
      </c>
      <c r="L390" s="11">
        <f ca="1">IFERROR(J390/K390,"")</f>
        <v>0.93962884660559076</v>
      </c>
      <c r="M390" s="26">
        <f>J390/((8760)*(E390/1000))</f>
        <v>0.1179899236605194</v>
      </c>
    </row>
    <row r="391" spans="1:13" x14ac:dyDescent="0.25">
      <c r="A391" s="2">
        <v>8354</v>
      </c>
      <c r="B391" s="2"/>
      <c r="C391" s="2" t="s">
        <v>5</v>
      </c>
      <c r="D391" s="2">
        <v>13</v>
      </c>
      <c r="E391" s="2">
        <v>5.8049999999999997</v>
      </c>
      <c r="F391" s="12">
        <v>41122</v>
      </c>
      <c r="G391" s="18">
        <v>2014</v>
      </c>
      <c r="H391" s="2">
        <f ca="1">IF(G391=Inputs!$A$4,1,0)</f>
        <v>0</v>
      </c>
      <c r="I391" s="21">
        <f ca="1">IF(H391=1,HLOOKUP(MONTH(F391),Inputs!$B$11:$M$15,5),IF(YEAR($F391)&gt;$G391,0,IF(YEAR($F391)=$G391,HLOOKUP(MONTH(F391),Inputs!$B$11:$M$15,4),1)))</f>
        <v>1</v>
      </c>
      <c r="J391" s="2">
        <v>6</v>
      </c>
      <c r="K391" s="24">
        <f ca="1">$E391*I391*Inputs!$A$2</f>
        <v>6.3855000000000004</v>
      </c>
      <c r="L391" s="11">
        <f ca="1">IFERROR(J391/K391,"")</f>
        <v>0.93962884660559076</v>
      </c>
      <c r="M391" s="26">
        <f>J391/((8760)*(E391/1000))</f>
        <v>0.1179899236605194</v>
      </c>
    </row>
    <row r="392" spans="1:13" x14ac:dyDescent="0.25">
      <c r="A392" s="2">
        <v>1016</v>
      </c>
      <c r="B392" s="2"/>
      <c r="C392" s="2" t="s">
        <v>5</v>
      </c>
      <c r="D392" s="2">
        <v>2</v>
      </c>
      <c r="E392" s="2">
        <v>2.895</v>
      </c>
      <c r="F392" s="12">
        <v>40422</v>
      </c>
      <c r="G392" s="18">
        <v>2011</v>
      </c>
      <c r="H392" s="2">
        <f ca="1">IF(G392=Inputs!$A$4,1,0)</f>
        <v>0</v>
      </c>
      <c r="I392" s="21">
        <f ca="1">IF(H392=1,HLOOKUP(MONTH(F392),Inputs!$B$11:$M$15,5),IF(YEAR($F392)&gt;$G392,0,IF(YEAR($F392)=$G392,HLOOKUP(MONTH(F392),Inputs!$B$11:$M$15,4),1)))</f>
        <v>1</v>
      </c>
      <c r="J392" s="2">
        <v>3</v>
      </c>
      <c r="K392" s="24">
        <f ca="1">$E392*I392*Inputs!$A$2</f>
        <v>3.1845000000000003</v>
      </c>
      <c r="L392" s="11">
        <f ca="1">IFERROR(J392/K392,"")</f>
        <v>0.94206311822892119</v>
      </c>
      <c r="M392" s="26">
        <f>J392/((8760)*(E392/1000))</f>
        <v>0.11829559703787826</v>
      </c>
    </row>
    <row r="393" spans="1:13" x14ac:dyDescent="0.25">
      <c r="A393" s="2">
        <v>1016</v>
      </c>
      <c r="B393" s="2"/>
      <c r="C393" s="2" t="s">
        <v>5</v>
      </c>
      <c r="D393" s="2">
        <v>2</v>
      </c>
      <c r="E393" s="2">
        <v>2.895</v>
      </c>
      <c r="F393" s="12">
        <v>40422</v>
      </c>
      <c r="G393" s="18">
        <v>2012</v>
      </c>
      <c r="H393" s="2">
        <f ca="1">IF(G393=Inputs!$A$4,1,0)</f>
        <v>0</v>
      </c>
      <c r="I393" s="21">
        <f ca="1">IF(H393=1,HLOOKUP(MONTH(F393),Inputs!$B$11:$M$15,5),IF(YEAR($F393)&gt;$G393,0,IF(YEAR($F393)=$G393,HLOOKUP(MONTH(F393),Inputs!$B$11:$M$15,4),1)))</f>
        <v>1</v>
      </c>
      <c r="J393" s="2">
        <v>3</v>
      </c>
      <c r="K393" s="24">
        <f ca="1">$E393*I393*Inputs!$A$2</f>
        <v>3.1845000000000003</v>
      </c>
      <c r="L393" s="11">
        <f ca="1">IFERROR(J393/K393,"")</f>
        <v>0.94206311822892119</v>
      </c>
      <c r="M393" s="26">
        <f>J393/((8760)*(E393/1000))</f>
        <v>0.11829559703787826</v>
      </c>
    </row>
    <row r="394" spans="1:13" x14ac:dyDescent="0.25">
      <c r="A394" s="2">
        <v>1016</v>
      </c>
      <c r="B394" s="2"/>
      <c r="C394" s="2" t="s">
        <v>5</v>
      </c>
      <c r="D394" s="2">
        <v>2</v>
      </c>
      <c r="E394" s="2">
        <v>2.895</v>
      </c>
      <c r="F394" s="12">
        <v>40422</v>
      </c>
      <c r="G394" s="18">
        <v>2013</v>
      </c>
      <c r="H394" s="2">
        <f ca="1">IF(G394=Inputs!$A$4,1,0)</f>
        <v>0</v>
      </c>
      <c r="I394" s="21">
        <f ca="1">IF(H394=1,HLOOKUP(MONTH(F394),Inputs!$B$11:$M$15,5),IF(YEAR($F394)&gt;$G394,0,IF(YEAR($F394)=$G394,HLOOKUP(MONTH(F394),Inputs!$B$11:$M$15,4),1)))</f>
        <v>1</v>
      </c>
      <c r="J394" s="2">
        <v>3</v>
      </c>
      <c r="K394" s="24">
        <f ca="1">$E394*I394*Inputs!$A$2</f>
        <v>3.1845000000000003</v>
      </c>
      <c r="L394" s="11">
        <f ca="1">IFERROR(J394/K394,"")</f>
        <v>0.94206311822892119</v>
      </c>
      <c r="M394" s="26">
        <f>J394/((8760)*(E394/1000))</f>
        <v>0.11829559703787826</v>
      </c>
    </row>
    <row r="395" spans="1:13" x14ac:dyDescent="0.25">
      <c r="A395" s="2">
        <v>1016</v>
      </c>
      <c r="B395" s="2"/>
      <c r="C395" s="2" t="s">
        <v>5</v>
      </c>
      <c r="D395" s="2">
        <v>2</v>
      </c>
      <c r="E395" s="2">
        <v>2.895</v>
      </c>
      <c r="F395" s="12">
        <v>40422</v>
      </c>
      <c r="G395" s="18">
        <v>2014</v>
      </c>
      <c r="H395" s="2">
        <f ca="1">IF(G395=Inputs!$A$4,1,0)</f>
        <v>0</v>
      </c>
      <c r="I395" s="21">
        <f ca="1">IF(H395=1,HLOOKUP(MONTH(F395),Inputs!$B$11:$M$15,5),IF(YEAR($F395)&gt;$G395,0,IF(YEAR($F395)=$G395,HLOOKUP(MONTH(F395),Inputs!$B$11:$M$15,4),1)))</f>
        <v>1</v>
      </c>
      <c r="J395" s="2">
        <v>3</v>
      </c>
      <c r="K395" s="24">
        <f ca="1">$E395*I395*Inputs!$A$2</f>
        <v>3.1845000000000003</v>
      </c>
      <c r="L395" s="11">
        <f ca="1">IFERROR(J395/K395,"")</f>
        <v>0.94206311822892119</v>
      </c>
      <c r="M395" s="26">
        <f>J395/((8760)*(E395/1000))</f>
        <v>0.11829559703787826</v>
      </c>
    </row>
    <row r="396" spans="1:13" x14ac:dyDescent="0.25">
      <c r="A396" s="2">
        <v>603</v>
      </c>
      <c r="B396" s="2"/>
      <c r="C396" s="2" t="s">
        <v>5</v>
      </c>
      <c r="D396" s="2">
        <v>5</v>
      </c>
      <c r="E396" s="2">
        <v>2.8919999999999999</v>
      </c>
      <c r="F396" s="12">
        <v>40299</v>
      </c>
      <c r="G396" s="18">
        <v>2011</v>
      </c>
      <c r="H396" s="2">
        <f ca="1">IF(G396=Inputs!$A$4,1,0)</f>
        <v>0</v>
      </c>
      <c r="I396" s="21">
        <f ca="1">IF(H396=1,HLOOKUP(MONTH(F396),Inputs!$B$11:$M$15,5),IF(YEAR($F396)&gt;$G396,0,IF(YEAR($F396)=$G396,HLOOKUP(MONTH(F396),Inputs!$B$11:$M$15,4),1)))</f>
        <v>1</v>
      </c>
      <c r="J396" s="2">
        <v>3</v>
      </c>
      <c r="K396" s="24">
        <f ca="1">$E396*I396*Inputs!$A$2</f>
        <v>3.1812</v>
      </c>
      <c r="L396" s="11">
        <f ca="1">IFERROR(J396/K396,"")</f>
        <v>0.94304036212749909</v>
      </c>
      <c r="M396" s="26">
        <f>J396/((8760)*(E396/1000))</f>
        <v>0.11841831031281382</v>
      </c>
    </row>
    <row r="397" spans="1:13" x14ac:dyDescent="0.25">
      <c r="A397" s="2">
        <v>647</v>
      </c>
      <c r="B397" s="2"/>
      <c r="C397" s="2" t="s">
        <v>5</v>
      </c>
      <c r="D397" s="2">
        <v>5</v>
      </c>
      <c r="E397" s="2">
        <v>2.8919999999999999</v>
      </c>
      <c r="F397" s="12">
        <v>40179</v>
      </c>
      <c r="G397" s="18">
        <v>2011</v>
      </c>
      <c r="H397" s="2">
        <f ca="1">IF(G397=Inputs!$A$4,1,0)</f>
        <v>0</v>
      </c>
      <c r="I397" s="21">
        <f ca="1">IF(H397=1,HLOOKUP(MONTH(F397),Inputs!$B$11:$M$15,5),IF(YEAR($F397)&gt;$G397,0,IF(YEAR($F397)=$G397,HLOOKUP(MONTH(F397),Inputs!$B$11:$M$15,4),1)))</f>
        <v>1</v>
      </c>
      <c r="J397" s="2">
        <v>3</v>
      </c>
      <c r="K397" s="24">
        <f ca="1">$E397*I397*Inputs!$A$2</f>
        <v>3.1812</v>
      </c>
      <c r="L397" s="11">
        <f ca="1">IFERROR(J397/K397,"")</f>
        <v>0.94304036212749909</v>
      </c>
      <c r="M397" s="26">
        <f>J397/((8760)*(E397/1000))</f>
        <v>0.11841831031281382</v>
      </c>
    </row>
    <row r="398" spans="1:13" x14ac:dyDescent="0.25">
      <c r="A398" s="2">
        <v>603</v>
      </c>
      <c r="B398" s="2"/>
      <c r="C398" s="2" t="s">
        <v>5</v>
      </c>
      <c r="D398" s="2">
        <v>5</v>
      </c>
      <c r="E398" s="2">
        <v>2.8919999999999999</v>
      </c>
      <c r="F398" s="12">
        <v>40299</v>
      </c>
      <c r="G398" s="18">
        <v>2012</v>
      </c>
      <c r="H398" s="2">
        <f ca="1">IF(G398=Inputs!$A$4,1,0)</f>
        <v>0</v>
      </c>
      <c r="I398" s="21">
        <f ca="1">IF(H398=1,HLOOKUP(MONTH(F398),Inputs!$B$11:$M$15,5),IF(YEAR($F398)&gt;$G398,0,IF(YEAR($F398)=$G398,HLOOKUP(MONTH(F398),Inputs!$B$11:$M$15,4),1)))</f>
        <v>1</v>
      </c>
      <c r="J398" s="2">
        <v>3</v>
      </c>
      <c r="K398" s="24">
        <f ca="1">$E398*I398*Inputs!$A$2</f>
        <v>3.1812</v>
      </c>
      <c r="L398" s="11">
        <f ca="1">IFERROR(J398/K398,"")</f>
        <v>0.94304036212749909</v>
      </c>
      <c r="M398" s="26">
        <f>J398/((8760)*(E398/1000))</f>
        <v>0.11841831031281382</v>
      </c>
    </row>
    <row r="399" spans="1:13" x14ac:dyDescent="0.25">
      <c r="A399" s="2">
        <v>647</v>
      </c>
      <c r="B399" s="2"/>
      <c r="C399" s="2" t="s">
        <v>5</v>
      </c>
      <c r="D399" s="2">
        <v>5</v>
      </c>
      <c r="E399" s="2">
        <v>2.8919999999999999</v>
      </c>
      <c r="F399" s="12">
        <v>40179</v>
      </c>
      <c r="G399" s="18">
        <v>2012</v>
      </c>
      <c r="H399" s="2">
        <f ca="1">IF(G399=Inputs!$A$4,1,0)</f>
        <v>0</v>
      </c>
      <c r="I399" s="21">
        <f ca="1">IF(H399=1,HLOOKUP(MONTH(F399),Inputs!$B$11:$M$15,5),IF(YEAR($F399)&gt;$G399,0,IF(YEAR($F399)=$G399,HLOOKUP(MONTH(F399),Inputs!$B$11:$M$15,4),1)))</f>
        <v>1</v>
      </c>
      <c r="J399" s="2">
        <v>3</v>
      </c>
      <c r="K399" s="24">
        <f ca="1">$E399*I399*Inputs!$A$2</f>
        <v>3.1812</v>
      </c>
      <c r="L399" s="11">
        <f ca="1">IFERROR(J399/K399,"")</f>
        <v>0.94304036212749909</v>
      </c>
      <c r="M399" s="26">
        <f>J399/((8760)*(E399/1000))</f>
        <v>0.11841831031281382</v>
      </c>
    </row>
    <row r="400" spans="1:13" x14ac:dyDescent="0.25">
      <c r="A400" s="2">
        <v>603</v>
      </c>
      <c r="B400" s="2"/>
      <c r="C400" s="2" t="s">
        <v>5</v>
      </c>
      <c r="D400" s="2">
        <v>5</v>
      </c>
      <c r="E400" s="2">
        <v>2.8919999999999999</v>
      </c>
      <c r="F400" s="12">
        <v>40299</v>
      </c>
      <c r="G400" s="18">
        <v>2013</v>
      </c>
      <c r="H400" s="2">
        <f ca="1">IF(G400=Inputs!$A$4,1,0)</f>
        <v>0</v>
      </c>
      <c r="I400" s="21">
        <f ca="1">IF(H400=1,HLOOKUP(MONTH(F400),Inputs!$B$11:$M$15,5),IF(YEAR($F400)&gt;$G400,0,IF(YEAR($F400)=$G400,HLOOKUP(MONTH(F400),Inputs!$B$11:$M$15,4),1)))</f>
        <v>1</v>
      </c>
      <c r="J400" s="2">
        <v>3</v>
      </c>
      <c r="K400" s="24">
        <f ca="1">$E400*I400*Inputs!$A$2</f>
        <v>3.1812</v>
      </c>
      <c r="L400" s="11">
        <f ca="1">IFERROR(J400/K400,"")</f>
        <v>0.94304036212749909</v>
      </c>
      <c r="M400" s="26">
        <f>J400/((8760)*(E400/1000))</f>
        <v>0.11841831031281382</v>
      </c>
    </row>
    <row r="401" spans="1:13" x14ac:dyDescent="0.25">
      <c r="A401" s="2">
        <v>647</v>
      </c>
      <c r="B401" s="2"/>
      <c r="C401" s="2" t="s">
        <v>5</v>
      </c>
      <c r="D401" s="2">
        <v>5</v>
      </c>
      <c r="E401" s="2">
        <v>2.8919999999999999</v>
      </c>
      <c r="F401" s="12">
        <v>40179</v>
      </c>
      <c r="G401" s="18">
        <v>2013</v>
      </c>
      <c r="H401" s="2">
        <f ca="1">IF(G401=Inputs!$A$4,1,0)</f>
        <v>0</v>
      </c>
      <c r="I401" s="21">
        <f ca="1">IF(H401=1,HLOOKUP(MONTH(F401),Inputs!$B$11:$M$15,5),IF(YEAR($F401)&gt;$G401,0,IF(YEAR($F401)=$G401,HLOOKUP(MONTH(F401),Inputs!$B$11:$M$15,4),1)))</f>
        <v>1</v>
      </c>
      <c r="J401" s="2">
        <v>3</v>
      </c>
      <c r="K401" s="24">
        <f ca="1">$E401*I401*Inputs!$A$2</f>
        <v>3.1812</v>
      </c>
      <c r="L401" s="11">
        <f ca="1">IFERROR(J401/K401,"")</f>
        <v>0.94304036212749909</v>
      </c>
      <c r="M401" s="26">
        <f>J401/((8760)*(E401/1000))</f>
        <v>0.11841831031281382</v>
      </c>
    </row>
    <row r="402" spans="1:13" x14ac:dyDescent="0.25">
      <c r="A402" s="2">
        <v>603</v>
      </c>
      <c r="B402" s="2"/>
      <c r="C402" s="2" t="s">
        <v>5</v>
      </c>
      <c r="D402" s="2">
        <v>5</v>
      </c>
      <c r="E402" s="2">
        <v>2.8919999999999999</v>
      </c>
      <c r="F402" s="12">
        <v>40299</v>
      </c>
      <c r="G402" s="18">
        <v>2014</v>
      </c>
      <c r="H402" s="2">
        <f ca="1">IF(G402=Inputs!$A$4,1,0)</f>
        <v>0</v>
      </c>
      <c r="I402" s="21">
        <f ca="1">IF(H402=1,HLOOKUP(MONTH(F402),Inputs!$B$11:$M$15,5),IF(YEAR($F402)&gt;$G402,0,IF(YEAR($F402)=$G402,HLOOKUP(MONTH(F402),Inputs!$B$11:$M$15,4),1)))</f>
        <v>1</v>
      </c>
      <c r="J402" s="2">
        <v>3</v>
      </c>
      <c r="K402" s="24">
        <f ca="1">$E402*I402*Inputs!$A$2</f>
        <v>3.1812</v>
      </c>
      <c r="L402" s="11">
        <f ca="1">IFERROR(J402/K402,"")</f>
        <v>0.94304036212749909</v>
      </c>
      <c r="M402" s="26">
        <f>J402/((8760)*(E402/1000))</f>
        <v>0.11841831031281382</v>
      </c>
    </row>
    <row r="403" spans="1:13" x14ac:dyDescent="0.25">
      <c r="A403" s="2">
        <v>647</v>
      </c>
      <c r="B403" s="2"/>
      <c r="C403" s="2" t="s">
        <v>5</v>
      </c>
      <c r="D403" s="2">
        <v>5</v>
      </c>
      <c r="E403" s="2">
        <v>2.8919999999999999</v>
      </c>
      <c r="F403" s="12">
        <v>40179</v>
      </c>
      <c r="G403" s="18">
        <v>2014</v>
      </c>
      <c r="H403" s="2">
        <f ca="1">IF(G403=Inputs!$A$4,1,0)</f>
        <v>0</v>
      </c>
      <c r="I403" s="21">
        <f ca="1">IF(H403=1,HLOOKUP(MONTH(F403),Inputs!$B$11:$M$15,5),IF(YEAR($F403)&gt;$G403,0,IF(YEAR($F403)=$G403,HLOOKUP(MONTH(F403),Inputs!$B$11:$M$15,4),1)))</f>
        <v>1</v>
      </c>
      <c r="J403" s="2">
        <v>3</v>
      </c>
      <c r="K403" s="24">
        <f ca="1">$E403*I403*Inputs!$A$2</f>
        <v>3.1812</v>
      </c>
      <c r="L403" s="11">
        <f ca="1">IFERROR(J403/K403,"")</f>
        <v>0.94304036212749909</v>
      </c>
      <c r="M403" s="26">
        <f>J403/((8760)*(E403/1000))</f>
        <v>0.11841831031281382</v>
      </c>
    </row>
    <row r="404" spans="1:13" x14ac:dyDescent="0.25">
      <c r="A404" s="2">
        <v>647</v>
      </c>
      <c r="B404" s="2"/>
      <c r="C404" s="2" t="s">
        <v>5</v>
      </c>
      <c r="D404" s="2">
        <v>5</v>
      </c>
      <c r="E404" s="2">
        <v>2.8919999999999999</v>
      </c>
      <c r="F404" s="12">
        <v>40179</v>
      </c>
      <c r="G404" s="18">
        <v>2010</v>
      </c>
      <c r="H404" s="2">
        <f ca="1">IF(G404=Inputs!$A$4,1,0)</f>
        <v>0</v>
      </c>
      <c r="I404" s="21">
        <f ca="1">IF(H404=1,HLOOKUP(MONTH(F404),Inputs!$B$11:$M$15,5),IF(YEAR($F404)&gt;$G404,0,IF(YEAR($F404)=$G404,HLOOKUP(MONTH(F404),Inputs!$B$11:$M$15,4),1)))</f>
        <v>0.99999999999999989</v>
      </c>
      <c r="J404" s="2">
        <v>3</v>
      </c>
      <c r="K404" s="24">
        <f ca="1">$E404*I404*Inputs!$A$2</f>
        <v>3.1811999999999996</v>
      </c>
      <c r="L404" s="11">
        <f ca="1">IFERROR(J404/K404,"")</f>
        <v>0.9430403621274992</v>
      </c>
      <c r="M404" s="26">
        <f>J404/((8760)*(E404/1000))</f>
        <v>0.11841831031281382</v>
      </c>
    </row>
    <row r="405" spans="1:13" x14ac:dyDescent="0.25">
      <c r="A405" s="2">
        <v>998</v>
      </c>
      <c r="B405" s="2"/>
      <c r="C405" s="2" t="s">
        <v>5</v>
      </c>
      <c r="D405" s="2">
        <v>9</v>
      </c>
      <c r="E405" s="2">
        <v>2.891</v>
      </c>
      <c r="F405" s="12">
        <v>40483</v>
      </c>
      <c r="G405" s="18">
        <v>2011</v>
      </c>
      <c r="H405" s="2">
        <f ca="1">IF(G405=Inputs!$A$4,1,0)</f>
        <v>0</v>
      </c>
      <c r="I405" s="21">
        <f ca="1">IF(H405=1,HLOOKUP(MONTH(F405),Inputs!$B$11:$M$15,5),IF(YEAR($F405)&gt;$G405,0,IF(YEAR($F405)=$G405,HLOOKUP(MONTH(F405),Inputs!$B$11:$M$15,4),1)))</f>
        <v>1</v>
      </c>
      <c r="J405" s="2">
        <v>3</v>
      </c>
      <c r="K405" s="24">
        <f ca="1">$E405*I405*Inputs!$A$2</f>
        <v>3.1801000000000004</v>
      </c>
      <c r="L405" s="11">
        <f ca="1">IFERROR(J405/K405,"")</f>
        <v>0.94336656079997472</v>
      </c>
      <c r="M405" s="26">
        <f>J405/((8760)*(E405/1000))</f>
        <v>0.11845927133333017</v>
      </c>
    </row>
    <row r="406" spans="1:13" x14ac:dyDescent="0.25">
      <c r="A406" s="2">
        <v>1027</v>
      </c>
      <c r="B406" s="2"/>
      <c r="C406" s="2" t="s">
        <v>5</v>
      </c>
      <c r="D406" s="2">
        <v>9</v>
      </c>
      <c r="E406" s="2">
        <v>2.891</v>
      </c>
      <c r="F406" s="12">
        <v>40483</v>
      </c>
      <c r="G406" s="18">
        <v>2011</v>
      </c>
      <c r="H406" s="2">
        <f ca="1">IF(G406=Inputs!$A$4,1,0)</f>
        <v>0</v>
      </c>
      <c r="I406" s="21">
        <f ca="1">IF(H406=1,HLOOKUP(MONTH(F406),Inputs!$B$11:$M$15,5),IF(YEAR($F406)&gt;$G406,0,IF(YEAR($F406)=$G406,HLOOKUP(MONTH(F406),Inputs!$B$11:$M$15,4),1)))</f>
        <v>1</v>
      </c>
      <c r="J406" s="2">
        <v>3</v>
      </c>
      <c r="K406" s="24">
        <f ca="1">$E406*I406*Inputs!$A$2</f>
        <v>3.1801000000000004</v>
      </c>
      <c r="L406" s="11">
        <f ca="1">IFERROR(J406/K406,"")</f>
        <v>0.94336656079997472</v>
      </c>
      <c r="M406" s="26">
        <f>J406/((8760)*(E406/1000))</f>
        <v>0.11845927133333017</v>
      </c>
    </row>
    <row r="407" spans="1:13" x14ac:dyDescent="0.25">
      <c r="A407" s="2">
        <v>1045</v>
      </c>
      <c r="B407" s="2"/>
      <c r="C407" s="2" t="s">
        <v>5</v>
      </c>
      <c r="D407" s="2">
        <v>9</v>
      </c>
      <c r="E407" s="2">
        <v>2.891</v>
      </c>
      <c r="F407" s="12">
        <v>40452</v>
      </c>
      <c r="G407" s="18">
        <v>2011</v>
      </c>
      <c r="H407" s="2">
        <f ca="1">IF(G407=Inputs!$A$4,1,0)</f>
        <v>0</v>
      </c>
      <c r="I407" s="21">
        <f ca="1">IF(H407=1,HLOOKUP(MONTH(F407),Inputs!$B$11:$M$15,5),IF(YEAR($F407)&gt;$G407,0,IF(YEAR($F407)=$G407,HLOOKUP(MONTH(F407),Inputs!$B$11:$M$15,4),1)))</f>
        <v>1</v>
      </c>
      <c r="J407" s="2">
        <v>3</v>
      </c>
      <c r="K407" s="24">
        <f ca="1">$E407*I407*Inputs!$A$2</f>
        <v>3.1801000000000004</v>
      </c>
      <c r="L407" s="11">
        <f ca="1">IFERROR(J407/K407,"")</f>
        <v>0.94336656079997472</v>
      </c>
      <c r="M407" s="26">
        <f>J407/((8760)*(E407/1000))</f>
        <v>0.11845927133333017</v>
      </c>
    </row>
    <row r="408" spans="1:13" x14ac:dyDescent="0.25">
      <c r="A408" s="2">
        <v>1046</v>
      </c>
      <c r="B408" s="2"/>
      <c r="C408" s="2" t="s">
        <v>5</v>
      </c>
      <c r="D408" s="2">
        <v>9</v>
      </c>
      <c r="E408" s="2">
        <v>2.891</v>
      </c>
      <c r="F408" s="12">
        <v>40452</v>
      </c>
      <c r="G408" s="18">
        <v>2011</v>
      </c>
      <c r="H408" s="2">
        <f ca="1">IF(G408=Inputs!$A$4,1,0)</f>
        <v>0</v>
      </c>
      <c r="I408" s="21">
        <f ca="1">IF(H408=1,HLOOKUP(MONTH(F408),Inputs!$B$11:$M$15,5),IF(YEAR($F408)&gt;$G408,0,IF(YEAR($F408)=$G408,HLOOKUP(MONTH(F408),Inputs!$B$11:$M$15,4),1)))</f>
        <v>1</v>
      </c>
      <c r="J408" s="2">
        <v>3</v>
      </c>
      <c r="K408" s="24">
        <f ca="1">$E408*I408*Inputs!$A$2</f>
        <v>3.1801000000000004</v>
      </c>
      <c r="L408" s="11">
        <f ca="1">IFERROR(J408/K408,"")</f>
        <v>0.94336656079997472</v>
      </c>
      <c r="M408" s="26">
        <f>J408/((8760)*(E408/1000))</f>
        <v>0.11845927133333017</v>
      </c>
    </row>
    <row r="409" spans="1:13" x14ac:dyDescent="0.25">
      <c r="A409" s="2">
        <v>998</v>
      </c>
      <c r="B409" s="2"/>
      <c r="C409" s="2" t="s">
        <v>5</v>
      </c>
      <c r="D409" s="2">
        <v>9</v>
      </c>
      <c r="E409" s="2">
        <v>2.891</v>
      </c>
      <c r="F409" s="12">
        <v>40483</v>
      </c>
      <c r="G409" s="18">
        <v>2012</v>
      </c>
      <c r="H409" s="2">
        <f ca="1">IF(G409=Inputs!$A$4,1,0)</f>
        <v>0</v>
      </c>
      <c r="I409" s="21">
        <f ca="1">IF(H409=1,HLOOKUP(MONTH(F409),Inputs!$B$11:$M$15,5),IF(YEAR($F409)&gt;$G409,0,IF(YEAR($F409)=$G409,HLOOKUP(MONTH(F409),Inputs!$B$11:$M$15,4),1)))</f>
        <v>1</v>
      </c>
      <c r="J409" s="2">
        <v>3</v>
      </c>
      <c r="K409" s="24">
        <f ca="1">$E409*I409*Inputs!$A$2</f>
        <v>3.1801000000000004</v>
      </c>
      <c r="L409" s="11">
        <f ca="1">IFERROR(J409/K409,"")</f>
        <v>0.94336656079997472</v>
      </c>
      <c r="M409" s="26">
        <f>J409/((8760)*(E409/1000))</f>
        <v>0.11845927133333017</v>
      </c>
    </row>
    <row r="410" spans="1:13" x14ac:dyDescent="0.25">
      <c r="A410" s="2">
        <v>1027</v>
      </c>
      <c r="B410" s="2"/>
      <c r="C410" s="2" t="s">
        <v>5</v>
      </c>
      <c r="D410" s="2">
        <v>9</v>
      </c>
      <c r="E410" s="2">
        <v>2.891</v>
      </c>
      <c r="F410" s="12">
        <v>40483</v>
      </c>
      <c r="G410" s="18">
        <v>2012</v>
      </c>
      <c r="H410" s="2">
        <f ca="1">IF(G410=Inputs!$A$4,1,0)</f>
        <v>0</v>
      </c>
      <c r="I410" s="21">
        <f ca="1">IF(H410=1,HLOOKUP(MONTH(F410),Inputs!$B$11:$M$15,5),IF(YEAR($F410)&gt;$G410,0,IF(YEAR($F410)=$G410,HLOOKUP(MONTH(F410),Inputs!$B$11:$M$15,4),1)))</f>
        <v>1</v>
      </c>
      <c r="J410" s="2">
        <v>3</v>
      </c>
      <c r="K410" s="24">
        <f ca="1">$E410*I410*Inputs!$A$2</f>
        <v>3.1801000000000004</v>
      </c>
      <c r="L410" s="11">
        <f ca="1">IFERROR(J410/K410,"")</f>
        <v>0.94336656079997472</v>
      </c>
      <c r="M410" s="26">
        <f>J410/((8760)*(E410/1000))</f>
        <v>0.11845927133333017</v>
      </c>
    </row>
    <row r="411" spans="1:13" x14ac:dyDescent="0.25">
      <c r="A411" s="2">
        <v>1045</v>
      </c>
      <c r="B411" s="2"/>
      <c r="C411" s="2" t="s">
        <v>5</v>
      </c>
      <c r="D411" s="2">
        <v>9</v>
      </c>
      <c r="E411" s="2">
        <v>2.891</v>
      </c>
      <c r="F411" s="12">
        <v>40452</v>
      </c>
      <c r="G411" s="18">
        <v>2012</v>
      </c>
      <c r="H411" s="2">
        <f ca="1">IF(G411=Inputs!$A$4,1,0)</f>
        <v>0</v>
      </c>
      <c r="I411" s="21">
        <f ca="1">IF(H411=1,HLOOKUP(MONTH(F411),Inputs!$B$11:$M$15,5),IF(YEAR($F411)&gt;$G411,0,IF(YEAR($F411)=$G411,HLOOKUP(MONTH(F411),Inputs!$B$11:$M$15,4),1)))</f>
        <v>1</v>
      </c>
      <c r="J411" s="2">
        <v>3</v>
      </c>
      <c r="K411" s="24">
        <f ca="1">$E411*I411*Inputs!$A$2</f>
        <v>3.1801000000000004</v>
      </c>
      <c r="L411" s="11">
        <f ca="1">IFERROR(J411/K411,"")</f>
        <v>0.94336656079997472</v>
      </c>
      <c r="M411" s="26">
        <f>J411/((8760)*(E411/1000))</f>
        <v>0.11845927133333017</v>
      </c>
    </row>
    <row r="412" spans="1:13" x14ac:dyDescent="0.25">
      <c r="A412" s="2">
        <v>1046</v>
      </c>
      <c r="B412" s="2"/>
      <c r="C412" s="2" t="s">
        <v>5</v>
      </c>
      <c r="D412" s="2">
        <v>9</v>
      </c>
      <c r="E412" s="2">
        <v>2.891</v>
      </c>
      <c r="F412" s="12">
        <v>40452</v>
      </c>
      <c r="G412" s="18">
        <v>2012</v>
      </c>
      <c r="H412" s="2">
        <f ca="1">IF(G412=Inputs!$A$4,1,0)</f>
        <v>0</v>
      </c>
      <c r="I412" s="21">
        <f ca="1">IF(H412=1,HLOOKUP(MONTH(F412),Inputs!$B$11:$M$15,5),IF(YEAR($F412)&gt;$G412,0,IF(YEAR($F412)=$G412,HLOOKUP(MONTH(F412),Inputs!$B$11:$M$15,4),1)))</f>
        <v>1</v>
      </c>
      <c r="J412" s="2">
        <v>3</v>
      </c>
      <c r="K412" s="24">
        <f ca="1">$E412*I412*Inputs!$A$2</f>
        <v>3.1801000000000004</v>
      </c>
      <c r="L412" s="11">
        <f ca="1">IFERROR(J412/K412,"")</f>
        <v>0.94336656079997472</v>
      </c>
      <c r="M412" s="26">
        <f>J412/((8760)*(E412/1000))</f>
        <v>0.11845927133333017</v>
      </c>
    </row>
    <row r="413" spans="1:13" x14ac:dyDescent="0.25">
      <c r="A413" s="2">
        <v>998</v>
      </c>
      <c r="B413" s="2"/>
      <c r="C413" s="2" t="s">
        <v>5</v>
      </c>
      <c r="D413" s="2">
        <v>9</v>
      </c>
      <c r="E413" s="2">
        <v>2.891</v>
      </c>
      <c r="F413" s="12">
        <v>40483</v>
      </c>
      <c r="G413" s="18">
        <v>2013</v>
      </c>
      <c r="H413" s="2">
        <f ca="1">IF(G413=Inputs!$A$4,1,0)</f>
        <v>0</v>
      </c>
      <c r="I413" s="21">
        <f ca="1">IF(H413=1,HLOOKUP(MONTH(F413),Inputs!$B$11:$M$15,5),IF(YEAR($F413)&gt;$G413,0,IF(YEAR($F413)=$G413,HLOOKUP(MONTH(F413),Inputs!$B$11:$M$15,4),1)))</f>
        <v>1</v>
      </c>
      <c r="J413" s="2">
        <v>3</v>
      </c>
      <c r="K413" s="24">
        <f ca="1">$E413*I413*Inputs!$A$2</f>
        <v>3.1801000000000004</v>
      </c>
      <c r="L413" s="11">
        <f ca="1">IFERROR(J413/K413,"")</f>
        <v>0.94336656079997472</v>
      </c>
      <c r="M413" s="26">
        <f>J413/((8760)*(E413/1000))</f>
        <v>0.11845927133333017</v>
      </c>
    </row>
    <row r="414" spans="1:13" x14ac:dyDescent="0.25">
      <c r="A414" s="2">
        <v>1027</v>
      </c>
      <c r="B414" s="2"/>
      <c r="C414" s="2" t="s">
        <v>5</v>
      </c>
      <c r="D414" s="2">
        <v>9</v>
      </c>
      <c r="E414" s="2">
        <v>2.891</v>
      </c>
      <c r="F414" s="12">
        <v>40483</v>
      </c>
      <c r="G414" s="18">
        <v>2013</v>
      </c>
      <c r="H414" s="2">
        <f ca="1">IF(G414=Inputs!$A$4,1,0)</f>
        <v>0</v>
      </c>
      <c r="I414" s="21">
        <f ca="1">IF(H414=1,HLOOKUP(MONTH(F414),Inputs!$B$11:$M$15,5),IF(YEAR($F414)&gt;$G414,0,IF(YEAR($F414)=$G414,HLOOKUP(MONTH(F414),Inputs!$B$11:$M$15,4),1)))</f>
        <v>1</v>
      </c>
      <c r="J414" s="2">
        <v>3</v>
      </c>
      <c r="K414" s="24">
        <f ca="1">$E414*I414*Inputs!$A$2</f>
        <v>3.1801000000000004</v>
      </c>
      <c r="L414" s="11">
        <f ca="1">IFERROR(J414/K414,"")</f>
        <v>0.94336656079997472</v>
      </c>
      <c r="M414" s="26">
        <f>J414/((8760)*(E414/1000))</f>
        <v>0.11845927133333017</v>
      </c>
    </row>
    <row r="415" spans="1:13" x14ac:dyDescent="0.25">
      <c r="A415" s="2">
        <v>1045</v>
      </c>
      <c r="B415" s="2"/>
      <c r="C415" s="2" t="s">
        <v>5</v>
      </c>
      <c r="D415" s="2">
        <v>9</v>
      </c>
      <c r="E415" s="2">
        <v>2.891</v>
      </c>
      <c r="F415" s="12">
        <v>40452</v>
      </c>
      <c r="G415" s="18">
        <v>2013</v>
      </c>
      <c r="H415" s="2">
        <f ca="1">IF(G415=Inputs!$A$4,1,0)</f>
        <v>0</v>
      </c>
      <c r="I415" s="21">
        <f ca="1">IF(H415=1,HLOOKUP(MONTH(F415),Inputs!$B$11:$M$15,5),IF(YEAR($F415)&gt;$G415,0,IF(YEAR($F415)=$G415,HLOOKUP(MONTH(F415),Inputs!$B$11:$M$15,4),1)))</f>
        <v>1</v>
      </c>
      <c r="J415" s="2">
        <v>3</v>
      </c>
      <c r="K415" s="24">
        <f ca="1">$E415*I415*Inputs!$A$2</f>
        <v>3.1801000000000004</v>
      </c>
      <c r="L415" s="11">
        <f ca="1">IFERROR(J415/K415,"")</f>
        <v>0.94336656079997472</v>
      </c>
      <c r="M415" s="26">
        <f>J415/((8760)*(E415/1000))</f>
        <v>0.11845927133333017</v>
      </c>
    </row>
    <row r="416" spans="1:13" x14ac:dyDescent="0.25">
      <c r="A416" s="2">
        <v>1046</v>
      </c>
      <c r="B416" s="2"/>
      <c r="C416" s="2" t="s">
        <v>5</v>
      </c>
      <c r="D416" s="2">
        <v>9</v>
      </c>
      <c r="E416" s="2">
        <v>2.891</v>
      </c>
      <c r="F416" s="12">
        <v>40452</v>
      </c>
      <c r="G416" s="18">
        <v>2013</v>
      </c>
      <c r="H416" s="2">
        <f ca="1">IF(G416=Inputs!$A$4,1,0)</f>
        <v>0</v>
      </c>
      <c r="I416" s="21">
        <f ca="1">IF(H416=1,HLOOKUP(MONTH(F416),Inputs!$B$11:$M$15,5),IF(YEAR($F416)&gt;$G416,0,IF(YEAR($F416)=$G416,HLOOKUP(MONTH(F416),Inputs!$B$11:$M$15,4),1)))</f>
        <v>1</v>
      </c>
      <c r="J416" s="2">
        <v>3</v>
      </c>
      <c r="K416" s="24">
        <f ca="1">$E416*I416*Inputs!$A$2</f>
        <v>3.1801000000000004</v>
      </c>
      <c r="L416" s="11">
        <f ca="1">IFERROR(J416/K416,"")</f>
        <v>0.94336656079997472</v>
      </c>
      <c r="M416" s="26">
        <f>J416/((8760)*(E416/1000))</f>
        <v>0.11845927133333017</v>
      </c>
    </row>
    <row r="417" spans="1:13" x14ac:dyDescent="0.25">
      <c r="A417" s="2">
        <v>998</v>
      </c>
      <c r="B417" s="2"/>
      <c r="C417" s="2" t="s">
        <v>5</v>
      </c>
      <c r="D417" s="2">
        <v>9</v>
      </c>
      <c r="E417" s="2">
        <v>2.891</v>
      </c>
      <c r="F417" s="12">
        <v>40483</v>
      </c>
      <c r="G417" s="18">
        <v>2014</v>
      </c>
      <c r="H417" s="2">
        <f ca="1">IF(G417=Inputs!$A$4,1,0)</f>
        <v>0</v>
      </c>
      <c r="I417" s="21">
        <f ca="1">IF(H417=1,HLOOKUP(MONTH(F417),Inputs!$B$11:$M$15,5),IF(YEAR($F417)&gt;$G417,0,IF(YEAR($F417)=$G417,HLOOKUP(MONTH(F417),Inputs!$B$11:$M$15,4),1)))</f>
        <v>1</v>
      </c>
      <c r="J417" s="2">
        <v>3</v>
      </c>
      <c r="K417" s="24">
        <f ca="1">$E417*I417*Inputs!$A$2</f>
        <v>3.1801000000000004</v>
      </c>
      <c r="L417" s="11">
        <f ca="1">IFERROR(J417/K417,"")</f>
        <v>0.94336656079997472</v>
      </c>
      <c r="M417" s="26">
        <f>J417/((8760)*(E417/1000))</f>
        <v>0.11845927133333017</v>
      </c>
    </row>
    <row r="418" spans="1:13" x14ac:dyDescent="0.25">
      <c r="A418" s="2">
        <v>1027</v>
      </c>
      <c r="B418" s="2"/>
      <c r="C418" s="2" t="s">
        <v>5</v>
      </c>
      <c r="D418" s="2">
        <v>9</v>
      </c>
      <c r="E418" s="2">
        <v>2.891</v>
      </c>
      <c r="F418" s="12">
        <v>40483</v>
      </c>
      <c r="G418" s="18">
        <v>2014</v>
      </c>
      <c r="H418" s="2">
        <f ca="1">IF(G418=Inputs!$A$4,1,0)</f>
        <v>0</v>
      </c>
      <c r="I418" s="21">
        <f ca="1">IF(H418=1,HLOOKUP(MONTH(F418),Inputs!$B$11:$M$15,5),IF(YEAR($F418)&gt;$G418,0,IF(YEAR($F418)=$G418,HLOOKUP(MONTH(F418),Inputs!$B$11:$M$15,4),1)))</f>
        <v>1</v>
      </c>
      <c r="J418" s="2">
        <v>3</v>
      </c>
      <c r="K418" s="24">
        <f ca="1">$E418*I418*Inputs!$A$2</f>
        <v>3.1801000000000004</v>
      </c>
      <c r="L418" s="11">
        <f ca="1">IFERROR(J418/K418,"")</f>
        <v>0.94336656079997472</v>
      </c>
      <c r="M418" s="26">
        <f>J418/((8760)*(E418/1000))</f>
        <v>0.11845927133333017</v>
      </c>
    </row>
    <row r="419" spans="1:13" x14ac:dyDescent="0.25">
      <c r="A419" s="2">
        <v>1045</v>
      </c>
      <c r="B419" s="2"/>
      <c r="C419" s="2" t="s">
        <v>5</v>
      </c>
      <c r="D419" s="2">
        <v>9</v>
      </c>
      <c r="E419" s="2">
        <v>2.891</v>
      </c>
      <c r="F419" s="12">
        <v>40452</v>
      </c>
      <c r="G419" s="18">
        <v>2014</v>
      </c>
      <c r="H419" s="2">
        <f ca="1">IF(G419=Inputs!$A$4,1,0)</f>
        <v>0</v>
      </c>
      <c r="I419" s="21">
        <f ca="1">IF(H419=1,HLOOKUP(MONTH(F419),Inputs!$B$11:$M$15,5),IF(YEAR($F419)&gt;$G419,0,IF(YEAR($F419)=$G419,HLOOKUP(MONTH(F419),Inputs!$B$11:$M$15,4),1)))</f>
        <v>1</v>
      </c>
      <c r="J419" s="2">
        <v>3</v>
      </c>
      <c r="K419" s="24">
        <f ca="1">$E419*I419*Inputs!$A$2</f>
        <v>3.1801000000000004</v>
      </c>
      <c r="L419" s="11">
        <f ca="1">IFERROR(J419/K419,"")</f>
        <v>0.94336656079997472</v>
      </c>
      <c r="M419" s="26">
        <f>J419/((8760)*(E419/1000))</f>
        <v>0.11845927133333017</v>
      </c>
    </row>
    <row r="420" spans="1:13" x14ac:dyDescent="0.25">
      <c r="A420" s="2">
        <v>1046</v>
      </c>
      <c r="B420" s="2"/>
      <c r="C420" s="2" t="s">
        <v>5</v>
      </c>
      <c r="D420" s="2">
        <v>9</v>
      </c>
      <c r="E420" s="2">
        <v>2.891</v>
      </c>
      <c r="F420" s="12">
        <v>40452</v>
      </c>
      <c r="G420" s="18">
        <v>2014</v>
      </c>
      <c r="H420" s="2">
        <f ca="1">IF(G420=Inputs!$A$4,1,0)</f>
        <v>0</v>
      </c>
      <c r="I420" s="21">
        <f ca="1">IF(H420=1,HLOOKUP(MONTH(F420),Inputs!$B$11:$M$15,5),IF(YEAR($F420)&gt;$G420,0,IF(YEAR($F420)=$G420,HLOOKUP(MONTH(F420),Inputs!$B$11:$M$15,4),1)))</f>
        <v>1</v>
      </c>
      <c r="J420" s="2">
        <v>3</v>
      </c>
      <c r="K420" s="24">
        <f ca="1">$E420*I420*Inputs!$A$2</f>
        <v>3.1801000000000004</v>
      </c>
      <c r="L420" s="11">
        <f ca="1">IFERROR(J420/K420,"")</f>
        <v>0.94336656079997472</v>
      </c>
      <c r="M420" s="26">
        <f>J420/((8760)*(E420/1000))</f>
        <v>0.11845927133333017</v>
      </c>
    </row>
    <row r="421" spans="1:13" x14ac:dyDescent="0.25">
      <c r="A421" s="2">
        <v>588</v>
      </c>
      <c r="B421" s="2"/>
      <c r="C421" s="2" t="s">
        <v>5</v>
      </c>
      <c r="D421" s="2">
        <v>2</v>
      </c>
      <c r="E421" s="2">
        <v>2.887</v>
      </c>
      <c r="F421" s="12">
        <v>40330</v>
      </c>
      <c r="G421" s="18">
        <v>2011</v>
      </c>
      <c r="H421" s="2">
        <f ca="1">IF(G421=Inputs!$A$4,1,0)</f>
        <v>0</v>
      </c>
      <c r="I421" s="21">
        <f ca="1">IF(H421=1,HLOOKUP(MONTH(F421),Inputs!$B$11:$M$15,5),IF(YEAR($F421)&gt;$G421,0,IF(YEAR($F421)=$G421,HLOOKUP(MONTH(F421),Inputs!$B$11:$M$15,4),1)))</f>
        <v>1</v>
      </c>
      <c r="J421" s="2">
        <v>3</v>
      </c>
      <c r="K421" s="24">
        <f ca="1">$E421*I421*Inputs!$A$2</f>
        <v>3.1757000000000004</v>
      </c>
      <c r="L421" s="11">
        <f ca="1">IFERROR(J421/K421,"")</f>
        <v>0.94467361526592553</v>
      </c>
      <c r="M421" s="26">
        <f>J421/((8760)*(E421/1000))</f>
        <v>0.11862339917722811</v>
      </c>
    </row>
    <row r="422" spans="1:13" x14ac:dyDescent="0.25">
      <c r="A422" s="2">
        <v>596</v>
      </c>
      <c r="B422" s="2"/>
      <c r="C422" s="2" t="s">
        <v>5</v>
      </c>
      <c r="D422" s="2">
        <v>2</v>
      </c>
      <c r="E422" s="2">
        <v>2.887</v>
      </c>
      <c r="F422" s="12">
        <v>40299</v>
      </c>
      <c r="G422" s="18">
        <v>2011</v>
      </c>
      <c r="H422" s="2">
        <f ca="1">IF(G422=Inputs!$A$4,1,0)</f>
        <v>0</v>
      </c>
      <c r="I422" s="21">
        <f ca="1">IF(H422=1,HLOOKUP(MONTH(F422),Inputs!$B$11:$M$15,5),IF(YEAR($F422)&gt;$G422,0,IF(YEAR($F422)=$G422,HLOOKUP(MONTH(F422),Inputs!$B$11:$M$15,4),1)))</f>
        <v>1</v>
      </c>
      <c r="J422" s="2">
        <v>3</v>
      </c>
      <c r="K422" s="24">
        <f ca="1">$E422*I422*Inputs!$A$2</f>
        <v>3.1757000000000004</v>
      </c>
      <c r="L422" s="11">
        <f ca="1">IFERROR(J422/K422,"")</f>
        <v>0.94467361526592553</v>
      </c>
      <c r="M422" s="26">
        <f>J422/((8760)*(E422/1000))</f>
        <v>0.11862339917722811</v>
      </c>
    </row>
    <row r="423" spans="1:13" x14ac:dyDescent="0.25">
      <c r="A423" s="2">
        <v>625</v>
      </c>
      <c r="B423" s="2"/>
      <c r="C423" s="2" t="s">
        <v>5</v>
      </c>
      <c r="D423" s="2">
        <v>9</v>
      </c>
      <c r="E423" s="2">
        <v>2.887</v>
      </c>
      <c r="F423" s="12">
        <v>40299</v>
      </c>
      <c r="G423" s="18">
        <v>2011</v>
      </c>
      <c r="H423" s="2">
        <f ca="1">IF(G423=Inputs!$A$4,1,0)</f>
        <v>0</v>
      </c>
      <c r="I423" s="21">
        <f ca="1">IF(H423=1,HLOOKUP(MONTH(F423),Inputs!$B$11:$M$15,5),IF(YEAR($F423)&gt;$G423,0,IF(YEAR($F423)=$G423,HLOOKUP(MONTH(F423),Inputs!$B$11:$M$15,4),1)))</f>
        <v>1</v>
      </c>
      <c r="J423" s="2">
        <v>3</v>
      </c>
      <c r="K423" s="24">
        <f ca="1">$E423*I423*Inputs!$A$2</f>
        <v>3.1757000000000004</v>
      </c>
      <c r="L423" s="11">
        <f ca="1">IFERROR(J423/K423,"")</f>
        <v>0.94467361526592553</v>
      </c>
      <c r="M423" s="26">
        <f>J423/((8760)*(E423/1000))</f>
        <v>0.11862339917722811</v>
      </c>
    </row>
    <row r="424" spans="1:13" x14ac:dyDescent="0.25">
      <c r="A424" s="2">
        <v>691</v>
      </c>
      <c r="B424" s="2"/>
      <c r="C424" s="2" t="s">
        <v>5</v>
      </c>
      <c r="D424" s="2">
        <v>2</v>
      </c>
      <c r="E424" s="2">
        <v>2.887</v>
      </c>
      <c r="F424" s="12">
        <v>40360</v>
      </c>
      <c r="G424" s="18">
        <v>2011</v>
      </c>
      <c r="H424" s="2">
        <f ca="1">IF(G424=Inputs!$A$4,1,0)</f>
        <v>0</v>
      </c>
      <c r="I424" s="21">
        <f ca="1">IF(H424=1,HLOOKUP(MONTH(F424),Inputs!$B$11:$M$15,5),IF(YEAR($F424)&gt;$G424,0,IF(YEAR($F424)=$G424,HLOOKUP(MONTH(F424),Inputs!$B$11:$M$15,4),1)))</f>
        <v>1</v>
      </c>
      <c r="J424" s="2">
        <v>3</v>
      </c>
      <c r="K424" s="24">
        <f ca="1">$E424*I424*Inputs!$A$2</f>
        <v>3.1757000000000004</v>
      </c>
      <c r="L424" s="11">
        <f ca="1">IFERROR(J424/K424,"")</f>
        <v>0.94467361526592553</v>
      </c>
      <c r="M424" s="26">
        <f>J424/((8760)*(E424/1000))</f>
        <v>0.11862339917722811</v>
      </c>
    </row>
    <row r="425" spans="1:13" x14ac:dyDescent="0.25">
      <c r="A425" s="2">
        <v>720</v>
      </c>
      <c r="B425" s="2"/>
      <c r="C425" s="2" t="s">
        <v>5</v>
      </c>
      <c r="D425" s="2">
        <v>2</v>
      </c>
      <c r="E425" s="2">
        <v>2.887</v>
      </c>
      <c r="F425" s="12">
        <v>40299</v>
      </c>
      <c r="G425" s="18">
        <v>2011</v>
      </c>
      <c r="H425" s="2">
        <f ca="1">IF(G425=Inputs!$A$4,1,0)</f>
        <v>0</v>
      </c>
      <c r="I425" s="21">
        <f ca="1">IF(H425=1,HLOOKUP(MONTH(F425),Inputs!$B$11:$M$15,5),IF(YEAR($F425)&gt;$G425,0,IF(YEAR($F425)=$G425,HLOOKUP(MONTH(F425),Inputs!$B$11:$M$15,4),1)))</f>
        <v>1</v>
      </c>
      <c r="J425" s="2">
        <v>3</v>
      </c>
      <c r="K425" s="24">
        <f ca="1">$E425*I425*Inputs!$A$2</f>
        <v>3.1757000000000004</v>
      </c>
      <c r="L425" s="11">
        <f ca="1">IFERROR(J425/K425,"")</f>
        <v>0.94467361526592553</v>
      </c>
      <c r="M425" s="26">
        <f>J425/((8760)*(E425/1000))</f>
        <v>0.11862339917722811</v>
      </c>
    </row>
    <row r="426" spans="1:13" x14ac:dyDescent="0.25">
      <c r="A426" s="2">
        <v>827</v>
      </c>
      <c r="B426" s="2"/>
      <c r="C426" s="2" t="s">
        <v>5</v>
      </c>
      <c r="D426" s="2">
        <v>2</v>
      </c>
      <c r="E426" s="2">
        <v>2.887</v>
      </c>
      <c r="F426" s="12">
        <v>40360</v>
      </c>
      <c r="G426" s="18">
        <v>2011</v>
      </c>
      <c r="H426" s="2">
        <f ca="1">IF(G426=Inputs!$A$4,1,0)</f>
        <v>0</v>
      </c>
      <c r="I426" s="21">
        <f ca="1">IF(H426=1,HLOOKUP(MONTH(F426),Inputs!$B$11:$M$15,5),IF(YEAR($F426)&gt;$G426,0,IF(YEAR($F426)=$G426,HLOOKUP(MONTH(F426),Inputs!$B$11:$M$15,4),1)))</f>
        <v>1</v>
      </c>
      <c r="J426" s="2">
        <v>3</v>
      </c>
      <c r="K426" s="24">
        <f ca="1">$E426*I426*Inputs!$A$2</f>
        <v>3.1757000000000004</v>
      </c>
      <c r="L426" s="11">
        <f ca="1">IFERROR(J426/K426,"")</f>
        <v>0.94467361526592553</v>
      </c>
      <c r="M426" s="26">
        <f>J426/((8760)*(E426/1000))</f>
        <v>0.11862339917722811</v>
      </c>
    </row>
    <row r="427" spans="1:13" x14ac:dyDescent="0.25">
      <c r="A427" s="2">
        <v>829</v>
      </c>
      <c r="B427" s="2"/>
      <c r="C427" s="2" t="s">
        <v>5</v>
      </c>
      <c r="D427" s="2">
        <v>2</v>
      </c>
      <c r="E427" s="2">
        <v>2.887</v>
      </c>
      <c r="F427" s="12">
        <v>40391</v>
      </c>
      <c r="G427" s="18">
        <v>2011</v>
      </c>
      <c r="H427" s="2">
        <f ca="1">IF(G427=Inputs!$A$4,1,0)</f>
        <v>0</v>
      </c>
      <c r="I427" s="21">
        <f ca="1">IF(H427=1,HLOOKUP(MONTH(F427),Inputs!$B$11:$M$15,5),IF(YEAR($F427)&gt;$G427,0,IF(YEAR($F427)=$G427,HLOOKUP(MONTH(F427),Inputs!$B$11:$M$15,4),1)))</f>
        <v>1</v>
      </c>
      <c r="J427" s="2">
        <v>3</v>
      </c>
      <c r="K427" s="24">
        <f ca="1">$E427*I427*Inputs!$A$2</f>
        <v>3.1757000000000004</v>
      </c>
      <c r="L427" s="11">
        <f ca="1">IFERROR(J427/K427,"")</f>
        <v>0.94467361526592553</v>
      </c>
      <c r="M427" s="26">
        <f>J427/((8760)*(E427/1000))</f>
        <v>0.11862339917722811</v>
      </c>
    </row>
    <row r="428" spans="1:13" x14ac:dyDescent="0.25">
      <c r="A428" s="2">
        <v>834</v>
      </c>
      <c r="B428" s="2"/>
      <c r="C428" s="2" t="s">
        <v>5</v>
      </c>
      <c r="D428" s="2">
        <v>2</v>
      </c>
      <c r="E428" s="2">
        <v>2.887</v>
      </c>
      <c r="F428" s="12">
        <v>40360</v>
      </c>
      <c r="G428" s="18">
        <v>2011</v>
      </c>
      <c r="H428" s="2">
        <f ca="1">IF(G428=Inputs!$A$4,1,0)</f>
        <v>0</v>
      </c>
      <c r="I428" s="21">
        <f ca="1">IF(H428=1,HLOOKUP(MONTH(F428),Inputs!$B$11:$M$15,5),IF(YEAR($F428)&gt;$G428,0,IF(YEAR($F428)=$G428,HLOOKUP(MONTH(F428),Inputs!$B$11:$M$15,4),1)))</f>
        <v>1</v>
      </c>
      <c r="J428" s="2">
        <v>3</v>
      </c>
      <c r="K428" s="24">
        <f ca="1">$E428*I428*Inputs!$A$2</f>
        <v>3.1757000000000004</v>
      </c>
      <c r="L428" s="11">
        <f ca="1">IFERROR(J428/K428,"")</f>
        <v>0.94467361526592553</v>
      </c>
      <c r="M428" s="26">
        <f>J428/((8760)*(E428/1000))</f>
        <v>0.11862339917722811</v>
      </c>
    </row>
    <row r="429" spans="1:13" x14ac:dyDescent="0.25">
      <c r="A429" s="2">
        <v>859</v>
      </c>
      <c r="B429" s="2"/>
      <c r="C429" s="2" t="s">
        <v>5</v>
      </c>
      <c r="D429" s="2">
        <v>2</v>
      </c>
      <c r="E429" s="2">
        <v>2.887</v>
      </c>
      <c r="F429" s="12">
        <v>40391</v>
      </c>
      <c r="G429" s="18">
        <v>2011</v>
      </c>
      <c r="H429" s="2">
        <f ca="1">IF(G429=Inputs!$A$4,1,0)</f>
        <v>0</v>
      </c>
      <c r="I429" s="21">
        <f ca="1">IF(H429=1,HLOOKUP(MONTH(F429),Inputs!$B$11:$M$15,5),IF(YEAR($F429)&gt;$G429,0,IF(YEAR($F429)=$G429,HLOOKUP(MONTH(F429),Inputs!$B$11:$M$15,4),1)))</f>
        <v>1</v>
      </c>
      <c r="J429" s="2">
        <v>3</v>
      </c>
      <c r="K429" s="24">
        <f ca="1">$E429*I429*Inputs!$A$2</f>
        <v>3.1757000000000004</v>
      </c>
      <c r="L429" s="11">
        <f ca="1">IFERROR(J429/K429,"")</f>
        <v>0.94467361526592553</v>
      </c>
      <c r="M429" s="26">
        <f>J429/((8760)*(E429/1000))</f>
        <v>0.11862339917722811</v>
      </c>
    </row>
    <row r="430" spans="1:13" x14ac:dyDescent="0.25">
      <c r="A430" s="2">
        <v>933</v>
      </c>
      <c r="B430" s="2"/>
      <c r="C430" s="2" t="s">
        <v>5</v>
      </c>
      <c r="D430" s="2">
        <v>2</v>
      </c>
      <c r="E430" s="2">
        <v>2.887</v>
      </c>
      <c r="F430" s="12">
        <v>40391</v>
      </c>
      <c r="G430" s="18">
        <v>2011</v>
      </c>
      <c r="H430" s="2">
        <f ca="1">IF(G430=Inputs!$A$4,1,0)</f>
        <v>0</v>
      </c>
      <c r="I430" s="21">
        <f ca="1">IF(H430=1,HLOOKUP(MONTH(F430),Inputs!$B$11:$M$15,5),IF(YEAR($F430)&gt;$G430,0,IF(YEAR($F430)=$G430,HLOOKUP(MONTH(F430),Inputs!$B$11:$M$15,4),1)))</f>
        <v>1</v>
      </c>
      <c r="J430" s="2">
        <v>3</v>
      </c>
      <c r="K430" s="24">
        <f ca="1">$E430*I430*Inputs!$A$2</f>
        <v>3.1757000000000004</v>
      </c>
      <c r="L430" s="11">
        <f ca="1">IFERROR(J430/K430,"")</f>
        <v>0.94467361526592553</v>
      </c>
      <c r="M430" s="26">
        <f>J430/((8760)*(E430/1000))</f>
        <v>0.11862339917722811</v>
      </c>
    </row>
    <row r="431" spans="1:13" x14ac:dyDescent="0.25">
      <c r="A431" s="2">
        <v>980</v>
      </c>
      <c r="B431" s="2"/>
      <c r="C431" s="2" t="s">
        <v>5</v>
      </c>
      <c r="D431" s="2">
        <v>2</v>
      </c>
      <c r="E431" s="2">
        <v>2.887</v>
      </c>
      <c r="F431" s="12">
        <v>40422</v>
      </c>
      <c r="G431" s="18">
        <v>2011</v>
      </c>
      <c r="H431" s="2">
        <f ca="1">IF(G431=Inputs!$A$4,1,0)</f>
        <v>0</v>
      </c>
      <c r="I431" s="21">
        <f ca="1">IF(H431=1,HLOOKUP(MONTH(F431),Inputs!$B$11:$M$15,5),IF(YEAR($F431)&gt;$G431,0,IF(YEAR($F431)=$G431,HLOOKUP(MONTH(F431),Inputs!$B$11:$M$15,4),1)))</f>
        <v>1</v>
      </c>
      <c r="J431" s="2">
        <v>3</v>
      </c>
      <c r="K431" s="24">
        <f ca="1">$E431*I431*Inputs!$A$2</f>
        <v>3.1757000000000004</v>
      </c>
      <c r="L431" s="11">
        <f ca="1">IFERROR(J431/K431,"")</f>
        <v>0.94467361526592553</v>
      </c>
      <c r="M431" s="26">
        <f>J431/((8760)*(E431/1000))</f>
        <v>0.11862339917722811</v>
      </c>
    </row>
    <row r="432" spans="1:13" x14ac:dyDescent="0.25">
      <c r="A432" s="2">
        <v>981</v>
      </c>
      <c r="B432" s="2"/>
      <c r="C432" s="2" t="s">
        <v>5</v>
      </c>
      <c r="D432" s="2">
        <v>2</v>
      </c>
      <c r="E432" s="2">
        <v>2.887</v>
      </c>
      <c r="F432" s="12">
        <v>40422</v>
      </c>
      <c r="G432" s="18">
        <v>2011</v>
      </c>
      <c r="H432" s="2">
        <f ca="1">IF(G432=Inputs!$A$4,1,0)</f>
        <v>0</v>
      </c>
      <c r="I432" s="21">
        <f ca="1">IF(H432=1,HLOOKUP(MONTH(F432),Inputs!$B$11:$M$15,5),IF(YEAR($F432)&gt;$G432,0,IF(YEAR($F432)=$G432,HLOOKUP(MONTH(F432),Inputs!$B$11:$M$15,4),1)))</f>
        <v>1</v>
      </c>
      <c r="J432" s="2">
        <v>3</v>
      </c>
      <c r="K432" s="24">
        <f ca="1">$E432*I432*Inputs!$A$2</f>
        <v>3.1757000000000004</v>
      </c>
      <c r="L432" s="11">
        <f ca="1">IFERROR(J432/K432,"")</f>
        <v>0.94467361526592553</v>
      </c>
      <c r="M432" s="26">
        <f>J432/((8760)*(E432/1000))</f>
        <v>0.11862339917722811</v>
      </c>
    </row>
    <row r="433" spans="1:13" x14ac:dyDescent="0.25">
      <c r="A433" s="2">
        <v>1001</v>
      </c>
      <c r="B433" s="2"/>
      <c r="C433" s="2" t="s">
        <v>5</v>
      </c>
      <c r="D433" s="2">
        <v>9</v>
      </c>
      <c r="E433" s="2">
        <v>2.887</v>
      </c>
      <c r="F433" s="12">
        <v>40422</v>
      </c>
      <c r="G433" s="18">
        <v>2011</v>
      </c>
      <c r="H433" s="2">
        <f ca="1">IF(G433=Inputs!$A$4,1,0)</f>
        <v>0</v>
      </c>
      <c r="I433" s="21">
        <f ca="1">IF(H433=1,HLOOKUP(MONTH(F433),Inputs!$B$11:$M$15,5),IF(YEAR($F433)&gt;$G433,0,IF(YEAR($F433)=$G433,HLOOKUP(MONTH(F433),Inputs!$B$11:$M$15,4),1)))</f>
        <v>1</v>
      </c>
      <c r="J433" s="2">
        <v>3</v>
      </c>
      <c r="K433" s="24">
        <f ca="1">$E433*I433*Inputs!$A$2</f>
        <v>3.1757000000000004</v>
      </c>
      <c r="L433" s="11">
        <f ca="1">IFERROR(J433/K433,"")</f>
        <v>0.94467361526592553</v>
      </c>
      <c r="M433" s="26">
        <f>J433/((8760)*(E433/1000))</f>
        <v>0.11862339917722811</v>
      </c>
    </row>
    <row r="434" spans="1:13" x14ac:dyDescent="0.25">
      <c r="A434" s="2">
        <v>1003</v>
      </c>
      <c r="B434" s="2"/>
      <c r="C434" s="2" t="s">
        <v>5</v>
      </c>
      <c r="D434" s="2">
        <v>9</v>
      </c>
      <c r="E434" s="2">
        <v>2.887</v>
      </c>
      <c r="F434" s="12">
        <v>40422</v>
      </c>
      <c r="G434" s="18">
        <v>2011</v>
      </c>
      <c r="H434" s="2">
        <f ca="1">IF(G434=Inputs!$A$4,1,0)</f>
        <v>0</v>
      </c>
      <c r="I434" s="21">
        <f ca="1">IF(H434=1,HLOOKUP(MONTH(F434),Inputs!$B$11:$M$15,5),IF(YEAR($F434)&gt;$G434,0,IF(YEAR($F434)=$G434,HLOOKUP(MONTH(F434),Inputs!$B$11:$M$15,4),1)))</f>
        <v>1</v>
      </c>
      <c r="J434" s="2">
        <v>3</v>
      </c>
      <c r="K434" s="24">
        <f ca="1">$E434*I434*Inputs!$A$2</f>
        <v>3.1757000000000004</v>
      </c>
      <c r="L434" s="11">
        <f ca="1">IFERROR(J434/K434,"")</f>
        <v>0.94467361526592553</v>
      </c>
      <c r="M434" s="26">
        <f>J434/((8760)*(E434/1000))</f>
        <v>0.11862339917722811</v>
      </c>
    </row>
    <row r="435" spans="1:13" x14ac:dyDescent="0.25">
      <c r="A435" s="2">
        <v>1018</v>
      </c>
      <c r="B435" s="2"/>
      <c r="C435" s="2" t="s">
        <v>5</v>
      </c>
      <c r="D435" s="2">
        <v>2</v>
      </c>
      <c r="E435" s="2">
        <v>2.887</v>
      </c>
      <c r="F435" s="12">
        <v>40422</v>
      </c>
      <c r="G435" s="18">
        <v>2011</v>
      </c>
      <c r="H435" s="2">
        <f ca="1">IF(G435=Inputs!$A$4,1,0)</f>
        <v>0</v>
      </c>
      <c r="I435" s="21">
        <f ca="1">IF(H435=1,HLOOKUP(MONTH(F435),Inputs!$B$11:$M$15,5),IF(YEAR($F435)&gt;$G435,0,IF(YEAR($F435)=$G435,HLOOKUP(MONTH(F435),Inputs!$B$11:$M$15,4),1)))</f>
        <v>1</v>
      </c>
      <c r="J435" s="2">
        <v>3</v>
      </c>
      <c r="K435" s="24">
        <f ca="1">$E435*I435*Inputs!$A$2</f>
        <v>3.1757000000000004</v>
      </c>
      <c r="L435" s="11">
        <f ca="1">IFERROR(J435/K435,"")</f>
        <v>0.94467361526592553</v>
      </c>
      <c r="M435" s="26">
        <f>J435/((8760)*(E435/1000))</f>
        <v>0.11862339917722811</v>
      </c>
    </row>
    <row r="436" spans="1:13" x14ac:dyDescent="0.25">
      <c r="A436" s="2">
        <v>588</v>
      </c>
      <c r="B436" s="2"/>
      <c r="C436" s="2" t="s">
        <v>5</v>
      </c>
      <c r="D436" s="2">
        <v>2</v>
      </c>
      <c r="E436" s="2">
        <v>2.887</v>
      </c>
      <c r="F436" s="12">
        <v>40330</v>
      </c>
      <c r="G436" s="18">
        <v>2012</v>
      </c>
      <c r="H436" s="2">
        <f ca="1">IF(G436=Inputs!$A$4,1,0)</f>
        <v>0</v>
      </c>
      <c r="I436" s="21">
        <f ca="1">IF(H436=1,HLOOKUP(MONTH(F436),Inputs!$B$11:$M$15,5),IF(YEAR($F436)&gt;$G436,0,IF(YEAR($F436)=$G436,HLOOKUP(MONTH(F436),Inputs!$B$11:$M$15,4),1)))</f>
        <v>1</v>
      </c>
      <c r="J436" s="2">
        <v>3</v>
      </c>
      <c r="K436" s="24">
        <f ca="1">$E436*I436*Inputs!$A$2</f>
        <v>3.1757000000000004</v>
      </c>
      <c r="L436" s="11">
        <f ca="1">IFERROR(J436/K436,"")</f>
        <v>0.94467361526592553</v>
      </c>
      <c r="M436" s="26">
        <f>J436/((8760)*(E436/1000))</f>
        <v>0.11862339917722811</v>
      </c>
    </row>
    <row r="437" spans="1:13" x14ac:dyDescent="0.25">
      <c r="A437" s="2">
        <v>596</v>
      </c>
      <c r="B437" s="2"/>
      <c r="C437" s="2" t="s">
        <v>5</v>
      </c>
      <c r="D437" s="2">
        <v>2</v>
      </c>
      <c r="E437" s="2">
        <v>2.887</v>
      </c>
      <c r="F437" s="12">
        <v>40299</v>
      </c>
      <c r="G437" s="18">
        <v>2012</v>
      </c>
      <c r="H437" s="2">
        <f ca="1">IF(G437=Inputs!$A$4,1,0)</f>
        <v>0</v>
      </c>
      <c r="I437" s="21">
        <f ca="1">IF(H437=1,HLOOKUP(MONTH(F437),Inputs!$B$11:$M$15,5),IF(YEAR($F437)&gt;$G437,0,IF(YEAR($F437)=$G437,HLOOKUP(MONTH(F437),Inputs!$B$11:$M$15,4),1)))</f>
        <v>1</v>
      </c>
      <c r="J437" s="2">
        <v>3</v>
      </c>
      <c r="K437" s="24">
        <f ca="1">$E437*I437*Inputs!$A$2</f>
        <v>3.1757000000000004</v>
      </c>
      <c r="L437" s="11">
        <f ca="1">IFERROR(J437/K437,"")</f>
        <v>0.94467361526592553</v>
      </c>
      <c r="M437" s="26">
        <f>J437/((8760)*(E437/1000))</f>
        <v>0.11862339917722811</v>
      </c>
    </row>
    <row r="438" spans="1:13" x14ac:dyDescent="0.25">
      <c r="A438" s="2">
        <v>625</v>
      </c>
      <c r="B438" s="2"/>
      <c r="C438" s="2" t="s">
        <v>5</v>
      </c>
      <c r="D438" s="2">
        <v>9</v>
      </c>
      <c r="E438" s="2">
        <v>2.887</v>
      </c>
      <c r="F438" s="12">
        <v>40299</v>
      </c>
      <c r="G438" s="18">
        <v>2012</v>
      </c>
      <c r="H438" s="2">
        <f ca="1">IF(G438=Inputs!$A$4,1,0)</f>
        <v>0</v>
      </c>
      <c r="I438" s="21">
        <f ca="1">IF(H438=1,HLOOKUP(MONTH(F438),Inputs!$B$11:$M$15,5),IF(YEAR($F438)&gt;$G438,0,IF(YEAR($F438)=$G438,HLOOKUP(MONTH(F438),Inputs!$B$11:$M$15,4),1)))</f>
        <v>1</v>
      </c>
      <c r="J438" s="2">
        <v>3</v>
      </c>
      <c r="K438" s="24">
        <f ca="1">$E438*I438*Inputs!$A$2</f>
        <v>3.1757000000000004</v>
      </c>
      <c r="L438" s="11">
        <f ca="1">IFERROR(J438/K438,"")</f>
        <v>0.94467361526592553</v>
      </c>
      <c r="M438" s="26">
        <f>J438/((8760)*(E438/1000))</f>
        <v>0.11862339917722811</v>
      </c>
    </row>
    <row r="439" spans="1:13" x14ac:dyDescent="0.25">
      <c r="A439" s="2">
        <v>691</v>
      </c>
      <c r="B439" s="2"/>
      <c r="C439" s="2" t="s">
        <v>5</v>
      </c>
      <c r="D439" s="2">
        <v>2</v>
      </c>
      <c r="E439" s="2">
        <v>2.887</v>
      </c>
      <c r="F439" s="12">
        <v>40360</v>
      </c>
      <c r="G439" s="18">
        <v>2012</v>
      </c>
      <c r="H439" s="2">
        <f ca="1">IF(G439=Inputs!$A$4,1,0)</f>
        <v>0</v>
      </c>
      <c r="I439" s="21">
        <f ca="1">IF(H439=1,HLOOKUP(MONTH(F439),Inputs!$B$11:$M$15,5),IF(YEAR($F439)&gt;$G439,0,IF(YEAR($F439)=$G439,HLOOKUP(MONTH(F439),Inputs!$B$11:$M$15,4),1)))</f>
        <v>1</v>
      </c>
      <c r="J439" s="2">
        <v>3</v>
      </c>
      <c r="K439" s="24">
        <f ca="1">$E439*I439*Inputs!$A$2</f>
        <v>3.1757000000000004</v>
      </c>
      <c r="L439" s="11">
        <f ca="1">IFERROR(J439/K439,"")</f>
        <v>0.94467361526592553</v>
      </c>
      <c r="M439" s="26">
        <f>J439/((8760)*(E439/1000))</f>
        <v>0.11862339917722811</v>
      </c>
    </row>
    <row r="440" spans="1:13" x14ac:dyDescent="0.25">
      <c r="A440" s="2">
        <v>720</v>
      </c>
      <c r="B440" s="2"/>
      <c r="C440" s="2" t="s">
        <v>5</v>
      </c>
      <c r="D440" s="2">
        <v>2</v>
      </c>
      <c r="E440" s="2">
        <v>2.887</v>
      </c>
      <c r="F440" s="12">
        <v>40299</v>
      </c>
      <c r="G440" s="18">
        <v>2012</v>
      </c>
      <c r="H440" s="2">
        <f ca="1">IF(G440=Inputs!$A$4,1,0)</f>
        <v>0</v>
      </c>
      <c r="I440" s="21">
        <f ca="1">IF(H440=1,HLOOKUP(MONTH(F440),Inputs!$B$11:$M$15,5),IF(YEAR($F440)&gt;$G440,0,IF(YEAR($F440)=$G440,HLOOKUP(MONTH(F440),Inputs!$B$11:$M$15,4),1)))</f>
        <v>1</v>
      </c>
      <c r="J440" s="2">
        <v>3</v>
      </c>
      <c r="K440" s="24">
        <f ca="1">$E440*I440*Inputs!$A$2</f>
        <v>3.1757000000000004</v>
      </c>
      <c r="L440" s="11">
        <f ca="1">IFERROR(J440/K440,"")</f>
        <v>0.94467361526592553</v>
      </c>
      <c r="M440" s="26">
        <f>J440/((8760)*(E440/1000))</f>
        <v>0.11862339917722811</v>
      </c>
    </row>
    <row r="441" spans="1:13" x14ac:dyDescent="0.25">
      <c r="A441" s="2">
        <v>827</v>
      </c>
      <c r="B441" s="2"/>
      <c r="C441" s="2" t="s">
        <v>5</v>
      </c>
      <c r="D441" s="2">
        <v>2</v>
      </c>
      <c r="E441" s="2">
        <v>2.887</v>
      </c>
      <c r="F441" s="12">
        <v>40360</v>
      </c>
      <c r="G441" s="18">
        <v>2012</v>
      </c>
      <c r="H441" s="2">
        <f ca="1">IF(G441=Inputs!$A$4,1,0)</f>
        <v>0</v>
      </c>
      <c r="I441" s="21">
        <f ca="1">IF(H441=1,HLOOKUP(MONTH(F441),Inputs!$B$11:$M$15,5),IF(YEAR($F441)&gt;$G441,0,IF(YEAR($F441)=$G441,HLOOKUP(MONTH(F441),Inputs!$B$11:$M$15,4),1)))</f>
        <v>1</v>
      </c>
      <c r="J441" s="2">
        <v>3</v>
      </c>
      <c r="K441" s="24">
        <f ca="1">$E441*I441*Inputs!$A$2</f>
        <v>3.1757000000000004</v>
      </c>
      <c r="L441" s="11">
        <f ca="1">IFERROR(J441/K441,"")</f>
        <v>0.94467361526592553</v>
      </c>
      <c r="M441" s="26">
        <f>J441/((8760)*(E441/1000))</f>
        <v>0.11862339917722811</v>
      </c>
    </row>
    <row r="442" spans="1:13" x14ac:dyDescent="0.25">
      <c r="A442" s="2">
        <v>834</v>
      </c>
      <c r="B442" s="2"/>
      <c r="C442" s="2" t="s">
        <v>5</v>
      </c>
      <c r="D442" s="2">
        <v>2</v>
      </c>
      <c r="E442" s="2">
        <v>2.887</v>
      </c>
      <c r="F442" s="12">
        <v>40360</v>
      </c>
      <c r="G442" s="18">
        <v>2012</v>
      </c>
      <c r="H442" s="2">
        <f ca="1">IF(G442=Inputs!$A$4,1,0)</f>
        <v>0</v>
      </c>
      <c r="I442" s="21">
        <f ca="1">IF(H442=1,HLOOKUP(MONTH(F442),Inputs!$B$11:$M$15,5),IF(YEAR($F442)&gt;$G442,0,IF(YEAR($F442)=$G442,HLOOKUP(MONTH(F442),Inputs!$B$11:$M$15,4),1)))</f>
        <v>1</v>
      </c>
      <c r="J442" s="2">
        <v>3</v>
      </c>
      <c r="K442" s="24">
        <f ca="1">$E442*I442*Inputs!$A$2</f>
        <v>3.1757000000000004</v>
      </c>
      <c r="L442" s="11">
        <f ca="1">IFERROR(J442/K442,"")</f>
        <v>0.94467361526592553</v>
      </c>
      <c r="M442" s="26">
        <f>J442/((8760)*(E442/1000))</f>
        <v>0.11862339917722811</v>
      </c>
    </row>
    <row r="443" spans="1:13" x14ac:dyDescent="0.25">
      <c r="A443" s="2">
        <v>980</v>
      </c>
      <c r="B443" s="2"/>
      <c r="C443" s="2" t="s">
        <v>5</v>
      </c>
      <c r="D443" s="2">
        <v>2</v>
      </c>
      <c r="E443" s="2">
        <v>2.887</v>
      </c>
      <c r="F443" s="12">
        <v>40422</v>
      </c>
      <c r="G443" s="18">
        <v>2012</v>
      </c>
      <c r="H443" s="2">
        <f ca="1">IF(G443=Inputs!$A$4,1,0)</f>
        <v>0</v>
      </c>
      <c r="I443" s="21">
        <f ca="1">IF(H443=1,HLOOKUP(MONTH(F443),Inputs!$B$11:$M$15,5),IF(YEAR($F443)&gt;$G443,0,IF(YEAR($F443)=$G443,HLOOKUP(MONTH(F443),Inputs!$B$11:$M$15,4),1)))</f>
        <v>1</v>
      </c>
      <c r="J443" s="2">
        <v>3</v>
      </c>
      <c r="K443" s="24">
        <f ca="1">$E443*I443*Inputs!$A$2</f>
        <v>3.1757000000000004</v>
      </c>
      <c r="L443" s="11">
        <f ca="1">IFERROR(J443/K443,"")</f>
        <v>0.94467361526592553</v>
      </c>
      <c r="M443" s="26">
        <f>J443/((8760)*(E443/1000))</f>
        <v>0.11862339917722811</v>
      </c>
    </row>
    <row r="444" spans="1:13" x14ac:dyDescent="0.25">
      <c r="A444" s="2">
        <v>981</v>
      </c>
      <c r="B444" s="2"/>
      <c r="C444" s="2" t="s">
        <v>5</v>
      </c>
      <c r="D444" s="2">
        <v>2</v>
      </c>
      <c r="E444" s="2">
        <v>2.887</v>
      </c>
      <c r="F444" s="12">
        <v>40422</v>
      </c>
      <c r="G444" s="18">
        <v>2012</v>
      </c>
      <c r="H444" s="2">
        <f ca="1">IF(G444=Inputs!$A$4,1,0)</f>
        <v>0</v>
      </c>
      <c r="I444" s="21">
        <f ca="1">IF(H444=1,HLOOKUP(MONTH(F444),Inputs!$B$11:$M$15,5),IF(YEAR($F444)&gt;$G444,0,IF(YEAR($F444)=$G444,HLOOKUP(MONTH(F444),Inputs!$B$11:$M$15,4),1)))</f>
        <v>1</v>
      </c>
      <c r="J444" s="2">
        <v>3</v>
      </c>
      <c r="K444" s="24">
        <f ca="1">$E444*I444*Inputs!$A$2</f>
        <v>3.1757000000000004</v>
      </c>
      <c r="L444" s="11">
        <f ca="1">IFERROR(J444/K444,"")</f>
        <v>0.94467361526592553</v>
      </c>
      <c r="M444" s="26">
        <f>J444/((8760)*(E444/1000))</f>
        <v>0.11862339917722811</v>
      </c>
    </row>
    <row r="445" spans="1:13" x14ac:dyDescent="0.25">
      <c r="A445" s="2">
        <v>1001</v>
      </c>
      <c r="B445" s="2"/>
      <c r="C445" s="2" t="s">
        <v>5</v>
      </c>
      <c r="D445" s="2">
        <v>9</v>
      </c>
      <c r="E445" s="2">
        <v>2.887</v>
      </c>
      <c r="F445" s="12">
        <v>40422</v>
      </c>
      <c r="G445" s="18">
        <v>2012</v>
      </c>
      <c r="H445" s="2">
        <f ca="1">IF(G445=Inputs!$A$4,1,0)</f>
        <v>0</v>
      </c>
      <c r="I445" s="21">
        <f ca="1">IF(H445=1,HLOOKUP(MONTH(F445),Inputs!$B$11:$M$15,5),IF(YEAR($F445)&gt;$G445,0,IF(YEAR($F445)=$G445,HLOOKUP(MONTH(F445),Inputs!$B$11:$M$15,4),1)))</f>
        <v>1</v>
      </c>
      <c r="J445" s="2">
        <v>3</v>
      </c>
      <c r="K445" s="24">
        <f ca="1">$E445*I445*Inputs!$A$2</f>
        <v>3.1757000000000004</v>
      </c>
      <c r="L445" s="11">
        <f ca="1">IFERROR(J445/K445,"")</f>
        <v>0.94467361526592553</v>
      </c>
      <c r="M445" s="26">
        <f>J445/((8760)*(E445/1000))</f>
        <v>0.11862339917722811</v>
      </c>
    </row>
    <row r="446" spans="1:13" x14ac:dyDescent="0.25">
      <c r="A446" s="2">
        <v>1003</v>
      </c>
      <c r="B446" s="2"/>
      <c r="C446" s="2" t="s">
        <v>5</v>
      </c>
      <c r="D446" s="2">
        <v>9</v>
      </c>
      <c r="E446" s="2">
        <v>2.887</v>
      </c>
      <c r="F446" s="12">
        <v>40422</v>
      </c>
      <c r="G446" s="18">
        <v>2012</v>
      </c>
      <c r="H446" s="2">
        <f ca="1">IF(G446=Inputs!$A$4,1,0)</f>
        <v>0</v>
      </c>
      <c r="I446" s="21">
        <f ca="1">IF(H446=1,HLOOKUP(MONTH(F446),Inputs!$B$11:$M$15,5),IF(YEAR($F446)&gt;$G446,0,IF(YEAR($F446)=$G446,HLOOKUP(MONTH(F446),Inputs!$B$11:$M$15,4),1)))</f>
        <v>1</v>
      </c>
      <c r="J446" s="2">
        <v>3</v>
      </c>
      <c r="K446" s="24">
        <f ca="1">$E446*I446*Inputs!$A$2</f>
        <v>3.1757000000000004</v>
      </c>
      <c r="L446" s="11">
        <f ca="1">IFERROR(J446/K446,"")</f>
        <v>0.94467361526592553</v>
      </c>
      <c r="M446" s="26">
        <f>J446/((8760)*(E446/1000))</f>
        <v>0.11862339917722811</v>
      </c>
    </row>
    <row r="447" spans="1:13" x14ac:dyDescent="0.25">
      <c r="A447" s="2">
        <v>1018</v>
      </c>
      <c r="B447" s="2"/>
      <c r="C447" s="2" t="s">
        <v>5</v>
      </c>
      <c r="D447" s="2">
        <v>2</v>
      </c>
      <c r="E447" s="2">
        <v>2.887</v>
      </c>
      <c r="F447" s="12">
        <v>40422</v>
      </c>
      <c r="G447" s="18">
        <v>2012</v>
      </c>
      <c r="H447" s="2">
        <f ca="1">IF(G447=Inputs!$A$4,1,0)</f>
        <v>0</v>
      </c>
      <c r="I447" s="21">
        <f ca="1">IF(H447=1,HLOOKUP(MONTH(F447),Inputs!$B$11:$M$15,5),IF(YEAR($F447)&gt;$G447,0,IF(YEAR($F447)=$G447,HLOOKUP(MONTH(F447),Inputs!$B$11:$M$15,4),1)))</f>
        <v>1</v>
      </c>
      <c r="J447" s="2">
        <v>3</v>
      </c>
      <c r="K447" s="24">
        <f ca="1">$E447*I447*Inputs!$A$2</f>
        <v>3.1757000000000004</v>
      </c>
      <c r="L447" s="11">
        <f ca="1">IFERROR(J447/K447,"")</f>
        <v>0.94467361526592553</v>
      </c>
      <c r="M447" s="26">
        <f>J447/((8760)*(E447/1000))</f>
        <v>0.11862339917722811</v>
      </c>
    </row>
    <row r="448" spans="1:13" x14ac:dyDescent="0.25">
      <c r="A448" s="2">
        <v>588</v>
      </c>
      <c r="B448" s="2"/>
      <c r="C448" s="2" t="s">
        <v>5</v>
      </c>
      <c r="D448" s="2">
        <v>2</v>
      </c>
      <c r="E448" s="2">
        <v>2.887</v>
      </c>
      <c r="F448" s="12">
        <v>40330</v>
      </c>
      <c r="G448" s="18">
        <v>2013</v>
      </c>
      <c r="H448" s="2">
        <f ca="1">IF(G448=Inputs!$A$4,1,0)</f>
        <v>0</v>
      </c>
      <c r="I448" s="21">
        <f ca="1">IF(H448=1,HLOOKUP(MONTH(F448),Inputs!$B$11:$M$15,5),IF(YEAR($F448)&gt;$G448,0,IF(YEAR($F448)=$G448,HLOOKUP(MONTH(F448),Inputs!$B$11:$M$15,4),1)))</f>
        <v>1</v>
      </c>
      <c r="J448" s="2">
        <v>3</v>
      </c>
      <c r="K448" s="24">
        <f ca="1">$E448*I448*Inputs!$A$2</f>
        <v>3.1757000000000004</v>
      </c>
      <c r="L448" s="11">
        <f ca="1">IFERROR(J448/K448,"")</f>
        <v>0.94467361526592553</v>
      </c>
      <c r="M448" s="26">
        <f>J448/((8760)*(E448/1000))</f>
        <v>0.11862339917722811</v>
      </c>
    </row>
    <row r="449" spans="1:13" x14ac:dyDescent="0.25">
      <c r="A449" s="2">
        <v>596</v>
      </c>
      <c r="B449" s="2"/>
      <c r="C449" s="2" t="s">
        <v>5</v>
      </c>
      <c r="D449" s="2">
        <v>2</v>
      </c>
      <c r="E449" s="2">
        <v>2.887</v>
      </c>
      <c r="F449" s="12">
        <v>40299</v>
      </c>
      <c r="G449" s="18">
        <v>2013</v>
      </c>
      <c r="H449" s="2">
        <f ca="1">IF(G449=Inputs!$A$4,1,0)</f>
        <v>0</v>
      </c>
      <c r="I449" s="21">
        <f ca="1">IF(H449=1,HLOOKUP(MONTH(F449),Inputs!$B$11:$M$15,5),IF(YEAR($F449)&gt;$G449,0,IF(YEAR($F449)=$G449,HLOOKUP(MONTH(F449),Inputs!$B$11:$M$15,4),1)))</f>
        <v>1</v>
      </c>
      <c r="J449" s="2">
        <v>3</v>
      </c>
      <c r="K449" s="24">
        <f ca="1">$E449*I449*Inputs!$A$2</f>
        <v>3.1757000000000004</v>
      </c>
      <c r="L449" s="11">
        <f ca="1">IFERROR(J449/K449,"")</f>
        <v>0.94467361526592553</v>
      </c>
      <c r="M449" s="26">
        <f>J449/((8760)*(E449/1000))</f>
        <v>0.11862339917722811</v>
      </c>
    </row>
    <row r="450" spans="1:13" x14ac:dyDescent="0.25">
      <c r="A450" s="2">
        <v>625</v>
      </c>
      <c r="B450" s="2"/>
      <c r="C450" s="2" t="s">
        <v>5</v>
      </c>
      <c r="D450" s="2">
        <v>9</v>
      </c>
      <c r="E450" s="2">
        <v>2.887</v>
      </c>
      <c r="F450" s="12">
        <v>40299</v>
      </c>
      <c r="G450" s="18">
        <v>2013</v>
      </c>
      <c r="H450" s="2">
        <f ca="1">IF(G450=Inputs!$A$4,1,0)</f>
        <v>0</v>
      </c>
      <c r="I450" s="21">
        <f ca="1">IF(H450=1,HLOOKUP(MONTH(F450),Inputs!$B$11:$M$15,5),IF(YEAR($F450)&gt;$G450,0,IF(YEAR($F450)=$G450,HLOOKUP(MONTH(F450),Inputs!$B$11:$M$15,4),1)))</f>
        <v>1</v>
      </c>
      <c r="J450" s="2">
        <v>3</v>
      </c>
      <c r="K450" s="24">
        <f ca="1">$E450*I450*Inputs!$A$2</f>
        <v>3.1757000000000004</v>
      </c>
      <c r="L450" s="11">
        <f ca="1">IFERROR(J450/K450,"")</f>
        <v>0.94467361526592553</v>
      </c>
      <c r="M450" s="26">
        <f>J450/((8760)*(E450/1000))</f>
        <v>0.11862339917722811</v>
      </c>
    </row>
    <row r="451" spans="1:13" x14ac:dyDescent="0.25">
      <c r="A451" s="2">
        <v>691</v>
      </c>
      <c r="B451" s="2"/>
      <c r="C451" s="2" t="s">
        <v>5</v>
      </c>
      <c r="D451" s="2">
        <v>2</v>
      </c>
      <c r="E451" s="2">
        <v>2.887</v>
      </c>
      <c r="F451" s="12">
        <v>40360</v>
      </c>
      <c r="G451" s="18">
        <v>2013</v>
      </c>
      <c r="H451" s="2">
        <f ca="1">IF(G451=Inputs!$A$4,1,0)</f>
        <v>0</v>
      </c>
      <c r="I451" s="21">
        <f ca="1">IF(H451=1,HLOOKUP(MONTH(F451),Inputs!$B$11:$M$15,5),IF(YEAR($F451)&gt;$G451,0,IF(YEAR($F451)=$G451,HLOOKUP(MONTH(F451),Inputs!$B$11:$M$15,4),1)))</f>
        <v>1</v>
      </c>
      <c r="J451" s="2">
        <v>3</v>
      </c>
      <c r="K451" s="24">
        <f ca="1">$E451*I451*Inputs!$A$2</f>
        <v>3.1757000000000004</v>
      </c>
      <c r="L451" s="11">
        <f ca="1">IFERROR(J451/K451,"")</f>
        <v>0.94467361526592553</v>
      </c>
      <c r="M451" s="26">
        <f>J451/((8760)*(E451/1000))</f>
        <v>0.11862339917722811</v>
      </c>
    </row>
    <row r="452" spans="1:13" x14ac:dyDescent="0.25">
      <c r="A452" s="2">
        <v>720</v>
      </c>
      <c r="B452" s="2"/>
      <c r="C452" s="2" t="s">
        <v>5</v>
      </c>
      <c r="D452" s="2">
        <v>2</v>
      </c>
      <c r="E452" s="2">
        <v>2.887</v>
      </c>
      <c r="F452" s="12">
        <v>40299</v>
      </c>
      <c r="G452" s="18">
        <v>2013</v>
      </c>
      <c r="H452" s="2">
        <f ca="1">IF(G452=Inputs!$A$4,1,0)</f>
        <v>0</v>
      </c>
      <c r="I452" s="21">
        <f ca="1">IF(H452=1,HLOOKUP(MONTH(F452),Inputs!$B$11:$M$15,5),IF(YEAR($F452)&gt;$G452,0,IF(YEAR($F452)=$G452,HLOOKUP(MONTH(F452),Inputs!$B$11:$M$15,4),1)))</f>
        <v>1</v>
      </c>
      <c r="J452" s="2">
        <v>3</v>
      </c>
      <c r="K452" s="24">
        <f ca="1">$E452*I452*Inputs!$A$2</f>
        <v>3.1757000000000004</v>
      </c>
      <c r="L452" s="11">
        <f ca="1">IFERROR(J452/K452,"")</f>
        <v>0.94467361526592553</v>
      </c>
      <c r="M452" s="26">
        <f>J452/((8760)*(E452/1000))</f>
        <v>0.11862339917722811</v>
      </c>
    </row>
    <row r="453" spans="1:13" x14ac:dyDescent="0.25">
      <c r="A453" s="2">
        <v>827</v>
      </c>
      <c r="B453" s="2"/>
      <c r="C453" s="2" t="s">
        <v>5</v>
      </c>
      <c r="D453" s="2">
        <v>2</v>
      </c>
      <c r="E453" s="2">
        <v>2.887</v>
      </c>
      <c r="F453" s="12">
        <v>40360</v>
      </c>
      <c r="G453" s="18">
        <v>2013</v>
      </c>
      <c r="H453" s="2">
        <f ca="1">IF(G453=Inputs!$A$4,1,0)</f>
        <v>0</v>
      </c>
      <c r="I453" s="21">
        <f ca="1">IF(H453=1,HLOOKUP(MONTH(F453),Inputs!$B$11:$M$15,5),IF(YEAR($F453)&gt;$G453,0,IF(YEAR($F453)=$G453,HLOOKUP(MONTH(F453),Inputs!$B$11:$M$15,4),1)))</f>
        <v>1</v>
      </c>
      <c r="J453" s="2">
        <v>3</v>
      </c>
      <c r="K453" s="24">
        <f ca="1">$E453*I453*Inputs!$A$2</f>
        <v>3.1757000000000004</v>
      </c>
      <c r="L453" s="11">
        <f ca="1">IFERROR(J453/K453,"")</f>
        <v>0.94467361526592553</v>
      </c>
      <c r="M453" s="26">
        <f>J453/((8760)*(E453/1000))</f>
        <v>0.11862339917722811</v>
      </c>
    </row>
    <row r="454" spans="1:13" x14ac:dyDescent="0.25">
      <c r="A454" s="2">
        <v>829</v>
      </c>
      <c r="B454" s="2"/>
      <c r="C454" s="2" t="s">
        <v>5</v>
      </c>
      <c r="D454" s="2">
        <v>2</v>
      </c>
      <c r="E454" s="2">
        <v>2.887</v>
      </c>
      <c r="F454" s="12">
        <v>40391</v>
      </c>
      <c r="G454" s="18">
        <v>2013</v>
      </c>
      <c r="H454" s="2">
        <f ca="1">IF(G454=Inputs!$A$4,1,0)</f>
        <v>0</v>
      </c>
      <c r="I454" s="21">
        <f ca="1">IF(H454=1,HLOOKUP(MONTH(F454),Inputs!$B$11:$M$15,5),IF(YEAR($F454)&gt;$G454,0,IF(YEAR($F454)=$G454,HLOOKUP(MONTH(F454),Inputs!$B$11:$M$15,4),1)))</f>
        <v>1</v>
      </c>
      <c r="J454" s="2">
        <v>3</v>
      </c>
      <c r="K454" s="24">
        <f ca="1">$E454*I454*Inputs!$A$2</f>
        <v>3.1757000000000004</v>
      </c>
      <c r="L454" s="11">
        <f ca="1">IFERROR(J454/K454,"")</f>
        <v>0.94467361526592553</v>
      </c>
      <c r="M454" s="26">
        <f>J454/((8760)*(E454/1000))</f>
        <v>0.11862339917722811</v>
      </c>
    </row>
    <row r="455" spans="1:13" x14ac:dyDescent="0.25">
      <c r="A455" s="2">
        <v>834</v>
      </c>
      <c r="B455" s="2"/>
      <c r="C455" s="2" t="s">
        <v>5</v>
      </c>
      <c r="D455" s="2">
        <v>2</v>
      </c>
      <c r="E455" s="2">
        <v>2.887</v>
      </c>
      <c r="F455" s="12">
        <v>40360</v>
      </c>
      <c r="G455" s="18">
        <v>2013</v>
      </c>
      <c r="H455" s="2">
        <f ca="1">IF(G455=Inputs!$A$4,1,0)</f>
        <v>0</v>
      </c>
      <c r="I455" s="21">
        <f ca="1">IF(H455=1,HLOOKUP(MONTH(F455),Inputs!$B$11:$M$15,5),IF(YEAR($F455)&gt;$G455,0,IF(YEAR($F455)=$G455,HLOOKUP(MONTH(F455),Inputs!$B$11:$M$15,4),1)))</f>
        <v>1</v>
      </c>
      <c r="J455" s="2">
        <v>3</v>
      </c>
      <c r="K455" s="24">
        <f ca="1">$E455*I455*Inputs!$A$2</f>
        <v>3.1757000000000004</v>
      </c>
      <c r="L455" s="11">
        <f ca="1">IFERROR(J455/K455,"")</f>
        <v>0.94467361526592553</v>
      </c>
      <c r="M455" s="26">
        <f>J455/((8760)*(E455/1000))</f>
        <v>0.11862339917722811</v>
      </c>
    </row>
    <row r="456" spans="1:13" x14ac:dyDescent="0.25">
      <c r="A456" s="2">
        <v>859</v>
      </c>
      <c r="B456" s="2"/>
      <c r="C456" s="2" t="s">
        <v>5</v>
      </c>
      <c r="D456" s="2">
        <v>2</v>
      </c>
      <c r="E456" s="2">
        <v>2.887</v>
      </c>
      <c r="F456" s="12">
        <v>40391</v>
      </c>
      <c r="G456" s="18">
        <v>2013</v>
      </c>
      <c r="H456" s="2">
        <f ca="1">IF(G456=Inputs!$A$4,1,0)</f>
        <v>0</v>
      </c>
      <c r="I456" s="21">
        <f ca="1">IF(H456=1,HLOOKUP(MONTH(F456),Inputs!$B$11:$M$15,5),IF(YEAR($F456)&gt;$G456,0,IF(YEAR($F456)=$G456,HLOOKUP(MONTH(F456),Inputs!$B$11:$M$15,4),1)))</f>
        <v>1</v>
      </c>
      <c r="J456" s="2">
        <v>3</v>
      </c>
      <c r="K456" s="24">
        <f ca="1">$E456*I456*Inputs!$A$2</f>
        <v>3.1757000000000004</v>
      </c>
      <c r="L456" s="11">
        <f ca="1">IFERROR(J456/K456,"")</f>
        <v>0.94467361526592553</v>
      </c>
      <c r="M456" s="26">
        <f>J456/((8760)*(E456/1000))</f>
        <v>0.11862339917722811</v>
      </c>
    </row>
    <row r="457" spans="1:13" x14ac:dyDescent="0.25">
      <c r="A457" s="2">
        <v>933</v>
      </c>
      <c r="B457" s="2"/>
      <c r="C457" s="2" t="s">
        <v>5</v>
      </c>
      <c r="D457" s="2">
        <v>2</v>
      </c>
      <c r="E457" s="2">
        <v>2.887</v>
      </c>
      <c r="F457" s="12">
        <v>40391</v>
      </c>
      <c r="G457" s="18">
        <v>2013</v>
      </c>
      <c r="H457" s="2">
        <f ca="1">IF(G457=Inputs!$A$4,1,0)</f>
        <v>0</v>
      </c>
      <c r="I457" s="21">
        <f ca="1">IF(H457=1,HLOOKUP(MONTH(F457),Inputs!$B$11:$M$15,5),IF(YEAR($F457)&gt;$G457,0,IF(YEAR($F457)=$G457,HLOOKUP(MONTH(F457),Inputs!$B$11:$M$15,4),1)))</f>
        <v>1</v>
      </c>
      <c r="J457" s="2">
        <v>3</v>
      </c>
      <c r="K457" s="24">
        <f ca="1">$E457*I457*Inputs!$A$2</f>
        <v>3.1757000000000004</v>
      </c>
      <c r="L457" s="11">
        <f ca="1">IFERROR(J457/K457,"")</f>
        <v>0.94467361526592553</v>
      </c>
      <c r="M457" s="26">
        <f>J457/((8760)*(E457/1000))</f>
        <v>0.11862339917722811</v>
      </c>
    </row>
    <row r="458" spans="1:13" x14ac:dyDescent="0.25">
      <c r="A458" s="2">
        <v>980</v>
      </c>
      <c r="B458" s="2"/>
      <c r="C458" s="2" t="s">
        <v>5</v>
      </c>
      <c r="D458" s="2">
        <v>2</v>
      </c>
      <c r="E458" s="2">
        <v>2.887</v>
      </c>
      <c r="F458" s="12">
        <v>40422</v>
      </c>
      <c r="G458" s="18">
        <v>2013</v>
      </c>
      <c r="H458" s="2">
        <f ca="1">IF(G458=Inputs!$A$4,1,0)</f>
        <v>0</v>
      </c>
      <c r="I458" s="21">
        <f ca="1">IF(H458=1,HLOOKUP(MONTH(F458),Inputs!$B$11:$M$15,5),IF(YEAR($F458)&gt;$G458,0,IF(YEAR($F458)=$G458,HLOOKUP(MONTH(F458),Inputs!$B$11:$M$15,4),1)))</f>
        <v>1</v>
      </c>
      <c r="J458" s="2">
        <v>3</v>
      </c>
      <c r="K458" s="24">
        <f ca="1">$E458*I458*Inputs!$A$2</f>
        <v>3.1757000000000004</v>
      </c>
      <c r="L458" s="11">
        <f ca="1">IFERROR(J458/K458,"")</f>
        <v>0.94467361526592553</v>
      </c>
      <c r="M458" s="26">
        <f>J458/((8760)*(E458/1000))</f>
        <v>0.11862339917722811</v>
      </c>
    </row>
    <row r="459" spans="1:13" x14ac:dyDescent="0.25">
      <c r="A459" s="2">
        <v>981</v>
      </c>
      <c r="B459" s="2"/>
      <c r="C459" s="2" t="s">
        <v>5</v>
      </c>
      <c r="D459" s="2">
        <v>2</v>
      </c>
      <c r="E459" s="2">
        <v>2.887</v>
      </c>
      <c r="F459" s="12">
        <v>40422</v>
      </c>
      <c r="G459" s="18">
        <v>2013</v>
      </c>
      <c r="H459" s="2">
        <f ca="1">IF(G459=Inputs!$A$4,1,0)</f>
        <v>0</v>
      </c>
      <c r="I459" s="21">
        <f ca="1">IF(H459=1,HLOOKUP(MONTH(F459),Inputs!$B$11:$M$15,5),IF(YEAR($F459)&gt;$G459,0,IF(YEAR($F459)=$G459,HLOOKUP(MONTH(F459),Inputs!$B$11:$M$15,4),1)))</f>
        <v>1</v>
      </c>
      <c r="J459" s="2">
        <v>3</v>
      </c>
      <c r="K459" s="24">
        <f ca="1">$E459*I459*Inputs!$A$2</f>
        <v>3.1757000000000004</v>
      </c>
      <c r="L459" s="11">
        <f ca="1">IFERROR(J459/K459,"")</f>
        <v>0.94467361526592553</v>
      </c>
      <c r="M459" s="26">
        <f>J459/((8760)*(E459/1000))</f>
        <v>0.11862339917722811</v>
      </c>
    </row>
    <row r="460" spans="1:13" x14ac:dyDescent="0.25">
      <c r="A460" s="2">
        <v>1001</v>
      </c>
      <c r="B460" s="2"/>
      <c r="C460" s="2" t="s">
        <v>5</v>
      </c>
      <c r="D460" s="2">
        <v>9</v>
      </c>
      <c r="E460" s="2">
        <v>2.887</v>
      </c>
      <c r="F460" s="12">
        <v>40422</v>
      </c>
      <c r="G460" s="18">
        <v>2013</v>
      </c>
      <c r="H460" s="2">
        <f ca="1">IF(G460=Inputs!$A$4,1,0)</f>
        <v>0</v>
      </c>
      <c r="I460" s="21">
        <f ca="1">IF(H460=1,HLOOKUP(MONTH(F460),Inputs!$B$11:$M$15,5),IF(YEAR($F460)&gt;$G460,0,IF(YEAR($F460)=$G460,HLOOKUP(MONTH(F460),Inputs!$B$11:$M$15,4),1)))</f>
        <v>1</v>
      </c>
      <c r="J460" s="2">
        <v>3</v>
      </c>
      <c r="K460" s="24">
        <f ca="1">$E460*I460*Inputs!$A$2</f>
        <v>3.1757000000000004</v>
      </c>
      <c r="L460" s="11">
        <f ca="1">IFERROR(J460/K460,"")</f>
        <v>0.94467361526592553</v>
      </c>
      <c r="M460" s="26">
        <f>J460/((8760)*(E460/1000))</f>
        <v>0.11862339917722811</v>
      </c>
    </row>
    <row r="461" spans="1:13" x14ac:dyDescent="0.25">
      <c r="A461" s="2">
        <v>1003</v>
      </c>
      <c r="B461" s="2"/>
      <c r="C461" s="2" t="s">
        <v>5</v>
      </c>
      <c r="D461" s="2">
        <v>9</v>
      </c>
      <c r="E461" s="2">
        <v>2.887</v>
      </c>
      <c r="F461" s="12">
        <v>40422</v>
      </c>
      <c r="G461" s="18">
        <v>2013</v>
      </c>
      <c r="H461" s="2">
        <f ca="1">IF(G461=Inputs!$A$4,1,0)</f>
        <v>0</v>
      </c>
      <c r="I461" s="21">
        <f ca="1">IF(H461=1,HLOOKUP(MONTH(F461),Inputs!$B$11:$M$15,5),IF(YEAR($F461)&gt;$G461,0,IF(YEAR($F461)=$G461,HLOOKUP(MONTH(F461),Inputs!$B$11:$M$15,4),1)))</f>
        <v>1</v>
      </c>
      <c r="J461" s="2">
        <v>3</v>
      </c>
      <c r="K461" s="24">
        <f ca="1">$E461*I461*Inputs!$A$2</f>
        <v>3.1757000000000004</v>
      </c>
      <c r="L461" s="11">
        <f ca="1">IFERROR(J461/K461,"")</f>
        <v>0.94467361526592553</v>
      </c>
      <c r="M461" s="26">
        <f>J461/((8760)*(E461/1000))</f>
        <v>0.11862339917722811</v>
      </c>
    </row>
    <row r="462" spans="1:13" x14ac:dyDescent="0.25">
      <c r="A462" s="2">
        <v>1018</v>
      </c>
      <c r="B462" s="2"/>
      <c r="C462" s="2" t="s">
        <v>5</v>
      </c>
      <c r="D462" s="2">
        <v>2</v>
      </c>
      <c r="E462" s="2">
        <v>2.887</v>
      </c>
      <c r="F462" s="12">
        <v>40422</v>
      </c>
      <c r="G462" s="18">
        <v>2013</v>
      </c>
      <c r="H462" s="2">
        <f ca="1">IF(G462=Inputs!$A$4,1,0)</f>
        <v>0</v>
      </c>
      <c r="I462" s="21">
        <f ca="1">IF(H462=1,HLOOKUP(MONTH(F462),Inputs!$B$11:$M$15,5),IF(YEAR($F462)&gt;$G462,0,IF(YEAR($F462)=$G462,HLOOKUP(MONTH(F462),Inputs!$B$11:$M$15,4),1)))</f>
        <v>1</v>
      </c>
      <c r="J462" s="2">
        <v>3</v>
      </c>
      <c r="K462" s="24">
        <f ca="1">$E462*I462*Inputs!$A$2</f>
        <v>3.1757000000000004</v>
      </c>
      <c r="L462" s="11">
        <f ca="1">IFERROR(J462/K462,"")</f>
        <v>0.94467361526592553</v>
      </c>
      <c r="M462" s="26">
        <f>J462/((8760)*(E462/1000))</f>
        <v>0.11862339917722811</v>
      </c>
    </row>
    <row r="463" spans="1:13" x14ac:dyDescent="0.25">
      <c r="A463" s="2">
        <v>588</v>
      </c>
      <c r="B463" s="2"/>
      <c r="C463" s="2" t="s">
        <v>5</v>
      </c>
      <c r="D463" s="2">
        <v>2</v>
      </c>
      <c r="E463" s="2">
        <v>2.887</v>
      </c>
      <c r="F463" s="12">
        <v>40330</v>
      </c>
      <c r="G463" s="18">
        <v>2014</v>
      </c>
      <c r="H463" s="2">
        <f ca="1">IF(G463=Inputs!$A$4,1,0)</f>
        <v>0</v>
      </c>
      <c r="I463" s="21">
        <f ca="1">IF(H463=1,HLOOKUP(MONTH(F463),Inputs!$B$11:$M$15,5),IF(YEAR($F463)&gt;$G463,0,IF(YEAR($F463)=$G463,HLOOKUP(MONTH(F463),Inputs!$B$11:$M$15,4),1)))</f>
        <v>1</v>
      </c>
      <c r="J463" s="2">
        <v>3</v>
      </c>
      <c r="K463" s="24">
        <f ca="1">$E463*I463*Inputs!$A$2</f>
        <v>3.1757000000000004</v>
      </c>
      <c r="L463" s="11">
        <f ca="1">IFERROR(J463/K463,"")</f>
        <v>0.94467361526592553</v>
      </c>
      <c r="M463" s="26">
        <f>J463/((8760)*(E463/1000))</f>
        <v>0.11862339917722811</v>
      </c>
    </row>
    <row r="464" spans="1:13" x14ac:dyDescent="0.25">
      <c r="A464" s="2">
        <v>596</v>
      </c>
      <c r="B464" s="2"/>
      <c r="C464" s="2" t="s">
        <v>5</v>
      </c>
      <c r="D464" s="2">
        <v>2</v>
      </c>
      <c r="E464" s="2">
        <v>2.887</v>
      </c>
      <c r="F464" s="12">
        <v>40299</v>
      </c>
      <c r="G464" s="18">
        <v>2014</v>
      </c>
      <c r="H464" s="2">
        <f ca="1">IF(G464=Inputs!$A$4,1,0)</f>
        <v>0</v>
      </c>
      <c r="I464" s="21">
        <f ca="1">IF(H464=1,HLOOKUP(MONTH(F464),Inputs!$B$11:$M$15,5),IF(YEAR($F464)&gt;$G464,0,IF(YEAR($F464)=$G464,HLOOKUP(MONTH(F464),Inputs!$B$11:$M$15,4),1)))</f>
        <v>1</v>
      </c>
      <c r="J464" s="2">
        <v>3</v>
      </c>
      <c r="K464" s="24">
        <f ca="1">$E464*I464*Inputs!$A$2</f>
        <v>3.1757000000000004</v>
      </c>
      <c r="L464" s="11">
        <f ca="1">IFERROR(J464/K464,"")</f>
        <v>0.94467361526592553</v>
      </c>
      <c r="M464" s="26">
        <f>J464/((8760)*(E464/1000))</f>
        <v>0.11862339917722811</v>
      </c>
    </row>
    <row r="465" spans="1:13" x14ac:dyDescent="0.25">
      <c r="A465" s="2">
        <v>625</v>
      </c>
      <c r="B465" s="2"/>
      <c r="C465" s="2" t="s">
        <v>5</v>
      </c>
      <c r="D465" s="2">
        <v>9</v>
      </c>
      <c r="E465" s="2">
        <v>2.887</v>
      </c>
      <c r="F465" s="12">
        <v>40299</v>
      </c>
      <c r="G465" s="18">
        <v>2014</v>
      </c>
      <c r="H465" s="2">
        <f ca="1">IF(G465=Inputs!$A$4,1,0)</f>
        <v>0</v>
      </c>
      <c r="I465" s="21">
        <f ca="1">IF(H465=1,HLOOKUP(MONTH(F465),Inputs!$B$11:$M$15,5),IF(YEAR($F465)&gt;$G465,0,IF(YEAR($F465)=$G465,HLOOKUP(MONTH(F465),Inputs!$B$11:$M$15,4),1)))</f>
        <v>1</v>
      </c>
      <c r="J465" s="2">
        <v>3</v>
      </c>
      <c r="K465" s="24">
        <f ca="1">$E465*I465*Inputs!$A$2</f>
        <v>3.1757000000000004</v>
      </c>
      <c r="L465" s="11">
        <f ca="1">IFERROR(J465/K465,"")</f>
        <v>0.94467361526592553</v>
      </c>
      <c r="M465" s="26">
        <f>J465/((8760)*(E465/1000))</f>
        <v>0.11862339917722811</v>
      </c>
    </row>
    <row r="466" spans="1:13" x14ac:dyDescent="0.25">
      <c r="A466" s="2">
        <v>720</v>
      </c>
      <c r="B466" s="2"/>
      <c r="C466" s="2" t="s">
        <v>5</v>
      </c>
      <c r="D466" s="2">
        <v>2</v>
      </c>
      <c r="E466" s="2">
        <v>2.887</v>
      </c>
      <c r="F466" s="12">
        <v>40299</v>
      </c>
      <c r="G466" s="18">
        <v>2014</v>
      </c>
      <c r="H466" s="2">
        <f ca="1">IF(G466=Inputs!$A$4,1,0)</f>
        <v>0</v>
      </c>
      <c r="I466" s="21">
        <f ca="1">IF(H466=1,HLOOKUP(MONTH(F466),Inputs!$B$11:$M$15,5),IF(YEAR($F466)&gt;$G466,0,IF(YEAR($F466)=$G466,HLOOKUP(MONTH(F466),Inputs!$B$11:$M$15,4),1)))</f>
        <v>1</v>
      </c>
      <c r="J466" s="2">
        <v>3</v>
      </c>
      <c r="K466" s="24">
        <f ca="1">$E466*I466*Inputs!$A$2</f>
        <v>3.1757000000000004</v>
      </c>
      <c r="L466" s="11">
        <f ca="1">IFERROR(J466/K466,"")</f>
        <v>0.94467361526592553</v>
      </c>
      <c r="M466" s="26">
        <f>J466/((8760)*(E466/1000))</f>
        <v>0.11862339917722811</v>
      </c>
    </row>
    <row r="467" spans="1:13" x14ac:dyDescent="0.25">
      <c r="A467" s="2">
        <v>829</v>
      </c>
      <c r="B467" s="2"/>
      <c r="C467" s="2" t="s">
        <v>5</v>
      </c>
      <c r="D467" s="2">
        <v>2</v>
      </c>
      <c r="E467" s="2">
        <v>2.887</v>
      </c>
      <c r="F467" s="12">
        <v>40391</v>
      </c>
      <c r="G467" s="18">
        <v>2014</v>
      </c>
      <c r="H467" s="2">
        <f ca="1">IF(G467=Inputs!$A$4,1,0)</f>
        <v>0</v>
      </c>
      <c r="I467" s="21">
        <f ca="1">IF(H467=1,HLOOKUP(MONTH(F467),Inputs!$B$11:$M$15,5),IF(YEAR($F467)&gt;$G467,0,IF(YEAR($F467)=$G467,HLOOKUP(MONTH(F467),Inputs!$B$11:$M$15,4),1)))</f>
        <v>1</v>
      </c>
      <c r="J467" s="2">
        <v>3</v>
      </c>
      <c r="K467" s="24">
        <f ca="1">$E467*I467*Inputs!$A$2</f>
        <v>3.1757000000000004</v>
      </c>
      <c r="L467" s="11">
        <f ca="1">IFERROR(J467/K467,"")</f>
        <v>0.94467361526592553</v>
      </c>
      <c r="M467" s="26">
        <f>J467/((8760)*(E467/1000))</f>
        <v>0.11862339917722811</v>
      </c>
    </row>
    <row r="468" spans="1:13" x14ac:dyDescent="0.25">
      <c r="A468" s="2">
        <v>859</v>
      </c>
      <c r="B468" s="2"/>
      <c r="C468" s="2" t="s">
        <v>5</v>
      </c>
      <c r="D468" s="2">
        <v>2</v>
      </c>
      <c r="E468" s="2">
        <v>2.887</v>
      </c>
      <c r="F468" s="12">
        <v>40391</v>
      </c>
      <c r="G468" s="18">
        <v>2014</v>
      </c>
      <c r="H468" s="2">
        <f ca="1">IF(G468=Inputs!$A$4,1,0)</f>
        <v>0</v>
      </c>
      <c r="I468" s="21">
        <f ca="1">IF(H468=1,HLOOKUP(MONTH(F468),Inputs!$B$11:$M$15,5),IF(YEAR($F468)&gt;$G468,0,IF(YEAR($F468)=$G468,HLOOKUP(MONTH(F468),Inputs!$B$11:$M$15,4),1)))</f>
        <v>1</v>
      </c>
      <c r="J468" s="2">
        <v>3</v>
      </c>
      <c r="K468" s="24">
        <f ca="1">$E468*I468*Inputs!$A$2</f>
        <v>3.1757000000000004</v>
      </c>
      <c r="L468" s="11">
        <f ca="1">IFERROR(J468/K468,"")</f>
        <v>0.94467361526592553</v>
      </c>
      <c r="M468" s="26">
        <f>J468/((8760)*(E468/1000))</f>
        <v>0.11862339917722811</v>
      </c>
    </row>
    <row r="469" spans="1:13" x14ac:dyDescent="0.25">
      <c r="A469" s="2">
        <v>933</v>
      </c>
      <c r="B469" s="2"/>
      <c r="C469" s="2" t="s">
        <v>5</v>
      </c>
      <c r="D469" s="2">
        <v>2</v>
      </c>
      <c r="E469" s="2">
        <v>2.887</v>
      </c>
      <c r="F469" s="12">
        <v>40391</v>
      </c>
      <c r="G469" s="18">
        <v>2014</v>
      </c>
      <c r="H469" s="2">
        <f ca="1">IF(G469=Inputs!$A$4,1,0)</f>
        <v>0</v>
      </c>
      <c r="I469" s="21">
        <f ca="1">IF(H469=1,HLOOKUP(MONTH(F469),Inputs!$B$11:$M$15,5),IF(YEAR($F469)&gt;$G469,0,IF(YEAR($F469)=$G469,HLOOKUP(MONTH(F469),Inputs!$B$11:$M$15,4),1)))</f>
        <v>1</v>
      </c>
      <c r="J469" s="2">
        <v>3</v>
      </c>
      <c r="K469" s="24">
        <f ca="1">$E469*I469*Inputs!$A$2</f>
        <v>3.1757000000000004</v>
      </c>
      <c r="L469" s="11">
        <f ca="1">IFERROR(J469/K469,"")</f>
        <v>0.94467361526592553</v>
      </c>
      <c r="M469" s="26">
        <f>J469/((8760)*(E469/1000))</f>
        <v>0.11862339917722811</v>
      </c>
    </row>
    <row r="470" spans="1:13" x14ac:dyDescent="0.25">
      <c r="A470" s="2">
        <v>980</v>
      </c>
      <c r="B470" s="2"/>
      <c r="C470" s="2" t="s">
        <v>5</v>
      </c>
      <c r="D470" s="2">
        <v>2</v>
      </c>
      <c r="E470" s="2">
        <v>2.887</v>
      </c>
      <c r="F470" s="12">
        <v>40422</v>
      </c>
      <c r="G470" s="18">
        <v>2014</v>
      </c>
      <c r="H470" s="2">
        <f ca="1">IF(G470=Inputs!$A$4,1,0)</f>
        <v>0</v>
      </c>
      <c r="I470" s="21">
        <f ca="1">IF(H470=1,HLOOKUP(MONTH(F470),Inputs!$B$11:$M$15,5),IF(YEAR($F470)&gt;$G470,0,IF(YEAR($F470)=$G470,HLOOKUP(MONTH(F470),Inputs!$B$11:$M$15,4),1)))</f>
        <v>1</v>
      </c>
      <c r="J470" s="2">
        <v>3</v>
      </c>
      <c r="K470" s="24">
        <f ca="1">$E470*I470*Inputs!$A$2</f>
        <v>3.1757000000000004</v>
      </c>
      <c r="L470" s="11">
        <f ca="1">IFERROR(J470/K470,"")</f>
        <v>0.94467361526592553</v>
      </c>
      <c r="M470" s="26">
        <f>J470/((8760)*(E470/1000))</f>
        <v>0.11862339917722811</v>
      </c>
    </row>
    <row r="471" spans="1:13" x14ac:dyDescent="0.25">
      <c r="A471" s="2">
        <v>981</v>
      </c>
      <c r="B471" s="2"/>
      <c r="C471" s="2" t="s">
        <v>5</v>
      </c>
      <c r="D471" s="2">
        <v>2</v>
      </c>
      <c r="E471" s="2">
        <v>2.887</v>
      </c>
      <c r="F471" s="12">
        <v>40422</v>
      </c>
      <c r="G471" s="18">
        <v>2014</v>
      </c>
      <c r="H471" s="2">
        <f ca="1">IF(G471=Inputs!$A$4,1,0)</f>
        <v>0</v>
      </c>
      <c r="I471" s="21">
        <f ca="1">IF(H471=1,HLOOKUP(MONTH(F471),Inputs!$B$11:$M$15,5),IF(YEAR($F471)&gt;$G471,0,IF(YEAR($F471)=$G471,HLOOKUP(MONTH(F471),Inputs!$B$11:$M$15,4),1)))</f>
        <v>1</v>
      </c>
      <c r="J471" s="2">
        <v>3</v>
      </c>
      <c r="K471" s="24">
        <f ca="1">$E471*I471*Inputs!$A$2</f>
        <v>3.1757000000000004</v>
      </c>
      <c r="L471" s="11">
        <f ca="1">IFERROR(J471/K471,"")</f>
        <v>0.94467361526592553</v>
      </c>
      <c r="M471" s="26">
        <f>J471/((8760)*(E471/1000))</f>
        <v>0.11862339917722811</v>
      </c>
    </row>
    <row r="472" spans="1:13" x14ac:dyDescent="0.25">
      <c r="A472" s="2">
        <v>1001</v>
      </c>
      <c r="B472" s="2"/>
      <c r="C472" s="2" t="s">
        <v>5</v>
      </c>
      <c r="D472" s="2">
        <v>9</v>
      </c>
      <c r="E472" s="2">
        <v>2.887</v>
      </c>
      <c r="F472" s="12">
        <v>40422</v>
      </c>
      <c r="G472" s="18">
        <v>2014</v>
      </c>
      <c r="H472" s="2">
        <f ca="1">IF(G472=Inputs!$A$4,1,0)</f>
        <v>0</v>
      </c>
      <c r="I472" s="21">
        <f ca="1">IF(H472=1,HLOOKUP(MONTH(F472),Inputs!$B$11:$M$15,5),IF(YEAR($F472)&gt;$G472,0,IF(YEAR($F472)=$G472,HLOOKUP(MONTH(F472),Inputs!$B$11:$M$15,4),1)))</f>
        <v>1</v>
      </c>
      <c r="J472" s="2">
        <v>3</v>
      </c>
      <c r="K472" s="24">
        <f ca="1">$E472*I472*Inputs!$A$2</f>
        <v>3.1757000000000004</v>
      </c>
      <c r="L472" s="11">
        <f ca="1">IFERROR(J472/K472,"")</f>
        <v>0.94467361526592553</v>
      </c>
      <c r="M472" s="26">
        <f>J472/((8760)*(E472/1000))</f>
        <v>0.11862339917722811</v>
      </c>
    </row>
    <row r="473" spans="1:13" x14ac:dyDescent="0.25">
      <c r="A473" s="2">
        <v>1003</v>
      </c>
      <c r="B473" s="2"/>
      <c r="C473" s="2" t="s">
        <v>5</v>
      </c>
      <c r="D473" s="2">
        <v>9</v>
      </c>
      <c r="E473" s="2">
        <v>2.887</v>
      </c>
      <c r="F473" s="12">
        <v>40422</v>
      </c>
      <c r="G473" s="18">
        <v>2014</v>
      </c>
      <c r="H473" s="2">
        <f ca="1">IF(G473=Inputs!$A$4,1,0)</f>
        <v>0</v>
      </c>
      <c r="I473" s="21">
        <f ca="1">IF(H473=1,HLOOKUP(MONTH(F473),Inputs!$B$11:$M$15,5),IF(YEAR($F473)&gt;$G473,0,IF(YEAR($F473)=$G473,HLOOKUP(MONTH(F473),Inputs!$B$11:$M$15,4),1)))</f>
        <v>1</v>
      </c>
      <c r="J473" s="2">
        <v>3</v>
      </c>
      <c r="K473" s="24">
        <f ca="1">$E473*I473*Inputs!$A$2</f>
        <v>3.1757000000000004</v>
      </c>
      <c r="L473" s="11">
        <f ca="1">IFERROR(J473/K473,"")</f>
        <v>0.94467361526592553</v>
      </c>
      <c r="M473" s="26">
        <f>J473/((8760)*(E473/1000))</f>
        <v>0.11862339917722811</v>
      </c>
    </row>
    <row r="474" spans="1:13" x14ac:dyDescent="0.25">
      <c r="A474" s="2">
        <v>1018</v>
      </c>
      <c r="B474" s="2"/>
      <c r="C474" s="2" t="s">
        <v>5</v>
      </c>
      <c r="D474" s="2">
        <v>2</v>
      </c>
      <c r="E474" s="2">
        <v>2.887</v>
      </c>
      <c r="F474" s="12">
        <v>40422</v>
      </c>
      <c r="G474" s="18">
        <v>2014</v>
      </c>
      <c r="H474" s="2">
        <f ca="1">IF(G474=Inputs!$A$4,1,0)</f>
        <v>0</v>
      </c>
      <c r="I474" s="21">
        <f ca="1">IF(H474=1,HLOOKUP(MONTH(F474),Inputs!$B$11:$M$15,5),IF(YEAR($F474)&gt;$G474,0,IF(YEAR($F474)=$G474,HLOOKUP(MONTH(F474),Inputs!$B$11:$M$15,4),1)))</f>
        <v>1</v>
      </c>
      <c r="J474" s="2">
        <v>3</v>
      </c>
      <c r="K474" s="24">
        <f ca="1">$E474*I474*Inputs!$A$2</f>
        <v>3.1757000000000004</v>
      </c>
      <c r="L474" s="11">
        <f ca="1">IFERROR(J474/K474,"")</f>
        <v>0.94467361526592553</v>
      </c>
      <c r="M474" s="26">
        <f>J474/((8760)*(E474/1000))</f>
        <v>0.11862339917722811</v>
      </c>
    </row>
    <row r="475" spans="1:13" x14ac:dyDescent="0.25">
      <c r="A475" s="2">
        <v>727</v>
      </c>
      <c r="B475" s="2"/>
      <c r="C475" s="2" t="s">
        <v>5</v>
      </c>
      <c r="D475" s="2">
        <v>4</v>
      </c>
      <c r="E475" s="2">
        <v>2.8860000000000001</v>
      </c>
      <c r="F475" s="12">
        <v>40299</v>
      </c>
      <c r="G475" s="18">
        <v>2011</v>
      </c>
      <c r="H475" s="2">
        <f ca="1">IF(G475=Inputs!$A$4,1,0)</f>
        <v>0</v>
      </c>
      <c r="I475" s="21">
        <f ca="1">IF(H475=1,HLOOKUP(MONTH(F475),Inputs!$B$11:$M$15,5),IF(YEAR($F475)&gt;$G475,0,IF(YEAR($F475)=$G475,HLOOKUP(MONTH(F475),Inputs!$B$11:$M$15,4),1)))</f>
        <v>1</v>
      </c>
      <c r="J475" s="2">
        <v>3</v>
      </c>
      <c r="K475" s="24">
        <f ca="1">$E475*I475*Inputs!$A$2</f>
        <v>3.1746000000000003</v>
      </c>
      <c r="L475" s="11">
        <f ca="1">IFERROR(J475/K475,"")</f>
        <v>0.94500094500094489</v>
      </c>
      <c r="M475" s="26">
        <f>J475/((8760)*(E475/1000))</f>
        <v>0.11866450222614607</v>
      </c>
    </row>
    <row r="476" spans="1:13" x14ac:dyDescent="0.25">
      <c r="A476" s="2">
        <v>826</v>
      </c>
      <c r="B476" s="2"/>
      <c r="C476" s="2" t="s">
        <v>5</v>
      </c>
      <c r="D476" s="2">
        <v>2</v>
      </c>
      <c r="E476" s="2">
        <v>2.8860000000000001</v>
      </c>
      <c r="F476" s="12">
        <v>40360</v>
      </c>
      <c r="G476" s="18">
        <v>2011</v>
      </c>
      <c r="H476" s="2">
        <f ca="1">IF(G476=Inputs!$A$4,1,0)</f>
        <v>0</v>
      </c>
      <c r="I476" s="21">
        <f ca="1">IF(H476=1,HLOOKUP(MONTH(F476),Inputs!$B$11:$M$15,5),IF(YEAR($F476)&gt;$G476,0,IF(YEAR($F476)=$G476,HLOOKUP(MONTH(F476),Inputs!$B$11:$M$15,4),1)))</f>
        <v>1</v>
      </c>
      <c r="J476" s="2">
        <v>3</v>
      </c>
      <c r="K476" s="24">
        <f ca="1">$E476*I476*Inputs!$A$2</f>
        <v>3.1746000000000003</v>
      </c>
      <c r="L476" s="11">
        <f ca="1">IFERROR(J476/K476,"")</f>
        <v>0.94500094500094489</v>
      </c>
      <c r="M476" s="26">
        <f>J476/((8760)*(E476/1000))</f>
        <v>0.11866450222614607</v>
      </c>
    </row>
    <row r="477" spans="1:13" x14ac:dyDescent="0.25">
      <c r="A477" s="2">
        <v>852</v>
      </c>
      <c r="B477" s="2"/>
      <c r="C477" s="2" t="s">
        <v>5</v>
      </c>
      <c r="D477" s="2">
        <v>2</v>
      </c>
      <c r="E477" s="2">
        <v>2.8860000000000001</v>
      </c>
      <c r="F477" s="12">
        <v>40299</v>
      </c>
      <c r="G477" s="18">
        <v>2011</v>
      </c>
      <c r="H477" s="2">
        <f ca="1">IF(G477=Inputs!$A$4,1,0)</f>
        <v>0</v>
      </c>
      <c r="I477" s="21">
        <f ca="1">IF(H477=1,HLOOKUP(MONTH(F477),Inputs!$B$11:$M$15,5),IF(YEAR($F477)&gt;$G477,0,IF(YEAR($F477)=$G477,HLOOKUP(MONTH(F477),Inputs!$B$11:$M$15,4),1)))</f>
        <v>1</v>
      </c>
      <c r="J477" s="2">
        <v>3</v>
      </c>
      <c r="K477" s="24">
        <f ca="1">$E477*I477*Inputs!$A$2</f>
        <v>3.1746000000000003</v>
      </c>
      <c r="L477" s="11">
        <f ca="1">IFERROR(J477/K477,"")</f>
        <v>0.94500094500094489</v>
      </c>
      <c r="M477" s="26">
        <f>J477/((8760)*(E477/1000))</f>
        <v>0.11866450222614607</v>
      </c>
    </row>
    <row r="478" spans="1:13" x14ac:dyDescent="0.25">
      <c r="A478" s="2">
        <v>1004</v>
      </c>
      <c r="B478" s="2"/>
      <c r="C478" s="2" t="s">
        <v>5</v>
      </c>
      <c r="D478" s="2">
        <v>2</v>
      </c>
      <c r="E478" s="2">
        <v>2.8860000000000001</v>
      </c>
      <c r="F478" s="12">
        <v>40422</v>
      </c>
      <c r="G478" s="18">
        <v>2011</v>
      </c>
      <c r="H478" s="2">
        <f ca="1">IF(G478=Inputs!$A$4,1,0)</f>
        <v>0</v>
      </c>
      <c r="I478" s="21">
        <f ca="1">IF(H478=1,HLOOKUP(MONTH(F478),Inputs!$B$11:$M$15,5),IF(YEAR($F478)&gt;$G478,0,IF(YEAR($F478)=$G478,HLOOKUP(MONTH(F478),Inputs!$B$11:$M$15,4),1)))</f>
        <v>1</v>
      </c>
      <c r="J478" s="2">
        <v>3</v>
      </c>
      <c r="K478" s="24">
        <f ca="1">$E478*I478*Inputs!$A$2</f>
        <v>3.1746000000000003</v>
      </c>
      <c r="L478" s="11">
        <f ca="1">IFERROR(J478/K478,"")</f>
        <v>0.94500094500094489</v>
      </c>
      <c r="M478" s="26">
        <f>J478/((8760)*(E478/1000))</f>
        <v>0.11866450222614607</v>
      </c>
    </row>
    <row r="479" spans="1:13" x14ac:dyDescent="0.25">
      <c r="A479" s="2">
        <v>727</v>
      </c>
      <c r="B479" s="2"/>
      <c r="C479" s="2" t="s">
        <v>5</v>
      </c>
      <c r="D479" s="2">
        <v>4</v>
      </c>
      <c r="E479" s="2">
        <v>2.8860000000000001</v>
      </c>
      <c r="F479" s="12">
        <v>40299</v>
      </c>
      <c r="G479" s="18">
        <v>2012</v>
      </c>
      <c r="H479" s="2">
        <f ca="1">IF(G479=Inputs!$A$4,1,0)</f>
        <v>0</v>
      </c>
      <c r="I479" s="21">
        <f ca="1">IF(H479=1,HLOOKUP(MONTH(F479),Inputs!$B$11:$M$15,5),IF(YEAR($F479)&gt;$G479,0,IF(YEAR($F479)=$G479,HLOOKUP(MONTH(F479),Inputs!$B$11:$M$15,4),1)))</f>
        <v>1</v>
      </c>
      <c r="J479" s="2">
        <v>3</v>
      </c>
      <c r="K479" s="24">
        <f ca="1">$E479*I479*Inputs!$A$2</f>
        <v>3.1746000000000003</v>
      </c>
      <c r="L479" s="11">
        <f ca="1">IFERROR(J479/K479,"")</f>
        <v>0.94500094500094489</v>
      </c>
      <c r="M479" s="26">
        <f>J479/((8760)*(E479/1000))</f>
        <v>0.11866450222614607</v>
      </c>
    </row>
    <row r="480" spans="1:13" x14ac:dyDescent="0.25">
      <c r="A480" s="2">
        <v>826</v>
      </c>
      <c r="B480" s="2"/>
      <c r="C480" s="2" t="s">
        <v>5</v>
      </c>
      <c r="D480" s="2">
        <v>2</v>
      </c>
      <c r="E480" s="2">
        <v>2.8860000000000001</v>
      </c>
      <c r="F480" s="12">
        <v>40360</v>
      </c>
      <c r="G480" s="18">
        <v>2012</v>
      </c>
      <c r="H480" s="2">
        <f ca="1">IF(G480=Inputs!$A$4,1,0)</f>
        <v>0</v>
      </c>
      <c r="I480" s="21">
        <f ca="1">IF(H480=1,HLOOKUP(MONTH(F480),Inputs!$B$11:$M$15,5),IF(YEAR($F480)&gt;$G480,0,IF(YEAR($F480)=$G480,HLOOKUP(MONTH(F480),Inputs!$B$11:$M$15,4),1)))</f>
        <v>1</v>
      </c>
      <c r="J480" s="2">
        <v>3</v>
      </c>
      <c r="K480" s="24">
        <f ca="1">$E480*I480*Inputs!$A$2</f>
        <v>3.1746000000000003</v>
      </c>
      <c r="L480" s="11">
        <f ca="1">IFERROR(J480/K480,"")</f>
        <v>0.94500094500094489</v>
      </c>
      <c r="M480" s="26">
        <f>J480/((8760)*(E480/1000))</f>
        <v>0.11866450222614607</v>
      </c>
    </row>
    <row r="481" spans="1:13" x14ac:dyDescent="0.25">
      <c r="A481" s="2">
        <v>852</v>
      </c>
      <c r="B481" s="2"/>
      <c r="C481" s="2" t="s">
        <v>5</v>
      </c>
      <c r="D481" s="2">
        <v>2</v>
      </c>
      <c r="E481" s="2">
        <v>2.8860000000000001</v>
      </c>
      <c r="F481" s="12">
        <v>40299</v>
      </c>
      <c r="G481" s="18">
        <v>2012</v>
      </c>
      <c r="H481" s="2">
        <f ca="1">IF(G481=Inputs!$A$4,1,0)</f>
        <v>0</v>
      </c>
      <c r="I481" s="21">
        <f ca="1">IF(H481=1,HLOOKUP(MONTH(F481),Inputs!$B$11:$M$15,5),IF(YEAR($F481)&gt;$G481,0,IF(YEAR($F481)=$G481,HLOOKUP(MONTH(F481),Inputs!$B$11:$M$15,4),1)))</f>
        <v>1</v>
      </c>
      <c r="J481" s="2">
        <v>3</v>
      </c>
      <c r="K481" s="24">
        <f ca="1">$E481*I481*Inputs!$A$2</f>
        <v>3.1746000000000003</v>
      </c>
      <c r="L481" s="11">
        <f ca="1">IFERROR(J481/K481,"")</f>
        <v>0.94500094500094489</v>
      </c>
      <c r="M481" s="26">
        <f>J481/((8760)*(E481/1000))</f>
        <v>0.11866450222614607</v>
      </c>
    </row>
    <row r="482" spans="1:13" x14ac:dyDescent="0.25">
      <c r="A482" s="2">
        <v>1004</v>
      </c>
      <c r="B482" s="2"/>
      <c r="C482" s="2" t="s">
        <v>5</v>
      </c>
      <c r="D482" s="2">
        <v>2</v>
      </c>
      <c r="E482" s="2">
        <v>2.8860000000000001</v>
      </c>
      <c r="F482" s="12">
        <v>40422</v>
      </c>
      <c r="G482" s="18">
        <v>2012</v>
      </c>
      <c r="H482" s="2">
        <f ca="1">IF(G482=Inputs!$A$4,1,0)</f>
        <v>0</v>
      </c>
      <c r="I482" s="21">
        <f ca="1">IF(H482=1,HLOOKUP(MONTH(F482),Inputs!$B$11:$M$15,5),IF(YEAR($F482)&gt;$G482,0,IF(YEAR($F482)=$G482,HLOOKUP(MONTH(F482),Inputs!$B$11:$M$15,4),1)))</f>
        <v>1</v>
      </c>
      <c r="J482" s="2">
        <v>3</v>
      </c>
      <c r="K482" s="24">
        <f ca="1">$E482*I482*Inputs!$A$2</f>
        <v>3.1746000000000003</v>
      </c>
      <c r="L482" s="11">
        <f ca="1">IFERROR(J482/K482,"")</f>
        <v>0.94500094500094489</v>
      </c>
      <c r="M482" s="26">
        <f>J482/((8760)*(E482/1000))</f>
        <v>0.11866450222614607</v>
      </c>
    </row>
    <row r="483" spans="1:13" x14ac:dyDescent="0.25">
      <c r="A483" s="2">
        <v>727</v>
      </c>
      <c r="B483" s="2"/>
      <c r="C483" s="2" t="s">
        <v>5</v>
      </c>
      <c r="D483" s="2">
        <v>4</v>
      </c>
      <c r="E483" s="2">
        <v>2.8860000000000001</v>
      </c>
      <c r="F483" s="12">
        <v>40299</v>
      </c>
      <c r="G483" s="18">
        <v>2013</v>
      </c>
      <c r="H483" s="2">
        <f ca="1">IF(G483=Inputs!$A$4,1,0)</f>
        <v>0</v>
      </c>
      <c r="I483" s="21">
        <f ca="1">IF(H483=1,HLOOKUP(MONTH(F483),Inputs!$B$11:$M$15,5),IF(YEAR($F483)&gt;$G483,0,IF(YEAR($F483)=$G483,HLOOKUP(MONTH(F483),Inputs!$B$11:$M$15,4),1)))</f>
        <v>1</v>
      </c>
      <c r="J483" s="2">
        <v>3</v>
      </c>
      <c r="K483" s="24">
        <f ca="1">$E483*I483*Inputs!$A$2</f>
        <v>3.1746000000000003</v>
      </c>
      <c r="L483" s="11">
        <f ca="1">IFERROR(J483/K483,"")</f>
        <v>0.94500094500094489</v>
      </c>
      <c r="M483" s="26">
        <f>J483/((8760)*(E483/1000))</f>
        <v>0.11866450222614607</v>
      </c>
    </row>
    <row r="484" spans="1:13" x14ac:dyDescent="0.25">
      <c r="A484" s="2">
        <v>826</v>
      </c>
      <c r="B484" s="2"/>
      <c r="C484" s="2" t="s">
        <v>5</v>
      </c>
      <c r="D484" s="2">
        <v>2</v>
      </c>
      <c r="E484" s="2">
        <v>2.8860000000000001</v>
      </c>
      <c r="F484" s="12">
        <v>40360</v>
      </c>
      <c r="G484" s="18">
        <v>2013</v>
      </c>
      <c r="H484" s="2">
        <f ca="1">IF(G484=Inputs!$A$4,1,0)</f>
        <v>0</v>
      </c>
      <c r="I484" s="21">
        <f ca="1">IF(H484=1,HLOOKUP(MONTH(F484),Inputs!$B$11:$M$15,5),IF(YEAR($F484)&gt;$G484,0,IF(YEAR($F484)=$G484,HLOOKUP(MONTH(F484),Inputs!$B$11:$M$15,4),1)))</f>
        <v>1</v>
      </c>
      <c r="J484" s="2">
        <v>3</v>
      </c>
      <c r="K484" s="24">
        <f ca="1">$E484*I484*Inputs!$A$2</f>
        <v>3.1746000000000003</v>
      </c>
      <c r="L484" s="11">
        <f ca="1">IFERROR(J484/K484,"")</f>
        <v>0.94500094500094489</v>
      </c>
      <c r="M484" s="26">
        <f>J484/((8760)*(E484/1000))</f>
        <v>0.11866450222614607</v>
      </c>
    </row>
    <row r="485" spans="1:13" x14ac:dyDescent="0.25">
      <c r="A485" s="2">
        <v>852</v>
      </c>
      <c r="B485" s="2"/>
      <c r="C485" s="2" t="s">
        <v>5</v>
      </c>
      <c r="D485" s="2">
        <v>2</v>
      </c>
      <c r="E485" s="2">
        <v>2.8860000000000001</v>
      </c>
      <c r="F485" s="12">
        <v>40299</v>
      </c>
      <c r="G485" s="18">
        <v>2013</v>
      </c>
      <c r="H485" s="2">
        <f ca="1">IF(G485=Inputs!$A$4,1,0)</f>
        <v>0</v>
      </c>
      <c r="I485" s="21">
        <f ca="1">IF(H485=1,HLOOKUP(MONTH(F485),Inputs!$B$11:$M$15,5),IF(YEAR($F485)&gt;$G485,0,IF(YEAR($F485)=$G485,HLOOKUP(MONTH(F485),Inputs!$B$11:$M$15,4),1)))</f>
        <v>1</v>
      </c>
      <c r="J485" s="2">
        <v>3</v>
      </c>
      <c r="K485" s="24">
        <f ca="1">$E485*I485*Inputs!$A$2</f>
        <v>3.1746000000000003</v>
      </c>
      <c r="L485" s="11">
        <f ca="1">IFERROR(J485/K485,"")</f>
        <v>0.94500094500094489</v>
      </c>
      <c r="M485" s="26">
        <f>J485/((8760)*(E485/1000))</f>
        <v>0.11866450222614607</v>
      </c>
    </row>
    <row r="486" spans="1:13" x14ac:dyDescent="0.25">
      <c r="A486" s="2">
        <v>1004</v>
      </c>
      <c r="B486" s="2"/>
      <c r="C486" s="2" t="s">
        <v>5</v>
      </c>
      <c r="D486" s="2">
        <v>2</v>
      </c>
      <c r="E486" s="2">
        <v>2.8860000000000001</v>
      </c>
      <c r="F486" s="12">
        <v>40422</v>
      </c>
      <c r="G486" s="18">
        <v>2013</v>
      </c>
      <c r="H486" s="2">
        <f ca="1">IF(G486=Inputs!$A$4,1,0)</f>
        <v>0</v>
      </c>
      <c r="I486" s="21">
        <f ca="1">IF(H486=1,HLOOKUP(MONTH(F486),Inputs!$B$11:$M$15,5),IF(YEAR($F486)&gt;$G486,0,IF(YEAR($F486)=$G486,HLOOKUP(MONTH(F486),Inputs!$B$11:$M$15,4),1)))</f>
        <v>1</v>
      </c>
      <c r="J486" s="2">
        <v>3</v>
      </c>
      <c r="K486" s="24">
        <f ca="1">$E486*I486*Inputs!$A$2</f>
        <v>3.1746000000000003</v>
      </c>
      <c r="L486" s="11">
        <f ca="1">IFERROR(J486/K486,"")</f>
        <v>0.94500094500094489</v>
      </c>
      <c r="M486" s="26">
        <f>J486/((8760)*(E486/1000))</f>
        <v>0.11866450222614607</v>
      </c>
    </row>
    <row r="487" spans="1:13" x14ac:dyDescent="0.25">
      <c r="A487" s="2">
        <v>727</v>
      </c>
      <c r="B487" s="2"/>
      <c r="C487" s="2" t="s">
        <v>5</v>
      </c>
      <c r="D487" s="2">
        <v>4</v>
      </c>
      <c r="E487" s="2">
        <v>2.8860000000000001</v>
      </c>
      <c r="F487" s="12">
        <v>40299</v>
      </c>
      <c r="G487" s="18">
        <v>2014</v>
      </c>
      <c r="H487" s="2">
        <f ca="1">IF(G487=Inputs!$A$4,1,0)</f>
        <v>0</v>
      </c>
      <c r="I487" s="21">
        <f ca="1">IF(H487=1,HLOOKUP(MONTH(F487),Inputs!$B$11:$M$15,5),IF(YEAR($F487)&gt;$G487,0,IF(YEAR($F487)=$G487,HLOOKUP(MONTH(F487),Inputs!$B$11:$M$15,4),1)))</f>
        <v>1</v>
      </c>
      <c r="J487" s="2">
        <v>3</v>
      </c>
      <c r="K487" s="24">
        <f ca="1">$E487*I487*Inputs!$A$2</f>
        <v>3.1746000000000003</v>
      </c>
      <c r="L487" s="11">
        <f ca="1">IFERROR(J487/K487,"")</f>
        <v>0.94500094500094489</v>
      </c>
      <c r="M487" s="26">
        <f>J487/((8760)*(E487/1000))</f>
        <v>0.11866450222614607</v>
      </c>
    </row>
    <row r="488" spans="1:13" x14ac:dyDescent="0.25">
      <c r="A488" s="2">
        <v>852</v>
      </c>
      <c r="B488" s="2"/>
      <c r="C488" s="2" t="s">
        <v>5</v>
      </c>
      <c r="D488" s="2">
        <v>2</v>
      </c>
      <c r="E488" s="2">
        <v>2.8860000000000001</v>
      </c>
      <c r="F488" s="12">
        <v>40299</v>
      </c>
      <c r="G488" s="18">
        <v>2014</v>
      </c>
      <c r="H488" s="2">
        <f ca="1">IF(G488=Inputs!$A$4,1,0)</f>
        <v>0</v>
      </c>
      <c r="I488" s="21">
        <f ca="1">IF(H488=1,HLOOKUP(MONTH(F488),Inputs!$B$11:$M$15,5),IF(YEAR($F488)&gt;$G488,0,IF(YEAR($F488)=$G488,HLOOKUP(MONTH(F488),Inputs!$B$11:$M$15,4),1)))</f>
        <v>1</v>
      </c>
      <c r="J488" s="2">
        <v>3</v>
      </c>
      <c r="K488" s="24">
        <f ca="1">$E488*I488*Inputs!$A$2</f>
        <v>3.1746000000000003</v>
      </c>
      <c r="L488" s="11">
        <f ca="1">IFERROR(J488/K488,"")</f>
        <v>0.94500094500094489</v>
      </c>
      <c r="M488" s="26">
        <f>J488/((8760)*(E488/1000))</f>
        <v>0.11866450222614607</v>
      </c>
    </row>
    <row r="489" spans="1:13" x14ac:dyDescent="0.25">
      <c r="A489" s="2">
        <v>1004</v>
      </c>
      <c r="B489" s="2"/>
      <c r="C489" s="2" t="s">
        <v>5</v>
      </c>
      <c r="D489" s="2">
        <v>2</v>
      </c>
      <c r="E489" s="2">
        <v>2.8860000000000001</v>
      </c>
      <c r="F489" s="12">
        <v>40422</v>
      </c>
      <c r="G489" s="18">
        <v>2014</v>
      </c>
      <c r="H489" s="2">
        <f ca="1">IF(G489=Inputs!$A$4,1,0)</f>
        <v>0</v>
      </c>
      <c r="I489" s="21">
        <f ca="1">IF(H489=1,HLOOKUP(MONTH(F489),Inputs!$B$11:$M$15,5),IF(YEAR($F489)&gt;$G489,0,IF(YEAR($F489)=$G489,HLOOKUP(MONTH(F489),Inputs!$B$11:$M$15,4),1)))</f>
        <v>1</v>
      </c>
      <c r="J489" s="2">
        <v>3</v>
      </c>
      <c r="K489" s="24">
        <f ca="1">$E489*I489*Inputs!$A$2</f>
        <v>3.1746000000000003</v>
      </c>
      <c r="L489" s="11">
        <f ca="1">IFERROR(J489/K489,"")</f>
        <v>0.94500094500094489</v>
      </c>
      <c r="M489" s="26">
        <f>J489/((8760)*(E489/1000))</f>
        <v>0.11866450222614607</v>
      </c>
    </row>
    <row r="490" spans="1:13" x14ac:dyDescent="0.25">
      <c r="A490" s="2">
        <v>5880</v>
      </c>
      <c r="B490" s="2"/>
      <c r="C490" s="2" t="s">
        <v>5</v>
      </c>
      <c r="D490" s="2">
        <v>6</v>
      </c>
      <c r="E490" s="2">
        <v>2.88</v>
      </c>
      <c r="F490" s="12">
        <v>41091</v>
      </c>
      <c r="G490" s="18">
        <v>2014</v>
      </c>
      <c r="H490" s="2">
        <f ca="1">IF(G490=Inputs!$A$4,1,0)</f>
        <v>0</v>
      </c>
      <c r="I490" s="21">
        <f ca="1">IF(H490=1,HLOOKUP(MONTH(F490),Inputs!$B$11:$M$15,5),IF(YEAR($F490)&gt;$G490,0,IF(YEAR($F490)=$G490,HLOOKUP(MONTH(F490),Inputs!$B$11:$M$15,4),1)))</f>
        <v>1</v>
      </c>
      <c r="J490" s="2">
        <v>3</v>
      </c>
      <c r="K490" s="24">
        <f ca="1">$E490*I490*Inputs!$A$2</f>
        <v>3.1680000000000001</v>
      </c>
      <c r="L490" s="11">
        <f ca="1">IFERROR(J490/K490,"")</f>
        <v>0.94696969696969691</v>
      </c>
      <c r="M490" s="26">
        <f>J490/((8760)*(E490/1000))</f>
        <v>0.11891171993911721</v>
      </c>
    </row>
    <row r="491" spans="1:13" x14ac:dyDescent="0.25">
      <c r="A491" s="2">
        <v>613</v>
      </c>
      <c r="B491" s="2"/>
      <c r="C491" s="2" t="s">
        <v>5</v>
      </c>
      <c r="D491" s="2">
        <v>9</v>
      </c>
      <c r="E491" s="2">
        <v>2.8769999999999998</v>
      </c>
      <c r="F491" s="12">
        <v>40299</v>
      </c>
      <c r="G491" s="18">
        <v>2011</v>
      </c>
      <c r="H491" s="2">
        <f ca="1">IF(G491=Inputs!$A$4,1,0)</f>
        <v>0</v>
      </c>
      <c r="I491" s="21">
        <f ca="1">IF(H491=1,HLOOKUP(MONTH(F491),Inputs!$B$11:$M$15,5),IF(YEAR($F491)&gt;$G491,0,IF(YEAR($F491)=$G491,HLOOKUP(MONTH(F491),Inputs!$B$11:$M$15,4),1)))</f>
        <v>1</v>
      </c>
      <c r="J491" s="2">
        <v>3</v>
      </c>
      <c r="K491" s="24">
        <f ca="1">$E491*I491*Inputs!$A$2</f>
        <v>3.1646999999999998</v>
      </c>
      <c r="L491" s="11">
        <f ca="1">IFERROR(J491/K491,"")</f>
        <v>0.9479571523367144</v>
      </c>
      <c r="M491" s="26">
        <f>J491/((8760)*(E491/1000))</f>
        <v>0.11903571547607145</v>
      </c>
    </row>
    <row r="492" spans="1:13" x14ac:dyDescent="0.25">
      <c r="A492" s="2">
        <v>613</v>
      </c>
      <c r="B492" s="2"/>
      <c r="C492" s="2" t="s">
        <v>5</v>
      </c>
      <c r="D492" s="2">
        <v>9</v>
      </c>
      <c r="E492" s="2">
        <v>2.8769999999999998</v>
      </c>
      <c r="F492" s="12">
        <v>40299</v>
      </c>
      <c r="G492" s="18">
        <v>2012</v>
      </c>
      <c r="H492" s="2">
        <f ca="1">IF(G492=Inputs!$A$4,1,0)</f>
        <v>0</v>
      </c>
      <c r="I492" s="21">
        <f ca="1">IF(H492=1,HLOOKUP(MONTH(F492),Inputs!$B$11:$M$15,5),IF(YEAR($F492)&gt;$G492,0,IF(YEAR($F492)=$G492,HLOOKUP(MONTH(F492),Inputs!$B$11:$M$15,4),1)))</f>
        <v>1</v>
      </c>
      <c r="J492" s="2">
        <v>3</v>
      </c>
      <c r="K492" s="24">
        <f ca="1">$E492*I492*Inputs!$A$2</f>
        <v>3.1646999999999998</v>
      </c>
      <c r="L492" s="11">
        <f ca="1">IFERROR(J492/K492,"")</f>
        <v>0.9479571523367144</v>
      </c>
      <c r="M492" s="26">
        <f>J492/((8760)*(E492/1000))</f>
        <v>0.11903571547607145</v>
      </c>
    </row>
    <row r="493" spans="1:13" x14ac:dyDescent="0.25">
      <c r="A493" s="2">
        <v>613</v>
      </c>
      <c r="B493" s="2"/>
      <c r="C493" s="2" t="s">
        <v>5</v>
      </c>
      <c r="D493" s="2">
        <v>9</v>
      </c>
      <c r="E493" s="2">
        <v>2.8769999999999998</v>
      </c>
      <c r="F493" s="12">
        <v>40299</v>
      </c>
      <c r="G493" s="18">
        <v>2013</v>
      </c>
      <c r="H493" s="2">
        <f ca="1">IF(G493=Inputs!$A$4,1,0)</f>
        <v>0</v>
      </c>
      <c r="I493" s="21">
        <f ca="1">IF(H493=1,HLOOKUP(MONTH(F493),Inputs!$B$11:$M$15,5),IF(YEAR($F493)&gt;$G493,0,IF(YEAR($F493)=$G493,HLOOKUP(MONTH(F493),Inputs!$B$11:$M$15,4),1)))</f>
        <v>1</v>
      </c>
      <c r="J493" s="2">
        <v>3</v>
      </c>
      <c r="K493" s="24">
        <f ca="1">$E493*I493*Inputs!$A$2</f>
        <v>3.1646999999999998</v>
      </c>
      <c r="L493" s="11">
        <f ca="1">IFERROR(J493/K493,"")</f>
        <v>0.9479571523367144</v>
      </c>
      <c r="M493" s="26">
        <f>J493/((8760)*(E493/1000))</f>
        <v>0.11903571547607145</v>
      </c>
    </row>
    <row r="494" spans="1:13" x14ac:dyDescent="0.25">
      <c r="A494" s="2">
        <v>613</v>
      </c>
      <c r="B494" s="2"/>
      <c r="C494" s="2" t="s">
        <v>5</v>
      </c>
      <c r="D494" s="2">
        <v>9</v>
      </c>
      <c r="E494" s="2">
        <v>2.8769999999999998</v>
      </c>
      <c r="F494" s="12">
        <v>40299</v>
      </c>
      <c r="G494" s="18">
        <v>2014</v>
      </c>
      <c r="H494" s="2">
        <f ca="1">IF(G494=Inputs!$A$4,1,0)</f>
        <v>0</v>
      </c>
      <c r="I494" s="21">
        <f ca="1">IF(H494=1,HLOOKUP(MONTH(F494),Inputs!$B$11:$M$15,5),IF(YEAR($F494)&gt;$G494,0,IF(YEAR($F494)=$G494,HLOOKUP(MONTH(F494),Inputs!$B$11:$M$15,4),1)))</f>
        <v>1</v>
      </c>
      <c r="J494" s="2">
        <v>3</v>
      </c>
      <c r="K494" s="24">
        <f ca="1">$E494*I494*Inputs!$A$2</f>
        <v>3.1646999999999998</v>
      </c>
      <c r="L494" s="11">
        <f ca="1">IFERROR(J494/K494,"")</f>
        <v>0.9479571523367144</v>
      </c>
      <c r="M494" s="26">
        <f>J494/((8760)*(E494/1000))</f>
        <v>0.11903571547607145</v>
      </c>
    </row>
    <row r="495" spans="1:13" x14ac:dyDescent="0.25">
      <c r="A495" s="2">
        <v>2356</v>
      </c>
      <c r="B495" s="2"/>
      <c r="C495" s="2" t="s">
        <v>5</v>
      </c>
      <c r="D495" s="2">
        <v>8</v>
      </c>
      <c r="E495" s="2">
        <v>1.9139999999999999</v>
      </c>
      <c r="F495" s="12">
        <v>40756</v>
      </c>
      <c r="G495" s="18">
        <v>2013</v>
      </c>
      <c r="H495" s="2">
        <f ca="1">IF(G495=Inputs!$A$4,1,0)</f>
        <v>0</v>
      </c>
      <c r="I495" s="21">
        <f ca="1">IF(H495=1,HLOOKUP(MONTH(F495),Inputs!$B$11:$M$15,5),IF(YEAR($F495)&gt;$G495,0,IF(YEAR($F495)=$G495,HLOOKUP(MONTH(F495),Inputs!$B$11:$M$15,4),1)))</f>
        <v>1</v>
      </c>
      <c r="J495" s="2">
        <v>2</v>
      </c>
      <c r="K495" s="24">
        <f ca="1">$E495*I495*Inputs!$A$2</f>
        <v>2.1053999999999999</v>
      </c>
      <c r="L495" s="11">
        <f ca="1">IFERROR(J495/K495,"")</f>
        <v>0.94993825401348919</v>
      </c>
      <c r="M495" s="26">
        <f>J495/((8760)*(E495/1000))</f>
        <v>0.11928448395146554</v>
      </c>
    </row>
    <row r="496" spans="1:13" x14ac:dyDescent="0.25">
      <c r="A496" s="2">
        <v>2450</v>
      </c>
      <c r="B496" s="2"/>
      <c r="C496" s="2" t="s">
        <v>5</v>
      </c>
      <c r="D496" s="2">
        <v>3</v>
      </c>
      <c r="E496" s="2">
        <v>44.8</v>
      </c>
      <c r="F496" s="12">
        <v>40575</v>
      </c>
      <c r="G496" s="18">
        <v>2014</v>
      </c>
      <c r="H496" s="2">
        <f ca="1">IF(G496=Inputs!$A$4,1,0)</f>
        <v>0</v>
      </c>
      <c r="I496" s="21">
        <f ca="1">IF(H496=1,HLOOKUP(MONTH(F496),Inputs!$B$11:$M$15,5),IF(YEAR($F496)&gt;$G496,0,IF(YEAR($F496)=$G496,HLOOKUP(MONTH(F496),Inputs!$B$11:$M$15,4),1)))</f>
        <v>1</v>
      </c>
      <c r="J496" s="2">
        <v>47</v>
      </c>
      <c r="K496" s="24">
        <f ca="1">$E496*I496*Inputs!$A$2</f>
        <v>49.28</v>
      </c>
      <c r="L496" s="11">
        <f ca="1">IFERROR(J496/K496,"")</f>
        <v>0.95373376623376627</v>
      </c>
      <c r="M496" s="26">
        <f>J496/((8760)*(E496/1000))</f>
        <v>0.11976108936725376</v>
      </c>
    </row>
    <row r="497" spans="1:13" x14ac:dyDescent="0.25">
      <c r="A497" s="2">
        <v>3306</v>
      </c>
      <c r="B497" s="2"/>
      <c r="C497" s="2" t="s">
        <v>5</v>
      </c>
      <c r="D497" s="2">
        <v>8</v>
      </c>
      <c r="E497" s="2">
        <v>1.9039999999999999</v>
      </c>
      <c r="F497" s="12">
        <v>40756</v>
      </c>
      <c r="G497" s="18">
        <v>2012</v>
      </c>
      <c r="H497" s="2">
        <f ca="1">IF(G497=Inputs!$A$4,1,0)</f>
        <v>0</v>
      </c>
      <c r="I497" s="21">
        <f ca="1">IF(H497=1,HLOOKUP(MONTH(F497),Inputs!$B$11:$M$15,5),IF(YEAR($F497)&gt;$G497,0,IF(YEAR($F497)=$G497,HLOOKUP(MONTH(F497),Inputs!$B$11:$M$15,4),1)))</f>
        <v>1</v>
      </c>
      <c r="J497" s="2">
        <v>2</v>
      </c>
      <c r="K497" s="24">
        <f ca="1">$E497*I497*Inputs!$A$2</f>
        <v>2.0944000000000003</v>
      </c>
      <c r="L497" s="11">
        <f ca="1">IFERROR(J497/K497,"")</f>
        <v>0.95492742551566068</v>
      </c>
      <c r="M497" s="26">
        <f>J497/((8760)*(E497/1000))</f>
        <v>0.11991097808986607</v>
      </c>
    </row>
    <row r="498" spans="1:13" x14ac:dyDescent="0.25">
      <c r="A498" s="2">
        <v>3306</v>
      </c>
      <c r="B498" s="2"/>
      <c r="C498" s="2" t="s">
        <v>5</v>
      </c>
      <c r="D498" s="2">
        <v>8</v>
      </c>
      <c r="E498" s="2">
        <v>1.9039999999999999</v>
      </c>
      <c r="F498" s="12">
        <v>40756</v>
      </c>
      <c r="G498" s="18">
        <v>2014</v>
      </c>
      <c r="H498" s="2">
        <f ca="1">IF(G498=Inputs!$A$4,1,0)</f>
        <v>0</v>
      </c>
      <c r="I498" s="21">
        <f ca="1">IF(H498=1,HLOOKUP(MONTH(F498),Inputs!$B$11:$M$15,5),IF(YEAR($F498)&gt;$G498,0,IF(YEAR($F498)=$G498,HLOOKUP(MONTH(F498),Inputs!$B$11:$M$15,4),1)))</f>
        <v>1</v>
      </c>
      <c r="J498" s="2">
        <v>2</v>
      </c>
      <c r="K498" s="24">
        <f ca="1">$E498*I498*Inputs!$A$2</f>
        <v>2.0944000000000003</v>
      </c>
      <c r="L498" s="11">
        <f ca="1">IFERROR(J498/K498,"")</f>
        <v>0.95492742551566068</v>
      </c>
      <c r="M498" s="26">
        <f>J498/((8760)*(E498/1000))</f>
        <v>0.11991097808986607</v>
      </c>
    </row>
    <row r="499" spans="1:13" x14ac:dyDescent="0.25">
      <c r="A499" s="2">
        <v>1044</v>
      </c>
      <c r="B499" s="2"/>
      <c r="C499" s="2" t="s">
        <v>5</v>
      </c>
      <c r="D499" s="2">
        <v>9</v>
      </c>
      <c r="E499" s="2">
        <v>2.851</v>
      </c>
      <c r="F499" s="12">
        <v>40483</v>
      </c>
      <c r="G499" s="18">
        <v>2011</v>
      </c>
      <c r="H499" s="2">
        <f ca="1">IF(G499=Inputs!$A$4,1,0)</f>
        <v>0</v>
      </c>
      <c r="I499" s="21">
        <f ca="1">IF(H499=1,HLOOKUP(MONTH(F499),Inputs!$B$11:$M$15,5),IF(YEAR($F499)&gt;$G499,0,IF(YEAR($F499)=$G499,HLOOKUP(MONTH(F499),Inputs!$B$11:$M$15,4),1)))</f>
        <v>1</v>
      </c>
      <c r="J499" s="2">
        <v>3</v>
      </c>
      <c r="K499" s="24">
        <f ca="1">$E499*I499*Inputs!$A$2</f>
        <v>3.1361000000000003</v>
      </c>
      <c r="L499" s="11">
        <f ca="1">IFERROR(J499/K499,"")</f>
        <v>0.95660214916616171</v>
      </c>
      <c r="M499" s="26">
        <f>J499/((8760)*(E499/1000))</f>
        <v>0.12012127443867328</v>
      </c>
    </row>
    <row r="500" spans="1:13" x14ac:dyDescent="0.25">
      <c r="A500" s="2">
        <v>1044</v>
      </c>
      <c r="B500" s="2"/>
      <c r="C500" s="2" t="s">
        <v>5</v>
      </c>
      <c r="D500" s="2">
        <v>9</v>
      </c>
      <c r="E500" s="2">
        <v>2.851</v>
      </c>
      <c r="F500" s="12">
        <v>40483</v>
      </c>
      <c r="G500" s="18">
        <v>2012</v>
      </c>
      <c r="H500" s="2">
        <f ca="1">IF(G500=Inputs!$A$4,1,0)</f>
        <v>0</v>
      </c>
      <c r="I500" s="21">
        <f ca="1">IF(H500=1,HLOOKUP(MONTH(F500),Inputs!$B$11:$M$15,5),IF(YEAR($F500)&gt;$G500,0,IF(YEAR($F500)=$G500,HLOOKUP(MONTH(F500),Inputs!$B$11:$M$15,4),1)))</f>
        <v>1</v>
      </c>
      <c r="J500" s="2">
        <v>3</v>
      </c>
      <c r="K500" s="24">
        <f ca="1">$E500*I500*Inputs!$A$2</f>
        <v>3.1361000000000003</v>
      </c>
      <c r="L500" s="11">
        <f ca="1">IFERROR(J500/K500,"")</f>
        <v>0.95660214916616171</v>
      </c>
      <c r="M500" s="26">
        <f>J500/((8760)*(E500/1000))</f>
        <v>0.12012127443867328</v>
      </c>
    </row>
    <row r="501" spans="1:13" x14ac:dyDescent="0.25">
      <c r="A501" s="2">
        <v>1044</v>
      </c>
      <c r="B501" s="2"/>
      <c r="C501" s="2" t="s">
        <v>5</v>
      </c>
      <c r="D501" s="2">
        <v>9</v>
      </c>
      <c r="E501" s="2">
        <v>2.851</v>
      </c>
      <c r="F501" s="12">
        <v>40483</v>
      </c>
      <c r="G501" s="18">
        <v>2013</v>
      </c>
      <c r="H501" s="2">
        <f ca="1">IF(G501=Inputs!$A$4,1,0)</f>
        <v>0</v>
      </c>
      <c r="I501" s="21">
        <f ca="1">IF(H501=1,HLOOKUP(MONTH(F501),Inputs!$B$11:$M$15,5),IF(YEAR($F501)&gt;$G501,0,IF(YEAR($F501)=$G501,HLOOKUP(MONTH(F501),Inputs!$B$11:$M$15,4),1)))</f>
        <v>1</v>
      </c>
      <c r="J501" s="2">
        <v>3</v>
      </c>
      <c r="K501" s="24">
        <f ca="1">$E501*I501*Inputs!$A$2</f>
        <v>3.1361000000000003</v>
      </c>
      <c r="L501" s="11">
        <f ca="1">IFERROR(J501/K501,"")</f>
        <v>0.95660214916616171</v>
      </c>
      <c r="M501" s="26">
        <f>J501/((8760)*(E501/1000))</f>
        <v>0.12012127443867328</v>
      </c>
    </row>
    <row r="502" spans="1:13" x14ac:dyDescent="0.25">
      <c r="A502" s="2">
        <v>1044</v>
      </c>
      <c r="B502" s="2"/>
      <c r="C502" s="2" t="s">
        <v>5</v>
      </c>
      <c r="D502" s="2">
        <v>9</v>
      </c>
      <c r="E502" s="2">
        <v>2.851</v>
      </c>
      <c r="F502" s="12">
        <v>40483</v>
      </c>
      <c r="G502" s="18">
        <v>2014</v>
      </c>
      <c r="H502" s="2">
        <f ca="1">IF(G502=Inputs!$A$4,1,0)</f>
        <v>0</v>
      </c>
      <c r="I502" s="21">
        <f ca="1">IF(H502=1,HLOOKUP(MONTH(F502),Inputs!$B$11:$M$15,5),IF(YEAR($F502)&gt;$G502,0,IF(YEAR($F502)=$G502,HLOOKUP(MONTH(F502),Inputs!$B$11:$M$15,4),1)))</f>
        <v>1</v>
      </c>
      <c r="J502" s="2">
        <v>3</v>
      </c>
      <c r="K502" s="24">
        <f ca="1">$E502*I502*Inputs!$A$2</f>
        <v>3.1361000000000003</v>
      </c>
      <c r="L502" s="11">
        <f ca="1">IFERROR(J502/K502,"")</f>
        <v>0.95660214916616171</v>
      </c>
      <c r="M502" s="26">
        <f>J502/((8760)*(E502/1000))</f>
        <v>0.12012127443867328</v>
      </c>
    </row>
    <row r="503" spans="1:13" x14ac:dyDescent="0.25">
      <c r="A503" s="2">
        <v>2159</v>
      </c>
      <c r="B503" s="2"/>
      <c r="C503" s="2" t="s">
        <v>5</v>
      </c>
      <c r="D503" s="2">
        <v>8</v>
      </c>
      <c r="E503" s="2">
        <v>8.5500000000000007</v>
      </c>
      <c r="F503" s="12">
        <v>40634</v>
      </c>
      <c r="G503" s="18">
        <v>2012</v>
      </c>
      <c r="H503" s="2">
        <f ca="1">IF(G503=Inputs!$A$4,1,0)</f>
        <v>0</v>
      </c>
      <c r="I503" s="21">
        <f ca="1">IF(H503=1,HLOOKUP(MONTH(F503),Inputs!$B$11:$M$15,5),IF(YEAR($F503)&gt;$G503,0,IF(YEAR($F503)=$G503,HLOOKUP(MONTH(F503),Inputs!$B$11:$M$15,4),1)))</f>
        <v>1</v>
      </c>
      <c r="J503" s="2">
        <v>9</v>
      </c>
      <c r="K503" s="24">
        <f ca="1">$E503*I503*Inputs!$A$2</f>
        <v>9.4050000000000011</v>
      </c>
      <c r="L503" s="11">
        <f ca="1">IFERROR(J503/K503,"")</f>
        <v>0.95693779904306209</v>
      </c>
      <c r="M503" s="26">
        <f>J503/((8760)*(E503/1000))</f>
        <v>0.12016342225426581</v>
      </c>
    </row>
    <row r="504" spans="1:13" x14ac:dyDescent="0.25">
      <c r="A504" s="2">
        <v>8356</v>
      </c>
      <c r="B504" s="2"/>
      <c r="C504" s="2" t="s">
        <v>5</v>
      </c>
      <c r="D504" s="2">
        <v>13</v>
      </c>
      <c r="E504" s="2">
        <v>7.59</v>
      </c>
      <c r="F504" s="12">
        <v>41000</v>
      </c>
      <c r="G504" s="18">
        <v>2014</v>
      </c>
      <c r="H504" s="2">
        <f ca="1">IF(G504=Inputs!$A$4,1,0)</f>
        <v>0</v>
      </c>
      <c r="I504" s="21">
        <f ca="1">IF(H504=1,HLOOKUP(MONTH(F504),Inputs!$B$11:$M$15,5),IF(YEAR($F504)&gt;$G504,0,IF(YEAR($F504)=$G504,HLOOKUP(MONTH(F504),Inputs!$B$11:$M$15,4),1)))</f>
        <v>1</v>
      </c>
      <c r="J504" s="2">
        <v>8</v>
      </c>
      <c r="K504" s="24">
        <f ca="1">$E504*I504*Inputs!$A$2</f>
        <v>8.3490000000000002</v>
      </c>
      <c r="L504" s="11">
        <f ca="1">IFERROR(J504/K504,"")</f>
        <v>0.95819858665708468</v>
      </c>
      <c r="M504" s="26">
        <f>J504/((8760)*(E504/1000))</f>
        <v>0.12032174033365219</v>
      </c>
    </row>
    <row r="505" spans="1:13" x14ac:dyDescent="0.25">
      <c r="A505" s="2">
        <v>1141</v>
      </c>
      <c r="B505" s="2"/>
      <c r="C505" s="2" t="s">
        <v>5</v>
      </c>
      <c r="D505" s="2">
        <v>2</v>
      </c>
      <c r="E505" s="2">
        <v>2.8439999999999999</v>
      </c>
      <c r="F505" s="12">
        <v>40422</v>
      </c>
      <c r="G505" s="18">
        <v>2011</v>
      </c>
      <c r="H505" s="2">
        <f ca="1">IF(G505=Inputs!$A$4,1,0)</f>
        <v>0</v>
      </c>
      <c r="I505" s="21">
        <f ca="1">IF(H505=1,HLOOKUP(MONTH(F505),Inputs!$B$11:$M$15,5),IF(YEAR($F505)&gt;$G505,0,IF(YEAR($F505)=$G505,HLOOKUP(MONTH(F505),Inputs!$B$11:$M$15,4),1)))</f>
        <v>1</v>
      </c>
      <c r="J505" s="2">
        <v>3</v>
      </c>
      <c r="K505" s="24">
        <f ca="1">$E505*I505*Inputs!$A$2</f>
        <v>3.1284000000000001</v>
      </c>
      <c r="L505" s="11">
        <f ca="1">IFERROR(J505/K505,"")</f>
        <v>0.95895665515918682</v>
      </c>
      <c r="M505" s="26">
        <f>J505/((8760)*(E505/1000))</f>
        <v>0.12041693158391616</v>
      </c>
    </row>
    <row r="506" spans="1:13" x14ac:dyDescent="0.25">
      <c r="A506" s="2">
        <v>1141</v>
      </c>
      <c r="B506" s="2"/>
      <c r="C506" s="2" t="s">
        <v>5</v>
      </c>
      <c r="D506" s="2">
        <v>2</v>
      </c>
      <c r="E506" s="2">
        <v>2.8439999999999999</v>
      </c>
      <c r="F506" s="12">
        <v>40422</v>
      </c>
      <c r="G506" s="18">
        <v>2012</v>
      </c>
      <c r="H506" s="2">
        <f ca="1">IF(G506=Inputs!$A$4,1,0)</f>
        <v>0</v>
      </c>
      <c r="I506" s="21">
        <f ca="1">IF(H506=1,HLOOKUP(MONTH(F506),Inputs!$B$11:$M$15,5),IF(YEAR($F506)&gt;$G506,0,IF(YEAR($F506)=$G506,HLOOKUP(MONTH(F506),Inputs!$B$11:$M$15,4),1)))</f>
        <v>1</v>
      </c>
      <c r="J506" s="2">
        <v>3</v>
      </c>
      <c r="K506" s="24">
        <f ca="1">$E506*I506*Inputs!$A$2</f>
        <v>3.1284000000000001</v>
      </c>
      <c r="L506" s="11">
        <f ca="1">IFERROR(J506/K506,"")</f>
        <v>0.95895665515918682</v>
      </c>
      <c r="M506" s="26">
        <f>J506/((8760)*(E506/1000))</f>
        <v>0.12041693158391616</v>
      </c>
    </row>
    <row r="507" spans="1:13" x14ac:dyDescent="0.25">
      <c r="A507" s="2">
        <v>1141</v>
      </c>
      <c r="B507" s="2"/>
      <c r="C507" s="2" t="s">
        <v>5</v>
      </c>
      <c r="D507" s="2">
        <v>2</v>
      </c>
      <c r="E507" s="2">
        <v>2.8439999999999999</v>
      </c>
      <c r="F507" s="12">
        <v>40422</v>
      </c>
      <c r="G507" s="18">
        <v>2013</v>
      </c>
      <c r="H507" s="2">
        <f ca="1">IF(G507=Inputs!$A$4,1,0)</f>
        <v>0</v>
      </c>
      <c r="I507" s="21">
        <f ca="1">IF(H507=1,HLOOKUP(MONTH(F507),Inputs!$B$11:$M$15,5),IF(YEAR($F507)&gt;$G507,0,IF(YEAR($F507)=$G507,HLOOKUP(MONTH(F507),Inputs!$B$11:$M$15,4),1)))</f>
        <v>1</v>
      </c>
      <c r="J507" s="2">
        <v>3</v>
      </c>
      <c r="K507" s="24">
        <f ca="1">$E507*I507*Inputs!$A$2</f>
        <v>3.1284000000000001</v>
      </c>
      <c r="L507" s="11">
        <f ca="1">IFERROR(J507/K507,"")</f>
        <v>0.95895665515918682</v>
      </c>
      <c r="M507" s="26">
        <f>J507/((8760)*(E507/1000))</f>
        <v>0.12041693158391616</v>
      </c>
    </row>
    <row r="508" spans="1:13" x14ac:dyDescent="0.25">
      <c r="A508" s="2">
        <v>1141</v>
      </c>
      <c r="B508" s="2"/>
      <c r="C508" s="2" t="s">
        <v>5</v>
      </c>
      <c r="D508" s="2">
        <v>2</v>
      </c>
      <c r="E508" s="2">
        <v>2.8439999999999999</v>
      </c>
      <c r="F508" s="12">
        <v>40422</v>
      </c>
      <c r="G508" s="18">
        <v>2014</v>
      </c>
      <c r="H508" s="2">
        <f ca="1">IF(G508=Inputs!$A$4,1,0)</f>
        <v>0</v>
      </c>
      <c r="I508" s="21">
        <f ca="1">IF(H508=1,HLOOKUP(MONTH(F508),Inputs!$B$11:$M$15,5),IF(YEAR($F508)&gt;$G508,0,IF(YEAR($F508)=$G508,HLOOKUP(MONTH(F508),Inputs!$B$11:$M$15,4),1)))</f>
        <v>1</v>
      </c>
      <c r="J508" s="2">
        <v>3</v>
      </c>
      <c r="K508" s="24">
        <f ca="1">$E508*I508*Inputs!$A$2</f>
        <v>3.1284000000000001</v>
      </c>
      <c r="L508" s="11">
        <f ca="1">IFERROR(J508/K508,"")</f>
        <v>0.95895665515918682</v>
      </c>
      <c r="M508" s="26">
        <f>J508/((8760)*(E508/1000))</f>
        <v>0.12041693158391616</v>
      </c>
    </row>
    <row r="509" spans="1:13" x14ac:dyDescent="0.25">
      <c r="A509" s="2">
        <v>1153</v>
      </c>
      <c r="B509" s="2"/>
      <c r="C509" s="2" t="s">
        <v>5</v>
      </c>
      <c r="D509" s="2">
        <v>2</v>
      </c>
      <c r="E509" s="2">
        <v>4.7300000000000004</v>
      </c>
      <c r="F509" s="12">
        <v>40360</v>
      </c>
      <c r="G509" s="18">
        <v>2011</v>
      </c>
      <c r="H509" s="2">
        <f ca="1">IF(G509=Inputs!$A$4,1,0)</f>
        <v>0</v>
      </c>
      <c r="I509" s="21">
        <f ca="1">IF(H509=1,HLOOKUP(MONTH(F509),Inputs!$B$11:$M$15,5),IF(YEAR($F509)&gt;$G509,0,IF(YEAR($F509)=$G509,HLOOKUP(MONTH(F509),Inputs!$B$11:$M$15,4),1)))</f>
        <v>1</v>
      </c>
      <c r="J509" s="2">
        <v>5</v>
      </c>
      <c r="K509" s="24">
        <f ca="1">$E509*I509*Inputs!$A$2</f>
        <v>5.2030000000000012</v>
      </c>
      <c r="L509" s="11">
        <f ca="1">IFERROR(J509/K509,"")</f>
        <v>0.96098404766480849</v>
      </c>
      <c r="M509" s="26">
        <f>J509/((8760)*(E509/1000))</f>
        <v>0.1206715128346221</v>
      </c>
    </row>
    <row r="510" spans="1:13" x14ac:dyDescent="0.25">
      <c r="A510" s="2">
        <v>1153</v>
      </c>
      <c r="B510" s="2"/>
      <c r="C510" s="2" t="s">
        <v>5</v>
      </c>
      <c r="D510" s="2">
        <v>2</v>
      </c>
      <c r="E510" s="2">
        <v>4.7300000000000004</v>
      </c>
      <c r="F510" s="12">
        <v>40360</v>
      </c>
      <c r="G510" s="18">
        <v>2013</v>
      </c>
      <c r="H510" s="2">
        <f ca="1">IF(G510=Inputs!$A$4,1,0)</f>
        <v>0</v>
      </c>
      <c r="I510" s="21">
        <f ca="1">IF(H510=1,HLOOKUP(MONTH(F510),Inputs!$B$11:$M$15,5),IF(YEAR($F510)&gt;$G510,0,IF(YEAR($F510)=$G510,HLOOKUP(MONTH(F510),Inputs!$B$11:$M$15,4),1)))</f>
        <v>1</v>
      </c>
      <c r="J510" s="2">
        <v>5</v>
      </c>
      <c r="K510" s="24">
        <f ca="1">$E510*I510*Inputs!$A$2</f>
        <v>5.2030000000000012</v>
      </c>
      <c r="L510" s="11">
        <f ca="1">IFERROR(J510/K510,"")</f>
        <v>0.96098404766480849</v>
      </c>
      <c r="M510" s="26">
        <f>J510/((8760)*(E510/1000))</f>
        <v>0.1206715128346221</v>
      </c>
    </row>
    <row r="511" spans="1:13" x14ac:dyDescent="0.25">
      <c r="A511" s="2">
        <v>8416</v>
      </c>
      <c r="B511" s="2"/>
      <c r="C511" s="2" t="s">
        <v>5</v>
      </c>
      <c r="D511" s="2">
        <v>6</v>
      </c>
      <c r="E511" s="2">
        <v>4.7300000000000004</v>
      </c>
      <c r="F511" s="12">
        <v>41214</v>
      </c>
      <c r="G511" s="18">
        <v>2013</v>
      </c>
      <c r="H511" s="2">
        <f ca="1">IF(G511=Inputs!$A$4,1,0)</f>
        <v>0</v>
      </c>
      <c r="I511" s="21">
        <f ca="1">IF(H511=1,HLOOKUP(MONTH(F511),Inputs!$B$11:$M$15,5),IF(YEAR($F511)&gt;$G511,0,IF(YEAR($F511)=$G511,HLOOKUP(MONTH(F511),Inputs!$B$11:$M$15,4),1)))</f>
        <v>1</v>
      </c>
      <c r="J511" s="2">
        <v>5</v>
      </c>
      <c r="K511" s="24">
        <f ca="1">$E511*I511*Inputs!$A$2</f>
        <v>5.2030000000000012</v>
      </c>
      <c r="L511" s="11">
        <f ca="1">IFERROR(J511/K511,"")</f>
        <v>0.96098404766480849</v>
      </c>
      <c r="M511" s="26">
        <f>J511/((8760)*(E511/1000))</f>
        <v>0.1206715128346221</v>
      </c>
    </row>
    <row r="512" spans="1:13" x14ac:dyDescent="0.25">
      <c r="A512" s="2">
        <v>334</v>
      </c>
      <c r="B512" s="2"/>
      <c r="C512" s="2" t="s">
        <v>5</v>
      </c>
      <c r="D512" s="2">
        <v>2</v>
      </c>
      <c r="E512" s="2">
        <v>4.7300000000000004</v>
      </c>
      <c r="F512" s="12">
        <v>40026</v>
      </c>
      <c r="G512" s="18">
        <v>2014</v>
      </c>
      <c r="H512" s="2">
        <f ca="1">IF(G512=Inputs!$A$4,1,0)</f>
        <v>0</v>
      </c>
      <c r="I512" s="21">
        <f ca="1">IF(H512=1,HLOOKUP(MONTH(F512),Inputs!$B$11:$M$15,5),IF(YEAR($F512)&gt;$G512,0,IF(YEAR($F512)=$G512,HLOOKUP(MONTH(F512),Inputs!$B$11:$M$15,4),1)))</f>
        <v>1</v>
      </c>
      <c r="J512" s="2">
        <v>5</v>
      </c>
      <c r="K512" s="24">
        <f ca="1">$E512*I512*Inputs!$A$2</f>
        <v>5.2030000000000012</v>
      </c>
      <c r="L512" s="11">
        <f ca="1">IFERROR(J512/K512,"")</f>
        <v>0.96098404766480849</v>
      </c>
      <c r="M512" s="26">
        <f>J512/((8760)*(E512/1000))</f>
        <v>0.1206715128346221</v>
      </c>
    </row>
    <row r="513" spans="1:13" x14ac:dyDescent="0.25">
      <c r="A513" s="2">
        <v>1434</v>
      </c>
      <c r="B513" s="2"/>
      <c r="C513" s="2" t="s">
        <v>5</v>
      </c>
      <c r="D513" s="2">
        <v>2</v>
      </c>
      <c r="E513" s="2">
        <v>3.78</v>
      </c>
      <c r="F513" s="12">
        <v>40391</v>
      </c>
      <c r="G513" s="18">
        <v>2012</v>
      </c>
      <c r="H513" s="2">
        <f ca="1">IF(G513=Inputs!$A$4,1,0)</f>
        <v>0</v>
      </c>
      <c r="I513" s="21">
        <f ca="1">IF(H513=1,HLOOKUP(MONTH(F513),Inputs!$B$11:$M$15,5),IF(YEAR($F513)&gt;$G513,0,IF(YEAR($F513)=$G513,HLOOKUP(MONTH(F513),Inputs!$B$11:$M$15,4),1)))</f>
        <v>1</v>
      </c>
      <c r="J513" s="2">
        <v>4</v>
      </c>
      <c r="K513" s="24">
        <f ca="1">$E513*I513*Inputs!$A$2</f>
        <v>4.1580000000000004</v>
      </c>
      <c r="L513" s="11">
        <f ca="1">IFERROR(J513/K513,"")</f>
        <v>0.96200096200096197</v>
      </c>
      <c r="M513" s="26">
        <f>J513/((8760)*(E513/1000))</f>
        <v>0.12079920755719842</v>
      </c>
    </row>
    <row r="514" spans="1:13" x14ac:dyDescent="0.25">
      <c r="A514" s="2">
        <v>8409</v>
      </c>
      <c r="B514" s="2"/>
      <c r="C514" s="2" t="s">
        <v>5</v>
      </c>
      <c r="D514" s="2">
        <v>6</v>
      </c>
      <c r="E514" s="2">
        <v>5.67</v>
      </c>
      <c r="F514" s="12">
        <v>41153</v>
      </c>
      <c r="G514" s="18">
        <v>2013</v>
      </c>
      <c r="H514" s="2">
        <f ca="1">IF(G514=Inputs!$A$4,1,0)</f>
        <v>0</v>
      </c>
      <c r="I514" s="21">
        <f ca="1">IF(H514=1,HLOOKUP(MONTH(F514),Inputs!$B$11:$M$15,5),IF(YEAR($F514)&gt;$G514,0,IF(YEAR($F514)=$G514,HLOOKUP(MONTH(F514),Inputs!$B$11:$M$15,4),1)))</f>
        <v>1</v>
      </c>
      <c r="J514" s="2">
        <v>6</v>
      </c>
      <c r="K514" s="24">
        <f ca="1">$E514*I514*Inputs!$A$2</f>
        <v>6.2370000000000001</v>
      </c>
      <c r="L514" s="11">
        <f ca="1">IFERROR(J514/K514,"")</f>
        <v>0.96200096200096197</v>
      </c>
      <c r="M514" s="26">
        <f>J514/((8760)*(E514/1000))</f>
        <v>0.12079920755719843</v>
      </c>
    </row>
    <row r="515" spans="1:13" x14ac:dyDescent="0.25">
      <c r="A515" s="2">
        <v>1434</v>
      </c>
      <c r="B515" s="2"/>
      <c r="C515" s="2" t="s">
        <v>5</v>
      </c>
      <c r="D515" s="2">
        <v>2</v>
      </c>
      <c r="E515" s="2">
        <v>3.78</v>
      </c>
      <c r="F515" s="12">
        <v>40391</v>
      </c>
      <c r="G515" s="18">
        <v>2014</v>
      </c>
      <c r="H515" s="2">
        <f ca="1">IF(G515=Inputs!$A$4,1,0)</f>
        <v>0</v>
      </c>
      <c r="I515" s="21">
        <f ca="1">IF(H515=1,HLOOKUP(MONTH(F515),Inputs!$B$11:$M$15,5),IF(YEAR($F515)&gt;$G515,0,IF(YEAR($F515)=$G515,HLOOKUP(MONTH(F515),Inputs!$B$11:$M$15,4),1)))</f>
        <v>1</v>
      </c>
      <c r="J515" s="2">
        <v>4</v>
      </c>
      <c r="K515" s="24">
        <f ca="1">$E515*I515*Inputs!$A$2</f>
        <v>4.1580000000000004</v>
      </c>
      <c r="L515" s="11">
        <f ca="1">IFERROR(J515/K515,"")</f>
        <v>0.96200096200096197</v>
      </c>
      <c r="M515" s="26">
        <f>J515/((8760)*(E515/1000))</f>
        <v>0.12079920755719842</v>
      </c>
    </row>
    <row r="516" spans="1:13" x14ac:dyDescent="0.25">
      <c r="A516" s="2">
        <v>3439</v>
      </c>
      <c r="B516" s="2"/>
      <c r="C516" s="2" t="s">
        <v>5</v>
      </c>
      <c r="D516" s="2">
        <v>6</v>
      </c>
      <c r="E516" s="2">
        <v>7.56</v>
      </c>
      <c r="F516" s="12">
        <v>40940</v>
      </c>
      <c r="G516" s="18">
        <v>2014</v>
      </c>
      <c r="H516" s="2">
        <f ca="1">IF(G516=Inputs!$A$4,1,0)</f>
        <v>0</v>
      </c>
      <c r="I516" s="21">
        <f ca="1">IF(H516=1,HLOOKUP(MONTH(F516),Inputs!$B$11:$M$15,5),IF(YEAR($F516)&gt;$G516,0,IF(YEAR($F516)=$G516,HLOOKUP(MONTH(F516),Inputs!$B$11:$M$15,4),1)))</f>
        <v>1</v>
      </c>
      <c r="J516" s="2">
        <v>8</v>
      </c>
      <c r="K516" s="24">
        <f ca="1">$E516*I516*Inputs!$A$2</f>
        <v>8.3160000000000007</v>
      </c>
      <c r="L516" s="11">
        <f ca="1">IFERROR(J516/K516,"")</f>
        <v>0.96200096200096197</v>
      </c>
      <c r="M516" s="26">
        <f>J516/((8760)*(E516/1000))</f>
        <v>0.12079920755719842</v>
      </c>
    </row>
    <row r="517" spans="1:13" x14ac:dyDescent="0.25">
      <c r="A517" s="2">
        <v>8409</v>
      </c>
      <c r="B517" s="2"/>
      <c r="C517" s="2" t="s">
        <v>5</v>
      </c>
      <c r="D517" s="2">
        <v>6</v>
      </c>
      <c r="E517" s="2">
        <v>5.67</v>
      </c>
      <c r="F517" s="12">
        <v>41153</v>
      </c>
      <c r="G517" s="18">
        <v>2014</v>
      </c>
      <c r="H517" s="2">
        <f ca="1">IF(G517=Inputs!$A$4,1,0)</f>
        <v>0</v>
      </c>
      <c r="I517" s="21">
        <f ca="1">IF(H517=1,HLOOKUP(MONTH(F517),Inputs!$B$11:$M$15,5),IF(YEAR($F517)&gt;$G517,0,IF(YEAR($F517)=$G517,HLOOKUP(MONTH(F517),Inputs!$B$11:$M$15,4),1)))</f>
        <v>1</v>
      </c>
      <c r="J517" s="2">
        <v>6</v>
      </c>
      <c r="K517" s="24">
        <f ca="1">$E517*I517*Inputs!$A$2</f>
        <v>6.2370000000000001</v>
      </c>
      <c r="L517" s="11">
        <f ca="1">IFERROR(J517/K517,"")</f>
        <v>0.96200096200096197</v>
      </c>
      <c r="M517" s="26">
        <f>J517/((8760)*(E517/1000))</f>
        <v>0.12079920755719843</v>
      </c>
    </row>
    <row r="518" spans="1:13" x14ac:dyDescent="0.25">
      <c r="A518" s="2">
        <v>4883</v>
      </c>
      <c r="B518" s="2"/>
      <c r="C518" s="2" t="s">
        <v>5</v>
      </c>
      <c r="D518" s="2">
        <v>6</v>
      </c>
      <c r="E518" s="2">
        <v>2.8330000000000002</v>
      </c>
      <c r="F518" s="12">
        <v>41244</v>
      </c>
      <c r="G518" s="18">
        <v>2013</v>
      </c>
      <c r="H518" s="2">
        <f ca="1">IF(G518=Inputs!$A$4,1,0)</f>
        <v>0</v>
      </c>
      <c r="I518" s="21">
        <f ca="1">IF(H518=1,HLOOKUP(MONTH(F518),Inputs!$B$11:$M$15,5),IF(YEAR($F518)&gt;$G518,0,IF(YEAR($F518)=$G518,HLOOKUP(MONTH(F518),Inputs!$B$11:$M$15,4),1)))</f>
        <v>1</v>
      </c>
      <c r="J518" s="2">
        <v>3</v>
      </c>
      <c r="K518" s="24">
        <f ca="1">$E518*I518*Inputs!$A$2</f>
        <v>3.1163000000000003</v>
      </c>
      <c r="L518" s="11">
        <f ca="1">IFERROR(J518/K518,"")</f>
        <v>0.96268010140230398</v>
      </c>
      <c r="M518" s="26">
        <f>J518/((8760)*(E518/1000))</f>
        <v>0.12088448761901077</v>
      </c>
    </row>
    <row r="519" spans="1:13" x14ac:dyDescent="0.25">
      <c r="A519" s="2">
        <v>4883</v>
      </c>
      <c r="B519" s="2"/>
      <c r="C519" s="2" t="s">
        <v>5</v>
      </c>
      <c r="D519" s="2">
        <v>6</v>
      </c>
      <c r="E519" s="2">
        <v>2.8330000000000002</v>
      </c>
      <c r="F519" s="12">
        <v>41244</v>
      </c>
      <c r="G519" s="18">
        <v>2014</v>
      </c>
      <c r="H519" s="2">
        <f ca="1">IF(G519=Inputs!$A$4,1,0)</f>
        <v>0</v>
      </c>
      <c r="I519" s="21">
        <f ca="1">IF(H519=1,HLOOKUP(MONTH(F519),Inputs!$B$11:$M$15,5),IF(YEAR($F519)&gt;$G519,0,IF(YEAR($F519)=$G519,HLOOKUP(MONTH(F519),Inputs!$B$11:$M$15,4),1)))</f>
        <v>1</v>
      </c>
      <c r="J519" s="2">
        <v>3</v>
      </c>
      <c r="K519" s="24">
        <f ca="1">$E519*I519*Inputs!$A$2</f>
        <v>3.1163000000000003</v>
      </c>
      <c r="L519" s="11">
        <f ca="1">IFERROR(J519/K519,"")</f>
        <v>0.96268010140230398</v>
      </c>
      <c r="M519" s="26">
        <f>J519/((8760)*(E519/1000))</f>
        <v>0.12088448761901077</v>
      </c>
    </row>
    <row r="520" spans="1:13" x14ac:dyDescent="0.25">
      <c r="A520" s="2">
        <v>8372</v>
      </c>
      <c r="B520" s="2"/>
      <c r="C520" s="2" t="s">
        <v>5</v>
      </c>
      <c r="D520" s="2">
        <v>13</v>
      </c>
      <c r="E520" s="2">
        <v>4.7</v>
      </c>
      <c r="F520" s="12">
        <v>41122</v>
      </c>
      <c r="G520" s="18">
        <v>2013</v>
      </c>
      <c r="H520" s="2">
        <f ca="1">IF(G520=Inputs!$A$4,1,0)</f>
        <v>0</v>
      </c>
      <c r="I520" s="21">
        <f ca="1">IF(H520=1,HLOOKUP(MONTH(F520),Inputs!$B$11:$M$15,5),IF(YEAR($F520)&gt;$G520,0,IF(YEAR($F520)=$G520,HLOOKUP(MONTH(F520),Inputs!$B$11:$M$15,4),1)))</f>
        <v>1</v>
      </c>
      <c r="J520" s="2">
        <v>5</v>
      </c>
      <c r="K520" s="24">
        <f ca="1">$E520*I520*Inputs!$A$2</f>
        <v>5.1700000000000008</v>
      </c>
      <c r="L520" s="11">
        <f ca="1">IFERROR(J520/K520,"")</f>
        <v>0.96711798839458396</v>
      </c>
      <c r="M520" s="26">
        <f>J520/((8760)*(E520/1000))</f>
        <v>0.12144175653356649</v>
      </c>
    </row>
    <row r="521" spans="1:13" x14ac:dyDescent="0.25">
      <c r="A521" s="2">
        <v>8378</v>
      </c>
      <c r="B521" s="2"/>
      <c r="C521" s="2" t="s">
        <v>5</v>
      </c>
      <c r="D521" s="2">
        <v>13</v>
      </c>
      <c r="E521" s="2">
        <v>4.7</v>
      </c>
      <c r="F521" s="12">
        <v>41122</v>
      </c>
      <c r="G521" s="18">
        <v>2013</v>
      </c>
      <c r="H521" s="2">
        <f ca="1">IF(G521=Inputs!$A$4,1,0)</f>
        <v>0</v>
      </c>
      <c r="I521" s="21">
        <f ca="1">IF(H521=1,HLOOKUP(MONTH(F521),Inputs!$B$11:$M$15,5),IF(YEAR($F521)&gt;$G521,0,IF(YEAR($F521)=$G521,HLOOKUP(MONTH(F521),Inputs!$B$11:$M$15,4),1)))</f>
        <v>1</v>
      </c>
      <c r="J521" s="2">
        <v>5</v>
      </c>
      <c r="K521" s="24">
        <f ca="1">$E521*I521*Inputs!$A$2</f>
        <v>5.1700000000000008</v>
      </c>
      <c r="L521" s="11">
        <f ca="1">IFERROR(J521/K521,"")</f>
        <v>0.96711798839458396</v>
      </c>
      <c r="M521" s="26">
        <f>J521/((8760)*(E521/1000))</f>
        <v>0.12144175653356649</v>
      </c>
    </row>
    <row r="522" spans="1:13" x14ac:dyDescent="0.25">
      <c r="A522" s="2">
        <v>8382</v>
      </c>
      <c r="B522" s="2"/>
      <c r="C522" s="2" t="s">
        <v>5</v>
      </c>
      <c r="D522" s="2">
        <v>13</v>
      </c>
      <c r="E522" s="2">
        <v>4.7</v>
      </c>
      <c r="F522" s="12">
        <v>41122</v>
      </c>
      <c r="G522" s="18">
        <v>2013</v>
      </c>
      <c r="H522" s="2">
        <f ca="1">IF(G522=Inputs!$A$4,1,0)</f>
        <v>0</v>
      </c>
      <c r="I522" s="21">
        <f ca="1">IF(H522=1,HLOOKUP(MONTH(F522),Inputs!$B$11:$M$15,5),IF(YEAR($F522)&gt;$G522,0,IF(YEAR($F522)=$G522,HLOOKUP(MONTH(F522),Inputs!$B$11:$M$15,4),1)))</f>
        <v>1</v>
      </c>
      <c r="J522" s="2">
        <v>5</v>
      </c>
      <c r="K522" s="24">
        <f ca="1">$E522*I522*Inputs!$A$2</f>
        <v>5.1700000000000008</v>
      </c>
      <c r="L522" s="11">
        <f ca="1">IFERROR(J522/K522,"")</f>
        <v>0.96711798839458396</v>
      </c>
      <c r="M522" s="26">
        <f>J522/((8760)*(E522/1000))</f>
        <v>0.12144175653356649</v>
      </c>
    </row>
    <row r="523" spans="1:13" x14ac:dyDescent="0.25">
      <c r="A523" s="2">
        <v>8372</v>
      </c>
      <c r="B523" s="2"/>
      <c r="C523" s="2" t="s">
        <v>5</v>
      </c>
      <c r="D523" s="2">
        <v>13</v>
      </c>
      <c r="E523" s="2">
        <v>4.7</v>
      </c>
      <c r="F523" s="12">
        <v>41122</v>
      </c>
      <c r="G523" s="18">
        <v>2014</v>
      </c>
      <c r="H523" s="2">
        <f ca="1">IF(G523=Inputs!$A$4,1,0)</f>
        <v>0</v>
      </c>
      <c r="I523" s="21">
        <f ca="1">IF(H523=1,HLOOKUP(MONTH(F523),Inputs!$B$11:$M$15,5),IF(YEAR($F523)&gt;$G523,0,IF(YEAR($F523)=$G523,HLOOKUP(MONTH(F523),Inputs!$B$11:$M$15,4),1)))</f>
        <v>1</v>
      </c>
      <c r="J523" s="2">
        <v>5</v>
      </c>
      <c r="K523" s="24">
        <f ca="1">$E523*I523*Inputs!$A$2</f>
        <v>5.1700000000000008</v>
      </c>
      <c r="L523" s="11">
        <f ca="1">IFERROR(J523/K523,"")</f>
        <v>0.96711798839458396</v>
      </c>
      <c r="M523" s="26">
        <f>J523/((8760)*(E523/1000))</f>
        <v>0.12144175653356649</v>
      </c>
    </row>
    <row r="524" spans="1:13" x14ac:dyDescent="0.25">
      <c r="A524" s="2">
        <v>8378</v>
      </c>
      <c r="B524" s="2"/>
      <c r="C524" s="2" t="s">
        <v>5</v>
      </c>
      <c r="D524" s="2">
        <v>13</v>
      </c>
      <c r="E524" s="2">
        <v>4.7</v>
      </c>
      <c r="F524" s="12">
        <v>41122</v>
      </c>
      <c r="G524" s="18">
        <v>2014</v>
      </c>
      <c r="H524" s="2">
        <f ca="1">IF(G524=Inputs!$A$4,1,0)</f>
        <v>0</v>
      </c>
      <c r="I524" s="21">
        <f ca="1">IF(H524=1,HLOOKUP(MONTH(F524),Inputs!$B$11:$M$15,5),IF(YEAR($F524)&gt;$G524,0,IF(YEAR($F524)=$G524,HLOOKUP(MONTH(F524),Inputs!$B$11:$M$15,4),1)))</f>
        <v>1</v>
      </c>
      <c r="J524" s="2">
        <v>5</v>
      </c>
      <c r="K524" s="24">
        <f ca="1">$E524*I524*Inputs!$A$2</f>
        <v>5.1700000000000008</v>
      </c>
      <c r="L524" s="11">
        <f ca="1">IFERROR(J524/K524,"")</f>
        <v>0.96711798839458396</v>
      </c>
      <c r="M524" s="26">
        <f>J524/((8760)*(E524/1000))</f>
        <v>0.12144175653356649</v>
      </c>
    </row>
    <row r="525" spans="1:13" x14ac:dyDescent="0.25">
      <c r="A525" s="2">
        <v>8381</v>
      </c>
      <c r="B525" s="2"/>
      <c r="C525" s="2" t="s">
        <v>5</v>
      </c>
      <c r="D525" s="2">
        <v>13</v>
      </c>
      <c r="E525" s="2">
        <v>4.7</v>
      </c>
      <c r="F525" s="12">
        <v>41122</v>
      </c>
      <c r="G525" s="18">
        <v>2014</v>
      </c>
      <c r="H525" s="2">
        <f ca="1">IF(G525=Inputs!$A$4,1,0)</f>
        <v>0</v>
      </c>
      <c r="I525" s="21">
        <f ca="1">IF(H525=1,HLOOKUP(MONTH(F525),Inputs!$B$11:$M$15,5),IF(YEAR($F525)&gt;$G525,0,IF(YEAR($F525)=$G525,HLOOKUP(MONTH(F525),Inputs!$B$11:$M$15,4),1)))</f>
        <v>1</v>
      </c>
      <c r="J525" s="2">
        <v>5</v>
      </c>
      <c r="K525" s="24">
        <f ca="1">$E525*I525*Inputs!$A$2</f>
        <v>5.1700000000000008</v>
      </c>
      <c r="L525" s="11">
        <f ca="1">IFERROR(J525/K525,"")</f>
        <v>0.96711798839458396</v>
      </c>
      <c r="M525" s="26">
        <f>J525/((8760)*(E525/1000))</f>
        <v>0.12144175653356649</v>
      </c>
    </row>
    <row r="526" spans="1:13" x14ac:dyDescent="0.25">
      <c r="A526" s="2">
        <v>8382</v>
      </c>
      <c r="B526" s="2"/>
      <c r="C526" s="2" t="s">
        <v>5</v>
      </c>
      <c r="D526" s="2">
        <v>13</v>
      </c>
      <c r="E526" s="2">
        <v>4.7</v>
      </c>
      <c r="F526" s="12">
        <v>41122</v>
      </c>
      <c r="G526" s="18">
        <v>2014</v>
      </c>
      <c r="H526" s="2">
        <f ca="1">IF(G526=Inputs!$A$4,1,0)</f>
        <v>0</v>
      </c>
      <c r="I526" s="21">
        <f ca="1">IF(H526=1,HLOOKUP(MONTH(F526),Inputs!$B$11:$M$15,5),IF(YEAR($F526)&gt;$G526,0,IF(YEAR($F526)=$G526,HLOOKUP(MONTH(F526),Inputs!$B$11:$M$15,4),1)))</f>
        <v>1</v>
      </c>
      <c r="J526" s="2">
        <v>5</v>
      </c>
      <c r="K526" s="24">
        <f ca="1">$E526*I526*Inputs!$A$2</f>
        <v>5.1700000000000008</v>
      </c>
      <c r="L526" s="11">
        <f ca="1">IFERROR(J526/K526,"")</f>
        <v>0.96711798839458396</v>
      </c>
      <c r="M526" s="26">
        <f>J526/((8760)*(E526/1000))</f>
        <v>0.12144175653356649</v>
      </c>
    </row>
    <row r="527" spans="1:13" x14ac:dyDescent="0.25">
      <c r="A527" s="2">
        <v>1064</v>
      </c>
      <c r="B527" s="2"/>
      <c r="C527" s="2" t="s">
        <v>5</v>
      </c>
      <c r="D527" s="2">
        <v>9</v>
      </c>
      <c r="E527" s="2">
        <v>3.76</v>
      </c>
      <c r="F527" s="12">
        <v>40422</v>
      </c>
      <c r="G527" s="18">
        <v>2012</v>
      </c>
      <c r="H527" s="2">
        <f ca="1">IF(G527=Inputs!$A$4,1,0)</f>
        <v>0</v>
      </c>
      <c r="I527" s="21">
        <f ca="1">IF(H527=1,HLOOKUP(MONTH(F527),Inputs!$B$11:$M$15,5),IF(YEAR($F527)&gt;$G527,0,IF(YEAR($F527)=$G527,HLOOKUP(MONTH(F527),Inputs!$B$11:$M$15,4),1)))</f>
        <v>1</v>
      </c>
      <c r="J527" s="2">
        <v>4</v>
      </c>
      <c r="K527" s="24">
        <f ca="1">$E527*I527*Inputs!$A$2</f>
        <v>4.1360000000000001</v>
      </c>
      <c r="L527" s="11">
        <f ca="1">IFERROR(J527/K527,"")</f>
        <v>0.96711798839458407</v>
      </c>
      <c r="M527" s="26">
        <f>J527/((8760)*(E527/1000))</f>
        <v>0.12144175653356652</v>
      </c>
    </row>
    <row r="528" spans="1:13" x14ac:dyDescent="0.25">
      <c r="A528" s="2">
        <v>8337</v>
      </c>
      <c r="B528" s="2"/>
      <c r="C528" s="2" t="s">
        <v>5</v>
      </c>
      <c r="D528" s="2">
        <v>8</v>
      </c>
      <c r="E528" s="2">
        <v>1.88</v>
      </c>
      <c r="F528" s="12">
        <v>41183</v>
      </c>
      <c r="G528" s="18">
        <v>2014</v>
      </c>
      <c r="H528" s="2">
        <f ca="1">IF(G528=Inputs!$A$4,1,0)</f>
        <v>0</v>
      </c>
      <c r="I528" s="21">
        <f ca="1">IF(H528=1,HLOOKUP(MONTH(F528),Inputs!$B$11:$M$15,5),IF(YEAR($F528)&gt;$G528,0,IF(YEAR($F528)=$G528,HLOOKUP(MONTH(F528),Inputs!$B$11:$M$15,4),1)))</f>
        <v>1</v>
      </c>
      <c r="J528" s="2">
        <v>2</v>
      </c>
      <c r="K528" s="24">
        <f ca="1">$E528*I528*Inputs!$A$2</f>
        <v>2.0680000000000001</v>
      </c>
      <c r="L528" s="11">
        <f ca="1">IFERROR(J528/K528,"")</f>
        <v>0.96711798839458407</v>
      </c>
      <c r="M528" s="26">
        <f>J528/((8760)*(E528/1000))</f>
        <v>0.12144175653356652</v>
      </c>
    </row>
    <row r="529" spans="1:13" x14ac:dyDescent="0.25">
      <c r="A529" s="2">
        <v>8335</v>
      </c>
      <c r="B529" s="2"/>
      <c r="C529" s="2" t="s">
        <v>5</v>
      </c>
      <c r="D529" s="2">
        <v>8</v>
      </c>
      <c r="E529" s="2">
        <v>5.64</v>
      </c>
      <c r="F529" s="12">
        <v>41214</v>
      </c>
      <c r="G529" s="18">
        <v>2013</v>
      </c>
      <c r="H529" s="2">
        <f ca="1">IF(G529=Inputs!$A$4,1,0)</f>
        <v>0</v>
      </c>
      <c r="I529" s="21">
        <f ca="1">IF(H529=1,HLOOKUP(MONTH(F529),Inputs!$B$11:$M$15,5),IF(YEAR($F529)&gt;$G529,0,IF(YEAR($F529)=$G529,HLOOKUP(MONTH(F529),Inputs!$B$11:$M$15,4),1)))</f>
        <v>1</v>
      </c>
      <c r="J529" s="2">
        <v>6</v>
      </c>
      <c r="K529" s="24">
        <f ca="1">$E529*I529*Inputs!$A$2</f>
        <v>6.2039999999999997</v>
      </c>
      <c r="L529" s="11">
        <f ca="1">IFERROR(J529/K529,"")</f>
        <v>0.96711798839458418</v>
      </c>
      <c r="M529" s="26">
        <f>J529/((8760)*(E529/1000))</f>
        <v>0.12144175653356651</v>
      </c>
    </row>
    <row r="530" spans="1:13" x14ac:dyDescent="0.25">
      <c r="A530" s="2">
        <v>8386</v>
      </c>
      <c r="B530" s="2"/>
      <c r="C530" s="2" t="s">
        <v>5</v>
      </c>
      <c r="D530" s="2">
        <v>13</v>
      </c>
      <c r="E530" s="2">
        <v>2.82</v>
      </c>
      <c r="F530" s="12">
        <v>41183</v>
      </c>
      <c r="G530" s="18">
        <v>2013</v>
      </c>
      <c r="H530" s="2">
        <f ca="1">IF(G530=Inputs!$A$4,1,0)</f>
        <v>0</v>
      </c>
      <c r="I530" s="21">
        <f ca="1">IF(H530=1,HLOOKUP(MONTH(F530),Inputs!$B$11:$M$15,5),IF(YEAR($F530)&gt;$G530,0,IF(YEAR($F530)=$G530,HLOOKUP(MONTH(F530),Inputs!$B$11:$M$15,4),1)))</f>
        <v>1</v>
      </c>
      <c r="J530" s="2">
        <v>3</v>
      </c>
      <c r="K530" s="24">
        <f ca="1">$E530*I530*Inputs!$A$2</f>
        <v>3.1019999999999999</v>
      </c>
      <c r="L530" s="11">
        <f ca="1">IFERROR(J530/K530,"")</f>
        <v>0.96711798839458418</v>
      </c>
      <c r="M530" s="26">
        <f>J530/((8760)*(E530/1000))</f>
        <v>0.12144175653356651</v>
      </c>
    </row>
    <row r="531" spans="1:13" x14ac:dyDescent="0.25">
      <c r="A531" s="2">
        <v>1060</v>
      </c>
      <c r="B531" s="2"/>
      <c r="C531" s="2" t="s">
        <v>5</v>
      </c>
      <c r="D531" s="2">
        <v>9</v>
      </c>
      <c r="E531" s="2">
        <v>2.82</v>
      </c>
      <c r="F531" s="12">
        <v>40452</v>
      </c>
      <c r="G531" s="18">
        <v>2014</v>
      </c>
      <c r="H531" s="2">
        <f ca="1">IF(G531=Inputs!$A$4,1,0)</f>
        <v>0</v>
      </c>
      <c r="I531" s="21">
        <f ca="1">IF(H531=1,HLOOKUP(MONTH(F531),Inputs!$B$11:$M$15,5),IF(YEAR($F531)&gt;$G531,0,IF(YEAR($F531)=$G531,HLOOKUP(MONTH(F531),Inputs!$B$11:$M$15,4),1)))</f>
        <v>1</v>
      </c>
      <c r="J531" s="2">
        <v>3</v>
      </c>
      <c r="K531" s="24">
        <f ca="1">$E531*I531*Inputs!$A$2</f>
        <v>3.1019999999999999</v>
      </c>
      <c r="L531" s="11">
        <f ca="1">IFERROR(J531/K531,"")</f>
        <v>0.96711798839458418</v>
      </c>
      <c r="M531" s="26">
        <f>J531/((8760)*(E531/1000))</f>
        <v>0.12144175653356651</v>
      </c>
    </row>
    <row r="532" spans="1:13" x14ac:dyDescent="0.25">
      <c r="A532" s="2">
        <v>1797</v>
      </c>
      <c r="B532" s="2"/>
      <c r="C532" s="2" t="s">
        <v>5</v>
      </c>
      <c r="D532" s="2">
        <v>2</v>
      </c>
      <c r="E532" s="2">
        <v>5.64</v>
      </c>
      <c r="F532" s="12">
        <v>40575</v>
      </c>
      <c r="G532" s="18">
        <v>2014</v>
      </c>
      <c r="H532" s="2">
        <f ca="1">IF(G532=Inputs!$A$4,1,0)</f>
        <v>0</v>
      </c>
      <c r="I532" s="21">
        <f ca="1">IF(H532=1,HLOOKUP(MONTH(F532),Inputs!$B$11:$M$15,5),IF(YEAR($F532)&gt;$G532,0,IF(YEAR($F532)=$G532,HLOOKUP(MONTH(F532),Inputs!$B$11:$M$15,4),1)))</f>
        <v>1</v>
      </c>
      <c r="J532" s="2">
        <v>6</v>
      </c>
      <c r="K532" s="24">
        <f ca="1">$E532*I532*Inputs!$A$2</f>
        <v>6.2039999999999997</v>
      </c>
      <c r="L532" s="11">
        <f ca="1">IFERROR(J532/K532,"")</f>
        <v>0.96711798839458418</v>
      </c>
      <c r="M532" s="26">
        <f>J532/((8760)*(E532/1000))</f>
        <v>0.12144175653356651</v>
      </c>
    </row>
    <row r="533" spans="1:13" x14ac:dyDescent="0.25">
      <c r="A533" s="2">
        <v>8370</v>
      </c>
      <c r="B533" s="2"/>
      <c r="C533" s="2" t="s">
        <v>5</v>
      </c>
      <c r="D533" s="2">
        <v>13</v>
      </c>
      <c r="E533" s="2">
        <v>5.64</v>
      </c>
      <c r="F533" s="12">
        <v>41122</v>
      </c>
      <c r="G533" s="18">
        <v>2014</v>
      </c>
      <c r="H533" s="2">
        <f ca="1">IF(G533=Inputs!$A$4,1,0)</f>
        <v>0</v>
      </c>
      <c r="I533" s="21">
        <f ca="1">IF(H533=1,HLOOKUP(MONTH(F533),Inputs!$B$11:$M$15,5),IF(YEAR($F533)&gt;$G533,0,IF(YEAR($F533)=$G533,HLOOKUP(MONTH(F533),Inputs!$B$11:$M$15,4),1)))</f>
        <v>1</v>
      </c>
      <c r="J533" s="2">
        <v>6</v>
      </c>
      <c r="K533" s="24">
        <f ca="1">$E533*I533*Inputs!$A$2</f>
        <v>6.2039999999999997</v>
      </c>
      <c r="L533" s="11">
        <f ca="1">IFERROR(J533/K533,"")</f>
        <v>0.96711798839458418</v>
      </c>
      <c r="M533" s="26">
        <f>J533/((8760)*(E533/1000))</f>
        <v>0.12144175653356651</v>
      </c>
    </row>
    <row r="534" spans="1:13" x14ac:dyDescent="0.25">
      <c r="A534" s="2">
        <v>8386</v>
      </c>
      <c r="B534" s="2"/>
      <c r="C534" s="2" t="s">
        <v>5</v>
      </c>
      <c r="D534" s="2">
        <v>13</v>
      </c>
      <c r="E534" s="2">
        <v>2.82</v>
      </c>
      <c r="F534" s="12">
        <v>41183</v>
      </c>
      <c r="G534" s="18">
        <v>2014</v>
      </c>
      <c r="H534" s="2">
        <f ca="1">IF(G534=Inputs!$A$4,1,0)</f>
        <v>0</v>
      </c>
      <c r="I534" s="21">
        <f ca="1">IF(H534=1,HLOOKUP(MONTH(F534),Inputs!$B$11:$M$15,5),IF(YEAR($F534)&gt;$G534,0,IF(YEAR($F534)=$G534,HLOOKUP(MONTH(F534),Inputs!$B$11:$M$15,4),1)))</f>
        <v>1</v>
      </c>
      <c r="J534" s="2">
        <v>3</v>
      </c>
      <c r="K534" s="24">
        <f ca="1">$E534*I534*Inputs!$A$2</f>
        <v>3.1019999999999999</v>
      </c>
      <c r="L534" s="11">
        <f ca="1">IFERROR(J534/K534,"")</f>
        <v>0.96711798839458418</v>
      </c>
      <c r="M534" s="26">
        <f>J534/((8760)*(E534/1000))</f>
        <v>0.12144175653356651</v>
      </c>
    </row>
    <row r="535" spans="1:13" x14ac:dyDescent="0.25">
      <c r="A535" s="2">
        <v>8398</v>
      </c>
      <c r="B535" s="2"/>
      <c r="C535" s="2" t="s">
        <v>5</v>
      </c>
      <c r="D535" s="2">
        <v>6</v>
      </c>
      <c r="E535" s="2">
        <v>10.32</v>
      </c>
      <c r="F535" s="12">
        <v>41153</v>
      </c>
      <c r="G535" s="18">
        <v>2014</v>
      </c>
      <c r="H535" s="2">
        <f ca="1">IF(G535=Inputs!$A$4,1,0)</f>
        <v>0</v>
      </c>
      <c r="I535" s="21">
        <f ca="1">IF(H535=1,HLOOKUP(MONTH(F535),Inputs!$B$11:$M$15,5),IF(YEAR($F535)&gt;$G535,0,IF(YEAR($F535)=$G535,HLOOKUP(MONTH(F535),Inputs!$B$11:$M$15,4),1)))</f>
        <v>1</v>
      </c>
      <c r="J535" s="2">
        <v>11</v>
      </c>
      <c r="K535" s="24">
        <f ca="1">$E535*I535*Inputs!$A$2</f>
        <v>11.352000000000002</v>
      </c>
      <c r="L535" s="11">
        <f ca="1">IFERROR(J535/K535,"")</f>
        <v>0.96899224806201534</v>
      </c>
      <c r="M535" s="26">
        <f>J535/((8760)*(E535/1000))</f>
        <v>0.1216771087749106</v>
      </c>
    </row>
    <row r="536" spans="1:13" x14ac:dyDescent="0.25">
      <c r="A536" s="2">
        <v>2774</v>
      </c>
      <c r="B536" s="2"/>
      <c r="C536" s="2" t="s">
        <v>5</v>
      </c>
      <c r="D536" s="2">
        <v>6</v>
      </c>
      <c r="E536" s="2">
        <v>2.8</v>
      </c>
      <c r="F536" s="12">
        <v>40725</v>
      </c>
      <c r="G536" s="18">
        <v>2012</v>
      </c>
      <c r="H536" s="2">
        <f ca="1">IF(G536=Inputs!$A$4,1,0)</f>
        <v>0</v>
      </c>
      <c r="I536" s="21">
        <f ca="1">IF(H536=1,HLOOKUP(MONTH(F536),Inputs!$B$11:$M$15,5),IF(YEAR($F536)&gt;$G536,0,IF(YEAR($F536)=$G536,HLOOKUP(MONTH(F536),Inputs!$B$11:$M$15,4),1)))</f>
        <v>1</v>
      </c>
      <c r="J536" s="2">
        <v>3</v>
      </c>
      <c r="K536" s="24">
        <f ca="1">$E536*I536*Inputs!$A$2</f>
        <v>3.08</v>
      </c>
      <c r="L536" s="11">
        <f ca="1">IFERROR(J536/K536,"")</f>
        <v>0.97402597402597402</v>
      </c>
      <c r="M536" s="26">
        <f>J536/((8760)*(E536/1000))</f>
        <v>0.12230919765166341</v>
      </c>
    </row>
    <row r="537" spans="1:13" x14ac:dyDescent="0.25">
      <c r="A537" s="2">
        <v>8402</v>
      </c>
      <c r="B537" s="2"/>
      <c r="C537" s="2" t="s">
        <v>5</v>
      </c>
      <c r="D537" s="2">
        <v>6</v>
      </c>
      <c r="E537" s="2">
        <v>8.3849999999999998</v>
      </c>
      <c r="F537" s="12">
        <v>41153</v>
      </c>
      <c r="G537" s="18">
        <v>2013</v>
      </c>
      <c r="H537" s="2">
        <f ca="1">IF(G537=Inputs!$A$4,1,0)</f>
        <v>0</v>
      </c>
      <c r="I537" s="21">
        <f ca="1">IF(H537=1,HLOOKUP(MONTH(F537),Inputs!$B$11:$M$15,5),IF(YEAR($F537)&gt;$G537,0,IF(YEAR($F537)=$G537,HLOOKUP(MONTH(F537),Inputs!$B$11:$M$15,4),1)))</f>
        <v>1</v>
      </c>
      <c r="J537" s="2">
        <v>9</v>
      </c>
      <c r="K537" s="24">
        <f ca="1">$E537*I537*Inputs!$A$2</f>
        <v>9.2235000000000014</v>
      </c>
      <c r="L537" s="11">
        <f ca="1">IFERROR(J537/K537,"")</f>
        <v>0.97576841762888256</v>
      </c>
      <c r="M537" s="26">
        <f>J537/((8760)*(E537/1000))</f>
        <v>0.12252799764746244</v>
      </c>
    </row>
    <row r="538" spans="1:13" x14ac:dyDescent="0.25">
      <c r="A538" s="2">
        <v>8402</v>
      </c>
      <c r="B538" s="2"/>
      <c r="C538" s="2" t="s">
        <v>5</v>
      </c>
      <c r="D538" s="2">
        <v>6</v>
      </c>
      <c r="E538" s="2">
        <v>8.3849999999999998</v>
      </c>
      <c r="F538" s="12">
        <v>41153</v>
      </c>
      <c r="G538" s="18">
        <v>2014</v>
      </c>
      <c r="H538" s="2">
        <f ca="1">IF(G538=Inputs!$A$4,1,0)</f>
        <v>0</v>
      </c>
      <c r="I538" s="21">
        <f ca="1">IF(H538=1,HLOOKUP(MONTH(F538),Inputs!$B$11:$M$15,5),IF(YEAR($F538)&gt;$G538,0,IF(YEAR($F538)=$G538,HLOOKUP(MONTH(F538),Inputs!$B$11:$M$15,4),1)))</f>
        <v>1</v>
      </c>
      <c r="J538" s="2">
        <v>9</v>
      </c>
      <c r="K538" s="24">
        <f ca="1">$E538*I538*Inputs!$A$2</f>
        <v>9.2235000000000014</v>
      </c>
      <c r="L538" s="11">
        <f ca="1">IFERROR(J538/K538,"")</f>
        <v>0.97576841762888256</v>
      </c>
      <c r="M538" s="26">
        <f>J538/((8760)*(E538/1000))</f>
        <v>0.12252799764746244</v>
      </c>
    </row>
    <row r="539" spans="1:13" x14ac:dyDescent="0.25">
      <c r="A539" s="2">
        <v>3195</v>
      </c>
      <c r="B539" s="2"/>
      <c r="C539" s="2" t="s">
        <v>5</v>
      </c>
      <c r="D539" s="2">
        <v>5</v>
      </c>
      <c r="E539" s="2">
        <v>5.59</v>
      </c>
      <c r="F539" s="12">
        <v>40817</v>
      </c>
      <c r="G539" s="18">
        <v>2013</v>
      </c>
      <c r="H539" s="2">
        <f ca="1">IF(G539=Inputs!$A$4,1,0)</f>
        <v>0</v>
      </c>
      <c r="I539" s="21">
        <f ca="1">IF(H539=1,HLOOKUP(MONTH(F539),Inputs!$B$11:$M$15,5),IF(YEAR($F539)&gt;$G539,0,IF(YEAR($F539)=$G539,HLOOKUP(MONTH(F539),Inputs!$B$11:$M$15,4),1)))</f>
        <v>1</v>
      </c>
      <c r="J539" s="2">
        <v>6</v>
      </c>
      <c r="K539" s="24">
        <f ca="1">$E539*I539*Inputs!$A$2</f>
        <v>6.149</v>
      </c>
      <c r="L539" s="11">
        <f ca="1">IFERROR(J539/K539,"")</f>
        <v>0.97576841762888278</v>
      </c>
      <c r="M539" s="26">
        <f>J539/((8760)*(E539/1000))</f>
        <v>0.12252799764746246</v>
      </c>
    </row>
    <row r="540" spans="1:13" x14ac:dyDescent="0.25">
      <c r="A540" s="2">
        <v>8332</v>
      </c>
      <c r="B540" s="2"/>
      <c r="C540" s="2" t="s">
        <v>5</v>
      </c>
      <c r="D540" s="2">
        <v>8</v>
      </c>
      <c r="E540" s="2">
        <v>5.59</v>
      </c>
      <c r="F540" s="12">
        <v>41091</v>
      </c>
      <c r="G540" s="18">
        <v>2013</v>
      </c>
      <c r="H540" s="2">
        <f ca="1">IF(G540=Inputs!$A$4,1,0)</f>
        <v>0</v>
      </c>
      <c r="I540" s="21">
        <f ca="1">IF(H540=1,HLOOKUP(MONTH(F540),Inputs!$B$11:$M$15,5),IF(YEAR($F540)&gt;$G540,0,IF(YEAR($F540)=$G540,HLOOKUP(MONTH(F540),Inputs!$B$11:$M$15,4),1)))</f>
        <v>1</v>
      </c>
      <c r="J540" s="2">
        <v>6</v>
      </c>
      <c r="K540" s="24">
        <f ca="1">$E540*I540*Inputs!$A$2</f>
        <v>6.149</v>
      </c>
      <c r="L540" s="11">
        <f ca="1">IFERROR(J540/K540,"")</f>
        <v>0.97576841762888278</v>
      </c>
      <c r="M540" s="26">
        <f>J540/((8760)*(E540/1000))</f>
        <v>0.12252799764746246</v>
      </c>
    </row>
    <row r="541" spans="1:13" x14ac:dyDescent="0.25">
      <c r="A541" s="2">
        <v>8396</v>
      </c>
      <c r="B541" s="2"/>
      <c r="C541" s="2" t="s">
        <v>5</v>
      </c>
      <c r="D541" s="2">
        <v>6</v>
      </c>
      <c r="E541" s="2">
        <v>5.59</v>
      </c>
      <c r="F541" s="12">
        <v>41153</v>
      </c>
      <c r="G541" s="18">
        <v>2013</v>
      </c>
      <c r="H541" s="2">
        <f ca="1">IF(G541=Inputs!$A$4,1,0)</f>
        <v>0</v>
      </c>
      <c r="I541" s="21">
        <f ca="1">IF(H541=1,HLOOKUP(MONTH(F541),Inputs!$B$11:$M$15,5),IF(YEAR($F541)&gt;$G541,0,IF(YEAR($F541)=$G541,HLOOKUP(MONTH(F541),Inputs!$B$11:$M$15,4),1)))</f>
        <v>1</v>
      </c>
      <c r="J541" s="2">
        <v>6</v>
      </c>
      <c r="K541" s="24">
        <f ca="1">$E541*I541*Inputs!$A$2</f>
        <v>6.149</v>
      </c>
      <c r="L541" s="11">
        <f ca="1">IFERROR(J541/K541,"")</f>
        <v>0.97576841762888278</v>
      </c>
      <c r="M541" s="26">
        <f>J541/((8760)*(E541/1000))</f>
        <v>0.12252799764746246</v>
      </c>
    </row>
    <row r="542" spans="1:13" x14ac:dyDescent="0.25">
      <c r="A542" s="2">
        <v>8406</v>
      </c>
      <c r="B542" s="2"/>
      <c r="C542" s="2" t="s">
        <v>5</v>
      </c>
      <c r="D542" s="2">
        <v>6</v>
      </c>
      <c r="E542" s="2">
        <v>5.59</v>
      </c>
      <c r="F542" s="12">
        <v>41153</v>
      </c>
      <c r="G542" s="18">
        <v>2013</v>
      </c>
      <c r="H542" s="2">
        <f ca="1">IF(G542=Inputs!$A$4,1,0)</f>
        <v>0</v>
      </c>
      <c r="I542" s="21">
        <f ca="1">IF(H542=1,HLOOKUP(MONTH(F542),Inputs!$B$11:$M$15,5),IF(YEAR($F542)&gt;$G542,0,IF(YEAR($F542)=$G542,HLOOKUP(MONTH(F542),Inputs!$B$11:$M$15,4),1)))</f>
        <v>1</v>
      </c>
      <c r="J542" s="2">
        <v>6</v>
      </c>
      <c r="K542" s="24">
        <f ca="1">$E542*I542*Inputs!$A$2</f>
        <v>6.149</v>
      </c>
      <c r="L542" s="11">
        <f ca="1">IFERROR(J542/K542,"")</f>
        <v>0.97576841762888278</v>
      </c>
      <c r="M542" s="26">
        <f>J542/((8760)*(E542/1000))</f>
        <v>0.12252799764746246</v>
      </c>
    </row>
    <row r="543" spans="1:13" x14ac:dyDescent="0.25">
      <c r="A543" s="2">
        <v>3195</v>
      </c>
      <c r="B543" s="2"/>
      <c r="C543" s="2" t="s">
        <v>5</v>
      </c>
      <c r="D543" s="2">
        <v>5</v>
      </c>
      <c r="E543" s="2">
        <v>5.59</v>
      </c>
      <c r="F543" s="12">
        <v>40817</v>
      </c>
      <c r="G543" s="18">
        <v>2014</v>
      </c>
      <c r="H543" s="2">
        <f ca="1">IF(G543=Inputs!$A$4,1,0)</f>
        <v>0</v>
      </c>
      <c r="I543" s="21">
        <f ca="1">IF(H543=1,HLOOKUP(MONTH(F543),Inputs!$B$11:$M$15,5),IF(YEAR($F543)&gt;$G543,0,IF(YEAR($F543)=$G543,HLOOKUP(MONTH(F543),Inputs!$B$11:$M$15,4),1)))</f>
        <v>1</v>
      </c>
      <c r="J543" s="2">
        <v>6</v>
      </c>
      <c r="K543" s="24">
        <f ca="1">$E543*I543*Inputs!$A$2</f>
        <v>6.149</v>
      </c>
      <c r="L543" s="11">
        <f ca="1">IFERROR(J543/K543,"")</f>
        <v>0.97576841762888278</v>
      </c>
      <c r="M543" s="26">
        <f>J543/((8760)*(E543/1000))</f>
        <v>0.12252799764746246</v>
      </c>
    </row>
    <row r="544" spans="1:13" x14ac:dyDescent="0.25">
      <c r="A544" s="2">
        <v>8332</v>
      </c>
      <c r="B544" s="2"/>
      <c r="C544" s="2" t="s">
        <v>5</v>
      </c>
      <c r="D544" s="2">
        <v>8</v>
      </c>
      <c r="E544" s="2">
        <v>5.59</v>
      </c>
      <c r="F544" s="12">
        <v>41091</v>
      </c>
      <c r="G544" s="18">
        <v>2014</v>
      </c>
      <c r="H544" s="2">
        <f ca="1">IF(G544=Inputs!$A$4,1,0)</f>
        <v>0</v>
      </c>
      <c r="I544" s="21">
        <f ca="1">IF(H544=1,HLOOKUP(MONTH(F544),Inputs!$B$11:$M$15,5),IF(YEAR($F544)&gt;$G544,0,IF(YEAR($F544)=$G544,HLOOKUP(MONTH(F544),Inputs!$B$11:$M$15,4),1)))</f>
        <v>1</v>
      </c>
      <c r="J544" s="2">
        <v>6</v>
      </c>
      <c r="K544" s="24">
        <f ca="1">$E544*I544*Inputs!$A$2</f>
        <v>6.149</v>
      </c>
      <c r="L544" s="11">
        <f ca="1">IFERROR(J544/K544,"")</f>
        <v>0.97576841762888278</v>
      </c>
      <c r="M544" s="26">
        <f>J544/((8760)*(E544/1000))</f>
        <v>0.12252799764746246</v>
      </c>
    </row>
    <row r="545" spans="1:13" x14ac:dyDescent="0.25">
      <c r="A545" s="2">
        <v>8396</v>
      </c>
      <c r="B545" s="2"/>
      <c r="C545" s="2" t="s">
        <v>5</v>
      </c>
      <c r="D545" s="2">
        <v>6</v>
      </c>
      <c r="E545" s="2">
        <v>5.59</v>
      </c>
      <c r="F545" s="12">
        <v>41153</v>
      </c>
      <c r="G545" s="18">
        <v>2014</v>
      </c>
      <c r="H545" s="2">
        <f ca="1">IF(G545=Inputs!$A$4,1,0)</f>
        <v>0</v>
      </c>
      <c r="I545" s="21">
        <f ca="1">IF(H545=1,HLOOKUP(MONTH(F545),Inputs!$B$11:$M$15,5),IF(YEAR($F545)&gt;$G545,0,IF(YEAR($F545)=$G545,HLOOKUP(MONTH(F545),Inputs!$B$11:$M$15,4),1)))</f>
        <v>1</v>
      </c>
      <c r="J545" s="2">
        <v>6</v>
      </c>
      <c r="K545" s="24">
        <f ca="1">$E545*I545*Inputs!$A$2</f>
        <v>6.149</v>
      </c>
      <c r="L545" s="11">
        <f ca="1">IFERROR(J545/K545,"")</f>
        <v>0.97576841762888278</v>
      </c>
      <c r="M545" s="26">
        <f>J545/((8760)*(E545/1000))</f>
        <v>0.12252799764746246</v>
      </c>
    </row>
    <row r="546" spans="1:13" x14ac:dyDescent="0.25">
      <c r="A546" s="2">
        <v>2463</v>
      </c>
      <c r="B546" s="2"/>
      <c r="C546" s="2" t="s">
        <v>5</v>
      </c>
      <c r="D546" s="2">
        <v>3</v>
      </c>
      <c r="E546" s="2">
        <v>51.03</v>
      </c>
      <c r="F546" s="12">
        <v>40575</v>
      </c>
      <c r="G546" s="18">
        <v>2013</v>
      </c>
      <c r="H546" s="2">
        <f ca="1">IF(G546=Inputs!$A$4,1,0)</f>
        <v>0</v>
      </c>
      <c r="I546" s="21">
        <f ca="1">IF(H546=1,HLOOKUP(MONTH(F546),Inputs!$B$11:$M$15,5),IF(YEAR($F546)&gt;$G546,0,IF(YEAR($F546)=$G546,HLOOKUP(MONTH(F546),Inputs!$B$11:$M$15,4),1)))</f>
        <v>1</v>
      </c>
      <c r="J546" s="2">
        <v>55</v>
      </c>
      <c r="K546" s="24">
        <f ca="1">$E546*I546*Inputs!$A$2</f>
        <v>56.133000000000003</v>
      </c>
      <c r="L546" s="11">
        <f ca="1">IFERROR(J546/K546,"")</f>
        <v>0.97981579463060942</v>
      </c>
      <c r="M546" s="26">
        <f>J546/((8760)*(E546/1000))</f>
        <v>0.12303622991936876</v>
      </c>
    </row>
    <row r="547" spans="1:13" x14ac:dyDescent="0.25">
      <c r="A547" s="2">
        <v>2463</v>
      </c>
      <c r="B547" s="2"/>
      <c r="C547" s="2" t="s">
        <v>5</v>
      </c>
      <c r="D547" s="2">
        <v>3</v>
      </c>
      <c r="E547" s="2">
        <v>51.03</v>
      </c>
      <c r="F547" s="12">
        <v>40575</v>
      </c>
      <c r="G547" s="18">
        <v>2014</v>
      </c>
      <c r="H547" s="2">
        <f ca="1">IF(G547=Inputs!$A$4,1,0)</f>
        <v>0</v>
      </c>
      <c r="I547" s="21">
        <f ca="1">IF(H547=1,HLOOKUP(MONTH(F547),Inputs!$B$11:$M$15,5),IF(YEAR($F547)&gt;$G547,0,IF(YEAR($F547)=$G547,HLOOKUP(MONTH(F547),Inputs!$B$11:$M$15,4),1)))</f>
        <v>1</v>
      </c>
      <c r="J547" s="2">
        <v>55</v>
      </c>
      <c r="K547" s="24">
        <f ca="1">$E547*I547*Inputs!$A$2</f>
        <v>56.133000000000003</v>
      </c>
      <c r="L547" s="11">
        <f ca="1">IFERROR(J547/K547,"")</f>
        <v>0.97981579463060942</v>
      </c>
      <c r="M547" s="26">
        <f>J547/((8760)*(E547/1000))</f>
        <v>0.12303622991936876</v>
      </c>
    </row>
    <row r="548" spans="1:13" x14ac:dyDescent="0.25">
      <c r="A548" s="2">
        <v>973</v>
      </c>
      <c r="B548" s="2"/>
      <c r="C548" s="2" t="s">
        <v>5</v>
      </c>
      <c r="D548" s="2">
        <v>9</v>
      </c>
      <c r="E548" s="2">
        <v>2.7789999999999999</v>
      </c>
      <c r="F548" s="12">
        <v>40422</v>
      </c>
      <c r="G548" s="18">
        <v>2011</v>
      </c>
      <c r="H548" s="2">
        <f ca="1">IF(G548=Inputs!$A$4,1,0)</f>
        <v>0</v>
      </c>
      <c r="I548" s="21">
        <f ca="1">IF(H548=1,HLOOKUP(MONTH(F548),Inputs!$B$11:$M$15,5),IF(YEAR($F548)&gt;$G548,0,IF(YEAR($F548)=$G548,HLOOKUP(MONTH(F548),Inputs!$B$11:$M$15,4),1)))</f>
        <v>1</v>
      </c>
      <c r="J548" s="2">
        <v>3</v>
      </c>
      <c r="K548" s="24">
        <f ca="1">$E548*I548*Inputs!$A$2</f>
        <v>3.0569000000000002</v>
      </c>
      <c r="L548" s="11">
        <f ca="1">IFERROR(J548/K548,"")</f>
        <v>0.98138637181458332</v>
      </c>
      <c r="M548" s="26">
        <f>J548/((8760)*(E548/1000))</f>
        <v>0.12323344851552988</v>
      </c>
    </row>
    <row r="549" spans="1:13" x14ac:dyDescent="0.25">
      <c r="A549" s="2">
        <v>973</v>
      </c>
      <c r="B549" s="2"/>
      <c r="C549" s="2" t="s">
        <v>5</v>
      </c>
      <c r="D549" s="2">
        <v>9</v>
      </c>
      <c r="E549" s="2">
        <v>2.7789999999999999</v>
      </c>
      <c r="F549" s="12">
        <v>40422</v>
      </c>
      <c r="G549" s="18">
        <v>2012</v>
      </c>
      <c r="H549" s="2">
        <f ca="1">IF(G549=Inputs!$A$4,1,0)</f>
        <v>0</v>
      </c>
      <c r="I549" s="21">
        <f ca="1">IF(H549=1,HLOOKUP(MONTH(F549),Inputs!$B$11:$M$15,5),IF(YEAR($F549)&gt;$G549,0,IF(YEAR($F549)=$G549,HLOOKUP(MONTH(F549),Inputs!$B$11:$M$15,4),1)))</f>
        <v>1</v>
      </c>
      <c r="J549" s="2">
        <v>3</v>
      </c>
      <c r="K549" s="24">
        <f ca="1">$E549*I549*Inputs!$A$2</f>
        <v>3.0569000000000002</v>
      </c>
      <c r="L549" s="11">
        <f ca="1">IFERROR(J549/K549,"")</f>
        <v>0.98138637181458332</v>
      </c>
      <c r="M549" s="26">
        <f>J549/((8760)*(E549/1000))</f>
        <v>0.12323344851552988</v>
      </c>
    </row>
    <row r="550" spans="1:13" x14ac:dyDescent="0.25">
      <c r="A550" s="2">
        <v>973</v>
      </c>
      <c r="B550" s="2"/>
      <c r="C550" s="2" t="s">
        <v>5</v>
      </c>
      <c r="D550" s="2">
        <v>9</v>
      </c>
      <c r="E550" s="2">
        <v>2.7789999999999999</v>
      </c>
      <c r="F550" s="12">
        <v>40422</v>
      </c>
      <c r="G550" s="18">
        <v>2013</v>
      </c>
      <c r="H550" s="2">
        <f ca="1">IF(G550=Inputs!$A$4,1,0)</f>
        <v>0</v>
      </c>
      <c r="I550" s="21">
        <f ca="1">IF(H550=1,HLOOKUP(MONTH(F550),Inputs!$B$11:$M$15,5),IF(YEAR($F550)&gt;$G550,0,IF(YEAR($F550)=$G550,HLOOKUP(MONTH(F550),Inputs!$B$11:$M$15,4),1)))</f>
        <v>1</v>
      </c>
      <c r="J550" s="2">
        <v>3</v>
      </c>
      <c r="K550" s="24">
        <f ca="1">$E550*I550*Inputs!$A$2</f>
        <v>3.0569000000000002</v>
      </c>
      <c r="L550" s="11">
        <f ca="1">IFERROR(J550/K550,"")</f>
        <v>0.98138637181458332</v>
      </c>
      <c r="M550" s="26">
        <f>J550/((8760)*(E550/1000))</f>
        <v>0.12323344851552988</v>
      </c>
    </row>
    <row r="551" spans="1:13" x14ac:dyDescent="0.25">
      <c r="A551" s="2">
        <v>2051</v>
      </c>
      <c r="B551" s="2"/>
      <c r="C551" s="2" t="s">
        <v>5</v>
      </c>
      <c r="D551" s="2">
        <v>8</v>
      </c>
      <c r="E551" s="2">
        <v>1.85</v>
      </c>
      <c r="F551" s="12">
        <v>40695</v>
      </c>
      <c r="G551" s="18">
        <v>2012</v>
      </c>
      <c r="H551" s="2">
        <f ca="1">IF(G551=Inputs!$A$4,1,0)</f>
        <v>0</v>
      </c>
      <c r="I551" s="21">
        <f ca="1">IF(H551=1,HLOOKUP(MONTH(F551),Inputs!$B$11:$M$15,5),IF(YEAR($F551)&gt;$G551,0,IF(YEAR($F551)=$G551,HLOOKUP(MONTH(F551),Inputs!$B$11:$M$15,4),1)))</f>
        <v>1</v>
      </c>
      <c r="J551" s="2">
        <v>2</v>
      </c>
      <c r="K551" s="24">
        <f ca="1">$E551*I551*Inputs!$A$2</f>
        <v>2.0350000000000001</v>
      </c>
      <c r="L551" s="11">
        <f ca="1">IFERROR(J551/K551,"")</f>
        <v>0.98280098280098271</v>
      </c>
      <c r="M551" s="26">
        <f>J551/((8760)*(E551/1000))</f>
        <v>0.12341108231519191</v>
      </c>
    </row>
    <row r="552" spans="1:13" x14ac:dyDescent="0.25">
      <c r="A552" s="2">
        <v>2051</v>
      </c>
      <c r="B552" s="2"/>
      <c r="C552" s="2" t="s">
        <v>5</v>
      </c>
      <c r="D552" s="2">
        <v>8</v>
      </c>
      <c r="E552" s="2">
        <v>1.85</v>
      </c>
      <c r="F552" s="12">
        <v>40695</v>
      </c>
      <c r="G552" s="18">
        <v>2013</v>
      </c>
      <c r="H552" s="2">
        <f ca="1">IF(G552=Inputs!$A$4,1,0)</f>
        <v>0</v>
      </c>
      <c r="I552" s="21">
        <f ca="1">IF(H552=1,HLOOKUP(MONTH(F552),Inputs!$B$11:$M$15,5),IF(YEAR($F552)&gt;$G552,0,IF(YEAR($F552)=$G552,HLOOKUP(MONTH(F552),Inputs!$B$11:$M$15,4),1)))</f>
        <v>1</v>
      </c>
      <c r="J552" s="2">
        <v>2</v>
      </c>
      <c r="K552" s="24">
        <f ca="1">$E552*I552*Inputs!$A$2</f>
        <v>2.0350000000000001</v>
      </c>
      <c r="L552" s="11">
        <f ca="1">IFERROR(J552/K552,"")</f>
        <v>0.98280098280098271</v>
      </c>
      <c r="M552" s="26">
        <f>J552/((8760)*(E552/1000))</f>
        <v>0.12341108231519191</v>
      </c>
    </row>
    <row r="553" spans="1:13" x14ac:dyDescent="0.25">
      <c r="A553" s="2">
        <v>2051</v>
      </c>
      <c r="B553" s="2"/>
      <c r="C553" s="2" t="s">
        <v>5</v>
      </c>
      <c r="D553" s="2">
        <v>8</v>
      </c>
      <c r="E553" s="2">
        <v>1.85</v>
      </c>
      <c r="F553" s="12">
        <v>40695</v>
      </c>
      <c r="G553" s="18">
        <v>2014</v>
      </c>
      <c r="H553" s="2">
        <f ca="1">IF(G553=Inputs!$A$4,1,0)</f>
        <v>0</v>
      </c>
      <c r="I553" s="21">
        <f ca="1">IF(H553=1,HLOOKUP(MONTH(F553),Inputs!$B$11:$M$15,5),IF(YEAR($F553)&gt;$G553,0,IF(YEAR($F553)=$G553,HLOOKUP(MONTH(F553),Inputs!$B$11:$M$15,4),1)))</f>
        <v>1</v>
      </c>
      <c r="J553" s="2">
        <v>2</v>
      </c>
      <c r="K553" s="24">
        <f ca="1">$E553*I553*Inputs!$A$2</f>
        <v>2.0350000000000001</v>
      </c>
      <c r="L553" s="11">
        <f ca="1">IFERROR(J553/K553,"")</f>
        <v>0.98280098280098271</v>
      </c>
      <c r="M553" s="26">
        <f>J553/((8760)*(E553/1000))</f>
        <v>0.12341108231519191</v>
      </c>
    </row>
    <row r="554" spans="1:13" x14ac:dyDescent="0.25">
      <c r="A554" s="2">
        <v>2172</v>
      </c>
      <c r="B554" s="2"/>
      <c r="C554" s="2" t="s">
        <v>5</v>
      </c>
      <c r="D554" s="2">
        <v>5</v>
      </c>
      <c r="E554" s="2">
        <v>5.55</v>
      </c>
      <c r="F554" s="12">
        <v>40603</v>
      </c>
      <c r="G554" s="18">
        <v>2012</v>
      </c>
      <c r="H554" s="2">
        <f ca="1">IF(G554=Inputs!$A$4,1,0)</f>
        <v>0</v>
      </c>
      <c r="I554" s="21">
        <f ca="1">IF(H554=1,HLOOKUP(MONTH(F554),Inputs!$B$11:$M$15,5),IF(YEAR($F554)&gt;$G554,0,IF(YEAR($F554)=$G554,HLOOKUP(MONTH(F554),Inputs!$B$11:$M$15,4),1)))</f>
        <v>1</v>
      </c>
      <c r="J554" s="2">
        <v>6</v>
      </c>
      <c r="K554" s="24">
        <f ca="1">$E554*I554*Inputs!$A$2</f>
        <v>6.1050000000000004</v>
      </c>
      <c r="L554" s="11">
        <f ca="1">IFERROR(J554/K554,"")</f>
        <v>0.98280098280098271</v>
      </c>
      <c r="M554" s="26">
        <f>J554/((8760)*(E554/1000))</f>
        <v>0.12341108231519191</v>
      </c>
    </row>
    <row r="555" spans="1:13" x14ac:dyDescent="0.25">
      <c r="A555" s="2">
        <v>2172</v>
      </c>
      <c r="B555" s="2"/>
      <c r="C555" s="2" t="s">
        <v>5</v>
      </c>
      <c r="D555" s="2">
        <v>5</v>
      </c>
      <c r="E555" s="2">
        <v>5.55</v>
      </c>
      <c r="F555" s="12">
        <v>40603</v>
      </c>
      <c r="G555" s="18">
        <v>2013</v>
      </c>
      <c r="H555" s="2">
        <f ca="1">IF(G555=Inputs!$A$4,1,0)</f>
        <v>0</v>
      </c>
      <c r="I555" s="21">
        <f ca="1">IF(H555=1,HLOOKUP(MONTH(F555),Inputs!$B$11:$M$15,5),IF(YEAR($F555)&gt;$G555,0,IF(YEAR($F555)=$G555,HLOOKUP(MONTH(F555),Inputs!$B$11:$M$15,4),1)))</f>
        <v>1</v>
      </c>
      <c r="J555" s="2">
        <v>6</v>
      </c>
      <c r="K555" s="24">
        <f ca="1">$E555*I555*Inputs!$A$2</f>
        <v>6.1050000000000004</v>
      </c>
      <c r="L555" s="11">
        <f ca="1">IFERROR(J555/K555,"")</f>
        <v>0.98280098280098271</v>
      </c>
      <c r="M555" s="26">
        <f>J555/((8760)*(E555/1000))</f>
        <v>0.12341108231519191</v>
      </c>
    </row>
    <row r="556" spans="1:13" x14ac:dyDescent="0.25">
      <c r="A556" s="2">
        <v>2172</v>
      </c>
      <c r="B556" s="2"/>
      <c r="C556" s="2" t="s">
        <v>5</v>
      </c>
      <c r="D556" s="2">
        <v>5</v>
      </c>
      <c r="E556" s="2">
        <v>5.55</v>
      </c>
      <c r="F556" s="12">
        <v>40603</v>
      </c>
      <c r="G556" s="18">
        <v>2014</v>
      </c>
      <c r="H556" s="2">
        <f ca="1">IF(G556=Inputs!$A$4,1,0)</f>
        <v>0</v>
      </c>
      <c r="I556" s="21">
        <f ca="1">IF(H556=1,HLOOKUP(MONTH(F556),Inputs!$B$11:$M$15,5),IF(YEAR($F556)&gt;$G556,0,IF(YEAR($F556)=$G556,HLOOKUP(MONTH(F556),Inputs!$B$11:$M$15,4),1)))</f>
        <v>1</v>
      </c>
      <c r="J556" s="2">
        <v>6</v>
      </c>
      <c r="K556" s="24">
        <f ca="1">$E556*I556*Inputs!$A$2</f>
        <v>6.1050000000000004</v>
      </c>
      <c r="L556" s="11">
        <f ca="1">IFERROR(J556/K556,"")</f>
        <v>0.98280098280098271</v>
      </c>
      <c r="M556" s="26">
        <f>J556/((8760)*(E556/1000))</f>
        <v>0.12341108231519191</v>
      </c>
    </row>
    <row r="557" spans="1:13" x14ac:dyDescent="0.25">
      <c r="A557" s="2">
        <v>161</v>
      </c>
      <c r="B557" s="2"/>
      <c r="C557" s="2" t="s">
        <v>5</v>
      </c>
      <c r="D557" s="2">
        <v>2</v>
      </c>
      <c r="E557" s="2">
        <v>22.12</v>
      </c>
      <c r="F557" s="12">
        <v>40057</v>
      </c>
      <c r="G557" s="18">
        <v>2014</v>
      </c>
      <c r="H557" s="2">
        <f ca="1">IF(G557=Inputs!$A$4,1,0)</f>
        <v>0</v>
      </c>
      <c r="I557" s="21">
        <f ca="1">IF(H557=1,HLOOKUP(MONTH(F557),Inputs!$B$11:$M$15,5),IF(YEAR($F557)&gt;$G557,0,IF(YEAR($F557)=$G557,HLOOKUP(MONTH(F557),Inputs!$B$11:$M$15,4),1)))</f>
        <v>1</v>
      </c>
      <c r="J557" s="2">
        <v>24</v>
      </c>
      <c r="K557" s="24">
        <f ca="1">$E557*I557*Inputs!$A$2</f>
        <v>24.332000000000004</v>
      </c>
      <c r="L557" s="11">
        <f ca="1">IFERROR(J557/K557,"")</f>
        <v>0.98635541673516336</v>
      </c>
      <c r="M557" s="26">
        <f>J557/((8760)*(E557/1000))</f>
        <v>0.12385741534345662</v>
      </c>
    </row>
    <row r="558" spans="1:13" x14ac:dyDescent="0.25">
      <c r="A558" s="2">
        <v>8365</v>
      </c>
      <c r="B558" s="2"/>
      <c r="C558" s="2" t="s">
        <v>5</v>
      </c>
      <c r="D558" s="2">
        <v>13</v>
      </c>
      <c r="E558" s="2">
        <v>6.45</v>
      </c>
      <c r="F558" s="12">
        <v>41122</v>
      </c>
      <c r="G558" s="18">
        <v>2013</v>
      </c>
      <c r="H558" s="2">
        <f ca="1">IF(G558=Inputs!$A$4,1,0)</f>
        <v>0</v>
      </c>
      <c r="I558" s="21">
        <f ca="1">IF(H558=1,HLOOKUP(MONTH(F558),Inputs!$B$11:$M$15,5),IF(YEAR($F558)&gt;$G558,0,IF(YEAR($F558)=$G558,HLOOKUP(MONTH(F558),Inputs!$B$11:$M$15,4),1)))</f>
        <v>1</v>
      </c>
      <c r="J558" s="2">
        <v>7</v>
      </c>
      <c r="K558" s="24">
        <f ca="1">$E558*I558*Inputs!$A$2</f>
        <v>7.0950000000000006</v>
      </c>
      <c r="L558" s="11">
        <f ca="1">IFERROR(J558/K558,"")</f>
        <v>0.98661028893587022</v>
      </c>
      <c r="M558" s="26">
        <f>J558/((8760)*(E558/1000))</f>
        <v>0.12388941984354536</v>
      </c>
    </row>
    <row r="559" spans="1:13" x14ac:dyDescent="0.25">
      <c r="A559" s="2">
        <v>8365</v>
      </c>
      <c r="B559" s="2"/>
      <c r="C559" s="2" t="s">
        <v>5</v>
      </c>
      <c r="D559" s="2">
        <v>13</v>
      </c>
      <c r="E559" s="2">
        <v>6.45</v>
      </c>
      <c r="F559" s="12">
        <v>41122</v>
      </c>
      <c r="G559" s="18">
        <v>2014</v>
      </c>
      <c r="H559" s="2">
        <f ca="1">IF(G559=Inputs!$A$4,1,0)</f>
        <v>0</v>
      </c>
      <c r="I559" s="21">
        <f ca="1">IF(H559=1,HLOOKUP(MONTH(F559),Inputs!$B$11:$M$15,5),IF(YEAR($F559)&gt;$G559,0,IF(YEAR($F559)=$G559,HLOOKUP(MONTH(F559),Inputs!$B$11:$M$15,4),1)))</f>
        <v>1</v>
      </c>
      <c r="J559" s="2">
        <v>7</v>
      </c>
      <c r="K559" s="24">
        <f ca="1">$E559*I559*Inputs!$A$2</f>
        <v>7.0950000000000006</v>
      </c>
      <c r="L559" s="11">
        <f ca="1">IFERROR(J559/K559,"")</f>
        <v>0.98661028893587022</v>
      </c>
      <c r="M559" s="26">
        <f>J559/((8760)*(E559/1000))</f>
        <v>0.12388941984354536</v>
      </c>
    </row>
    <row r="560" spans="1:13" x14ac:dyDescent="0.25">
      <c r="A560" s="2">
        <v>2103</v>
      </c>
      <c r="B560" s="2"/>
      <c r="C560" s="2" t="s">
        <v>5</v>
      </c>
      <c r="D560" s="2">
        <v>8</v>
      </c>
      <c r="E560" s="2">
        <v>3.68</v>
      </c>
      <c r="F560" s="12">
        <v>40603</v>
      </c>
      <c r="G560" s="18">
        <v>2013</v>
      </c>
      <c r="H560" s="2">
        <f ca="1">IF(G560=Inputs!$A$4,1,0)</f>
        <v>0</v>
      </c>
      <c r="I560" s="21">
        <f ca="1">IF(H560=1,HLOOKUP(MONTH(F560),Inputs!$B$11:$M$15,5),IF(YEAR($F560)&gt;$G560,0,IF(YEAR($F560)=$G560,HLOOKUP(MONTH(F560),Inputs!$B$11:$M$15,4),1)))</f>
        <v>1</v>
      </c>
      <c r="J560" s="2">
        <v>4</v>
      </c>
      <c r="K560" s="24">
        <f ca="1">$E560*I560*Inputs!$A$2</f>
        <v>4.0480000000000009</v>
      </c>
      <c r="L560" s="11">
        <f ca="1">IFERROR(J560/K560,"")</f>
        <v>0.98814229249011831</v>
      </c>
      <c r="M560" s="26">
        <f>J560/((8760)*(E560/1000))</f>
        <v>0.12408179471907881</v>
      </c>
    </row>
    <row r="561" spans="1:13" x14ac:dyDescent="0.25">
      <c r="A561" s="2">
        <v>8352</v>
      </c>
      <c r="B561" s="2"/>
      <c r="C561" s="2" t="s">
        <v>5</v>
      </c>
      <c r="D561" s="2">
        <v>13</v>
      </c>
      <c r="E561" s="2">
        <v>3.68</v>
      </c>
      <c r="F561" s="12">
        <v>41153</v>
      </c>
      <c r="G561" s="18">
        <v>2013</v>
      </c>
      <c r="H561" s="2">
        <f ca="1">IF(G561=Inputs!$A$4,1,0)</f>
        <v>0</v>
      </c>
      <c r="I561" s="21">
        <f ca="1">IF(H561=1,HLOOKUP(MONTH(F561),Inputs!$B$11:$M$15,5),IF(YEAR($F561)&gt;$G561,0,IF(YEAR($F561)=$G561,HLOOKUP(MONTH(F561),Inputs!$B$11:$M$15,4),1)))</f>
        <v>1</v>
      </c>
      <c r="J561" s="2">
        <v>4</v>
      </c>
      <c r="K561" s="24">
        <f ca="1">$E561*I561*Inputs!$A$2</f>
        <v>4.0480000000000009</v>
      </c>
      <c r="L561" s="11">
        <f ca="1">IFERROR(J561/K561,"")</f>
        <v>0.98814229249011831</v>
      </c>
      <c r="M561" s="26">
        <f>J561/((8760)*(E561/1000))</f>
        <v>0.12408179471907881</v>
      </c>
    </row>
    <row r="562" spans="1:13" x14ac:dyDescent="0.25">
      <c r="A562" s="2">
        <v>8403</v>
      </c>
      <c r="B562" s="2"/>
      <c r="C562" s="2" t="s">
        <v>5</v>
      </c>
      <c r="D562" s="2">
        <v>6</v>
      </c>
      <c r="E562" s="2">
        <v>3.68</v>
      </c>
      <c r="F562" s="12">
        <v>41214</v>
      </c>
      <c r="G562" s="18">
        <v>2013</v>
      </c>
      <c r="H562" s="2">
        <f ca="1">IF(G562=Inputs!$A$4,1,0)</f>
        <v>0</v>
      </c>
      <c r="I562" s="21">
        <f ca="1">IF(H562=1,HLOOKUP(MONTH(F562),Inputs!$B$11:$M$15,5),IF(YEAR($F562)&gt;$G562,0,IF(YEAR($F562)=$G562,HLOOKUP(MONTH(F562),Inputs!$B$11:$M$15,4),1)))</f>
        <v>1</v>
      </c>
      <c r="J562" s="2">
        <v>4</v>
      </c>
      <c r="K562" s="24">
        <f ca="1">$E562*I562*Inputs!$A$2</f>
        <v>4.0480000000000009</v>
      </c>
      <c r="L562" s="11">
        <f ca="1">IFERROR(J562/K562,"")</f>
        <v>0.98814229249011831</v>
      </c>
      <c r="M562" s="26">
        <f>J562/((8760)*(E562/1000))</f>
        <v>0.12408179471907881</v>
      </c>
    </row>
    <row r="563" spans="1:13" x14ac:dyDescent="0.25">
      <c r="A563" s="2">
        <v>3613</v>
      </c>
      <c r="B563" s="2"/>
      <c r="C563" s="2" t="s">
        <v>5</v>
      </c>
      <c r="D563" s="2">
        <v>6</v>
      </c>
      <c r="E563" s="2">
        <v>1.84</v>
      </c>
      <c r="F563" s="12">
        <v>41122</v>
      </c>
      <c r="G563" s="18">
        <v>2014</v>
      </c>
      <c r="H563" s="2">
        <f ca="1">IF(G563=Inputs!$A$4,1,0)</f>
        <v>0</v>
      </c>
      <c r="I563" s="21">
        <f ca="1">IF(H563=1,HLOOKUP(MONTH(F563),Inputs!$B$11:$M$15,5),IF(YEAR($F563)&gt;$G563,0,IF(YEAR($F563)=$G563,HLOOKUP(MONTH(F563),Inputs!$B$11:$M$15,4),1)))</f>
        <v>1</v>
      </c>
      <c r="J563" s="2">
        <v>2</v>
      </c>
      <c r="K563" s="24">
        <f ca="1">$E563*I563*Inputs!$A$2</f>
        <v>2.0240000000000005</v>
      </c>
      <c r="L563" s="11">
        <f ca="1">IFERROR(J563/K563,"")</f>
        <v>0.98814229249011831</v>
      </c>
      <c r="M563" s="26">
        <f>J563/((8760)*(E563/1000))</f>
        <v>0.12408179471907881</v>
      </c>
    </row>
    <row r="564" spans="1:13" x14ac:dyDescent="0.25">
      <c r="A564" s="2">
        <v>8352</v>
      </c>
      <c r="B564" s="2"/>
      <c r="C564" s="2" t="s">
        <v>5</v>
      </c>
      <c r="D564" s="2">
        <v>13</v>
      </c>
      <c r="E564" s="2">
        <v>3.68</v>
      </c>
      <c r="F564" s="12">
        <v>41153</v>
      </c>
      <c r="G564" s="18">
        <v>2014</v>
      </c>
      <c r="H564" s="2">
        <f ca="1">IF(G564=Inputs!$A$4,1,0)</f>
        <v>0</v>
      </c>
      <c r="I564" s="21">
        <f ca="1">IF(H564=1,HLOOKUP(MONTH(F564),Inputs!$B$11:$M$15,5),IF(YEAR($F564)&gt;$G564,0,IF(YEAR($F564)=$G564,HLOOKUP(MONTH(F564),Inputs!$B$11:$M$15,4),1)))</f>
        <v>1</v>
      </c>
      <c r="J564" s="2">
        <v>4</v>
      </c>
      <c r="K564" s="24">
        <f ca="1">$E564*I564*Inputs!$A$2</f>
        <v>4.0480000000000009</v>
      </c>
      <c r="L564" s="11">
        <f ca="1">IFERROR(J564/K564,"")</f>
        <v>0.98814229249011831</v>
      </c>
      <c r="M564" s="26">
        <f>J564/((8760)*(E564/1000))</f>
        <v>0.12408179471907881</v>
      </c>
    </row>
    <row r="565" spans="1:13" x14ac:dyDescent="0.25">
      <c r="A565" s="2">
        <v>8360</v>
      </c>
      <c r="B565" s="2"/>
      <c r="C565" s="2" t="s">
        <v>5</v>
      </c>
      <c r="D565" s="2">
        <v>13</v>
      </c>
      <c r="E565" s="2">
        <v>3.68</v>
      </c>
      <c r="F565" s="12">
        <v>41153</v>
      </c>
      <c r="G565" s="18">
        <v>2014</v>
      </c>
      <c r="H565" s="2">
        <f ca="1">IF(G565=Inputs!$A$4,1,0)</f>
        <v>0</v>
      </c>
      <c r="I565" s="21">
        <f ca="1">IF(H565=1,HLOOKUP(MONTH(F565),Inputs!$B$11:$M$15,5),IF(YEAR($F565)&gt;$G565,0,IF(YEAR($F565)=$G565,HLOOKUP(MONTH(F565),Inputs!$B$11:$M$15,4),1)))</f>
        <v>1</v>
      </c>
      <c r="J565" s="2">
        <v>4</v>
      </c>
      <c r="K565" s="24">
        <f ca="1">$E565*I565*Inputs!$A$2</f>
        <v>4.0480000000000009</v>
      </c>
      <c r="L565" s="11">
        <f ca="1">IFERROR(J565/K565,"")</f>
        <v>0.98814229249011831</v>
      </c>
      <c r="M565" s="26">
        <f>J565/((8760)*(E565/1000))</f>
        <v>0.12408179471907881</v>
      </c>
    </row>
    <row r="566" spans="1:13" x14ac:dyDescent="0.25">
      <c r="A566" s="2">
        <v>2929</v>
      </c>
      <c r="B566" s="2"/>
      <c r="C566" s="2" t="s">
        <v>5</v>
      </c>
      <c r="D566" s="2">
        <v>6</v>
      </c>
      <c r="E566" s="2">
        <v>6.44</v>
      </c>
      <c r="F566" s="12">
        <v>40664</v>
      </c>
      <c r="G566" s="18">
        <v>2014</v>
      </c>
      <c r="H566" s="2">
        <f ca="1">IF(G566=Inputs!$A$4,1,0)</f>
        <v>0</v>
      </c>
      <c r="I566" s="21">
        <f ca="1">IF(H566=1,HLOOKUP(MONTH(F566),Inputs!$B$11:$M$15,5),IF(YEAR($F566)&gt;$G566,0,IF(YEAR($F566)=$G566,HLOOKUP(MONTH(F566),Inputs!$B$11:$M$15,4),1)))</f>
        <v>1</v>
      </c>
      <c r="J566" s="2">
        <v>7</v>
      </c>
      <c r="K566" s="24">
        <f ca="1">$E566*I566*Inputs!$A$2</f>
        <v>7.0840000000000014</v>
      </c>
      <c r="L566" s="11">
        <f ca="1">IFERROR(J566/K566,"")</f>
        <v>0.98814229249011842</v>
      </c>
      <c r="M566" s="26">
        <f>J566/((8760)*(E566/1000))</f>
        <v>0.12408179471907882</v>
      </c>
    </row>
    <row r="567" spans="1:13" x14ac:dyDescent="0.25">
      <c r="A567" s="2">
        <v>825</v>
      </c>
      <c r="B567" s="2"/>
      <c r="C567" s="2" t="s">
        <v>5</v>
      </c>
      <c r="D567" s="2">
        <v>3</v>
      </c>
      <c r="E567" s="2">
        <v>27.6</v>
      </c>
      <c r="F567" s="12">
        <v>40238</v>
      </c>
      <c r="G567" s="18">
        <v>2011</v>
      </c>
      <c r="H567" s="2">
        <f ca="1">IF(G567=Inputs!$A$4,1,0)</f>
        <v>0</v>
      </c>
      <c r="I567" s="21">
        <f ca="1">IF(H567=1,HLOOKUP(MONTH(F567),Inputs!$B$11:$M$15,5),IF(YEAR($F567)&gt;$G567,0,IF(YEAR($F567)=$G567,HLOOKUP(MONTH(F567),Inputs!$B$11:$M$15,4),1)))</f>
        <v>1</v>
      </c>
      <c r="J567" s="2">
        <v>30</v>
      </c>
      <c r="K567" s="24">
        <f ca="1">$E567*I567*Inputs!$A$2</f>
        <v>30.360000000000003</v>
      </c>
      <c r="L567" s="11">
        <f ca="1">IFERROR(J567/K567,"")</f>
        <v>0.98814229249011853</v>
      </c>
      <c r="M567" s="26">
        <f>J567/((8760)*(E567/1000))</f>
        <v>0.12408179471907879</v>
      </c>
    </row>
    <row r="568" spans="1:13" x14ac:dyDescent="0.25">
      <c r="A568" s="2">
        <v>825</v>
      </c>
      <c r="B568" s="2"/>
      <c r="C568" s="2" t="s">
        <v>5</v>
      </c>
      <c r="D568" s="2">
        <v>3</v>
      </c>
      <c r="E568" s="2">
        <v>27.6</v>
      </c>
      <c r="F568" s="12">
        <v>40238</v>
      </c>
      <c r="G568" s="18">
        <v>2013</v>
      </c>
      <c r="H568" s="2">
        <f ca="1">IF(G568=Inputs!$A$4,1,0)</f>
        <v>0</v>
      </c>
      <c r="I568" s="21">
        <f ca="1">IF(H568=1,HLOOKUP(MONTH(F568),Inputs!$B$11:$M$15,5),IF(YEAR($F568)&gt;$G568,0,IF(YEAR($F568)=$G568,HLOOKUP(MONTH(F568),Inputs!$B$11:$M$15,4),1)))</f>
        <v>1</v>
      </c>
      <c r="J568" s="2">
        <v>30</v>
      </c>
      <c r="K568" s="24">
        <f ca="1">$E568*I568*Inputs!$A$2</f>
        <v>30.360000000000003</v>
      </c>
      <c r="L568" s="11">
        <f ca="1">IFERROR(J568/K568,"")</f>
        <v>0.98814229249011853</v>
      </c>
      <c r="M568" s="26">
        <f>J568/((8760)*(E568/1000))</f>
        <v>0.12408179471907879</v>
      </c>
    </row>
    <row r="569" spans="1:13" x14ac:dyDescent="0.25">
      <c r="A569" s="2">
        <v>2218</v>
      </c>
      <c r="B569" s="2"/>
      <c r="C569" s="2" t="s">
        <v>5</v>
      </c>
      <c r="D569" s="2">
        <v>8</v>
      </c>
      <c r="E569" s="2">
        <v>5.52</v>
      </c>
      <c r="F569" s="12">
        <v>40603</v>
      </c>
      <c r="G569" s="18">
        <v>2013</v>
      </c>
      <c r="H569" s="2">
        <f ca="1">IF(G569=Inputs!$A$4,1,0)</f>
        <v>0</v>
      </c>
      <c r="I569" s="21">
        <f ca="1">IF(H569=1,HLOOKUP(MONTH(F569),Inputs!$B$11:$M$15,5),IF(YEAR($F569)&gt;$G569,0,IF(YEAR($F569)=$G569,HLOOKUP(MONTH(F569),Inputs!$B$11:$M$15,4),1)))</f>
        <v>1</v>
      </c>
      <c r="J569" s="2">
        <v>6</v>
      </c>
      <c r="K569" s="24">
        <f ca="1">$E569*I569*Inputs!$A$2</f>
        <v>6.0720000000000001</v>
      </c>
      <c r="L569" s="11">
        <f ca="1">IFERROR(J569/K569,"")</f>
        <v>0.98814229249011853</v>
      </c>
      <c r="M569" s="26">
        <f>J569/((8760)*(E569/1000))</f>
        <v>0.12408179471907882</v>
      </c>
    </row>
    <row r="570" spans="1:13" x14ac:dyDescent="0.25">
      <c r="A570" s="2">
        <v>8330</v>
      </c>
      <c r="B570" s="2"/>
      <c r="C570" s="2" t="s">
        <v>5</v>
      </c>
      <c r="D570" s="2">
        <v>8</v>
      </c>
      <c r="E570" s="2">
        <v>2.76</v>
      </c>
      <c r="F570" s="12">
        <v>41153</v>
      </c>
      <c r="G570" s="18">
        <v>2013</v>
      </c>
      <c r="H570" s="2">
        <f ca="1">IF(G570=Inputs!$A$4,1,0)</f>
        <v>0</v>
      </c>
      <c r="I570" s="21">
        <f ca="1">IF(H570=1,HLOOKUP(MONTH(F570),Inputs!$B$11:$M$15,5),IF(YEAR($F570)&gt;$G570,0,IF(YEAR($F570)=$G570,HLOOKUP(MONTH(F570),Inputs!$B$11:$M$15,4),1)))</f>
        <v>1</v>
      </c>
      <c r="J570" s="2">
        <v>3</v>
      </c>
      <c r="K570" s="24">
        <f ca="1">$E570*I570*Inputs!$A$2</f>
        <v>3.036</v>
      </c>
      <c r="L570" s="11">
        <f ca="1">IFERROR(J570/K570,"")</f>
        <v>0.98814229249011853</v>
      </c>
      <c r="M570" s="26">
        <f>J570/((8760)*(E570/1000))</f>
        <v>0.12408179471907882</v>
      </c>
    </row>
    <row r="571" spans="1:13" x14ac:dyDescent="0.25">
      <c r="A571" s="2">
        <v>8374</v>
      </c>
      <c r="B571" s="2"/>
      <c r="C571" s="2" t="s">
        <v>5</v>
      </c>
      <c r="D571" s="2">
        <v>13</v>
      </c>
      <c r="E571" s="2">
        <v>5.52</v>
      </c>
      <c r="F571" s="12">
        <v>41122</v>
      </c>
      <c r="G571" s="18">
        <v>2013</v>
      </c>
      <c r="H571" s="2">
        <f ca="1">IF(G571=Inputs!$A$4,1,0)</f>
        <v>0</v>
      </c>
      <c r="I571" s="21">
        <f ca="1">IF(H571=1,HLOOKUP(MONTH(F571),Inputs!$B$11:$M$15,5),IF(YEAR($F571)&gt;$G571,0,IF(YEAR($F571)=$G571,HLOOKUP(MONTH(F571),Inputs!$B$11:$M$15,4),1)))</f>
        <v>1</v>
      </c>
      <c r="J571" s="2">
        <v>6</v>
      </c>
      <c r="K571" s="24">
        <f ca="1">$E571*I571*Inputs!$A$2</f>
        <v>6.0720000000000001</v>
      </c>
      <c r="L571" s="11">
        <f ca="1">IFERROR(J571/K571,"")</f>
        <v>0.98814229249011853</v>
      </c>
      <c r="M571" s="26">
        <f>J571/((8760)*(E571/1000))</f>
        <v>0.12408179471907882</v>
      </c>
    </row>
    <row r="572" spans="1:13" x14ac:dyDescent="0.25">
      <c r="A572" s="2">
        <v>8374</v>
      </c>
      <c r="B572" s="2"/>
      <c r="C572" s="2" t="s">
        <v>5</v>
      </c>
      <c r="D572" s="2">
        <v>13</v>
      </c>
      <c r="E572" s="2">
        <v>5.52</v>
      </c>
      <c r="F572" s="12">
        <v>41122</v>
      </c>
      <c r="G572" s="18">
        <v>2014</v>
      </c>
      <c r="H572" s="2">
        <f ca="1">IF(G572=Inputs!$A$4,1,0)</f>
        <v>0</v>
      </c>
      <c r="I572" s="21">
        <f ca="1">IF(H572=1,HLOOKUP(MONTH(F572),Inputs!$B$11:$M$15,5),IF(YEAR($F572)&gt;$G572,0,IF(YEAR($F572)=$G572,HLOOKUP(MONTH(F572),Inputs!$B$11:$M$15,4),1)))</f>
        <v>1</v>
      </c>
      <c r="J572" s="2">
        <v>6</v>
      </c>
      <c r="K572" s="24">
        <f ca="1">$E572*I572*Inputs!$A$2</f>
        <v>6.0720000000000001</v>
      </c>
      <c r="L572" s="11">
        <f ca="1">IFERROR(J572/K572,"")</f>
        <v>0.98814229249011853</v>
      </c>
      <c r="M572" s="26">
        <f>J572/((8760)*(E572/1000))</f>
        <v>0.12408179471907882</v>
      </c>
    </row>
    <row r="573" spans="1:13" x14ac:dyDescent="0.25">
      <c r="A573" s="2">
        <v>8377</v>
      </c>
      <c r="B573" s="2"/>
      <c r="C573" s="2" t="s">
        <v>5</v>
      </c>
      <c r="D573" s="2">
        <v>13</v>
      </c>
      <c r="E573" s="2">
        <v>5.52</v>
      </c>
      <c r="F573" s="12">
        <v>41122</v>
      </c>
      <c r="G573" s="18">
        <v>2014</v>
      </c>
      <c r="H573" s="2">
        <f ca="1">IF(G573=Inputs!$A$4,1,0)</f>
        <v>0</v>
      </c>
      <c r="I573" s="21">
        <f ca="1">IF(H573=1,HLOOKUP(MONTH(F573),Inputs!$B$11:$M$15,5),IF(YEAR($F573)&gt;$G573,0,IF(YEAR($F573)=$G573,HLOOKUP(MONTH(F573),Inputs!$B$11:$M$15,4),1)))</f>
        <v>1</v>
      </c>
      <c r="J573" s="2">
        <v>6</v>
      </c>
      <c r="K573" s="24">
        <f ca="1">$E573*I573*Inputs!$A$2</f>
        <v>6.0720000000000001</v>
      </c>
      <c r="L573" s="11">
        <f ca="1">IFERROR(J573/K573,"")</f>
        <v>0.98814229249011853</v>
      </c>
      <c r="M573" s="26">
        <f>J573/((8760)*(E573/1000))</f>
        <v>0.12408179471907882</v>
      </c>
    </row>
    <row r="574" spans="1:13" x14ac:dyDescent="0.25">
      <c r="A574" s="2">
        <v>612</v>
      </c>
      <c r="B574" s="2"/>
      <c r="C574" s="2" t="s">
        <v>5</v>
      </c>
      <c r="D574" s="2">
        <v>8</v>
      </c>
      <c r="E574" s="2">
        <v>4.5999999999999996</v>
      </c>
      <c r="F574" s="12">
        <v>40269</v>
      </c>
      <c r="G574" s="18">
        <v>2012</v>
      </c>
      <c r="H574" s="2">
        <f ca="1">IF(G574=Inputs!$A$4,1,0)</f>
        <v>0</v>
      </c>
      <c r="I574" s="21">
        <f ca="1">IF(H574=1,HLOOKUP(MONTH(F574),Inputs!$B$11:$M$15,5),IF(YEAR($F574)&gt;$G574,0,IF(YEAR($F574)=$G574,HLOOKUP(MONTH(F574),Inputs!$B$11:$M$15,4),1)))</f>
        <v>1</v>
      </c>
      <c r="J574" s="2">
        <v>5</v>
      </c>
      <c r="K574" s="24">
        <f ca="1">$E574*I574*Inputs!$A$2</f>
        <v>5.0599999999999996</v>
      </c>
      <c r="L574" s="11">
        <f ca="1">IFERROR(J574/K574,"")</f>
        <v>0.98814229249011865</v>
      </c>
      <c r="M574" s="26">
        <f>J574/((8760)*(E574/1000))</f>
        <v>0.12408179471907882</v>
      </c>
    </row>
    <row r="575" spans="1:13" x14ac:dyDescent="0.25">
      <c r="A575" s="2">
        <v>8348</v>
      </c>
      <c r="B575" s="2"/>
      <c r="C575" s="2" t="s">
        <v>5</v>
      </c>
      <c r="D575" s="2">
        <v>13</v>
      </c>
      <c r="E575" s="2">
        <v>4.5999999999999996</v>
      </c>
      <c r="F575" s="12">
        <v>41122</v>
      </c>
      <c r="G575" s="18">
        <v>2014</v>
      </c>
      <c r="H575" s="2">
        <f ca="1">IF(G575=Inputs!$A$4,1,0)</f>
        <v>0</v>
      </c>
      <c r="I575" s="21">
        <f ca="1">IF(H575=1,HLOOKUP(MONTH(F575),Inputs!$B$11:$M$15,5),IF(YEAR($F575)&gt;$G575,0,IF(YEAR($F575)=$G575,HLOOKUP(MONTH(F575),Inputs!$B$11:$M$15,4),1)))</f>
        <v>1</v>
      </c>
      <c r="J575" s="2">
        <v>5</v>
      </c>
      <c r="K575" s="24">
        <f ca="1">$E575*I575*Inputs!$A$2</f>
        <v>5.0599999999999996</v>
      </c>
      <c r="L575" s="11">
        <f ca="1">IFERROR(J575/K575,"")</f>
        <v>0.98814229249011865</v>
      </c>
      <c r="M575" s="26">
        <f>J575/((8760)*(E575/1000))</f>
        <v>0.12408179471907882</v>
      </c>
    </row>
    <row r="576" spans="1:13" x14ac:dyDescent="0.25">
      <c r="A576" s="2">
        <v>1180</v>
      </c>
      <c r="B576" s="2"/>
      <c r="C576" s="2" t="s">
        <v>5</v>
      </c>
      <c r="D576" s="2">
        <v>9</v>
      </c>
      <c r="E576" s="2">
        <v>2.7480000000000002</v>
      </c>
      <c r="F576" s="12">
        <v>40360</v>
      </c>
      <c r="G576" s="18">
        <v>2011</v>
      </c>
      <c r="H576" s="2">
        <f ca="1">IF(G576=Inputs!$A$4,1,0)</f>
        <v>0</v>
      </c>
      <c r="I576" s="21">
        <f ca="1">IF(H576=1,HLOOKUP(MONTH(F576),Inputs!$B$11:$M$15,5),IF(YEAR($F576)&gt;$G576,0,IF(YEAR($F576)=$G576,HLOOKUP(MONTH(F576),Inputs!$B$11:$M$15,4),1)))</f>
        <v>1</v>
      </c>
      <c r="J576" s="2">
        <v>3</v>
      </c>
      <c r="K576" s="24">
        <f ca="1">$E576*I576*Inputs!$A$2</f>
        <v>3.0228000000000006</v>
      </c>
      <c r="L576" s="11">
        <f ca="1">IFERROR(J576/K576,"")</f>
        <v>0.9924573243350534</v>
      </c>
      <c r="M576" s="26">
        <f>J576/((8760)*(E576/1000))</f>
        <v>0.12462363661741541</v>
      </c>
    </row>
    <row r="577" spans="1:13" x14ac:dyDescent="0.25">
      <c r="A577" s="2">
        <v>1180</v>
      </c>
      <c r="B577" s="2"/>
      <c r="C577" s="2" t="s">
        <v>5</v>
      </c>
      <c r="D577" s="2">
        <v>9</v>
      </c>
      <c r="E577" s="2">
        <v>2.7480000000000002</v>
      </c>
      <c r="F577" s="12">
        <v>40360</v>
      </c>
      <c r="G577" s="18">
        <v>2013</v>
      </c>
      <c r="H577" s="2">
        <f ca="1">IF(G577=Inputs!$A$4,1,0)</f>
        <v>0</v>
      </c>
      <c r="I577" s="21">
        <f ca="1">IF(H577=1,HLOOKUP(MONTH(F577),Inputs!$B$11:$M$15,5),IF(YEAR($F577)&gt;$G577,0,IF(YEAR($F577)=$G577,HLOOKUP(MONTH(F577),Inputs!$B$11:$M$15,4),1)))</f>
        <v>1</v>
      </c>
      <c r="J577" s="2">
        <v>3</v>
      </c>
      <c r="K577" s="24">
        <f ca="1">$E577*I577*Inputs!$A$2</f>
        <v>3.0228000000000006</v>
      </c>
      <c r="L577" s="11">
        <f ca="1">IFERROR(J577/K577,"")</f>
        <v>0.9924573243350534</v>
      </c>
      <c r="M577" s="26">
        <f>J577/((8760)*(E577/1000))</f>
        <v>0.12462363661741541</v>
      </c>
    </row>
    <row r="578" spans="1:13" x14ac:dyDescent="0.25">
      <c r="A578" s="2">
        <v>1180</v>
      </c>
      <c r="B578" s="2"/>
      <c r="C578" s="2" t="s">
        <v>5</v>
      </c>
      <c r="D578" s="2">
        <v>9</v>
      </c>
      <c r="E578" s="2">
        <v>2.7480000000000002</v>
      </c>
      <c r="F578" s="12">
        <v>40360</v>
      </c>
      <c r="G578" s="18">
        <v>2014</v>
      </c>
      <c r="H578" s="2">
        <f ca="1">IF(G578=Inputs!$A$4,1,0)</f>
        <v>0</v>
      </c>
      <c r="I578" s="21">
        <f ca="1">IF(H578=1,HLOOKUP(MONTH(F578),Inputs!$B$11:$M$15,5),IF(YEAR($F578)&gt;$G578,0,IF(YEAR($F578)=$G578,HLOOKUP(MONTH(F578),Inputs!$B$11:$M$15,4),1)))</f>
        <v>1</v>
      </c>
      <c r="J578" s="2">
        <v>3</v>
      </c>
      <c r="K578" s="24">
        <f ca="1">$E578*I578*Inputs!$A$2</f>
        <v>3.0228000000000006</v>
      </c>
      <c r="L578" s="11">
        <f ca="1">IFERROR(J578/K578,"")</f>
        <v>0.9924573243350534</v>
      </c>
      <c r="M578" s="26">
        <f>J578/((8760)*(E578/1000))</f>
        <v>0.12462363661741541</v>
      </c>
    </row>
    <row r="579" spans="1:13" x14ac:dyDescent="0.25">
      <c r="A579" s="2">
        <v>2134</v>
      </c>
      <c r="B579" s="2"/>
      <c r="C579" s="2" t="s">
        <v>5</v>
      </c>
      <c r="D579" s="2">
        <v>8</v>
      </c>
      <c r="E579" s="2">
        <v>8.2249999999999996</v>
      </c>
      <c r="F579" s="12">
        <v>40603</v>
      </c>
      <c r="G579" s="18">
        <v>2012</v>
      </c>
      <c r="H579" s="2">
        <f ca="1">IF(G579=Inputs!$A$4,1,0)</f>
        <v>0</v>
      </c>
      <c r="I579" s="21">
        <f ca="1">IF(H579=1,HLOOKUP(MONTH(F579),Inputs!$B$11:$M$15,5),IF(YEAR($F579)&gt;$G579,0,IF(YEAR($F579)=$G579,HLOOKUP(MONTH(F579),Inputs!$B$11:$M$15,4),1)))</f>
        <v>1</v>
      </c>
      <c r="J579" s="2">
        <v>9</v>
      </c>
      <c r="K579" s="24">
        <f ca="1">$E579*I579*Inputs!$A$2</f>
        <v>9.0475000000000012</v>
      </c>
      <c r="L579" s="11">
        <f ca="1">IFERROR(J579/K579,"")</f>
        <v>0.99474993092014352</v>
      </c>
      <c r="M579" s="26">
        <f>J579/((8760)*(E579/1000))</f>
        <v>0.12491152100595411</v>
      </c>
    </row>
    <row r="580" spans="1:13" x14ac:dyDescent="0.25">
      <c r="A580" s="2">
        <v>2134</v>
      </c>
      <c r="B580" s="2"/>
      <c r="C580" s="2" t="s">
        <v>5</v>
      </c>
      <c r="D580" s="2">
        <v>8</v>
      </c>
      <c r="E580" s="2">
        <v>8.2249999999999996</v>
      </c>
      <c r="F580" s="12">
        <v>40603</v>
      </c>
      <c r="G580" s="18">
        <v>2013</v>
      </c>
      <c r="H580" s="2">
        <f ca="1">IF(G580=Inputs!$A$4,1,0)</f>
        <v>0</v>
      </c>
      <c r="I580" s="21">
        <f ca="1">IF(H580=1,HLOOKUP(MONTH(F580),Inputs!$B$11:$M$15,5),IF(YEAR($F580)&gt;$G580,0,IF(YEAR($F580)=$G580,HLOOKUP(MONTH(F580),Inputs!$B$11:$M$15,4),1)))</f>
        <v>1</v>
      </c>
      <c r="J580" s="2">
        <v>9</v>
      </c>
      <c r="K580" s="24">
        <f ca="1">$E580*I580*Inputs!$A$2</f>
        <v>9.0475000000000012</v>
      </c>
      <c r="L580" s="11">
        <f ca="1">IFERROR(J580/K580,"")</f>
        <v>0.99474993092014352</v>
      </c>
      <c r="M580" s="26">
        <f>J580/((8760)*(E580/1000))</f>
        <v>0.12491152100595411</v>
      </c>
    </row>
    <row r="581" spans="1:13" x14ac:dyDescent="0.25">
      <c r="A581" s="2">
        <v>2134</v>
      </c>
      <c r="B581" s="2"/>
      <c r="C581" s="2" t="s">
        <v>5</v>
      </c>
      <c r="D581" s="2">
        <v>8</v>
      </c>
      <c r="E581" s="2">
        <v>8.2249999999999996</v>
      </c>
      <c r="F581" s="12">
        <v>40603</v>
      </c>
      <c r="G581" s="18">
        <v>2014</v>
      </c>
      <c r="H581" s="2">
        <f ca="1">IF(G581=Inputs!$A$4,1,0)</f>
        <v>0</v>
      </c>
      <c r="I581" s="21">
        <f ca="1">IF(H581=1,HLOOKUP(MONTH(F581),Inputs!$B$11:$M$15,5),IF(YEAR($F581)&gt;$G581,0,IF(YEAR($F581)=$G581,HLOOKUP(MONTH(F581),Inputs!$B$11:$M$15,4),1)))</f>
        <v>1</v>
      </c>
      <c r="J581" s="2">
        <v>9</v>
      </c>
      <c r="K581" s="24">
        <f ca="1">$E581*I581*Inputs!$A$2</f>
        <v>9.0475000000000012</v>
      </c>
      <c r="L581" s="11">
        <f ca="1">IFERROR(J581/K581,"")</f>
        <v>0.99474993092014352</v>
      </c>
      <c r="M581" s="26">
        <f>J581/((8760)*(E581/1000))</f>
        <v>0.12491152100595411</v>
      </c>
    </row>
    <row r="582" spans="1:13" x14ac:dyDescent="0.25">
      <c r="A582" s="2">
        <v>277</v>
      </c>
      <c r="B582" s="2"/>
      <c r="C582" s="2" t="s">
        <v>5</v>
      </c>
      <c r="D582" s="2">
        <v>3</v>
      </c>
      <c r="E582" s="2">
        <v>6.3959999999999999</v>
      </c>
      <c r="F582" s="12">
        <v>39934</v>
      </c>
      <c r="G582" s="18">
        <v>2012</v>
      </c>
      <c r="H582" s="2">
        <f ca="1">IF(G582=Inputs!$A$4,1,0)</f>
        <v>0</v>
      </c>
      <c r="I582" s="21">
        <f ca="1">IF(H582=1,HLOOKUP(MONTH(F582),Inputs!$B$11:$M$15,5),IF(YEAR($F582)&gt;$G582,0,IF(YEAR($F582)=$G582,HLOOKUP(MONTH(F582),Inputs!$B$11:$M$15,4),1)))</f>
        <v>1</v>
      </c>
      <c r="J582" s="2">
        <v>7</v>
      </c>
      <c r="K582" s="24">
        <f ca="1">$E582*I582*Inputs!$A$2</f>
        <v>7.0356000000000005</v>
      </c>
      <c r="L582" s="11">
        <f ca="1">IFERROR(J582/K582,"")</f>
        <v>0.99494001933026321</v>
      </c>
      <c r="M582" s="26">
        <f>J582/((8760)*(E582/1000))</f>
        <v>0.12493539055517004</v>
      </c>
    </row>
    <row r="583" spans="1:13" x14ac:dyDescent="0.25">
      <c r="A583" s="2">
        <v>1009</v>
      </c>
      <c r="B583" s="2"/>
      <c r="C583" s="2" t="s">
        <v>5</v>
      </c>
      <c r="D583" s="2">
        <v>6</v>
      </c>
      <c r="E583" s="2">
        <v>2.734</v>
      </c>
      <c r="F583" s="12">
        <v>40360</v>
      </c>
      <c r="G583" s="18">
        <v>2011</v>
      </c>
      <c r="H583" s="2">
        <f ca="1">IF(G583=Inputs!$A$4,1,0)</f>
        <v>0</v>
      </c>
      <c r="I583" s="21">
        <f ca="1">IF(H583=1,HLOOKUP(MONTH(F583),Inputs!$B$11:$M$15,5),IF(YEAR($F583)&gt;$G583,0,IF(YEAR($F583)=$G583,HLOOKUP(MONTH(F583),Inputs!$B$11:$M$15,4),1)))</f>
        <v>1</v>
      </c>
      <c r="J583" s="2">
        <v>3</v>
      </c>
      <c r="K583" s="24">
        <f ca="1">$E583*I583*Inputs!$A$2</f>
        <v>3.0074000000000001</v>
      </c>
      <c r="L583" s="11">
        <f ca="1">IFERROR(J583/K583,"")</f>
        <v>0.99753940280641085</v>
      </c>
      <c r="M583" s="26">
        <f>J583/((8760)*(E583/1000))</f>
        <v>0.12526179715605618</v>
      </c>
    </row>
    <row r="584" spans="1:13" x14ac:dyDescent="0.25">
      <c r="A584" s="2">
        <v>1009</v>
      </c>
      <c r="B584" s="2"/>
      <c r="C584" s="2" t="s">
        <v>5</v>
      </c>
      <c r="D584" s="2">
        <v>6</v>
      </c>
      <c r="E584" s="2">
        <v>2.734</v>
      </c>
      <c r="F584" s="12">
        <v>40360</v>
      </c>
      <c r="G584" s="18">
        <v>2013</v>
      </c>
      <c r="H584" s="2">
        <f ca="1">IF(G584=Inputs!$A$4,1,0)</f>
        <v>0</v>
      </c>
      <c r="I584" s="21">
        <f ca="1">IF(H584=1,HLOOKUP(MONTH(F584),Inputs!$B$11:$M$15,5),IF(YEAR($F584)&gt;$G584,0,IF(YEAR($F584)=$G584,HLOOKUP(MONTH(F584),Inputs!$B$11:$M$15,4),1)))</f>
        <v>1</v>
      </c>
      <c r="J584" s="2">
        <v>3</v>
      </c>
      <c r="K584" s="24">
        <f ca="1">$E584*I584*Inputs!$A$2</f>
        <v>3.0074000000000001</v>
      </c>
      <c r="L584" s="11">
        <f ca="1">IFERROR(J584/K584,"")</f>
        <v>0.99753940280641085</v>
      </c>
      <c r="M584" s="26">
        <f>J584/((8760)*(E584/1000))</f>
        <v>0.12526179715605618</v>
      </c>
    </row>
    <row r="585" spans="1:13" x14ac:dyDescent="0.25">
      <c r="A585" s="2">
        <v>1009</v>
      </c>
      <c r="B585" s="2"/>
      <c r="C585" s="2" t="s">
        <v>5</v>
      </c>
      <c r="D585" s="2">
        <v>6</v>
      </c>
      <c r="E585" s="2">
        <v>2.734</v>
      </c>
      <c r="F585" s="12">
        <v>40360</v>
      </c>
      <c r="G585" s="18">
        <v>2014</v>
      </c>
      <c r="H585" s="2">
        <f ca="1">IF(G585=Inputs!$A$4,1,0)</f>
        <v>0</v>
      </c>
      <c r="I585" s="21">
        <f ca="1">IF(H585=1,HLOOKUP(MONTH(F585),Inputs!$B$11:$M$15,5),IF(YEAR($F585)&gt;$G585,0,IF(YEAR($F585)=$G585,HLOOKUP(MONTH(F585),Inputs!$B$11:$M$15,4),1)))</f>
        <v>1</v>
      </c>
      <c r="J585" s="2">
        <v>3</v>
      </c>
      <c r="K585" s="24">
        <f ca="1">$E585*I585*Inputs!$A$2</f>
        <v>3.0074000000000001</v>
      </c>
      <c r="L585" s="11">
        <f ca="1">IFERROR(J585/K585,"")</f>
        <v>0.99753940280641085</v>
      </c>
      <c r="M585" s="26">
        <f>J585/((8760)*(E585/1000))</f>
        <v>0.12526179715605618</v>
      </c>
    </row>
    <row r="586" spans="1:13" x14ac:dyDescent="0.25">
      <c r="A586" s="2">
        <v>1287</v>
      </c>
      <c r="B586" s="2"/>
      <c r="C586" s="2" t="s">
        <v>5</v>
      </c>
      <c r="D586" s="2">
        <v>3</v>
      </c>
      <c r="E586" s="2">
        <v>34.520000000000003</v>
      </c>
      <c r="F586" s="12">
        <v>40026</v>
      </c>
      <c r="G586" s="18">
        <v>2011</v>
      </c>
      <c r="H586" s="2">
        <f ca="1">IF(G586=Inputs!$A$4,1,0)</f>
        <v>0</v>
      </c>
      <c r="I586" s="21">
        <f ca="1">IF(H586=1,HLOOKUP(MONTH(F586),Inputs!$B$11:$M$15,5),IF(YEAR($F586)&gt;$G586,0,IF(YEAR($F586)=$G586,HLOOKUP(MONTH(F586),Inputs!$B$11:$M$15,4),1)))</f>
        <v>1</v>
      </c>
      <c r="J586" s="2">
        <v>38</v>
      </c>
      <c r="K586" s="24">
        <f ca="1">$E586*I586*Inputs!$A$2</f>
        <v>37.972000000000008</v>
      </c>
      <c r="L586" s="11">
        <f ca="1">IFERROR(J586/K586,"")</f>
        <v>1.0007373854419044</v>
      </c>
      <c r="M586" s="26">
        <f>J586/((8760)*(E586/1000))</f>
        <v>0.12566337031804736</v>
      </c>
    </row>
    <row r="587" spans="1:13" x14ac:dyDescent="0.25">
      <c r="A587" s="2">
        <v>1287</v>
      </c>
      <c r="B587" s="2"/>
      <c r="C587" s="2" t="s">
        <v>5</v>
      </c>
      <c r="D587" s="2">
        <v>3</v>
      </c>
      <c r="E587" s="2">
        <v>34.520000000000003</v>
      </c>
      <c r="F587" s="12">
        <v>40026</v>
      </c>
      <c r="G587" s="18">
        <v>2013</v>
      </c>
      <c r="H587" s="2">
        <f ca="1">IF(G587=Inputs!$A$4,1,0)</f>
        <v>0</v>
      </c>
      <c r="I587" s="21">
        <f ca="1">IF(H587=1,HLOOKUP(MONTH(F587),Inputs!$B$11:$M$15,5),IF(YEAR($F587)&gt;$G587,0,IF(YEAR($F587)=$G587,HLOOKUP(MONTH(F587),Inputs!$B$11:$M$15,4),1)))</f>
        <v>1</v>
      </c>
      <c r="J587" s="2">
        <v>38</v>
      </c>
      <c r="K587" s="24">
        <f ca="1">$E587*I587*Inputs!$A$2</f>
        <v>37.972000000000008</v>
      </c>
      <c r="L587" s="11">
        <f ca="1">IFERROR(J587/K587,"")</f>
        <v>1.0007373854419044</v>
      </c>
      <c r="M587" s="26">
        <f>J587/((8760)*(E587/1000))</f>
        <v>0.12566337031804736</v>
      </c>
    </row>
    <row r="588" spans="1:13" x14ac:dyDescent="0.25">
      <c r="A588" s="2">
        <v>3300</v>
      </c>
      <c r="B588" s="2"/>
      <c r="C588" s="2" t="s">
        <v>5</v>
      </c>
      <c r="D588" s="2">
        <v>5</v>
      </c>
      <c r="E588" s="2">
        <v>9.99</v>
      </c>
      <c r="F588" s="12">
        <v>40664</v>
      </c>
      <c r="G588" s="18">
        <v>2012</v>
      </c>
      <c r="H588" s="2">
        <f ca="1">IF(G588=Inputs!$A$4,1,0)</f>
        <v>0</v>
      </c>
      <c r="I588" s="21">
        <f ca="1">IF(H588=1,HLOOKUP(MONTH(F588),Inputs!$B$11:$M$15,5),IF(YEAR($F588)&gt;$G588,0,IF(YEAR($F588)=$G588,HLOOKUP(MONTH(F588),Inputs!$B$11:$M$15,4),1)))</f>
        <v>1</v>
      </c>
      <c r="J588" s="2">
        <v>11</v>
      </c>
      <c r="K588" s="24">
        <f ca="1">$E588*I588*Inputs!$A$2</f>
        <v>10.989000000000001</v>
      </c>
      <c r="L588" s="11">
        <f ca="1">IFERROR(J588/K588,"")</f>
        <v>1.0010010010010009</v>
      </c>
      <c r="M588" s="26">
        <f>J588/((8760)*(E588/1000))</f>
        <v>0.1256964727284362</v>
      </c>
    </row>
    <row r="589" spans="1:13" x14ac:dyDescent="0.25">
      <c r="A589" s="2">
        <v>2433</v>
      </c>
      <c r="B589" s="2"/>
      <c r="C589" s="2" t="s">
        <v>5</v>
      </c>
      <c r="D589" s="2">
        <v>6</v>
      </c>
      <c r="E589" s="2">
        <v>8.14</v>
      </c>
      <c r="F589" s="12">
        <v>40603</v>
      </c>
      <c r="G589" s="18">
        <v>2013</v>
      </c>
      <c r="H589" s="2">
        <f ca="1">IF(G589=Inputs!$A$4,1,0)</f>
        <v>0</v>
      </c>
      <c r="I589" s="21">
        <f ca="1">IF(H589=1,HLOOKUP(MONTH(F589),Inputs!$B$11:$M$15,5),IF(YEAR($F589)&gt;$G589,0,IF(YEAR($F589)=$G589,HLOOKUP(MONTH(F589),Inputs!$B$11:$M$15,4),1)))</f>
        <v>1</v>
      </c>
      <c r="J589" s="2">
        <v>9</v>
      </c>
      <c r="K589" s="24">
        <f ca="1">$E589*I589*Inputs!$A$2</f>
        <v>8.9540000000000006</v>
      </c>
      <c r="L589" s="11">
        <f ca="1">IFERROR(J589/K589,"")</f>
        <v>1.0051373687737324</v>
      </c>
      <c r="M589" s="26">
        <f>J589/((8760)*(E589/1000))</f>
        <v>0.12621587964053715</v>
      </c>
    </row>
    <row r="590" spans="1:13" x14ac:dyDescent="0.25">
      <c r="A590" s="2">
        <v>1280</v>
      </c>
      <c r="B590" s="2"/>
      <c r="C590" s="2" t="s">
        <v>5</v>
      </c>
      <c r="D590" s="2">
        <v>2</v>
      </c>
      <c r="E590" s="2">
        <v>7.2149999999999999</v>
      </c>
      <c r="F590" s="12">
        <v>40391</v>
      </c>
      <c r="G590" s="18">
        <v>2011</v>
      </c>
      <c r="H590" s="2">
        <f ca="1">IF(G590=Inputs!$A$4,1,0)</f>
        <v>0</v>
      </c>
      <c r="I590" s="21">
        <f ca="1">IF(H590=1,HLOOKUP(MONTH(F590),Inputs!$B$11:$M$15,5),IF(YEAR($F590)&gt;$G590,0,IF(YEAR($F590)=$G590,HLOOKUP(MONTH(F590),Inputs!$B$11:$M$15,4),1)))</f>
        <v>1</v>
      </c>
      <c r="J590" s="2">
        <v>8</v>
      </c>
      <c r="K590" s="24">
        <f ca="1">$E590*I590*Inputs!$A$2</f>
        <v>7.9365000000000006</v>
      </c>
      <c r="L590" s="11">
        <f ca="1">IFERROR(J590/K590,"")</f>
        <v>1.008001008001008</v>
      </c>
      <c r="M590" s="26">
        <f>J590/((8760)*(E590/1000))</f>
        <v>0.12657546904122247</v>
      </c>
    </row>
    <row r="591" spans="1:13" x14ac:dyDescent="0.25">
      <c r="A591" s="2">
        <v>1280</v>
      </c>
      <c r="B591" s="2"/>
      <c r="C591" s="2" t="s">
        <v>5</v>
      </c>
      <c r="D591" s="2">
        <v>2</v>
      </c>
      <c r="E591" s="2">
        <v>7.2149999999999999</v>
      </c>
      <c r="F591" s="12">
        <v>40391</v>
      </c>
      <c r="G591" s="18">
        <v>2013</v>
      </c>
      <c r="H591" s="2">
        <f ca="1">IF(G591=Inputs!$A$4,1,0)</f>
        <v>0</v>
      </c>
      <c r="I591" s="21">
        <f ca="1">IF(H591=1,HLOOKUP(MONTH(F591),Inputs!$B$11:$M$15,5),IF(YEAR($F591)&gt;$G591,0,IF(YEAR($F591)=$G591,HLOOKUP(MONTH(F591),Inputs!$B$11:$M$15,4),1)))</f>
        <v>1</v>
      </c>
      <c r="J591" s="2">
        <v>8</v>
      </c>
      <c r="K591" s="24">
        <f ca="1">$E591*I591*Inputs!$A$2</f>
        <v>7.9365000000000006</v>
      </c>
      <c r="L591" s="11">
        <f ca="1">IFERROR(J591/K591,"")</f>
        <v>1.008001008001008</v>
      </c>
      <c r="M591" s="26">
        <f>J591/((8760)*(E591/1000))</f>
        <v>0.12657546904122247</v>
      </c>
    </row>
    <row r="592" spans="1:13" x14ac:dyDescent="0.25">
      <c r="A592" s="2">
        <v>1280</v>
      </c>
      <c r="B592" s="2"/>
      <c r="C592" s="2" t="s">
        <v>5</v>
      </c>
      <c r="D592" s="2">
        <v>2</v>
      </c>
      <c r="E592" s="2">
        <v>7.2149999999999999</v>
      </c>
      <c r="F592" s="12">
        <v>40391</v>
      </c>
      <c r="G592" s="18">
        <v>2014</v>
      </c>
      <c r="H592" s="2">
        <f ca="1">IF(G592=Inputs!$A$4,1,0)</f>
        <v>0</v>
      </c>
      <c r="I592" s="21">
        <f ca="1">IF(H592=1,HLOOKUP(MONTH(F592),Inputs!$B$11:$M$15,5),IF(YEAR($F592)&gt;$G592,0,IF(YEAR($F592)=$G592,HLOOKUP(MONTH(F592),Inputs!$B$11:$M$15,4),1)))</f>
        <v>1</v>
      </c>
      <c r="J592" s="2">
        <v>8</v>
      </c>
      <c r="K592" s="24">
        <f ca="1">$E592*I592*Inputs!$A$2</f>
        <v>7.9365000000000006</v>
      </c>
      <c r="L592" s="11">
        <f ca="1">IFERROR(J592/K592,"")</f>
        <v>1.008001008001008</v>
      </c>
      <c r="M592" s="26">
        <f>J592/((8760)*(E592/1000))</f>
        <v>0.12657546904122247</v>
      </c>
    </row>
    <row r="593" spans="1:13" x14ac:dyDescent="0.25">
      <c r="A593" s="2">
        <v>1278</v>
      </c>
      <c r="B593" s="2"/>
      <c r="C593" s="2" t="s">
        <v>5</v>
      </c>
      <c r="D593" s="2">
        <v>2</v>
      </c>
      <c r="E593" s="2">
        <v>7.2</v>
      </c>
      <c r="F593" s="12">
        <v>40238</v>
      </c>
      <c r="G593" s="18">
        <v>2011</v>
      </c>
      <c r="H593" s="2">
        <f ca="1">IF(G593=Inputs!$A$4,1,0)</f>
        <v>0</v>
      </c>
      <c r="I593" s="21">
        <f ca="1">IF(H593=1,HLOOKUP(MONTH(F593),Inputs!$B$11:$M$15,5),IF(YEAR($F593)&gt;$G593,0,IF(YEAR($F593)=$G593,HLOOKUP(MONTH(F593),Inputs!$B$11:$M$15,4),1)))</f>
        <v>1</v>
      </c>
      <c r="J593" s="2">
        <v>8</v>
      </c>
      <c r="K593" s="24">
        <f ca="1">$E593*I593*Inputs!$A$2</f>
        <v>7.9200000000000008</v>
      </c>
      <c r="L593" s="11">
        <f ca="1">IFERROR(J593/K593,"")</f>
        <v>1.0101010101010099</v>
      </c>
      <c r="M593" s="26">
        <f>J593/((8760)*(E593/1000))</f>
        <v>0.12683916793505837</v>
      </c>
    </row>
    <row r="594" spans="1:13" x14ac:dyDescent="0.25">
      <c r="A594" s="2">
        <v>2029</v>
      </c>
      <c r="B594" s="2"/>
      <c r="C594" s="2" t="s">
        <v>5</v>
      </c>
      <c r="D594" s="2">
        <v>6</v>
      </c>
      <c r="E594" s="2">
        <v>7.2</v>
      </c>
      <c r="F594" s="12">
        <v>40452</v>
      </c>
      <c r="G594" s="18">
        <v>2011</v>
      </c>
      <c r="H594" s="2">
        <f ca="1">IF(G594=Inputs!$A$4,1,0)</f>
        <v>0</v>
      </c>
      <c r="I594" s="21">
        <f ca="1">IF(H594=1,HLOOKUP(MONTH(F594),Inputs!$B$11:$M$15,5),IF(YEAR($F594)&gt;$G594,0,IF(YEAR($F594)=$G594,HLOOKUP(MONTH(F594),Inputs!$B$11:$M$15,4),1)))</f>
        <v>1</v>
      </c>
      <c r="J594" s="2">
        <v>8</v>
      </c>
      <c r="K594" s="24">
        <f ca="1">$E594*I594*Inputs!$A$2</f>
        <v>7.9200000000000008</v>
      </c>
      <c r="L594" s="11">
        <f ca="1">IFERROR(J594/K594,"")</f>
        <v>1.0101010101010099</v>
      </c>
      <c r="M594" s="26">
        <f>J594/((8760)*(E594/1000))</f>
        <v>0.12683916793505837</v>
      </c>
    </row>
    <row r="595" spans="1:13" x14ac:dyDescent="0.25">
      <c r="A595" s="2">
        <v>470</v>
      </c>
      <c r="B595" s="2"/>
      <c r="C595" s="2" t="s">
        <v>5</v>
      </c>
      <c r="D595" s="2">
        <v>2</v>
      </c>
      <c r="E595" s="2">
        <v>2.7</v>
      </c>
      <c r="F595" s="12">
        <v>40238</v>
      </c>
      <c r="G595" s="18">
        <v>2012</v>
      </c>
      <c r="H595" s="2">
        <f ca="1">IF(G595=Inputs!$A$4,1,0)</f>
        <v>0</v>
      </c>
      <c r="I595" s="21">
        <f ca="1">IF(H595=1,HLOOKUP(MONTH(F595),Inputs!$B$11:$M$15,5),IF(YEAR($F595)&gt;$G595,0,IF(YEAR($F595)=$G595,HLOOKUP(MONTH(F595),Inputs!$B$11:$M$15,4),1)))</f>
        <v>1</v>
      </c>
      <c r="J595" s="2">
        <v>3</v>
      </c>
      <c r="K595" s="24">
        <f ca="1">$E595*I595*Inputs!$A$2</f>
        <v>2.9700000000000006</v>
      </c>
      <c r="L595" s="11">
        <f ca="1">IFERROR(J595/K595,"")</f>
        <v>1.0101010101010099</v>
      </c>
      <c r="M595" s="26">
        <f>J595/((8760)*(E595/1000))</f>
        <v>0.12683916793505834</v>
      </c>
    </row>
    <row r="596" spans="1:13" x14ac:dyDescent="0.25">
      <c r="A596" s="2">
        <v>972</v>
      </c>
      <c r="B596" s="2"/>
      <c r="C596" s="2" t="s">
        <v>5</v>
      </c>
      <c r="D596" s="2">
        <v>8</v>
      </c>
      <c r="E596" s="2">
        <v>3.6</v>
      </c>
      <c r="F596" s="12">
        <v>40391</v>
      </c>
      <c r="G596" s="18">
        <v>2012</v>
      </c>
      <c r="H596" s="2">
        <f ca="1">IF(G596=Inputs!$A$4,1,0)</f>
        <v>0</v>
      </c>
      <c r="I596" s="21">
        <f ca="1">IF(H596=1,HLOOKUP(MONTH(F596),Inputs!$B$11:$M$15,5),IF(YEAR($F596)&gt;$G596,0,IF(YEAR($F596)=$G596,HLOOKUP(MONTH(F596),Inputs!$B$11:$M$15,4),1)))</f>
        <v>1</v>
      </c>
      <c r="J596" s="2">
        <v>4</v>
      </c>
      <c r="K596" s="24">
        <f ca="1">$E596*I596*Inputs!$A$2</f>
        <v>3.9600000000000004</v>
      </c>
      <c r="L596" s="11">
        <f ca="1">IFERROR(J596/K596,"")</f>
        <v>1.0101010101010099</v>
      </c>
      <c r="M596" s="26">
        <f>J596/((8760)*(E596/1000))</f>
        <v>0.12683916793505837</v>
      </c>
    </row>
    <row r="597" spans="1:13" x14ac:dyDescent="0.25">
      <c r="A597" s="2">
        <v>1568</v>
      </c>
      <c r="B597" s="2"/>
      <c r="C597" s="2" t="s">
        <v>5</v>
      </c>
      <c r="D597" s="2">
        <v>2</v>
      </c>
      <c r="E597" s="2">
        <v>2.7</v>
      </c>
      <c r="F597" s="12">
        <v>40452</v>
      </c>
      <c r="G597" s="18">
        <v>2012</v>
      </c>
      <c r="H597" s="2">
        <f ca="1">IF(G597=Inputs!$A$4,1,0)</f>
        <v>0</v>
      </c>
      <c r="I597" s="21">
        <f ca="1">IF(H597=1,HLOOKUP(MONTH(F597),Inputs!$B$11:$M$15,5),IF(YEAR($F597)&gt;$G597,0,IF(YEAR($F597)=$G597,HLOOKUP(MONTH(F597),Inputs!$B$11:$M$15,4),1)))</f>
        <v>1</v>
      </c>
      <c r="J597" s="2">
        <v>3</v>
      </c>
      <c r="K597" s="24">
        <f ca="1">$E597*I597*Inputs!$A$2</f>
        <v>2.9700000000000006</v>
      </c>
      <c r="L597" s="11">
        <f ca="1">IFERROR(J597/K597,"")</f>
        <v>1.0101010101010099</v>
      </c>
      <c r="M597" s="26">
        <f>J597/((8760)*(E597/1000))</f>
        <v>0.12683916793505834</v>
      </c>
    </row>
    <row r="598" spans="1:13" x14ac:dyDescent="0.25">
      <c r="A598" s="2">
        <v>1278</v>
      </c>
      <c r="B598" s="2"/>
      <c r="C598" s="2" t="s">
        <v>5</v>
      </c>
      <c r="D598" s="2">
        <v>2</v>
      </c>
      <c r="E598" s="2">
        <v>7.2</v>
      </c>
      <c r="F598" s="12">
        <v>40238</v>
      </c>
      <c r="G598" s="18">
        <v>2013</v>
      </c>
      <c r="H598" s="2">
        <f ca="1">IF(G598=Inputs!$A$4,1,0)</f>
        <v>0</v>
      </c>
      <c r="I598" s="21">
        <f ca="1">IF(H598=1,HLOOKUP(MONTH(F598),Inputs!$B$11:$M$15,5),IF(YEAR($F598)&gt;$G598,0,IF(YEAR($F598)=$G598,HLOOKUP(MONTH(F598),Inputs!$B$11:$M$15,4),1)))</f>
        <v>1</v>
      </c>
      <c r="J598" s="2">
        <v>8</v>
      </c>
      <c r="K598" s="24">
        <f ca="1">$E598*I598*Inputs!$A$2</f>
        <v>7.9200000000000008</v>
      </c>
      <c r="L598" s="11">
        <f ca="1">IFERROR(J598/K598,"")</f>
        <v>1.0101010101010099</v>
      </c>
      <c r="M598" s="26">
        <f>J598/((8760)*(E598/1000))</f>
        <v>0.12683916793505837</v>
      </c>
    </row>
    <row r="599" spans="1:13" x14ac:dyDescent="0.25">
      <c r="A599" s="2">
        <v>2029</v>
      </c>
      <c r="B599" s="2"/>
      <c r="C599" s="2" t="s">
        <v>5</v>
      </c>
      <c r="D599" s="2">
        <v>6</v>
      </c>
      <c r="E599" s="2">
        <v>7.2</v>
      </c>
      <c r="F599" s="12">
        <v>40452</v>
      </c>
      <c r="G599" s="18">
        <v>2013</v>
      </c>
      <c r="H599" s="2">
        <f ca="1">IF(G599=Inputs!$A$4,1,0)</f>
        <v>0</v>
      </c>
      <c r="I599" s="21">
        <f ca="1">IF(H599=1,HLOOKUP(MONTH(F599),Inputs!$B$11:$M$15,5),IF(YEAR($F599)&gt;$G599,0,IF(YEAR($F599)=$G599,HLOOKUP(MONTH(F599),Inputs!$B$11:$M$15,4),1)))</f>
        <v>1</v>
      </c>
      <c r="J599" s="2">
        <v>8</v>
      </c>
      <c r="K599" s="24">
        <f ca="1">$E599*I599*Inputs!$A$2</f>
        <v>7.9200000000000008</v>
      </c>
      <c r="L599" s="11">
        <f ca="1">IFERROR(J599/K599,"")</f>
        <v>1.0101010101010099</v>
      </c>
      <c r="M599" s="26">
        <f>J599/((8760)*(E599/1000))</f>
        <v>0.12683916793505837</v>
      </c>
    </row>
    <row r="600" spans="1:13" x14ac:dyDescent="0.25">
      <c r="A600" s="2">
        <v>470</v>
      </c>
      <c r="B600" s="2"/>
      <c r="C600" s="2" t="s">
        <v>5</v>
      </c>
      <c r="D600" s="2">
        <v>2</v>
      </c>
      <c r="E600" s="2">
        <v>2.7</v>
      </c>
      <c r="F600" s="12">
        <v>40238</v>
      </c>
      <c r="G600" s="18">
        <v>2014</v>
      </c>
      <c r="H600" s="2">
        <f ca="1">IF(G600=Inputs!$A$4,1,0)</f>
        <v>0</v>
      </c>
      <c r="I600" s="21">
        <f ca="1">IF(H600=1,HLOOKUP(MONTH(F600),Inputs!$B$11:$M$15,5),IF(YEAR($F600)&gt;$G600,0,IF(YEAR($F600)=$G600,HLOOKUP(MONTH(F600),Inputs!$B$11:$M$15,4),1)))</f>
        <v>1</v>
      </c>
      <c r="J600" s="2">
        <v>3</v>
      </c>
      <c r="K600" s="24">
        <f ca="1">$E600*I600*Inputs!$A$2</f>
        <v>2.9700000000000006</v>
      </c>
      <c r="L600" s="11">
        <f ca="1">IFERROR(J600/K600,"")</f>
        <v>1.0101010101010099</v>
      </c>
      <c r="M600" s="26">
        <f>J600/((8760)*(E600/1000))</f>
        <v>0.12683916793505834</v>
      </c>
    </row>
    <row r="601" spans="1:13" x14ac:dyDescent="0.25">
      <c r="A601" s="2">
        <v>972</v>
      </c>
      <c r="B601" s="2"/>
      <c r="C601" s="2" t="s">
        <v>5</v>
      </c>
      <c r="D601" s="2">
        <v>8</v>
      </c>
      <c r="E601" s="2">
        <v>3.6</v>
      </c>
      <c r="F601" s="12">
        <v>40391</v>
      </c>
      <c r="G601" s="18">
        <v>2014</v>
      </c>
      <c r="H601" s="2">
        <f ca="1">IF(G601=Inputs!$A$4,1,0)</f>
        <v>0</v>
      </c>
      <c r="I601" s="21">
        <f ca="1">IF(H601=1,HLOOKUP(MONTH(F601),Inputs!$B$11:$M$15,5),IF(YEAR($F601)&gt;$G601,0,IF(YEAR($F601)=$G601,HLOOKUP(MONTH(F601),Inputs!$B$11:$M$15,4),1)))</f>
        <v>1</v>
      </c>
      <c r="J601" s="2">
        <v>4</v>
      </c>
      <c r="K601" s="24">
        <f ca="1">$E601*I601*Inputs!$A$2</f>
        <v>3.9600000000000004</v>
      </c>
      <c r="L601" s="11">
        <f ca="1">IFERROR(J601/K601,"")</f>
        <v>1.0101010101010099</v>
      </c>
      <c r="M601" s="26">
        <f>J601/((8760)*(E601/1000))</f>
        <v>0.12683916793505837</v>
      </c>
    </row>
    <row r="602" spans="1:13" x14ac:dyDescent="0.25">
      <c r="A602" s="2">
        <v>1278</v>
      </c>
      <c r="B602" s="2"/>
      <c r="C602" s="2" t="s">
        <v>5</v>
      </c>
      <c r="D602" s="2">
        <v>2</v>
      </c>
      <c r="E602" s="2">
        <v>7.2</v>
      </c>
      <c r="F602" s="12">
        <v>40238</v>
      </c>
      <c r="G602" s="18">
        <v>2014</v>
      </c>
      <c r="H602" s="2">
        <f ca="1">IF(G602=Inputs!$A$4,1,0)</f>
        <v>0</v>
      </c>
      <c r="I602" s="21">
        <f ca="1">IF(H602=1,HLOOKUP(MONTH(F602),Inputs!$B$11:$M$15,5),IF(YEAR($F602)&gt;$G602,0,IF(YEAR($F602)=$G602,HLOOKUP(MONTH(F602),Inputs!$B$11:$M$15,4),1)))</f>
        <v>1</v>
      </c>
      <c r="J602" s="2">
        <v>8</v>
      </c>
      <c r="K602" s="24">
        <f ca="1">$E602*I602*Inputs!$A$2</f>
        <v>7.9200000000000008</v>
      </c>
      <c r="L602" s="11">
        <f ca="1">IFERROR(J602/K602,"")</f>
        <v>1.0101010101010099</v>
      </c>
      <c r="M602" s="26">
        <f>J602/((8760)*(E602/1000))</f>
        <v>0.12683916793505837</v>
      </c>
    </row>
    <row r="603" spans="1:13" x14ac:dyDescent="0.25">
      <c r="A603" s="2">
        <v>2029</v>
      </c>
      <c r="B603" s="2"/>
      <c r="C603" s="2" t="s">
        <v>5</v>
      </c>
      <c r="D603" s="2">
        <v>6</v>
      </c>
      <c r="E603" s="2">
        <v>7.2</v>
      </c>
      <c r="F603" s="12">
        <v>40452</v>
      </c>
      <c r="G603" s="18">
        <v>2014</v>
      </c>
      <c r="H603" s="2">
        <f ca="1">IF(G603=Inputs!$A$4,1,0)</f>
        <v>0</v>
      </c>
      <c r="I603" s="21">
        <f ca="1">IF(H603=1,HLOOKUP(MONTH(F603),Inputs!$B$11:$M$15,5),IF(YEAR($F603)&gt;$G603,0,IF(YEAR($F603)=$G603,HLOOKUP(MONTH(F603),Inputs!$B$11:$M$15,4),1)))</f>
        <v>1</v>
      </c>
      <c r="J603" s="2">
        <v>8</v>
      </c>
      <c r="K603" s="24">
        <f ca="1">$E603*I603*Inputs!$A$2</f>
        <v>7.9200000000000008</v>
      </c>
      <c r="L603" s="11">
        <f ca="1">IFERROR(J603/K603,"")</f>
        <v>1.0101010101010099</v>
      </c>
      <c r="M603" s="26">
        <f>J603/((8760)*(E603/1000))</f>
        <v>0.12683916793505837</v>
      </c>
    </row>
    <row r="604" spans="1:13" x14ac:dyDescent="0.25">
      <c r="A604" s="2">
        <v>8357</v>
      </c>
      <c r="B604" s="2"/>
      <c r="C604" s="2" t="s">
        <v>5</v>
      </c>
      <c r="D604" s="2">
        <v>13</v>
      </c>
      <c r="E604" s="2">
        <v>6.2549999999999999</v>
      </c>
      <c r="F604" s="12">
        <v>41122</v>
      </c>
      <c r="G604" s="18">
        <v>2013</v>
      </c>
      <c r="H604" s="2">
        <f ca="1">IF(G604=Inputs!$A$4,1,0)</f>
        <v>0</v>
      </c>
      <c r="I604" s="21">
        <f ca="1">IF(H604=1,HLOOKUP(MONTH(F604),Inputs!$B$11:$M$15,5),IF(YEAR($F604)&gt;$G604,0,IF(YEAR($F604)=$G604,HLOOKUP(MONTH(F604),Inputs!$B$11:$M$15,4),1)))</f>
        <v>1</v>
      </c>
      <c r="J604" s="2">
        <v>7</v>
      </c>
      <c r="K604" s="24">
        <f ca="1">$E604*I604*Inputs!$A$2</f>
        <v>6.8805000000000005</v>
      </c>
      <c r="L604" s="11">
        <f ca="1">IFERROR(J604/K604,"")</f>
        <v>1.017367923842744</v>
      </c>
      <c r="M604" s="26">
        <f>J604/((8760)*(E604/1000))</f>
        <v>0.12775167993459113</v>
      </c>
    </row>
    <row r="605" spans="1:13" x14ac:dyDescent="0.25">
      <c r="A605" s="2">
        <v>8357</v>
      </c>
      <c r="B605" s="2"/>
      <c r="C605" s="2" t="s">
        <v>5</v>
      </c>
      <c r="D605" s="2">
        <v>13</v>
      </c>
      <c r="E605" s="2">
        <v>6.2549999999999999</v>
      </c>
      <c r="F605" s="12">
        <v>41122</v>
      </c>
      <c r="G605" s="18">
        <v>2014</v>
      </c>
      <c r="H605" s="2">
        <f ca="1">IF(G605=Inputs!$A$4,1,0)</f>
        <v>0</v>
      </c>
      <c r="I605" s="21">
        <f ca="1">IF(H605=1,HLOOKUP(MONTH(F605),Inputs!$B$11:$M$15,5),IF(YEAR($F605)&gt;$G605,0,IF(YEAR($F605)=$G605,HLOOKUP(MONTH(F605),Inputs!$B$11:$M$15,4),1)))</f>
        <v>1</v>
      </c>
      <c r="J605" s="2">
        <v>7</v>
      </c>
      <c r="K605" s="24">
        <f ca="1">$E605*I605*Inputs!$A$2</f>
        <v>6.8805000000000005</v>
      </c>
      <c r="L605" s="11">
        <f ca="1">IFERROR(J605/K605,"")</f>
        <v>1.017367923842744</v>
      </c>
      <c r="M605" s="26">
        <f>J605/((8760)*(E605/1000))</f>
        <v>0.12775167993459113</v>
      </c>
    </row>
    <row r="606" spans="1:13" x14ac:dyDescent="0.25">
      <c r="A606" s="2">
        <v>8379</v>
      </c>
      <c r="B606" s="2"/>
      <c r="C606" s="2" t="s">
        <v>5</v>
      </c>
      <c r="D606" s="2">
        <v>13</v>
      </c>
      <c r="E606" s="2">
        <v>4.4649999999999999</v>
      </c>
      <c r="F606" s="12">
        <v>41122</v>
      </c>
      <c r="G606" s="18">
        <v>2014</v>
      </c>
      <c r="H606" s="2">
        <f ca="1">IF(G606=Inputs!$A$4,1,0)</f>
        <v>0</v>
      </c>
      <c r="I606" s="21">
        <f ca="1">IF(H606=1,HLOOKUP(MONTH(F606),Inputs!$B$11:$M$15,5),IF(YEAR($F606)&gt;$G606,0,IF(YEAR($F606)=$G606,HLOOKUP(MONTH(F606),Inputs!$B$11:$M$15,4),1)))</f>
        <v>1</v>
      </c>
      <c r="J606" s="2">
        <v>5</v>
      </c>
      <c r="K606" s="24">
        <f ca="1">$E606*I606*Inputs!$A$2</f>
        <v>4.9115000000000002</v>
      </c>
      <c r="L606" s="11">
        <f ca="1">IFERROR(J606/K606,"")</f>
        <v>1.0180189351521938</v>
      </c>
      <c r="M606" s="26">
        <f>J606/((8760)*(E606/1000))</f>
        <v>0.12783342793006999</v>
      </c>
    </row>
    <row r="607" spans="1:13" x14ac:dyDescent="0.25">
      <c r="A607" s="2">
        <v>825</v>
      </c>
      <c r="B607" s="2"/>
      <c r="C607" s="2" t="s">
        <v>5</v>
      </c>
      <c r="D607" s="2">
        <v>3</v>
      </c>
      <c r="E607" s="2">
        <v>27.6</v>
      </c>
      <c r="F607" s="12">
        <v>40238</v>
      </c>
      <c r="G607" s="18">
        <v>2014</v>
      </c>
      <c r="H607" s="2">
        <f ca="1">IF(G607=Inputs!$A$4,1,0)</f>
        <v>0</v>
      </c>
      <c r="I607" s="21">
        <f ca="1">IF(H607=1,HLOOKUP(MONTH(F607),Inputs!$B$11:$M$15,5),IF(YEAR($F607)&gt;$G607,0,IF(YEAR($F607)=$G607,HLOOKUP(MONTH(F607),Inputs!$B$11:$M$15,4),1)))</f>
        <v>1</v>
      </c>
      <c r="J607" s="2">
        <v>31</v>
      </c>
      <c r="K607" s="24">
        <f ca="1">$E607*I607*Inputs!$A$2</f>
        <v>30.360000000000003</v>
      </c>
      <c r="L607" s="11">
        <f ca="1">IFERROR(J607/K607,"")</f>
        <v>1.0210803689064558</v>
      </c>
      <c r="M607" s="26">
        <f>J607/((8760)*(E607/1000))</f>
        <v>0.1282178545430481</v>
      </c>
    </row>
    <row r="608" spans="1:13" x14ac:dyDescent="0.25">
      <c r="A608" s="2">
        <v>685</v>
      </c>
      <c r="B608" s="2"/>
      <c r="C608" s="2" t="s">
        <v>5</v>
      </c>
      <c r="D608" s="2">
        <v>4</v>
      </c>
      <c r="E608" s="2">
        <v>4.4400000000000004</v>
      </c>
      <c r="F608" s="12">
        <v>40238</v>
      </c>
      <c r="G608" s="18">
        <v>2011</v>
      </c>
      <c r="H608" s="2">
        <f ca="1">IF(G608=Inputs!$A$4,1,0)</f>
        <v>0</v>
      </c>
      <c r="I608" s="21">
        <f ca="1">IF(H608=1,HLOOKUP(MONTH(F608),Inputs!$B$11:$M$15,5),IF(YEAR($F608)&gt;$G608,0,IF(YEAR($F608)=$G608,HLOOKUP(MONTH(F608),Inputs!$B$11:$M$15,4),1)))</f>
        <v>1</v>
      </c>
      <c r="J608" s="2">
        <v>5</v>
      </c>
      <c r="K608" s="24">
        <f ca="1">$E608*I608*Inputs!$A$2</f>
        <v>4.8840000000000012</v>
      </c>
      <c r="L608" s="11">
        <f ca="1">IFERROR(J608/K608,"")</f>
        <v>1.0237510237510234</v>
      </c>
      <c r="M608" s="26">
        <f>J608/((8760)*(E608/1000))</f>
        <v>0.12855321074499154</v>
      </c>
    </row>
    <row r="609" spans="1:13" x14ac:dyDescent="0.25">
      <c r="A609" s="2">
        <v>685</v>
      </c>
      <c r="B609" s="2"/>
      <c r="C609" s="2" t="s">
        <v>5</v>
      </c>
      <c r="D609" s="2">
        <v>4</v>
      </c>
      <c r="E609" s="2">
        <v>4.4400000000000004</v>
      </c>
      <c r="F609" s="12">
        <v>40238</v>
      </c>
      <c r="G609" s="18">
        <v>2012</v>
      </c>
      <c r="H609" s="2">
        <f ca="1">IF(G609=Inputs!$A$4,1,0)</f>
        <v>0</v>
      </c>
      <c r="I609" s="21">
        <f ca="1">IF(H609=1,HLOOKUP(MONTH(F609),Inputs!$B$11:$M$15,5),IF(YEAR($F609)&gt;$G609,0,IF(YEAR($F609)=$G609,HLOOKUP(MONTH(F609),Inputs!$B$11:$M$15,4),1)))</f>
        <v>1</v>
      </c>
      <c r="J609" s="2">
        <v>5</v>
      </c>
      <c r="K609" s="24">
        <f ca="1">$E609*I609*Inputs!$A$2</f>
        <v>4.8840000000000012</v>
      </c>
      <c r="L609" s="11">
        <f ca="1">IFERROR(J609/K609,"")</f>
        <v>1.0237510237510234</v>
      </c>
      <c r="M609" s="26">
        <f>J609/((8760)*(E609/1000))</f>
        <v>0.12855321074499154</v>
      </c>
    </row>
    <row r="610" spans="1:13" x14ac:dyDescent="0.25">
      <c r="A610" s="2">
        <v>685</v>
      </c>
      <c r="B610" s="2"/>
      <c r="C610" s="2" t="s">
        <v>5</v>
      </c>
      <c r="D610" s="2">
        <v>4</v>
      </c>
      <c r="E610" s="2">
        <v>4.4400000000000004</v>
      </c>
      <c r="F610" s="12">
        <v>40238</v>
      </c>
      <c r="G610" s="18">
        <v>2014</v>
      </c>
      <c r="H610" s="2">
        <f ca="1">IF(G610=Inputs!$A$4,1,0)</f>
        <v>0</v>
      </c>
      <c r="I610" s="21">
        <f ca="1">IF(H610=1,HLOOKUP(MONTH(F610),Inputs!$B$11:$M$15,5),IF(YEAR($F610)&gt;$G610,0,IF(YEAR($F610)=$G610,HLOOKUP(MONTH(F610),Inputs!$B$11:$M$15,4),1)))</f>
        <v>1</v>
      </c>
      <c r="J610" s="2">
        <v>5</v>
      </c>
      <c r="K610" s="24">
        <f ca="1">$E610*I610*Inputs!$A$2</f>
        <v>4.8840000000000012</v>
      </c>
      <c r="L610" s="11">
        <f ca="1">IFERROR(J610/K610,"")</f>
        <v>1.0237510237510234</v>
      </c>
      <c r="M610" s="26">
        <f>J610/((8760)*(E610/1000))</f>
        <v>0.12855321074499154</v>
      </c>
    </row>
    <row r="611" spans="1:13" x14ac:dyDescent="0.25">
      <c r="A611" s="2">
        <v>8069</v>
      </c>
      <c r="B611" s="2"/>
      <c r="C611" s="2" t="s">
        <v>5</v>
      </c>
      <c r="D611" s="2">
        <v>8</v>
      </c>
      <c r="E611" s="2">
        <v>2.6619999999999999</v>
      </c>
      <c r="F611" s="12">
        <v>41183</v>
      </c>
      <c r="G611" s="18">
        <v>2013</v>
      </c>
      <c r="H611" s="2">
        <f ca="1">IF(G611=Inputs!$A$4,1,0)</f>
        <v>0</v>
      </c>
      <c r="I611" s="21">
        <f ca="1">IF(H611=1,HLOOKUP(MONTH(F611),Inputs!$B$11:$M$15,5),IF(YEAR($F611)&gt;$G611,0,IF(YEAR($F611)=$G611,HLOOKUP(MONTH(F611),Inputs!$B$11:$M$15,4),1)))</f>
        <v>1</v>
      </c>
      <c r="J611" s="2">
        <v>3</v>
      </c>
      <c r="K611" s="24">
        <f ca="1">$E611*I611*Inputs!$A$2</f>
        <v>2.9282000000000004</v>
      </c>
      <c r="L611" s="11">
        <f ca="1">IFERROR(J611/K611,"")</f>
        <v>1.0245201830476058</v>
      </c>
      <c r="M611" s="26">
        <f>J611/((8760)*(E611/1000))</f>
        <v>0.12864979467492771</v>
      </c>
    </row>
    <row r="612" spans="1:13" x14ac:dyDescent="0.25">
      <c r="A612" s="2">
        <v>8362</v>
      </c>
      <c r="B612" s="2"/>
      <c r="C612" s="2" t="s">
        <v>5</v>
      </c>
      <c r="D612" s="2">
        <v>13</v>
      </c>
      <c r="E612" s="2">
        <v>7.9550000000000001</v>
      </c>
      <c r="F612" s="12">
        <v>41122</v>
      </c>
      <c r="G612" s="18">
        <v>2014</v>
      </c>
      <c r="H612" s="2">
        <f ca="1">IF(G612=Inputs!$A$4,1,0)</f>
        <v>0</v>
      </c>
      <c r="I612" s="21">
        <f ca="1">IF(H612=1,HLOOKUP(MONTH(F612),Inputs!$B$11:$M$15,5),IF(YEAR($F612)&gt;$G612,0,IF(YEAR($F612)=$G612,HLOOKUP(MONTH(F612),Inputs!$B$11:$M$15,4),1)))</f>
        <v>1</v>
      </c>
      <c r="J612" s="2">
        <v>9</v>
      </c>
      <c r="K612" s="24">
        <f ca="1">$E612*I612*Inputs!$A$2</f>
        <v>8.7505000000000006</v>
      </c>
      <c r="L612" s="11">
        <f ca="1">IFERROR(J612/K612,"")</f>
        <v>1.0285126564196332</v>
      </c>
      <c r="M612" s="26">
        <f>J612/((8760)*(E612/1000))</f>
        <v>0.12915113265543338</v>
      </c>
    </row>
    <row r="613" spans="1:13" x14ac:dyDescent="0.25">
      <c r="A613" s="2">
        <v>9136</v>
      </c>
      <c r="B613" s="2"/>
      <c r="C613" s="2" t="s">
        <v>5</v>
      </c>
      <c r="D613" s="2">
        <v>6</v>
      </c>
      <c r="E613" s="2">
        <v>10.6</v>
      </c>
      <c r="F613" s="12">
        <v>41487</v>
      </c>
      <c r="G613" s="18">
        <v>2014</v>
      </c>
      <c r="H613" s="2">
        <f ca="1">IF(G613=Inputs!$A$4,1,0)</f>
        <v>0</v>
      </c>
      <c r="I613" s="21">
        <f ca="1">IF(H613=1,HLOOKUP(MONTH(F613),Inputs!$B$11:$M$15,5),IF(YEAR($F613)&gt;$G613,0,IF(YEAR($F613)=$G613,HLOOKUP(MONTH(F613),Inputs!$B$11:$M$15,4),1)))</f>
        <v>1</v>
      </c>
      <c r="J613" s="2">
        <v>12</v>
      </c>
      <c r="K613" s="24">
        <f ca="1">$E613*I613*Inputs!$A$2</f>
        <v>11.66</v>
      </c>
      <c r="L613" s="11">
        <f ca="1">IFERROR(J613/K613,"")</f>
        <v>1.0291595197255574</v>
      </c>
      <c r="M613" s="26">
        <f>J613/((8760)*(E613/1000))</f>
        <v>0.12923235978288963</v>
      </c>
    </row>
    <row r="614" spans="1:13" x14ac:dyDescent="0.25">
      <c r="A614" s="2">
        <v>784</v>
      </c>
      <c r="B614" s="2"/>
      <c r="C614" s="2" t="s">
        <v>5</v>
      </c>
      <c r="D614" s="2">
        <v>2</v>
      </c>
      <c r="E614" s="2">
        <v>2.6480000000000001</v>
      </c>
      <c r="F614" s="12">
        <v>40299</v>
      </c>
      <c r="G614" s="18">
        <v>2011</v>
      </c>
      <c r="H614" s="2">
        <f ca="1">IF(G614=Inputs!$A$4,1,0)</f>
        <v>0</v>
      </c>
      <c r="I614" s="21">
        <f ca="1">IF(H614=1,HLOOKUP(MONTH(F614),Inputs!$B$11:$M$15,5),IF(YEAR($F614)&gt;$G614,0,IF(YEAR($F614)=$G614,HLOOKUP(MONTH(F614),Inputs!$B$11:$M$15,4),1)))</f>
        <v>1</v>
      </c>
      <c r="J614" s="2">
        <v>3</v>
      </c>
      <c r="K614" s="24">
        <f ca="1">$E614*I614*Inputs!$A$2</f>
        <v>2.9128000000000003</v>
      </c>
      <c r="L614" s="11">
        <f ca="1">IFERROR(J614/K614,"")</f>
        <v>1.0299368305410601</v>
      </c>
      <c r="M614" s="26">
        <f>J614/((8760)*(E614/1000))</f>
        <v>0.12932996730538426</v>
      </c>
    </row>
    <row r="615" spans="1:13" x14ac:dyDescent="0.25">
      <c r="A615" s="2">
        <v>784</v>
      </c>
      <c r="B615" s="2"/>
      <c r="C615" s="2" t="s">
        <v>5</v>
      </c>
      <c r="D615" s="2">
        <v>2</v>
      </c>
      <c r="E615" s="2">
        <v>2.6480000000000001</v>
      </c>
      <c r="F615" s="12">
        <v>40299</v>
      </c>
      <c r="G615" s="18">
        <v>2013</v>
      </c>
      <c r="H615" s="2">
        <f ca="1">IF(G615=Inputs!$A$4,1,0)</f>
        <v>0</v>
      </c>
      <c r="I615" s="21">
        <f ca="1">IF(H615=1,HLOOKUP(MONTH(F615),Inputs!$B$11:$M$15,5),IF(YEAR($F615)&gt;$G615,0,IF(YEAR($F615)=$G615,HLOOKUP(MONTH(F615),Inputs!$B$11:$M$15,4),1)))</f>
        <v>1</v>
      </c>
      <c r="J615" s="2">
        <v>3</v>
      </c>
      <c r="K615" s="24">
        <f ca="1">$E615*I615*Inputs!$A$2</f>
        <v>2.9128000000000003</v>
      </c>
      <c r="L615" s="11">
        <f ca="1">IFERROR(J615/K615,"")</f>
        <v>1.0299368305410601</v>
      </c>
      <c r="M615" s="26">
        <f>J615/((8760)*(E615/1000))</f>
        <v>0.12932996730538426</v>
      </c>
    </row>
    <row r="616" spans="1:13" x14ac:dyDescent="0.25">
      <c r="A616" s="2">
        <v>784</v>
      </c>
      <c r="B616" s="2"/>
      <c r="C616" s="2" t="s">
        <v>5</v>
      </c>
      <c r="D616" s="2">
        <v>2</v>
      </c>
      <c r="E616" s="2">
        <v>2.6480000000000001</v>
      </c>
      <c r="F616" s="12">
        <v>40299</v>
      </c>
      <c r="G616" s="18">
        <v>2014</v>
      </c>
      <c r="H616" s="2">
        <f ca="1">IF(G616=Inputs!$A$4,1,0)</f>
        <v>0</v>
      </c>
      <c r="I616" s="21">
        <f ca="1">IF(H616=1,HLOOKUP(MONTH(F616),Inputs!$B$11:$M$15,5),IF(YEAR($F616)&gt;$G616,0,IF(YEAR($F616)=$G616,HLOOKUP(MONTH(F616),Inputs!$B$11:$M$15,4),1)))</f>
        <v>1</v>
      </c>
      <c r="J616" s="2">
        <v>3</v>
      </c>
      <c r="K616" s="24">
        <f ca="1">$E616*I616*Inputs!$A$2</f>
        <v>2.9128000000000003</v>
      </c>
      <c r="L616" s="11">
        <f ca="1">IFERROR(J616/K616,"")</f>
        <v>1.0299368305410601</v>
      </c>
      <c r="M616" s="26">
        <f>J616/((8760)*(E616/1000))</f>
        <v>0.12932996730538426</v>
      </c>
    </row>
    <row r="617" spans="1:13" x14ac:dyDescent="0.25">
      <c r="A617" s="2">
        <v>2297</v>
      </c>
      <c r="B617" s="2"/>
      <c r="C617" s="2" t="s">
        <v>5</v>
      </c>
      <c r="D617" s="2">
        <v>8</v>
      </c>
      <c r="E617" s="2">
        <v>5.29</v>
      </c>
      <c r="F617" s="12">
        <v>40603</v>
      </c>
      <c r="G617" s="18">
        <v>2013</v>
      </c>
      <c r="H617" s="2">
        <f ca="1">IF(G617=Inputs!$A$4,1,0)</f>
        <v>0</v>
      </c>
      <c r="I617" s="21">
        <f ca="1">IF(H617=1,HLOOKUP(MONTH(F617),Inputs!$B$11:$M$15,5),IF(YEAR($F617)&gt;$G617,0,IF(YEAR($F617)=$G617,HLOOKUP(MONTH(F617),Inputs!$B$11:$M$15,4),1)))</f>
        <v>1</v>
      </c>
      <c r="J617" s="2">
        <v>6</v>
      </c>
      <c r="K617" s="24">
        <f ca="1">$E617*I617*Inputs!$A$2</f>
        <v>5.8190000000000008</v>
      </c>
      <c r="L617" s="11">
        <f ca="1">IFERROR(J617/K617,"")</f>
        <v>1.0311050008592539</v>
      </c>
      <c r="M617" s="26">
        <f>J617/((8760)*(E617/1000))</f>
        <v>0.12947665535903877</v>
      </c>
    </row>
    <row r="618" spans="1:13" x14ac:dyDescent="0.25">
      <c r="A618" s="2">
        <v>925</v>
      </c>
      <c r="B618" s="2"/>
      <c r="C618" s="2" t="s">
        <v>5</v>
      </c>
      <c r="D618" s="2">
        <v>6</v>
      </c>
      <c r="E618" s="2">
        <v>14.1</v>
      </c>
      <c r="F618" s="12">
        <v>40179</v>
      </c>
      <c r="G618" s="18">
        <v>2011</v>
      </c>
      <c r="H618" s="2">
        <f ca="1">IF(G618=Inputs!$A$4,1,0)</f>
        <v>0</v>
      </c>
      <c r="I618" s="21">
        <f ca="1">IF(H618=1,HLOOKUP(MONTH(F618),Inputs!$B$11:$M$15,5),IF(YEAR($F618)&gt;$G618,0,IF(YEAR($F618)=$G618,HLOOKUP(MONTH(F618),Inputs!$B$11:$M$15,4),1)))</f>
        <v>1</v>
      </c>
      <c r="J618" s="2">
        <v>16</v>
      </c>
      <c r="K618" s="24">
        <f ca="1">$E618*I618*Inputs!$A$2</f>
        <v>15.510000000000002</v>
      </c>
      <c r="L618" s="11">
        <f ca="1">IFERROR(J618/K618,"")</f>
        <v>1.0315925209542229</v>
      </c>
      <c r="M618" s="26">
        <f>J618/((8760)*(E618/1000))</f>
        <v>0.12953787363580427</v>
      </c>
    </row>
    <row r="619" spans="1:13" x14ac:dyDescent="0.25">
      <c r="A619" s="2">
        <v>5221</v>
      </c>
      <c r="B619" s="2"/>
      <c r="C619" s="2" t="s">
        <v>5</v>
      </c>
      <c r="D619" s="2">
        <v>6</v>
      </c>
      <c r="E619" s="2">
        <v>1.76</v>
      </c>
      <c r="F619" s="12">
        <v>41183</v>
      </c>
      <c r="G619" s="18">
        <v>2013</v>
      </c>
      <c r="H619" s="2">
        <f ca="1">IF(G619=Inputs!$A$4,1,0)</f>
        <v>0</v>
      </c>
      <c r="I619" s="21">
        <f ca="1">IF(H619=1,HLOOKUP(MONTH(F619),Inputs!$B$11:$M$15,5),IF(YEAR($F619)&gt;$G619,0,IF(YEAR($F619)=$G619,HLOOKUP(MONTH(F619),Inputs!$B$11:$M$15,4),1)))</f>
        <v>1</v>
      </c>
      <c r="J619" s="2">
        <v>2</v>
      </c>
      <c r="K619" s="24">
        <f ca="1">$E619*I619*Inputs!$A$2</f>
        <v>1.9360000000000002</v>
      </c>
      <c r="L619" s="11">
        <f ca="1">IFERROR(J619/K619,"")</f>
        <v>1.0330578512396693</v>
      </c>
      <c r="M619" s="26">
        <f>J619/((8760)*(E619/1000))</f>
        <v>0.12972187629721876</v>
      </c>
    </row>
    <row r="620" spans="1:13" x14ac:dyDescent="0.25">
      <c r="A620" s="2">
        <v>2450</v>
      </c>
      <c r="B620" s="2"/>
      <c r="C620" s="2" t="s">
        <v>5</v>
      </c>
      <c r="D620" s="2">
        <v>3</v>
      </c>
      <c r="E620" s="2">
        <v>44.8</v>
      </c>
      <c r="F620" s="12">
        <v>40575</v>
      </c>
      <c r="G620" s="18">
        <v>2012</v>
      </c>
      <c r="H620" s="2">
        <f ca="1">IF(G620=Inputs!$A$4,1,0)</f>
        <v>0</v>
      </c>
      <c r="I620" s="21">
        <f ca="1">IF(H620=1,HLOOKUP(MONTH(F620),Inputs!$B$11:$M$15,5),IF(YEAR($F620)&gt;$G620,0,IF(YEAR($F620)=$G620,HLOOKUP(MONTH(F620),Inputs!$B$11:$M$15,4),1)))</f>
        <v>1</v>
      </c>
      <c r="J620" s="2">
        <v>51</v>
      </c>
      <c r="K620" s="24">
        <f ca="1">$E620*I620*Inputs!$A$2</f>
        <v>49.28</v>
      </c>
      <c r="L620" s="11">
        <f ca="1">IFERROR(J620/K620,"")</f>
        <v>1.0349025974025974</v>
      </c>
      <c r="M620" s="26">
        <f>J620/((8760)*(E620/1000))</f>
        <v>0.12995352250489237</v>
      </c>
    </row>
    <row r="621" spans="1:13" x14ac:dyDescent="0.25">
      <c r="A621" s="2">
        <v>1083</v>
      </c>
      <c r="B621" s="2"/>
      <c r="C621" s="2" t="s">
        <v>5</v>
      </c>
      <c r="D621" s="2">
        <v>9</v>
      </c>
      <c r="E621" s="2">
        <v>3.51</v>
      </c>
      <c r="F621" s="12">
        <v>40360</v>
      </c>
      <c r="G621" s="18">
        <v>2012</v>
      </c>
      <c r="H621" s="2">
        <f ca="1">IF(G621=Inputs!$A$4,1,0)</f>
        <v>0</v>
      </c>
      <c r="I621" s="21">
        <f ca="1">IF(H621=1,HLOOKUP(MONTH(F621),Inputs!$B$11:$M$15,5),IF(YEAR($F621)&gt;$G621,0,IF(YEAR($F621)=$G621,HLOOKUP(MONTH(F621),Inputs!$B$11:$M$15,4),1)))</f>
        <v>1</v>
      </c>
      <c r="J621" s="2">
        <v>4</v>
      </c>
      <c r="K621" s="24">
        <f ca="1">$E621*I621*Inputs!$A$2</f>
        <v>3.8610000000000002</v>
      </c>
      <c r="L621" s="11">
        <f ca="1">IFERROR(J621/K621,"")</f>
        <v>1.0360010360010359</v>
      </c>
      <c r="M621" s="26">
        <f>J621/((8760)*(E621/1000))</f>
        <v>0.13009145429236754</v>
      </c>
    </row>
    <row r="622" spans="1:13" x14ac:dyDescent="0.25">
      <c r="A622" s="2">
        <v>1083</v>
      </c>
      <c r="B622" s="2"/>
      <c r="C622" s="2" t="s">
        <v>5</v>
      </c>
      <c r="D622" s="2">
        <v>9</v>
      </c>
      <c r="E622" s="2">
        <v>3.51</v>
      </c>
      <c r="F622" s="12">
        <v>40360</v>
      </c>
      <c r="G622" s="18">
        <v>2014</v>
      </c>
      <c r="H622" s="2">
        <f ca="1">IF(G622=Inputs!$A$4,1,0)</f>
        <v>0</v>
      </c>
      <c r="I622" s="21">
        <f ca="1">IF(H622=1,HLOOKUP(MONTH(F622),Inputs!$B$11:$M$15,5),IF(YEAR($F622)&gt;$G622,0,IF(YEAR($F622)=$G622,HLOOKUP(MONTH(F622),Inputs!$B$11:$M$15,4),1)))</f>
        <v>1</v>
      </c>
      <c r="J622" s="2">
        <v>4</v>
      </c>
      <c r="K622" s="24">
        <f ca="1">$E622*I622*Inputs!$A$2</f>
        <v>3.8610000000000002</v>
      </c>
      <c r="L622" s="11">
        <f ca="1">IFERROR(J622/K622,"")</f>
        <v>1.0360010360010359</v>
      </c>
      <c r="M622" s="26">
        <f>J622/((8760)*(E622/1000))</f>
        <v>0.13009145429236754</v>
      </c>
    </row>
    <row r="623" spans="1:13" x14ac:dyDescent="0.25">
      <c r="A623" s="2">
        <v>760</v>
      </c>
      <c r="B623" s="2"/>
      <c r="C623" s="2" t="s">
        <v>5</v>
      </c>
      <c r="D623" s="2">
        <v>4</v>
      </c>
      <c r="E623" s="2">
        <v>8.75</v>
      </c>
      <c r="F623" s="12">
        <v>40269</v>
      </c>
      <c r="G623" s="18">
        <v>2011</v>
      </c>
      <c r="H623" s="2">
        <f ca="1">IF(G623=Inputs!$A$4,1,0)</f>
        <v>0</v>
      </c>
      <c r="I623" s="21">
        <f ca="1">IF(H623=1,HLOOKUP(MONTH(F623),Inputs!$B$11:$M$15,5),IF(YEAR($F623)&gt;$G623,0,IF(YEAR($F623)=$G623,HLOOKUP(MONTH(F623),Inputs!$B$11:$M$15,4),1)))</f>
        <v>1</v>
      </c>
      <c r="J623" s="2">
        <v>10</v>
      </c>
      <c r="K623" s="24">
        <f ca="1">$E623*I623*Inputs!$A$2</f>
        <v>9.625</v>
      </c>
      <c r="L623" s="11">
        <f ca="1">IFERROR(J623/K623,"")</f>
        <v>1.0389610389610389</v>
      </c>
      <c r="M623" s="26">
        <f>J623/((8760)*(E623/1000))</f>
        <v>0.13046314416177429</v>
      </c>
    </row>
    <row r="624" spans="1:13" x14ac:dyDescent="0.25">
      <c r="A624" s="2">
        <v>1717</v>
      </c>
      <c r="B624" s="2"/>
      <c r="C624" s="2" t="s">
        <v>5</v>
      </c>
      <c r="D624" s="2">
        <v>2</v>
      </c>
      <c r="E624" s="2">
        <v>7</v>
      </c>
      <c r="F624" s="12">
        <v>40422</v>
      </c>
      <c r="G624" s="18">
        <v>2011</v>
      </c>
      <c r="H624" s="2">
        <f ca="1">IF(G624=Inputs!$A$4,1,0)</f>
        <v>0</v>
      </c>
      <c r="I624" s="21">
        <f ca="1">IF(H624=1,HLOOKUP(MONTH(F624),Inputs!$B$11:$M$15,5),IF(YEAR($F624)&gt;$G624,0,IF(YEAR($F624)=$G624,HLOOKUP(MONTH(F624),Inputs!$B$11:$M$15,4),1)))</f>
        <v>1</v>
      </c>
      <c r="J624" s="2">
        <v>8</v>
      </c>
      <c r="K624" s="24">
        <f ca="1">$E624*I624*Inputs!$A$2</f>
        <v>7.7000000000000011</v>
      </c>
      <c r="L624" s="11">
        <f ca="1">IFERROR(J624/K624,"")</f>
        <v>1.0389610389610389</v>
      </c>
      <c r="M624" s="26">
        <f>J624/((8760)*(E624/1000))</f>
        <v>0.13046314416177429</v>
      </c>
    </row>
    <row r="625" spans="1:13" x14ac:dyDescent="0.25">
      <c r="A625" s="2">
        <v>760</v>
      </c>
      <c r="B625" s="2"/>
      <c r="C625" s="2" t="s">
        <v>5</v>
      </c>
      <c r="D625" s="2">
        <v>4</v>
      </c>
      <c r="E625" s="2">
        <v>8.75</v>
      </c>
      <c r="F625" s="12">
        <v>40269</v>
      </c>
      <c r="G625" s="18">
        <v>2013</v>
      </c>
      <c r="H625" s="2">
        <f ca="1">IF(G625=Inputs!$A$4,1,0)</f>
        <v>0</v>
      </c>
      <c r="I625" s="21">
        <f ca="1">IF(H625=1,HLOOKUP(MONTH(F625),Inputs!$B$11:$M$15,5),IF(YEAR($F625)&gt;$G625,0,IF(YEAR($F625)=$G625,HLOOKUP(MONTH(F625),Inputs!$B$11:$M$15,4),1)))</f>
        <v>1</v>
      </c>
      <c r="J625" s="2">
        <v>10</v>
      </c>
      <c r="K625" s="24">
        <f ca="1">$E625*I625*Inputs!$A$2</f>
        <v>9.625</v>
      </c>
      <c r="L625" s="11">
        <f ca="1">IFERROR(J625/K625,"")</f>
        <v>1.0389610389610389</v>
      </c>
      <c r="M625" s="26">
        <f>J625/((8760)*(E625/1000))</f>
        <v>0.13046314416177429</v>
      </c>
    </row>
    <row r="626" spans="1:13" x14ac:dyDescent="0.25">
      <c r="A626" s="2">
        <v>1717</v>
      </c>
      <c r="B626" s="2"/>
      <c r="C626" s="2" t="s">
        <v>5</v>
      </c>
      <c r="D626" s="2">
        <v>2</v>
      </c>
      <c r="E626" s="2">
        <v>7</v>
      </c>
      <c r="F626" s="12">
        <v>40422</v>
      </c>
      <c r="G626" s="18">
        <v>2013</v>
      </c>
      <c r="H626" s="2">
        <f ca="1">IF(G626=Inputs!$A$4,1,0)</f>
        <v>0</v>
      </c>
      <c r="I626" s="21">
        <f ca="1">IF(H626=1,HLOOKUP(MONTH(F626),Inputs!$B$11:$M$15,5),IF(YEAR($F626)&gt;$G626,0,IF(YEAR($F626)=$G626,HLOOKUP(MONTH(F626),Inputs!$B$11:$M$15,4),1)))</f>
        <v>1</v>
      </c>
      <c r="J626" s="2">
        <v>8</v>
      </c>
      <c r="K626" s="24">
        <f ca="1">$E626*I626*Inputs!$A$2</f>
        <v>7.7000000000000011</v>
      </c>
      <c r="L626" s="11">
        <f ca="1">IFERROR(J626/K626,"")</f>
        <v>1.0389610389610389</v>
      </c>
      <c r="M626" s="26">
        <f>J626/((8760)*(E626/1000))</f>
        <v>0.13046314416177429</v>
      </c>
    </row>
    <row r="627" spans="1:13" x14ac:dyDescent="0.25">
      <c r="A627" s="2">
        <v>2237</v>
      </c>
      <c r="B627" s="2"/>
      <c r="C627" s="2" t="s">
        <v>5</v>
      </c>
      <c r="D627" s="2">
        <v>2</v>
      </c>
      <c r="E627" s="2">
        <v>5.25</v>
      </c>
      <c r="F627" s="12">
        <v>40544</v>
      </c>
      <c r="G627" s="18">
        <v>2012</v>
      </c>
      <c r="H627" s="2">
        <f ca="1">IF(G627=Inputs!$A$4,1,0)</f>
        <v>0</v>
      </c>
      <c r="I627" s="21">
        <f ca="1">IF(H627=1,HLOOKUP(MONTH(F627),Inputs!$B$11:$M$15,5),IF(YEAR($F627)&gt;$G627,0,IF(YEAR($F627)=$G627,HLOOKUP(MONTH(F627),Inputs!$B$11:$M$15,4),1)))</f>
        <v>1</v>
      </c>
      <c r="J627" s="2">
        <v>6</v>
      </c>
      <c r="K627" s="24">
        <f ca="1">$E627*I627*Inputs!$A$2</f>
        <v>5.7750000000000004</v>
      </c>
      <c r="L627" s="11">
        <f ca="1">IFERROR(J627/K627,"")</f>
        <v>1.0389610389610389</v>
      </c>
      <c r="M627" s="26">
        <f>J627/((8760)*(E627/1000))</f>
        <v>0.13046314416177429</v>
      </c>
    </row>
    <row r="628" spans="1:13" x14ac:dyDescent="0.25">
      <c r="A628" s="2">
        <v>2237</v>
      </c>
      <c r="B628" s="2"/>
      <c r="C628" s="2" t="s">
        <v>5</v>
      </c>
      <c r="D628" s="2">
        <v>2</v>
      </c>
      <c r="E628" s="2">
        <v>5.25</v>
      </c>
      <c r="F628" s="12">
        <v>40544</v>
      </c>
      <c r="G628" s="18">
        <v>2013</v>
      </c>
      <c r="H628" s="2">
        <f ca="1">IF(G628=Inputs!$A$4,1,0)</f>
        <v>0</v>
      </c>
      <c r="I628" s="21">
        <f ca="1">IF(H628=1,HLOOKUP(MONTH(F628),Inputs!$B$11:$M$15,5),IF(YEAR($F628)&gt;$G628,0,IF(YEAR($F628)=$G628,HLOOKUP(MONTH(F628),Inputs!$B$11:$M$15,4),1)))</f>
        <v>1</v>
      </c>
      <c r="J628" s="2">
        <v>6</v>
      </c>
      <c r="K628" s="24">
        <f ca="1">$E628*I628*Inputs!$A$2</f>
        <v>5.7750000000000004</v>
      </c>
      <c r="L628" s="11">
        <f ca="1">IFERROR(J628/K628,"")</f>
        <v>1.0389610389610389</v>
      </c>
      <c r="M628" s="26">
        <f>J628/((8760)*(E628/1000))</f>
        <v>0.13046314416177429</v>
      </c>
    </row>
    <row r="629" spans="1:13" x14ac:dyDescent="0.25">
      <c r="A629" s="2">
        <v>1571</v>
      </c>
      <c r="B629" s="2"/>
      <c r="C629" s="2" t="s">
        <v>5</v>
      </c>
      <c r="D629" s="2">
        <v>2</v>
      </c>
      <c r="E629" s="2">
        <v>8.74</v>
      </c>
      <c r="F629" s="12">
        <v>40360</v>
      </c>
      <c r="G629" s="18">
        <v>2011</v>
      </c>
      <c r="H629" s="2">
        <f ca="1">IF(G629=Inputs!$A$4,1,0)</f>
        <v>0</v>
      </c>
      <c r="I629" s="21">
        <f ca="1">IF(H629=1,HLOOKUP(MONTH(F629),Inputs!$B$11:$M$15,5),IF(YEAR($F629)&gt;$G629,0,IF(YEAR($F629)=$G629,HLOOKUP(MONTH(F629),Inputs!$B$11:$M$15,4),1)))</f>
        <v>1</v>
      </c>
      <c r="J629" s="2">
        <v>10</v>
      </c>
      <c r="K629" s="24">
        <f ca="1">$E629*I629*Inputs!$A$2</f>
        <v>9.6140000000000008</v>
      </c>
      <c r="L629" s="11">
        <f ca="1">IFERROR(J629/K629,"")</f>
        <v>1.0401497815685459</v>
      </c>
      <c r="M629" s="26">
        <f>J629/((8760)*(E629/1000))</f>
        <v>0.13061241549376718</v>
      </c>
    </row>
    <row r="630" spans="1:13" x14ac:dyDescent="0.25">
      <c r="A630" s="2">
        <v>8359</v>
      </c>
      <c r="B630" s="2"/>
      <c r="C630" s="2" t="s">
        <v>5</v>
      </c>
      <c r="D630" s="2">
        <v>13</v>
      </c>
      <c r="E630" s="2">
        <v>4.37</v>
      </c>
      <c r="F630" s="12">
        <v>41122</v>
      </c>
      <c r="G630" s="18">
        <v>2013</v>
      </c>
      <c r="H630" s="2">
        <f ca="1">IF(G630=Inputs!$A$4,1,0)</f>
        <v>0</v>
      </c>
      <c r="I630" s="21">
        <f ca="1">IF(H630=1,HLOOKUP(MONTH(F630),Inputs!$B$11:$M$15,5),IF(YEAR($F630)&gt;$G630,0,IF(YEAR($F630)=$G630,HLOOKUP(MONTH(F630),Inputs!$B$11:$M$15,4),1)))</f>
        <v>1</v>
      </c>
      <c r="J630" s="2">
        <v>5</v>
      </c>
      <c r="K630" s="24">
        <f ca="1">$E630*I630*Inputs!$A$2</f>
        <v>4.8070000000000004</v>
      </c>
      <c r="L630" s="11">
        <f ca="1">IFERROR(J630/K630,"")</f>
        <v>1.0401497815685459</v>
      </c>
      <c r="M630" s="26">
        <f>J630/((8760)*(E630/1000))</f>
        <v>0.13061241549376718</v>
      </c>
    </row>
    <row r="631" spans="1:13" x14ac:dyDescent="0.25">
      <c r="A631" s="2">
        <v>1571</v>
      </c>
      <c r="B631" s="2"/>
      <c r="C631" s="2" t="s">
        <v>5</v>
      </c>
      <c r="D631" s="2">
        <v>2</v>
      </c>
      <c r="E631" s="2">
        <v>8.74</v>
      </c>
      <c r="F631" s="12">
        <v>40360</v>
      </c>
      <c r="G631" s="18">
        <v>2014</v>
      </c>
      <c r="H631" s="2">
        <f ca="1">IF(G631=Inputs!$A$4,1,0)</f>
        <v>0</v>
      </c>
      <c r="I631" s="21">
        <f ca="1">IF(H631=1,HLOOKUP(MONTH(F631),Inputs!$B$11:$M$15,5),IF(YEAR($F631)&gt;$G631,0,IF(YEAR($F631)=$G631,HLOOKUP(MONTH(F631),Inputs!$B$11:$M$15,4),1)))</f>
        <v>1</v>
      </c>
      <c r="J631" s="2">
        <v>10</v>
      </c>
      <c r="K631" s="24">
        <f ca="1">$E631*I631*Inputs!$A$2</f>
        <v>9.6140000000000008</v>
      </c>
      <c r="L631" s="11">
        <f ca="1">IFERROR(J631/K631,"")</f>
        <v>1.0401497815685459</v>
      </c>
      <c r="M631" s="26">
        <f>J631/((8760)*(E631/1000))</f>
        <v>0.13061241549376718</v>
      </c>
    </row>
    <row r="632" spans="1:13" x14ac:dyDescent="0.25">
      <c r="A632" s="2">
        <v>8384</v>
      </c>
      <c r="B632" s="2"/>
      <c r="C632" s="2" t="s">
        <v>5</v>
      </c>
      <c r="D632" s="2">
        <v>13</v>
      </c>
      <c r="E632" s="2">
        <v>6.11</v>
      </c>
      <c r="F632" s="12">
        <v>41122</v>
      </c>
      <c r="G632" s="18">
        <v>2013</v>
      </c>
      <c r="H632" s="2">
        <f ca="1">IF(G632=Inputs!$A$4,1,0)</f>
        <v>0</v>
      </c>
      <c r="I632" s="21">
        <f ca="1">IF(H632=1,HLOOKUP(MONTH(F632),Inputs!$B$11:$M$15,5),IF(YEAR($F632)&gt;$G632,0,IF(YEAR($F632)=$G632,HLOOKUP(MONTH(F632),Inputs!$B$11:$M$15,4),1)))</f>
        <v>1</v>
      </c>
      <c r="J632" s="2">
        <v>7</v>
      </c>
      <c r="K632" s="24">
        <f ca="1">$E632*I632*Inputs!$A$2</f>
        <v>6.721000000000001</v>
      </c>
      <c r="L632" s="11">
        <f ca="1">IFERROR(J632/K632,"")</f>
        <v>1.0415116798095521</v>
      </c>
      <c r="M632" s="26">
        <f>J632/((8760)*(E632/1000))</f>
        <v>0.13078343011307161</v>
      </c>
    </row>
    <row r="633" spans="1:13" x14ac:dyDescent="0.25">
      <c r="A633" s="2">
        <v>8384</v>
      </c>
      <c r="B633" s="2"/>
      <c r="C633" s="2" t="s">
        <v>5</v>
      </c>
      <c r="D633" s="2">
        <v>13</v>
      </c>
      <c r="E633" s="2">
        <v>6.11</v>
      </c>
      <c r="F633" s="12">
        <v>41122</v>
      </c>
      <c r="G633" s="18">
        <v>2014</v>
      </c>
      <c r="H633" s="2">
        <f ca="1">IF(G633=Inputs!$A$4,1,0)</f>
        <v>0</v>
      </c>
      <c r="I633" s="21">
        <f ca="1">IF(H633=1,HLOOKUP(MONTH(F633),Inputs!$B$11:$M$15,5),IF(YEAR($F633)&gt;$G633,0,IF(YEAR($F633)=$G633,HLOOKUP(MONTH(F633),Inputs!$B$11:$M$15,4),1)))</f>
        <v>1</v>
      </c>
      <c r="J633" s="2">
        <v>7</v>
      </c>
      <c r="K633" s="24">
        <f ca="1">$E633*I633*Inputs!$A$2</f>
        <v>6.721000000000001</v>
      </c>
      <c r="L633" s="11">
        <f ca="1">IFERROR(J633/K633,"")</f>
        <v>1.0415116798095521</v>
      </c>
      <c r="M633" s="26">
        <f>J633/((8760)*(E633/1000))</f>
        <v>0.13078343011307161</v>
      </c>
    </row>
    <row r="634" spans="1:13" x14ac:dyDescent="0.25">
      <c r="A634" s="2">
        <v>2299</v>
      </c>
      <c r="B634" s="2"/>
      <c r="C634" s="2" t="s">
        <v>5</v>
      </c>
      <c r="D634" s="2">
        <v>7</v>
      </c>
      <c r="E634" s="2">
        <v>9.6</v>
      </c>
      <c r="F634" s="12">
        <v>40330</v>
      </c>
      <c r="G634" s="18">
        <v>2011</v>
      </c>
      <c r="H634" s="2">
        <f ca="1">IF(G634=Inputs!$A$4,1,0)</f>
        <v>0</v>
      </c>
      <c r="I634" s="21">
        <f ca="1">IF(H634=1,HLOOKUP(MONTH(F634),Inputs!$B$11:$M$15,5),IF(YEAR($F634)&gt;$G634,0,IF(YEAR($F634)=$G634,HLOOKUP(MONTH(F634),Inputs!$B$11:$M$15,4),1)))</f>
        <v>1</v>
      </c>
      <c r="J634" s="2">
        <v>11</v>
      </c>
      <c r="K634" s="24">
        <f ca="1">$E634*I634*Inputs!$A$2</f>
        <v>10.56</v>
      </c>
      <c r="L634" s="11">
        <f ca="1">IFERROR(J634/K634,"")</f>
        <v>1.0416666666666665</v>
      </c>
      <c r="M634" s="26">
        <f>J634/((8760)*(E634/1000))</f>
        <v>0.13080289193302894</v>
      </c>
    </row>
    <row r="635" spans="1:13" x14ac:dyDescent="0.25">
      <c r="A635" s="2">
        <v>910</v>
      </c>
      <c r="B635" s="2"/>
      <c r="C635" s="2" t="s">
        <v>5</v>
      </c>
      <c r="D635" s="2">
        <v>9</v>
      </c>
      <c r="E635" s="2">
        <v>2.6110000000000002</v>
      </c>
      <c r="F635" s="12">
        <v>40422</v>
      </c>
      <c r="G635" s="18">
        <v>2011</v>
      </c>
      <c r="H635" s="2">
        <f ca="1">IF(G635=Inputs!$A$4,1,0)</f>
        <v>0</v>
      </c>
      <c r="I635" s="21">
        <f ca="1">IF(H635=1,HLOOKUP(MONTH(F635),Inputs!$B$11:$M$15,5),IF(YEAR($F635)&gt;$G635,0,IF(YEAR($F635)=$G635,HLOOKUP(MONTH(F635),Inputs!$B$11:$M$15,4),1)))</f>
        <v>1</v>
      </c>
      <c r="J635" s="2">
        <v>3</v>
      </c>
      <c r="K635" s="24">
        <f ca="1">$E635*I635*Inputs!$A$2</f>
        <v>2.8721000000000005</v>
      </c>
      <c r="L635" s="11">
        <f ca="1">IFERROR(J635/K635,"")</f>
        <v>1.0445318756310711</v>
      </c>
      <c r="M635" s="26">
        <f>J635/((8760)*(E635/1000))</f>
        <v>0.13116267844682403</v>
      </c>
    </row>
    <row r="636" spans="1:13" x14ac:dyDescent="0.25">
      <c r="A636" s="2">
        <v>952</v>
      </c>
      <c r="B636" s="2"/>
      <c r="C636" s="2" t="s">
        <v>5</v>
      </c>
      <c r="D636" s="2">
        <v>9</v>
      </c>
      <c r="E636" s="2">
        <v>2.6110000000000002</v>
      </c>
      <c r="F636" s="12">
        <v>40299</v>
      </c>
      <c r="G636" s="18">
        <v>2011</v>
      </c>
      <c r="H636" s="2">
        <f ca="1">IF(G636=Inputs!$A$4,1,0)</f>
        <v>0</v>
      </c>
      <c r="I636" s="21">
        <f ca="1">IF(H636=1,HLOOKUP(MONTH(F636),Inputs!$B$11:$M$15,5),IF(YEAR($F636)&gt;$G636,0,IF(YEAR($F636)=$G636,HLOOKUP(MONTH(F636),Inputs!$B$11:$M$15,4),1)))</f>
        <v>1</v>
      </c>
      <c r="J636" s="2">
        <v>3</v>
      </c>
      <c r="K636" s="24">
        <f ca="1">$E636*I636*Inputs!$A$2</f>
        <v>2.8721000000000005</v>
      </c>
      <c r="L636" s="11">
        <f ca="1">IFERROR(J636/K636,"")</f>
        <v>1.0445318756310711</v>
      </c>
      <c r="M636" s="26">
        <f>J636/((8760)*(E636/1000))</f>
        <v>0.13116267844682403</v>
      </c>
    </row>
    <row r="637" spans="1:13" x14ac:dyDescent="0.25">
      <c r="A637" s="2">
        <v>968</v>
      </c>
      <c r="B637" s="2"/>
      <c r="C637" s="2" t="s">
        <v>5</v>
      </c>
      <c r="D637" s="2">
        <v>9</v>
      </c>
      <c r="E637" s="2">
        <v>2.6110000000000002</v>
      </c>
      <c r="F637" s="12">
        <v>40391</v>
      </c>
      <c r="G637" s="18">
        <v>2011</v>
      </c>
      <c r="H637" s="2">
        <f ca="1">IF(G637=Inputs!$A$4,1,0)</f>
        <v>0</v>
      </c>
      <c r="I637" s="21">
        <f ca="1">IF(H637=1,HLOOKUP(MONTH(F637),Inputs!$B$11:$M$15,5),IF(YEAR($F637)&gt;$G637,0,IF(YEAR($F637)=$G637,HLOOKUP(MONTH(F637),Inputs!$B$11:$M$15,4),1)))</f>
        <v>1</v>
      </c>
      <c r="J637" s="2">
        <v>3</v>
      </c>
      <c r="K637" s="24">
        <f ca="1">$E637*I637*Inputs!$A$2</f>
        <v>2.8721000000000005</v>
      </c>
      <c r="L637" s="11">
        <f ca="1">IFERROR(J637/K637,"")</f>
        <v>1.0445318756310711</v>
      </c>
      <c r="M637" s="26">
        <f>J637/((8760)*(E637/1000))</f>
        <v>0.13116267844682403</v>
      </c>
    </row>
    <row r="638" spans="1:13" x14ac:dyDescent="0.25">
      <c r="A638" s="2">
        <v>1170</v>
      </c>
      <c r="B638" s="2"/>
      <c r="C638" s="2" t="s">
        <v>5</v>
      </c>
      <c r="D638" s="2">
        <v>9</v>
      </c>
      <c r="E638" s="2">
        <v>2.6110000000000002</v>
      </c>
      <c r="F638" s="12">
        <v>40391</v>
      </c>
      <c r="G638" s="18">
        <v>2011</v>
      </c>
      <c r="H638" s="2">
        <f ca="1">IF(G638=Inputs!$A$4,1,0)</f>
        <v>0</v>
      </c>
      <c r="I638" s="21">
        <f ca="1">IF(H638=1,HLOOKUP(MONTH(F638),Inputs!$B$11:$M$15,5),IF(YEAR($F638)&gt;$G638,0,IF(YEAR($F638)=$G638,HLOOKUP(MONTH(F638),Inputs!$B$11:$M$15,4),1)))</f>
        <v>1</v>
      </c>
      <c r="J638" s="2">
        <v>3</v>
      </c>
      <c r="K638" s="24">
        <f ca="1">$E638*I638*Inputs!$A$2</f>
        <v>2.8721000000000005</v>
      </c>
      <c r="L638" s="11">
        <f ca="1">IFERROR(J638/K638,"")</f>
        <v>1.0445318756310711</v>
      </c>
      <c r="M638" s="26">
        <f>J638/((8760)*(E638/1000))</f>
        <v>0.13116267844682403</v>
      </c>
    </row>
    <row r="639" spans="1:13" x14ac:dyDescent="0.25">
      <c r="A639" s="2">
        <v>1178</v>
      </c>
      <c r="B639" s="2"/>
      <c r="C639" s="2" t="s">
        <v>5</v>
      </c>
      <c r="D639" s="2">
        <v>9</v>
      </c>
      <c r="E639" s="2">
        <v>2.6110000000000002</v>
      </c>
      <c r="F639" s="12">
        <v>40452</v>
      </c>
      <c r="G639" s="18">
        <v>2011</v>
      </c>
      <c r="H639" s="2">
        <f ca="1">IF(G639=Inputs!$A$4,1,0)</f>
        <v>0</v>
      </c>
      <c r="I639" s="21">
        <f ca="1">IF(H639=1,HLOOKUP(MONTH(F639),Inputs!$B$11:$M$15,5),IF(YEAR($F639)&gt;$G639,0,IF(YEAR($F639)=$G639,HLOOKUP(MONTH(F639),Inputs!$B$11:$M$15,4),1)))</f>
        <v>1</v>
      </c>
      <c r="J639" s="2">
        <v>3</v>
      </c>
      <c r="K639" s="24">
        <f ca="1">$E639*I639*Inputs!$A$2</f>
        <v>2.8721000000000005</v>
      </c>
      <c r="L639" s="11">
        <f ca="1">IFERROR(J639/K639,"")</f>
        <v>1.0445318756310711</v>
      </c>
      <c r="M639" s="26">
        <f>J639/((8760)*(E639/1000))</f>
        <v>0.13116267844682403</v>
      </c>
    </row>
    <row r="640" spans="1:13" x14ac:dyDescent="0.25">
      <c r="A640" s="2">
        <v>1181</v>
      </c>
      <c r="B640" s="2"/>
      <c r="C640" s="2" t="s">
        <v>5</v>
      </c>
      <c r="D640" s="2">
        <v>9</v>
      </c>
      <c r="E640" s="2">
        <v>2.6110000000000002</v>
      </c>
      <c r="F640" s="12">
        <v>40452</v>
      </c>
      <c r="G640" s="18">
        <v>2011</v>
      </c>
      <c r="H640" s="2">
        <f ca="1">IF(G640=Inputs!$A$4,1,0)</f>
        <v>0</v>
      </c>
      <c r="I640" s="21">
        <f ca="1">IF(H640=1,HLOOKUP(MONTH(F640),Inputs!$B$11:$M$15,5),IF(YEAR($F640)&gt;$G640,0,IF(YEAR($F640)=$G640,HLOOKUP(MONTH(F640),Inputs!$B$11:$M$15,4),1)))</f>
        <v>1</v>
      </c>
      <c r="J640" s="2">
        <v>3</v>
      </c>
      <c r="K640" s="24">
        <f ca="1">$E640*I640*Inputs!$A$2</f>
        <v>2.8721000000000005</v>
      </c>
      <c r="L640" s="11">
        <f ca="1">IFERROR(J640/K640,"")</f>
        <v>1.0445318756310711</v>
      </c>
      <c r="M640" s="26">
        <f>J640/((8760)*(E640/1000))</f>
        <v>0.13116267844682403</v>
      </c>
    </row>
    <row r="641" spans="1:13" x14ac:dyDescent="0.25">
      <c r="A641" s="2">
        <v>968</v>
      </c>
      <c r="B641" s="2"/>
      <c r="C641" s="2" t="s">
        <v>5</v>
      </c>
      <c r="D641" s="2">
        <v>9</v>
      </c>
      <c r="E641" s="2">
        <v>2.6110000000000002</v>
      </c>
      <c r="F641" s="12">
        <v>40391</v>
      </c>
      <c r="G641" s="18">
        <v>2012</v>
      </c>
      <c r="H641" s="2">
        <f ca="1">IF(G641=Inputs!$A$4,1,0)</f>
        <v>0</v>
      </c>
      <c r="I641" s="21">
        <f ca="1">IF(H641=1,HLOOKUP(MONTH(F641),Inputs!$B$11:$M$15,5),IF(YEAR($F641)&gt;$G641,0,IF(YEAR($F641)=$G641,HLOOKUP(MONTH(F641),Inputs!$B$11:$M$15,4),1)))</f>
        <v>1</v>
      </c>
      <c r="J641" s="2">
        <v>3</v>
      </c>
      <c r="K641" s="24">
        <f ca="1">$E641*I641*Inputs!$A$2</f>
        <v>2.8721000000000005</v>
      </c>
      <c r="L641" s="11">
        <f ca="1">IFERROR(J641/K641,"")</f>
        <v>1.0445318756310711</v>
      </c>
      <c r="M641" s="26">
        <f>J641/((8760)*(E641/1000))</f>
        <v>0.13116267844682403</v>
      </c>
    </row>
    <row r="642" spans="1:13" x14ac:dyDescent="0.25">
      <c r="A642" s="2">
        <v>1168</v>
      </c>
      <c r="B642" s="2"/>
      <c r="C642" s="2" t="s">
        <v>5</v>
      </c>
      <c r="D642" s="2">
        <v>9</v>
      </c>
      <c r="E642" s="2">
        <v>2.6110000000000002</v>
      </c>
      <c r="F642" s="12">
        <v>40483</v>
      </c>
      <c r="G642" s="18">
        <v>2012</v>
      </c>
      <c r="H642" s="2">
        <f ca="1">IF(G642=Inputs!$A$4,1,0)</f>
        <v>0</v>
      </c>
      <c r="I642" s="21">
        <f ca="1">IF(H642=1,HLOOKUP(MONTH(F642),Inputs!$B$11:$M$15,5),IF(YEAR($F642)&gt;$G642,0,IF(YEAR($F642)=$G642,HLOOKUP(MONTH(F642),Inputs!$B$11:$M$15,4),1)))</f>
        <v>1</v>
      </c>
      <c r="J642" s="2">
        <v>3</v>
      </c>
      <c r="K642" s="24">
        <f ca="1">$E642*I642*Inputs!$A$2</f>
        <v>2.8721000000000005</v>
      </c>
      <c r="L642" s="11">
        <f ca="1">IFERROR(J642/K642,"")</f>
        <v>1.0445318756310711</v>
      </c>
      <c r="M642" s="26">
        <f>J642/((8760)*(E642/1000))</f>
        <v>0.13116267844682403</v>
      </c>
    </row>
    <row r="643" spans="1:13" x14ac:dyDescent="0.25">
      <c r="A643" s="2">
        <v>1170</v>
      </c>
      <c r="B643" s="2"/>
      <c r="C643" s="2" t="s">
        <v>5</v>
      </c>
      <c r="D643" s="2">
        <v>9</v>
      </c>
      <c r="E643" s="2">
        <v>2.6110000000000002</v>
      </c>
      <c r="F643" s="12">
        <v>40391</v>
      </c>
      <c r="G643" s="18">
        <v>2012</v>
      </c>
      <c r="H643" s="2">
        <f ca="1">IF(G643=Inputs!$A$4,1,0)</f>
        <v>0</v>
      </c>
      <c r="I643" s="21">
        <f ca="1">IF(H643=1,HLOOKUP(MONTH(F643),Inputs!$B$11:$M$15,5),IF(YEAR($F643)&gt;$G643,0,IF(YEAR($F643)=$G643,HLOOKUP(MONTH(F643),Inputs!$B$11:$M$15,4),1)))</f>
        <v>1</v>
      </c>
      <c r="J643" s="2">
        <v>3</v>
      </c>
      <c r="K643" s="24">
        <f ca="1">$E643*I643*Inputs!$A$2</f>
        <v>2.8721000000000005</v>
      </c>
      <c r="L643" s="11">
        <f ca="1">IFERROR(J643/K643,"")</f>
        <v>1.0445318756310711</v>
      </c>
      <c r="M643" s="26">
        <f>J643/((8760)*(E643/1000))</f>
        <v>0.13116267844682403</v>
      </c>
    </row>
    <row r="644" spans="1:13" x14ac:dyDescent="0.25">
      <c r="A644" s="2">
        <v>1187</v>
      </c>
      <c r="B644" s="2"/>
      <c r="C644" s="2" t="s">
        <v>5</v>
      </c>
      <c r="D644" s="2">
        <v>9</v>
      </c>
      <c r="E644" s="2">
        <v>2.6110000000000002</v>
      </c>
      <c r="F644" s="12">
        <v>40483</v>
      </c>
      <c r="G644" s="18">
        <v>2012</v>
      </c>
      <c r="H644" s="2">
        <f ca="1">IF(G644=Inputs!$A$4,1,0)</f>
        <v>0</v>
      </c>
      <c r="I644" s="21">
        <f ca="1">IF(H644=1,HLOOKUP(MONTH(F644),Inputs!$B$11:$M$15,5),IF(YEAR($F644)&gt;$G644,0,IF(YEAR($F644)=$G644,HLOOKUP(MONTH(F644),Inputs!$B$11:$M$15,4),1)))</f>
        <v>1</v>
      </c>
      <c r="J644" s="2">
        <v>3</v>
      </c>
      <c r="K644" s="24">
        <f ca="1">$E644*I644*Inputs!$A$2</f>
        <v>2.8721000000000005</v>
      </c>
      <c r="L644" s="11">
        <f ca="1">IFERROR(J644/K644,"")</f>
        <v>1.0445318756310711</v>
      </c>
      <c r="M644" s="26">
        <f>J644/((8760)*(E644/1000))</f>
        <v>0.13116267844682403</v>
      </c>
    </row>
    <row r="645" spans="1:13" x14ac:dyDescent="0.25">
      <c r="A645" s="2">
        <v>910</v>
      </c>
      <c r="B645" s="2"/>
      <c r="C645" s="2" t="s">
        <v>5</v>
      </c>
      <c r="D645" s="2">
        <v>9</v>
      </c>
      <c r="E645" s="2">
        <v>2.6110000000000002</v>
      </c>
      <c r="F645" s="12">
        <v>40422</v>
      </c>
      <c r="G645" s="18">
        <v>2013</v>
      </c>
      <c r="H645" s="2">
        <f ca="1">IF(G645=Inputs!$A$4,1,0)</f>
        <v>0</v>
      </c>
      <c r="I645" s="21">
        <f ca="1">IF(H645=1,HLOOKUP(MONTH(F645),Inputs!$B$11:$M$15,5),IF(YEAR($F645)&gt;$G645,0,IF(YEAR($F645)=$G645,HLOOKUP(MONTH(F645),Inputs!$B$11:$M$15,4),1)))</f>
        <v>1</v>
      </c>
      <c r="J645" s="2">
        <v>3</v>
      </c>
      <c r="K645" s="24">
        <f ca="1">$E645*I645*Inputs!$A$2</f>
        <v>2.8721000000000005</v>
      </c>
      <c r="L645" s="11">
        <f ca="1">IFERROR(J645/K645,"")</f>
        <v>1.0445318756310711</v>
      </c>
      <c r="M645" s="26">
        <f>J645/((8760)*(E645/1000))</f>
        <v>0.13116267844682403</v>
      </c>
    </row>
    <row r="646" spans="1:13" x14ac:dyDescent="0.25">
      <c r="A646" s="2">
        <v>952</v>
      </c>
      <c r="B646" s="2"/>
      <c r="C646" s="2" t="s">
        <v>5</v>
      </c>
      <c r="D646" s="2">
        <v>9</v>
      </c>
      <c r="E646" s="2">
        <v>2.6110000000000002</v>
      </c>
      <c r="F646" s="12">
        <v>40299</v>
      </c>
      <c r="G646" s="18">
        <v>2013</v>
      </c>
      <c r="H646" s="2">
        <f ca="1">IF(G646=Inputs!$A$4,1,0)</f>
        <v>0</v>
      </c>
      <c r="I646" s="21">
        <f ca="1">IF(H646=1,HLOOKUP(MONTH(F646),Inputs!$B$11:$M$15,5),IF(YEAR($F646)&gt;$G646,0,IF(YEAR($F646)=$G646,HLOOKUP(MONTH(F646),Inputs!$B$11:$M$15,4),1)))</f>
        <v>1</v>
      </c>
      <c r="J646" s="2">
        <v>3</v>
      </c>
      <c r="K646" s="24">
        <f ca="1">$E646*I646*Inputs!$A$2</f>
        <v>2.8721000000000005</v>
      </c>
      <c r="L646" s="11">
        <f ca="1">IFERROR(J646/K646,"")</f>
        <v>1.0445318756310711</v>
      </c>
      <c r="M646" s="26">
        <f>J646/((8760)*(E646/1000))</f>
        <v>0.13116267844682403</v>
      </c>
    </row>
    <row r="647" spans="1:13" x14ac:dyDescent="0.25">
      <c r="A647" s="2">
        <v>1168</v>
      </c>
      <c r="B647" s="2"/>
      <c r="C647" s="2" t="s">
        <v>5</v>
      </c>
      <c r="D647" s="2">
        <v>9</v>
      </c>
      <c r="E647" s="2">
        <v>2.6110000000000002</v>
      </c>
      <c r="F647" s="12">
        <v>40483</v>
      </c>
      <c r="G647" s="18">
        <v>2013</v>
      </c>
      <c r="H647" s="2">
        <f ca="1">IF(G647=Inputs!$A$4,1,0)</f>
        <v>0</v>
      </c>
      <c r="I647" s="21">
        <f ca="1">IF(H647=1,HLOOKUP(MONTH(F647),Inputs!$B$11:$M$15,5),IF(YEAR($F647)&gt;$G647,0,IF(YEAR($F647)=$G647,HLOOKUP(MONTH(F647),Inputs!$B$11:$M$15,4),1)))</f>
        <v>1</v>
      </c>
      <c r="J647" s="2">
        <v>3</v>
      </c>
      <c r="K647" s="24">
        <f ca="1">$E647*I647*Inputs!$A$2</f>
        <v>2.8721000000000005</v>
      </c>
      <c r="L647" s="11">
        <f ca="1">IFERROR(J647/K647,"")</f>
        <v>1.0445318756310711</v>
      </c>
      <c r="M647" s="26">
        <f>J647/((8760)*(E647/1000))</f>
        <v>0.13116267844682403</v>
      </c>
    </row>
    <row r="648" spans="1:13" x14ac:dyDescent="0.25">
      <c r="A648" s="2">
        <v>1178</v>
      </c>
      <c r="B648" s="2"/>
      <c r="C648" s="2" t="s">
        <v>5</v>
      </c>
      <c r="D648" s="2">
        <v>9</v>
      </c>
      <c r="E648" s="2">
        <v>2.6110000000000002</v>
      </c>
      <c r="F648" s="12">
        <v>40452</v>
      </c>
      <c r="G648" s="18">
        <v>2013</v>
      </c>
      <c r="H648" s="2">
        <f ca="1">IF(G648=Inputs!$A$4,1,0)</f>
        <v>0</v>
      </c>
      <c r="I648" s="21">
        <f ca="1">IF(H648=1,HLOOKUP(MONTH(F648),Inputs!$B$11:$M$15,5),IF(YEAR($F648)&gt;$G648,0,IF(YEAR($F648)=$G648,HLOOKUP(MONTH(F648),Inputs!$B$11:$M$15,4),1)))</f>
        <v>1</v>
      </c>
      <c r="J648" s="2">
        <v>3</v>
      </c>
      <c r="K648" s="24">
        <f ca="1">$E648*I648*Inputs!$A$2</f>
        <v>2.8721000000000005</v>
      </c>
      <c r="L648" s="11">
        <f ca="1">IFERROR(J648/K648,"")</f>
        <v>1.0445318756310711</v>
      </c>
      <c r="M648" s="26">
        <f>J648/((8760)*(E648/1000))</f>
        <v>0.13116267844682403</v>
      </c>
    </row>
    <row r="649" spans="1:13" x14ac:dyDescent="0.25">
      <c r="A649" s="2">
        <v>1181</v>
      </c>
      <c r="B649" s="2"/>
      <c r="C649" s="2" t="s">
        <v>5</v>
      </c>
      <c r="D649" s="2">
        <v>9</v>
      </c>
      <c r="E649" s="2">
        <v>2.6110000000000002</v>
      </c>
      <c r="F649" s="12">
        <v>40452</v>
      </c>
      <c r="G649" s="18">
        <v>2013</v>
      </c>
      <c r="H649" s="2">
        <f ca="1">IF(G649=Inputs!$A$4,1,0)</f>
        <v>0</v>
      </c>
      <c r="I649" s="21">
        <f ca="1">IF(H649=1,HLOOKUP(MONTH(F649),Inputs!$B$11:$M$15,5),IF(YEAR($F649)&gt;$G649,0,IF(YEAR($F649)=$G649,HLOOKUP(MONTH(F649),Inputs!$B$11:$M$15,4),1)))</f>
        <v>1</v>
      </c>
      <c r="J649" s="2">
        <v>3</v>
      </c>
      <c r="K649" s="24">
        <f ca="1">$E649*I649*Inputs!$A$2</f>
        <v>2.8721000000000005</v>
      </c>
      <c r="L649" s="11">
        <f ca="1">IFERROR(J649/K649,"")</f>
        <v>1.0445318756310711</v>
      </c>
      <c r="M649" s="26">
        <f>J649/((8760)*(E649/1000))</f>
        <v>0.13116267844682403</v>
      </c>
    </row>
    <row r="650" spans="1:13" x14ac:dyDescent="0.25">
      <c r="A650" s="2">
        <v>1187</v>
      </c>
      <c r="B650" s="2"/>
      <c r="C650" s="2" t="s">
        <v>5</v>
      </c>
      <c r="D650" s="2">
        <v>9</v>
      </c>
      <c r="E650" s="2">
        <v>2.6110000000000002</v>
      </c>
      <c r="F650" s="12">
        <v>40483</v>
      </c>
      <c r="G650" s="18">
        <v>2013</v>
      </c>
      <c r="H650" s="2">
        <f ca="1">IF(G650=Inputs!$A$4,1,0)</f>
        <v>0</v>
      </c>
      <c r="I650" s="21">
        <f ca="1">IF(H650=1,HLOOKUP(MONTH(F650),Inputs!$B$11:$M$15,5),IF(YEAR($F650)&gt;$G650,0,IF(YEAR($F650)=$G650,HLOOKUP(MONTH(F650),Inputs!$B$11:$M$15,4),1)))</f>
        <v>1</v>
      </c>
      <c r="J650" s="2">
        <v>3</v>
      </c>
      <c r="K650" s="24">
        <f ca="1">$E650*I650*Inputs!$A$2</f>
        <v>2.8721000000000005</v>
      </c>
      <c r="L650" s="11">
        <f ca="1">IFERROR(J650/K650,"")</f>
        <v>1.0445318756310711</v>
      </c>
      <c r="M650" s="26">
        <f>J650/((8760)*(E650/1000))</f>
        <v>0.13116267844682403</v>
      </c>
    </row>
    <row r="651" spans="1:13" x14ac:dyDescent="0.25">
      <c r="A651" s="2">
        <v>910</v>
      </c>
      <c r="B651" s="2"/>
      <c r="C651" s="2" t="s">
        <v>5</v>
      </c>
      <c r="D651" s="2">
        <v>9</v>
      </c>
      <c r="E651" s="2">
        <v>2.6110000000000002</v>
      </c>
      <c r="F651" s="12">
        <v>40422</v>
      </c>
      <c r="G651" s="18">
        <v>2014</v>
      </c>
      <c r="H651" s="2">
        <f ca="1">IF(G651=Inputs!$A$4,1,0)</f>
        <v>0</v>
      </c>
      <c r="I651" s="21">
        <f ca="1">IF(H651=1,HLOOKUP(MONTH(F651),Inputs!$B$11:$M$15,5),IF(YEAR($F651)&gt;$G651,0,IF(YEAR($F651)=$G651,HLOOKUP(MONTH(F651),Inputs!$B$11:$M$15,4),1)))</f>
        <v>1</v>
      </c>
      <c r="J651" s="2">
        <v>3</v>
      </c>
      <c r="K651" s="24">
        <f ca="1">$E651*I651*Inputs!$A$2</f>
        <v>2.8721000000000005</v>
      </c>
      <c r="L651" s="11">
        <f ca="1">IFERROR(J651/K651,"")</f>
        <v>1.0445318756310711</v>
      </c>
      <c r="M651" s="26">
        <f>J651/((8760)*(E651/1000))</f>
        <v>0.13116267844682403</v>
      </c>
    </row>
    <row r="652" spans="1:13" x14ac:dyDescent="0.25">
      <c r="A652" s="2">
        <v>952</v>
      </c>
      <c r="B652" s="2"/>
      <c r="C652" s="2" t="s">
        <v>5</v>
      </c>
      <c r="D652" s="2">
        <v>9</v>
      </c>
      <c r="E652" s="2">
        <v>2.6110000000000002</v>
      </c>
      <c r="F652" s="12">
        <v>40299</v>
      </c>
      <c r="G652" s="18">
        <v>2014</v>
      </c>
      <c r="H652" s="2">
        <f ca="1">IF(G652=Inputs!$A$4,1,0)</f>
        <v>0</v>
      </c>
      <c r="I652" s="21">
        <f ca="1">IF(H652=1,HLOOKUP(MONTH(F652),Inputs!$B$11:$M$15,5),IF(YEAR($F652)&gt;$G652,0,IF(YEAR($F652)=$G652,HLOOKUP(MONTH(F652),Inputs!$B$11:$M$15,4),1)))</f>
        <v>1</v>
      </c>
      <c r="J652" s="2">
        <v>3</v>
      </c>
      <c r="K652" s="24">
        <f ca="1">$E652*I652*Inputs!$A$2</f>
        <v>2.8721000000000005</v>
      </c>
      <c r="L652" s="11">
        <f ca="1">IFERROR(J652/K652,"")</f>
        <v>1.0445318756310711</v>
      </c>
      <c r="M652" s="26">
        <f>J652/((8760)*(E652/1000))</f>
        <v>0.13116267844682403</v>
      </c>
    </row>
    <row r="653" spans="1:13" x14ac:dyDescent="0.25">
      <c r="A653" s="2">
        <v>968</v>
      </c>
      <c r="B653" s="2"/>
      <c r="C653" s="2" t="s">
        <v>5</v>
      </c>
      <c r="D653" s="2">
        <v>9</v>
      </c>
      <c r="E653" s="2">
        <v>2.6110000000000002</v>
      </c>
      <c r="F653" s="12">
        <v>40391</v>
      </c>
      <c r="G653" s="18">
        <v>2014</v>
      </c>
      <c r="H653" s="2">
        <f ca="1">IF(G653=Inputs!$A$4,1,0)</f>
        <v>0</v>
      </c>
      <c r="I653" s="21">
        <f ca="1">IF(H653=1,HLOOKUP(MONTH(F653),Inputs!$B$11:$M$15,5),IF(YEAR($F653)&gt;$G653,0,IF(YEAR($F653)=$G653,HLOOKUP(MONTH(F653),Inputs!$B$11:$M$15,4),1)))</f>
        <v>1</v>
      </c>
      <c r="J653" s="2">
        <v>3</v>
      </c>
      <c r="K653" s="24">
        <f ca="1">$E653*I653*Inputs!$A$2</f>
        <v>2.8721000000000005</v>
      </c>
      <c r="L653" s="11">
        <f ca="1">IFERROR(J653/K653,"")</f>
        <v>1.0445318756310711</v>
      </c>
      <c r="M653" s="26">
        <f>J653/((8760)*(E653/1000))</f>
        <v>0.13116267844682403</v>
      </c>
    </row>
    <row r="654" spans="1:13" x14ac:dyDescent="0.25">
      <c r="A654" s="2">
        <v>1170</v>
      </c>
      <c r="B654" s="2"/>
      <c r="C654" s="2" t="s">
        <v>5</v>
      </c>
      <c r="D654" s="2">
        <v>9</v>
      </c>
      <c r="E654" s="2">
        <v>2.6110000000000002</v>
      </c>
      <c r="F654" s="12">
        <v>40391</v>
      </c>
      <c r="G654" s="18">
        <v>2014</v>
      </c>
      <c r="H654" s="2">
        <f ca="1">IF(G654=Inputs!$A$4,1,0)</f>
        <v>0</v>
      </c>
      <c r="I654" s="21">
        <f ca="1">IF(H654=1,HLOOKUP(MONTH(F654),Inputs!$B$11:$M$15,5),IF(YEAR($F654)&gt;$G654,0,IF(YEAR($F654)=$G654,HLOOKUP(MONTH(F654),Inputs!$B$11:$M$15,4),1)))</f>
        <v>1</v>
      </c>
      <c r="J654" s="2">
        <v>3</v>
      </c>
      <c r="K654" s="24">
        <f ca="1">$E654*I654*Inputs!$A$2</f>
        <v>2.8721000000000005</v>
      </c>
      <c r="L654" s="11">
        <f ca="1">IFERROR(J654/K654,"")</f>
        <v>1.0445318756310711</v>
      </c>
      <c r="M654" s="26">
        <f>J654/((8760)*(E654/1000))</f>
        <v>0.13116267844682403</v>
      </c>
    </row>
    <row r="655" spans="1:13" x14ac:dyDescent="0.25">
      <c r="A655" s="2">
        <v>971</v>
      </c>
      <c r="B655" s="2"/>
      <c r="C655" s="2" t="s">
        <v>5</v>
      </c>
      <c r="D655" s="2">
        <v>8</v>
      </c>
      <c r="E655" s="2">
        <v>2.6</v>
      </c>
      <c r="F655" s="12">
        <v>40422</v>
      </c>
      <c r="G655" s="18">
        <v>2012</v>
      </c>
      <c r="H655" s="2">
        <f ca="1">IF(G655=Inputs!$A$4,1,0)</f>
        <v>0</v>
      </c>
      <c r="I655" s="21">
        <f ca="1">IF(H655=1,HLOOKUP(MONTH(F655),Inputs!$B$11:$M$15,5),IF(YEAR($F655)&gt;$G655,0,IF(YEAR($F655)=$G655,HLOOKUP(MONTH(F655),Inputs!$B$11:$M$15,4),1)))</f>
        <v>1</v>
      </c>
      <c r="J655" s="2">
        <v>3</v>
      </c>
      <c r="K655" s="24">
        <f ca="1">$E655*I655*Inputs!$A$2</f>
        <v>2.8600000000000003</v>
      </c>
      <c r="L655" s="11">
        <f ca="1">IFERROR(J655/K655,"")</f>
        <v>1.0489510489510487</v>
      </c>
      <c r="M655" s="26">
        <f>J655/((8760)*(E655/1000))</f>
        <v>0.13171759747102213</v>
      </c>
    </row>
    <row r="656" spans="1:13" x14ac:dyDescent="0.25">
      <c r="A656" s="2">
        <v>971</v>
      </c>
      <c r="B656" s="2"/>
      <c r="C656" s="2" t="s">
        <v>5</v>
      </c>
      <c r="D656" s="2">
        <v>8</v>
      </c>
      <c r="E656" s="2">
        <v>2.6</v>
      </c>
      <c r="F656" s="12">
        <v>40422</v>
      </c>
      <c r="G656" s="18">
        <v>2013</v>
      </c>
      <c r="H656" s="2">
        <f ca="1">IF(G656=Inputs!$A$4,1,0)</f>
        <v>0</v>
      </c>
      <c r="I656" s="21">
        <f ca="1">IF(H656=1,HLOOKUP(MONTH(F656),Inputs!$B$11:$M$15,5),IF(YEAR($F656)&gt;$G656,0,IF(YEAR($F656)=$G656,HLOOKUP(MONTH(F656),Inputs!$B$11:$M$15,4),1)))</f>
        <v>1</v>
      </c>
      <c r="J656" s="2">
        <v>3</v>
      </c>
      <c r="K656" s="24">
        <f ca="1">$E656*I656*Inputs!$A$2</f>
        <v>2.8600000000000003</v>
      </c>
      <c r="L656" s="11">
        <f ca="1">IFERROR(J656/K656,"")</f>
        <v>1.0489510489510487</v>
      </c>
      <c r="M656" s="26">
        <f>J656/((8760)*(E656/1000))</f>
        <v>0.13171759747102213</v>
      </c>
    </row>
    <row r="657" spans="1:13" x14ac:dyDescent="0.25">
      <c r="A657" s="2">
        <v>438</v>
      </c>
      <c r="B657" s="2"/>
      <c r="C657" s="2" t="s">
        <v>5</v>
      </c>
      <c r="D657" s="2">
        <v>3</v>
      </c>
      <c r="E657" s="2">
        <v>2.5920000000000001</v>
      </c>
      <c r="F657" s="12">
        <v>39934</v>
      </c>
      <c r="G657" s="18">
        <v>2010</v>
      </c>
      <c r="H657" s="2">
        <f ca="1">IF(G657=Inputs!$A$4,1,0)</f>
        <v>0</v>
      </c>
      <c r="I657" s="21">
        <f ca="1">IF(H657=1,HLOOKUP(MONTH(F657),Inputs!$B$11:$M$15,5),IF(YEAR($F657)&gt;$G657,0,IF(YEAR($F657)=$G657,HLOOKUP(MONTH(F657),Inputs!$B$11:$M$15,4),1)))</f>
        <v>1</v>
      </c>
      <c r="J657" s="2">
        <v>3</v>
      </c>
      <c r="K657" s="24">
        <f ca="1">$E657*I657*Inputs!$A$2</f>
        <v>2.8512000000000004</v>
      </c>
      <c r="L657" s="11">
        <f ca="1">IFERROR(J657/K657,"")</f>
        <v>1.0521885521885521</v>
      </c>
      <c r="M657" s="26">
        <f>J657/((8760)*(E657/1000))</f>
        <v>0.13212413326568576</v>
      </c>
    </row>
    <row r="658" spans="1:13" x14ac:dyDescent="0.25">
      <c r="A658" s="2">
        <v>438</v>
      </c>
      <c r="B658" s="2"/>
      <c r="C658" s="2" t="s">
        <v>5</v>
      </c>
      <c r="D658" s="2">
        <v>3</v>
      </c>
      <c r="E658" s="2">
        <v>2.5920000000000001</v>
      </c>
      <c r="F658" s="12">
        <v>39934</v>
      </c>
      <c r="G658" s="18">
        <v>2011</v>
      </c>
      <c r="H658" s="2">
        <f ca="1">IF(G658=Inputs!$A$4,1,0)</f>
        <v>0</v>
      </c>
      <c r="I658" s="21">
        <f ca="1">IF(H658=1,HLOOKUP(MONTH(F658),Inputs!$B$11:$M$15,5),IF(YEAR($F658)&gt;$G658,0,IF(YEAR($F658)=$G658,HLOOKUP(MONTH(F658),Inputs!$B$11:$M$15,4),1)))</f>
        <v>1</v>
      </c>
      <c r="J658" s="2">
        <v>3</v>
      </c>
      <c r="K658" s="24">
        <f ca="1">$E658*I658*Inputs!$A$2</f>
        <v>2.8512000000000004</v>
      </c>
      <c r="L658" s="11">
        <f ca="1">IFERROR(J658/K658,"")</f>
        <v>1.0521885521885521</v>
      </c>
      <c r="M658" s="26">
        <f>J658/((8760)*(E658/1000))</f>
        <v>0.13212413326568576</v>
      </c>
    </row>
    <row r="659" spans="1:13" x14ac:dyDescent="0.25">
      <c r="A659" s="2">
        <v>438</v>
      </c>
      <c r="B659" s="2"/>
      <c r="C659" s="2" t="s">
        <v>5</v>
      </c>
      <c r="D659" s="2">
        <v>3</v>
      </c>
      <c r="E659" s="2">
        <v>2.5920000000000001</v>
      </c>
      <c r="F659" s="12">
        <v>39934</v>
      </c>
      <c r="G659" s="18">
        <v>2013</v>
      </c>
      <c r="H659" s="2">
        <f ca="1">IF(G659=Inputs!$A$4,1,0)</f>
        <v>0</v>
      </c>
      <c r="I659" s="21">
        <f ca="1">IF(H659=1,HLOOKUP(MONTH(F659),Inputs!$B$11:$M$15,5),IF(YEAR($F659)&gt;$G659,0,IF(YEAR($F659)=$G659,HLOOKUP(MONTH(F659),Inputs!$B$11:$M$15,4),1)))</f>
        <v>1</v>
      </c>
      <c r="J659" s="2">
        <v>3</v>
      </c>
      <c r="K659" s="24">
        <f ca="1">$E659*I659*Inputs!$A$2</f>
        <v>2.8512000000000004</v>
      </c>
      <c r="L659" s="11">
        <f ca="1">IFERROR(J659/K659,"")</f>
        <v>1.0521885521885521</v>
      </c>
      <c r="M659" s="26">
        <f>J659/((8760)*(E659/1000))</f>
        <v>0.13212413326568576</v>
      </c>
    </row>
    <row r="660" spans="1:13" x14ac:dyDescent="0.25">
      <c r="A660" s="2">
        <v>884</v>
      </c>
      <c r="B660" s="2"/>
      <c r="C660" s="2" t="s">
        <v>5</v>
      </c>
      <c r="D660" s="2">
        <v>6</v>
      </c>
      <c r="E660" s="2">
        <v>3.45</v>
      </c>
      <c r="F660" s="12">
        <v>40299</v>
      </c>
      <c r="G660" s="18">
        <v>2011</v>
      </c>
      <c r="H660" s="2">
        <f ca="1">IF(G660=Inputs!$A$4,1,0)</f>
        <v>0</v>
      </c>
      <c r="I660" s="21">
        <f ca="1">IF(H660=1,HLOOKUP(MONTH(F660),Inputs!$B$11:$M$15,5),IF(YEAR($F660)&gt;$G660,0,IF(YEAR($F660)=$G660,HLOOKUP(MONTH(F660),Inputs!$B$11:$M$15,4),1)))</f>
        <v>1</v>
      </c>
      <c r="J660" s="2">
        <v>4</v>
      </c>
      <c r="K660" s="24">
        <f ca="1">$E660*I660*Inputs!$A$2</f>
        <v>3.7950000000000004</v>
      </c>
      <c r="L660" s="11">
        <f ca="1">IFERROR(J660/K660,"")</f>
        <v>1.054018445322793</v>
      </c>
      <c r="M660" s="26">
        <f>J660/((8760)*(E660/1000))</f>
        <v>0.13235391436701738</v>
      </c>
    </row>
    <row r="661" spans="1:13" x14ac:dyDescent="0.25">
      <c r="A661" s="2">
        <v>883</v>
      </c>
      <c r="B661" s="2"/>
      <c r="C661" s="2" t="s">
        <v>5</v>
      </c>
      <c r="D661" s="2">
        <v>6</v>
      </c>
      <c r="E661" s="2">
        <v>3.45</v>
      </c>
      <c r="F661" s="12">
        <v>40299</v>
      </c>
      <c r="G661" s="18">
        <v>2012</v>
      </c>
      <c r="H661" s="2">
        <f ca="1">IF(G661=Inputs!$A$4,1,0)</f>
        <v>0</v>
      </c>
      <c r="I661" s="21">
        <f ca="1">IF(H661=1,HLOOKUP(MONTH(F661),Inputs!$B$11:$M$15,5),IF(YEAR($F661)&gt;$G661,0,IF(YEAR($F661)=$G661,HLOOKUP(MONTH(F661),Inputs!$B$11:$M$15,4),1)))</f>
        <v>1</v>
      </c>
      <c r="J661" s="2">
        <v>4</v>
      </c>
      <c r="K661" s="24">
        <f ca="1">$E661*I661*Inputs!$A$2</f>
        <v>3.7950000000000004</v>
      </c>
      <c r="L661" s="11">
        <f ca="1">IFERROR(J661/K661,"")</f>
        <v>1.054018445322793</v>
      </c>
      <c r="M661" s="26">
        <f>J661/((8760)*(E661/1000))</f>
        <v>0.13235391436701738</v>
      </c>
    </row>
    <row r="662" spans="1:13" x14ac:dyDescent="0.25">
      <c r="A662" s="2">
        <v>2346</v>
      </c>
      <c r="B662" s="2"/>
      <c r="C662" s="2" t="s">
        <v>5</v>
      </c>
      <c r="D662" s="2">
        <v>8</v>
      </c>
      <c r="E662" s="2">
        <v>3.45</v>
      </c>
      <c r="F662" s="12">
        <v>40634</v>
      </c>
      <c r="G662" s="18">
        <v>2012</v>
      </c>
      <c r="H662" s="2">
        <f ca="1">IF(G662=Inputs!$A$4,1,0)</f>
        <v>0</v>
      </c>
      <c r="I662" s="21">
        <f ca="1">IF(H662=1,HLOOKUP(MONTH(F662),Inputs!$B$11:$M$15,5),IF(YEAR($F662)&gt;$G662,0,IF(YEAR($F662)=$G662,HLOOKUP(MONTH(F662),Inputs!$B$11:$M$15,4),1)))</f>
        <v>1</v>
      </c>
      <c r="J662" s="2">
        <v>4</v>
      </c>
      <c r="K662" s="24">
        <f ca="1">$E662*I662*Inputs!$A$2</f>
        <v>3.7950000000000004</v>
      </c>
      <c r="L662" s="11">
        <f ca="1">IFERROR(J662/K662,"")</f>
        <v>1.054018445322793</v>
      </c>
      <c r="M662" s="26">
        <f>J662/((8760)*(E662/1000))</f>
        <v>0.13235391436701738</v>
      </c>
    </row>
    <row r="663" spans="1:13" x14ac:dyDescent="0.25">
      <c r="A663" s="2">
        <v>883</v>
      </c>
      <c r="B663" s="2"/>
      <c r="C663" s="2" t="s">
        <v>5</v>
      </c>
      <c r="D663" s="2">
        <v>6</v>
      </c>
      <c r="E663" s="2">
        <v>3.45</v>
      </c>
      <c r="F663" s="12">
        <v>40299</v>
      </c>
      <c r="G663" s="18">
        <v>2013</v>
      </c>
      <c r="H663" s="2">
        <f ca="1">IF(G663=Inputs!$A$4,1,0)</f>
        <v>0</v>
      </c>
      <c r="I663" s="21">
        <f ca="1">IF(H663=1,HLOOKUP(MONTH(F663),Inputs!$B$11:$M$15,5),IF(YEAR($F663)&gt;$G663,0,IF(YEAR($F663)=$G663,HLOOKUP(MONTH(F663),Inputs!$B$11:$M$15,4),1)))</f>
        <v>1</v>
      </c>
      <c r="J663" s="2">
        <v>4</v>
      </c>
      <c r="K663" s="24">
        <f ca="1">$E663*I663*Inputs!$A$2</f>
        <v>3.7950000000000004</v>
      </c>
      <c r="L663" s="11">
        <f ca="1">IFERROR(J663/K663,"")</f>
        <v>1.054018445322793</v>
      </c>
      <c r="M663" s="26">
        <f>J663/((8760)*(E663/1000))</f>
        <v>0.13235391436701738</v>
      </c>
    </row>
    <row r="664" spans="1:13" x14ac:dyDescent="0.25">
      <c r="A664" s="2">
        <v>884</v>
      </c>
      <c r="B664" s="2"/>
      <c r="C664" s="2" t="s">
        <v>5</v>
      </c>
      <c r="D664" s="2">
        <v>6</v>
      </c>
      <c r="E664" s="2">
        <v>3.45</v>
      </c>
      <c r="F664" s="12">
        <v>40299</v>
      </c>
      <c r="G664" s="18">
        <v>2013</v>
      </c>
      <c r="H664" s="2">
        <f ca="1">IF(G664=Inputs!$A$4,1,0)</f>
        <v>0</v>
      </c>
      <c r="I664" s="21">
        <f ca="1">IF(H664=1,HLOOKUP(MONTH(F664),Inputs!$B$11:$M$15,5),IF(YEAR($F664)&gt;$G664,0,IF(YEAR($F664)=$G664,HLOOKUP(MONTH(F664),Inputs!$B$11:$M$15,4),1)))</f>
        <v>1</v>
      </c>
      <c r="J664" s="2">
        <v>4</v>
      </c>
      <c r="K664" s="24">
        <f ca="1">$E664*I664*Inputs!$A$2</f>
        <v>3.7950000000000004</v>
      </c>
      <c r="L664" s="11">
        <f ca="1">IFERROR(J664/K664,"")</f>
        <v>1.054018445322793</v>
      </c>
      <c r="M664" s="26">
        <f>J664/((8760)*(E664/1000))</f>
        <v>0.13235391436701738</v>
      </c>
    </row>
    <row r="665" spans="1:13" x14ac:dyDescent="0.25">
      <c r="A665" s="2">
        <v>2346</v>
      </c>
      <c r="B665" s="2"/>
      <c r="C665" s="2" t="s">
        <v>5</v>
      </c>
      <c r="D665" s="2">
        <v>8</v>
      </c>
      <c r="E665" s="2">
        <v>3.45</v>
      </c>
      <c r="F665" s="12">
        <v>40634</v>
      </c>
      <c r="G665" s="18">
        <v>2013</v>
      </c>
      <c r="H665" s="2">
        <f ca="1">IF(G665=Inputs!$A$4,1,0)</f>
        <v>0</v>
      </c>
      <c r="I665" s="21">
        <f ca="1">IF(H665=1,HLOOKUP(MONTH(F665),Inputs!$B$11:$M$15,5),IF(YEAR($F665)&gt;$G665,0,IF(YEAR($F665)=$G665,HLOOKUP(MONTH(F665),Inputs!$B$11:$M$15,4),1)))</f>
        <v>1</v>
      </c>
      <c r="J665" s="2">
        <v>4</v>
      </c>
      <c r="K665" s="24">
        <f ca="1">$E665*I665*Inputs!$A$2</f>
        <v>3.7950000000000004</v>
      </c>
      <c r="L665" s="11">
        <f ca="1">IFERROR(J665/K665,"")</f>
        <v>1.054018445322793</v>
      </c>
      <c r="M665" s="26">
        <f>J665/((8760)*(E665/1000))</f>
        <v>0.13235391436701738</v>
      </c>
    </row>
    <row r="666" spans="1:13" x14ac:dyDescent="0.25">
      <c r="A666" s="2">
        <v>884</v>
      </c>
      <c r="B666" s="2"/>
      <c r="C666" s="2" t="s">
        <v>5</v>
      </c>
      <c r="D666" s="2">
        <v>6</v>
      </c>
      <c r="E666" s="2">
        <v>3.45</v>
      </c>
      <c r="F666" s="12">
        <v>40299</v>
      </c>
      <c r="G666" s="18">
        <v>2014</v>
      </c>
      <c r="H666" s="2">
        <f ca="1">IF(G666=Inputs!$A$4,1,0)</f>
        <v>0</v>
      </c>
      <c r="I666" s="21">
        <f ca="1">IF(H666=1,HLOOKUP(MONTH(F666),Inputs!$B$11:$M$15,5),IF(YEAR($F666)&gt;$G666,0,IF(YEAR($F666)=$G666,HLOOKUP(MONTH(F666),Inputs!$B$11:$M$15,4),1)))</f>
        <v>1</v>
      </c>
      <c r="J666" s="2">
        <v>4</v>
      </c>
      <c r="K666" s="24">
        <f ca="1">$E666*I666*Inputs!$A$2</f>
        <v>3.7950000000000004</v>
      </c>
      <c r="L666" s="11">
        <f ca="1">IFERROR(J666/K666,"")</f>
        <v>1.054018445322793</v>
      </c>
      <c r="M666" s="26">
        <f>J666/((8760)*(E666/1000))</f>
        <v>0.13235391436701738</v>
      </c>
    </row>
    <row r="667" spans="1:13" x14ac:dyDescent="0.25">
      <c r="A667" s="2">
        <v>8347</v>
      </c>
      <c r="B667" s="2"/>
      <c r="C667" s="2" t="s">
        <v>5</v>
      </c>
      <c r="D667" s="2">
        <v>13</v>
      </c>
      <c r="E667" s="2">
        <v>6.9</v>
      </c>
      <c r="F667" s="12">
        <v>41122</v>
      </c>
      <c r="G667" s="18">
        <v>2014</v>
      </c>
      <c r="H667" s="2">
        <f ca="1">IF(G667=Inputs!$A$4,1,0)</f>
        <v>0</v>
      </c>
      <c r="I667" s="21">
        <f ca="1">IF(H667=1,HLOOKUP(MONTH(F667),Inputs!$B$11:$M$15,5),IF(YEAR($F667)&gt;$G667,0,IF(YEAR($F667)=$G667,HLOOKUP(MONTH(F667),Inputs!$B$11:$M$15,4),1)))</f>
        <v>1</v>
      </c>
      <c r="J667" s="2">
        <v>8</v>
      </c>
      <c r="K667" s="24">
        <f ca="1">$E667*I667*Inputs!$A$2</f>
        <v>7.5900000000000007</v>
      </c>
      <c r="L667" s="11">
        <f ca="1">IFERROR(J667/K667,"")</f>
        <v>1.054018445322793</v>
      </c>
      <c r="M667" s="26">
        <f>J667/((8760)*(E667/1000))</f>
        <v>0.13235391436701738</v>
      </c>
    </row>
    <row r="668" spans="1:13" x14ac:dyDescent="0.25">
      <c r="A668" s="2">
        <v>8364</v>
      </c>
      <c r="B668" s="2"/>
      <c r="C668" s="2" t="s">
        <v>5</v>
      </c>
      <c r="D668" s="2">
        <v>13</v>
      </c>
      <c r="E668" s="2">
        <v>6.9</v>
      </c>
      <c r="F668" s="12">
        <v>41122</v>
      </c>
      <c r="G668" s="18">
        <v>2014</v>
      </c>
      <c r="H668" s="2">
        <f ca="1">IF(G668=Inputs!$A$4,1,0)</f>
        <v>0</v>
      </c>
      <c r="I668" s="21">
        <f ca="1">IF(H668=1,HLOOKUP(MONTH(F668),Inputs!$B$11:$M$15,5),IF(YEAR($F668)&gt;$G668,0,IF(YEAR($F668)=$G668,HLOOKUP(MONTH(F668),Inputs!$B$11:$M$15,4),1)))</f>
        <v>1</v>
      </c>
      <c r="J668" s="2">
        <v>8</v>
      </c>
      <c r="K668" s="24">
        <f ca="1">$E668*I668*Inputs!$A$2</f>
        <v>7.5900000000000007</v>
      </c>
      <c r="L668" s="11">
        <f ca="1">IFERROR(J668/K668,"")</f>
        <v>1.054018445322793</v>
      </c>
      <c r="M668" s="26">
        <f>J668/((8760)*(E668/1000))</f>
        <v>0.13235391436701738</v>
      </c>
    </row>
    <row r="669" spans="1:13" x14ac:dyDescent="0.25">
      <c r="A669" s="2">
        <v>3735</v>
      </c>
      <c r="B669" s="2"/>
      <c r="C669" s="2" t="s">
        <v>5</v>
      </c>
      <c r="D669" s="2">
        <v>8</v>
      </c>
      <c r="E669" s="2">
        <v>2.585</v>
      </c>
      <c r="F669" s="12">
        <v>41000</v>
      </c>
      <c r="G669" s="18">
        <v>2013</v>
      </c>
      <c r="H669" s="2">
        <f ca="1">IF(G669=Inputs!$A$4,1,0)</f>
        <v>0</v>
      </c>
      <c r="I669" s="21">
        <f ca="1">IF(H669=1,HLOOKUP(MONTH(F669),Inputs!$B$11:$M$15,5),IF(YEAR($F669)&gt;$G669,0,IF(YEAR($F669)=$G669,HLOOKUP(MONTH(F669),Inputs!$B$11:$M$15,4),1)))</f>
        <v>1</v>
      </c>
      <c r="J669" s="2">
        <v>3</v>
      </c>
      <c r="K669" s="24">
        <f ca="1">$E669*I669*Inputs!$A$2</f>
        <v>2.8435000000000001</v>
      </c>
      <c r="L669" s="11">
        <f ca="1">IFERROR(J669/K669,"")</f>
        <v>1.0550378055213645</v>
      </c>
      <c r="M669" s="26">
        <f>J669/((8760)*(E669/1000))</f>
        <v>0.13248191621843619</v>
      </c>
    </row>
    <row r="670" spans="1:13" x14ac:dyDescent="0.25">
      <c r="A670" s="2">
        <v>2474</v>
      </c>
      <c r="B670" s="2"/>
      <c r="C670" s="2" t="s">
        <v>5</v>
      </c>
      <c r="D670" s="2">
        <v>9</v>
      </c>
      <c r="E670" s="2">
        <v>5.17</v>
      </c>
      <c r="F670" s="12">
        <v>40634</v>
      </c>
      <c r="G670" s="18">
        <v>2014</v>
      </c>
      <c r="H670" s="2">
        <f ca="1">IF(G670=Inputs!$A$4,1,0)</f>
        <v>0</v>
      </c>
      <c r="I670" s="21">
        <f ca="1">IF(H670=1,HLOOKUP(MONTH(F670),Inputs!$B$11:$M$15,5),IF(YEAR($F670)&gt;$G670,0,IF(YEAR($F670)=$G670,HLOOKUP(MONTH(F670),Inputs!$B$11:$M$15,4),1)))</f>
        <v>1</v>
      </c>
      <c r="J670" s="2">
        <v>6</v>
      </c>
      <c r="K670" s="24">
        <f ca="1">$E670*I670*Inputs!$A$2</f>
        <v>5.6870000000000003</v>
      </c>
      <c r="L670" s="11">
        <f ca="1">IFERROR(J670/K670,"")</f>
        <v>1.0550378055213645</v>
      </c>
      <c r="M670" s="26">
        <f>J670/((8760)*(E670/1000))</f>
        <v>0.13248191621843619</v>
      </c>
    </row>
    <row r="671" spans="1:13" x14ac:dyDescent="0.25">
      <c r="A671" s="2">
        <v>3735</v>
      </c>
      <c r="B671" s="2"/>
      <c r="C671" s="2" t="s">
        <v>5</v>
      </c>
      <c r="D671" s="2">
        <v>8</v>
      </c>
      <c r="E671" s="2">
        <v>2.585</v>
      </c>
      <c r="F671" s="12">
        <v>41000</v>
      </c>
      <c r="G671" s="18">
        <v>2014</v>
      </c>
      <c r="H671" s="2">
        <f ca="1">IF(G671=Inputs!$A$4,1,0)</f>
        <v>0</v>
      </c>
      <c r="I671" s="21">
        <f ca="1">IF(H671=1,HLOOKUP(MONTH(F671),Inputs!$B$11:$M$15,5),IF(YEAR($F671)&gt;$G671,0,IF(YEAR($F671)=$G671,HLOOKUP(MONTH(F671),Inputs!$B$11:$M$15,4),1)))</f>
        <v>1</v>
      </c>
      <c r="J671" s="2">
        <v>3</v>
      </c>
      <c r="K671" s="24">
        <f ca="1">$E671*I671*Inputs!$A$2</f>
        <v>2.8435000000000001</v>
      </c>
      <c r="L671" s="11">
        <f ca="1">IFERROR(J671/K671,"")</f>
        <v>1.0550378055213645</v>
      </c>
      <c r="M671" s="26">
        <f>J671/((8760)*(E671/1000))</f>
        <v>0.13248191621843619</v>
      </c>
    </row>
    <row r="672" spans="1:13" x14ac:dyDescent="0.25">
      <c r="A672" s="2">
        <v>1028</v>
      </c>
      <c r="B672" s="2"/>
      <c r="C672" s="2" t="s">
        <v>5</v>
      </c>
      <c r="D672" s="2">
        <v>5</v>
      </c>
      <c r="E672" s="2">
        <v>2.5819999999999999</v>
      </c>
      <c r="F672" s="12">
        <v>40452</v>
      </c>
      <c r="G672" s="18">
        <v>2011</v>
      </c>
      <c r="H672" s="2">
        <f ca="1">IF(G672=Inputs!$A$4,1,0)</f>
        <v>0</v>
      </c>
      <c r="I672" s="21">
        <f ca="1">IF(H672=1,HLOOKUP(MONTH(F672),Inputs!$B$11:$M$15,5),IF(YEAR($F672)&gt;$G672,0,IF(YEAR($F672)=$G672,HLOOKUP(MONTH(F672),Inputs!$B$11:$M$15,4),1)))</f>
        <v>1</v>
      </c>
      <c r="J672" s="2">
        <v>3</v>
      </c>
      <c r="K672" s="24">
        <f ca="1">$E672*I672*Inputs!$A$2</f>
        <v>2.8402000000000003</v>
      </c>
      <c r="L672" s="11">
        <f ca="1">IFERROR(J672/K672,"")</f>
        <v>1.0562636434053938</v>
      </c>
      <c r="M672" s="26">
        <f>J672/((8760)*(E672/1000))</f>
        <v>0.13263584563309744</v>
      </c>
    </row>
    <row r="673" spans="1:13" x14ac:dyDescent="0.25">
      <c r="A673" s="2">
        <v>1031</v>
      </c>
      <c r="B673" s="2"/>
      <c r="C673" s="2" t="s">
        <v>5</v>
      </c>
      <c r="D673" s="2">
        <v>5</v>
      </c>
      <c r="E673" s="2">
        <v>2.5819999999999999</v>
      </c>
      <c r="F673" s="12">
        <v>40452</v>
      </c>
      <c r="G673" s="18">
        <v>2011</v>
      </c>
      <c r="H673" s="2">
        <f ca="1">IF(G673=Inputs!$A$4,1,0)</f>
        <v>0</v>
      </c>
      <c r="I673" s="21">
        <f ca="1">IF(H673=1,HLOOKUP(MONTH(F673),Inputs!$B$11:$M$15,5),IF(YEAR($F673)&gt;$G673,0,IF(YEAR($F673)=$G673,HLOOKUP(MONTH(F673),Inputs!$B$11:$M$15,4),1)))</f>
        <v>1</v>
      </c>
      <c r="J673" s="2">
        <v>3</v>
      </c>
      <c r="K673" s="24">
        <f ca="1">$E673*I673*Inputs!$A$2</f>
        <v>2.8402000000000003</v>
      </c>
      <c r="L673" s="11">
        <f ca="1">IFERROR(J673/K673,"")</f>
        <v>1.0562636434053938</v>
      </c>
      <c r="M673" s="26">
        <f>J673/((8760)*(E673/1000))</f>
        <v>0.13263584563309744</v>
      </c>
    </row>
    <row r="674" spans="1:13" x14ac:dyDescent="0.25">
      <c r="A674" s="2">
        <v>1028</v>
      </c>
      <c r="B674" s="2"/>
      <c r="C674" s="2" t="s">
        <v>5</v>
      </c>
      <c r="D674" s="2">
        <v>5</v>
      </c>
      <c r="E674" s="2">
        <v>2.5819999999999999</v>
      </c>
      <c r="F674" s="12">
        <v>40452</v>
      </c>
      <c r="G674" s="18">
        <v>2013</v>
      </c>
      <c r="H674" s="2">
        <f ca="1">IF(G674=Inputs!$A$4,1,0)</f>
        <v>0</v>
      </c>
      <c r="I674" s="21">
        <f ca="1">IF(H674=1,HLOOKUP(MONTH(F674),Inputs!$B$11:$M$15,5),IF(YEAR($F674)&gt;$G674,0,IF(YEAR($F674)=$G674,HLOOKUP(MONTH(F674),Inputs!$B$11:$M$15,4),1)))</f>
        <v>1</v>
      </c>
      <c r="J674" s="2">
        <v>3</v>
      </c>
      <c r="K674" s="24">
        <f ca="1">$E674*I674*Inputs!$A$2</f>
        <v>2.8402000000000003</v>
      </c>
      <c r="L674" s="11">
        <f ca="1">IFERROR(J674/K674,"")</f>
        <v>1.0562636434053938</v>
      </c>
      <c r="M674" s="26">
        <f>J674/((8760)*(E674/1000))</f>
        <v>0.13263584563309744</v>
      </c>
    </row>
    <row r="675" spans="1:13" x14ac:dyDescent="0.25">
      <c r="A675" s="2">
        <v>1031</v>
      </c>
      <c r="B675" s="2"/>
      <c r="C675" s="2" t="s">
        <v>5</v>
      </c>
      <c r="D675" s="2">
        <v>5</v>
      </c>
      <c r="E675" s="2">
        <v>2.5819999999999999</v>
      </c>
      <c r="F675" s="12">
        <v>40452</v>
      </c>
      <c r="G675" s="18">
        <v>2013</v>
      </c>
      <c r="H675" s="2">
        <f ca="1">IF(G675=Inputs!$A$4,1,0)</f>
        <v>0</v>
      </c>
      <c r="I675" s="21">
        <f ca="1">IF(H675=1,HLOOKUP(MONTH(F675),Inputs!$B$11:$M$15,5),IF(YEAR($F675)&gt;$G675,0,IF(YEAR($F675)=$G675,HLOOKUP(MONTH(F675),Inputs!$B$11:$M$15,4),1)))</f>
        <v>1</v>
      </c>
      <c r="J675" s="2">
        <v>3</v>
      </c>
      <c r="K675" s="24">
        <f ca="1">$E675*I675*Inputs!$A$2</f>
        <v>2.8402000000000003</v>
      </c>
      <c r="L675" s="11">
        <f ca="1">IFERROR(J675/K675,"")</f>
        <v>1.0562636434053938</v>
      </c>
      <c r="M675" s="26">
        <f>J675/((8760)*(E675/1000))</f>
        <v>0.13263584563309744</v>
      </c>
    </row>
    <row r="676" spans="1:13" x14ac:dyDescent="0.25">
      <c r="A676" s="2">
        <v>8398</v>
      </c>
      <c r="B676" s="2"/>
      <c r="C676" s="2" t="s">
        <v>5</v>
      </c>
      <c r="D676" s="2">
        <v>6</v>
      </c>
      <c r="E676" s="2">
        <v>10.32</v>
      </c>
      <c r="F676" s="12">
        <v>41153</v>
      </c>
      <c r="G676" s="18">
        <v>2013</v>
      </c>
      <c r="H676" s="2">
        <f ca="1">IF(G676=Inputs!$A$4,1,0)</f>
        <v>0</v>
      </c>
      <c r="I676" s="21">
        <f ca="1">IF(H676=1,HLOOKUP(MONTH(F676),Inputs!$B$11:$M$15,5),IF(YEAR($F676)&gt;$G676,0,IF(YEAR($F676)=$G676,HLOOKUP(MONTH(F676),Inputs!$B$11:$M$15,4),1)))</f>
        <v>1</v>
      </c>
      <c r="J676" s="2">
        <v>12</v>
      </c>
      <c r="K676" s="24">
        <f ca="1">$E676*I676*Inputs!$A$2</f>
        <v>11.352000000000002</v>
      </c>
      <c r="L676" s="11">
        <f ca="1">IFERROR(J676/K676,"")</f>
        <v>1.0570824524312894</v>
      </c>
      <c r="M676" s="26">
        <f>J676/((8760)*(E676/1000))</f>
        <v>0.1327386641180843</v>
      </c>
    </row>
    <row r="677" spans="1:13" x14ac:dyDescent="0.25">
      <c r="A677" s="2">
        <v>8355</v>
      </c>
      <c r="B677" s="2"/>
      <c r="C677" s="2" t="s">
        <v>5</v>
      </c>
      <c r="D677" s="2">
        <v>13</v>
      </c>
      <c r="E677" s="2">
        <v>2.58</v>
      </c>
      <c r="F677" s="12">
        <v>41183</v>
      </c>
      <c r="G677" s="18">
        <v>2014</v>
      </c>
      <c r="H677" s="2">
        <f ca="1">IF(G677=Inputs!$A$4,1,0)</f>
        <v>0</v>
      </c>
      <c r="I677" s="21">
        <f ca="1">IF(H677=1,HLOOKUP(MONTH(F677),Inputs!$B$11:$M$15,5),IF(YEAR($F677)&gt;$G677,0,IF(YEAR($F677)=$G677,HLOOKUP(MONTH(F677),Inputs!$B$11:$M$15,4),1)))</f>
        <v>1</v>
      </c>
      <c r="J677" s="2">
        <v>3</v>
      </c>
      <c r="K677" s="24">
        <f ca="1">$E677*I677*Inputs!$A$2</f>
        <v>2.8380000000000005</v>
      </c>
      <c r="L677" s="11">
        <f ca="1">IFERROR(J677/K677,"")</f>
        <v>1.0570824524312894</v>
      </c>
      <c r="M677" s="26">
        <f>J677/((8760)*(E677/1000))</f>
        <v>0.1327386641180843</v>
      </c>
    </row>
    <row r="678" spans="1:13" x14ac:dyDescent="0.25">
      <c r="A678" s="2">
        <v>181</v>
      </c>
      <c r="B678" s="2"/>
      <c r="C678" s="2" t="s">
        <v>5</v>
      </c>
      <c r="D678" s="2">
        <v>2</v>
      </c>
      <c r="E678" s="2">
        <v>3.44</v>
      </c>
      <c r="F678" s="12">
        <v>40148</v>
      </c>
      <c r="G678" s="18">
        <v>2011</v>
      </c>
      <c r="H678" s="2">
        <f ca="1">IF(G678=Inputs!$A$4,1,0)</f>
        <v>0</v>
      </c>
      <c r="I678" s="21">
        <f ca="1">IF(H678=1,HLOOKUP(MONTH(F678),Inputs!$B$11:$M$15,5),IF(YEAR($F678)&gt;$G678,0,IF(YEAR($F678)=$G678,HLOOKUP(MONTH(F678),Inputs!$B$11:$M$15,4),1)))</f>
        <v>1</v>
      </c>
      <c r="J678" s="2">
        <v>4</v>
      </c>
      <c r="K678" s="24">
        <f ca="1">$E678*I678*Inputs!$A$2</f>
        <v>3.7840000000000003</v>
      </c>
      <c r="L678" s="11">
        <f ca="1">IFERROR(J678/K678,"")</f>
        <v>1.0570824524312896</v>
      </c>
      <c r="M678" s="26">
        <f>J678/((8760)*(E678/1000))</f>
        <v>0.13273866411808433</v>
      </c>
    </row>
    <row r="679" spans="1:13" x14ac:dyDescent="0.25">
      <c r="A679" s="2">
        <v>181</v>
      </c>
      <c r="B679" s="2"/>
      <c r="C679" s="2" t="s">
        <v>5</v>
      </c>
      <c r="D679" s="2">
        <v>2</v>
      </c>
      <c r="E679" s="2">
        <v>3.44</v>
      </c>
      <c r="F679" s="12">
        <v>40148</v>
      </c>
      <c r="G679" s="18">
        <v>2012</v>
      </c>
      <c r="H679" s="2">
        <f ca="1">IF(G679=Inputs!$A$4,1,0)</f>
        <v>0</v>
      </c>
      <c r="I679" s="21">
        <f ca="1">IF(H679=1,HLOOKUP(MONTH(F679),Inputs!$B$11:$M$15,5),IF(YEAR($F679)&gt;$G679,0,IF(YEAR($F679)=$G679,HLOOKUP(MONTH(F679),Inputs!$B$11:$M$15,4),1)))</f>
        <v>1</v>
      </c>
      <c r="J679" s="2">
        <v>4</v>
      </c>
      <c r="K679" s="24">
        <f ca="1">$E679*I679*Inputs!$A$2</f>
        <v>3.7840000000000003</v>
      </c>
      <c r="L679" s="11">
        <f ca="1">IFERROR(J679/K679,"")</f>
        <v>1.0570824524312896</v>
      </c>
      <c r="M679" s="26">
        <f>J679/((8760)*(E679/1000))</f>
        <v>0.13273866411808433</v>
      </c>
    </row>
    <row r="680" spans="1:13" x14ac:dyDescent="0.25">
      <c r="A680" s="2">
        <v>181</v>
      </c>
      <c r="B680" s="2"/>
      <c r="C680" s="2" t="s">
        <v>5</v>
      </c>
      <c r="D680" s="2">
        <v>2</v>
      </c>
      <c r="E680" s="2">
        <v>3.44</v>
      </c>
      <c r="F680" s="12">
        <v>40148</v>
      </c>
      <c r="G680" s="18">
        <v>2013</v>
      </c>
      <c r="H680" s="2">
        <f ca="1">IF(G680=Inputs!$A$4,1,0)</f>
        <v>0</v>
      </c>
      <c r="I680" s="21">
        <f ca="1">IF(H680=1,HLOOKUP(MONTH(F680),Inputs!$B$11:$M$15,5),IF(YEAR($F680)&gt;$G680,0,IF(YEAR($F680)=$G680,HLOOKUP(MONTH(F680),Inputs!$B$11:$M$15,4),1)))</f>
        <v>1</v>
      </c>
      <c r="J680" s="2">
        <v>4</v>
      </c>
      <c r="K680" s="24">
        <f ca="1">$E680*I680*Inputs!$A$2</f>
        <v>3.7840000000000003</v>
      </c>
      <c r="L680" s="11">
        <f ca="1">IFERROR(J680/K680,"")</f>
        <v>1.0570824524312896</v>
      </c>
      <c r="M680" s="26">
        <f>J680/((8760)*(E680/1000))</f>
        <v>0.13273866411808433</v>
      </c>
    </row>
    <row r="681" spans="1:13" x14ac:dyDescent="0.25">
      <c r="A681" s="2">
        <v>181</v>
      </c>
      <c r="B681" s="2"/>
      <c r="C681" s="2" t="s">
        <v>5</v>
      </c>
      <c r="D681" s="2">
        <v>2</v>
      </c>
      <c r="E681" s="2">
        <v>3.44</v>
      </c>
      <c r="F681" s="12">
        <v>40148</v>
      </c>
      <c r="G681" s="18">
        <v>2014</v>
      </c>
      <c r="H681" s="2">
        <f ca="1">IF(G681=Inputs!$A$4,1,0)</f>
        <v>0</v>
      </c>
      <c r="I681" s="21">
        <f ca="1">IF(H681=1,HLOOKUP(MONTH(F681),Inputs!$B$11:$M$15,5),IF(YEAR($F681)&gt;$G681,0,IF(YEAR($F681)=$G681,HLOOKUP(MONTH(F681),Inputs!$B$11:$M$15,4),1)))</f>
        <v>1</v>
      </c>
      <c r="J681" s="2">
        <v>4</v>
      </c>
      <c r="K681" s="24">
        <f ca="1">$E681*I681*Inputs!$A$2</f>
        <v>3.7840000000000003</v>
      </c>
      <c r="L681" s="11">
        <f ca="1">IFERROR(J681/K681,"")</f>
        <v>1.0570824524312896</v>
      </c>
      <c r="M681" s="26">
        <f>J681/((8760)*(E681/1000))</f>
        <v>0.13273866411808433</v>
      </c>
    </row>
    <row r="682" spans="1:13" x14ac:dyDescent="0.25">
      <c r="A682" s="2">
        <v>8423</v>
      </c>
      <c r="B682" s="2"/>
      <c r="C682" s="2" t="s">
        <v>5</v>
      </c>
      <c r="D682" s="2">
        <v>6</v>
      </c>
      <c r="E682" s="2">
        <v>6.02</v>
      </c>
      <c r="F682" s="12">
        <v>41183</v>
      </c>
      <c r="G682" s="18">
        <v>2013</v>
      </c>
      <c r="H682" s="2">
        <f ca="1">IF(G682=Inputs!$A$4,1,0)</f>
        <v>0</v>
      </c>
      <c r="I682" s="21">
        <f ca="1">IF(H682=1,HLOOKUP(MONTH(F682),Inputs!$B$11:$M$15,5),IF(YEAR($F682)&gt;$G682,0,IF(YEAR($F682)=$G682,HLOOKUP(MONTH(F682),Inputs!$B$11:$M$15,4),1)))</f>
        <v>1</v>
      </c>
      <c r="J682" s="2">
        <v>7</v>
      </c>
      <c r="K682" s="24">
        <f ca="1">$E682*I682*Inputs!$A$2</f>
        <v>6.6219999999999999</v>
      </c>
      <c r="L682" s="11">
        <f ca="1">IFERROR(J682/K682,"")</f>
        <v>1.0570824524312896</v>
      </c>
      <c r="M682" s="26">
        <f>J682/((8760)*(E682/1000))</f>
        <v>0.13273866411808433</v>
      </c>
    </row>
    <row r="683" spans="1:13" x14ac:dyDescent="0.25">
      <c r="A683" s="2">
        <v>8423</v>
      </c>
      <c r="B683" s="2"/>
      <c r="C683" s="2" t="s">
        <v>5</v>
      </c>
      <c r="D683" s="2">
        <v>6</v>
      </c>
      <c r="E683" s="2">
        <v>6.02</v>
      </c>
      <c r="F683" s="12">
        <v>41183</v>
      </c>
      <c r="G683" s="18">
        <v>2014</v>
      </c>
      <c r="H683" s="2">
        <f ca="1">IF(G683=Inputs!$A$4,1,0)</f>
        <v>0</v>
      </c>
      <c r="I683" s="21">
        <f ca="1">IF(H683=1,HLOOKUP(MONTH(F683),Inputs!$B$11:$M$15,5),IF(YEAR($F683)&gt;$G683,0,IF(YEAR($F683)=$G683,HLOOKUP(MONTH(F683),Inputs!$B$11:$M$15,4),1)))</f>
        <v>1</v>
      </c>
      <c r="J683" s="2">
        <v>7</v>
      </c>
      <c r="K683" s="24">
        <f ca="1">$E683*I683*Inputs!$A$2</f>
        <v>6.6219999999999999</v>
      </c>
      <c r="L683" s="11">
        <f ca="1">IFERROR(J683/K683,"")</f>
        <v>1.0570824524312896</v>
      </c>
      <c r="M683" s="26">
        <f>J683/((8760)*(E683/1000))</f>
        <v>0.13273866411808433</v>
      </c>
    </row>
    <row r="684" spans="1:13" x14ac:dyDescent="0.25">
      <c r="A684" s="2">
        <v>8345</v>
      </c>
      <c r="B684" s="2"/>
      <c r="C684" s="2" t="s">
        <v>5</v>
      </c>
      <c r="D684" s="2">
        <v>13</v>
      </c>
      <c r="E684" s="2">
        <v>4.3</v>
      </c>
      <c r="F684" s="12">
        <v>41122</v>
      </c>
      <c r="G684" s="18">
        <v>2014</v>
      </c>
      <c r="H684" s="2">
        <f ca="1">IF(G684=Inputs!$A$4,1,0)</f>
        <v>0</v>
      </c>
      <c r="I684" s="21">
        <f ca="1">IF(H684=1,HLOOKUP(MONTH(F684),Inputs!$B$11:$M$15,5),IF(YEAR($F684)&gt;$G684,0,IF(YEAR($F684)=$G684,HLOOKUP(MONTH(F684),Inputs!$B$11:$M$15,4),1)))</f>
        <v>1</v>
      </c>
      <c r="J684" s="2">
        <v>5</v>
      </c>
      <c r="K684" s="24">
        <f ca="1">$E684*I684*Inputs!$A$2</f>
        <v>4.7300000000000004</v>
      </c>
      <c r="L684" s="11">
        <f ca="1">IFERROR(J684/K684,"")</f>
        <v>1.0570824524312896</v>
      </c>
      <c r="M684" s="26">
        <f>J684/((8760)*(E684/1000))</f>
        <v>0.13273866411808433</v>
      </c>
    </row>
    <row r="685" spans="1:13" x14ac:dyDescent="0.25">
      <c r="A685" s="2">
        <v>8228</v>
      </c>
      <c r="B685" s="2"/>
      <c r="C685" s="2" t="s">
        <v>5</v>
      </c>
      <c r="D685" s="2">
        <v>6</v>
      </c>
      <c r="E685" s="2">
        <v>3.43</v>
      </c>
      <c r="F685" s="12">
        <v>41306</v>
      </c>
      <c r="G685" s="18">
        <v>2014</v>
      </c>
      <c r="H685" s="2">
        <f ca="1">IF(G685=Inputs!$A$4,1,0)</f>
        <v>0</v>
      </c>
      <c r="I685" s="21">
        <f ca="1">IF(H685=1,HLOOKUP(MONTH(F685),Inputs!$B$11:$M$15,5),IF(YEAR($F685)&gt;$G685,0,IF(YEAR($F685)=$G685,HLOOKUP(MONTH(F685),Inputs!$B$11:$M$15,4),1)))</f>
        <v>1</v>
      </c>
      <c r="J685" s="2">
        <v>4</v>
      </c>
      <c r="K685" s="24">
        <f ca="1">$E685*I685*Inputs!$A$2</f>
        <v>3.7730000000000006</v>
      </c>
      <c r="L685" s="11">
        <f ca="1">IFERROR(J685/K685,"")</f>
        <v>1.0601643254704478</v>
      </c>
      <c r="M685" s="26">
        <f>J685/((8760)*(E685/1000))</f>
        <v>0.13312565730793297</v>
      </c>
    </row>
    <row r="686" spans="1:13" x14ac:dyDescent="0.25">
      <c r="A686" s="2">
        <v>1646</v>
      </c>
      <c r="B686" s="2"/>
      <c r="C686" s="2" t="s">
        <v>5</v>
      </c>
      <c r="D686" s="2">
        <v>2</v>
      </c>
      <c r="E686" s="2">
        <v>6</v>
      </c>
      <c r="F686" s="12">
        <v>40330</v>
      </c>
      <c r="G686" s="18">
        <v>2011</v>
      </c>
      <c r="H686" s="2">
        <f ca="1">IF(G686=Inputs!$A$4,1,0)</f>
        <v>0</v>
      </c>
      <c r="I686" s="21">
        <f ca="1">IF(H686=1,HLOOKUP(MONTH(F686),Inputs!$B$11:$M$15,5),IF(YEAR($F686)&gt;$G686,0,IF(YEAR($F686)=$G686,HLOOKUP(MONTH(F686),Inputs!$B$11:$M$15,4),1)))</f>
        <v>1</v>
      </c>
      <c r="J686" s="2">
        <v>7</v>
      </c>
      <c r="K686" s="24">
        <f ca="1">$E686*I686*Inputs!$A$2</f>
        <v>6.6000000000000005</v>
      </c>
      <c r="L686" s="11">
        <f ca="1">IFERROR(J686/K686,"")</f>
        <v>1.0606060606060606</v>
      </c>
      <c r="M686" s="26">
        <f>J686/((8760)*(E686/1000))</f>
        <v>0.13318112633181126</v>
      </c>
    </row>
    <row r="687" spans="1:13" x14ac:dyDescent="0.25">
      <c r="A687" s="2">
        <v>1646</v>
      </c>
      <c r="B687" s="2"/>
      <c r="C687" s="2" t="s">
        <v>5</v>
      </c>
      <c r="D687" s="2">
        <v>2</v>
      </c>
      <c r="E687" s="2">
        <v>6</v>
      </c>
      <c r="F687" s="12">
        <v>40330</v>
      </c>
      <c r="G687" s="18">
        <v>2013</v>
      </c>
      <c r="H687" s="2">
        <f ca="1">IF(G687=Inputs!$A$4,1,0)</f>
        <v>0</v>
      </c>
      <c r="I687" s="21">
        <f ca="1">IF(H687=1,HLOOKUP(MONTH(F687),Inputs!$B$11:$M$15,5),IF(YEAR($F687)&gt;$G687,0,IF(YEAR($F687)=$G687,HLOOKUP(MONTH(F687),Inputs!$B$11:$M$15,4),1)))</f>
        <v>1</v>
      </c>
      <c r="J687" s="2">
        <v>7</v>
      </c>
      <c r="K687" s="24">
        <f ca="1">$E687*I687*Inputs!$A$2</f>
        <v>6.6000000000000005</v>
      </c>
      <c r="L687" s="11">
        <f ca="1">IFERROR(J687/K687,"")</f>
        <v>1.0606060606060606</v>
      </c>
      <c r="M687" s="26">
        <f>J687/((8760)*(E687/1000))</f>
        <v>0.13318112633181126</v>
      </c>
    </row>
    <row r="688" spans="1:13" x14ac:dyDescent="0.25">
      <c r="A688" s="2">
        <v>4933</v>
      </c>
      <c r="B688" s="2"/>
      <c r="C688" s="2" t="s">
        <v>5</v>
      </c>
      <c r="D688" s="2">
        <v>13</v>
      </c>
      <c r="E688" s="2">
        <v>18</v>
      </c>
      <c r="F688" s="12">
        <v>40969</v>
      </c>
      <c r="G688" s="18">
        <v>2013</v>
      </c>
      <c r="H688" s="2">
        <f ca="1">IF(G688=Inputs!$A$4,1,0)</f>
        <v>0</v>
      </c>
      <c r="I688" s="21">
        <f ca="1">IF(H688=1,HLOOKUP(MONTH(F688),Inputs!$B$11:$M$15,5),IF(YEAR($F688)&gt;$G688,0,IF(YEAR($F688)=$G688,HLOOKUP(MONTH(F688),Inputs!$B$11:$M$15,4),1)))</f>
        <v>1</v>
      </c>
      <c r="J688" s="2">
        <v>21</v>
      </c>
      <c r="K688" s="24">
        <f ca="1">$E688*I688*Inputs!$A$2</f>
        <v>19.8</v>
      </c>
      <c r="L688" s="11">
        <f ca="1">IFERROR(J688/K688,"")</f>
        <v>1.0606060606060606</v>
      </c>
      <c r="M688" s="26">
        <f>J688/((8760)*(E688/1000))</f>
        <v>0.13318112633181128</v>
      </c>
    </row>
    <row r="689" spans="1:13" x14ac:dyDescent="0.25">
      <c r="A689" s="2">
        <v>4933</v>
      </c>
      <c r="B689" s="2"/>
      <c r="C689" s="2" t="s">
        <v>5</v>
      </c>
      <c r="D689" s="2">
        <v>13</v>
      </c>
      <c r="E689" s="2">
        <v>18</v>
      </c>
      <c r="F689" s="12">
        <v>40969</v>
      </c>
      <c r="G689" s="18">
        <v>2014</v>
      </c>
      <c r="H689" s="2">
        <f ca="1">IF(G689=Inputs!$A$4,1,0)</f>
        <v>0</v>
      </c>
      <c r="I689" s="21">
        <f ca="1">IF(H689=1,HLOOKUP(MONTH(F689),Inputs!$B$11:$M$15,5),IF(YEAR($F689)&gt;$G689,0,IF(YEAR($F689)=$G689,HLOOKUP(MONTH(F689),Inputs!$B$11:$M$15,4),1)))</f>
        <v>1</v>
      </c>
      <c r="J689" s="2">
        <v>21</v>
      </c>
      <c r="K689" s="24">
        <f ca="1">$E689*I689*Inputs!$A$2</f>
        <v>19.8</v>
      </c>
      <c r="L689" s="11">
        <f ca="1">IFERROR(J689/K689,"")</f>
        <v>1.0606060606060606</v>
      </c>
      <c r="M689" s="26">
        <f>J689/((8760)*(E689/1000))</f>
        <v>0.13318112633181128</v>
      </c>
    </row>
    <row r="690" spans="1:13" x14ac:dyDescent="0.25">
      <c r="A690" s="2">
        <v>1036</v>
      </c>
      <c r="B690" s="2"/>
      <c r="C690" s="2" t="s">
        <v>5</v>
      </c>
      <c r="D690" s="2">
        <v>3</v>
      </c>
      <c r="E690" s="2">
        <v>2.57</v>
      </c>
      <c r="F690" s="12">
        <v>40483</v>
      </c>
      <c r="G690" s="18">
        <v>2012</v>
      </c>
      <c r="H690" s="2">
        <f ca="1">IF(G690=Inputs!$A$4,1,0)</f>
        <v>0</v>
      </c>
      <c r="I690" s="21">
        <f ca="1">IF(H690=1,HLOOKUP(MONTH(F690),Inputs!$B$11:$M$15,5),IF(YEAR($F690)&gt;$G690,0,IF(YEAR($F690)=$G690,HLOOKUP(MONTH(F690),Inputs!$B$11:$M$15,4),1)))</f>
        <v>1</v>
      </c>
      <c r="J690" s="2">
        <v>3</v>
      </c>
      <c r="K690" s="24">
        <f ca="1">$E690*I690*Inputs!$A$2</f>
        <v>2.827</v>
      </c>
      <c r="L690" s="11">
        <f ca="1">IFERROR(J690/K690,"")</f>
        <v>1.0611956137247966</v>
      </c>
      <c r="M690" s="26">
        <f>J690/((8760)*(E690/1000))</f>
        <v>0.13325515697457493</v>
      </c>
    </row>
    <row r="691" spans="1:13" x14ac:dyDescent="0.25">
      <c r="A691" s="2">
        <v>1036</v>
      </c>
      <c r="B691" s="2"/>
      <c r="C691" s="2" t="s">
        <v>5</v>
      </c>
      <c r="D691" s="2">
        <v>3</v>
      </c>
      <c r="E691" s="2">
        <v>2.57</v>
      </c>
      <c r="F691" s="12">
        <v>40483</v>
      </c>
      <c r="G691" s="18">
        <v>2014</v>
      </c>
      <c r="H691" s="2">
        <f ca="1">IF(G691=Inputs!$A$4,1,0)</f>
        <v>0</v>
      </c>
      <c r="I691" s="21">
        <f ca="1">IF(H691=1,HLOOKUP(MONTH(F691),Inputs!$B$11:$M$15,5),IF(YEAR($F691)&gt;$G691,0,IF(YEAR($F691)=$G691,HLOOKUP(MONTH(F691),Inputs!$B$11:$M$15,4),1)))</f>
        <v>1</v>
      </c>
      <c r="J691" s="2">
        <v>3</v>
      </c>
      <c r="K691" s="24">
        <f ca="1">$E691*I691*Inputs!$A$2</f>
        <v>2.827</v>
      </c>
      <c r="L691" s="11">
        <f ca="1">IFERROR(J691/K691,"")</f>
        <v>1.0611956137247966</v>
      </c>
      <c r="M691" s="26">
        <f>J691/((8760)*(E691/1000))</f>
        <v>0.13325515697457493</v>
      </c>
    </row>
    <row r="692" spans="1:13" x14ac:dyDescent="0.25">
      <c r="A692" s="2">
        <v>882</v>
      </c>
      <c r="B692" s="2"/>
      <c r="C692" s="2" t="s">
        <v>5</v>
      </c>
      <c r="D692" s="2">
        <v>3</v>
      </c>
      <c r="E692" s="2">
        <v>2.5649999999999999</v>
      </c>
      <c r="F692" s="12">
        <v>40269</v>
      </c>
      <c r="G692" s="18">
        <v>2011</v>
      </c>
      <c r="H692" s="2">
        <f ca="1">IF(G692=Inputs!$A$4,1,0)</f>
        <v>0</v>
      </c>
      <c r="I692" s="21">
        <f ca="1">IF(H692=1,HLOOKUP(MONTH(F692),Inputs!$B$11:$M$15,5),IF(YEAR($F692)&gt;$G692,0,IF(YEAR($F692)=$G692,HLOOKUP(MONTH(F692),Inputs!$B$11:$M$15,4),1)))</f>
        <v>1</v>
      </c>
      <c r="J692" s="2">
        <v>3</v>
      </c>
      <c r="K692" s="24">
        <f ca="1">$E692*I692*Inputs!$A$2</f>
        <v>2.8215000000000003</v>
      </c>
      <c r="L692" s="11">
        <f ca="1">IFERROR(J692/K692,"")</f>
        <v>1.0632642211589578</v>
      </c>
      <c r="M692" s="26">
        <f>J692/((8760)*(E692/1000))</f>
        <v>0.13351491361585088</v>
      </c>
    </row>
    <row r="693" spans="1:13" x14ac:dyDescent="0.25">
      <c r="A693" s="2">
        <v>882</v>
      </c>
      <c r="B693" s="2"/>
      <c r="C693" s="2" t="s">
        <v>5</v>
      </c>
      <c r="D693" s="2">
        <v>3</v>
      </c>
      <c r="E693" s="2">
        <v>2.5649999999999999</v>
      </c>
      <c r="F693" s="12">
        <v>40269</v>
      </c>
      <c r="G693" s="18">
        <v>2013</v>
      </c>
      <c r="H693" s="2">
        <f ca="1">IF(G693=Inputs!$A$4,1,0)</f>
        <v>0</v>
      </c>
      <c r="I693" s="21">
        <f ca="1">IF(H693=1,HLOOKUP(MONTH(F693),Inputs!$B$11:$M$15,5),IF(YEAR($F693)&gt;$G693,0,IF(YEAR($F693)=$G693,HLOOKUP(MONTH(F693),Inputs!$B$11:$M$15,4),1)))</f>
        <v>1</v>
      </c>
      <c r="J693" s="2">
        <v>3</v>
      </c>
      <c r="K693" s="24">
        <f ca="1">$E693*I693*Inputs!$A$2</f>
        <v>2.8215000000000003</v>
      </c>
      <c r="L693" s="11">
        <f ca="1">IFERROR(J693/K693,"")</f>
        <v>1.0632642211589578</v>
      </c>
      <c r="M693" s="26">
        <f>J693/((8760)*(E693/1000))</f>
        <v>0.13351491361585088</v>
      </c>
    </row>
    <row r="694" spans="1:13" x14ac:dyDescent="0.25">
      <c r="A694" s="2">
        <v>882</v>
      </c>
      <c r="B694" s="2"/>
      <c r="C694" s="2" t="s">
        <v>5</v>
      </c>
      <c r="D694" s="2">
        <v>3</v>
      </c>
      <c r="E694" s="2">
        <v>2.5649999999999999</v>
      </c>
      <c r="F694" s="12">
        <v>40269</v>
      </c>
      <c r="G694" s="18">
        <v>2014</v>
      </c>
      <c r="H694" s="2">
        <f ca="1">IF(G694=Inputs!$A$4,1,0)</f>
        <v>0</v>
      </c>
      <c r="I694" s="21">
        <f ca="1">IF(H694=1,HLOOKUP(MONTH(F694),Inputs!$B$11:$M$15,5),IF(YEAR($F694)&gt;$G694,0,IF(YEAR($F694)=$G694,HLOOKUP(MONTH(F694),Inputs!$B$11:$M$15,4),1)))</f>
        <v>1</v>
      </c>
      <c r="J694" s="2">
        <v>3</v>
      </c>
      <c r="K694" s="24">
        <f ca="1">$E694*I694*Inputs!$A$2</f>
        <v>2.8215000000000003</v>
      </c>
      <c r="L694" s="11">
        <f ca="1">IFERROR(J694/K694,"")</f>
        <v>1.0632642211589578</v>
      </c>
      <c r="M694" s="26">
        <f>J694/((8760)*(E694/1000))</f>
        <v>0.13351491361585088</v>
      </c>
    </row>
    <row r="695" spans="1:13" x14ac:dyDescent="0.25">
      <c r="A695" s="2">
        <v>2159</v>
      </c>
      <c r="B695" s="2"/>
      <c r="C695" s="2" t="s">
        <v>5</v>
      </c>
      <c r="D695" s="2">
        <v>8</v>
      </c>
      <c r="E695" s="2">
        <v>8.5500000000000007</v>
      </c>
      <c r="F695" s="12">
        <v>40634</v>
      </c>
      <c r="G695" s="18">
        <v>2014</v>
      </c>
      <c r="H695" s="2">
        <f ca="1">IF(G695=Inputs!$A$4,1,0)</f>
        <v>0</v>
      </c>
      <c r="I695" s="21">
        <f ca="1">IF(H695=1,HLOOKUP(MONTH(F695),Inputs!$B$11:$M$15,5),IF(YEAR($F695)&gt;$G695,0,IF(YEAR($F695)=$G695,HLOOKUP(MONTH(F695),Inputs!$B$11:$M$15,4),1)))</f>
        <v>1</v>
      </c>
      <c r="J695" s="2">
        <v>10</v>
      </c>
      <c r="K695" s="24">
        <f ca="1">$E695*I695*Inputs!$A$2</f>
        <v>9.4050000000000011</v>
      </c>
      <c r="L695" s="11">
        <f ca="1">IFERROR(J695/K695,"")</f>
        <v>1.0632642211589578</v>
      </c>
      <c r="M695" s="26">
        <f>J695/((8760)*(E695/1000))</f>
        <v>0.13351491361585091</v>
      </c>
    </row>
    <row r="696" spans="1:13" x14ac:dyDescent="0.25">
      <c r="A696" s="2">
        <v>8388</v>
      </c>
      <c r="B696" s="2"/>
      <c r="C696" s="2" t="s">
        <v>5</v>
      </c>
      <c r="D696" s="2">
        <v>6</v>
      </c>
      <c r="E696" s="2">
        <v>11.96</v>
      </c>
      <c r="F696" s="12">
        <v>41153</v>
      </c>
      <c r="G696" s="18">
        <v>2013</v>
      </c>
      <c r="H696" s="2">
        <f ca="1">IF(G696=Inputs!$A$4,1,0)</f>
        <v>0</v>
      </c>
      <c r="I696" s="21">
        <f ca="1">IF(H696=1,HLOOKUP(MONTH(F696),Inputs!$B$11:$M$15,5),IF(YEAR($F696)&gt;$G696,0,IF(YEAR($F696)=$G696,HLOOKUP(MONTH(F696),Inputs!$B$11:$M$15,4),1)))</f>
        <v>1</v>
      </c>
      <c r="J696" s="2">
        <v>14</v>
      </c>
      <c r="K696" s="24">
        <f ca="1">$E696*I696*Inputs!$A$2</f>
        <v>13.156000000000002</v>
      </c>
      <c r="L696" s="11">
        <f ca="1">IFERROR(J696/K696,"")</f>
        <v>1.0641532380662813</v>
      </c>
      <c r="M696" s="26">
        <f>J696/((8760)*(E696/1000))</f>
        <v>0.13362654815900796</v>
      </c>
    </row>
    <row r="697" spans="1:13" x14ac:dyDescent="0.25">
      <c r="A697" s="2">
        <v>2463</v>
      </c>
      <c r="B697" s="2"/>
      <c r="C697" s="2" t="s">
        <v>5</v>
      </c>
      <c r="D697" s="2">
        <v>3</v>
      </c>
      <c r="E697" s="2">
        <v>51.03</v>
      </c>
      <c r="F697" s="12">
        <v>40575</v>
      </c>
      <c r="G697" s="18">
        <v>2012</v>
      </c>
      <c r="H697" s="2">
        <f ca="1">IF(G697=Inputs!$A$4,1,0)</f>
        <v>0</v>
      </c>
      <c r="I697" s="21">
        <f ca="1">IF(H697=1,HLOOKUP(MONTH(F697),Inputs!$B$11:$M$15,5),IF(YEAR($F697)&gt;$G697,0,IF(YEAR($F697)=$G697,HLOOKUP(MONTH(F697),Inputs!$B$11:$M$15,4),1)))</f>
        <v>1</v>
      </c>
      <c r="J697" s="2">
        <v>60</v>
      </c>
      <c r="K697" s="24">
        <f ca="1">$E697*I697*Inputs!$A$2</f>
        <v>56.133000000000003</v>
      </c>
      <c r="L697" s="11">
        <f ca="1">IFERROR(J697/K697,"")</f>
        <v>1.0688899577788467</v>
      </c>
      <c r="M697" s="26">
        <f>J697/((8760)*(E697/1000))</f>
        <v>0.13422134173022046</v>
      </c>
    </row>
    <row r="698" spans="1:13" x14ac:dyDescent="0.25">
      <c r="A698" s="2">
        <v>996</v>
      </c>
      <c r="B698" s="2"/>
      <c r="C698" s="2" t="s">
        <v>5</v>
      </c>
      <c r="D698" s="2">
        <v>9</v>
      </c>
      <c r="E698" s="2">
        <v>2.5510000000000002</v>
      </c>
      <c r="F698" s="12">
        <v>40483</v>
      </c>
      <c r="G698" s="18">
        <v>2012</v>
      </c>
      <c r="H698" s="2">
        <f ca="1">IF(G698=Inputs!$A$4,1,0)</f>
        <v>0</v>
      </c>
      <c r="I698" s="21">
        <f ca="1">IF(H698=1,HLOOKUP(MONTH(F698),Inputs!$B$11:$M$15,5),IF(YEAR($F698)&gt;$G698,0,IF(YEAR($F698)=$G698,HLOOKUP(MONTH(F698),Inputs!$B$11:$M$15,4),1)))</f>
        <v>1</v>
      </c>
      <c r="J698" s="2">
        <v>3</v>
      </c>
      <c r="K698" s="24">
        <f ca="1">$E698*I698*Inputs!$A$2</f>
        <v>2.8061000000000003</v>
      </c>
      <c r="L698" s="11">
        <f ca="1">IFERROR(J698/K698,"")</f>
        <v>1.0690994618866041</v>
      </c>
      <c r="M698" s="26">
        <f>J698/((8760)*(E698/1000))</f>
        <v>0.13424764932366032</v>
      </c>
    </row>
    <row r="699" spans="1:13" x14ac:dyDescent="0.25">
      <c r="A699" s="2">
        <v>996</v>
      </c>
      <c r="B699" s="2"/>
      <c r="C699" s="2" t="s">
        <v>5</v>
      </c>
      <c r="D699" s="2">
        <v>9</v>
      </c>
      <c r="E699" s="2">
        <v>2.5510000000000002</v>
      </c>
      <c r="F699" s="12">
        <v>40483</v>
      </c>
      <c r="G699" s="18">
        <v>2014</v>
      </c>
      <c r="H699" s="2">
        <f ca="1">IF(G699=Inputs!$A$4,1,0)</f>
        <v>0</v>
      </c>
      <c r="I699" s="21">
        <f ca="1">IF(H699=1,HLOOKUP(MONTH(F699),Inputs!$B$11:$M$15,5),IF(YEAR($F699)&gt;$G699,0,IF(YEAR($F699)=$G699,HLOOKUP(MONTH(F699),Inputs!$B$11:$M$15,4),1)))</f>
        <v>1</v>
      </c>
      <c r="J699" s="2">
        <v>3</v>
      </c>
      <c r="K699" s="24">
        <f ca="1">$E699*I699*Inputs!$A$2</f>
        <v>2.8061000000000003</v>
      </c>
      <c r="L699" s="11">
        <f ca="1">IFERROR(J699/K699,"")</f>
        <v>1.0690994618866041</v>
      </c>
      <c r="M699" s="26">
        <f>J699/((8760)*(E699/1000))</f>
        <v>0.13424764932366032</v>
      </c>
    </row>
    <row r="700" spans="1:13" x14ac:dyDescent="0.25">
      <c r="A700" s="2">
        <v>721</v>
      </c>
      <c r="B700" s="2"/>
      <c r="C700" s="2" t="s">
        <v>5</v>
      </c>
      <c r="D700" s="2">
        <v>6</v>
      </c>
      <c r="E700" s="2">
        <v>3.4</v>
      </c>
      <c r="F700" s="12">
        <v>40299</v>
      </c>
      <c r="G700" s="18">
        <v>2011</v>
      </c>
      <c r="H700" s="2">
        <f ca="1">IF(G700=Inputs!$A$4,1,0)</f>
        <v>0</v>
      </c>
      <c r="I700" s="21">
        <f ca="1">IF(H700=1,HLOOKUP(MONTH(F700),Inputs!$B$11:$M$15,5),IF(YEAR($F700)&gt;$G700,0,IF(YEAR($F700)=$G700,HLOOKUP(MONTH(F700),Inputs!$B$11:$M$15,4),1)))</f>
        <v>1</v>
      </c>
      <c r="J700" s="2">
        <v>4</v>
      </c>
      <c r="K700" s="24">
        <f ca="1">$E700*I700*Inputs!$A$2</f>
        <v>3.74</v>
      </c>
      <c r="L700" s="11">
        <f ca="1">IFERROR(J700/K700,"")</f>
        <v>1.0695187165775399</v>
      </c>
      <c r="M700" s="26">
        <f>J700/((8760)*(E700/1000))</f>
        <v>0.13430029546065003</v>
      </c>
    </row>
    <row r="701" spans="1:13" x14ac:dyDescent="0.25">
      <c r="A701" s="2">
        <v>721</v>
      </c>
      <c r="B701" s="2"/>
      <c r="C701" s="2" t="s">
        <v>5</v>
      </c>
      <c r="D701" s="2">
        <v>6</v>
      </c>
      <c r="E701" s="2">
        <v>3.4</v>
      </c>
      <c r="F701" s="12">
        <v>40299</v>
      </c>
      <c r="G701" s="18">
        <v>2013</v>
      </c>
      <c r="H701" s="2">
        <f ca="1">IF(G701=Inputs!$A$4,1,0)</f>
        <v>0</v>
      </c>
      <c r="I701" s="21">
        <f ca="1">IF(H701=1,HLOOKUP(MONTH(F701),Inputs!$B$11:$M$15,5),IF(YEAR($F701)&gt;$G701,0,IF(YEAR($F701)=$G701,HLOOKUP(MONTH(F701),Inputs!$B$11:$M$15,4),1)))</f>
        <v>1</v>
      </c>
      <c r="J701" s="2">
        <v>4</v>
      </c>
      <c r="K701" s="24">
        <f ca="1">$E701*I701*Inputs!$A$2</f>
        <v>3.74</v>
      </c>
      <c r="L701" s="11">
        <f ca="1">IFERROR(J701/K701,"")</f>
        <v>1.0695187165775399</v>
      </c>
      <c r="M701" s="26">
        <f>J701/((8760)*(E701/1000))</f>
        <v>0.13430029546065003</v>
      </c>
    </row>
    <row r="702" spans="1:13" x14ac:dyDescent="0.25">
      <c r="A702" s="2">
        <v>721</v>
      </c>
      <c r="B702" s="2"/>
      <c r="C702" s="2" t="s">
        <v>5</v>
      </c>
      <c r="D702" s="2">
        <v>6</v>
      </c>
      <c r="E702" s="2">
        <v>3.4</v>
      </c>
      <c r="F702" s="12">
        <v>40299</v>
      </c>
      <c r="G702" s="18">
        <v>2014</v>
      </c>
      <c r="H702" s="2">
        <f ca="1">IF(G702=Inputs!$A$4,1,0)</f>
        <v>0</v>
      </c>
      <c r="I702" s="21">
        <f ca="1">IF(H702=1,HLOOKUP(MONTH(F702),Inputs!$B$11:$M$15,5),IF(YEAR($F702)&gt;$G702,0,IF(YEAR($F702)=$G702,HLOOKUP(MONTH(F702),Inputs!$B$11:$M$15,4),1)))</f>
        <v>1</v>
      </c>
      <c r="J702" s="2">
        <v>4</v>
      </c>
      <c r="K702" s="24">
        <f ca="1">$E702*I702*Inputs!$A$2</f>
        <v>3.74</v>
      </c>
      <c r="L702" s="11">
        <f ca="1">IFERROR(J702/K702,"")</f>
        <v>1.0695187165775399</v>
      </c>
      <c r="M702" s="26">
        <f>J702/((8760)*(E702/1000))</f>
        <v>0.13430029546065003</v>
      </c>
    </row>
    <row r="703" spans="1:13" x14ac:dyDescent="0.25">
      <c r="A703" s="2">
        <v>2746</v>
      </c>
      <c r="B703" s="2"/>
      <c r="C703" s="2" t="s">
        <v>5</v>
      </c>
      <c r="D703" s="2">
        <v>6</v>
      </c>
      <c r="E703" s="2">
        <v>4.2300000000000004</v>
      </c>
      <c r="F703" s="12">
        <v>40756</v>
      </c>
      <c r="G703" s="18">
        <v>2013</v>
      </c>
      <c r="H703" s="2">
        <f ca="1">IF(G703=Inputs!$A$4,1,0)</f>
        <v>0</v>
      </c>
      <c r="I703" s="21">
        <f ca="1">IF(H703=1,HLOOKUP(MONTH(F703),Inputs!$B$11:$M$15,5),IF(YEAR($F703)&gt;$G703,0,IF(YEAR($F703)=$G703,HLOOKUP(MONTH(F703),Inputs!$B$11:$M$15,4),1)))</f>
        <v>1</v>
      </c>
      <c r="J703" s="2">
        <v>5</v>
      </c>
      <c r="K703" s="24">
        <f ca="1">$E703*I703*Inputs!$A$2</f>
        <v>4.6530000000000005</v>
      </c>
      <c r="L703" s="11">
        <f ca="1">IFERROR(J703/K703,"")</f>
        <v>1.0745755426606489</v>
      </c>
      <c r="M703" s="26">
        <f>J703/((8760)*(E703/1000))</f>
        <v>0.1349352850372961</v>
      </c>
    </row>
    <row r="704" spans="1:13" x14ac:dyDescent="0.25">
      <c r="A704" s="2">
        <v>8333</v>
      </c>
      <c r="B704" s="2"/>
      <c r="C704" s="2" t="s">
        <v>5</v>
      </c>
      <c r="D704" s="2">
        <v>8</v>
      </c>
      <c r="E704" s="2">
        <v>4.2300000000000004</v>
      </c>
      <c r="F704" s="12">
        <v>41214</v>
      </c>
      <c r="G704" s="18">
        <v>2013</v>
      </c>
      <c r="H704" s="2">
        <f ca="1">IF(G704=Inputs!$A$4,1,0)</f>
        <v>0</v>
      </c>
      <c r="I704" s="21">
        <f ca="1">IF(H704=1,HLOOKUP(MONTH(F704),Inputs!$B$11:$M$15,5),IF(YEAR($F704)&gt;$G704,0,IF(YEAR($F704)=$G704,HLOOKUP(MONTH(F704),Inputs!$B$11:$M$15,4),1)))</f>
        <v>1</v>
      </c>
      <c r="J704" s="2">
        <v>5</v>
      </c>
      <c r="K704" s="24">
        <f ca="1">$E704*I704*Inputs!$A$2</f>
        <v>4.6530000000000005</v>
      </c>
      <c r="L704" s="11">
        <f ca="1">IFERROR(J704/K704,"")</f>
        <v>1.0745755426606489</v>
      </c>
      <c r="M704" s="26">
        <f>J704/((8760)*(E704/1000))</f>
        <v>0.1349352850372961</v>
      </c>
    </row>
    <row r="705" spans="1:13" x14ac:dyDescent="0.25">
      <c r="A705" s="2">
        <v>8371</v>
      </c>
      <c r="B705" s="2"/>
      <c r="C705" s="2" t="s">
        <v>5</v>
      </c>
      <c r="D705" s="2">
        <v>13</v>
      </c>
      <c r="E705" s="2">
        <v>8.4600000000000009</v>
      </c>
      <c r="F705" s="12">
        <v>41091</v>
      </c>
      <c r="G705" s="18">
        <v>2013</v>
      </c>
      <c r="H705" s="2">
        <f ca="1">IF(G705=Inputs!$A$4,1,0)</f>
        <v>0</v>
      </c>
      <c r="I705" s="21">
        <f ca="1">IF(H705=1,HLOOKUP(MONTH(F705),Inputs!$B$11:$M$15,5),IF(YEAR($F705)&gt;$G705,0,IF(YEAR($F705)=$G705,HLOOKUP(MONTH(F705),Inputs!$B$11:$M$15,4),1)))</f>
        <v>1</v>
      </c>
      <c r="J705" s="2">
        <v>10</v>
      </c>
      <c r="K705" s="24">
        <f ca="1">$E705*I705*Inputs!$A$2</f>
        <v>9.3060000000000009</v>
      </c>
      <c r="L705" s="11">
        <f ca="1">IFERROR(J705/K705,"")</f>
        <v>1.0745755426606489</v>
      </c>
      <c r="M705" s="26">
        <f>J705/((8760)*(E705/1000))</f>
        <v>0.1349352850372961</v>
      </c>
    </row>
    <row r="706" spans="1:13" x14ac:dyDescent="0.25">
      <c r="A706" s="2">
        <v>8333</v>
      </c>
      <c r="B706" s="2"/>
      <c r="C706" s="2" t="s">
        <v>5</v>
      </c>
      <c r="D706" s="2">
        <v>8</v>
      </c>
      <c r="E706" s="2">
        <v>4.2300000000000004</v>
      </c>
      <c r="F706" s="12">
        <v>41214</v>
      </c>
      <c r="G706" s="18">
        <v>2014</v>
      </c>
      <c r="H706" s="2">
        <f ca="1">IF(G706=Inputs!$A$4,1,0)</f>
        <v>0</v>
      </c>
      <c r="I706" s="21">
        <f ca="1">IF(H706=1,HLOOKUP(MONTH(F706),Inputs!$B$11:$M$15,5),IF(YEAR($F706)&gt;$G706,0,IF(YEAR($F706)=$G706,HLOOKUP(MONTH(F706),Inputs!$B$11:$M$15,4),1)))</f>
        <v>1</v>
      </c>
      <c r="J706" s="2">
        <v>5</v>
      </c>
      <c r="K706" s="24">
        <f ca="1">$E706*I706*Inputs!$A$2</f>
        <v>4.6530000000000005</v>
      </c>
      <c r="L706" s="11">
        <f ca="1">IFERROR(J706/K706,"")</f>
        <v>1.0745755426606489</v>
      </c>
      <c r="M706" s="26">
        <f>J706/((8760)*(E706/1000))</f>
        <v>0.1349352850372961</v>
      </c>
    </row>
    <row r="707" spans="1:13" x14ac:dyDescent="0.25">
      <c r="A707" s="2">
        <v>8371</v>
      </c>
      <c r="B707" s="2"/>
      <c r="C707" s="2" t="s">
        <v>5</v>
      </c>
      <c r="D707" s="2">
        <v>13</v>
      </c>
      <c r="E707" s="2">
        <v>8.4600000000000009</v>
      </c>
      <c r="F707" s="12">
        <v>41091</v>
      </c>
      <c r="G707" s="18">
        <v>2014</v>
      </c>
      <c r="H707" s="2">
        <f ca="1">IF(G707=Inputs!$A$4,1,0)</f>
        <v>0</v>
      </c>
      <c r="I707" s="21">
        <f ca="1">IF(H707=1,HLOOKUP(MONTH(F707),Inputs!$B$11:$M$15,5),IF(YEAR($F707)&gt;$G707,0,IF(YEAR($F707)=$G707,HLOOKUP(MONTH(F707),Inputs!$B$11:$M$15,4),1)))</f>
        <v>1</v>
      </c>
      <c r="J707" s="2">
        <v>10</v>
      </c>
      <c r="K707" s="24">
        <f ca="1">$E707*I707*Inputs!$A$2</f>
        <v>9.3060000000000009</v>
      </c>
      <c r="L707" s="11">
        <f ca="1">IFERROR(J707/K707,"")</f>
        <v>1.0745755426606489</v>
      </c>
      <c r="M707" s="26">
        <f>J707/((8760)*(E707/1000))</f>
        <v>0.1349352850372961</v>
      </c>
    </row>
    <row r="708" spans="1:13" x14ac:dyDescent="0.25">
      <c r="A708" s="2">
        <v>832</v>
      </c>
      <c r="B708" s="2"/>
      <c r="C708" s="2" t="s">
        <v>5</v>
      </c>
      <c r="D708" s="2">
        <v>9</v>
      </c>
      <c r="E708" s="2">
        <v>1.6870000000000001</v>
      </c>
      <c r="F708" s="12">
        <v>40330</v>
      </c>
      <c r="G708" s="18">
        <v>2011</v>
      </c>
      <c r="H708" s="2">
        <f ca="1">IF(G708=Inputs!$A$4,1,0)</f>
        <v>0</v>
      </c>
      <c r="I708" s="21">
        <f ca="1">IF(H708=1,HLOOKUP(MONTH(F708),Inputs!$B$11:$M$15,5),IF(YEAR($F708)&gt;$G708,0,IF(YEAR($F708)=$G708,HLOOKUP(MONTH(F708),Inputs!$B$11:$M$15,4),1)))</f>
        <v>1</v>
      </c>
      <c r="J708" s="2">
        <v>2</v>
      </c>
      <c r="K708" s="24">
        <f ca="1">$E708*I708*Inputs!$A$2</f>
        <v>1.8557000000000001</v>
      </c>
      <c r="L708" s="11">
        <f ca="1">IFERROR(J708/K708,"")</f>
        <v>1.0777604138599988</v>
      </c>
      <c r="M708" s="26">
        <f>J708/((8760)*(E708/1000))</f>
        <v>0.13533521178607291</v>
      </c>
    </row>
    <row r="709" spans="1:13" x14ac:dyDescent="0.25">
      <c r="A709" s="2">
        <v>832</v>
      </c>
      <c r="B709" s="2"/>
      <c r="C709" s="2" t="s">
        <v>5</v>
      </c>
      <c r="D709" s="2">
        <v>9</v>
      </c>
      <c r="E709" s="2">
        <v>1.6870000000000001</v>
      </c>
      <c r="F709" s="12">
        <v>40330</v>
      </c>
      <c r="G709" s="18">
        <v>2012</v>
      </c>
      <c r="H709" s="2">
        <f ca="1">IF(G709=Inputs!$A$4,1,0)</f>
        <v>0</v>
      </c>
      <c r="I709" s="21">
        <f ca="1">IF(H709=1,HLOOKUP(MONTH(F709),Inputs!$B$11:$M$15,5),IF(YEAR($F709)&gt;$G709,0,IF(YEAR($F709)=$G709,HLOOKUP(MONTH(F709),Inputs!$B$11:$M$15,4),1)))</f>
        <v>1</v>
      </c>
      <c r="J709" s="2">
        <v>2</v>
      </c>
      <c r="K709" s="24">
        <f ca="1">$E709*I709*Inputs!$A$2</f>
        <v>1.8557000000000001</v>
      </c>
      <c r="L709" s="11">
        <f ca="1">IFERROR(J709/K709,"")</f>
        <v>1.0777604138599988</v>
      </c>
      <c r="M709" s="26">
        <f>J709/((8760)*(E709/1000))</f>
        <v>0.13533521178607291</v>
      </c>
    </row>
    <row r="710" spans="1:13" x14ac:dyDescent="0.25">
      <c r="A710" s="2">
        <v>832</v>
      </c>
      <c r="B710" s="2"/>
      <c r="C710" s="2" t="s">
        <v>5</v>
      </c>
      <c r="D710" s="2">
        <v>9</v>
      </c>
      <c r="E710" s="2">
        <v>1.6870000000000001</v>
      </c>
      <c r="F710" s="12">
        <v>40330</v>
      </c>
      <c r="G710" s="18">
        <v>2013</v>
      </c>
      <c r="H710" s="2">
        <f ca="1">IF(G710=Inputs!$A$4,1,0)</f>
        <v>0</v>
      </c>
      <c r="I710" s="21">
        <f ca="1">IF(H710=1,HLOOKUP(MONTH(F710),Inputs!$B$11:$M$15,5),IF(YEAR($F710)&gt;$G710,0,IF(YEAR($F710)=$G710,HLOOKUP(MONTH(F710),Inputs!$B$11:$M$15,4),1)))</f>
        <v>1</v>
      </c>
      <c r="J710" s="2">
        <v>2</v>
      </c>
      <c r="K710" s="24">
        <f ca="1">$E710*I710*Inputs!$A$2</f>
        <v>1.8557000000000001</v>
      </c>
      <c r="L710" s="11">
        <f ca="1">IFERROR(J710/K710,"")</f>
        <v>1.0777604138599988</v>
      </c>
      <c r="M710" s="26">
        <f>J710/((8760)*(E710/1000))</f>
        <v>0.13533521178607291</v>
      </c>
    </row>
    <row r="711" spans="1:13" x14ac:dyDescent="0.25">
      <c r="A711" s="2">
        <v>970</v>
      </c>
      <c r="B711" s="2"/>
      <c r="C711" s="2" t="s">
        <v>5</v>
      </c>
      <c r="D711" s="2">
        <v>8</v>
      </c>
      <c r="E711" s="2">
        <v>5.0599999999999996</v>
      </c>
      <c r="F711" s="12">
        <v>40360</v>
      </c>
      <c r="G711" s="18">
        <v>2012</v>
      </c>
      <c r="H711" s="2">
        <f ca="1">IF(G711=Inputs!$A$4,1,0)</f>
        <v>0</v>
      </c>
      <c r="I711" s="21">
        <f ca="1">IF(H711=1,HLOOKUP(MONTH(F711),Inputs!$B$11:$M$15,5),IF(YEAR($F711)&gt;$G711,0,IF(YEAR($F711)=$G711,HLOOKUP(MONTH(F711),Inputs!$B$11:$M$15,4),1)))</f>
        <v>1</v>
      </c>
      <c r="J711" s="2">
        <v>6</v>
      </c>
      <c r="K711" s="24">
        <f ca="1">$E711*I711*Inputs!$A$2</f>
        <v>5.5659999999999998</v>
      </c>
      <c r="L711" s="11">
        <f ca="1">IFERROR(J711/K711,"")</f>
        <v>1.0779734099892202</v>
      </c>
      <c r="M711" s="26">
        <f>J711/((8760)*(E711/1000))</f>
        <v>0.13536195787535873</v>
      </c>
    </row>
    <row r="712" spans="1:13" x14ac:dyDescent="0.25">
      <c r="A712" s="2">
        <v>970</v>
      </c>
      <c r="B712" s="2"/>
      <c r="C712" s="2" t="s">
        <v>5</v>
      </c>
      <c r="D712" s="2">
        <v>8</v>
      </c>
      <c r="E712" s="2">
        <v>5.0599999999999996</v>
      </c>
      <c r="F712" s="12">
        <v>40360</v>
      </c>
      <c r="G712" s="18">
        <v>2013</v>
      </c>
      <c r="H712" s="2">
        <f ca="1">IF(G712=Inputs!$A$4,1,0)</f>
        <v>0</v>
      </c>
      <c r="I712" s="21">
        <f ca="1">IF(H712=1,HLOOKUP(MONTH(F712),Inputs!$B$11:$M$15,5),IF(YEAR($F712)&gt;$G712,0,IF(YEAR($F712)=$G712,HLOOKUP(MONTH(F712),Inputs!$B$11:$M$15,4),1)))</f>
        <v>1</v>
      </c>
      <c r="J712" s="2">
        <v>6</v>
      </c>
      <c r="K712" s="24">
        <f ca="1">$E712*I712*Inputs!$A$2</f>
        <v>5.5659999999999998</v>
      </c>
      <c r="L712" s="11">
        <f ca="1">IFERROR(J712/K712,"")</f>
        <v>1.0779734099892202</v>
      </c>
      <c r="M712" s="26">
        <f>J712/((8760)*(E712/1000))</f>
        <v>0.13536195787535873</v>
      </c>
    </row>
    <row r="713" spans="1:13" x14ac:dyDescent="0.25">
      <c r="A713" s="2">
        <v>8356</v>
      </c>
      <c r="B713" s="2"/>
      <c r="C713" s="2" t="s">
        <v>5</v>
      </c>
      <c r="D713" s="2">
        <v>13</v>
      </c>
      <c r="E713" s="2">
        <v>7.59</v>
      </c>
      <c r="F713" s="12">
        <v>41000</v>
      </c>
      <c r="G713" s="18">
        <v>2013</v>
      </c>
      <c r="H713" s="2">
        <f ca="1">IF(G713=Inputs!$A$4,1,0)</f>
        <v>0</v>
      </c>
      <c r="I713" s="21">
        <f ca="1">IF(H713=1,HLOOKUP(MONTH(F713),Inputs!$B$11:$M$15,5),IF(YEAR($F713)&gt;$G713,0,IF(YEAR($F713)=$G713,HLOOKUP(MONTH(F713),Inputs!$B$11:$M$15,4),1)))</f>
        <v>1</v>
      </c>
      <c r="J713" s="2">
        <v>9</v>
      </c>
      <c r="K713" s="24">
        <f ca="1">$E713*I713*Inputs!$A$2</f>
        <v>8.3490000000000002</v>
      </c>
      <c r="L713" s="11">
        <f ca="1">IFERROR(J713/K713,"")</f>
        <v>1.0779734099892202</v>
      </c>
      <c r="M713" s="26">
        <f>J713/((8760)*(E713/1000))</f>
        <v>0.13536195787535871</v>
      </c>
    </row>
    <row r="714" spans="1:13" x14ac:dyDescent="0.25">
      <c r="A714" s="2">
        <v>8383</v>
      </c>
      <c r="B714" s="2"/>
      <c r="C714" s="2" t="s">
        <v>5</v>
      </c>
      <c r="D714" s="2">
        <v>13</v>
      </c>
      <c r="E714" s="2">
        <v>5.0599999999999996</v>
      </c>
      <c r="F714" s="12">
        <v>41122</v>
      </c>
      <c r="G714" s="18">
        <v>2013</v>
      </c>
      <c r="H714" s="2">
        <f ca="1">IF(G714=Inputs!$A$4,1,0)</f>
        <v>0</v>
      </c>
      <c r="I714" s="21">
        <f ca="1">IF(H714=1,HLOOKUP(MONTH(F714),Inputs!$B$11:$M$15,5),IF(YEAR($F714)&gt;$G714,0,IF(YEAR($F714)=$G714,HLOOKUP(MONTH(F714),Inputs!$B$11:$M$15,4),1)))</f>
        <v>1</v>
      </c>
      <c r="J714" s="2">
        <v>6</v>
      </c>
      <c r="K714" s="24">
        <f ca="1">$E714*I714*Inputs!$A$2</f>
        <v>5.5659999999999998</v>
      </c>
      <c r="L714" s="11">
        <f ca="1">IFERROR(J714/K714,"")</f>
        <v>1.0779734099892202</v>
      </c>
      <c r="M714" s="26">
        <f>J714/((8760)*(E714/1000))</f>
        <v>0.13536195787535873</v>
      </c>
    </row>
    <row r="715" spans="1:13" x14ac:dyDescent="0.25">
      <c r="A715" s="2">
        <v>8395</v>
      </c>
      <c r="B715" s="2"/>
      <c r="C715" s="2" t="s">
        <v>5</v>
      </c>
      <c r="D715" s="2">
        <v>6</v>
      </c>
      <c r="E715" s="2">
        <v>5.0599999999999996</v>
      </c>
      <c r="F715" s="12">
        <v>41153</v>
      </c>
      <c r="G715" s="18">
        <v>2013</v>
      </c>
      <c r="H715" s="2">
        <f ca="1">IF(G715=Inputs!$A$4,1,0)</f>
        <v>0</v>
      </c>
      <c r="I715" s="21">
        <f ca="1">IF(H715=1,HLOOKUP(MONTH(F715),Inputs!$B$11:$M$15,5),IF(YEAR($F715)&gt;$G715,0,IF(YEAR($F715)=$G715,HLOOKUP(MONTH(F715),Inputs!$B$11:$M$15,4),1)))</f>
        <v>1</v>
      </c>
      <c r="J715" s="2">
        <v>6</v>
      </c>
      <c r="K715" s="24">
        <f ca="1">$E715*I715*Inputs!$A$2</f>
        <v>5.5659999999999998</v>
      </c>
      <c r="L715" s="11">
        <f ca="1">IFERROR(J715/K715,"")</f>
        <v>1.0779734099892202</v>
      </c>
      <c r="M715" s="26">
        <f>J715/((8760)*(E715/1000))</f>
        <v>0.13536195787535873</v>
      </c>
    </row>
    <row r="716" spans="1:13" x14ac:dyDescent="0.25">
      <c r="A716" s="2">
        <v>8383</v>
      </c>
      <c r="B716" s="2"/>
      <c r="C716" s="2" t="s">
        <v>5</v>
      </c>
      <c r="D716" s="2">
        <v>13</v>
      </c>
      <c r="E716" s="2">
        <v>5.0599999999999996</v>
      </c>
      <c r="F716" s="12">
        <v>41122</v>
      </c>
      <c r="G716" s="18">
        <v>2014</v>
      </c>
      <c r="H716" s="2">
        <f ca="1">IF(G716=Inputs!$A$4,1,0)</f>
        <v>0</v>
      </c>
      <c r="I716" s="21">
        <f ca="1">IF(H716=1,HLOOKUP(MONTH(F716),Inputs!$B$11:$M$15,5),IF(YEAR($F716)&gt;$G716,0,IF(YEAR($F716)=$G716,HLOOKUP(MONTH(F716),Inputs!$B$11:$M$15,4),1)))</f>
        <v>1</v>
      </c>
      <c r="J716" s="2">
        <v>6</v>
      </c>
      <c r="K716" s="24">
        <f ca="1">$E716*I716*Inputs!$A$2</f>
        <v>5.5659999999999998</v>
      </c>
      <c r="L716" s="11">
        <f ca="1">IFERROR(J716/K716,"")</f>
        <v>1.0779734099892202</v>
      </c>
      <c r="M716" s="26">
        <f>J716/((8760)*(E716/1000))</f>
        <v>0.13536195787535873</v>
      </c>
    </row>
    <row r="717" spans="1:13" x14ac:dyDescent="0.25">
      <c r="A717" s="2">
        <v>8395</v>
      </c>
      <c r="B717" s="2"/>
      <c r="C717" s="2" t="s">
        <v>5</v>
      </c>
      <c r="D717" s="2">
        <v>6</v>
      </c>
      <c r="E717" s="2">
        <v>5.0599999999999996</v>
      </c>
      <c r="F717" s="12">
        <v>41153</v>
      </c>
      <c r="G717" s="18">
        <v>2014</v>
      </c>
      <c r="H717" s="2">
        <f ca="1">IF(G717=Inputs!$A$4,1,0)</f>
        <v>0</v>
      </c>
      <c r="I717" s="21">
        <f ca="1">IF(H717=1,HLOOKUP(MONTH(F717),Inputs!$B$11:$M$15,5),IF(YEAR($F717)&gt;$G717,0,IF(YEAR($F717)=$G717,HLOOKUP(MONTH(F717),Inputs!$B$11:$M$15,4),1)))</f>
        <v>1</v>
      </c>
      <c r="J717" s="2">
        <v>6</v>
      </c>
      <c r="K717" s="24">
        <f ca="1">$E717*I717*Inputs!$A$2</f>
        <v>5.5659999999999998</v>
      </c>
      <c r="L717" s="11">
        <f ca="1">IFERROR(J717/K717,"")</f>
        <v>1.0779734099892202</v>
      </c>
      <c r="M717" s="26">
        <f>J717/((8760)*(E717/1000))</f>
        <v>0.13536195787535873</v>
      </c>
    </row>
    <row r="718" spans="1:13" x14ac:dyDescent="0.25">
      <c r="A718" s="2">
        <v>592</v>
      </c>
      <c r="B718" s="2"/>
      <c r="C718" s="2" t="s">
        <v>5</v>
      </c>
      <c r="D718" s="2">
        <v>2</v>
      </c>
      <c r="E718" s="2">
        <v>3.37</v>
      </c>
      <c r="F718" s="12">
        <v>40330</v>
      </c>
      <c r="G718" s="18">
        <v>2011</v>
      </c>
      <c r="H718" s="2">
        <f ca="1">IF(G718=Inputs!$A$4,1,0)</f>
        <v>0</v>
      </c>
      <c r="I718" s="21">
        <f ca="1">IF(H718=1,HLOOKUP(MONTH(F718),Inputs!$B$11:$M$15,5),IF(YEAR($F718)&gt;$G718,0,IF(YEAR($F718)=$G718,HLOOKUP(MONTH(F718),Inputs!$B$11:$M$15,4),1)))</f>
        <v>1</v>
      </c>
      <c r="J718" s="2">
        <v>4</v>
      </c>
      <c r="K718" s="24">
        <f ca="1">$E718*I718*Inputs!$A$2</f>
        <v>3.7070000000000003</v>
      </c>
      <c r="L718" s="11">
        <f ca="1">IFERROR(J718/K718,"")</f>
        <v>1.0790396547073104</v>
      </c>
      <c r="M718" s="26">
        <f>J718/((8760)*(E718/1000))</f>
        <v>0.13549584705228784</v>
      </c>
    </row>
    <row r="719" spans="1:13" x14ac:dyDescent="0.25">
      <c r="A719" s="2">
        <v>1037</v>
      </c>
      <c r="B719" s="2"/>
      <c r="C719" s="2" t="s">
        <v>5</v>
      </c>
      <c r="D719" s="2">
        <v>2</v>
      </c>
      <c r="E719" s="2">
        <v>3.37</v>
      </c>
      <c r="F719" s="12">
        <v>40422</v>
      </c>
      <c r="G719" s="18">
        <v>2011</v>
      </c>
      <c r="H719" s="2">
        <f ca="1">IF(G719=Inputs!$A$4,1,0)</f>
        <v>0</v>
      </c>
      <c r="I719" s="21">
        <f ca="1">IF(H719=1,HLOOKUP(MONTH(F719),Inputs!$B$11:$M$15,5),IF(YEAR($F719)&gt;$G719,0,IF(YEAR($F719)=$G719,HLOOKUP(MONTH(F719),Inputs!$B$11:$M$15,4),1)))</f>
        <v>1</v>
      </c>
      <c r="J719" s="2">
        <v>4</v>
      </c>
      <c r="K719" s="24">
        <f ca="1">$E719*I719*Inputs!$A$2</f>
        <v>3.7070000000000003</v>
      </c>
      <c r="L719" s="11">
        <f ca="1">IFERROR(J719/K719,"")</f>
        <v>1.0790396547073104</v>
      </c>
      <c r="M719" s="26">
        <f>J719/((8760)*(E719/1000))</f>
        <v>0.13549584705228784</v>
      </c>
    </row>
    <row r="720" spans="1:13" x14ac:dyDescent="0.25">
      <c r="A720" s="2">
        <v>1037</v>
      </c>
      <c r="B720" s="2"/>
      <c r="C720" s="2" t="s">
        <v>5</v>
      </c>
      <c r="D720" s="2">
        <v>2</v>
      </c>
      <c r="E720" s="2">
        <v>3.37</v>
      </c>
      <c r="F720" s="12">
        <v>40422</v>
      </c>
      <c r="G720" s="18">
        <v>2013</v>
      </c>
      <c r="H720" s="2">
        <f ca="1">IF(G720=Inputs!$A$4,1,0)</f>
        <v>0</v>
      </c>
      <c r="I720" s="21">
        <f ca="1">IF(H720=1,HLOOKUP(MONTH(F720),Inputs!$B$11:$M$15,5),IF(YEAR($F720)&gt;$G720,0,IF(YEAR($F720)=$G720,HLOOKUP(MONTH(F720),Inputs!$B$11:$M$15,4),1)))</f>
        <v>1</v>
      </c>
      <c r="J720" s="2">
        <v>4</v>
      </c>
      <c r="K720" s="24">
        <f ca="1">$E720*I720*Inputs!$A$2</f>
        <v>3.7070000000000003</v>
      </c>
      <c r="L720" s="11">
        <f ca="1">IFERROR(J720/K720,"")</f>
        <v>1.0790396547073104</v>
      </c>
      <c r="M720" s="26">
        <f>J720/((8760)*(E720/1000))</f>
        <v>0.13549584705228784</v>
      </c>
    </row>
    <row r="721" spans="1:13" x14ac:dyDescent="0.25">
      <c r="A721" s="2">
        <v>592</v>
      </c>
      <c r="B721" s="2"/>
      <c r="C721" s="2" t="s">
        <v>5</v>
      </c>
      <c r="D721" s="2">
        <v>2</v>
      </c>
      <c r="E721" s="2">
        <v>3.37</v>
      </c>
      <c r="F721" s="12">
        <v>40330</v>
      </c>
      <c r="G721" s="18">
        <v>2014</v>
      </c>
      <c r="H721" s="2">
        <f ca="1">IF(G721=Inputs!$A$4,1,0)</f>
        <v>0</v>
      </c>
      <c r="I721" s="21">
        <f ca="1">IF(H721=1,HLOOKUP(MONTH(F721),Inputs!$B$11:$M$15,5),IF(YEAR($F721)&gt;$G721,0,IF(YEAR($F721)=$G721,HLOOKUP(MONTH(F721),Inputs!$B$11:$M$15,4),1)))</f>
        <v>1</v>
      </c>
      <c r="J721" s="2">
        <v>4</v>
      </c>
      <c r="K721" s="24">
        <f ca="1">$E721*I721*Inputs!$A$2</f>
        <v>3.7070000000000003</v>
      </c>
      <c r="L721" s="11">
        <f ca="1">IFERROR(J721/K721,"")</f>
        <v>1.0790396547073104</v>
      </c>
      <c r="M721" s="26">
        <f>J721/((8760)*(E721/1000))</f>
        <v>0.13549584705228784</v>
      </c>
    </row>
    <row r="722" spans="1:13" x14ac:dyDescent="0.25">
      <c r="A722" s="2">
        <v>8369</v>
      </c>
      <c r="B722" s="2"/>
      <c r="C722" s="2" t="s">
        <v>5</v>
      </c>
      <c r="D722" s="2">
        <v>13</v>
      </c>
      <c r="E722" s="2">
        <v>9.2449999999999992</v>
      </c>
      <c r="F722" s="12">
        <v>41091</v>
      </c>
      <c r="G722" s="18">
        <v>2013</v>
      </c>
      <c r="H722" s="2">
        <f ca="1">IF(G722=Inputs!$A$4,1,0)</f>
        <v>0</v>
      </c>
      <c r="I722" s="21">
        <f ca="1">IF(H722=1,HLOOKUP(MONTH(F722),Inputs!$B$11:$M$15,5),IF(YEAR($F722)&gt;$G722,0,IF(YEAR($F722)=$G722,HLOOKUP(MONTH(F722),Inputs!$B$11:$M$15,4),1)))</f>
        <v>1</v>
      </c>
      <c r="J722" s="2">
        <v>11</v>
      </c>
      <c r="K722" s="24">
        <f ca="1">$E722*I722*Inputs!$A$2</f>
        <v>10.169499999999999</v>
      </c>
      <c r="L722" s="11">
        <f ca="1">IFERROR(J722/K722,"")</f>
        <v>1.0816657652785291</v>
      </c>
      <c r="M722" s="26">
        <f>J722/((8760)*(E722/1000))</f>
        <v>0.13582560979524907</v>
      </c>
    </row>
    <row r="723" spans="1:13" x14ac:dyDescent="0.25">
      <c r="A723" s="2">
        <v>8369</v>
      </c>
      <c r="B723" s="2"/>
      <c r="C723" s="2" t="s">
        <v>5</v>
      </c>
      <c r="D723" s="2">
        <v>13</v>
      </c>
      <c r="E723" s="2">
        <v>9.2449999999999992</v>
      </c>
      <c r="F723" s="12">
        <v>41091</v>
      </c>
      <c r="G723" s="18">
        <v>2014</v>
      </c>
      <c r="H723" s="2">
        <f ca="1">IF(G723=Inputs!$A$4,1,0)</f>
        <v>0</v>
      </c>
      <c r="I723" s="21">
        <f ca="1">IF(H723=1,HLOOKUP(MONTH(F723),Inputs!$B$11:$M$15,5),IF(YEAR($F723)&gt;$G723,0,IF(YEAR($F723)=$G723,HLOOKUP(MONTH(F723),Inputs!$B$11:$M$15,4),1)))</f>
        <v>1</v>
      </c>
      <c r="J723" s="2">
        <v>11</v>
      </c>
      <c r="K723" s="24">
        <f ca="1">$E723*I723*Inputs!$A$2</f>
        <v>10.169499999999999</v>
      </c>
      <c r="L723" s="11">
        <f ca="1">IFERROR(J723/K723,"")</f>
        <v>1.0816657652785291</v>
      </c>
      <c r="M723" s="26">
        <f>J723/((8760)*(E723/1000))</f>
        <v>0.13582560979524907</v>
      </c>
    </row>
    <row r="724" spans="1:13" x14ac:dyDescent="0.25">
      <c r="A724" s="2">
        <v>605</v>
      </c>
      <c r="B724" s="2"/>
      <c r="C724" s="2" t="s">
        <v>5</v>
      </c>
      <c r="D724" s="2">
        <v>5</v>
      </c>
      <c r="E724" s="2">
        <v>2.5209999999999999</v>
      </c>
      <c r="F724" s="12">
        <v>40299</v>
      </c>
      <c r="G724" s="18">
        <v>2011</v>
      </c>
      <c r="H724" s="2">
        <f ca="1">IF(G724=Inputs!$A$4,1,0)</f>
        <v>0</v>
      </c>
      <c r="I724" s="21">
        <f ca="1">IF(H724=1,HLOOKUP(MONTH(F724),Inputs!$B$11:$M$15,5),IF(YEAR($F724)&gt;$G724,0,IF(YEAR($F724)=$G724,HLOOKUP(MONTH(F724),Inputs!$B$11:$M$15,4),1)))</f>
        <v>1</v>
      </c>
      <c r="J724" s="2">
        <v>3</v>
      </c>
      <c r="K724" s="24">
        <f ca="1">$E724*I724*Inputs!$A$2</f>
        <v>2.7731000000000003</v>
      </c>
      <c r="L724" s="11">
        <f ca="1">IFERROR(J724/K724,"")</f>
        <v>1.0818217878908081</v>
      </c>
      <c r="M724" s="26">
        <f>J724/((8760)*(E724/1000))</f>
        <v>0.13584520167578643</v>
      </c>
    </row>
    <row r="725" spans="1:13" x14ac:dyDescent="0.25">
      <c r="A725" s="2">
        <v>605</v>
      </c>
      <c r="B725" s="2"/>
      <c r="C725" s="2" t="s">
        <v>5</v>
      </c>
      <c r="D725" s="2">
        <v>5</v>
      </c>
      <c r="E725" s="2">
        <v>2.5209999999999999</v>
      </c>
      <c r="F725" s="12">
        <v>40299</v>
      </c>
      <c r="G725" s="18">
        <v>2013</v>
      </c>
      <c r="H725" s="2">
        <f ca="1">IF(G725=Inputs!$A$4,1,0)</f>
        <v>0</v>
      </c>
      <c r="I725" s="21">
        <f ca="1">IF(H725=1,HLOOKUP(MONTH(F725),Inputs!$B$11:$M$15,5),IF(YEAR($F725)&gt;$G725,0,IF(YEAR($F725)=$G725,HLOOKUP(MONTH(F725),Inputs!$B$11:$M$15,4),1)))</f>
        <v>1</v>
      </c>
      <c r="J725" s="2">
        <v>3</v>
      </c>
      <c r="K725" s="24">
        <f ca="1">$E725*I725*Inputs!$A$2</f>
        <v>2.7731000000000003</v>
      </c>
      <c r="L725" s="11">
        <f ca="1">IFERROR(J725/K725,"")</f>
        <v>1.0818217878908081</v>
      </c>
      <c r="M725" s="26">
        <f>J725/((8760)*(E725/1000))</f>
        <v>0.13584520167578643</v>
      </c>
    </row>
    <row r="726" spans="1:13" x14ac:dyDescent="0.25">
      <c r="A726" s="2">
        <v>2209</v>
      </c>
      <c r="B726" s="2"/>
      <c r="C726" s="2" t="s">
        <v>5</v>
      </c>
      <c r="D726" s="2">
        <v>2</v>
      </c>
      <c r="E726" s="2">
        <v>4.2</v>
      </c>
      <c r="F726" s="12">
        <v>40544</v>
      </c>
      <c r="G726" s="18">
        <v>2012</v>
      </c>
      <c r="H726" s="2">
        <f ca="1">IF(G726=Inputs!$A$4,1,0)</f>
        <v>0</v>
      </c>
      <c r="I726" s="21">
        <f ca="1">IF(H726=1,HLOOKUP(MONTH(F726),Inputs!$B$11:$M$15,5),IF(YEAR($F726)&gt;$G726,0,IF(YEAR($F726)=$G726,HLOOKUP(MONTH(F726),Inputs!$B$11:$M$15,4),1)))</f>
        <v>1</v>
      </c>
      <c r="J726" s="2">
        <v>5</v>
      </c>
      <c r="K726" s="24">
        <f ca="1">$E726*I726*Inputs!$A$2</f>
        <v>4.620000000000001</v>
      </c>
      <c r="L726" s="11">
        <f ca="1">IFERROR(J726/K726,"")</f>
        <v>1.082251082251082</v>
      </c>
      <c r="M726" s="26">
        <f>J726/((8760)*(E726/1000))</f>
        <v>0.13589910850184819</v>
      </c>
    </row>
    <row r="727" spans="1:13" x14ac:dyDescent="0.25">
      <c r="A727" s="2">
        <v>2209</v>
      </c>
      <c r="B727" s="2"/>
      <c r="C727" s="2" t="s">
        <v>5</v>
      </c>
      <c r="D727" s="2">
        <v>2</v>
      </c>
      <c r="E727" s="2">
        <v>4.2</v>
      </c>
      <c r="F727" s="12">
        <v>40544</v>
      </c>
      <c r="G727" s="18">
        <v>2013</v>
      </c>
      <c r="H727" s="2">
        <f ca="1">IF(G727=Inputs!$A$4,1,0)</f>
        <v>0</v>
      </c>
      <c r="I727" s="21">
        <f ca="1">IF(H727=1,HLOOKUP(MONTH(F727),Inputs!$B$11:$M$15,5),IF(YEAR($F727)&gt;$G727,0,IF(YEAR($F727)=$G727,HLOOKUP(MONTH(F727),Inputs!$B$11:$M$15,4),1)))</f>
        <v>1</v>
      </c>
      <c r="J727" s="2">
        <v>5</v>
      </c>
      <c r="K727" s="24">
        <f ca="1">$E727*I727*Inputs!$A$2</f>
        <v>4.620000000000001</v>
      </c>
      <c r="L727" s="11">
        <f ca="1">IFERROR(J727/K727,"")</f>
        <v>1.082251082251082</v>
      </c>
      <c r="M727" s="26">
        <f>J727/((8760)*(E727/1000))</f>
        <v>0.13589910850184819</v>
      </c>
    </row>
    <row r="728" spans="1:13" x14ac:dyDescent="0.25">
      <c r="A728" s="2">
        <v>8421</v>
      </c>
      <c r="B728" s="2"/>
      <c r="C728" s="2" t="s">
        <v>5</v>
      </c>
      <c r="D728" s="2">
        <v>6</v>
      </c>
      <c r="E728" s="2">
        <v>4.2</v>
      </c>
      <c r="F728" s="12">
        <v>41153</v>
      </c>
      <c r="G728" s="18">
        <v>2013</v>
      </c>
      <c r="H728" s="2">
        <f ca="1">IF(G728=Inputs!$A$4,1,0)</f>
        <v>0</v>
      </c>
      <c r="I728" s="21">
        <f ca="1">IF(H728=1,HLOOKUP(MONTH(F728),Inputs!$B$11:$M$15,5),IF(YEAR($F728)&gt;$G728,0,IF(YEAR($F728)=$G728,HLOOKUP(MONTH(F728),Inputs!$B$11:$M$15,4),1)))</f>
        <v>1</v>
      </c>
      <c r="J728" s="2">
        <v>5</v>
      </c>
      <c r="K728" s="24">
        <f ca="1">$E728*I728*Inputs!$A$2</f>
        <v>4.620000000000001</v>
      </c>
      <c r="L728" s="11">
        <f ca="1">IFERROR(J728/K728,"")</f>
        <v>1.082251082251082</v>
      </c>
      <c r="M728" s="26">
        <f>J728/((8760)*(E728/1000))</f>
        <v>0.13589910850184819</v>
      </c>
    </row>
    <row r="729" spans="1:13" x14ac:dyDescent="0.25">
      <c r="A729" s="2">
        <v>2209</v>
      </c>
      <c r="B729" s="2"/>
      <c r="C729" s="2" t="s">
        <v>5</v>
      </c>
      <c r="D729" s="2">
        <v>2</v>
      </c>
      <c r="E729" s="2">
        <v>4.2</v>
      </c>
      <c r="F729" s="12">
        <v>40544</v>
      </c>
      <c r="G729" s="18">
        <v>2014</v>
      </c>
      <c r="H729" s="2">
        <f ca="1">IF(G729=Inputs!$A$4,1,0)</f>
        <v>0</v>
      </c>
      <c r="I729" s="21">
        <f ca="1">IF(H729=1,HLOOKUP(MONTH(F729),Inputs!$B$11:$M$15,5),IF(YEAR($F729)&gt;$G729,0,IF(YEAR($F729)=$G729,HLOOKUP(MONTH(F729),Inputs!$B$11:$M$15,4),1)))</f>
        <v>1</v>
      </c>
      <c r="J729" s="2">
        <v>5</v>
      </c>
      <c r="K729" s="24">
        <f ca="1">$E729*I729*Inputs!$A$2</f>
        <v>4.620000000000001</v>
      </c>
      <c r="L729" s="11">
        <f ca="1">IFERROR(J729/K729,"")</f>
        <v>1.082251082251082</v>
      </c>
      <c r="M729" s="26">
        <f>J729/((8760)*(E729/1000))</f>
        <v>0.13589910850184819</v>
      </c>
    </row>
    <row r="730" spans="1:13" x14ac:dyDescent="0.25">
      <c r="A730" s="2">
        <v>8421</v>
      </c>
      <c r="B730" s="2"/>
      <c r="C730" s="2" t="s">
        <v>5</v>
      </c>
      <c r="D730" s="2">
        <v>6</v>
      </c>
      <c r="E730" s="2">
        <v>4.2</v>
      </c>
      <c r="F730" s="12">
        <v>41153</v>
      </c>
      <c r="G730" s="18">
        <v>2014</v>
      </c>
      <c r="H730" s="2">
        <f ca="1">IF(G730=Inputs!$A$4,1,0)</f>
        <v>0</v>
      </c>
      <c r="I730" s="21">
        <f ca="1">IF(H730=1,HLOOKUP(MONTH(F730),Inputs!$B$11:$M$15,5),IF(YEAR($F730)&gt;$G730,0,IF(YEAR($F730)=$G730,HLOOKUP(MONTH(F730),Inputs!$B$11:$M$15,4),1)))</f>
        <v>1</v>
      </c>
      <c r="J730" s="2">
        <v>5</v>
      </c>
      <c r="K730" s="24">
        <f ca="1">$E730*I730*Inputs!$A$2</f>
        <v>4.620000000000001</v>
      </c>
      <c r="L730" s="11">
        <f ca="1">IFERROR(J730/K730,"")</f>
        <v>1.082251082251082</v>
      </c>
      <c r="M730" s="26">
        <f>J730/((8760)*(E730/1000))</f>
        <v>0.13589910850184819</v>
      </c>
    </row>
    <row r="731" spans="1:13" x14ac:dyDescent="0.25">
      <c r="A731" s="2">
        <v>937</v>
      </c>
      <c r="B731" s="2"/>
      <c r="C731" s="2" t="s">
        <v>5</v>
      </c>
      <c r="D731" s="2">
        <v>2</v>
      </c>
      <c r="E731" s="2">
        <v>5.04</v>
      </c>
      <c r="F731" s="12">
        <v>40299</v>
      </c>
      <c r="G731" s="18">
        <v>2012</v>
      </c>
      <c r="H731" s="2">
        <f ca="1">IF(G731=Inputs!$A$4,1,0)</f>
        <v>0</v>
      </c>
      <c r="I731" s="21">
        <f ca="1">IF(H731=1,HLOOKUP(MONTH(F731),Inputs!$B$11:$M$15,5),IF(YEAR($F731)&gt;$G731,0,IF(YEAR($F731)=$G731,HLOOKUP(MONTH(F731),Inputs!$B$11:$M$15,4),1)))</f>
        <v>1</v>
      </c>
      <c r="J731" s="2">
        <v>6</v>
      </c>
      <c r="K731" s="24">
        <f ca="1">$E731*I731*Inputs!$A$2</f>
        <v>5.5440000000000005</v>
      </c>
      <c r="L731" s="11">
        <f ca="1">IFERROR(J731/K731,"")</f>
        <v>1.0822510822510822</v>
      </c>
      <c r="M731" s="26">
        <f>J731/((8760)*(E731/1000))</f>
        <v>0.13589910850184822</v>
      </c>
    </row>
    <row r="732" spans="1:13" x14ac:dyDescent="0.25">
      <c r="A732" s="2">
        <v>1464</v>
      </c>
      <c r="B732" s="2"/>
      <c r="C732" s="2" t="s">
        <v>5</v>
      </c>
      <c r="D732" s="2">
        <v>2</v>
      </c>
      <c r="E732" s="2">
        <v>6.72</v>
      </c>
      <c r="F732" s="12">
        <v>40452</v>
      </c>
      <c r="G732" s="18">
        <v>2012</v>
      </c>
      <c r="H732" s="2">
        <f ca="1">IF(G732=Inputs!$A$4,1,0)</f>
        <v>0</v>
      </c>
      <c r="I732" s="21">
        <f ca="1">IF(H732=1,HLOOKUP(MONTH(F732),Inputs!$B$11:$M$15,5),IF(YEAR($F732)&gt;$G732,0,IF(YEAR($F732)=$G732,HLOOKUP(MONTH(F732),Inputs!$B$11:$M$15,4),1)))</f>
        <v>1</v>
      </c>
      <c r="J732" s="2">
        <v>8</v>
      </c>
      <c r="K732" s="24">
        <f ca="1">$E732*I732*Inputs!$A$2</f>
        <v>7.3920000000000003</v>
      </c>
      <c r="L732" s="11">
        <f ca="1">IFERROR(J732/K732,"")</f>
        <v>1.0822510822510822</v>
      </c>
      <c r="M732" s="26">
        <f>J732/((8760)*(E732/1000))</f>
        <v>0.13589910850184825</v>
      </c>
    </row>
    <row r="733" spans="1:13" x14ac:dyDescent="0.25">
      <c r="A733" s="2">
        <v>1464</v>
      </c>
      <c r="B733" s="2"/>
      <c r="C733" s="2" t="s">
        <v>5</v>
      </c>
      <c r="D733" s="2">
        <v>2</v>
      </c>
      <c r="E733" s="2">
        <v>6.72</v>
      </c>
      <c r="F733" s="12">
        <v>40452</v>
      </c>
      <c r="G733" s="18">
        <v>2014</v>
      </c>
      <c r="H733" s="2">
        <f ca="1">IF(G733=Inputs!$A$4,1,0)</f>
        <v>0</v>
      </c>
      <c r="I733" s="21">
        <f ca="1">IF(H733=1,HLOOKUP(MONTH(F733),Inputs!$B$11:$M$15,5),IF(YEAR($F733)&gt;$G733,0,IF(YEAR($F733)=$G733,HLOOKUP(MONTH(F733),Inputs!$B$11:$M$15,4),1)))</f>
        <v>1</v>
      </c>
      <c r="J733" s="2">
        <v>8</v>
      </c>
      <c r="K733" s="24">
        <f ca="1">$E733*I733*Inputs!$A$2</f>
        <v>7.3920000000000003</v>
      </c>
      <c r="L733" s="11">
        <f ca="1">IFERROR(J733/K733,"")</f>
        <v>1.0822510822510822</v>
      </c>
      <c r="M733" s="26">
        <f>J733/((8760)*(E733/1000))</f>
        <v>0.13589910850184825</v>
      </c>
    </row>
    <row r="734" spans="1:13" x14ac:dyDescent="0.25">
      <c r="A734" s="2">
        <v>3439</v>
      </c>
      <c r="B734" s="2"/>
      <c r="C734" s="2" t="s">
        <v>5</v>
      </c>
      <c r="D734" s="2">
        <v>6</v>
      </c>
      <c r="E734" s="2">
        <v>7.56</v>
      </c>
      <c r="F734" s="12">
        <v>40940</v>
      </c>
      <c r="G734" s="18">
        <v>2013</v>
      </c>
      <c r="H734" s="2">
        <f ca="1">IF(G734=Inputs!$A$4,1,0)</f>
        <v>0</v>
      </c>
      <c r="I734" s="21">
        <f ca="1">IF(H734=1,HLOOKUP(MONTH(F734),Inputs!$B$11:$M$15,5),IF(YEAR($F734)&gt;$G734,0,IF(YEAR($F734)=$G734,HLOOKUP(MONTH(F734),Inputs!$B$11:$M$15,4),1)))</f>
        <v>1</v>
      </c>
      <c r="J734" s="2">
        <v>9</v>
      </c>
      <c r="K734" s="24">
        <f ca="1">$E734*I734*Inputs!$A$2</f>
        <v>8.3160000000000007</v>
      </c>
      <c r="L734" s="11">
        <f ca="1">IFERROR(J734/K734,"")</f>
        <v>1.0822510822510822</v>
      </c>
      <c r="M734" s="26">
        <f>J734/((8760)*(E734/1000))</f>
        <v>0.13589910850184822</v>
      </c>
    </row>
    <row r="735" spans="1:13" x14ac:dyDescent="0.25">
      <c r="A735" s="2">
        <v>2209</v>
      </c>
      <c r="B735" s="2"/>
      <c r="C735" s="2" t="s">
        <v>5</v>
      </c>
      <c r="D735" s="2">
        <v>2</v>
      </c>
      <c r="E735" s="2">
        <v>4.2</v>
      </c>
      <c r="F735" s="12">
        <v>40544</v>
      </c>
      <c r="G735" s="18">
        <v>2011</v>
      </c>
      <c r="H735" s="2">
        <f ca="1">IF(G735=Inputs!$A$4,1,0)</f>
        <v>0</v>
      </c>
      <c r="I735" s="21">
        <f ca="1">IF(H735=1,HLOOKUP(MONTH(F735),Inputs!$B$11:$M$15,5),IF(YEAR($F735)&gt;$G735,0,IF(YEAR($F735)=$G735,HLOOKUP(MONTH(F735),Inputs!$B$11:$M$15,4),1)))</f>
        <v>0.99999999999999989</v>
      </c>
      <c r="J735" s="2">
        <v>5</v>
      </c>
      <c r="K735" s="24">
        <f ca="1">$E735*I735*Inputs!$A$2</f>
        <v>4.6199999999999992</v>
      </c>
      <c r="L735" s="11">
        <f ca="1">IFERROR(J735/K735,"")</f>
        <v>1.0822510822510825</v>
      </c>
      <c r="M735" s="26">
        <f>J735/((8760)*(E735/1000))</f>
        <v>0.13589910850184819</v>
      </c>
    </row>
    <row r="736" spans="1:13" x14ac:dyDescent="0.25">
      <c r="A736" s="2">
        <v>1664</v>
      </c>
      <c r="B736" s="2"/>
      <c r="C736" s="2" t="s">
        <v>5</v>
      </c>
      <c r="D736" s="2">
        <v>5</v>
      </c>
      <c r="E736" s="2">
        <v>9.1999999999999993</v>
      </c>
      <c r="F736" s="12">
        <v>40360</v>
      </c>
      <c r="G736" s="18">
        <v>2012</v>
      </c>
      <c r="H736" s="2">
        <f ca="1">IF(G736=Inputs!$A$4,1,0)</f>
        <v>0</v>
      </c>
      <c r="I736" s="21">
        <f ca="1">IF(H736=1,HLOOKUP(MONTH(F736),Inputs!$B$11:$M$15,5),IF(YEAR($F736)&gt;$G736,0,IF(YEAR($F736)=$G736,HLOOKUP(MONTH(F736),Inputs!$B$11:$M$15,4),1)))</f>
        <v>1</v>
      </c>
      <c r="J736" s="2">
        <v>11</v>
      </c>
      <c r="K736" s="24">
        <f ca="1">$E736*I736*Inputs!$A$2</f>
        <v>10.119999999999999</v>
      </c>
      <c r="L736" s="11">
        <f ca="1">IFERROR(J736/K736,"")</f>
        <v>1.0869565217391306</v>
      </c>
      <c r="M736" s="26">
        <f>J736/((8760)*(E736/1000))</f>
        <v>0.13648997419098671</v>
      </c>
    </row>
    <row r="737" spans="1:13" x14ac:dyDescent="0.25">
      <c r="A737" s="2">
        <v>1664</v>
      </c>
      <c r="B737" s="2"/>
      <c r="C737" s="2" t="s">
        <v>5</v>
      </c>
      <c r="D737" s="2">
        <v>5</v>
      </c>
      <c r="E737" s="2">
        <v>9.1999999999999993</v>
      </c>
      <c r="F737" s="12">
        <v>40360</v>
      </c>
      <c r="G737" s="18">
        <v>2013</v>
      </c>
      <c r="H737" s="2">
        <f ca="1">IF(G737=Inputs!$A$4,1,0)</f>
        <v>0</v>
      </c>
      <c r="I737" s="21">
        <f ca="1">IF(H737=1,HLOOKUP(MONTH(F737),Inputs!$B$11:$M$15,5),IF(YEAR($F737)&gt;$G737,0,IF(YEAR($F737)=$G737,HLOOKUP(MONTH(F737),Inputs!$B$11:$M$15,4),1)))</f>
        <v>1</v>
      </c>
      <c r="J737" s="2">
        <v>11</v>
      </c>
      <c r="K737" s="24">
        <f ca="1">$E737*I737*Inputs!$A$2</f>
        <v>10.119999999999999</v>
      </c>
      <c r="L737" s="11">
        <f ca="1">IFERROR(J737/K737,"")</f>
        <v>1.0869565217391306</v>
      </c>
      <c r="M737" s="26">
        <f>J737/((8760)*(E737/1000))</f>
        <v>0.13648997419098671</v>
      </c>
    </row>
    <row r="738" spans="1:13" x14ac:dyDescent="0.25">
      <c r="A738" s="2">
        <v>1664</v>
      </c>
      <c r="B738" s="2"/>
      <c r="C738" s="2" t="s">
        <v>5</v>
      </c>
      <c r="D738" s="2">
        <v>5</v>
      </c>
      <c r="E738" s="2">
        <v>9.1999999999999993</v>
      </c>
      <c r="F738" s="12">
        <v>40360</v>
      </c>
      <c r="G738" s="18">
        <v>2014</v>
      </c>
      <c r="H738" s="2">
        <f ca="1">IF(G738=Inputs!$A$4,1,0)</f>
        <v>0</v>
      </c>
      <c r="I738" s="21">
        <f ca="1">IF(H738=1,HLOOKUP(MONTH(F738),Inputs!$B$11:$M$15,5),IF(YEAR($F738)&gt;$G738,0,IF(YEAR($F738)=$G738,HLOOKUP(MONTH(F738),Inputs!$B$11:$M$15,4),1)))</f>
        <v>1</v>
      </c>
      <c r="J738" s="2">
        <v>11</v>
      </c>
      <c r="K738" s="24">
        <f ca="1">$E738*I738*Inputs!$A$2</f>
        <v>10.119999999999999</v>
      </c>
      <c r="L738" s="11">
        <f ca="1">IFERROR(J738/K738,"")</f>
        <v>1.0869565217391306</v>
      </c>
      <c r="M738" s="26">
        <f>J738/((8760)*(E738/1000))</f>
        <v>0.13648997419098671</v>
      </c>
    </row>
    <row r="739" spans="1:13" x14ac:dyDescent="0.25">
      <c r="A739" s="2">
        <v>1307</v>
      </c>
      <c r="B739" s="2"/>
      <c r="C739" s="2" t="s">
        <v>5</v>
      </c>
      <c r="D739" s="2">
        <v>2</v>
      </c>
      <c r="E739" s="2">
        <v>5.85</v>
      </c>
      <c r="F739" s="12">
        <v>40330</v>
      </c>
      <c r="G739" s="18">
        <v>2011</v>
      </c>
      <c r="H739" s="2">
        <f ca="1">IF(G739=Inputs!$A$4,1,0)</f>
        <v>0</v>
      </c>
      <c r="I739" s="21">
        <f ca="1">IF(H739=1,HLOOKUP(MONTH(F739),Inputs!$B$11:$M$15,5),IF(YEAR($F739)&gt;$G739,0,IF(YEAR($F739)=$G739,HLOOKUP(MONTH(F739),Inputs!$B$11:$M$15,4),1)))</f>
        <v>1</v>
      </c>
      <c r="J739" s="2">
        <v>7</v>
      </c>
      <c r="K739" s="24">
        <f ca="1">$E739*I739*Inputs!$A$2</f>
        <v>6.4350000000000005</v>
      </c>
      <c r="L739" s="11">
        <f ca="1">IFERROR(J739/K739,"")</f>
        <v>1.0878010878010878</v>
      </c>
      <c r="M739" s="26">
        <f>J739/((8760)*(E739/1000))</f>
        <v>0.13659602700698592</v>
      </c>
    </row>
    <row r="740" spans="1:13" x14ac:dyDescent="0.25">
      <c r="A740" s="2">
        <v>1307</v>
      </c>
      <c r="B740" s="2"/>
      <c r="C740" s="2" t="s">
        <v>5</v>
      </c>
      <c r="D740" s="2">
        <v>2</v>
      </c>
      <c r="E740" s="2">
        <v>5.85</v>
      </c>
      <c r="F740" s="12">
        <v>40330</v>
      </c>
      <c r="G740" s="18">
        <v>2013</v>
      </c>
      <c r="H740" s="2">
        <f ca="1">IF(G740=Inputs!$A$4,1,0)</f>
        <v>0</v>
      </c>
      <c r="I740" s="21">
        <f ca="1">IF(H740=1,HLOOKUP(MONTH(F740),Inputs!$B$11:$M$15,5),IF(YEAR($F740)&gt;$G740,0,IF(YEAR($F740)=$G740,HLOOKUP(MONTH(F740),Inputs!$B$11:$M$15,4),1)))</f>
        <v>1</v>
      </c>
      <c r="J740" s="2">
        <v>7</v>
      </c>
      <c r="K740" s="24">
        <f ca="1">$E740*I740*Inputs!$A$2</f>
        <v>6.4350000000000005</v>
      </c>
      <c r="L740" s="11">
        <f ca="1">IFERROR(J740/K740,"")</f>
        <v>1.0878010878010878</v>
      </c>
      <c r="M740" s="26">
        <f>J740/((8760)*(E740/1000))</f>
        <v>0.13659602700698592</v>
      </c>
    </row>
    <row r="741" spans="1:13" x14ac:dyDescent="0.25">
      <c r="A741" s="2">
        <v>1307</v>
      </c>
      <c r="B741" s="2"/>
      <c r="C741" s="2" t="s">
        <v>5</v>
      </c>
      <c r="D741" s="2">
        <v>2</v>
      </c>
      <c r="E741" s="2">
        <v>5.85</v>
      </c>
      <c r="F741" s="12">
        <v>40330</v>
      </c>
      <c r="G741" s="18">
        <v>2014</v>
      </c>
      <c r="H741" s="2">
        <f ca="1">IF(G741=Inputs!$A$4,1,0)</f>
        <v>0</v>
      </c>
      <c r="I741" s="21">
        <f ca="1">IF(H741=1,HLOOKUP(MONTH(F741),Inputs!$B$11:$M$15,5),IF(YEAR($F741)&gt;$G741,0,IF(YEAR($F741)=$G741,HLOOKUP(MONTH(F741),Inputs!$B$11:$M$15,4),1)))</f>
        <v>1</v>
      </c>
      <c r="J741" s="2">
        <v>7</v>
      </c>
      <c r="K741" s="24">
        <f ca="1">$E741*I741*Inputs!$A$2</f>
        <v>6.4350000000000005</v>
      </c>
      <c r="L741" s="11">
        <f ca="1">IFERROR(J741/K741,"")</f>
        <v>1.0878010878010878</v>
      </c>
      <c r="M741" s="26">
        <f>J741/((8760)*(E741/1000))</f>
        <v>0.13659602700698592</v>
      </c>
    </row>
    <row r="742" spans="1:13" x14ac:dyDescent="0.25">
      <c r="A742" s="2">
        <v>1723</v>
      </c>
      <c r="B742" s="2"/>
      <c r="C742" s="2" t="s">
        <v>5</v>
      </c>
      <c r="D742" s="2">
        <v>5</v>
      </c>
      <c r="E742" s="2">
        <v>7.52</v>
      </c>
      <c r="F742" s="12">
        <v>40452</v>
      </c>
      <c r="G742" s="18">
        <v>2011</v>
      </c>
      <c r="H742" s="2">
        <f ca="1">IF(G742=Inputs!$A$4,1,0)</f>
        <v>0</v>
      </c>
      <c r="I742" s="21">
        <f ca="1">IF(H742=1,HLOOKUP(MONTH(F742),Inputs!$B$11:$M$15,5),IF(YEAR($F742)&gt;$G742,0,IF(YEAR($F742)=$G742,HLOOKUP(MONTH(F742),Inputs!$B$11:$M$15,4),1)))</f>
        <v>1</v>
      </c>
      <c r="J742" s="2">
        <v>9</v>
      </c>
      <c r="K742" s="24">
        <f ca="1">$E742*I742*Inputs!$A$2</f>
        <v>8.2720000000000002</v>
      </c>
      <c r="L742" s="11">
        <f ca="1">IFERROR(J742/K742,"")</f>
        <v>1.0880077369439072</v>
      </c>
      <c r="M742" s="26">
        <f>J742/((8760)*(E742/1000))</f>
        <v>0.13662197610026233</v>
      </c>
    </row>
    <row r="743" spans="1:13" x14ac:dyDescent="0.25">
      <c r="A743" s="2">
        <v>1723</v>
      </c>
      <c r="B743" s="2"/>
      <c r="C743" s="2" t="s">
        <v>5</v>
      </c>
      <c r="D743" s="2">
        <v>5</v>
      </c>
      <c r="E743" s="2">
        <v>7.52</v>
      </c>
      <c r="F743" s="12">
        <v>40452</v>
      </c>
      <c r="G743" s="18">
        <v>2012</v>
      </c>
      <c r="H743" s="2">
        <f ca="1">IF(G743=Inputs!$A$4,1,0)</f>
        <v>0</v>
      </c>
      <c r="I743" s="21">
        <f ca="1">IF(H743=1,HLOOKUP(MONTH(F743),Inputs!$B$11:$M$15,5),IF(YEAR($F743)&gt;$G743,0,IF(YEAR($F743)=$G743,HLOOKUP(MONTH(F743),Inputs!$B$11:$M$15,4),1)))</f>
        <v>1</v>
      </c>
      <c r="J743" s="2">
        <v>9</v>
      </c>
      <c r="K743" s="24">
        <f ca="1">$E743*I743*Inputs!$A$2</f>
        <v>8.2720000000000002</v>
      </c>
      <c r="L743" s="11">
        <f ca="1">IFERROR(J743/K743,"")</f>
        <v>1.0880077369439072</v>
      </c>
      <c r="M743" s="26">
        <f>J743/((8760)*(E743/1000))</f>
        <v>0.13662197610026233</v>
      </c>
    </row>
    <row r="744" spans="1:13" x14ac:dyDescent="0.25">
      <c r="A744" s="2">
        <v>1723</v>
      </c>
      <c r="B744" s="2"/>
      <c r="C744" s="2" t="s">
        <v>5</v>
      </c>
      <c r="D744" s="2">
        <v>5</v>
      </c>
      <c r="E744" s="2">
        <v>7.52</v>
      </c>
      <c r="F744" s="12">
        <v>40452</v>
      </c>
      <c r="G744" s="18">
        <v>2014</v>
      </c>
      <c r="H744" s="2">
        <f ca="1">IF(G744=Inputs!$A$4,1,0)</f>
        <v>0</v>
      </c>
      <c r="I744" s="21">
        <f ca="1">IF(H744=1,HLOOKUP(MONTH(F744),Inputs!$B$11:$M$15,5),IF(YEAR($F744)&gt;$G744,0,IF(YEAR($F744)=$G744,HLOOKUP(MONTH(F744),Inputs!$B$11:$M$15,4),1)))</f>
        <v>1</v>
      </c>
      <c r="J744" s="2">
        <v>9</v>
      </c>
      <c r="K744" s="24">
        <f ca="1">$E744*I744*Inputs!$A$2</f>
        <v>8.2720000000000002</v>
      </c>
      <c r="L744" s="11">
        <f ca="1">IFERROR(J744/K744,"")</f>
        <v>1.0880077369439072</v>
      </c>
      <c r="M744" s="26">
        <f>J744/((8760)*(E744/1000))</f>
        <v>0.13662197610026233</v>
      </c>
    </row>
    <row r="745" spans="1:13" x14ac:dyDescent="0.25">
      <c r="A745" s="2">
        <v>774</v>
      </c>
      <c r="B745" s="2"/>
      <c r="C745" s="2" t="s">
        <v>5</v>
      </c>
      <c r="D745" s="2">
        <v>2</v>
      </c>
      <c r="E745" s="2">
        <v>5</v>
      </c>
      <c r="F745" s="12">
        <v>40269</v>
      </c>
      <c r="G745" s="18">
        <v>2011</v>
      </c>
      <c r="H745" s="2">
        <f ca="1">IF(G745=Inputs!$A$4,1,0)</f>
        <v>0</v>
      </c>
      <c r="I745" s="21">
        <f ca="1">IF(H745=1,HLOOKUP(MONTH(F745),Inputs!$B$11:$M$15,5),IF(YEAR($F745)&gt;$G745,0,IF(YEAR($F745)=$G745,HLOOKUP(MONTH(F745),Inputs!$B$11:$M$15,4),1)))</f>
        <v>1</v>
      </c>
      <c r="J745" s="2">
        <v>6</v>
      </c>
      <c r="K745" s="24">
        <f ca="1">$E745*I745*Inputs!$A$2</f>
        <v>5.5</v>
      </c>
      <c r="L745" s="11">
        <f ca="1">IFERROR(J745/K745,"")</f>
        <v>1.0909090909090908</v>
      </c>
      <c r="M745" s="26">
        <f>J745/((8760)*(E745/1000))</f>
        <v>0.13698630136986301</v>
      </c>
    </row>
    <row r="746" spans="1:13" x14ac:dyDescent="0.25">
      <c r="A746" s="2">
        <v>774</v>
      </c>
      <c r="B746" s="2"/>
      <c r="C746" s="2" t="s">
        <v>5</v>
      </c>
      <c r="D746" s="2">
        <v>2</v>
      </c>
      <c r="E746" s="2">
        <v>5</v>
      </c>
      <c r="F746" s="12">
        <v>40269</v>
      </c>
      <c r="G746" s="18">
        <v>2012</v>
      </c>
      <c r="H746" s="2">
        <f ca="1">IF(G746=Inputs!$A$4,1,0)</f>
        <v>0</v>
      </c>
      <c r="I746" s="21">
        <f ca="1">IF(H746=1,HLOOKUP(MONTH(F746),Inputs!$B$11:$M$15,5),IF(YEAR($F746)&gt;$G746,0,IF(YEAR($F746)=$G746,HLOOKUP(MONTH(F746),Inputs!$B$11:$M$15,4),1)))</f>
        <v>1</v>
      </c>
      <c r="J746" s="2">
        <v>6</v>
      </c>
      <c r="K746" s="24">
        <f ca="1">$E746*I746*Inputs!$A$2</f>
        <v>5.5</v>
      </c>
      <c r="L746" s="11">
        <f ca="1">IFERROR(J746/K746,"")</f>
        <v>1.0909090909090908</v>
      </c>
      <c r="M746" s="26">
        <f>J746/((8760)*(E746/1000))</f>
        <v>0.13698630136986301</v>
      </c>
    </row>
    <row r="747" spans="1:13" x14ac:dyDescent="0.25">
      <c r="A747" s="2">
        <v>774</v>
      </c>
      <c r="B747" s="2"/>
      <c r="C747" s="2" t="s">
        <v>5</v>
      </c>
      <c r="D747" s="2">
        <v>2</v>
      </c>
      <c r="E747" s="2">
        <v>5</v>
      </c>
      <c r="F747" s="12">
        <v>40269</v>
      </c>
      <c r="G747" s="18">
        <v>2014</v>
      </c>
      <c r="H747" s="2">
        <f ca="1">IF(G747=Inputs!$A$4,1,0)</f>
        <v>0</v>
      </c>
      <c r="I747" s="21">
        <f ca="1">IF(H747=1,HLOOKUP(MONTH(F747),Inputs!$B$11:$M$15,5),IF(YEAR($F747)&gt;$G747,0,IF(YEAR($F747)=$G747,HLOOKUP(MONTH(F747),Inputs!$B$11:$M$15,4),1)))</f>
        <v>1</v>
      </c>
      <c r="J747" s="2">
        <v>6</v>
      </c>
      <c r="K747" s="24">
        <f ca="1">$E747*I747*Inputs!$A$2</f>
        <v>5.5</v>
      </c>
      <c r="L747" s="11">
        <f ca="1">IFERROR(J747/K747,"")</f>
        <v>1.0909090909090908</v>
      </c>
      <c r="M747" s="26">
        <f>J747/((8760)*(E747/1000))</f>
        <v>0.13698630136986301</v>
      </c>
    </row>
    <row r="748" spans="1:13" x14ac:dyDescent="0.25">
      <c r="A748" s="2">
        <v>8390</v>
      </c>
      <c r="B748" s="2"/>
      <c r="C748" s="2" t="s">
        <v>5</v>
      </c>
      <c r="D748" s="2">
        <v>6</v>
      </c>
      <c r="E748" s="2">
        <v>6.665</v>
      </c>
      <c r="F748" s="12">
        <v>41183</v>
      </c>
      <c r="G748" s="18">
        <v>2013</v>
      </c>
      <c r="H748" s="2">
        <f ca="1">IF(G748=Inputs!$A$4,1,0)</f>
        <v>0</v>
      </c>
      <c r="I748" s="21">
        <f ca="1">IF(H748=1,HLOOKUP(MONTH(F748),Inputs!$B$11:$M$15,5),IF(YEAR($F748)&gt;$G748,0,IF(YEAR($F748)=$G748,HLOOKUP(MONTH(F748),Inputs!$B$11:$M$15,4),1)))</f>
        <v>1</v>
      </c>
      <c r="J748" s="2">
        <v>8</v>
      </c>
      <c r="K748" s="24">
        <f ca="1">$E748*I748*Inputs!$A$2</f>
        <v>7.331500000000001</v>
      </c>
      <c r="L748" s="11">
        <f ca="1">IFERROR(J748/K748,"")</f>
        <v>1.0911818863806859</v>
      </c>
      <c r="M748" s="26">
        <f>J748/((8760)*(E748/1000))</f>
        <v>0.13702055650899025</v>
      </c>
    </row>
    <row r="749" spans="1:13" x14ac:dyDescent="0.25">
      <c r="A749" s="2">
        <v>8390</v>
      </c>
      <c r="B749" s="2"/>
      <c r="C749" s="2" t="s">
        <v>5</v>
      </c>
      <c r="D749" s="2">
        <v>6</v>
      </c>
      <c r="E749" s="2">
        <v>6.665</v>
      </c>
      <c r="F749" s="12">
        <v>41183</v>
      </c>
      <c r="G749" s="18">
        <v>2014</v>
      </c>
      <c r="H749" s="2">
        <f ca="1">IF(G749=Inputs!$A$4,1,0)</f>
        <v>0</v>
      </c>
      <c r="I749" s="21">
        <f ca="1">IF(H749=1,HLOOKUP(MONTH(F749),Inputs!$B$11:$M$15,5),IF(YEAR($F749)&gt;$G749,0,IF(YEAR($F749)=$G749,HLOOKUP(MONTH(F749),Inputs!$B$11:$M$15,4),1)))</f>
        <v>1</v>
      </c>
      <c r="J749" s="2">
        <v>8</v>
      </c>
      <c r="K749" s="24">
        <f ca="1">$E749*I749*Inputs!$A$2</f>
        <v>7.331500000000001</v>
      </c>
      <c r="L749" s="11">
        <f ca="1">IFERROR(J749/K749,"")</f>
        <v>1.0911818863806859</v>
      </c>
      <c r="M749" s="26">
        <f>J749/((8760)*(E749/1000))</f>
        <v>0.13702055650899025</v>
      </c>
    </row>
    <row r="750" spans="1:13" x14ac:dyDescent="0.25">
      <c r="A750" s="2">
        <v>2361</v>
      </c>
      <c r="B750" s="2"/>
      <c r="C750" s="2" t="s">
        <v>5</v>
      </c>
      <c r="D750" s="2">
        <v>8</v>
      </c>
      <c r="E750" s="2">
        <v>4.9950000000000001</v>
      </c>
      <c r="F750" s="12">
        <v>40603</v>
      </c>
      <c r="G750" s="18">
        <v>2013</v>
      </c>
      <c r="H750" s="2">
        <f ca="1">IF(G750=Inputs!$A$4,1,0)</f>
        <v>0</v>
      </c>
      <c r="I750" s="21">
        <f ca="1">IF(H750=1,HLOOKUP(MONTH(F750),Inputs!$B$11:$M$15,5),IF(YEAR($F750)&gt;$G750,0,IF(YEAR($F750)=$G750,HLOOKUP(MONTH(F750),Inputs!$B$11:$M$15,4),1)))</f>
        <v>1</v>
      </c>
      <c r="J750" s="2">
        <v>6</v>
      </c>
      <c r="K750" s="24">
        <f ca="1">$E750*I750*Inputs!$A$2</f>
        <v>5.4945000000000004</v>
      </c>
      <c r="L750" s="11">
        <f ca="1">IFERROR(J750/K750,"")</f>
        <v>1.0920010920010919</v>
      </c>
      <c r="M750" s="26">
        <f>J750/((8760)*(E750/1000))</f>
        <v>0.13712342479465767</v>
      </c>
    </row>
    <row r="751" spans="1:13" x14ac:dyDescent="0.25">
      <c r="A751" s="2">
        <v>689</v>
      </c>
      <c r="B751" s="2"/>
      <c r="C751" s="2" t="s">
        <v>5</v>
      </c>
      <c r="D751" s="2">
        <v>2</v>
      </c>
      <c r="E751" s="2">
        <v>3.3210000000000002</v>
      </c>
      <c r="F751" s="12">
        <v>40330</v>
      </c>
      <c r="G751" s="18">
        <v>2011</v>
      </c>
      <c r="H751" s="2">
        <f ca="1">IF(G751=Inputs!$A$4,1,0)</f>
        <v>0</v>
      </c>
      <c r="I751" s="21">
        <f ca="1">IF(H751=1,HLOOKUP(MONTH(F751),Inputs!$B$11:$M$15,5),IF(YEAR($F751)&gt;$G751,0,IF(YEAR($F751)=$G751,HLOOKUP(MONTH(F751),Inputs!$B$11:$M$15,4),1)))</f>
        <v>1</v>
      </c>
      <c r="J751" s="2">
        <v>4</v>
      </c>
      <c r="K751" s="24">
        <f ca="1">$E751*I751*Inputs!$A$2</f>
        <v>3.6531000000000007</v>
      </c>
      <c r="L751" s="11">
        <f ca="1">IFERROR(J751/K751,"")</f>
        <v>1.0949604445539403</v>
      </c>
      <c r="M751" s="26">
        <f>J751/((8760)*(E751/1000))</f>
        <v>0.13749503299193316</v>
      </c>
    </row>
    <row r="752" spans="1:13" x14ac:dyDescent="0.25">
      <c r="A752" s="2">
        <v>812</v>
      </c>
      <c r="B752" s="2"/>
      <c r="C752" s="2" t="s">
        <v>5</v>
      </c>
      <c r="D752" s="2">
        <v>2</v>
      </c>
      <c r="E752" s="2">
        <v>3.3210000000000002</v>
      </c>
      <c r="F752" s="12">
        <v>40360</v>
      </c>
      <c r="G752" s="18">
        <v>2012</v>
      </c>
      <c r="H752" s="2">
        <f ca="1">IF(G752=Inputs!$A$4,1,0)</f>
        <v>0</v>
      </c>
      <c r="I752" s="21">
        <f ca="1">IF(H752=1,HLOOKUP(MONTH(F752),Inputs!$B$11:$M$15,5),IF(YEAR($F752)&gt;$G752,0,IF(YEAR($F752)=$G752,HLOOKUP(MONTH(F752),Inputs!$B$11:$M$15,4),1)))</f>
        <v>1</v>
      </c>
      <c r="J752" s="2">
        <v>4</v>
      </c>
      <c r="K752" s="24">
        <f ca="1">$E752*I752*Inputs!$A$2</f>
        <v>3.6531000000000007</v>
      </c>
      <c r="L752" s="11">
        <f ca="1">IFERROR(J752/K752,"")</f>
        <v>1.0949604445539403</v>
      </c>
      <c r="M752" s="26">
        <f>J752/((8760)*(E752/1000))</f>
        <v>0.13749503299193316</v>
      </c>
    </row>
    <row r="753" spans="1:13" x14ac:dyDescent="0.25">
      <c r="A753" s="2">
        <v>838</v>
      </c>
      <c r="B753" s="2"/>
      <c r="C753" s="2" t="s">
        <v>5</v>
      </c>
      <c r="D753" s="2">
        <v>2</v>
      </c>
      <c r="E753" s="2">
        <v>3.3210000000000002</v>
      </c>
      <c r="F753" s="12">
        <v>40360</v>
      </c>
      <c r="G753" s="18">
        <v>2012</v>
      </c>
      <c r="H753" s="2">
        <f ca="1">IF(G753=Inputs!$A$4,1,0)</f>
        <v>0</v>
      </c>
      <c r="I753" s="21">
        <f ca="1">IF(H753=1,HLOOKUP(MONTH(F753),Inputs!$B$11:$M$15,5),IF(YEAR($F753)&gt;$G753,0,IF(YEAR($F753)=$G753,HLOOKUP(MONTH(F753),Inputs!$B$11:$M$15,4),1)))</f>
        <v>1</v>
      </c>
      <c r="J753" s="2">
        <v>4</v>
      </c>
      <c r="K753" s="24">
        <f ca="1">$E753*I753*Inputs!$A$2</f>
        <v>3.6531000000000007</v>
      </c>
      <c r="L753" s="11">
        <f ca="1">IFERROR(J753/K753,"")</f>
        <v>1.0949604445539403</v>
      </c>
      <c r="M753" s="26">
        <f>J753/((8760)*(E753/1000))</f>
        <v>0.13749503299193316</v>
      </c>
    </row>
    <row r="754" spans="1:13" x14ac:dyDescent="0.25">
      <c r="A754" s="2">
        <v>591</v>
      </c>
      <c r="B754" s="2"/>
      <c r="C754" s="2" t="s">
        <v>5</v>
      </c>
      <c r="D754" s="2">
        <v>2</v>
      </c>
      <c r="E754" s="2">
        <v>3.3210000000000002</v>
      </c>
      <c r="F754" s="12">
        <v>40299</v>
      </c>
      <c r="G754" s="18">
        <v>2013</v>
      </c>
      <c r="H754" s="2">
        <f ca="1">IF(G754=Inputs!$A$4,1,0)</f>
        <v>0</v>
      </c>
      <c r="I754" s="21">
        <f ca="1">IF(H754=1,HLOOKUP(MONTH(F754),Inputs!$B$11:$M$15,5),IF(YEAR($F754)&gt;$G754,0,IF(YEAR($F754)=$G754,HLOOKUP(MONTH(F754),Inputs!$B$11:$M$15,4),1)))</f>
        <v>1</v>
      </c>
      <c r="J754" s="2">
        <v>4</v>
      </c>
      <c r="K754" s="24">
        <f ca="1">$E754*I754*Inputs!$A$2</f>
        <v>3.6531000000000007</v>
      </c>
      <c r="L754" s="11">
        <f ca="1">IFERROR(J754/K754,"")</f>
        <v>1.0949604445539403</v>
      </c>
      <c r="M754" s="26">
        <f>J754/((8760)*(E754/1000))</f>
        <v>0.13749503299193316</v>
      </c>
    </row>
    <row r="755" spans="1:13" x14ac:dyDescent="0.25">
      <c r="A755" s="2">
        <v>684</v>
      </c>
      <c r="B755" s="2"/>
      <c r="C755" s="2" t="s">
        <v>5</v>
      </c>
      <c r="D755" s="2">
        <v>2</v>
      </c>
      <c r="E755" s="2">
        <v>3.3210000000000002</v>
      </c>
      <c r="F755" s="12">
        <v>40299</v>
      </c>
      <c r="G755" s="18">
        <v>2013</v>
      </c>
      <c r="H755" s="2">
        <f ca="1">IF(G755=Inputs!$A$4,1,0)</f>
        <v>0</v>
      </c>
      <c r="I755" s="21">
        <f ca="1">IF(H755=1,HLOOKUP(MONTH(F755),Inputs!$B$11:$M$15,5),IF(YEAR($F755)&gt;$G755,0,IF(YEAR($F755)=$G755,HLOOKUP(MONTH(F755),Inputs!$B$11:$M$15,4),1)))</f>
        <v>1</v>
      </c>
      <c r="J755" s="2">
        <v>4</v>
      </c>
      <c r="K755" s="24">
        <f ca="1">$E755*I755*Inputs!$A$2</f>
        <v>3.6531000000000007</v>
      </c>
      <c r="L755" s="11">
        <f ca="1">IFERROR(J755/K755,"")</f>
        <v>1.0949604445539403</v>
      </c>
      <c r="M755" s="26">
        <f>J755/((8760)*(E755/1000))</f>
        <v>0.13749503299193316</v>
      </c>
    </row>
    <row r="756" spans="1:13" x14ac:dyDescent="0.25">
      <c r="A756" s="2">
        <v>689</v>
      </c>
      <c r="B756" s="2"/>
      <c r="C756" s="2" t="s">
        <v>5</v>
      </c>
      <c r="D756" s="2">
        <v>2</v>
      </c>
      <c r="E756" s="2">
        <v>3.3210000000000002</v>
      </c>
      <c r="F756" s="12">
        <v>40330</v>
      </c>
      <c r="G756" s="18">
        <v>2014</v>
      </c>
      <c r="H756" s="2">
        <f ca="1">IF(G756=Inputs!$A$4,1,0)</f>
        <v>0</v>
      </c>
      <c r="I756" s="21">
        <f ca="1">IF(H756=1,HLOOKUP(MONTH(F756),Inputs!$B$11:$M$15,5),IF(YEAR($F756)&gt;$G756,0,IF(YEAR($F756)=$G756,HLOOKUP(MONTH(F756),Inputs!$B$11:$M$15,4),1)))</f>
        <v>1</v>
      </c>
      <c r="J756" s="2">
        <v>4</v>
      </c>
      <c r="K756" s="24">
        <f ca="1">$E756*I756*Inputs!$A$2</f>
        <v>3.6531000000000007</v>
      </c>
      <c r="L756" s="11">
        <f ca="1">IFERROR(J756/K756,"")</f>
        <v>1.0949604445539403</v>
      </c>
      <c r="M756" s="26">
        <f>J756/((8760)*(E756/1000))</f>
        <v>0.13749503299193316</v>
      </c>
    </row>
    <row r="757" spans="1:13" x14ac:dyDescent="0.25">
      <c r="A757" s="2">
        <v>925</v>
      </c>
      <c r="B757" s="2"/>
      <c r="C757" s="2" t="s">
        <v>5</v>
      </c>
      <c r="D757" s="2">
        <v>6</v>
      </c>
      <c r="E757" s="2">
        <v>14.1</v>
      </c>
      <c r="F757" s="12">
        <v>40179</v>
      </c>
      <c r="G757" s="18">
        <v>2013</v>
      </c>
      <c r="H757" s="2">
        <f ca="1">IF(G757=Inputs!$A$4,1,0)</f>
        <v>0</v>
      </c>
      <c r="I757" s="21">
        <f ca="1">IF(H757=1,HLOOKUP(MONTH(F757),Inputs!$B$11:$M$15,5),IF(YEAR($F757)&gt;$G757,0,IF(YEAR($F757)=$G757,HLOOKUP(MONTH(F757),Inputs!$B$11:$M$15,4),1)))</f>
        <v>1</v>
      </c>
      <c r="J757" s="2">
        <v>17</v>
      </c>
      <c r="K757" s="24">
        <f ca="1">$E757*I757*Inputs!$A$2</f>
        <v>15.510000000000002</v>
      </c>
      <c r="L757" s="11">
        <f ca="1">IFERROR(J757/K757,"")</f>
        <v>1.0960670535138619</v>
      </c>
      <c r="M757" s="26">
        <f>J757/((8760)*(E757/1000))</f>
        <v>0.13763399073804206</v>
      </c>
    </row>
    <row r="758" spans="1:13" x14ac:dyDescent="0.25">
      <c r="A758" s="2">
        <v>8334</v>
      </c>
      <c r="B758" s="2"/>
      <c r="C758" s="2" t="s">
        <v>5</v>
      </c>
      <c r="D758" s="2">
        <v>8</v>
      </c>
      <c r="E758" s="2">
        <v>5.8049999999999997</v>
      </c>
      <c r="F758" s="12">
        <v>41153</v>
      </c>
      <c r="G758" s="18">
        <v>2013</v>
      </c>
      <c r="H758" s="2">
        <f ca="1">IF(G758=Inputs!$A$4,1,0)</f>
        <v>0</v>
      </c>
      <c r="I758" s="21">
        <f ca="1">IF(H758=1,HLOOKUP(MONTH(F758),Inputs!$B$11:$M$15,5),IF(YEAR($F758)&gt;$G758,0,IF(YEAR($F758)=$G758,HLOOKUP(MONTH(F758),Inputs!$B$11:$M$15,4),1)))</f>
        <v>1</v>
      </c>
      <c r="J758" s="2">
        <v>7</v>
      </c>
      <c r="K758" s="24">
        <f ca="1">$E758*I758*Inputs!$A$2</f>
        <v>6.3855000000000004</v>
      </c>
      <c r="L758" s="11">
        <f ca="1">IFERROR(J758/K758,"")</f>
        <v>1.0962336543731892</v>
      </c>
      <c r="M758" s="26">
        <f>J758/((8760)*(E758/1000))</f>
        <v>0.13765491093727264</v>
      </c>
    </row>
    <row r="759" spans="1:13" x14ac:dyDescent="0.25">
      <c r="A759" s="2">
        <v>8354</v>
      </c>
      <c r="B759" s="2"/>
      <c r="C759" s="2" t="s">
        <v>5</v>
      </c>
      <c r="D759" s="2">
        <v>13</v>
      </c>
      <c r="E759" s="2">
        <v>5.8049999999999997</v>
      </c>
      <c r="F759" s="12">
        <v>41122</v>
      </c>
      <c r="G759" s="18">
        <v>2013</v>
      </c>
      <c r="H759" s="2">
        <f ca="1">IF(G759=Inputs!$A$4,1,0)</f>
        <v>0</v>
      </c>
      <c r="I759" s="21">
        <f ca="1">IF(H759=1,HLOOKUP(MONTH(F759),Inputs!$B$11:$M$15,5),IF(YEAR($F759)&gt;$G759,0,IF(YEAR($F759)=$G759,HLOOKUP(MONTH(F759),Inputs!$B$11:$M$15,4),1)))</f>
        <v>1</v>
      </c>
      <c r="J759" s="2">
        <v>7</v>
      </c>
      <c r="K759" s="24">
        <f ca="1">$E759*I759*Inputs!$A$2</f>
        <v>6.3855000000000004</v>
      </c>
      <c r="L759" s="11">
        <f ca="1">IFERROR(J759/K759,"")</f>
        <v>1.0962336543731892</v>
      </c>
      <c r="M759" s="26">
        <f>J759/((8760)*(E759/1000))</f>
        <v>0.13765491093727264</v>
      </c>
    </row>
    <row r="760" spans="1:13" x14ac:dyDescent="0.25">
      <c r="A760" s="2">
        <v>8418</v>
      </c>
      <c r="B760" s="2"/>
      <c r="C760" s="2" t="s">
        <v>5</v>
      </c>
      <c r="D760" s="2">
        <v>6</v>
      </c>
      <c r="E760" s="2">
        <v>5.8049999999999997</v>
      </c>
      <c r="F760" s="12">
        <v>41183</v>
      </c>
      <c r="G760" s="18">
        <v>2013</v>
      </c>
      <c r="H760" s="2">
        <f ca="1">IF(G760=Inputs!$A$4,1,0)</f>
        <v>0</v>
      </c>
      <c r="I760" s="21">
        <f ca="1">IF(H760=1,HLOOKUP(MONTH(F760),Inputs!$B$11:$M$15,5),IF(YEAR($F760)&gt;$G760,0,IF(YEAR($F760)=$G760,HLOOKUP(MONTH(F760),Inputs!$B$11:$M$15,4),1)))</f>
        <v>1</v>
      </c>
      <c r="J760" s="2">
        <v>7</v>
      </c>
      <c r="K760" s="24">
        <f ca="1">$E760*I760*Inputs!$A$2</f>
        <v>6.3855000000000004</v>
      </c>
      <c r="L760" s="11">
        <f ca="1">IFERROR(J760/K760,"")</f>
        <v>1.0962336543731892</v>
      </c>
      <c r="M760" s="26">
        <f>J760/((8760)*(E760/1000))</f>
        <v>0.13765491093727264</v>
      </c>
    </row>
    <row r="761" spans="1:13" x14ac:dyDescent="0.25">
      <c r="A761" s="2">
        <v>8334</v>
      </c>
      <c r="B761" s="2"/>
      <c r="C761" s="2" t="s">
        <v>5</v>
      </c>
      <c r="D761" s="2">
        <v>8</v>
      </c>
      <c r="E761" s="2">
        <v>5.8049999999999997</v>
      </c>
      <c r="F761" s="12">
        <v>41153</v>
      </c>
      <c r="G761" s="18">
        <v>2014</v>
      </c>
      <c r="H761" s="2">
        <f ca="1">IF(G761=Inputs!$A$4,1,0)</f>
        <v>0</v>
      </c>
      <c r="I761" s="21">
        <f ca="1">IF(H761=1,HLOOKUP(MONTH(F761),Inputs!$B$11:$M$15,5),IF(YEAR($F761)&gt;$G761,0,IF(YEAR($F761)=$G761,HLOOKUP(MONTH(F761),Inputs!$B$11:$M$15,4),1)))</f>
        <v>1</v>
      </c>
      <c r="J761" s="2">
        <v>7</v>
      </c>
      <c r="K761" s="24">
        <f ca="1">$E761*I761*Inputs!$A$2</f>
        <v>6.3855000000000004</v>
      </c>
      <c r="L761" s="11">
        <f ca="1">IFERROR(J761/K761,"")</f>
        <v>1.0962336543731892</v>
      </c>
      <c r="M761" s="26">
        <f>J761/((8760)*(E761/1000))</f>
        <v>0.13765491093727264</v>
      </c>
    </row>
    <row r="762" spans="1:13" x14ac:dyDescent="0.25">
      <c r="A762" s="2">
        <v>8414</v>
      </c>
      <c r="B762" s="2"/>
      <c r="C762" s="2" t="s">
        <v>5</v>
      </c>
      <c r="D762" s="2">
        <v>6</v>
      </c>
      <c r="E762" s="2">
        <v>5.8049999999999997</v>
      </c>
      <c r="F762" s="12">
        <v>41183</v>
      </c>
      <c r="G762" s="18">
        <v>2014</v>
      </c>
      <c r="H762" s="2">
        <f ca="1">IF(G762=Inputs!$A$4,1,0)</f>
        <v>0</v>
      </c>
      <c r="I762" s="21">
        <f ca="1">IF(H762=1,HLOOKUP(MONTH(F762),Inputs!$B$11:$M$15,5),IF(YEAR($F762)&gt;$G762,0,IF(YEAR($F762)=$G762,HLOOKUP(MONTH(F762),Inputs!$B$11:$M$15,4),1)))</f>
        <v>1</v>
      </c>
      <c r="J762" s="2">
        <v>7</v>
      </c>
      <c r="K762" s="24">
        <f ca="1">$E762*I762*Inputs!$A$2</f>
        <v>6.3855000000000004</v>
      </c>
      <c r="L762" s="11">
        <f ca="1">IFERROR(J762/K762,"")</f>
        <v>1.0962336543731892</v>
      </c>
      <c r="M762" s="26">
        <f>J762/((8760)*(E762/1000))</f>
        <v>0.13765491093727264</v>
      </c>
    </row>
    <row r="763" spans="1:13" x14ac:dyDescent="0.25">
      <c r="A763" s="2">
        <v>8418</v>
      </c>
      <c r="B763" s="2"/>
      <c r="C763" s="2" t="s">
        <v>5</v>
      </c>
      <c r="D763" s="2">
        <v>6</v>
      </c>
      <c r="E763" s="2">
        <v>5.8049999999999997</v>
      </c>
      <c r="F763" s="12">
        <v>41183</v>
      </c>
      <c r="G763" s="18">
        <v>2014</v>
      </c>
      <c r="H763" s="2">
        <f ca="1">IF(G763=Inputs!$A$4,1,0)</f>
        <v>0</v>
      </c>
      <c r="I763" s="21">
        <f ca="1">IF(H763=1,HLOOKUP(MONTH(F763),Inputs!$B$11:$M$15,5),IF(YEAR($F763)&gt;$G763,0,IF(YEAR($F763)=$G763,HLOOKUP(MONTH(F763),Inputs!$B$11:$M$15,4),1)))</f>
        <v>1</v>
      </c>
      <c r="J763" s="2">
        <v>7</v>
      </c>
      <c r="K763" s="24">
        <f ca="1">$E763*I763*Inputs!$A$2</f>
        <v>6.3855000000000004</v>
      </c>
      <c r="L763" s="11">
        <f ca="1">IFERROR(J763/K763,"")</f>
        <v>1.0962336543731892</v>
      </c>
      <c r="M763" s="26">
        <f>J763/((8760)*(E763/1000))</f>
        <v>0.13765491093727264</v>
      </c>
    </row>
    <row r="764" spans="1:13" x14ac:dyDescent="0.25">
      <c r="A764" s="2">
        <v>930</v>
      </c>
      <c r="B764" s="2"/>
      <c r="C764" s="2" t="s">
        <v>5</v>
      </c>
      <c r="D764" s="2">
        <v>9</v>
      </c>
      <c r="E764" s="2">
        <v>2.4849999999999999</v>
      </c>
      <c r="F764" s="12">
        <v>40422</v>
      </c>
      <c r="G764" s="18">
        <v>2011</v>
      </c>
      <c r="H764" s="2">
        <f ca="1">IF(G764=Inputs!$A$4,1,0)</f>
        <v>0</v>
      </c>
      <c r="I764" s="21">
        <f ca="1">IF(H764=1,HLOOKUP(MONTH(F764),Inputs!$B$11:$M$15,5),IF(YEAR($F764)&gt;$G764,0,IF(YEAR($F764)=$G764,HLOOKUP(MONTH(F764),Inputs!$B$11:$M$15,4),1)))</f>
        <v>1</v>
      </c>
      <c r="J764" s="2">
        <v>3</v>
      </c>
      <c r="K764" s="24">
        <f ca="1">$E764*I764*Inputs!$A$2</f>
        <v>2.7335000000000003</v>
      </c>
      <c r="L764" s="11">
        <f ca="1">IFERROR(J764/K764,"")</f>
        <v>1.0974940552405341</v>
      </c>
      <c r="M764" s="26">
        <f>J764/((8760)*(E764/1000))</f>
        <v>0.13781318045257848</v>
      </c>
    </row>
    <row r="765" spans="1:13" x14ac:dyDescent="0.25">
      <c r="A765" s="2">
        <v>999</v>
      </c>
      <c r="B765" s="2"/>
      <c r="C765" s="2" t="s">
        <v>5</v>
      </c>
      <c r="D765" s="2">
        <v>2</v>
      </c>
      <c r="E765" s="2">
        <v>2.4849999999999999</v>
      </c>
      <c r="F765" s="12">
        <v>40391</v>
      </c>
      <c r="G765" s="18">
        <v>2011</v>
      </c>
      <c r="H765" s="2">
        <f ca="1">IF(G765=Inputs!$A$4,1,0)</f>
        <v>0</v>
      </c>
      <c r="I765" s="21">
        <f ca="1">IF(H765=1,HLOOKUP(MONTH(F765),Inputs!$B$11:$M$15,5),IF(YEAR($F765)&gt;$G765,0,IF(YEAR($F765)=$G765,HLOOKUP(MONTH(F765),Inputs!$B$11:$M$15,4),1)))</f>
        <v>1</v>
      </c>
      <c r="J765" s="2">
        <v>3</v>
      </c>
      <c r="K765" s="24">
        <f ca="1">$E765*I765*Inputs!$A$2</f>
        <v>2.7335000000000003</v>
      </c>
      <c r="L765" s="11">
        <f ca="1">IFERROR(J765/K765,"")</f>
        <v>1.0974940552405341</v>
      </c>
      <c r="M765" s="26">
        <f>J765/((8760)*(E765/1000))</f>
        <v>0.13781318045257848</v>
      </c>
    </row>
    <row r="766" spans="1:13" x14ac:dyDescent="0.25">
      <c r="A766" s="2">
        <v>999</v>
      </c>
      <c r="B766" s="2"/>
      <c r="C766" s="2" t="s">
        <v>5</v>
      </c>
      <c r="D766" s="2">
        <v>2</v>
      </c>
      <c r="E766" s="2">
        <v>2.4849999999999999</v>
      </c>
      <c r="F766" s="12">
        <v>40391</v>
      </c>
      <c r="G766" s="18">
        <v>2012</v>
      </c>
      <c r="H766" s="2">
        <f ca="1">IF(G766=Inputs!$A$4,1,0)</f>
        <v>0</v>
      </c>
      <c r="I766" s="21">
        <f ca="1">IF(H766=1,HLOOKUP(MONTH(F766),Inputs!$B$11:$M$15,5),IF(YEAR($F766)&gt;$G766,0,IF(YEAR($F766)=$G766,HLOOKUP(MONTH(F766),Inputs!$B$11:$M$15,4),1)))</f>
        <v>1</v>
      </c>
      <c r="J766" s="2">
        <v>3</v>
      </c>
      <c r="K766" s="24">
        <f ca="1">$E766*I766*Inputs!$A$2</f>
        <v>2.7335000000000003</v>
      </c>
      <c r="L766" s="11">
        <f ca="1">IFERROR(J766/K766,"")</f>
        <v>1.0974940552405341</v>
      </c>
      <c r="M766" s="26">
        <f>J766/((8760)*(E766/1000))</f>
        <v>0.13781318045257848</v>
      </c>
    </row>
    <row r="767" spans="1:13" x14ac:dyDescent="0.25">
      <c r="A767" s="2">
        <v>930</v>
      </c>
      <c r="B767" s="2"/>
      <c r="C767" s="2" t="s">
        <v>5</v>
      </c>
      <c r="D767" s="2">
        <v>9</v>
      </c>
      <c r="E767" s="2">
        <v>2.4849999999999999</v>
      </c>
      <c r="F767" s="12">
        <v>40422</v>
      </c>
      <c r="G767" s="18">
        <v>2013</v>
      </c>
      <c r="H767" s="2">
        <f ca="1">IF(G767=Inputs!$A$4,1,0)</f>
        <v>0</v>
      </c>
      <c r="I767" s="21">
        <f ca="1">IF(H767=1,HLOOKUP(MONTH(F767),Inputs!$B$11:$M$15,5),IF(YEAR($F767)&gt;$G767,0,IF(YEAR($F767)=$G767,HLOOKUP(MONTH(F767),Inputs!$B$11:$M$15,4),1)))</f>
        <v>1</v>
      </c>
      <c r="J767" s="2">
        <v>3</v>
      </c>
      <c r="K767" s="24">
        <f ca="1">$E767*I767*Inputs!$A$2</f>
        <v>2.7335000000000003</v>
      </c>
      <c r="L767" s="11">
        <f ca="1">IFERROR(J767/K767,"")</f>
        <v>1.0974940552405341</v>
      </c>
      <c r="M767" s="26">
        <f>J767/((8760)*(E767/1000))</f>
        <v>0.13781318045257848</v>
      </c>
    </row>
    <row r="768" spans="1:13" x14ac:dyDescent="0.25">
      <c r="A768" s="2">
        <v>999</v>
      </c>
      <c r="B768" s="2"/>
      <c r="C768" s="2" t="s">
        <v>5</v>
      </c>
      <c r="D768" s="2">
        <v>2</v>
      </c>
      <c r="E768" s="2">
        <v>2.4849999999999999</v>
      </c>
      <c r="F768" s="12">
        <v>40391</v>
      </c>
      <c r="G768" s="18">
        <v>2013</v>
      </c>
      <c r="H768" s="2">
        <f ca="1">IF(G768=Inputs!$A$4,1,0)</f>
        <v>0</v>
      </c>
      <c r="I768" s="21">
        <f ca="1">IF(H768=1,HLOOKUP(MONTH(F768),Inputs!$B$11:$M$15,5),IF(YEAR($F768)&gt;$G768,0,IF(YEAR($F768)=$G768,HLOOKUP(MONTH(F768),Inputs!$B$11:$M$15,4),1)))</f>
        <v>1</v>
      </c>
      <c r="J768" s="2">
        <v>3</v>
      </c>
      <c r="K768" s="24">
        <f ca="1">$E768*I768*Inputs!$A$2</f>
        <v>2.7335000000000003</v>
      </c>
      <c r="L768" s="11">
        <f ca="1">IFERROR(J768/K768,"")</f>
        <v>1.0974940552405341</v>
      </c>
      <c r="M768" s="26">
        <f>J768/((8760)*(E768/1000))</f>
        <v>0.13781318045257848</v>
      </c>
    </row>
    <row r="769" spans="1:13" x14ac:dyDescent="0.25">
      <c r="A769" s="2">
        <v>999</v>
      </c>
      <c r="B769" s="2"/>
      <c r="C769" s="2" t="s">
        <v>5</v>
      </c>
      <c r="D769" s="2">
        <v>2</v>
      </c>
      <c r="E769" s="2">
        <v>2.4849999999999999</v>
      </c>
      <c r="F769" s="12">
        <v>40391</v>
      </c>
      <c r="G769" s="18">
        <v>2014</v>
      </c>
      <c r="H769" s="2">
        <f ca="1">IF(G769=Inputs!$A$4,1,0)</f>
        <v>0</v>
      </c>
      <c r="I769" s="21">
        <f ca="1">IF(H769=1,HLOOKUP(MONTH(F769),Inputs!$B$11:$M$15,5),IF(YEAR($F769)&gt;$G769,0,IF(YEAR($F769)=$G769,HLOOKUP(MONTH(F769),Inputs!$B$11:$M$15,4),1)))</f>
        <v>1</v>
      </c>
      <c r="J769" s="2">
        <v>3</v>
      </c>
      <c r="K769" s="24">
        <f ca="1">$E769*I769*Inputs!$A$2</f>
        <v>2.7335000000000003</v>
      </c>
      <c r="L769" s="11">
        <f ca="1">IFERROR(J769/K769,"")</f>
        <v>1.0974940552405341</v>
      </c>
      <c r="M769" s="26">
        <f>J769/((8760)*(E769/1000))</f>
        <v>0.13781318045257848</v>
      </c>
    </row>
    <row r="770" spans="1:13" x14ac:dyDescent="0.25">
      <c r="A770" s="2">
        <v>2167</v>
      </c>
      <c r="B770" s="2"/>
      <c r="C770" s="2" t="s">
        <v>5</v>
      </c>
      <c r="D770" s="2">
        <v>8</v>
      </c>
      <c r="E770" s="2">
        <v>4.1399999999999997</v>
      </c>
      <c r="F770" s="12">
        <v>40634</v>
      </c>
      <c r="G770" s="18">
        <v>2012</v>
      </c>
      <c r="H770" s="2">
        <f ca="1">IF(G770=Inputs!$A$4,1,0)</f>
        <v>0</v>
      </c>
      <c r="I770" s="21">
        <f ca="1">IF(H770=1,HLOOKUP(MONTH(F770),Inputs!$B$11:$M$15,5),IF(YEAR($F770)&gt;$G770,0,IF(YEAR($F770)=$G770,HLOOKUP(MONTH(F770),Inputs!$B$11:$M$15,4),1)))</f>
        <v>1</v>
      </c>
      <c r="J770" s="2">
        <v>5</v>
      </c>
      <c r="K770" s="24">
        <f ca="1">$E770*I770*Inputs!$A$2</f>
        <v>4.5540000000000003</v>
      </c>
      <c r="L770" s="11">
        <f ca="1">IFERROR(J770/K770,"")</f>
        <v>1.097935880544576</v>
      </c>
      <c r="M770" s="26">
        <f>J770/((8760)*(E770/1000))</f>
        <v>0.13786866079897647</v>
      </c>
    </row>
    <row r="771" spans="1:13" x14ac:dyDescent="0.25">
      <c r="A771" s="2">
        <v>2167</v>
      </c>
      <c r="B771" s="2"/>
      <c r="C771" s="2" t="s">
        <v>5</v>
      </c>
      <c r="D771" s="2">
        <v>8</v>
      </c>
      <c r="E771" s="2">
        <v>4.1399999999999997</v>
      </c>
      <c r="F771" s="12">
        <v>40634</v>
      </c>
      <c r="G771" s="18">
        <v>2013</v>
      </c>
      <c r="H771" s="2">
        <f ca="1">IF(G771=Inputs!$A$4,1,0)</f>
        <v>0</v>
      </c>
      <c r="I771" s="21">
        <f ca="1">IF(H771=1,HLOOKUP(MONTH(F771),Inputs!$B$11:$M$15,5),IF(YEAR($F771)&gt;$G771,0,IF(YEAR($F771)=$G771,HLOOKUP(MONTH(F771),Inputs!$B$11:$M$15,4),1)))</f>
        <v>1</v>
      </c>
      <c r="J771" s="2">
        <v>5</v>
      </c>
      <c r="K771" s="24">
        <f ca="1">$E771*I771*Inputs!$A$2</f>
        <v>4.5540000000000003</v>
      </c>
      <c r="L771" s="11">
        <f ca="1">IFERROR(J771/K771,"")</f>
        <v>1.097935880544576</v>
      </c>
      <c r="M771" s="26">
        <f>J771/((8760)*(E771/1000))</f>
        <v>0.13786866079897647</v>
      </c>
    </row>
    <row r="772" spans="1:13" x14ac:dyDescent="0.25">
      <c r="A772" s="2">
        <v>8343</v>
      </c>
      <c r="B772" s="2"/>
      <c r="C772" s="2" t="s">
        <v>5</v>
      </c>
      <c r="D772" s="2">
        <v>13</v>
      </c>
      <c r="E772" s="2">
        <v>4.1399999999999997</v>
      </c>
      <c r="F772" s="12">
        <v>41153</v>
      </c>
      <c r="G772" s="18">
        <v>2013</v>
      </c>
      <c r="H772" s="2">
        <f ca="1">IF(G772=Inputs!$A$4,1,0)</f>
        <v>0</v>
      </c>
      <c r="I772" s="21">
        <f ca="1">IF(H772=1,HLOOKUP(MONTH(F772),Inputs!$B$11:$M$15,5),IF(YEAR($F772)&gt;$G772,0,IF(YEAR($F772)=$G772,HLOOKUP(MONTH(F772),Inputs!$B$11:$M$15,4),1)))</f>
        <v>1</v>
      </c>
      <c r="J772" s="2">
        <v>5</v>
      </c>
      <c r="K772" s="24">
        <f ca="1">$E772*I772*Inputs!$A$2</f>
        <v>4.5540000000000003</v>
      </c>
      <c r="L772" s="11">
        <f ca="1">IFERROR(J772/K772,"")</f>
        <v>1.097935880544576</v>
      </c>
      <c r="M772" s="26">
        <f>J772/((8760)*(E772/1000))</f>
        <v>0.13786866079897647</v>
      </c>
    </row>
    <row r="773" spans="1:13" x14ac:dyDescent="0.25">
      <c r="A773" s="2">
        <v>8358</v>
      </c>
      <c r="B773" s="2"/>
      <c r="C773" s="2" t="s">
        <v>5</v>
      </c>
      <c r="D773" s="2">
        <v>13</v>
      </c>
      <c r="E773" s="2">
        <v>4.1399999999999997</v>
      </c>
      <c r="F773" s="12">
        <v>41122</v>
      </c>
      <c r="G773" s="18">
        <v>2013</v>
      </c>
      <c r="H773" s="2">
        <f ca="1">IF(G773=Inputs!$A$4,1,0)</f>
        <v>0</v>
      </c>
      <c r="I773" s="21">
        <f ca="1">IF(H773=1,HLOOKUP(MONTH(F773),Inputs!$B$11:$M$15,5),IF(YEAR($F773)&gt;$G773,0,IF(YEAR($F773)=$G773,HLOOKUP(MONTH(F773),Inputs!$B$11:$M$15,4),1)))</f>
        <v>1</v>
      </c>
      <c r="J773" s="2">
        <v>5</v>
      </c>
      <c r="K773" s="24">
        <f ca="1">$E773*I773*Inputs!$A$2</f>
        <v>4.5540000000000003</v>
      </c>
      <c r="L773" s="11">
        <f ca="1">IFERROR(J773/K773,"")</f>
        <v>1.097935880544576</v>
      </c>
      <c r="M773" s="26">
        <f>J773/((8760)*(E773/1000))</f>
        <v>0.13786866079897647</v>
      </c>
    </row>
    <row r="774" spans="1:13" x14ac:dyDescent="0.25">
      <c r="A774" s="2">
        <v>8375</v>
      </c>
      <c r="B774" s="2"/>
      <c r="C774" s="2" t="s">
        <v>5</v>
      </c>
      <c r="D774" s="2">
        <v>13</v>
      </c>
      <c r="E774" s="2">
        <v>4.1399999999999997</v>
      </c>
      <c r="F774" s="12">
        <v>41153</v>
      </c>
      <c r="G774" s="18">
        <v>2013</v>
      </c>
      <c r="H774" s="2">
        <f ca="1">IF(G774=Inputs!$A$4,1,0)</f>
        <v>0</v>
      </c>
      <c r="I774" s="21">
        <f ca="1">IF(H774=1,HLOOKUP(MONTH(F774),Inputs!$B$11:$M$15,5),IF(YEAR($F774)&gt;$G774,0,IF(YEAR($F774)=$G774,HLOOKUP(MONTH(F774),Inputs!$B$11:$M$15,4),1)))</f>
        <v>1</v>
      </c>
      <c r="J774" s="2">
        <v>5</v>
      </c>
      <c r="K774" s="24">
        <f ca="1">$E774*I774*Inputs!$A$2</f>
        <v>4.5540000000000003</v>
      </c>
      <c r="L774" s="11">
        <f ca="1">IFERROR(J774/K774,"")</f>
        <v>1.097935880544576</v>
      </c>
      <c r="M774" s="26">
        <f>J774/((8760)*(E774/1000))</f>
        <v>0.13786866079897647</v>
      </c>
    </row>
    <row r="775" spans="1:13" x14ac:dyDescent="0.25">
      <c r="A775" s="2">
        <v>8404</v>
      </c>
      <c r="B775" s="2"/>
      <c r="C775" s="2" t="s">
        <v>5</v>
      </c>
      <c r="D775" s="2">
        <v>6</v>
      </c>
      <c r="E775" s="2">
        <v>4.1399999999999997</v>
      </c>
      <c r="F775" s="12">
        <v>41153</v>
      </c>
      <c r="G775" s="18">
        <v>2013</v>
      </c>
      <c r="H775" s="2">
        <f ca="1">IF(G775=Inputs!$A$4,1,0)</f>
        <v>0</v>
      </c>
      <c r="I775" s="21">
        <f ca="1">IF(H775=1,HLOOKUP(MONTH(F775),Inputs!$B$11:$M$15,5),IF(YEAR($F775)&gt;$G775,0,IF(YEAR($F775)=$G775,HLOOKUP(MONTH(F775),Inputs!$B$11:$M$15,4),1)))</f>
        <v>1</v>
      </c>
      <c r="J775" s="2">
        <v>5</v>
      </c>
      <c r="K775" s="24">
        <f ca="1">$E775*I775*Inputs!$A$2</f>
        <v>4.5540000000000003</v>
      </c>
      <c r="L775" s="11">
        <f ca="1">IFERROR(J775/K775,"")</f>
        <v>1.097935880544576</v>
      </c>
      <c r="M775" s="26">
        <f>J775/((8760)*(E775/1000))</f>
        <v>0.13786866079897647</v>
      </c>
    </row>
    <row r="776" spans="1:13" x14ac:dyDescent="0.25">
      <c r="A776" s="2">
        <v>3488</v>
      </c>
      <c r="B776" s="2"/>
      <c r="C776" s="2" t="s">
        <v>5</v>
      </c>
      <c r="D776" s="2">
        <v>6</v>
      </c>
      <c r="E776" s="2">
        <v>2.4790000000000001</v>
      </c>
      <c r="F776" s="12">
        <v>41030</v>
      </c>
      <c r="G776" s="18">
        <v>2013</v>
      </c>
      <c r="H776" s="2">
        <f ca="1">IF(G776=Inputs!$A$4,1,0)</f>
        <v>0</v>
      </c>
      <c r="I776" s="21">
        <f ca="1">IF(H776=1,HLOOKUP(MONTH(F776),Inputs!$B$11:$M$15,5),IF(YEAR($F776)&gt;$G776,0,IF(YEAR($F776)=$G776,HLOOKUP(MONTH(F776),Inputs!$B$11:$M$15,4),1)))</f>
        <v>1</v>
      </c>
      <c r="J776" s="2">
        <v>3</v>
      </c>
      <c r="K776" s="24">
        <f ca="1">$E776*I776*Inputs!$A$2</f>
        <v>2.7269000000000001</v>
      </c>
      <c r="L776" s="11">
        <f ca="1">IFERROR(J776/K776,"")</f>
        <v>1.100150353881697</v>
      </c>
      <c r="M776" s="26">
        <f>J776/((8760)*(E776/1000))</f>
        <v>0.13814673393491628</v>
      </c>
    </row>
    <row r="777" spans="1:13" x14ac:dyDescent="0.25">
      <c r="A777" s="2">
        <v>3488</v>
      </c>
      <c r="B777" s="2"/>
      <c r="C777" s="2" t="s">
        <v>5</v>
      </c>
      <c r="D777" s="2">
        <v>6</v>
      </c>
      <c r="E777" s="2">
        <v>2.4790000000000001</v>
      </c>
      <c r="F777" s="12">
        <v>41030</v>
      </c>
      <c r="G777" s="18">
        <v>2014</v>
      </c>
      <c r="H777" s="2">
        <f ca="1">IF(G777=Inputs!$A$4,1,0)</f>
        <v>0</v>
      </c>
      <c r="I777" s="21">
        <f ca="1">IF(H777=1,HLOOKUP(MONTH(F777),Inputs!$B$11:$M$15,5),IF(YEAR($F777)&gt;$G777,0,IF(YEAR($F777)=$G777,HLOOKUP(MONTH(F777),Inputs!$B$11:$M$15,4),1)))</f>
        <v>1</v>
      </c>
      <c r="J777" s="2">
        <v>3</v>
      </c>
      <c r="K777" s="24">
        <f ca="1">$E777*I777*Inputs!$A$2</f>
        <v>2.7269000000000001</v>
      </c>
      <c r="L777" s="11">
        <f ca="1">IFERROR(J777/K777,"")</f>
        <v>1.100150353881697</v>
      </c>
      <c r="M777" s="26">
        <f>J777/((8760)*(E777/1000))</f>
        <v>0.13814673393491628</v>
      </c>
    </row>
    <row r="778" spans="1:13" x14ac:dyDescent="0.25">
      <c r="A778" s="2">
        <v>1822</v>
      </c>
      <c r="B778" s="2"/>
      <c r="C778" s="2" t="s">
        <v>5</v>
      </c>
      <c r="D778" s="2">
        <v>2</v>
      </c>
      <c r="E778" s="2">
        <v>9.89</v>
      </c>
      <c r="F778" s="12">
        <v>40269</v>
      </c>
      <c r="G778" s="18">
        <v>2012</v>
      </c>
      <c r="H778" s="2">
        <f ca="1">IF(G778=Inputs!$A$4,1,0)</f>
        <v>0</v>
      </c>
      <c r="I778" s="21">
        <f ca="1">IF(H778=1,HLOOKUP(MONTH(F778),Inputs!$B$11:$M$15,5),IF(YEAR($F778)&gt;$G778,0,IF(YEAR($F778)=$G778,HLOOKUP(MONTH(F778),Inputs!$B$11:$M$15,4),1)))</f>
        <v>1</v>
      </c>
      <c r="J778" s="2">
        <v>12</v>
      </c>
      <c r="K778" s="24">
        <f ca="1">$E778*I778*Inputs!$A$2</f>
        <v>10.879000000000001</v>
      </c>
      <c r="L778" s="11">
        <f ca="1">IFERROR(J778/K778,"")</f>
        <v>1.1030425590587369</v>
      </c>
      <c r="M778" s="26">
        <f>J778/((8760)*(E778/1000))</f>
        <v>0.13850991038408797</v>
      </c>
    </row>
    <row r="779" spans="1:13" x14ac:dyDescent="0.25">
      <c r="A779" s="2">
        <v>1822</v>
      </c>
      <c r="B779" s="2"/>
      <c r="C779" s="2" t="s">
        <v>5</v>
      </c>
      <c r="D779" s="2">
        <v>2</v>
      </c>
      <c r="E779" s="2">
        <v>9.89</v>
      </c>
      <c r="F779" s="12">
        <v>40269</v>
      </c>
      <c r="G779" s="18">
        <v>2014</v>
      </c>
      <c r="H779" s="2">
        <f ca="1">IF(G779=Inputs!$A$4,1,0)</f>
        <v>0</v>
      </c>
      <c r="I779" s="21">
        <f ca="1">IF(H779=1,HLOOKUP(MONTH(F779),Inputs!$B$11:$M$15,5),IF(YEAR($F779)&gt;$G779,0,IF(YEAR($F779)=$G779,HLOOKUP(MONTH(F779),Inputs!$B$11:$M$15,4),1)))</f>
        <v>1</v>
      </c>
      <c r="J779" s="2">
        <v>12</v>
      </c>
      <c r="K779" s="24">
        <f ca="1">$E779*I779*Inputs!$A$2</f>
        <v>10.879000000000001</v>
      </c>
      <c r="L779" s="11">
        <f ca="1">IFERROR(J779/K779,"")</f>
        <v>1.1030425590587369</v>
      </c>
      <c r="M779" s="26">
        <f>J779/((8760)*(E779/1000))</f>
        <v>0.13850991038408797</v>
      </c>
    </row>
    <row r="780" spans="1:13" x14ac:dyDescent="0.25">
      <c r="A780" s="2">
        <v>2104</v>
      </c>
      <c r="B780" s="2"/>
      <c r="C780" s="2" t="s">
        <v>5</v>
      </c>
      <c r="D780" s="2">
        <v>8</v>
      </c>
      <c r="E780" s="2">
        <v>5.75</v>
      </c>
      <c r="F780" s="12">
        <v>40575</v>
      </c>
      <c r="G780" s="18">
        <v>2012</v>
      </c>
      <c r="H780" s="2">
        <f ca="1">IF(G780=Inputs!$A$4,1,0)</f>
        <v>0</v>
      </c>
      <c r="I780" s="21">
        <f ca="1">IF(H780=1,HLOOKUP(MONTH(F780),Inputs!$B$11:$M$15,5),IF(YEAR($F780)&gt;$G780,0,IF(YEAR($F780)=$G780,HLOOKUP(MONTH(F780),Inputs!$B$11:$M$15,4),1)))</f>
        <v>1</v>
      </c>
      <c r="J780" s="2">
        <v>7</v>
      </c>
      <c r="K780" s="24">
        <f ca="1">$E780*I780*Inputs!$A$2</f>
        <v>6.3250000000000002</v>
      </c>
      <c r="L780" s="11">
        <f ca="1">IFERROR(J780/K780,"")</f>
        <v>1.1067193675889329</v>
      </c>
      <c r="M780" s="26">
        <f>J780/((8760)*(E780/1000))</f>
        <v>0.13897161008536829</v>
      </c>
    </row>
    <row r="781" spans="1:13" x14ac:dyDescent="0.25">
      <c r="A781" s="2">
        <v>8415</v>
      </c>
      <c r="B781" s="2"/>
      <c r="C781" s="2" t="s">
        <v>5</v>
      </c>
      <c r="D781" s="2">
        <v>6</v>
      </c>
      <c r="E781" s="2">
        <v>11.5</v>
      </c>
      <c r="F781" s="12">
        <v>41153</v>
      </c>
      <c r="G781" s="18">
        <v>2013</v>
      </c>
      <c r="H781" s="2">
        <f ca="1">IF(G781=Inputs!$A$4,1,0)</f>
        <v>0</v>
      </c>
      <c r="I781" s="21">
        <f ca="1">IF(H781=1,HLOOKUP(MONTH(F781),Inputs!$B$11:$M$15,5),IF(YEAR($F781)&gt;$G781,0,IF(YEAR($F781)=$G781,HLOOKUP(MONTH(F781),Inputs!$B$11:$M$15,4),1)))</f>
        <v>1</v>
      </c>
      <c r="J781" s="2">
        <v>14</v>
      </c>
      <c r="K781" s="24">
        <f ca="1">$E781*I781*Inputs!$A$2</f>
        <v>12.65</v>
      </c>
      <c r="L781" s="11">
        <f ca="1">IFERROR(J781/K781,"")</f>
        <v>1.1067193675889329</v>
      </c>
      <c r="M781" s="26">
        <f>J781/((8760)*(E781/1000))</f>
        <v>0.13897161008536829</v>
      </c>
    </row>
    <row r="782" spans="1:13" x14ac:dyDescent="0.25">
      <c r="A782" s="2">
        <v>2104</v>
      </c>
      <c r="B782" s="2"/>
      <c r="C782" s="2" t="s">
        <v>5</v>
      </c>
      <c r="D782" s="2">
        <v>8</v>
      </c>
      <c r="E782" s="2">
        <v>5.75</v>
      </c>
      <c r="F782" s="12">
        <v>40575</v>
      </c>
      <c r="G782" s="18">
        <v>2014</v>
      </c>
      <c r="H782" s="2">
        <f ca="1">IF(G782=Inputs!$A$4,1,0)</f>
        <v>0</v>
      </c>
      <c r="I782" s="21">
        <f ca="1">IF(H782=1,HLOOKUP(MONTH(F782),Inputs!$B$11:$M$15,5),IF(YEAR($F782)&gt;$G782,0,IF(YEAR($F782)=$G782,HLOOKUP(MONTH(F782),Inputs!$B$11:$M$15,4),1)))</f>
        <v>1</v>
      </c>
      <c r="J782" s="2">
        <v>7</v>
      </c>
      <c r="K782" s="24">
        <f ca="1">$E782*I782*Inputs!$A$2</f>
        <v>6.3250000000000002</v>
      </c>
      <c r="L782" s="11">
        <f ca="1">IFERROR(J782/K782,"")</f>
        <v>1.1067193675889329</v>
      </c>
      <c r="M782" s="26">
        <f>J782/((8760)*(E782/1000))</f>
        <v>0.13897161008536829</v>
      </c>
    </row>
    <row r="783" spans="1:13" x14ac:dyDescent="0.25">
      <c r="A783" s="2">
        <v>8424</v>
      </c>
      <c r="B783" s="2"/>
      <c r="C783" s="2" t="s">
        <v>5</v>
      </c>
      <c r="D783" s="2">
        <v>6</v>
      </c>
      <c r="E783" s="2">
        <v>9.0299999999999994</v>
      </c>
      <c r="F783" s="12">
        <v>41153</v>
      </c>
      <c r="G783" s="18">
        <v>2013</v>
      </c>
      <c r="H783" s="2">
        <f ca="1">IF(G783=Inputs!$A$4,1,0)</f>
        <v>0</v>
      </c>
      <c r="I783" s="21">
        <f ca="1">IF(H783=1,HLOOKUP(MONTH(F783),Inputs!$B$11:$M$15,5),IF(YEAR($F783)&gt;$G783,0,IF(YEAR($F783)=$G783,HLOOKUP(MONTH(F783),Inputs!$B$11:$M$15,4),1)))</f>
        <v>1</v>
      </c>
      <c r="J783" s="2">
        <v>11</v>
      </c>
      <c r="K783" s="24">
        <f ca="1">$E783*I783*Inputs!$A$2</f>
        <v>9.9329999999999998</v>
      </c>
      <c r="L783" s="11">
        <f ca="1">IFERROR(J783/K783,"")</f>
        <v>1.1074197120708749</v>
      </c>
      <c r="M783" s="26">
        <f>J783/((8760)*(E783/1000))</f>
        <v>0.13905955288561214</v>
      </c>
    </row>
    <row r="784" spans="1:13" x14ac:dyDescent="0.25">
      <c r="A784" s="2">
        <v>3753</v>
      </c>
      <c r="B784" s="2"/>
      <c r="C784" s="2" t="s">
        <v>5</v>
      </c>
      <c r="D784" s="2">
        <v>6</v>
      </c>
      <c r="E784" s="2">
        <v>5.7350000000000003</v>
      </c>
      <c r="F784" s="12">
        <v>40634</v>
      </c>
      <c r="G784" s="18">
        <v>2012</v>
      </c>
      <c r="H784" s="2">
        <f ca="1">IF(G784=Inputs!$A$4,1,0)</f>
        <v>0</v>
      </c>
      <c r="I784" s="21">
        <f ca="1">IF(H784=1,HLOOKUP(MONTH(F784),Inputs!$B$11:$M$15,5),IF(YEAR($F784)&gt;$G784,0,IF(YEAR($F784)=$G784,HLOOKUP(MONTH(F784),Inputs!$B$11:$M$15,4),1)))</f>
        <v>1</v>
      </c>
      <c r="J784" s="2">
        <v>7</v>
      </c>
      <c r="K784" s="24">
        <f ca="1">$E784*I784*Inputs!$A$2</f>
        <v>6.3085000000000004</v>
      </c>
      <c r="L784" s="11">
        <f ca="1">IFERROR(J784/K784,"")</f>
        <v>1.1096140128398193</v>
      </c>
      <c r="M784" s="26">
        <f>J784/((8760)*(E784/1000))</f>
        <v>0.13933509293650698</v>
      </c>
    </row>
    <row r="785" spans="1:13" x14ac:dyDescent="0.25">
      <c r="A785" s="2">
        <v>3753</v>
      </c>
      <c r="B785" s="2"/>
      <c r="C785" s="2" t="s">
        <v>5</v>
      </c>
      <c r="D785" s="2">
        <v>6</v>
      </c>
      <c r="E785" s="2">
        <v>5.7350000000000003</v>
      </c>
      <c r="F785" s="12">
        <v>40634</v>
      </c>
      <c r="G785" s="18">
        <v>2013</v>
      </c>
      <c r="H785" s="2">
        <f ca="1">IF(G785=Inputs!$A$4,1,0)</f>
        <v>0</v>
      </c>
      <c r="I785" s="21">
        <f ca="1">IF(H785=1,HLOOKUP(MONTH(F785),Inputs!$B$11:$M$15,5),IF(YEAR($F785)&gt;$G785,0,IF(YEAR($F785)=$G785,HLOOKUP(MONTH(F785),Inputs!$B$11:$M$15,4),1)))</f>
        <v>1</v>
      </c>
      <c r="J785" s="2">
        <v>7</v>
      </c>
      <c r="K785" s="24">
        <f ca="1">$E785*I785*Inputs!$A$2</f>
        <v>6.3085000000000004</v>
      </c>
      <c r="L785" s="11">
        <f ca="1">IFERROR(J785/K785,"")</f>
        <v>1.1096140128398193</v>
      </c>
      <c r="M785" s="26">
        <f>J785/((8760)*(E785/1000))</f>
        <v>0.13933509293650698</v>
      </c>
    </row>
    <row r="786" spans="1:13" x14ac:dyDescent="0.25">
      <c r="A786" s="2">
        <v>3753</v>
      </c>
      <c r="B786" s="2"/>
      <c r="C786" s="2" t="s">
        <v>5</v>
      </c>
      <c r="D786" s="2">
        <v>6</v>
      </c>
      <c r="E786" s="2">
        <v>5.7350000000000003</v>
      </c>
      <c r="F786" s="12">
        <v>40634</v>
      </c>
      <c r="G786" s="18">
        <v>2014</v>
      </c>
      <c r="H786" s="2">
        <f ca="1">IF(G786=Inputs!$A$4,1,0)</f>
        <v>0</v>
      </c>
      <c r="I786" s="21">
        <f ca="1">IF(H786=1,HLOOKUP(MONTH(F786),Inputs!$B$11:$M$15,5),IF(YEAR($F786)&gt;$G786,0,IF(YEAR($F786)=$G786,HLOOKUP(MONTH(F786),Inputs!$B$11:$M$15,4),1)))</f>
        <v>1</v>
      </c>
      <c r="J786" s="2">
        <v>7</v>
      </c>
      <c r="K786" s="24">
        <f ca="1">$E786*I786*Inputs!$A$2</f>
        <v>6.3085000000000004</v>
      </c>
      <c r="L786" s="11">
        <f ca="1">IFERROR(J786/K786,"")</f>
        <v>1.1096140128398193</v>
      </c>
      <c r="M786" s="26">
        <f>J786/((8760)*(E786/1000))</f>
        <v>0.13933509293650698</v>
      </c>
    </row>
    <row r="787" spans="1:13" x14ac:dyDescent="0.25">
      <c r="A787" s="2">
        <v>8407</v>
      </c>
      <c r="B787" s="2"/>
      <c r="C787" s="2" t="s">
        <v>5</v>
      </c>
      <c r="D787" s="2">
        <v>6</v>
      </c>
      <c r="E787" s="2">
        <v>7.36</v>
      </c>
      <c r="F787" s="12">
        <v>41153</v>
      </c>
      <c r="G787" s="18">
        <v>2014</v>
      </c>
      <c r="H787" s="2">
        <f ca="1">IF(G787=Inputs!$A$4,1,0)</f>
        <v>0</v>
      </c>
      <c r="I787" s="21">
        <f ca="1">IF(H787=1,HLOOKUP(MONTH(F787),Inputs!$B$11:$M$15,5),IF(YEAR($F787)&gt;$G787,0,IF(YEAR($F787)=$G787,HLOOKUP(MONTH(F787),Inputs!$B$11:$M$15,4),1)))</f>
        <v>1</v>
      </c>
      <c r="J787" s="2">
        <v>9</v>
      </c>
      <c r="K787" s="24">
        <f ca="1">$E787*I787*Inputs!$A$2</f>
        <v>8.0960000000000019</v>
      </c>
      <c r="L787" s="11">
        <f ca="1">IFERROR(J787/K787,"")</f>
        <v>1.1116600790513831</v>
      </c>
      <c r="M787" s="26">
        <f>J787/((8760)*(E787/1000))</f>
        <v>0.13959201905896365</v>
      </c>
    </row>
    <row r="788" spans="1:13" x14ac:dyDescent="0.25">
      <c r="A788" s="2">
        <v>2619</v>
      </c>
      <c r="B788" s="2"/>
      <c r="C788" s="2" t="s">
        <v>5</v>
      </c>
      <c r="D788" s="2">
        <v>8</v>
      </c>
      <c r="E788" s="2">
        <v>2.448</v>
      </c>
      <c r="F788" s="12">
        <v>40695</v>
      </c>
      <c r="G788" s="18">
        <v>2012</v>
      </c>
      <c r="H788" s="2">
        <f ca="1">IF(G788=Inputs!$A$4,1,0)</f>
        <v>0</v>
      </c>
      <c r="I788" s="21">
        <f ca="1">IF(H788=1,HLOOKUP(MONTH(F788),Inputs!$B$11:$M$15,5),IF(YEAR($F788)&gt;$G788,0,IF(YEAR($F788)=$G788,HLOOKUP(MONTH(F788),Inputs!$B$11:$M$15,4),1)))</f>
        <v>1</v>
      </c>
      <c r="J788" s="2">
        <v>3</v>
      </c>
      <c r="K788" s="24">
        <f ca="1">$E788*I788*Inputs!$A$2</f>
        <v>2.6928000000000001</v>
      </c>
      <c r="L788" s="11">
        <f ca="1">IFERROR(J788/K788,"")</f>
        <v>1.1140819964349375</v>
      </c>
      <c r="M788" s="26">
        <f>J788/((8760)*(E788/1000))</f>
        <v>0.13989614110484375</v>
      </c>
    </row>
    <row r="789" spans="1:13" x14ac:dyDescent="0.25">
      <c r="A789" s="2">
        <v>2619</v>
      </c>
      <c r="B789" s="2"/>
      <c r="C789" s="2" t="s">
        <v>5</v>
      </c>
      <c r="D789" s="2">
        <v>8</v>
      </c>
      <c r="E789" s="2">
        <v>2.448</v>
      </c>
      <c r="F789" s="12">
        <v>40695</v>
      </c>
      <c r="G789" s="18">
        <v>2013</v>
      </c>
      <c r="H789" s="2">
        <f ca="1">IF(G789=Inputs!$A$4,1,0)</f>
        <v>0</v>
      </c>
      <c r="I789" s="21">
        <f ca="1">IF(H789=1,HLOOKUP(MONTH(F789),Inputs!$B$11:$M$15,5),IF(YEAR($F789)&gt;$G789,0,IF(YEAR($F789)=$G789,HLOOKUP(MONTH(F789),Inputs!$B$11:$M$15,4),1)))</f>
        <v>1</v>
      </c>
      <c r="J789" s="2">
        <v>3</v>
      </c>
      <c r="K789" s="24">
        <f ca="1">$E789*I789*Inputs!$A$2</f>
        <v>2.6928000000000001</v>
      </c>
      <c r="L789" s="11">
        <f ca="1">IFERROR(J789/K789,"")</f>
        <v>1.1140819964349375</v>
      </c>
      <c r="M789" s="26">
        <f>J789/((8760)*(E789/1000))</f>
        <v>0.13989614110484375</v>
      </c>
    </row>
    <row r="790" spans="1:13" x14ac:dyDescent="0.25">
      <c r="A790" s="2">
        <v>2619</v>
      </c>
      <c r="B790" s="2"/>
      <c r="C790" s="2" t="s">
        <v>5</v>
      </c>
      <c r="D790" s="2">
        <v>8</v>
      </c>
      <c r="E790" s="2">
        <v>2.448</v>
      </c>
      <c r="F790" s="12">
        <v>40695</v>
      </c>
      <c r="G790" s="18">
        <v>2014</v>
      </c>
      <c r="H790" s="2">
        <f ca="1">IF(G790=Inputs!$A$4,1,0)</f>
        <v>0</v>
      </c>
      <c r="I790" s="21">
        <f ca="1">IF(H790=1,HLOOKUP(MONTH(F790),Inputs!$B$11:$M$15,5),IF(YEAR($F790)&gt;$G790,0,IF(YEAR($F790)=$G790,HLOOKUP(MONTH(F790),Inputs!$B$11:$M$15,4),1)))</f>
        <v>1</v>
      </c>
      <c r="J790" s="2">
        <v>3</v>
      </c>
      <c r="K790" s="24">
        <f ca="1">$E790*I790*Inputs!$A$2</f>
        <v>2.6928000000000001</v>
      </c>
      <c r="L790" s="11">
        <f ca="1">IFERROR(J790/K790,"")</f>
        <v>1.1140819964349375</v>
      </c>
      <c r="M790" s="26">
        <f>J790/((8760)*(E790/1000))</f>
        <v>0.13989614110484375</v>
      </c>
    </row>
    <row r="791" spans="1:13" x14ac:dyDescent="0.25">
      <c r="A791" s="2">
        <v>8353</v>
      </c>
      <c r="B791" s="2"/>
      <c r="C791" s="2" t="s">
        <v>5</v>
      </c>
      <c r="D791" s="2">
        <v>13</v>
      </c>
      <c r="E791" s="2">
        <v>8.9700000000000006</v>
      </c>
      <c r="F791" s="12">
        <v>41091</v>
      </c>
      <c r="G791" s="18">
        <v>2013</v>
      </c>
      <c r="H791" s="2">
        <f ca="1">IF(G791=Inputs!$A$4,1,0)</f>
        <v>0</v>
      </c>
      <c r="I791" s="21">
        <f ca="1">IF(H791=1,HLOOKUP(MONTH(F791),Inputs!$B$11:$M$15,5),IF(YEAR($F791)&gt;$G791,0,IF(YEAR($F791)=$G791,HLOOKUP(MONTH(F791),Inputs!$B$11:$M$15,4),1)))</f>
        <v>1</v>
      </c>
      <c r="J791" s="2">
        <v>11</v>
      </c>
      <c r="K791" s="24">
        <f ca="1">$E791*I791*Inputs!$A$2</f>
        <v>9.8670000000000009</v>
      </c>
      <c r="L791" s="11">
        <f ca="1">IFERROR(J791/K791,"")</f>
        <v>1.1148272017837235</v>
      </c>
      <c r="M791" s="26">
        <f>J791/((8760)*(E791/1000))</f>
        <v>0.13998971711896072</v>
      </c>
    </row>
    <row r="792" spans="1:13" x14ac:dyDescent="0.25">
      <c r="A792" s="2">
        <v>8413</v>
      </c>
      <c r="B792" s="2"/>
      <c r="C792" s="2" t="s">
        <v>5</v>
      </c>
      <c r="D792" s="2">
        <v>6</v>
      </c>
      <c r="E792" s="2">
        <v>8.9700000000000006</v>
      </c>
      <c r="F792" s="12">
        <v>41153</v>
      </c>
      <c r="G792" s="18">
        <v>2013</v>
      </c>
      <c r="H792" s="2">
        <f ca="1">IF(G792=Inputs!$A$4,1,0)</f>
        <v>0</v>
      </c>
      <c r="I792" s="21">
        <f ca="1">IF(H792=1,HLOOKUP(MONTH(F792),Inputs!$B$11:$M$15,5),IF(YEAR($F792)&gt;$G792,0,IF(YEAR($F792)=$G792,HLOOKUP(MONTH(F792),Inputs!$B$11:$M$15,4),1)))</f>
        <v>1</v>
      </c>
      <c r="J792" s="2">
        <v>11</v>
      </c>
      <c r="K792" s="24">
        <f ca="1">$E792*I792*Inputs!$A$2</f>
        <v>9.8670000000000009</v>
      </c>
      <c r="L792" s="11">
        <f ca="1">IFERROR(J792/K792,"")</f>
        <v>1.1148272017837235</v>
      </c>
      <c r="M792" s="26">
        <f>J792/((8760)*(E792/1000))</f>
        <v>0.13998971711896072</v>
      </c>
    </row>
    <row r="793" spans="1:13" x14ac:dyDescent="0.25">
      <c r="A793" s="2">
        <v>2399</v>
      </c>
      <c r="B793" s="2"/>
      <c r="C793" s="2" t="s">
        <v>5</v>
      </c>
      <c r="D793" s="2">
        <v>6</v>
      </c>
      <c r="E793" s="2">
        <v>8.9700000000000006</v>
      </c>
      <c r="F793" s="12">
        <v>40575</v>
      </c>
      <c r="G793" s="18">
        <v>2014</v>
      </c>
      <c r="H793" s="2">
        <f ca="1">IF(G793=Inputs!$A$4,1,0)</f>
        <v>0</v>
      </c>
      <c r="I793" s="21">
        <f ca="1">IF(H793=1,HLOOKUP(MONTH(F793),Inputs!$B$11:$M$15,5),IF(YEAR($F793)&gt;$G793,0,IF(YEAR($F793)=$G793,HLOOKUP(MONTH(F793),Inputs!$B$11:$M$15,4),1)))</f>
        <v>1</v>
      </c>
      <c r="J793" s="2">
        <v>11</v>
      </c>
      <c r="K793" s="24">
        <f ca="1">$E793*I793*Inputs!$A$2</f>
        <v>9.8670000000000009</v>
      </c>
      <c r="L793" s="11">
        <f ca="1">IFERROR(J793/K793,"")</f>
        <v>1.1148272017837235</v>
      </c>
      <c r="M793" s="26">
        <f>J793/((8760)*(E793/1000))</f>
        <v>0.13998971711896072</v>
      </c>
    </row>
    <row r="794" spans="1:13" x14ac:dyDescent="0.25">
      <c r="A794" s="2">
        <v>8353</v>
      </c>
      <c r="B794" s="2"/>
      <c r="C794" s="2" t="s">
        <v>5</v>
      </c>
      <c r="D794" s="2">
        <v>13</v>
      </c>
      <c r="E794" s="2">
        <v>8.9700000000000006</v>
      </c>
      <c r="F794" s="12">
        <v>41091</v>
      </c>
      <c r="G794" s="18">
        <v>2014</v>
      </c>
      <c r="H794" s="2">
        <f ca="1">IF(G794=Inputs!$A$4,1,0)</f>
        <v>0</v>
      </c>
      <c r="I794" s="21">
        <f ca="1">IF(H794=1,HLOOKUP(MONTH(F794),Inputs!$B$11:$M$15,5),IF(YEAR($F794)&gt;$G794,0,IF(YEAR($F794)=$G794,HLOOKUP(MONTH(F794),Inputs!$B$11:$M$15,4),1)))</f>
        <v>1</v>
      </c>
      <c r="J794" s="2">
        <v>11</v>
      </c>
      <c r="K794" s="24">
        <f ca="1">$E794*I794*Inputs!$A$2</f>
        <v>9.8670000000000009</v>
      </c>
      <c r="L794" s="11">
        <f ca="1">IFERROR(J794/K794,"")</f>
        <v>1.1148272017837235</v>
      </c>
      <c r="M794" s="26">
        <f>J794/((8760)*(E794/1000))</f>
        <v>0.13998971711896072</v>
      </c>
    </row>
    <row r="795" spans="1:13" x14ac:dyDescent="0.25">
      <c r="A795" s="2">
        <v>922</v>
      </c>
      <c r="B795" s="2"/>
      <c r="C795" s="2" t="s">
        <v>5</v>
      </c>
      <c r="D795" s="2">
        <v>5</v>
      </c>
      <c r="E795" s="2">
        <v>2.4420000000000002</v>
      </c>
      <c r="F795" s="12">
        <v>40452</v>
      </c>
      <c r="G795" s="18">
        <v>2012</v>
      </c>
      <c r="H795" s="2">
        <f ca="1">IF(G795=Inputs!$A$4,1,0)</f>
        <v>0</v>
      </c>
      <c r="I795" s="21">
        <f ca="1">IF(H795=1,HLOOKUP(MONTH(F795),Inputs!$B$11:$M$15,5),IF(YEAR($F795)&gt;$G795,0,IF(YEAR($F795)=$G795,HLOOKUP(MONTH(F795),Inputs!$B$11:$M$15,4),1)))</f>
        <v>1</v>
      </c>
      <c r="J795" s="2">
        <v>3</v>
      </c>
      <c r="K795" s="24">
        <f ca="1">$E795*I795*Inputs!$A$2</f>
        <v>2.6862000000000004</v>
      </c>
      <c r="L795" s="11">
        <f ca="1">IFERROR(J795/K795,"")</f>
        <v>1.1168192986374803</v>
      </c>
      <c r="M795" s="26">
        <f>J795/((8760)*(E795/1000))</f>
        <v>0.14023986626726351</v>
      </c>
    </row>
    <row r="796" spans="1:13" x14ac:dyDescent="0.25">
      <c r="A796" s="2">
        <v>922</v>
      </c>
      <c r="B796" s="2"/>
      <c r="C796" s="2" t="s">
        <v>5</v>
      </c>
      <c r="D796" s="2">
        <v>5</v>
      </c>
      <c r="E796" s="2">
        <v>2.4420000000000002</v>
      </c>
      <c r="F796" s="12">
        <v>40452</v>
      </c>
      <c r="G796" s="18">
        <v>2014</v>
      </c>
      <c r="H796" s="2">
        <f ca="1">IF(G796=Inputs!$A$4,1,0)</f>
        <v>0</v>
      </c>
      <c r="I796" s="21">
        <f ca="1">IF(H796=1,HLOOKUP(MONTH(F796),Inputs!$B$11:$M$15,5),IF(YEAR($F796)&gt;$G796,0,IF(YEAR($F796)=$G796,HLOOKUP(MONTH(F796),Inputs!$B$11:$M$15,4),1)))</f>
        <v>1</v>
      </c>
      <c r="J796" s="2">
        <v>3</v>
      </c>
      <c r="K796" s="24">
        <f ca="1">$E796*I796*Inputs!$A$2</f>
        <v>2.6862000000000004</v>
      </c>
      <c r="L796" s="11">
        <f ca="1">IFERROR(J796/K796,"")</f>
        <v>1.1168192986374803</v>
      </c>
      <c r="M796" s="26">
        <f>J796/((8760)*(E796/1000))</f>
        <v>0.14023986626726351</v>
      </c>
    </row>
    <row r="797" spans="1:13" x14ac:dyDescent="0.25">
      <c r="A797" s="2">
        <v>8350</v>
      </c>
      <c r="B797" s="2"/>
      <c r="C797" s="2" t="s">
        <v>5</v>
      </c>
      <c r="D797" s="2">
        <v>13</v>
      </c>
      <c r="E797" s="2">
        <v>7.31</v>
      </c>
      <c r="F797" s="12">
        <v>41122</v>
      </c>
      <c r="G797" s="18">
        <v>2013</v>
      </c>
      <c r="H797" s="2">
        <f ca="1">IF(G797=Inputs!$A$4,1,0)</f>
        <v>0</v>
      </c>
      <c r="I797" s="21">
        <f ca="1">IF(H797=1,HLOOKUP(MONTH(F797),Inputs!$B$11:$M$15,5),IF(YEAR($F797)&gt;$G797,0,IF(YEAR($F797)=$G797,HLOOKUP(MONTH(F797),Inputs!$B$11:$M$15,4),1)))</f>
        <v>1</v>
      </c>
      <c r="J797" s="2">
        <v>9</v>
      </c>
      <c r="K797" s="24">
        <f ca="1">$E797*I797*Inputs!$A$2</f>
        <v>8.0410000000000004</v>
      </c>
      <c r="L797" s="11">
        <f ca="1">IFERROR(J797/K797,"")</f>
        <v>1.1192637731625419</v>
      </c>
      <c r="M797" s="26">
        <f>J797/((8760)*(E797/1000))</f>
        <v>0.1405468208309128</v>
      </c>
    </row>
    <row r="798" spans="1:13" x14ac:dyDescent="0.25">
      <c r="A798" s="2">
        <v>8350</v>
      </c>
      <c r="B798" s="2"/>
      <c r="C798" s="2" t="s">
        <v>5</v>
      </c>
      <c r="D798" s="2">
        <v>13</v>
      </c>
      <c r="E798" s="2">
        <v>7.31</v>
      </c>
      <c r="F798" s="12">
        <v>41122</v>
      </c>
      <c r="G798" s="18">
        <v>2014</v>
      </c>
      <c r="H798" s="2">
        <f ca="1">IF(G798=Inputs!$A$4,1,0)</f>
        <v>0</v>
      </c>
      <c r="I798" s="21">
        <f ca="1">IF(H798=1,HLOOKUP(MONTH(F798),Inputs!$B$11:$M$15,5),IF(YEAR($F798)&gt;$G798,0,IF(YEAR($F798)=$G798,HLOOKUP(MONTH(F798),Inputs!$B$11:$M$15,4),1)))</f>
        <v>1</v>
      </c>
      <c r="J798" s="2">
        <v>9</v>
      </c>
      <c r="K798" s="24">
        <f ca="1">$E798*I798*Inputs!$A$2</f>
        <v>8.0410000000000004</v>
      </c>
      <c r="L798" s="11">
        <f ca="1">IFERROR(J798/K798,"")</f>
        <v>1.1192637731625419</v>
      </c>
      <c r="M798" s="26">
        <f>J798/((8760)*(E798/1000))</f>
        <v>0.1405468208309128</v>
      </c>
    </row>
    <row r="799" spans="1:13" x14ac:dyDescent="0.25">
      <c r="A799" s="2">
        <v>825</v>
      </c>
      <c r="B799" s="2"/>
      <c r="C799" s="2" t="s">
        <v>5</v>
      </c>
      <c r="D799" s="2">
        <v>3</v>
      </c>
      <c r="E799" s="2">
        <v>27.6</v>
      </c>
      <c r="F799" s="12">
        <v>40238</v>
      </c>
      <c r="G799" s="18">
        <v>2012</v>
      </c>
      <c r="H799" s="2">
        <f ca="1">IF(G799=Inputs!$A$4,1,0)</f>
        <v>0</v>
      </c>
      <c r="I799" s="21">
        <f ca="1">IF(H799=1,HLOOKUP(MONTH(F799),Inputs!$B$11:$M$15,5),IF(YEAR($F799)&gt;$G799,0,IF(YEAR($F799)=$G799,HLOOKUP(MONTH(F799),Inputs!$B$11:$M$15,4),1)))</f>
        <v>1</v>
      </c>
      <c r="J799" s="2">
        <v>34</v>
      </c>
      <c r="K799" s="24">
        <f ca="1">$E799*I799*Inputs!$A$2</f>
        <v>30.360000000000003</v>
      </c>
      <c r="L799" s="11">
        <f ca="1">IFERROR(J799/K799,"")</f>
        <v>1.1198945981554675</v>
      </c>
      <c r="M799" s="26">
        <f>J799/((8760)*(E799/1000))</f>
        <v>0.14062603401495596</v>
      </c>
    </row>
    <row r="800" spans="1:13" x14ac:dyDescent="0.25">
      <c r="A800" s="2">
        <v>1436</v>
      </c>
      <c r="B800" s="2"/>
      <c r="C800" s="2" t="s">
        <v>5</v>
      </c>
      <c r="D800" s="2">
        <v>8</v>
      </c>
      <c r="E800" s="2">
        <v>3.24</v>
      </c>
      <c r="F800" s="12">
        <v>40452</v>
      </c>
      <c r="G800" s="18">
        <v>2012</v>
      </c>
      <c r="H800" s="2">
        <f ca="1">IF(G800=Inputs!$A$4,1,0)</f>
        <v>0</v>
      </c>
      <c r="I800" s="21">
        <f ca="1">IF(H800=1,HLOOKUP(MONTH(F800),Inputs!$B$11:$M$15,5),IF(YEAR($F800)&gt;$G800,0,IF(YEAR($F800)=$G800,HLOOKUP(MONTH(F800),Inputs!$B$11:$M$15,4),1)))</f>
        <v>1</v>
      </c>
      <c r="J800" s="2">
        <v>4</v>
      </c>
      <c r="K800" s="24">
        <f ca="1">$E800*I800*Inputs!$A$2</f>
        <v>3.5640000000000005</v>
      </c>
      <c r="L800" s="11">
        <f ca="1">IFERROR(J800/K800,"")</f>
        <v>1.1223344556677888</v>
      </c>
      <c r="M800" s="26">
        <f>J800/((8760)*(E800/1000))</f>
        <v>0.1409324088167315</v>
      </c>
    </row>
    <row r="801" spans="1:13" x14ac:dyDescent="0.25">
      <c r="A801" s="2">
        <v>1436</v>
      </c>
      <c r="B801" s="2"/>
      <c r="C801" s="2" t="s">
        <v>5</v>
      </c>
      <c r="D801" s="2">
        <v>8</v>
      </c>
      <c r="E801" s="2">
        <v>3.24</v>
      </c>
      <c r="F801" s="12">
        <v>40452</v>
      </c>
      <c r="G801" s="18">
        <v>2014</v>
      </c>
      <c r="H801" s="2">
        <f ca="1">IF(G801=Inputs!$A$4,1,0)</f>
        <v>0</v>
      </c>
      <c r="I801" s="21">
        <f ca="1">IF(H801=1,HLOOKUP(MONTH(F801),Inputs!$B$11:$M$15,5),IF(YEAR($F801)&gt;$G801,0,IF(YEAR($F801)=$G801,HLOOKUP(MONTH(F801),Inputs!$B$11:$M$15,4),1)))</f>
        <v>1</v>
      </c>
      <c r="J801" s="2">
        <v>4</v>
      </c>
      <c r="K801" s="24">
        <f ca="1">$E801*I801*Inputs!$A$2</f>
        <v>3.5640000000000005</v>
      </c>
      <c r="L801" s="11">
        <f ca="1">IFERROR(J801/K801,"")</f>
        <v>1.1223344556677888</v>
      </c>
      <c r="M801" s="26">
        <f>J801/((8760)*(E801/1000))</f>
        <v>0.1409324088167315</v>
      </c>
    </row>
    <row r="802" spans="1:13" x14ac:dyDescent="0.25">
      <c r="A802" s="2">
        <v>305</v>
      </c>
      <c r="B802" s="2"/>
      <c r="C802" s="2" t="s">
        <v>5</v>
      </c>
      <c r="D802" s="2">
        <v>9</v>
      </c>
      <c r="E802" s="2">
        <v>4.05</v>
      </c>
      <c r="F802" s="12">
        <v>40087</v>
      </c>
      <c r="G802" s="18">
        <v>2010</v>
      </c>
      <c r="H802" s="2">
        <f ca="1">IF(G802=Inputs!$A$4,1,0)</f>
        <v>0</v>
      </c>
      <c r="I802" s="21">
        <f ca="1">IF(H802=1,HLOOKUP(MONTH(F802),Inputs!$B$11:$M$15,5),IF(YEAR($F802)&gt;$G802,0,IF(YEAR($F802)=$G802,HLOOKUP(MONTH(F802),Inputs!$B$11:$M$15,4),1)))</f>
        <v>1</v>
      </c>
      <c r="J802" s="2">
        <v>5</v>
      </c>
      <c r="K802" s="24">
        <f ca="1">$E802*I802*Inputs!$A$2</f>
        <v>4.4550000000000001</v>
      </c>
      <c r="L802" s="11">
        <f ca="1">IFERROR(J802/K802,"")</f>
        <v>1.122334455667789</v>
      </c>
      <c r="M802" s="26">
        <f>J802/((8760)*(E802/1000))</f>
        <v>0.1409324088167315</v>
      </c>
    </row>
    <row r="803" spans="1:13" x14ac:dyDescent="0.25">
      <c r="A803" s="2">
        <v>305</v>
      </c>
      <c r="B803" s="2"/>
      <c r="C803" s="2" t="s">
        <v>5</v>
      </c>
      <c r="D803" s="2">
        <v>9</v>
      </c>
      <c r="E803" s="2">
        <v>4.05</v>
      </c>
      <c r="F803" s="12">
        <v>40087</v>
      </c>
      <c r="G803" s="18">
        <v>2011</v>
      </c>
      <c r="H803" s="2">
        <f ca="1">IF(G803=Inputs!$A$4,1,0)</f>
        <v>0</v>
      </c>
      <c r="I803" s="21">
        <f ca="1">IF(H803=1,HLOOKUP(MONTH(F803),Inputs!$B$11:$M$15,5),IF(YEAR($F803)&gt;$G803,0,IF(YEAR($F803)=$G803,HLOOKUP(MONTH(F803),Inputs!$B$11:$M$15,4),1)))</f>
        <v>1</v>
      </c>
      <c r="J803" s="2">
        <v>5</v>
      </c>
      <c r="K803" s="24">
        <f ca="1">$E803*I803*Inputs!$A$2</f>
        <v>4.4550000000000001</v>
      </c>
      <c r="L803" s="11">
        <f ca="1">IFERROR(J803/K803,"")</f>
        <v>1.122334455667789</v>
      </c>
      <c r="M803" s="26">
        <f>J803/((8760)*(E803/1000))</f>
        <v>0.1409324088167315</v>
      </c>
    </row>
    <row r="804" spans="1:13" x14ac:dyDescent="0.25">
      <c r="A804" s="2">
        <v>1724</v>
      </c>
      <c r="B804" s="2"/>
      <c r="C804" s="2" t="s">
        <v>5</v>
      </c>
      <c r="D804" s="2">
        <v>6</v>
      </c>
      <c r="E804" s="2">
        <v>4.05</v>
      </c>
      <c r="F804" s="12">
        <v>40238</v>
      </c>
      <c r="G804" s="18">
        <v>2011</v>
      </c>
      <c r="H804" s="2">
        <f ca="1">IF(G804=Inputs!$A$4,1,0)</f>
        <v>0</v>
      </c>
      <c r="I804" s="21">
        <f ca="1">IF(H804=1,HLOOKUP(MONTH(F804),Inputs!$B$11:$M$15,5),IF(YEAR($F804)&gt;$G804,0,IF(YEAR($F804)=$G804,HLOOKUP(MONTH(F804),Inputs!$B$11:$M$15,4),1)))</f>
        <v>1</v>
      </c>
      <c r="J804" s="2">
        <v>5</v>
      </c>
      <c r="K804" s="24">
        <f ca="1">$E804*I804*Inputs!$A$2</f>
        <v>4.4550000000000001</v>
      </c>
      <c r="L804" s="11">
        <f ca="1">IFERROR(J804/K804,"")</f>
        <v>1.122334455667789</v>
      </c>
      <c r="M804" s="26">
        <f>J804/((8760)*(E804/1000))</f>
        <v>0.1409324088167315</v>
      </c>
    </row>
    <row r="805" spans="1:13" x14ac:dyDescent="0.25">
      <c r="A805" s="2">
        <v>1724</v>
      </c>
      <c r="B805" s="2"/>
      <c r="C805" s="2" t="s">
        <v>5</v>
      </c>
      <c r="D805" s="2">
        <v>6</v>
      </c>
      <c r="E805" s="2">
        <v>4.05</v>
      </c>
      <c r="F805" s="12">
        <v>40238</v>
      </c>
      <c r="G805" s="18">
        <v>2012</v>
      </c>
      <c r="H805" s="2">
        <f ca="1">IF(G805=Inputs!$A$4,1,0)</f>
        <v>0</v>
      </c>
      <c r="I805" s="21">
        <f ca="1">IF(H805=1,HLOOKUP(MONTH(F805),Inputs!$B$11:$M$15,5),IF(YEAR($F805)&gt;$G805,0,IF(YEAR($F805)=$G805,HLOOKUP(MONTH(F805),Inputs!$B$11:$M$15,4),1)))</f>
        <v>1</v>
      </c>
      <c r="J805" s="2">
        <v>5</v>
      </c>
      <c r="K805" s="24">
        <f ca="1">$E805*I805*Inputs!$A$2</f>
        <v>4.4550000000000001</v>
      </c>
      <c r="L805" s="11">
        <f ca="1">IFERROR(J805/K805,"")</f>
        <v>1.122334455667789</v>
      </c>
      <c r="M805" s="26">
        <f>J805/((8760)*(E805/1000))</f>
        <v>0.1409324088167315</v>
      </c>
    </row>
    <row r="806" spans="1:13" x14ac:dyDescent="0.25">
      <c r="A806" s="2">
        <v>2400</v>
      </c>
      <c r="B806" s="2"/>
      <c r="C806" s="2" t="s">
        <v>5</v>
      </c>
      <c r="D806" s="2">
        <v>8</v>
      </c>
      <c r="E806" s="2">
        <v>4.05</v>
      </c>
      <c r="F806" s="12">
        <v>40634</v>
      </c>
      <c r="G806" s="18">
        <v>2012</v>
      </c>
      <c r="H806" s="2">
        <f ca="1">IF(G806=Inputs!$A$4,1,0)</f>
        <v>0</v>
      </c>
      <c r="I806" s="21">
        <f ca="1">IF(H806=1,HLOOKUP(MONTH(F806),Inputs!$B$11:$M$15,5),IF(YEAR($F806)&gt;$G806,0,IF(YEAR($F806)=$G806,HLOOKUP(MONTH(F806),Inputs!$B$11:$M$15,4),1)))</f>
        <v>1</v>
      </c>
      <c r="J806" s="2">
        <v>5</v>
      </c>
      <c r="K806" s="24">
        <f ca="1">$E806*I806*Inputs!$A$2</f>
        <v>4.4550000000000001</v>
      </c>
      <c r="L806" s="11">
        <f ca="1">IFERROR(J806/K806,"")</f>
        <v>1.122334455667789</v>
      </c>
      <c r="M806" s="26">
        <f>J806/((8760)*(E806/1000))</f>
        <v>0.1409324088167315</v>
      </c>
    </row>
    <row r="807" spans="1:13" x14ac:dyDescent="0.25">
      <c r="A807" s="2">
        <v>305</v>
      </c>
      <c r="B807" s="2"/>
      <c r="C807" s="2" t="s">
        <v>5</v>
      </c>
      <c r="D807" s="2">
        <v>9</v>
      </c>
      <c r="E807" s="2">
        <v>4.05</v>
      </c>
      <c r="F807" s="12">
        <v>40087</v>
      </c>
      <c r="G807" s="18">
        <v>2013</v>
      </c>
      <c r="H807" s="2">
        <f ca="1">IF(G807=Inputs!$A$4,1,0)</f>
        <v>0</v>
      </c>
      <c r="I807" s="21">
        <f ca="1">IF(H807=1,HLOOKUP(MONTH(F807),Inputs!$B$11:$M$15,5),IF(YEAR($F807)&gt;$G807,0,IF(YEAR($F807)=$G807,HLOOKUP(MONTH(F807),Inputs!$B$11:$M$15,4),1)))</f>
        <v>1</v>
      </c>
      <c r="J807" s="2">
        <v>5</v>
      </c>
      <c r="K807" s="24">
        <f ca="1">$E807*I807*Inputs!$A$2</f>
        <v>4.4550000000000001</v>
      </c>
      <c r="L807" s="11">
        <f ca="1">IFERROR(J807/K807,"")</f>
        <v>1.122334455667789</v>
      </c>
      <c r="M807" s="26">
        <f>J807/((8760)*(E807/1000))</f>
        <v>0.1409324088167315</v>
      </c>
    </row>
    <row r="808" spans="1:13" x14ac:dyDescent="0.25">
      <c r="A808" s="2">
        <v>1724</v>
      </c>
      <c r="B808" s="2"/>
      <c r="C808" s="2" t="s">
        <v>5</v>
      </c>
      <c r="D808" s="2">
        <v>6</v>
      </c>
      <c r="E808" s="2">
        <v>4.05</v>
      </c>
      <c r="F808" s="12">
        <v>40238</v>
      </c>
      <c r="G808" s="18">
        <v>2013</v>
      </c>
      <c r="H808" s="2">
        <f ca="1">IF(G808=Inputs!$A$4,1,0)</f>
        <v>0</v>
      </c>
      <c r="I808" s="21">
        <f ca="1">IF(H808=1,HLOOKUP(MONTH(F808),Inputs!$B$11:$M$15,5),IF(YEAR($F808)&gt;$G808,0,IF(YEAR($F808)=$G808,HLOOKUP(MONTH(F808),Inputs!$B$11:$M$15,4),1)))</f>
        <v>1</v>
      </c>
      <c r="J808" s="2">
        <v>5</v>
      </c>
      <c r="K808" s="24">
        <f ca="1">$E808*I808*Inputs!$A$2</f>
        <v>4.4550000000000001</v>
      </c>
      <c r="L808" s="11">
        <f ca="1">IFERROR(J808/K808,"")</f>
        <v>1.122334455667789</v>
      </c>
      <c r="M808" s="26">
        <f>J808/((8760)*(E808/1000))</f>
        <v>0.1409324088167315</v>
      </c>
    </row>
    <row r="809" spans="1:13" x14ac:dyDescent="0.25">
      <c r="A809" s="2">
        <v>1758</v>
      </c>
      <c r="B809" s="2"/>
      <c r="C809" s="2" t="s">
        <v>5</v>
      </c>
      <c r="D809" s="2">
        <v>2</v>
      </c>
      <c r="E809" s="2">
        <v>4.05</v>
      </c>
      <c r="F809" s="12">
        <v>40544</v>
      </c>
      <c r="G809" s="18">
        <v>2013</v>
      </c>
      <c r="H809" s="2">
        <f ca="1">IF(G809=Inputs!$A$4,1,0)</f>
        <v>0</v>
      </c>
      <c r="I809" s="21">
        <f ca="1">IF(H809=1,HLOOKUP(MONTH(F809),Inputs!$B$11:$M$15,5),IF(YEAR($F809)&gt;$G809,0,IF(YEAR($F809)=$G809,HLOOKUP(MONTH(F809),Inputs!$B$11:$M$15,4),1)))</f>
        <v>1</v>
      </c>
      <c r="J809" s="2">
        <v>5</v>
      </c>
      <c r="K809" s="24">
        <f ca="1">$E809*I809*Inputs!$A$2</f>
        <v>4.4550000000000001</v>
      </c>
      <c r="L809" s="11">
        <f ca="1">IFERROR(J809/K809,"")</f>
        <v>1.122334455667789</v>
      </c>
      <c r="M809" s="26">
        <f>J809/((8760)*(E809/1000))</f>
        <v>0.1409324088167315</v>
      </c>
    </row>
    <row r="810" spans="1:13" x14ac:dyDescent="0.25">
      <c r="A810" s="2">
        <v>2400</v>
      </c>
      <c r="B810" s="2"/>
      <c r="C810" s="2" t="s">
        <v>5</v>
      </c>
      <c r="D810" s="2">
        <v>8</v>
      </c>
      <c r="E810" s="2">
        <v>4.05</v>
      </c>
      <c r="F810" s="12">
        <v>40634</v>
      </c>
      <c r="G810" s="18">
        <v>2013</v>
      </c>
      <c r="H810" s="2">
        <f ca="1">IF(G810=Inputs!$A$4,1,0)</f>
        <v>0</v>
      </c>
      <c r="I810" s="21">
        <f ca="1">IF(H810=1,HLOOKUP(MONTH(F810),Inputs!$B$11:$M$15,5),IF(YEAR($F810)&gt;$G810,0,IF(YEAR($F810)=$G810,HLOOKUP(MONTH(F810),Inputs!$B$11:$M$15,4),1)))</f>
        <v>1</v>
      </c>
      <c r="J810" s="2">
        <v>5</v>
      </c>
      <c r="K810" s="24">
        <f ca="1">$E810*I810*Inputs!$A$2</f>
        <v>4.4550000000000001</v>
      </c>
      <c r="L810" s="11">
        <f ca="1">IFERROR(J810/K810,"")</f>
        <v>1.122334455667789</v>
      </c>
      <c r="M810" s="26">
        <f>J810/((8760)*(E810/1000))</f>
        <v>0.1409324088167315</v>
      </c>
    </row>
    <row r="811" spans="1:13" x14ac:dyDescent="0.25">
      <c r="A811" s="2">
        <v>1724</v>
      </c>
      <c r="B811" s="2"/>
      <c r="C811" s="2" t="s">
        <v>5</v>
      </c>
      <c r="D811" s="2">
        <v>6</v>
      </c>
      <c r="E811" s="2">
        <v>4.05</v>
      </c>
      <c r="F811" s="12">
        <v>40238</v>
      </c>
      <c r="G811" s="18">
        <v>2014</v>
      </c>
      <c r="H811" s="2">
        <f ca="1">IF(G811=Inputs!$A$4,1,0)</f>
        <v>0</v>
      </c>
      <c r="I811" s="21">
        <f ca="1">IF(H811=1,HLOOKUP(MONTH(F811),Inputs!$B$11:$M$15,5),IF(YEAR($F811)&gt;$G811,0,IF(YEAR($F811)=$G811,HLOOKUP(MONTH(F811),Inputs!$B$11:$M$15,4),1)))</f>
        <v>1</v>
      </c>
      <c r="J811" s="2">
        <v>5</v>
      </c>
      <c r="K811" s="24">
        <f ca="1">$E811*I811*Inputs!$A$2</f>
        <v>4.4550000000000001</v>
      </c>
      <c r="L811" s="11">
        <f ca="1">IFERROR(J811/K811,"")</f>
        <v>1.122334455667789</v>
      </c>
      <c r="M811" s="26">
        <f>J811/((8760)*(E811/1000))</f>
        <v>0.1409324088167315</v>
      </c>
    </row>
    <row r="812" spans="1:13" x14ac:dyDescent="0.25">
      <c r="A812" s="2">
        <v>1758</v>
      </c>
      <c r="B812" s="2"/>
      <c r="C812" s="2" t="s">
        <v>5</v>
      </c>
      <c r="D812" s="2">
        <v>2</v>
      </c>
      <c r="E812" s="2">
        <v>4.05</v>
      </c>
      <c r="F812" s="12">
        <v>40544</v>
      </c>
      <c r="G812" s="18">
        <v>2014</v>
      </c>
      <c r="H812" s="2">
        <f ca="1">IF(G812=Inputs!$A$4,1,0)</f>
        <v>0</v>
      </c>
      <c r="I812" s="21">
        <f ca="1">IF(H812=1,HLOOKUP(MONTH(F812),Inputs!$B$11:$M$15,5),IF(YEAR($F812)&gt;$G812,0,IF(YEAR($F812)=$G812,HLOOKUP(MONTH(F812),Inputs!$B$11:$M$15,4),1)))</f>
        <v>1</v>
      </c>
      <c r="J812" s="2">
        <v>5</v>
      </c>
      <c r="K812" s="24">
        <f ca="1">$E812*I812*Inputs!$A$2</f>
        <v>4.4550000000000001</v>
      </c>
      <c r="L812" s="11">
        <f ca="1">IFERROR(J812/K812,"")</f>
        <v>1.122334455667789</v>
      </c>
      <c r="M812" s="26">
        <f>J812/((8760)*(E812/1000))</f>
        <v>0.1409324088167315</v>
      </c>
    </row>
    <row r="813" spans="1:13" x14ac:dyDescent="0.25">
      <c r="A813" s="2">
        <v>2400</v>
      </c>
      <c r="B813" s="2"/>
      <c r="C813" s="2" t="s">
        <v>5</v>
      </c>
      <c r="D813" s="2">
        <v>8</v>
      </c>
      <c r="E813" s="2">
        <v>4.05</v>
      </c>
      <c r="F813" s="12">
        <v>40634</v>
      </c>
      <c r="G813" s="18">
        <v>2014</v>
      </c>
      <c r="H813" s="2">
        <f ca="1">IF(G813=Inputs!$A$4,1,0)</f>
        <v>0</v>
      </c>
      <c r="I813" s="21">
        <f ca="1">IF(H813=1,HLOOKUP(MONTH(F813),Inputs!$B$11:$M$15,5),IF(YEAR($F813)&gt;$G813,0,IF(YEAR($F813)=$G813,HLOOKUP(MONTH(F813),Inputs!$B$11:$M$15,4),1)))</f>
        <v>1</v>
      </c>
      <c r="J813" s="2">
        <v>5</v>
      </c>
      <c r="K813" s="24">
        <f ca="1">$E813*I813*Inputs!$A$2</f>
        <v>4.4550000000000001</v>
      </c>
      <c r="L813" s="11">
        <f ca="1">IFERROR(J813/K813,"")</f>
        <v>1.122334455667789</v>
      </c>
      <c r="M813" s="26">
        <f>J813/((8760)*(E813/1000))</f>
        <v>0.1409324088167315</v>
      </c>
    </row>
    <row r="814" spans="1:13" x14ac:dyDescent="0.25">
      <c r="A814" s="2">
        <v>1758</v>
      </c>
      <c r="B814" s="2"/>
      <c r="C814" s="2" t="s">
        <v>5</v>
      </c>
      <c r="D814" s="2">
        <v>2</v>
      </c>
      <c r="E814" s="2">
        <v>4.05</v>
      </c>
      <c r="F814" s="12">
        <v>40544</v>
      </c>
      <c r="G814" s="18">
        <v>2011</v>
      </c>
      <c r="H814" s="2">
        <f ca="1">IF(G814=Inputs!$A$4,1,0)</f>
        <v>0</v>
      </c>
      <c r="I814" s="21">
        <f ca="1">IF(H814=1,HLOOKUP(MONTH(F814),Inputs!$B$11:$M$15,5),IF(YEAR($F814)&gt;$G814,0,IF(YEAR($F814)=$G814,HLOOKUP(MONTH(F814),Inputs!$B$11:$M$15,4),1)))</f>
        <v>0.99999999999999989</v>
      </c>
      <c r="J814" s="2">
        <v>5</v>
      </c>
      <c r="K814" s="24">
        <f ca="1">$E814*I814*Inputs!$A$2</f>
        <v>4.4549999999999992</v>
      </c>
      <c r="L814" s="11">
        <f ca="1">IFERROR(J814/K814,"")</f>
        <v>1.1223344556677892</v>
      </c>
      <c r="M814" s="26">
        <f>J814/((8760)*(E814/1000))</f>
        <v>0.1409324088167315</v>
      </c>
    </row>
    <row r="815" spans="1:13" x14ac:dyDescent="0.25">
      <c r="A815" s="2">
        <v>926</v>
      </c>
      <c r="B815" s="2"/>
      <c r="C815" s="2" t="s">
        <v>5</v>
      </c>
      <c r="D815" s="2">
        <v>9</v>
      </c>
      <c r="E815" s="2">
        <v>3.2370000000000001</v>
      </c>
      <c r="F815" s="12">
        <v>40422</v>
      </c>
      <c r="G815" s="18">
        <v>2011</v>
      </c>
      <c r="H815" s="2">
        <f ca="1">IF(G815=Inputs!$A$4,1,0)</f>
        <v>0</v>
      </c>
      <c r="I815" s="21">
        <f ca="1">IF(H815=1,HLOOKUP(MONTH(F815),Inputs!$B$11:$M$15,5),IF(YEAR($F815)&gt;$G815,0,IF(YEAR($F815)=$G815,HLOOKUP(MONTH(F815),Inputs!$B$11:$M$15,4),1)))</f>
        <v>1</v>
      </c>
      <c r="J815" s="2">
        <v>4</v>
      </c>
      <c r="K815" s="24">
        <f ca="1">$E815*I815*Inputs!$A$2</f>
        <v>3.5607000000000002</v>
      </c>
      <c r="L815" s="11">
        <f ca="1">IFERROR(J815/K815,"")</f>
        <v>1.1233746173505208</v>
      </c>
      <c r="M815" s="26">
        <f>J815/((8760)*(E815/1000))</f>
        <v>0.14106302272666357</v>
      </c>
    </row>
    <row r="816" spans="1:13" x14ac:dyDescent="0.25">
      <c r="A816" s="2">
        <v>665</v>
      </c>
      <c r="B816" s="2"/>
      <c r="C816" s="2" t="s">
        <v>5</v>
      </c>
      <c r="D816" s="2">
        <v>9</v>
      </c>
      <c r="E816" s="2">
        <v>3.2370000000000001</v>
      </c>
      <c r="F816" s="12">
        <v>40269</v>
      </c>
      <c r="G816" s="18">
        <v>2014</v>
      </c>
      <c r="H816" s="2">
        <f ca="1">IF(G816=Inputs!$A$4,1,0)</f>
        <v>0</v>
      </c>
      <c r="I816" s="21">
        <f ca="1">IF(H816=1,HLOOKUP(MONTH(F816),Inputs!$B$11:$M$15,5),IF(YEAR($F816)&gt;$G816,0,IF(YEAR($F816)=$G816,HLOOKUP(MONTH(F816),Inputs!$B$11:$M$15,4),1)))</f>
        <v>1</v>
      </c>
      <c r="J816" s="2">
        <v>4</v>
      </c>
      <c r="K816" s="24">
        <f ca="1">$E816*I816*Inputs!$A$2</f>
        <v>3.5607000000000002</v>
      </c>
      <c r="L816" s="11">
        <f ca="1">IFERROR(J816/K816,"")</f>
        <v>1.1233746173505208</v>
      </c>
      <c r="M816" s="26">
        <f>J816/((8760)*(E816/1000))</f>
        <v>0.14106302272666357</v>
      </c>
    </row>
    <row r="817" spans="1:13" x14ac:dyDescent="0.25">
      <c r="A817" s="2">
        <v>855</v>
      </c>
      <c r="B817" s="2"/>
      <c r="C817" s="2" t="s">
        <v>5</v>
      </c>
      <c r="D817" s="2">
        <v>9</v>
      </c>
      <c r="E817" s="2">
        <v>2.4249999999999998</v>
      </c>
      <c r="F817" s="12">
        <v>40299</v>
      </c>
      <c r="G817" s="18">
        <v>2012</v>
      </c>
      <c r="H817" s="2">
        <f ca="1">IF(G817=Inputs!$A$4,1,0)</f>
        <v>0</v>
      </c>
      <c r="I817" s="21">
        <f ca="1">IF(H817=1,HLOOKUP(MONTH(F817),Inputs!$B$11:$M$15,5),IF(YEAR($F817)&gt;$G817,0,IF(YEAR($F817)=$G817,HLOOKUP(MONTH(F817),Inputs!$B$11:$M$15,4),1)))</f>
        <v>1</v>
      </c>
      <c r="J817" s="2">
        <v>3</v>
      </c>
      <c r="K817" s="24">
        <f ca="1">$E817*I817*Inputs!$A$2</f>
        <v>2.6675</v>
      </c>
      <c r="L817" s="11">
        <f ca="1">IFERROR(J817/K817,"")</f>
        <v>1.1246485473289598</v>
      </c>
      <c r="M817" s="26">
        <f>J817/((8760)*(E817/1000))</f>
        <v>0.14122299110295158</v>
      </c>
    </row>
    <row r="818" spans="1:13" x14ac:dyDescent="0.25">
      <c r="A818" s="2">
        <v>1279</v>
      </c>
      <c r="B818" s="2"/>
      <c r="C818" s="2" t="s">
        <v>5</v>
      </c>
      <c r="D818" s="2">
        <v>9</v>
      </c>
      <c r="E818" s="2">
        <v>2.4249999999999998</v>
      </c>
      <c r="F818" s="12">
        <v>40452</v>
      </c>
      <c r="G818" s="18">
        <v>2012</v>
      </c>
      <c r="H818" s="2">
        <f ca="1">IF(G818=Inputs!$A$4,1,0)</f>
        <v>0</v>
      </c>
      <c r="I818" s="21">
        <f ca="1">IF(H818=1,HLOOKUP(MONTH(F818),Inputs!$B$11:$M$15,5),IF(YEAR($F818)&gt;$G818,0,IF(YEAR($F818)=$G818,HLOOKUP(MONTH(F818),Inputs!$B$11:$M$15,4),1)))</f>
        <v>1</v>
      </c>
      <c r="J818" s="2">
        <v>3</v>
      </c>
      <c r="K818" s="24">
        <f ca="1">$E818*I818*Inputs!$A$2</f>
        <v>2.6675</v>
      </c>
      <c r="L818" s="11">
        <f ca="1">IFERROR(J818/K818,"")</f>
        <v>1.1246485473289598</v>
      </c>
      <c r="M818" s="26">
        <f>J818/((8760)*(E818/1000))</f>
        <v>0.14122299110295158</v>
      </c>
    </row>
    <row r="819" spans="1:13" x14ac:dyDescent="0.25">
      <c r="A819" s="2">
        <v>783</v>
      </c>
      <c r="B819" s="2"/>
      <c r="C819" s="2" t="s">
        <v>5</v>
      </c>
      <c r="D819" s="2">
        <v>9</v>
      </c>
      <c r="E819" s="2">
        <v>2.4249999999999998</v>
      </c>
      <c r="F819" s="12">
        <v>40360</v>
      </c>
      <c r="G819" s="18">
        <v>2013</v>
      </c>
      <c r="H819" s="2">
        <f ca="1">IF(G819=Inputs!$A$4,1,0)</f>
        <v>0</v>
      </c>
      <c r="I819" s="21">
        <f ca="1">IF(H819=1,HLOOKUP(MONTH(F819),Inputs!$B$11:$M$15,5),IF(YEAR($F819)&gt;$G819,0,IF(YEAR($F819)=$G819,HLOOKUP(MONTH(F819),Inputs!$B$11:$M$15,4),1)))</f>
        <v>1</v>
      </c>
      <c r="J819" s="2">
        <v>3</v>
      </c>
      <c r="K819" s="24">
        <f ca="1">$E819*I819*Inputs!$A$2</f>
        <v>2.6675</v>
      </c>
      <c r="L819" s="11">
        <f ca="1">IFERROR(J819/K819,"")</f>
        <v>1.1246485473289598</v>
      </c>
      <c r="M819" s="26">
        <f>J819/((8760)*(E819/1000))</f>
        <v>0.14122299110295158</v>
      </c>
    </row>
    <row r="820" spans="1:13" x14ac:dyDescent="0.25">
      <c r="A820" s="2">
        <v>856</v>
      </c>
      <c r="B820" s="2"/>
      <c r="C820" s="2" t="s">
        <v>5</v>
      </c>
      <c r="D820" s="2">
        <v>9</v>
      </c>
      <c r="E820" s="2">
        <v>2.4249999999999998</v>
      </c>
      <c r="F820" s="12">
        <v>40360</v>
      </c>
      <c r="G820" s="18">
        <v>2013</v>
      </c>
      <c r="H820" s="2">
        <f ca="1">IF(G820=Inputs!$A$4,1,0)</f>
        <v>0</v>
      </c>
      <c r="I820" s="21">
        <f ca="1">IF(H820=1,HLOOKUP(MONTH(F820),Inputs!$B$11:$M$15,5),IF(YEAR($F820)&gt;$G820,0,IF(YEAR($F820)=$G820,HLOOKUP(MONTH(F820),Inputs!$B$11:$M$15,4),1)))</f>
        <v>1</v>
      </c>
      <c r="J820" s="2">
        <v>3</v>
      </c>
      <c r="K820" s="24">
        <f ca="1">$E820*I820*Inputs!$A$2</f>
        <v>2.6675</v>
      </c>
      <c r="L820" s="11">
        <f ca="1">IFERROR(J820/K820,"")</f>
        <v>1.1246485473289598</v>
      </c>
      <c r="M820" s="26">
        <f>J820/((8760)*(E820/1000))</f>
        <v>0.14122299110295158</v>
      </c>
    </row>
    <row r="821" spans="1:13" x14ac:dyDescent="0.25">
      <c r="A821" s="2">
        <v>855</v>
      </c>
      <c r="B821" s="2"/>
      <c r="C821" s="2" t="s">
        <v>5</v>
      </c>
      <c r="D821" s="2">
        <v>9</v>
      </c>
      <c r="E821" s="2">
        <v>2.4249999999999998</v>
      </c>
      <c r="F821" s="12">
        <v>40299</v>
      </c>
      <c r="G821" s="18">
        <v>2014</v>
      </c>
      <c r="H821" s="2">
        <f ca="1">IF(G821=Inputs!$A$4,1,0)</f>
        <v>0</v>
      </c>
      <c r="I821" s="21">
        <f ca="1">IF(H821=1,HLOOKUP(MONTH(F821),Inputs!$B$11:$M$15,5),IF(YEAR($F821)&gt;$G821,0,IF(YEAR($F821)=$G821,HLOOKUP(MONTH(F821),Inputs!$B$11:$M$15,4),1)))</f>
        <v>1</v>
      </c>
      <c r="J821" s="2">
        <v>3</v>
      </c>
      <c r="K821" s="24">
        <f ca="1">$E821*I821*Inputs!$A$2</f>
        <v>2.6675</v>
      </c>
      <c r="L821" s="11">
        <f ca="1">IFERROR(J821/K821,"")</f>
        <v>1.1246485473289598</v>
      </c>
      <c r="M821" s="26">
        <f>J821/((8760)*(E821/1000))</f>
        <v>0.14122299110295158</v>
      </c>
    </row>
    <row r="822" spans="1:13" x14ac:dyDescent="0.25">
      <c r="A822" s="2">
        <v>1279</v>
      </c>
      <c r="B822" s="2"/>
      <c r="C822" s="2" t="s">
        <v>5</v>
      </c>
      <c r="D822" s="2">
        <v>9</v>
      </c>
      <c r="E822" s="2">
        <v>2.4249999999999998</v>
      </c>
      <c r="F822" s="12">
        <v>40452</v>
      </c>
      <c r="G822" s="18">
        <v>2014</v>
      </c>
      <c r="H822" s="2">
        <f ca="1">IF(G822=Inputs!$A$4,1,0)</f>
        <v>0</v>
      </c>
      <c r="I822" s="21">
        <f ca="1">IF(H822=1,HLOOKUP(MONTH(F822),Inputs!$B$11:$M$15,5),IF(YEAR($F822)&gt;$G822,0,IF(YEAR($F822)=$G822,HLOOKUP(MONTH(F822),Inputs!$B$11:$M$15,4),1)))</f>
        <v>1</v>
      </c>
      <c r="J822" s="2">
        <v>3</v>
      </c>
      <c r="K822" s="24">
        <f ca="1">$E822*I822*Inputs!$A$2</f>
        <v>2.6675</v>
      </c>
      <c r="L822" s="11">
        <f ca="1">IFERROR(J822/K822,"")</f>
        <v>1.1246485473289598</v>
      </c>
      <c r="M822" s="26">
        <f>J822/((8760)*(E822/1000))</f>
        <v>0.14122299110295158</v>
      </c>
    </row>
    <row r="823" spans="1:13" x14ac:dyDescent="0.25">
      <c r="A823" s="2">
        <v>411</v>
      </c>
      <c r="B823" s="2"/>
      <c r="C823" s="2" t="s">
        <v>5</v>
      </c>
      <c r="D823" s="2">
        <v>6</v>
      </c>
      <c r="E823" s="2">
        <v>4.032</v>
      </c>
      <c r="F823" s="12">
        <v>40210</v>
      </c>
      <c r="G823" s="18">
        <v>2011</v>
      </c>
      <c r="H823" s="2">
        <f ca="1">IF(G823=Inputs!$A$4,1,0)</f>
        <v>0</v>
      </c>
      <c r="I823" s="21">
        <f ca="1">IF(H823=1,HLOOKUP(MONTH(F823),Inputs!$B$11:$M$15,5),IF(YEAR($F823)&gt;$G823,0,IF(YEAR($F823)=$G823,HLOOKUP(MONTH(F823),Inputs!$B$11:$M$15,4),1)))</f>
        <v>1</v>
      </c>
      <c r="J823" s="2">
        <v>5</v>
      </c>
      <c r="K823" s="24">
        <f ca="1">$E823*I823*Inputs!$A$2</f>
        <v>4.4352</v>
      </c>
      <c r="L823" s="11">
        <f ca="1">IFERROR(J823/K823,"")</f>
        <v>1.1273448773448773</v>
      </c>
      <c r="M823" s="26">
        <f>J823/((8760)*(E823/1000))</f>
        <v>0.1415615713560919</v>
      </c>
    </row>
    <row r="824" spans="1:13" x14ac:dyDescent="0.25">
      <c r="A824" s="2">
        <v>458</v>
      </c>
      <c r="B824" s="2"/>
      <c r="C824" s="2" t="s">
        <v>5</v>
      </c>
      <c r="D824" s="2">
        <v>6</v>
      </c>
      <c r="E824" s="2">
        <v>4.032</v>
      </c>
      <c r="F824" s="12">
        <v>40210</v>
      </c>
      <c r="G824" s="18">
        <v>2011</v>
      </c>
      <c r="H824" s="2">
        <f ca="1">IF(G824=Inputs!$A$4,1,0)</f>
        <v>0</v>
      </c>
      <c r="I824" s="21">
        <f ca="1">IF(H824=1,HLOOKUP(MONTH(F824),Inputs!$B$11:$M$15,5),IF(YEAR($F824)&gt;$G824,0,IF(YEAR($F824)=$G824,HLOOKUP(MONTH(F824),Inputs!$B$11:$M$15,4),1)))</f>
        <v>1</v>
      </c>
      <c r="J824" s="2">
        <v>5</v>
      </c>
      <c r="K824" s="24">
        <f ca="1">$E824*I824*Inputs!$A$2</f>
        <v>4.4352</v>
      </c>
      <c r="L824" s="11">
        <f ca="1">IFERROR(J824/K824,"")</f>
        <v>1.1273448773448773</v>
      </c>
      <c r="M824" s="26">
        <f>J824/((8760)*(E824/1000))</f>
        <v>0.1415615713560919</v>
      </c>
    </row>
    <row r="825" spans="1:13" x14ac:dyDescent="0.25">
      <c r="A825" s="2">
        <v>411</v>
      </c>
      <c r="B825" s="2"/>
      <c r="C825" s="2" t="s">
        <v>5</v>
      </c>
      <c r="D825" s="2">
        <v>6</v>
      </c>
      <c r="E825" s="2">
        <v>4.032</v>
      </c>
      <c r="F825" s="12">
        <v>40210</v>
      </c>
      <c r="G825" s="18">
        <v>2012</v>
      </c>
      <c r="H825" s="2">
        <f ca="1">IF(G825=Inputs!$A$4,1,0)</f>
        <v>0</v>
      </c>
      <c r="I825" s="21">
        <f ca="1">IF(H825=1,HLOOKUP(MONTH(F825),Inputs!$B$11:$M$15,5),IF(YEAR($F825)&gt;$G825,0,IF(YEAR($F825)=$G825,HLOOKUP(MONTH(F825),Inputs!$B$11:$M$15,4),1)))</f>
        <v>1</v>
      </c>
      <c r="J825" s="2">
        <v>5</v>
      </c>
      <c r="K825" s="24">
        <f ca="1">$E825*I825*Inputs!$A$2</f>
        <v>4.4352</v>
      </c>
      <c r="L825" s="11">
        <f ca="1">IFERROR(J825/K825,"")</f>
        <v>1.1273448773448773</v>
      </c>
      <c r="M825" s="26">
        <f>J825/((8760)*(E825/1000))</f>
        <v>0.1415615713560919</v>
      </c>
    </row>
    <row r="826" spans="1:13" x14ac:dyDescent="0.25">
      <c r="A826" s="2">
        <v>458</v>
      </c>
      <c r="B826" s="2"/>
      <c r="C826" s="2" t="s">
        <v>5</v>
      </c>
      <c r="D826" s="2">
        <v>6</v>
      </c>
      <c r="E826" s="2">
        <v>4.032</v>
      </c>
      <c r="F826" s="12">
        <v>40210</v>
      </c>
      <c r="G826" s="18">
        <v>2012</v>
      </c>
      <c r="H826" s="2">
        <f ca="1">IF(G826=Inputs!$A$4,1,0)</f>
        <v>0</v>
      </c>
      <c r="I826" s="21">
        <f ca="1">IF(H826=1,HLOOKUP(MONTH(F826),Inputs!$B$11:$M$15,5),IF(YEAR($F826)&gt;$G826,0,IF(YEAR($F826)=$G826,HLOOKUP(MONTH(F826),Inputs!$B$11:$M$15,4),1)))</f>
        <v>1</v>
      </c>
      <c r="J826" s="2">
        <v>5</v>
      </c>
      <c r="K826" s="24">
        <f ca="1">$E826*I826*Inputs!$A$2</f>
        <v>4.4352</v>
      </c>
      <c r="L826" s="11">
        <f ca="1">IFERROR(J826/K826,"")</f>
        <v>1.1273448773448773</v>
      </c>
      <c r="M826" s="26">
        <f>J826/((8760)*(E826/1000))</f>
        <v>0.1415615713560919</v>
      </c>
    </row>
    <row r="827" spans="1:13" x14ac:dyDescent="0.25">
      <c r="A827" s="2">
        <v>411</v>
      </c>
      <c r="B827" s="2"/>
      <c r="C827" s="2" t="s">
        <v>5</v>
      </c>
      <c r="D827" s="2">
        <v>6</v>
      </c>
      <c r="E827" s="2">
        <v>4.032</v>
      </c>
      <c r="F827" s="12">
        <v>40210</v>
      </c>
      <c r="G827" s="18">
        <v>2013</v>
      </c>
      <c r="H827" s="2">
        <f ca="1">IF(G827=Inputs!$A$4,1,0)</f>
        <v>0</v>
      </c>
      <c r="I827" s="21">
        <f ca="1">IF(H827=1,HLOOKUP(MONTH(F827),Inputs!$B$11:$M$15,5),IF(YEAR($F827)&gt;$G827,0,IF(YEAR($F827)=$G827,HLOOKUP(MONTH(F827),Inputs!$B$11:$M$15,4),1)))</f>
        <v>1</v>
      </c>
      <c r="J827" s="2">
        <v>5</v>
      </c>
      <c r="K827" s="24">
        <f ca="1">$E827*I827*Inputs!$A$2</f>
        <v>4.4352</v>
      </c>
      <c r="L827" s="11">
        <f ca="1">IFERROR(J827/K827,"")</f>
        <v>1.1273448773448773</v>
      </c>
      <c r="M827" s="26">
        <f>J827/((8760)*(E827/1000))</f>
        <v>0.1415615713560919</v>
      </c>
    </row>
    <row r="828" spans="1:13" x14ac:dyDescent="0.25">
      <c r="A828" s="2">
        <v>411</v>
      </c>
      <c r="B828" s="2"/>
      <c r="C828" s="2" t="s">
        <v>5</v>
      </c>
      <c r="D828" s="2">
        <v>6</v>
      </c>
      <c r="E828" s="2">
        <v>4.032</v>
      </c>
      <c r="F828" s="12">
        <v>40210</v>
      </c>
      <c r="G828" s="18">
        <v>2014</v>
      </c>
      <c r="H828" s="2">
        <f ca="1">IF(G828=Inputs!$A$4,1,0)</f>
        <v>0</v>
      </c>
      <c r="I828" s="21">
        <f ca="1">IF(H828=1,HLOOKUP(MONTH(F828),Inputs!$B$11:$M$15,5),IF(YEAR($F828)&gt;$G828,0,IF(YEAR($F828)=$G828,HLOOKUP(MONTH(F828),Inputs!$B$11:$M$15,4),1)))</f>
        <v>1</v>
      </c>
      <c r="J828" s="2">
        <v>5</v>
      </c>
      <c r="K828" s="24">
        <f ca="1">$E828*I828*Inputs!$A$2</f>
        <v>4.4352</v>
      </c>
      <c r="L828" s="11">
        <f ca="1">IFERROR(J828/K828,"")</f>
        <v>1.1273448773448773</v>
      </c>
      <c r="M828" s="26">
        <f>J828/((8760)*(E828/1000))</f>
        <v>0.1415615713560919</v>
      </c>
    </row>
    <row r="829" spans="1:13" x14ac:dyDescent="0.25">
      <c r="A829" s="2">
        <v>458</v>
      </c>
      <c r="B829" s="2"/>
      <c r="C829" s="2" t="s">
        <v>5</v>
      </c>
      <c r="D829" s="2">
        <v>6</v>
      </c>
      <c r="E829" s="2">
        <v>4.032</v>
      </c>
      <c r="F829" s="12">
        <v>40210</v>
      </c>
      <c r="G829" s="18">
        <v>2014</v>
      </c>
      <c r="H829" s="2">
        <f ca="1">IF(G829=Inputs!$A$4,1,0)</f>
        <v>0</v>
      </c>
      <c r="I829" s="21">
        <f ca="1">IF(H829=1,HLOOKUP(MONTH(F829),Inputs!$B$11:$M$15,5),IF(YEAR($F829)&gt;$G829,0,IF(YEAR($F829)=$G829,HLOOKUP(MONTH(F829),Inputs!$B$11:$M$15,4),1)))</f>
        <v>1</v>
      </c>
      <c r="J829" s="2">
        <v>5</v>
      </c>
      <c r="K829" s="24">
        <f ca="1">$E829*I829*Inputs!$A$2</f>
        <v>4.4352</v>
      </c>
      <c r="L829" s="11">
        <f ca="1">IFERROR(J829/K829,"")</f>
        <v>1.1273448773448773</v>
      </c>
      <c r="M829" s="26">
        <f>J829/((8760)*(E829/1000))</f>
        <v>0.1415615713560919</v>
      </c>
    </row>
    <row r="830" spans="1:13" x14ac:dyDescent="0.25">
      <c r="A830" s="2">
        <v>1195</v>
      </c>
      <c r="B830" s="2"/>
      <c r="C830" s="2" t="s">
        <v>5</v>
      </c>
      <c r="D830" s="2">
        <v>2</v>
      </c>
      <c r="E830" s="2">
        <v>5.64</v>
      </c>
      <c r="F830" s="12">
        <v>40360</v>
      </c>
      <c r="G830" s="18">
        <v>2011</v>
      </c>
      <c r="H830" s="2">
        <f ca="1">IF(G830=Inputs!$A$4,1,0)</f>
        <v>0</v>
      </c>
      <c r="I830" s="21">
        <f ca="1">IF(H830=1,HLOOKUP(MONTH(F830),Inputs!$B$11:$M$15,5),IF(YEAR($F830)&gt;$G830,0,IF(YEAR($F830)=$G830,HLOOKUP(MONTH(F830),Inputs!$B$11:$M$15,4),1)))</f>
        <v>1</v>
      </c>
      <c r="J830" s="2">
        <v>7</v>
      </c>
      <c r="K830" s="24">
        <f ca="1">$E830*I830*Inputs!$A$2</f>
        <v>6.2039999999999997</v>
      </c>
      <c r="L830" s="11">
        <f ca="1">IFERROR(J830/K830,"")</f>
        <v>1.1283043197936815</v>
      </c>
      <c r="M830" s="26">
        <f>J830/((8760)*(E830/1000))</f>
        <v>0.14168204928916092</v>
      </c>
    </row>
    <row r="831" spans="1:13" x14ac:dyDescent="0.25">
      <c r="A831" s="2">
        <v>1195</v>
      </c>
      <c r="B831" s="2"/>
      <c r="C831" s="2" t="s">
        <v>5</v>
      </c>
      <c r="D831" s="2">
        <v>2</v>
      </c>
      <c r="E831" s="2">
        <v>5.64</v>
      </c>
      <c r="F831" s="12">
        <v>40360</v>
      </c>
      <c r="G831" s="18">
        <v>2012</v>
      </c>
      <c r="H831" s="2">
        <f ca="1">IF(G831=Inputs!$A$4,1,0)</f>
        <v>0</v>
      </c>
      <c r="I831" s="21">
        <f ca="1">IF(H831=1,HLOOKUP(MONTH(F831),Inputs!$B$11:$M$15,5),IF(YEAR($F831)&gt;$G831,0,IF(YEAR($F831)=$G831,HLOOKUP(MONTH(F831),Inputs!$B$11:$M$15,4),1)))</f>
        <v>1</v>
      </c>
      <c r="J831" s="2">
        <v>7</v>
      </c>
      <c r="K831" s="24">
        <f ca="1">$E831*I831*Inputs!$A$2</f>
        <v>6.2039999999999997</v>
      </c>
      <c r="L831" s="11">
        <f ca="1">IFERROR(J831/K831,"")</f>
        <v>1.1283043197936815</v>
      </c>
      <c r="M831" s="26">
        <f>J831/((8760)*(E831/1000))</f>
        <v>0.14168204928916092</v>
      </c>
    </row>
    <row r="832" spans="1:13" x14ac:dyDescent="0.25">
      <c r="A832" s="2">
        <v>1797</v>
      </c>
      <c r="B832" s="2"/>
      <c r="C832" s="2" t="s">
        <v>5</v>
      </c>
      <c r="D832" s="2">
        <v>2</v>
      </c>
      <c r="E832" s="2">
        <v>5.64</v>
      </c>
      <c r="F832" s="12">
        <v>40575</v>
      </c>
      <c r="G832" s="18">
        <v>2012</v>
      </c>
      <c r="H832" s="2">
        <f ca="1">IF(G832=Inputs!$A$4,1,0)</f>
        <v>0</v>
      </c>
      <c r="I832" s="21">
        <f ca="1">IF(H832=1,HLOOKUP(MONTH(F832),Inputs!$B$11:$M$15,5),IF(YEAR($F832)&gt;$G832,0,IF(YEAR($F832)=$G832,HLOOKUP(MONTH(F832),Inputs!$B$11:$M$15,4),1)))</f>
        <v>1</v>
      </c>
      <c r="J832" s="2">
        <v>7</v>
      </c>
      <c r="K832" s="24">
        <f ca="1">$E832*I832*Inputs!$A$2</f>
        <v>6.2039999999999997</v>
      </c>
      <c r="L832" s="11">
        <f ca="1">IFERROR(J832/K832,"")</f>
        <v>1.1283043197936815</v>
      </c>
      <c r="M832" s="26">
        <f>J832/((8760)*(E832/1000))</f>
        <v>0.14168204928916092</v>
      </c>
    </row>
    <row r="833" spans="1:13" x14ac:dyDescent="0.25">
      <c r="A833" s="2">
        <v>1195</v>
      </c>
      <c r="B833" s="2"/>
      <c r="C833" s="2" t="s">
        <v>5</v>
      </c>
      <c r="D833" s="2">
        <v>2</v>
      </c>
      <c r="E833" s="2">
        <v>5.64</v>
      </c>
      <c r="F833" s="12">
        <v>40360</v>
      </c>
      <c r="G833" s="18">
        <v>2013</v>
      </c>
      <c r="H833" s="2">
        <f ca="1">IF(G833=Inputs!$A$4,1,0)</f>
        <v>0</v>
      </c>
      <c r="I833" s="21">
        <f ca="1">IF(H833=1,HLOOKUP(MONTH(F833),Inputs!$B$11:$M$15,5),IF(YEAR($F833)&gt;$G833,0,IF(YEAR($F833)=$G833,HLOOKUP(MONTH(F833),Inputs!$B$11:$M$15,4),1)))</f>
        <v>1</v>
      </c>
      <c r="J833" s="2">
        <v>7</v>
      </c>
      <c r="K833" s="24">
        <f ca="1">$E833*I833*Inputs!$A$2</f>
        <v>6.2039999999999997</v>
      </c>
      <c r="L833" s="11">
        <f ca="1">IFERROR(J833/K833,"")</f>
        <v>1.1283043197936815</v>
      </c>
      <c r="M833" s="26">
        <f>J833/((8760)*(E833/1000))</f>
        <v>0.14168204928916092</v>
      </c>
    </row>
    <row r="834" spans="1:13" x14ac:dyDescent="0.25">
      <c r="A834" s="2">
        <v>1797</v>
      </c>
      <c r="B834" s="2"/>
      <c r="C834" s="2" t="s">
        <v>5</v>
      </c>
      <c r="D834" s="2">
        <v>2</v>
      </c>
      <c r="E834" s="2">
        <v>5.64</v>
      </c>
      <c r="F834" s="12">
        <v>40575</v>
      </c>
      <c r="G834" s="18">
        <v>2013</v>
      </c>
      <c r="H834" s="2">
        <f ca="1">IF(G834=Inputs!$A$4,1,0)</f>
        <v>0</v>
      </c>
      <c r="I834" s="21">
        <f ca="1">IF(H834=1,HLOOKUP(MONTH(F834),Inputs!$B$11:$M$15,5),IF(YEAR($F834)&gt;$G834,0,IF(YEAR($F834)=$G834,HLOOKUP(MONTH(F834),Inputs!$B$11:$M$15,4),1)))</f>
        <v>1</v>
      </c>
      <c r="J834" s="2">
        <v>7</v>
      </c>
      <c r="K834" s="24">
        <f ca="1">$E834*I834*Inputs!$A$2</f>
        <v>6.2039999999999997</v>
      </c>
      <c r="L834" s="11">
        <f ca="1">IFERROR(J834/K834,"")</f>
        <v>1.1283043197936815</v>
      </c>
      <c r="M834" s="26">
        <f>J834/((8760)*(E834/1000))</f>
        <v>0.14168204928916092</v>
      </c>
    </row>
    <row r="835" spans="1:13" x14ac:dyDescent="0.25">
      <c r="A835" s="2">
        <v>8370</v>
      </c>
      <c r="B835" s="2"/>
      <c r="C835" s="2" t="s">
        <v>5</v>
      </c>
      <c r="D835" s="2">
        <v>13</v>
      </c>
      <c r="E835" s="2">
        <v>5.64</v>
      </c>
      <c r="F835" s="12">
        <v>41122</v>
      </c>
      <c r="G835" s="18">
        <v>2013</v>
      </c>
      <c r="H835" s="2">
        <f ca="1">IF(G835=Inputs!$A$4,1,0)</f>
        <v>0</v>
      </c>
      <c r="I835" s="21">
        <f ca="1">IF(H835=1,HLOOKUP(MONTH(F835),Inputs!$B$11:$M$15,5),IF(YEAR($F835)&gt;$G835,0,IF(YEAR($F835)=$G835,HLOOKUP(MONTH(F835),Inputs!$B$11:$M$15,4),1)))</f>
        <v>1</v>
      </c>
      <c r="J835" s="2">
        <v>7</v>
      </c>
      <c r="K835" s="24">
        <f ca="1">$E835*I835*Inputs!$A$2</f>
        <v>6.2039999999999997</v>
      </c>
      <c r="L835" s="11">
        <f ca="1">IFERROR(J835/K835,"")</f>
        <v>1.1283043197936815</v>
      </c>
      <c r="M835" s="26">
        <f>J835/((8760)*(E835/1000))</f>
        <v>0.14168204928916092</v>
      </c>
    </row>
    <row r="836" spans="1:13" x14ac:dyDescent="0.25">
      <c r="A836" s="2">
        <v>1195</v>
      </c>
      <c r="B836" s="2"/>
      <c r="C836" s="2" t="s">
        <v>5</v>
      </c>
      <c r="D836" s="2">
        <v>2</v>
      </c>
      <c r="E836" s="2">
        <v>5.64</v>
      </c>
      <c r="F836" s="12">
        <v>40360</v>
      </c>
      <c r="G836" s="18">
        <v>2014</v>
      </c>
      <c r="H836" s="2">
        <f ca="1">IF(G836=Inputs!$A$4,1,0)</f>
        <v>0</v>
      </c>
      <c r="I836" s="21">
        <f ca="1">IF(H836=1,HLOOKUP(MONTH(F836),Inputs!$B$11:$M$15,5),IF(YEAR($F836)&gt;$G836,0,IF(YEAR($F836)=$G836,HLOOKUP(MONTH(F836),Inputs!$B$11:$M$15,4),1)))</f>
        <v>1</v>
      </c>
      <c r="J836" s="2">
        <v>7</v>
      </c>
      <c r="K836" s="24">
        <f ca="1">$E836*I836*Inputs!$A$2</f>
        <v>6.2039999999999997</v>
      </c>
      <c r="L836" s="11">
        <f ca="1">IFERROR(J836/K836,"")</f>
        <v>1.1283043197936815</v>
      </c>
      <c r="M836" s="26">
        <f>J836/((8760)*(E836/1000))</f>
        <v>0.14168204928916092</v>
      </c>
    </row>
    <row r="837" spans="1:13" x14ac:dyDescent="0.25">
      <c r="A837" s="2">
        <v>2268</v>
      </c>
      <c r="B837" s="2"/>
      <c r="C837" s="2" t="s">
        <v>5</v>
      </c>
      <c r="D837" s="2">
        <v>8</v>
      </c>
      <c r="E837" s="2">
        <v>3.22</v>
      </c>
      <c r="F837" s="12">
        <v>40634</v>
      </c>
      <c r="G837" s="18">
        <v>2012</v>
      </c>
      <c r="H837" s="2">
        <f ca="1">IF(G837=Inputs!$A$4,1,0)</f>
        <v>0</v>
      </c>
      <c r="I837" s="21">
        <f ca="1">IF(H837=1,HLOOKUP(MONTH(F837),Inputs!$B$11:$M$15,5),IF(YEAR($F837)&gt;$G837,0,IF(YEAR($F837)=$G837,HLOOKUP(MONTH(F837),Inputs!$B$11:$M$15,4),1)))</f>
        <v>1</v>
      </c>
      <c r="J837" s="2">
        <v>4</v>
      </c>
      <c r="K837" s="24">
        <f ca="1">$E837*I837*Inputs!$A$2</f>
        <v>3.5420000000000007</v>
      </c>
      <c r="L837" s="11">
        <f ca="1">IFERROR(J837/K837,"")</f>
        <v>1.1293054771315638</v>
      </c>
      <c r="M837" s="26">
        <f>J837/((8760)*(E837/1000))</f>
        <v>0.14180776539323292</v>
      </c>
    </row>
    <row r="838" spans="1:13" x14ac:dyDescent="0.25">
      <c r="A838" s="2">
        <v>2512</v>
      </c>
      <c r="B838" s="2"/>
      <c r="C838" s="2" t="s">
        <v>5</v>
      </c>
      <c r="D838" s="2">
        <v>8</v>
      </c>
      <c r="E838" s="2">
        <v>8.0500000000000007</v>
      </c>
      <c r="F838" s="12">
        <v>40575</v>
      </c>
      <c r="G838" s="18">
        <v>2012</v>
      </c>
      <c r="H838" s="2">
        <f ca="1">IF(G838=Inputs!$A$4,1,0)</f>
        <v>0</v>
      </c>
      <c r="I838" s="21">
        <f ca="1">IF(H838=1,HLOOKUP(MONTH(F838),Inputs!$B$11:$M$15,5),IF(YEAR($F838)&gt;$G838,0,IF(YEAR($F838)=$G838,HLOOKUP(MONTH(F838),Inputs!$B$11:$M$15,4),1)))</f>
        <v>1</v>
      </c>
      <c r="J838" s="2">
        <v>10</v>
      </c>
      <c r="K838" s="24">
        <f ca="1">$E838*I838*Inputs!$A$2</f>
        <v>8.8550000000000022</v>
      </c>
      <c r="L838" s="11">
        <f ca="1">IFERROR(J838/K838,"")</f>
        <v>1.1293054771315638</v>
      </c>
      <c r="M838" s="26">
        <f>J838/((8760)*(E838/1000))</f>
        <v>0.14180776539323292</v>
      </c>
    </row>
    <row r="839" spans="1:13" x14ac:dyDescent="0.25">
      <c r="A839" s="2">
        <v>2929</v>
      </c>
      <c r="B839" s="2"/>
      <c r="C839" s="2" t="s">
        <v>5</v>
      </c>
      <c r="D839" s="2">
        <v>6</v>
      </c>
      <c r="E839" s="2">
        <v>6.44</v>
      </c>
      <c r="F839" s="12">
        <v>40664</v>
      </c>
      <c r="G839" s="18">
        <v>2012</v>
      </c>
      <c r="H839" s="2">
        <f ca="1">IF(G839=Inputs!$A$4,1,0)</f>
        <v>0</v>
      </c>
      <c r="I839" s="21">
        <f ca="1">IF(H839=1,HLOOKUP(MONTH(F839),Inputs!$B$11:$M$15,5),IF(YEAR($F839)&gt;$G839,0,IF(YEAR($F839)=$G839,HLOOKUP(MONTH(F839),Inputs!$B$11:$M$15,4),1)))</f>
        <v>1</v>
      </c>
      <c r="J839" s="2">
        <v>8</v>
      </c>
      <c r="K839" s="24">
        <f ca="1">$E839*I839*Inputs!$A$2</f>
        <v>7.0840000000000014</v>
      </c>
      <c r="L839" s="11">
        <f ca="1">IFERROR(J839/K839,"")</f>
        <v>1.1293054771315638</v>
      </c>
      <c r="M839" s="26">
        <f>J839/((8760)*(E839/1000))</f>
        <v>0.14180776539323292</v>
      </c>
    </row>
    <row r="840" spans="1:13" x14ac:dyDescent="0.25">
      <c r="A840" s="2">
        <v>2247</v>
      </c>
      <c r="B840" s="2"/>
      <c r="C840" s="2" t="s">
        <v>5</v>
      </c>
      <c r="D840" s="2">
        <v>2</v>
      </c>
      <c r="E840" s="2">
        <v>4.0250000000000004</v>
      </c>
      <c r="F840" s="12">
        <v>40603</v>
      </c>
      <c r="G840" s="18">
        <v>2013</v>
      </c>
      <c r="H840" s="2">
        <f ca="1">IF(G840=Inputs!$A$4,1,0)</f>
        <v>0</v>
      </c>
      <c r="I840" s="21">
        <f ca="1">IF(H840=1,HLOOKUP(MONTH(F840),Inputs!$B$11:$M$15,5),IF(YEAR($F840)&gt;$G840,0,IF(YEAR($F840)=$G840,HLOOKUP(MONTH(F840),Inputs!$B$11:$M$15,4),1)))</f>
        <v>1</v>
      </c>
      <c r="J840" s="2">
        <v>5</v>
      </c>
      <c r="K840" s="24">
        <f ca="1">$E840*I840*Inputs!$A$2</f>
        <v>4.4275000000000011</v>
      </c>
      <c r="L840" s="11">
        <f ca="1">IFERROR(J840/K840,"")</f>
        <v>1.1293054771315638</v>
      </c>
      <c r="M840" s="26">
        <f>J840/((8760)*(E840/1000))</f>
        <v>0.14180776539323292</v>
      </c>
    </row>
    <row r="841" spans="1:13" x14ac:dyDescent="0.25">
      <c r="A841" s="2">
        <v>2268</v>
      </c>
      <c r="B841" s="2"/>
      <c r="C841" s="2" t="s">
        <v>5</v>
      </c>
      <c r="D841" s="2">
        <v>8</v>
      </c>
      <c r="E841" s="2">
        <v>3.22</v>
      </c>
      <c r="F841" s="12">
        <v>40634</v>
      </c>
      <c r="G841" s="18">
        <v>2013</v>
      </c>
      <c r="H841" s="2">
        <f ca="1">IF(G841=Inputs!$A$4,1,0)</f>
        <v>0</v>
      </c>
      <c r="I841" s="21">
        <f ca="1">IF(H841=1,HLOOKUP(MONTH(F841),Inputs!$B$11:$M$15,5),IF(YEAR($F841)&gt;$G841,0,IF(YEAR($F841)=$G841,HLOOKUP(MONTH(F841),Inputs!$B$11:$M$15,4),1)))</f>
        <v>1</v>
      </c>
      <c r="J841" s="2">
        <v>4</v>
      </c>
      <c r="K841" s="24">
        <f ca="1">$E841*I841*Inputs!$A$2</f>
        <v>3.5420000000000007</v>
      </c>
      <c r="L841" s="11">
        <f ca="1">IFERROR(J841/K841,"")</f>
        <v>1.1293054771315638</v>
      </c>
      <c r="M841" s="26">
        <f>J841/((8760)*(E841/1000))</f>
        <v>0.14180776539323292</v>
      </c>
    </row>
    <row r="842" spans="1:13" x14ac:dyDescent="0.25">
      <c r="A842" s="2">
        <v>2512</v>
      </c>
      <c r="B842" s="2"/>
      <c r="C842" s="2" t="s">
        <v>5</v>
      </c>
      <c r="D842" s="2">
        <v>8</v>
      </c>
      <c r="E842" s="2">
        <v>8.0500000000000007</v>
      </c>
      <c r="F842" s="12">
        <v>40575</v>
      </c>
      <c r="G842" s="18">
        <v>2013</v>
      </c>
      <c r="H842" s="2">
        <f ca="1">IF(G842=Inputs!$A$4,1,0)</f>
        <v>0</v>
      </c>
      <c r="I842" s="21">
        <f ca="1">IF(H842=1,HLOOKUP(MONTH(F842),Inputs!$B$11:$M$15,5),IF(YEAR($F842)&gt;$G842,0,IF(YEAR($F842)=$G842,HLOOKUP(MONTH(F842),Inputs!$B$11:$M$15,4),1)))</f>
        <v>1</v>
      </c>
      <c r="J842" s="2">
        <v>10</v>
      </c>
      <c r="K842" s="24">
        <f ca="1">$E842*I842*Inputs!$A$2</f>
        <v>8.8550000000000022</v>
      </c>
      <c r="L842" s="11">
        <f ca="1">IFERROR(J842/K842,"")</f>
        <v>1.1293054771315638</v>
      </c>
      <c r="M842" s="26">
        <f>J842/((8760)*(E842/1000))</f>
        <v>0.14180776539323292</v>
      </c>
    </row>
    <row r="843" spans="1:13" x14ac:dyDescent="0.25">
      <c r="A843" s="2">
        <v>2929</v>
      </c>
      <c r="B843" s="2"/>
      <c r="C843" s="2" t="s">
        <v>5</v>
      </c>
      <c r="D843" s="2">
        <v>6</v>
      </c>
      <c r="E843" s="2">
        <v>6.44</v>
      </c>
      <c r="F843" s="12">
        <v>40664</v>
      </c>
      <c r="G843" s="18">
        <v>2013</v>
      </c>
      <c r="H843" s="2">
        <f ca="1">IF(G843=Inputs!$A$4,1,0)</f>
        <v>0</v>
      </c>
      <c r="I843" s="21">
        <f ca="1">IF(H843=1,HLOOKUP(MONTH(F843),Inputs!$B$11:$M$15,5),IF(YEAR($F843)&gt;$G843,0,IF(YEAR($F843)=$G843,HLOOKUP(MONTH(F843),Inputs!$B$11:$M$15,4),1)))</f>
        <v>1</v>
      </c>
      <c r="J843" s="2">
        <v>8</v>
      </c>
      <c r="K843" s="24">
        <f ca="1">$E843*I843*Inputs!$A$2</f>
        <v>7.0840000000000014</v>
      </c>
      <c r="L843" s="11">
        <f ca="1">IFERROR(J843/K843,"")</f>
        <v>1.1293054771315638</v>
      </c>
      <c r="M843" s="26">
        <f>J843/((8760)*(E843/1000))</f>
        <v>0.14180776539323292</v>
      </c>
    </row>
    <row r="844" spans="1:13" x14ac:dyDescent="0.25">
      <c r="A844" s="2">
        <v>8346</v>
      </c>
      <c r="B844" s="2"/>
      <c r="C844" s="2" t="s">
        <v>5</v>
      </c>
      <c r="D844" s="2">
        <v>13</v>
      </c>
      <c r="E844" s="2">
        <v>3.22</v>
      </c>
      <c r="F844" s="12">
        <v>41153</v>
      </c>
      <c r="G844" s="18">
        <v>2013</v>
      </c>
      <c r="H844" s="2">
        <f ca="1">IF(G844=Inputs!$A$4,1,0)</f>
        <v>0</v>
      </c>
      <c r="I844" s="21">
        <f ca="1">IF(H844=1,HLOOKUP(MONTH(F844),Inputs!$B$11:$M$15,5),IF(YEAR($F844)&gt;$G844,0,IF(YEAR($F844)=$G844,HLOOKUP(MONTH(F844),Inputs!$B$11:$M$15,4),1)))</f>
        <v>1</v>
      </c>
      <c r="J844" s="2">
        <v>4</v>
      </c>
      <c r="K844" s="24">
        <f ca="1">$E844*I844*Inputs!$A$2</f>
        <v>3.5420000000000007</v>
      </c>
      <c r="L844" s="11">
        <f ca="1">IFERROR(J844/K844,"")</f>
        <v>1.1293054771315638</v>
      </c>
      <c r="M844" s="26">
        <f>J844/((8760)*(E844/1000))</f>
        <v>0.14180776539323292</v>
      </c>
    </row>
    <row r="845" spans="1:13" x14ac:dyDescent="0.25">
      <c r="A845" s="2">
        <v>8361</v>
      </c>
      <c r="B845" s="2"/>
      <c r="C845" s="2" t="s">
        <v>5</v>
      </c>
      <c r="D845" s="2">
        <v>13</v>
      </c>
      <c r="E845" s="2">
        <v>3.22</v>
      </c>
      <c r="F845" s="12">
        <v>41153</v>
      </c>
      <c r="G845" s="18">
        <v>2013</v>
      </c>
      <c r="H845" s="2">
        <f ca="1">IF(G845=Inputs!$A$4,1,0)</f>
        <v>0</v>
      </c>
      <c r="I845" s="21">
        <f ca="1">IF(H845=1,HLOOKUP(MONTH(F845),Inputs!$B$11:$M$15,5),IF(YEAR($F845)&gt;$G845,0,IF(YEAR($F845)=$G845,HLOOKUP(MONTH(F845),Inputs!$B$11:$M$15,4),1)))</f>
        <v>1</v>
      </c>
      <c r="J845" s="2">
        <v>4</v>
      </c>
      <c r="K845" s="24">
        <f ca="1">$E845*I845*Inputs!$A$2</f>
        <v>3.5420000000000007</v>
      </c>
      <c r="L845" s="11">
        <f ca="1">IFERROR(J845/K845,"")</f>
        <v>1.1293054771315638</v>
      </c>
      <c r="M845" s="26">
        <f>J845/((8760)*(E845/1000))</f>
        <v>0.14180776539323292</v>
      </c>
    </row>
    <row r="846" spans="1:13" x14ac:dyDescent="0.25">
      <c r="A846" s="2">
        <v>8368</v>
      </c>
      <c r="B846" s="2"/>
      <c r="C846" s="2" t="s">
        <v>5</v>
      </c>
      <c r="D846" s="2">
        <v>13</v>
      </c>
      <c r="E846" s="2">
        <v>3.22</v>
      </c>
      <c r="F846" s="12">
        <v>41153</v>
      </c>
      <c r="G846" s="18">
        <v>2013</v>
      </c>
      <c r="H846" s="2">
        <f ca="1">IF(G846=Inputs!$A$4,1,0)</f>
        <v>0</v>
      </c>
      <c r="I846" s="21">
        <f ca="1">IF(H846=1,HLOOKUP(MONTH(F846),Inputs!$B$11:$M$15,5),IF(YEAR($F846)&gt;$G846,0,IF(YEAR($F846)=$G846,HLOOKUP(MONTH(F846),Inputs!$B$11:$M$15,4),1)))</f>
        <v>1</v>
      </c>
      <c r="J846" s="2">
        <v>4</v>
      </c>
      <c r="K846" s="24">
        <f ca="1">$E846*I846*Inputs!$A$2</f>
        <v>3.5420000000000007</v>
      </c>
      <c r="L846" s="11">
        <f ca="1">IFERROR(J846/K846,"")</f>
        <v>1.1293054771315638</v>
      </c>
      <c r="M846" s="26">
        <f>J846/((8760)*(E846/1000))</f>
        <v>0.14180776539323292</v>
      </c>
    </row>
    <row r="847" spans="1:13" x14ac:dyDescent="0.25">
      <c r="A847" s="2">
        <v>8417</v>
      </c>
      <c r="B847" s="2"/>
      <c r="C847" s="2" t="s">
        <v>5</v>
      </c>
      <c r="D847" s="2">
        <v>6</v>
      </c>
      <c r="E847" s="2">
        <v>3.22</v>
      </c>
      <c r="F847" s="12">
        <v>41244</v>
      </c>
      <c r="G847" s="18">
        <v>2013</v>
      </c>
      <c r="H847" s="2">
        <f ca="1">IF(G847=Inputs!$A$4,1,0)</f>
        <v>0</v>
      </c>
      <c r="I847" s="21">
        <f ca="1">IF(H847=1,HLOOKUP(MONTH(F847),Inputs!$B$11:$M$15,5),IF(YEAR($F847)&gt;$G847,0,IF(YEAR($F847)=$G847,HLOOKUP(MONTH(F847),Inputs!$B$11:$M$15,4),1)))</f>
        <v>1</v>
      </c>
      <c r="J847" s="2">
        <v>4</v>
      </c>
      <c r="K847" s="24">
        <f ca="1">$E847*I847*Inputs!$A$2</f>
        <v>3.5420000000000007</v>
      </c>
      <c r="L847" s="11">
        <f ca="1">IFERROR(J847/K847,"")</f>
        <v>1.1293054771315638</v>
      </c>
      <c r="M847" s="26">
        <f>J847/((8760)*(E847/1000))</f>
        <v>0.14180776539323292</v>
      </c>
    </row>
    <row r="848" spans="1:13" x14ac:dyDescent="0.25">
      <c r="A848" s="2">
        <v>2268</v>
      </c>
      <c r="B848" s="2"/>
      <c r="C848" s="2" t="s">
        <v>5</v>
      </c>
      <c r="D848" s="2">
        <v>8</v>
      </c>
      <c r="E848" s="2">
        <v>3.22</v>
      </c>
      <c r="F848" s="12">
        <v>40634</v>
      </c>
      <c r="G848" s="18">
        <v>2014</v>
      </c>
      <c r="H848" s="2">
        <f ca="1">IF(G848=Inputs!$A$4,1,0)</f>
        <v>0</v>
      </c>
      <c r="I848" s="21">
        <f ca="1">IF(H848=1,HLOOKUP(MONTH(F848),Inputs!$B$11:$M$15,5),IF(YEAR($F848)&gt;$G848,0,IF(YEAR($F848)=$G848,HLOOKUP(MONTH(F848),Inputs!$B$11:$M$15,4),1)))</f>
        <v>1</v>
      </c>
      <c r="J848" s="2">
        <v>4</v>
      </c>
      <c r="K848" s="24">
        <f ca="1">$E848*I848*Inputs!$A$2</f>
        <v>3.5420000000000007</v>
      </c>
      <c r="L848" s="11">
        <f ca="1">IFERROR(J848/K848,"")</f>
        <v>1.1293054771315638</v>
      </c>
      <c r="M848" s="26">
        <f>J848/((8760)*(E848/1000))</f>
        <v>0.14180776539323292</v>
      </c>
    </row>
    <row r="849" spans="1:13" x14ac:dyDescent="0.25">
      <c r="A849" s="2">
        <v>2512</v>
      </c>
      <c r="B849" s="2"/>
      <c r="C849" s="2" t="s">
        <v>5</v>
      </c>
      <c r="D849" s="2">
        <v>8</v>
      </c>
      <c r="E849" s="2">
        <v>8.0500000000000007</v>
      </c>
      <c r="F849" s="12">
        <v>40575</v>
      </c>
      <c r="G849" s="18">
        <v>2014</v>
      </c>
      <c r="H849" s="2">
        <f ca="1">IF(G849=Inputs!$A$4,1,0)</f>
        <v>0</v>
      </c>
      <c r="I849" s="21">
        <f ca="1">IF(H849=1,HLOOKUP(MONTH(F849),Inputs!$B$11:$M$15,5),IF(YEAR($F849)&gt;$G849,0,IF(YEAR($F849)=$G849,HLOOKUP(MONTH(F849),Inputs!$B$11:$M$15,4),1)))</f>
        <v>1</v>
      </c>
      <c r="J849" s="2">
        <v>10</v>
      </c>
      <c r="K849" s="24">
        <f ca="1">$E849*I849*Inputs!$A$2</f>
        <v>8.8550000000000022</v>
      </c>
      <c r="L849" s="11">
        <f ca="1">IFERROR(J849/K849,"")</f>
        <v>1.1293054771315638</v>
      </c>
      <c r="M849" s="26">
        <f>J849/((8760)*(E849/1000))</f>
        <v>0.14180776539323292</v>
      </c>
    </row>
    <row r="850" spans="1:13" x14ac:dyDescent="0.25">
      <c r="A850" s="2">
        <v>8349</v>
      </c>
      <c r="B850" s="2"/>
      <c r="C850" s="2" t="s">
        <v>5</v>
      </c>
      <c r="D850" s="2">
        <v>13</v>
      </c>
      <c r="E850" s="2">
        <v>3.22</v>
      </c>
      <c r="F850" s="12">
        <v>41153</v>
      </c>
      <c r="G850" s="18">
        <v>2014</v>
      </c>
      <c r="H850" s="2">
        <f ca="1">IF(G850=Inputs!$A$4,1,0)</f>
        <v>0</v>
      </c>
      <c r="I850" s="21">
        <f ca="1">IF(H850=1,HLOOKUP(MONTH(F850),Inputs!$B$11:$M$15,5),IF(YEAR($F850)&gt;$G850,0,IF(YEAR($F850)=$G850,HLOOKUP(MONTH(F850),Inputs!$B$11:$M$15,4),1)))</f>
        <v>1</v>
      </c>
      <c r="J850" s="2">
        <v>4</v>
      </c>
      <c r="K850" s="24">
        <f ca="1">$E850*I850*Inputs!$A$2</f>
        <v>3.5420000000000007</v>
      </c>
      <c r="L850" s="11">
        <f ca="1">IFERROR(J850/K850,"")</f>
        <v>1.1293054771315638</v>
      </c>
      <c r="M850" s="26">
        <f>J850/((8760)*(E850/1000))</f>
        <v>0.14180776539323292</v>
      </c>
    </row>
    <row r="851" spans="1:13" x14ac:dyDescent="0.25">
      <c r="A851" s="2">
        <v>8417</v>
      </c>
      <c r="B851" s="2"/>
      <c r="C851" s="2" t="s">
        <v>5</v>
      </c>
      <c r="D851" s="2">
        <v>6</v>
      </c>
      <c r="E851" s="2">
        <v>3.22</v>
      </c>
      <c r="F851" s="12">
        <v>41244</v>
      </c>
      <c r="G851" s="18">
        <v>2014</v>
      </c>
      <c r="H851" s="2">
        <f ca="1">IF(G851=Inputs!$A$4,1,0)</f>
        <v>0</v>
      </c>
      <c r="I851" s="21">
        <f ca="1">IF(H851=1,HLOOKUP(MONTH(F851),Inputs!$B$11:$M$15,5),IF(YEAR($F851)&gt;$G851,0,IF(YEAR($F851)=$G851,HLOOKUP(MONTH(F851),Inputs!$B$11:$M$15,4),1)))</f>
        <v>1</v>
      </c>
      <c r="J851" s="2">
        <v>4</v>
      </c>
      <c r="K851" s="24">
        <f ca="1">$E851*I851*Inputs!$A$2</f>
        <v>3.5420000000000007</v>
      </c>
      <c r="L851" s="11">
        <f ca="1">IFERROR(J851/K851,"")</f>
        <v>1.1293054771315638</v>
      </c>
      <c r="M851" s="26">
        <f>J851/((8760)*(E851/1000))</f>
        <v>0.14180776539323292</v>
      </c>
    </row>
    <row r="852" spans="1:13" x14ac:dyDescent="0.25">
      <c r="A852" s="2">
        <v>8419</v>
      </c>
      <c r="B852" s="2"/>
      <c r="C852" s="2" t="s">
        <v>5</v>
      </c>
      <c r="D852" s="2">
        <v>6</v>
      </c>
      <c r="E852" s="2">
        <v>8.0500000000000007</v>
      </c>
      <c r="F852" s="12">
        <v>41153</v>
      </c>
      <c r="G852" s="18">
        <v>2014</v>
      </c>
      <c r="H852" s="2">
        <f ca="1">IF(G852=Inputs!$A$4,1,0)</f>
        <v>0</v>
      </c>
      <c r="I852" s="21">
        <f ca="1">IF(H852=1,HLOOKUP(MONTH(F852),Inputs!$B$11:$M$15,5),IF(YEAR($F852)&gt;$G852,0,IF(YEAR($F852)=$G852,HLOOKUP(MONTH(F852),Inputs!$B$11:$M$15,4),1)))</f>
        <v>1</v>
      </c>
      <c r="J852" s="2">
        <v>10</v>
      </c>
      <c r="K852" s="24">
        <f ca="1">$E852*I852*Inputs!$A$2</f>
        <v>8.8550000000000022</v>
      </c>
      <c r="L852" s="11">
        <f ca="1">IFERROR(J852/K852,"")</f>
        <v>1.1293054771315638</v>
      </c>
      <c r="M852" s="26">
        <f>J852/((8760)*(E852/1000))</f>
        <v>0.14180776539323292</v>
      </c>
    </row>
    <row r="853" spans="1:13" x14ac:dyDescent="0.25">
      <c r="A853" s="2">
        <v>2369</v>
      </c>
      <c r="B853" s="2"/>
      <c r="C853" s="2" t="s">
        <v>5</v>
      </c>
      <c r="D853" s="2">
        <v>8</v>
      </c>
      <c r="E853" s="2">
        <v>4.83</v>
      </c>
      <c r="F853" s="12">
        <v>40634</v>
      </c>
      <c r="G853" s="18">
        <v>2012</v>
      </c>
      <c r="H853" s="2">
        <f ca="1">IF(G853=Inputs!$A$4,1,0)</f>
        <v>0</v>
      </c>
      <c r="I853" s="21">
        <f ca="1">IF(H853=1,HLOOKUP(MONTH(F853),Inputs!$B$11:$M$15,5),IF(YEAR($F853)&gt;$G853,0,IF(YEAR($F853)=$G853,HLOOKUP(MONTH(F853),Inputs!$B$11:$M$15,4),1)))</f>
        <v>1</v>
      </c>
      <c r="J853" s="2">
        <v>6</v>
      </c>
      <c r="K853" s="24">
        <f ca="1">$E853*I853*Inputs!$A$2</f>
        <v>5.3130000000000006</v>
      </c>
      <c r="L853" s="11">
        <f ca="1">IFERROR(J853/K853,"")</f>
        <v>1.129305477131564</v>
      </c>
      <c r="M853" s="26">
        <f>J853/((8760)*(E853/1000))</f>
        <v>0.14180776539323292</v>
      </c>
    </row>
    <row r="854" spans="1:13" x14ac:dyDescent="0.25">
      <c r="A854" s="2">
        <v>2427</v>
      </c>
      <c r="B854" s="2"/>
      <c r="C854" s="2" t="s">
        <v>5</v>
      </c>
      <c r="D854" s="2">
        <v>8</v>
      </c>
      <c r="E854" s="2">
        <v>4.83</v>
      </c>
      <c r="F854" s="12">
        <v>40603</v>
      </c>
      <c r="G854" s="18">
        <v>2012</v>
      </c>
      <c r="H854" s="2">
        <f ca="1">IF(G854=Inputs!$A$4,1,0)</f>
        <v>0</v>
      </c>
      <c r="I854" s="21">
        <f ca="1">IF(H854=1,HLOOKUP(MONTH(F854),Inputs!$B$11:$M$15,5),IF(YEAR($F854)&gt;$G854,0,IF(YEAR($F854)=$G854,HLOOKUP(MONTH(F854),Inputs!$B$11:$M$15,4),1)))</f>
        <v>1</v>
      </c>
      <c r="J854" s="2">
        <v>6</v>
      </c>
      <c r="K854" s="24">
        <f ca="1">$E854*I854*Inputs!$A$2</f>
        <v>5.3130000000000006</v>
      </c>
      <c r="L854" s="11">
        <f ca="1">IFERROR(J854/K854,"")</f>
        <v>1.129305477131564</v>
      </c>
      <c r="M854" s="26">
        <f>J854/((8760)*(E854/1000))</f>
        <v>0.14180776539323292</v>
      </c>
    </row>
    <row r="855" spans="1:13" x14ac:dyDescent="0.25">
      <c r="A855" s="2">
        <v>2369</v>
      </c>
      <c r="B855" s="2"/>
      <c r="C855" s="2" t="s">
        <v>5</v>
      </c>
      <c r="D855" s="2">
        <v>8</v>
      </c>
      <c r="E855" s="2">
        <v>4.83</v>
      </c>
      <c r="F855" s="12">
        <v>40634</v>
      </c>
      <c r="G855" s="18">
        <v>2013</v>
      </c>
      <c r="H855" s="2">
        <f ca="1">IF(G855=Inputs!$A$4,1,0)</f>
        <v>0</v>
      </c>
      <c r="I855" s="21">
        <f ca="1">IF(H855=1,HLOOKUP(MONTH(F855),Inputs!$B$11:$M$15,5),IF(YEAR($F855)&gt;$G855,0,IF(YEAR($F855)=$G855,HLOOKUP(MONTH(F855),Inputs!$B$11:$M$15,4),1)))</f>
        <v>1</v>
      </c>
      <c r="J855" s="2">
        <v>6</v>
      </c>
      <c r="K855" s="24">
        <f ca="1">$E855*I855*Inputs!$A$2</f>
        <v>5.3130000000000006</v>
      </c>
      <c r="L855" s="11">
        <f ca="1">IFERROR(J855/K855,"")</f>
        <v>1.129305477131564</v>
      </c>
      <c r="M855" s="26">
        <f>J855/((8760)*(E855/1000))</f>
        <v>0.14180776539323292</v>
      </c>
    </row>
    <row r="856" spans="1:13" x14ac:dyDescent="0.25">
      <c r="A856" s="2">
        <v>2427</v>
      </c>
      <c r="B856" s="2"/>
      <c r="C856" s="2" t="s">
        <v>5</v>
      </c>
      <c r="D856" s="2">
        <v>8</v>
      </c>
      <c r="E856" s="2">
        <v>4.83</v>
      </c>
      <c r="F856" s="12">
        <v>40603</v>
      </c>
      <c r="G856" s="18">
        <v>2013</v>
      </c>
      <c r="H856" s="2">
        <f ca="1">IF(G856=Inputs!$A$4,1,0)</f>
        <v>0</v>
      </c>
      <c r="I856" s="21">
        <f ca="1">IF(H856=1,HLOOKUP(MONTH(F856),Inputs!$B$11:$M$15,5),IF(YEAR($F856)&gt;$G856,0,IF(YEAR($F856)=$G856,HLOOKUP(MONTH(F856),Inputs!$B$11:$M$15,4),1)))</f>
        <v>1</v>
      </c>
      <c r="J856" s="2">
        <v>6</v>
      </c>
      <c r="K856" s="24">
        <f ca="1">$E856*I856*Inputs!$A$2</f>
        <v>5.3130000000000006</v>
      </c>
      <c r="L856" s="11">
        <f ca="1">IFERROR(J856/K856,"")</f>
        <v>1.129305477131564</v>
      </c>
      <c r="M856" s="26">
        <f>J856/((8760)*(E856/1000))</f>
        <v>0.14180776539323292</v>
      </c>
    </row>
    <row r="857" spans="1:13" x14ac:dyDescent="0.25">
      <c r="A857" s="2">
        <v>2369</v>
      </c>
      <c r="B857" s="2"/>
      <c r="C857" s="2" t="s">
        <v>5</v>
      </c>
      <c r="D857" s="2">
        <v>8</v>
      </c>
      <c r="E857" s="2">
        <v>4.83</v>
      </c>
      <c r="F857" s="12">
        <v>40634</v>
      </c>
      <c r="G857" s="18">
        <v>2014</v>
      </c>
      <c r="H857" s="2">
        <f ca="1">IF(G857=Inputs!$A$4,1,0)</f>
        <v>0</v>
      </c>
      <c r="I857" s="21">
        <f ca="1">IF(H857=1,HLOOKUP(MONTH(F857),Inputs!$B$11:$M$15,5),IF(YEAR($F857)&gt;$G857,0,IF(YEAR($F857)=$G857,HLOOKUP(MONTH(F857),Inputs!$B$11:$M$15,4),1)))</f>
        <v>1</v>
      </c>
      <c r="J857" s="2">
        <v>6</v>
      </c>
      <c r="K857" s="24">
        <f ca="1">$E857*I857*Inputs!$A$2</f>
        <v>5.3130000000000006</v>
      </c>
      <c r="L857" s="11">
        <f ca="1">IFERROR(J857/K857,"")</f>
        <v>1.129305477131564</v>
      </c>
      <c r="M857" s="26">
        <f>J857/((8760)*(E857/1000))</f>
        <v>0.14180776539323292</v>
      </c>
    </row>
    <row r="858" spans="1:13" x14ac:dyDescent="0.25">
      <c r="A858" s="2">
        <v>2427</v>
      </c>
      <c r="B858" s="2"/>
      <c r="C858" s="2" t="s">
        <v>5</v>
      </c>
      <c r="D858" s="2">
        <v>8</v>
      </c>
      <c r="E858" s="2">
        <v>4.83</v>
      </c>
      <c r="F858" s="12">
        <v>40603</v>
      </c>
      <c r="G858" s="18">
        <v>2014</v>
      </c>
      <c r="H858" s="2">
        <f ca="1">IF(G858=Inputs!$A$4,1,0)</f>
        <v>0</v>
      </c>
      <c r="I858" s="21">
        <f ca="1">IF(H858=1,HLOOKUP(MONTH(F858),Inputs!$B$11:$M$15,5),IF(YEAR($F858)&gt;$G858,0,IF(YEAR($F858)=$G858,HLOOKUP(MONTH(F858),Inputs!$B$11:$M$15,4),1)))</f>
        <v>1</v>
      </c>
      <c r="J858" s="2">
        <v>6</v>
      </c>
      <c r="K858" s="24">
        <f ca="1">$E858*I858*Inputs!$A$2</f>
        <v>5.3130000000000006</v>
      </c>
      <c r="L858" s="11">
        <f ca="1">IFERROR(J858/K858,"")</f>
        <v>1.129305477131564</v>
      </c>
      <c r="M858" s="26">
        <f>J858/((8760)*(E858/1000))</f>
        <v>0.14180776539323292</v>
      </c>
    </row>
    <row r="859" spans="1:13" x14ac:dyDescent="0.25">
      <c r="A859" s="2">
        <v>1287</v>
      </c>
      <c r="B859" s="2"/>
      <c r="C859" s="2" t="s">
        <v>5</v>
      </c>
      <c r="D859" s="2">
        <v>3</v>
      </c>
      <c r="E859" s="2">
        <v>34.520000000000003</v>
      </c>
      <c r="F859" s="12">
        <v>40026</v>
      </c>
      <c r="G859" s="18">
        <v>2010</v>
      </c>
      <c r="H859" s="2">
        <f ca="1">IF(G859=Inputs!$A$4,1,0)</f>
        <v>0</v>
      </c>
      <c r="I859" s="21">
        <f ca="1">IF(H859=1,HLOOKUP(MONTH(F859),Inputs!$B$11:$M$15,5),IF(YEAR($F859)&gt;$G859,0,IF(YEAR($F859)=$G859,HLOOKUP(MONTH(F859),Inputs!$B$11:$M$15,4),1)))</f>
        <v>1</v>
      </c>
      <c r="J859" s="2">
        <v>43</v>
      </c>
      <c r="K859" s="24">
        <f ca="1">$E859*I859*Inputs!$A$2</f>
        <v>37.972000000000008</v>
      </c>
      <c r="L859" s="11">
        <f ca="1">IFERROR(J859/K859,"")</f>
        <v>1.1324133572105759</v>
      </c>
      <c r="M859" s="26">
        <f>J859/((8760)*(E859/1000))</f>
        <v>0.14219802430726411</v>
      </c>
    </row>
    <row r="860" spans="1:13" x14ac:dyDescent="0.25">
      <c r="A860" s="2">
        <v>1287</v>
      </c>
      <c r="B860" s="2"/>
      <c r="C860" s="2" t="s">
        <v>5</v>
      </c>
      <c r="D860" s="2">
        <v>3</v>
      </c>
      <c r="E860" s="2">
        <v>34.520000000000003</v>
      </c>
      <c r="F860" s="12">
        <v>40026</v>
      </c>
      <c r="G860" s="18">
        <v>2012</v>
      </c>
      <c r="H860" s="2">
        <f ca="1">IF(G860=Inputs!$A$4,1,0)</f>
        <v>0</v>
      </c>
      <c r="I860" s="21">
        <f ca="1">IF(H860=1,HLOOKUP(MONTH(F860),Inputs!$B$11:$M$15,5),IF(YEAR($F860)&gt;$G860,0,IF(YEAR($F860)=$G860,HLOOKUP(MONTH(F860),Inputs!$B$11:$M$15,4),1)))</f>
        <v>1</v>
      </c>
      <c r="J860" s="2">
        <v>43</v>
      </c>
      <c r="K860" s="24">
        <f ca="1">$E860*I860*Inputs!$A$2</f>
        <v>37.972000000000008</v>
      </c>
      <c r="L860" s="11">
        <f ca="1">IFERROR(J860/K860,"")</f>
        <v>1.1324133572105759</v>
      </c>
      <c r="M860" s="26">
        <f>J860/((8760)*(E860/1000))</f>
        <v>0.14219802430726411</v>
      </c>
    </row>
    <row r="861" spans="1:13" x14ac:dyDescent="0.25">
      <c r="A861" s="2">
        <v>1280</v>
      </c>
      <c r="B861" s="2"/>
      <c r="C861" s="2" t="s">
        <v>5</v>
      </c>
      <c r="D861" s="2">
        <v>2</v>
      </c>
      <c r="E861" s="2">
        <v>7.2149999999999999</v>
      </c>
      <c r="F861" s="12">
        <v>40391</v>
      </c>
      <c r="G861" s="18">
        <v>2012</v>
      </c>
      <c r="H861" s="2">
        <f ca="1">IF(G861=Inputs!$A$4,1,0)</f>
        <v>0</v>
      </c>
      <c r="I861" s="21">
        <f ca="1">IF(H861=1,HLOOKUP(MONTH(F861),Inputs!$B$11:$M$15,5),IF(YEAR($F861)&gt;$G861,0,IF(YEAR($F861)=$G861,HLOOKUP(MONTH(F861),Inputs!$B$11:$M$15,4),1)))</f>
        <v>1</v>
      </c>
      <c r="J861" s="2">
        <v>9</v>
      </c>
      <c r="K861" s="24">
        <f ca="1">$E861*I861*Inputs!$A$2</f>
        <v>7.9365000000000006</v>
      </c>
      <c r="L861" s="11">
        <f ca="1">IFERROR(J861/K861,"")</f>
        <v>1.134001134001134</v>
      </c>
      <c r="M861" s="26">
        <f>J861/((8760)*(E861/1000))</f>
        <v>0.14239740267137527</v>
      </c>
    </row>
    <row r="862" spans="1:13" x14ac:dyDescent="0.25">
      <c r="A862" s="2">
        <v>8401</v>
      </c>
      <c r="B862" s="2"/>
      <c r="C862" s="2" t="s">
        <v>5</v>
      </c>
      <c r="D862" s="2">
        <v>6</v>
      </c>
      <c r="E862" s="2">
        <v>4.8099999999999996</v>
      </c>
      <c r="F862" s="12">
        <v>41183</v>
      </c>
      <c r="G862" s="18">
        <v>2013</v>
      </c>
      <c r="H862" s="2">
        <f ca="1">IF(G862=Inputs!$A$4,1,0)</f>
        <v>0</v>
      </c>
      <c r="I862" s="21">
        <f ca="1">IF(H862=1,HLOOKUP(MONTH(F862),Inputs!$B$11:$M$15,5),IF(YEAR($F862)&gt;$G862,0,IF(YEAR($F862)=$G862,HLOOKUP(MONTH(F862),Inputs!$B$11:$M$15,4),1)))</f>
        <v>1</v>
      </c>
      <c r="J862" s="2">
        <v>6</v>
      </c>
      <c r="K862" s="24">
        <f ca="1">$E862*I862*Inputs!$A$2</f>
        <v>5.2910000000000004</v>
      </c>
      <c r="L862" s="11">
        <f ca="1">IFERROR(J862/K862,"")</f>
        <v>1.134001134001134</v>
      </c>
      <c r="M862" s="26">
        <f>J862/((8760)*(E862/1000))</f>
        <v>0.14239740267137527</v>
      </c>
    </row>
    <row r="863" spans="1:13" x14ac:dyDescent="0.25">
      <c r="A863" s="2">
        <v>8401</v>
      </c>
      <c r="B863" s="2"/>
      <c r="C863" s="2" t="s">
        <v>5</v>
      </c>
      <c r="D863" s="2">
        <v>6</v>
      </c>
      <c r="E863" s="2">
        <v>4.8099999999999996</v>
      </c>
      <c r="F863" s="12">
        <v>41183</v>
      </c>
      <c r="G863" s="18">
        <v>2014</v>
      </c>
      <c r="H863" s="2">
        <f ca="1">IF(G863=Inputs!$A$4,1,0)</f>
        <v>0</v>
      </c>
      <c r="I863" s="21">
        <f ca="1">IF(H863=1,HLOOKUP(MONTH(F863),Inputs!$B$11:$M$15,5),IF(YEAR($F863)&gt;$G863,0,IF(YEAR($F863)=$G863,HLOOKUP(MONTH(F863),Inputs!$B$11:$M$15,4),1)))</f>
        <v>1</v>
      </c>
      <c r="J863" s="2">
        <v>6</v>
      </c>
      <c r="K863" s="24">
        <f ca="1">$E863*I863*Inputs!$A$2</f>
        <v>5.2910000000000004</v>
      </c>
      <c r="L863" s="11">
        <f ca="1">IFERROR(J863/K863,"")</f>
        <v>1.134001134001134</v>
      </c>
      <c r="M863" s="26">
        <f>J863/((8760)*(E863/1000))</f>
        <v>0.14239740267137527</v>
      </c>
    </row>
    <row r="864" spans="1:13" x14ac:dyDescent="0.25">
      <c r="A864" s="2">
        <v>602</v>
      </c>
      <c r="B864" s="2"/>
      <c r="C864" s="2" t="s">
        <v>5</v>
      </c>
      <c r="D864" s="2">
        <v>10</v>
      </c>
      <c r="E864" s="2">
        <v>3.2029999999999998</v>
      </c>
      <c r="F864" s="12">
        <v>40299</v>
      </c>
      <c r="G864" s="18">
        <v>2011</v>
      </c>
      <c r="H864" s="2">
        <f ca="1">IF(G864=Inputs!$A$4,1,0)</f>
        <v>0</v>
      </c>
      <c r="I864" s="21">
        <f ca="1">IF(H864=1,HLOOKUP(MONTH(F864),Inputs!$B$11:$M$15,5),IF(YEAR($F864)&gt;$G864,0,IF(YEAR($F864)=$G864,HLOOKUP(MONTH(F864),Inputs!$B$11:$M$15,4),1)))</f>
        <v>1</v>
      </c>
      <c r="J864" s="2">
        <v>4</v>
      </c>
      <c r="K864" s="24">
        <f ca="1">$E864*I864*Inputs!$A$2</f>
        <v>3.5233000000000003</v>
      </c>
      <c r="L864" s="11">
        <f ca="1">IFERROR(J864/K864,"")</f>
        <v>1.1352992932761898</v>
      </c>
      <c r="M864" s="26">
        <f>J864/((8760)*(E864/1000))</f>
        <v>0.14256041353924762</v>
      </c>
    </row>
    <row r="865" spans="1:13" x14ac:dyDescent="0.25">
      <c r="A865" s="2">
        <v>8411</v>
      </c>
      <c r="B865" s="2"/>
      <c r="C865" s="2" t="s">
        <v>5</v>
      </c>
      <c r="D865" s="2">
        <v>6</v>
      </c>
      <c r="E865" s="2">
        <v>14.404999999999999</v>
      </c>
      <c r="F865" s="12">
        <v>41153</v>
      </c>
      <c r="G865" s="18">
        <v>2013</v>
      </c>
      <c r="H865" s="2">
        <f ca="1">IF(G865=Inputs!$A$4,1,0)</f>
        <v>0</v>
      </c>
      <c r="I865" s="21">
        <f ca="1">IF(H865=1,HLOOKUP(MONTH(F865),Inputs!$B$11:$M$15,5),IF(YEAR($F865)&gt;$G865,0,IF(YEAR($F865)=$G865,HLOOKUP(MONTH(F865),Inputs!$B$11:$M$15,4),1)))</f>
        <v>1</v>
      </c>
      <c r="J865" s="2">
        <v>18</v>
      </c>
      <c r="K865" s="24">
        <f ca="1">$E865*I865*Inputs!$A$2</f>
        <v>15.845500000000001</v>
      </c>
      <c r="L865" s="11">
        <f ca="1">IFERROR(J865/K865,"")</f>
        <v>1.135969202612729</v>
      </c>
      <c r="M865" s="26">
        <f>J865/((8760)*(E865/1000))</f>
        <v>0.14264453457465778</v>
      </c>
    </row>
    <row r="866" spans="1:13" x14ac:dyDescent="0.25">
      <c r="A866" s="2">
        <v>1278</v>
      </c>
      <c r="B866" s="2"/>
      <c r="C866" s="2" t="s">
        <v>5</v>
      </c>
      <c r="D866" s="2">
        <v>2</v>
      </c>
      <c r="E866" s="2">
        <v>7.2</v>
      </c>
      <c r="F866" s="12">
        <v>40238</v>
      </c>
      <c r="G866" s="18">
        <v>2012</v>
      </c>
      <c r="H866" s="2">
        <f ca="1">IF(G866=Inputs!$A$4,1,0)</f>
        <v>0</v>
      </c>
      <c r="I866" s="21">
        <f ca="1">IF(H866=1,HLOOKUP(MONTH(F866),Inputs!$B$11:$M$15,5),IF(YEAR($F866)&gt;$G866,0,IF(YEAR($F866)=$G866,HLOOKUP(MONTH(F866),Inputs!$B$11:$M$15,4),1)))</f>
        <v>1</v>
      </c>
      <c r="J866" s="2">
        <v>9</v>
      </c>
      <c r="K866" s="24">
        <f ca="1">$E866*I866*Inputs!$A$2</f>
        <v>7.9200000000000008</v>
      </c>
      <c r="L866" s="11">
        <f ca="1">IFERROR(J866/K866,"")</f>
        <v>1.1363636363636362</v>
      </c>
      <c r="M866" s="26">
        <f>J866/((8760)*(E866/1000))</f>
        <v>0.14269406392694065</v>
      </c>
    </row>
    <row r="867" spans="1:13" x14ac:dyDescent="0.25">
      <c r="A867" s="2">
        <v>182</v>
      </c>
      <c r="B867" s="2"/>
      <c r="C867" s="2" t="s">
        <v>5</v>
      </c>
      <c r="D867" s="2">
        <v>2</v>
      </c>
      <c r="E867" s="2">
        <v>4</v>
      </c>
      <c r="F867" s="12">
        <v>40057</v>
      </c>
      <c r="G867" s="18">
        <v>2010</v>
      </c>
      <c r="H867" s="2">
        <f ca="1">IF(G867=Inputs!$A$4,1,0)</f>
        <v>0</v>
      </c>
      <c r="I867" s="21">
        <f ca="1">IF(H867=1,HLOOKUP(MONTH(F867),Inputs!$B$11:$M$15,5),IF(YEAR($F867)&gt;$G867,0,IF(YEAR($F867)=$G867,HLOOKUP(MONTH(F867),Inputs!$B$11:$M$15,4),1)))</f>
        <v>1</v>
      </c>
      <c r="J867" s="2">
        <v>5</v>
      </c>
      <c r="K867" s="24">
        <f ca="1">$E867*I867*Inputs!$A$2</f>
        <v>4.4000000000000004</v>
      </c>
      <c r="L867" s="11">
        <f ca="1">IFERROR(J867/K867,"")</f>
        <v>1.1363636363636362</v>
      </c>
      <c r="M867" s="26">
        <f>J867/((8760)*(E867/1000))</f>
        <v>0.14269406392694065</v>
      </c>
    </row>
    <row r="868" spans="1:13" x14ac:dyDescent="0.25">
      <c r="A868" s="2">
        <v>407</v>
      </c>
      <c r="B868" s="2"/>
      <c r="C868" s="2" t="s">
        <v>5</v>
      </c>
      <c r="D868" s="2">
        <v>2</v>
      </c>
      <c r="E868" s="2">
        <v>5.6</v>
      </c>
      <c r="F868" s="12">
        <v>40210</v>
      </c>
      <c r="G868" s="18">
        <v>2011</v>
      </c>
      <c r="H868" s="2">
        <f ca="1">IF(G868=Inputs!$A$4,1,0)</f>
        <v>0</v>
      </c>
      <c r="I868" s="21">
        <f ca="1">IF(H868=1,HLOOKUP(MONTH(F868),Inputs!$B$11:$M$15,5),IF(YEAR($F868)&gt;$G868,0,IF(YEAR($F868)=$G868,HLOOKUP(MONTH(F868),Inputs!$B$11:$M$15,4),1)))</f>
        <v>1</v>
      </c>
      <c r="J868" s="2">
        <v>7</v>
      </c>
      <c r="K868" s="24">
        <f ca="1">$E868*I868*Inputs!$A$2</f>
        <v>6.16</v>
      </c>
      <c r="L868" s="11">
        <f ca="1">IFERROR(J868/K868,"")</f>
        <v>1.1363636363636362</v>
      </c>
      <c r="M868" s="26">
        <f>J868/((8760)*(E868/1000))</f>
        <v>0.14269406392694065</v>
      </c>
    </row>
    <row r="869" spans="1:13" x14ac:dyDescent="0.25">
      <c r="A869" s="2">
        <v>775</v>
      </c>
      <c r="B869" s="2"/>
      <c r="C869" s="2" t="s">
        <v>5</v>
      </c>
      <c r="D869" s="2">
        <v>8</v>
      </c>
      <c r="E869" s="2">
        <v>4.8</v>
      </c>
      <c r="F869" s="12">
        <v>40299</v>
      </c>
      <c r="G869" s="18">
        <v>2011</v>
      </c>
      <c r="H869" s="2">
        <f ca="1">IF(G869=Inputs!$A$4,1,0)</f>
        <v>0</v>
      </c>
      <c r="I869" s="21">
        <f ca="1">IF(H869=1,HLOOKUP(MONTH(F869),Inputs!$B$11:$M$15,5),IF(YEAR($F869)&gt;$G869,0,IF(YEAR($F869)=$G869,HLOOKUP(MONTH(F869),Inputs!$B$11:$M$15,4),1)))</f>
        <v>1</v>
      </c>
      <c r="J869" s="2">
        <v>6</v>
      </c>
      <c r="K869" s="24">
        <f ca="1">$E869*I869*Inputs!$A$2</f>
        <v>5.28</v>
      </c>
      <c r="L869" s="11">
        <f ca="1">IFERROR(J869/K869,"")</f>
        <v>1.1363636363636362</v>
      </c>
      <c r="M869" s="26">
        <f>J869/((8760)*(E869/1000))</f>
        <v>0.14269406392694065</v>
      </c>
    </row>
    <row r="870" spans="1:13" x14ac:dyDescent="0.25">
      <c r="A870" s="2">
        <v>1272</v>
      </c>
      <c r="B870" s="2"/>
      <c r="C870" s="2" t="s">
        <v>5</v>
      </c>
      <c r="D870" s="2">
        <v>8</v>
      </c>
      <c r="E870" s="2">
        <v>2.4</v>
      </c>
      <c r="F870" s="12">
        <v>40422</v>
      </c>
      <c r="G870" s="18">
        <v>2011</v>
      </c>
      <c r="H870" s="2">
        <f ca="1">IF(G870=Inputs!$A$4,1,0)</f>
        <v>0</v>
      </c>
      <c r="I870" s="21">
        <f ca="1">IF(H870=1,HLOOKUP(MONTH(F870),Inputs!$B$11:$M$15,5),IF(YEAR($F870)&gt;$G870,0,IF(YEAR($F870)=$G870,HLOOKUP(MONTH(F870),Inputs!$B$11:$M$15,4),1)))</f>
        <v>1</v>
      </c>
      <c r="J870" s="2">
        <v>3</v>
      </c>
      <c r="K870" s="24">
        <f ca="1">$E870*I870*Inputs!$A$2</f>
        <v>2.64</v>
      </c>
      <c r="L870" s="11">
        <f ca="1">IFERROR(J870/K870,"")</f>
        <v>1.1363636363636362</v>
      </c>
      <c r="M870" s="26">
        <f>J870/((8760)*(E870/1000))</f>
        <v>0.14269406392694065</v>
      </c>
    </row>
    <row r="871" spans="1:13" x14ac:dyDescent="0.25">
      <c r="A871" s="2">
        <v>182</v>
      </c>
      <c r="B871" s="2"/>
      <c r="C871" s="2" t="s">
        <v>5</v>
      </c>
      <c r="D871" s="2">
        <v>2</v>
      </c>
      <c r="E871" s="2">
        <v>4</v>
      </c>
      <c r="F871" s="12">
        <v>40057</v>
      </c>
      <c r="G871" s="18">
        <v>2012</v>
      </c>
      <c r="H871" s="2">
        <f ca="1">IF(G871=Inputs!$A$4,1,0)</f>
        <v>0</v>
      </c>
      <c r="I871" s="21">
        <f ca="1">IF(H871=1,HLOOKUP(MONTH(F871),Inputs!$B$11:$M$15,5),IF(YEAR($F871)&gt;$G871,0,IF(YEAR($F871)=$G871,HLOOKUP(MONTH(F871),Inputs!$B$11:$M$15,4),1)))</f>
        <v>1</v>
      </c>
      <c r="J871" s="2">
        <v>5</v>
      </c>
      <c r="K871" s="24">
        <f ca="1">$E871*I871*Inputs!$A$2</f>
        <v>4.4000000000000004</v>
      </c>
      <c r="L871" s="11">
        <f ca="1">IFERROR(J871/K871,"")</f>
        <v>1.1363636363636362</v>
      </c>
      <c r="M871" s="26">
        <f>J871/((8760)*(E871/1000))</f>
        <v>0.14269406392694065</v>
      </c>
    </row>
    <row r="872" spans="1:13" x14ac:dyDescent="0.25">
      <c r="A872" s="2">
        <v>407</v>
      </c>
      <c r="B872" s="2"/>
      <c r="C872" s="2" t="s">
        <v>5</v>
      </c>
      <c r="D872" s="2">
        <v>2</v>
      </c>
      <c r="E872" s="2">
        <v>5.6</v>
      </c>
      <c r="F872" s="12">
        <v>40210</v>
      </c>
      <c r="G872" s="18">
        <v>2012</v>
      </c>
      <c r="H872" s="2">
        <f ca="1">IF(G872=Inputs!$A$4,1,0)</f>
        <v>0</v>
      </c>
      <c r="I872" s="21">
        <f ca="1">IF(H872=1,HLOOKUP(MONTH(F872),Inputs!$B$11:$M$15,5),IF(YEAR($F872)&gt;$G872,0,IF(YEAR($F872)=$G872,HLOOKUP(MONTH(F872),Inputs!$B$11:$M$15,4),1)))</f>
        <v>1</v>
      </c>
      <c r="J872" s="2">
        <v>7</v>
      </c>
      <c r="K872" s="24">
        <f ca="1">$E872*I872*Inputs!$A$2</f>
        <v>6.16</v>
      </c>
      <c r="L872" s="11">
        <f ca="1">IFERROR(J872/K872,"")</f>
        <v>1.1363636363636362</v>
      </c>
      <c r="M872" s="26">
        <f>J872/((8760)*(E872/1000))</f>
        <v>0.14269406392694065</v>
      </c>
    </row>
    <row r="873" spans="1:13" x14ac:dyDescent="0.25">
      <c r="A873" s="2">
        <v>775</v>
      </c>
      <c r="B873" s="2"/>
      <c r="C873" s="2" t="s">
        <v>5</v>
      </c>
      <c r="D873" s="2">
        <v>8</v>
      </c>
      <c r="E873" s="2">
        <v>4.8</v>
      </c>
      <c r="F873" s="12">
        <v>40299</v>
      </c>
      <c r="G873" s="18">
        <v>2012</v>
      </c>
      <c r="H873" s="2">
        <f ca="1">IF(G873=Inputs!$A$4,1,0)</f>
        <v>0</v>
      </c>
      <c r="I873" s="21">
        <f ca="1">IF(H873=1,HLOOKUP(MONTH(F873),Inputs!$B$11:$M$15,5),IF(YEAR($F873)&gt;$G873,0,IF(YEAR($F873)=$G873,HLOOKUP(MONTH(F873),Inputs!$B$11:$M$15,4),1)))</f>
        <v>1</v>
      </c>
      <c r="J873" s="2">
        <v>6</v>
      </c>
      <c r="K873" s="24">
        <f ca="1">$E873*I873*Inputs!$A$2</f>
        <v>5.28</v>
      </c>
      <c r="L873" s="11">
        <f ca="1">IFERROR(J873/K873,"")</f>
        <v>1.1363636363636362</v>
      </c>
      <c r="M873" s="26">
        <f>J873/((8760)*(E873/1000))</f>
        <v>0.14269406392694065</v>
      </c>
    </row>
    <row r="874" spans="1:13" x14ac:dyDescent="0.25">
      <c r="A874" s="2">
        <v>989</v>
      </c>
      <c r="B874" s="2"/>
      <c r="C874" s="2" t="s">
        <v>5</v>
      </c>
      <c r="D874" s="2">
        <v>9</v>
      </c>
      <c r="E874" s="2">
        <v>3.2</v>
      </c>
      <c r="F874" s="12">
        <v>40360</v>
      </c>
      <c r="G874" s="18">
        <v>2012</v>
      </c>
      <c r="H874" s="2">
        <f ca="1">IF(G874=Inputs!$A$4,1,0)</f>
        <v>0</v>
      </c>
      <c r="I874" s="21">
        <f ca="1">IF(H874=1,HLOOKUP(MONTH(F874),Inputs!$B$11:$M$15,5),IF(YEAR($F874)&gt;$G874,0,IF(YEAR($F874)=$G874,HLOOKUP(MONTH(F874),Inputs!$B$11:$M$15,4),1)))</f>
        <v>1</v>
      </c>
      <c r="J874" s="2">
        <v>4</v>
      </c>
      <c r="K874" s="24">
        <f ca="1">$E874*I874*Inputs!$A$2</f>
        <v>3.5200000000000005</v>
      </c>
      <c r="L874" s="11">
        <f ca="1">IFERROR(J874/K874,"")</f>
        <v>1.1363636363636362</v>
      </c>
      <c r="M874" s="26">
        <f>J874/((8760)*(E874/1000))</f>
        <v>0.14269406392694065</v>
      </c>
    </row>
    <row r="875" spans="1:13" x14ac:dyDescent="0.25">
      <c r="A875" s="2">
        <v>2299</v>
      </c>
      <c r="B875" s="2"/>
      <c r="C875" s="2" t="s">
        <v>5</v>
      </c>
      <c r="D875" s="2">
        <v>7</v>
      </c>
      <c r="E875" s="2">
        <v>9.6</v>
      </c>
      <c r="F875" s="12">
        <v>40330</v>
      </c>
      <c r="G875" s="18">
        <v>2012</v>
      </c>
      <c r="H875" s="2">
        <f ca="1">IF(G875=Inputs!$A$4,1,0)</f>
        <v>0</v>
      </c>
      <c r="I875" s="21">
        <f ca="1">IF(H875=1,HLOOKUP(MONTH(F875),Inputs!$B$11:$M$15,5),IF(YEAR($F875)&gt;$G875,0,IF(YEAR($F875)=$G875,HLOOKUP(MONTH(F875),Inputs!$B$11:$M$15,4),1)))</f>
        <v>1</v>
      </c>
      <c r="J875" s="2">
        <v>12</v>
      </c>
      <c r="K875" s="24">
        <f ca="1">$E875*I875*Inputs!$A$2</f>
        <v>10.56</v>
      </c>
      <c r="L875" s="11">
        <f ca="1">IFERROR(J875/K875,"")</f>
        <v>1.1363636363636362</v>
      </c>
      <c r="M875" s="26">
        <f>J875/((8760)*(E875/1000))</f>
        <v>0.14269406392694065</v>
      </c>
    </row>
    <row r="876" spans="1:13" x14ac:dyDescent="0.25">
      <c r="A876" s="2">
        <v>407</v>
      </c>
      <c r="B876" s="2"/>
      <c r="C876" s="2" t="s">
        <v>5</v>
      </c>
      <c r="D876" s="2">
        <v>2</v>
      </c>
      <c r="E876" s="2">
        <v>5.6</v>
      </c>
      <c r="F876" s="12">
        <v>40210</v>
      </c>
      <c r="G876" s="18">
        <v>2013</v>
      </c>
      <c r="H876" s="2">
        <f ca="1">IF(G876=Inputs!$A$4,1,0)</f>
        <v>0</v>
      </c>
      <c r="I876" s="21">
        <f ca="1">IF(H876=1,HLOOKUP(MONTH(F876),Inputs!$B$11:$M$15,5),IF(YEAR($F876)&gt;$G876,0,IF(YEAR($F876)=$G876,HLOOKUP(MONTH(F876),Inputs!$B$11:$M$15,4),1)))</f>
        <v>1</v>
      </c>
      <c r="J876" s="2">
        <v>7</v>
      </c>
      <c r="K876" s="24">
        <f ca="1">$E876*I876*Inputs!$A$2</f>
        <v>6.16</v>
      </c>
      <c r="L876" s="11">
        <f ca="1">IFERROR(J876/K876,"")</f>
        <v>1.1363636363636362</v>
      </c>
      <c r="M876" s="26">
        <f>J876/((8760)*(E876/1000))</f>
        <v>0.14269406392694065</v>
      </c>
    </row>
    <row r="877" spans="1:13" x14ac:dyDescent="0.25">
      <c r="A877" s="2">
        <v>775</v>
      </c>
      <c r="B877" s="2"/>
      <c r="C877" s="2" t="s">
        <v>5</v>
      </c>
      <c r="D877" s="2">
        <v>8</v>
      </c>
      <c r="E877" s="2">
        <v>4.8</v>
      </c>
      <c r="F877" s="12">
        <v>40299</v>
      </c>
      <c r="G877" s="18">
        <v>2013</v>
      </c>
      <c r="H877" s="2">
        <f ca="1">IF(G877=Inputs!$A$4,1,0)</f>
        <v>0</v>
      </c>
      <c r="I877" s="21">
        <f ca="1">IF(H877=1,HLOOKUP(MONTH(F877),Inputs!$B$11:$M$15,5),IF(YEAR($F877)&gt;$G877,0,IF(YEAR($F877)=$G877,HLOOKUP(MONTH(F877),Inputs!$B$11:$M$15,4),1)))</f>
        <v>1</v>
      </c>
      <c r="J877" s="2">
        <v>6</v>
      </c>
      <c r="K877" s="24">
        <f ca="1">$E877*I877*Inputs!$A$2</f>
        <v>5.28</v>
      </c>
      <c r="L877" s="11">
        <f ca="1">IFERROR(J877/K877,"")</f>
        <v>1.1363636363636362</v>
      </c>
      <c r="M877" s="26">
        <f>J877/((8760)*(E877/1000))</f>
        <v>0.14269406392694065</v>
      </c>
    </row>
    <row r="878" spans="1:13" x14ac:dyDescent="0.25">
      <c r="A878" s="2">
        <v>989</v>
      </c>
      <c r="B878" s="2"/>
      <c r="C878" s="2" t="s">
        <v>5</v>
      </c>
      <c r="D878" s="2">
        <v>9</v>
      </c>
      <c r="E878" s="2">
        <v>3.2</v>
      </c>
      <c r="F878" s="12">
        <v>40360</v>
      </c>
      <c r="G878" s="18">
        <v>2013</v>
      </c>
      <c r="H878" s="2">
        <f ca="1">IF(G878=Inputs!$A$4,1,0)</f>
        <v>0</v>
      </c>
      <c r="I878" s="21">
        <f ca="1">IF(H878=1,HLOOKUP(MONTH(F878),Inputs!$B$11:$M$15,5),IF(YEAR($F878)&gt;$G878,0,IF(YEAR($F878)=$G878,HLOOKUP(MONTH(F878),Inputs!$B$11:$M$15,4),1)))</f>
        <v>1</v>
      </c>
      <c r="J878" s="2">
        <v>4</v>
      </c>
      <c r="K878" s="24">
        <f ca="1">$E878*I878*Inputs!$A$2</f>
        <v>3.5200000000000005</v>
      </c>
      <c r="L878" s="11">
        <f ca="1">IFERROR(J878/K878,"")</f>
        <v>1.1363636363636362</v>
      </c>
      <c r="M878" s="26">
        <f>J878/((8760)*(E878/1000))</f>
        <v>0.14269406392694065</v>
      </c>
    </row>
    <row r="879" spans="1:13" x14ac:dyDescent="0.25">
      <c r="A879" s="2">
        <v>1272</v>
      </c>
      <c r="B879" s="2"/>
      <c r="C879" s="2" t="s">
        <v>5</v>
      </c>
      <c r="D879" s="2">
        <v>8</v>
      </c>
      <c r="E879" s="2">
        <v>2.4</v>
      </c>
      <c r="F879" s="12">
        <v>40422</v>
      </c>
      <c r="G879" s="18">
        <v>2013</v>
      </c>
      <c r="H879" s="2">
        <f ca="1">IF(G879=Inputs!$A$4,1,0)</f>
        <v>0</v>
      </c>
      <c r="I879" s="21">
        <f ca="1">IF(H879=1,HLOOKUP(MONTH(F879),Inputs!$B$11:$M$15,5),IF(YEAR($F879)&gt;$G879,0,IF(YEAR($F879)=$G879,HLOOKUP(MONTH(F879),Inputs!$B$11:$M$15,4),1)))</f>
        <v>1</v>
      </c>
      <c r="J879" s="2">
        <v>3</v>
      </c>
      <c r="K879" s="24">
        <f ca="1">$E879*I879*Inputs!$A$2</f>
        <v>2.64</v>
      </c>
      <c r="L879" s="11">
        <f ca="1">IFERROR(J879/K879,"")</f>
        <v>1.1363636363636362</v>
      </c>
      <c r="M879" s="26">
        <f>J879/((8760)*(E879/1000))</f>
        <v>0.14269406392694065</v>
      </c>
    </row>
    <row r="880" spans="1:13" x14ac:dyDescent="0.25">
      <c r="A880" s="2">
        <v>182</v>
      </c>
      <c r="B880" s="2"/>
      <c r="C880" s="2" t="s">
        <v>5</v>
      </c>
      <c r="D880" s="2">
        <v>2</v>
      </c>
      <c r="E880" s="2">
        <v>4</v>
      </c>
      <c r="F880" s="12">
        <v>40057</v>
      </c>
      <c r="G880" s="18">
        <v>2014</v>
      </c>
      <c r="H880" s="2">
        <f ca="1">IF(G880=Inputs!$A$4,1,0)</f>
        <v>0</v>
      </c>
      <c r="I880" s="21">
        <f ca="1">IF(H880=1,HLOOKUP(MONTH(F880),Inputs!$B$11:$M$15,5),IF(YEAR($F880)&gt;$G880,0,IF(YEAR($F880)=$G880,HLOOKUP(MONTH(F880),Inputs!$B$11:$M$15,4),1)))</f>
        <v>1</v>
      </c>
      <c r="J880" s="2">
        <v>5</v>
      </c>
      <c r="K880" s="24">
        <f ca="1">$E880*I880*Inputs!$A$2</f>
        <v>4.4000000000000004</v>
      </c>
      <c r="L880" s="11">
        <f ca="1">IFERROR(J880/K880,"")</f>
        <v>1.1363636363636362</v>
      </c>
      <c r="M880" s="26">
        <f>J880/((8760)*(E880/1000))</f>
        <v>0.14269406392694065</v>
      </c>
    </row>
    <row r="881" spans="1:13" x14ac:dyDescent="0.25">
      <c r="A881" s="2">
        <v>407</v>
      </c>
      <c r="B881" s="2"/>
      <c r="C881" s="2" t="s">
        <v>5</v>
      </c>
      <c r="D881" s="2">
        <v>2</v>
      </c>
      <c r="E881" s="2">
        <v>5.6</v>
      </c>
      <c r="F881" s="12">
        <v>40210</v>
      </c>
      <c r="G881" s="18">
        <v>2014</v>
      </c>
      <c r="H881" s="2">
        <f ca="1">IF(G881=Inputs!$A$4,1,0)</f>
        <v>0</v>
      </c>
      <c r="I881" s="21">
        <f ca="1">IF(H881=1,HLOOKUP(MONTH(F881),Inputs!$B$11:$M$15,5),IF(YEAR($F881)&gt;$G881,0,IF(YEAR($F881)=$G881,HLOOKUP(MONTH(F881),Inputs!$B$11:$M$15,4),1)))</f>
        <v>1</v>
      </c>
      <c r="J881" s="2">
        <v>7</v>
      </c>
      <c r="K881" s="24">
        <f ca="1">$E881*I881*Inputs!$A$2</f>
        <v>6.16</v>
      </c>
      <c r="L881" s="11">
        <f ca="1">IFERROR(J881/K881,"")</f>
        <v>1.1363636363636362</v>
      </c>
      <c r="M881" s="26">
        <f>J881/((8760)*(E881/1000))</f>
        <v>0.14269406392694065</v>
      </c>
    </row>
    <row r="882" spans="1:13" x14ac:dyDescent="0.25">
      <c r="A882" s="2">
        <v>775</v>
      </c>
      <c r="B882" s="2"/>
      <c r="C882" s="2" t="s">
        <v>5</v>
      </c>
      <c r="D882" s="2">
        <v>8</v>
      </c>
      <c r="E882" s="2">
        <v>4.8</v>
      </c>
      <c r="F882" s="12">
        <v>40299</v>
      </c>
      <c r="G882" s="18">
        <v>2014</v>
      </c>
      <c r="H882" s="2">
        <f ca="1">IF(G882=Inputs!$A$4,1,0)</f>
        <v>0</v>
      </c>
      <c r="I882" s="21">
        <f ca="1">IF(H882=1,HLOOKUP(MONTH(F882),Inputs!$B$11:$M$15,5),IF(YEAR($F882)&gt;$G882,0,IF(YEAR($F882)=$G882,HLOOKUP(MONTH(F882),Inputs!$B$11:$M$15,4),1)))</f>
        <v>1</v>
      </c>
      <c r="J882" s="2">
        <v>6</v>
      </c>
      <c r="K882" s="24">
        <f ca="1">$E882*I882*Inputs!$A$2</f>
        <v>5.28</v>
      </c>
      <c r="L882" s="11">
        <f ca="1">IFERROR(J882/K882,"")</f>
        <v>1.1363636363636362</v>
      </c>
      <c r="M882" s="26">
        <f>J882/((8760)*(E882/1000))</f>
        <v>0.14269406392694065</v>
      </c>
    </row>
    <row r="883" spans="1:13" x14ac:dyDescent="0.25">
      <c r="A883" s="2">
        <v>989</v>
      </c>
      <c r="B883" s="2"/>
      <c r="C883" s="2" t="s">
        <v>5</v>
      </c>
      <c r="D883" s="2">
        <v>9</v>
      </c>
      <c r="E883" s="2">
        <v>3.2</v>
      </c>
      <c r="F883" s="12">
        <v>40360</v>
      </c>
      <c r="G883" s="18">
        <v>2014</v>
      </c>
      <c r="H883" s="2">
        <f ca="1">IF(G883=Inputs!$A$4,1,0)</f>
        <v>0</v>
      </c>
      <c r="I883" s="21">
        <f ca="1">IF(H883=1,HLOOKUP(MONTH(F883),Inputs!$B$11:$M$15,5),IF(YEAR($F883)&gt;$G883,0,IF(YEAR($F883)=$G883,HLOOKUP(MONTH(F883),Inputs!$B$11:$M$15,4),1)))</f>
        <v>1</v>
      </c>
      <c r="J883" s="2">
        <v>4</v>
      </c>
      <c r="K883" s="24">
        <f ca="1">$E883*I883*Inputs!$A$2</f>
        <v>3.5200000000000005</v>
      </c>
      <c r="L883" s="11">
        <f ca="1">IFERROR(J883/K883,"")</f>
        <v>1.1363636363636362</v>
      </c>
      <c r="M883" s="26">
        <f>J883/((8760)*(E883/1000))</f>
        <v>0.14269406392694065</v>
      </c>
    </row>
    <row r="884" spans="1:13" x14ac:dyDescent="0.25">
      <c r="A884" s="2">
        <v>1272</v>
      </c>
      <c r="B884" s="2"/>
      <c r="C884" s="2" t="s">
        <v>5</v>
      </c>
      <c r="D884" s="2">
        <v>8</v>
      </c>
      <c r="E884" s="2">
        <v>2.4</v>
      </c>
      <c r="F884" s="12">
        <v>40422</v>
      </c>
      <c r="G884" s="18">
        <v>2014</v>
      </c>
      <c r="H884" s="2">
        <f ca="1">IF(G884=Inputs!$A$4,1,0)</f>
        <v>0</v>
      </c>
      <c r="I884" s="21">
        <f ca="1">IF(H884=1,HLOOKUP(MONTH(F884),Inputs!$B$11:$M$15,5),IF(YEAR($F884)&gt;$G884,0,IF(YEAR($F884)=$G884,HLOOKUP(MONTH(F884),Inputs!$B$11:$M$15,4),1)))</f>
        <v>1</v>
      </c>
      <c r="J884" s="2">
        <v>3</v>
      </c>
      <c r="K884" s="24">
        <f ca="1">$E884*I884*Inputs!$A$2</f>
        <v>2.64</v>
      </c>
      <c r="L884" s="11">
        <f ca="1">IFERROR(J884/K884,"")</f>
        <v>1.1363636363636362</v>
      </c>
      <c r="M884" s="26">
        <f>J884/((8760)*(E884/1000))</f>
        <v>0.14269406392694065</v>
      </c>
    </row>
    <row r="885" spans="1:13" x14ac:dyDescent="0.25">
      <c r="A885" s="2">
        <v>277</v>
      </c>
      <c r="B885" s="2"/>
      <c r="C885" s="2" t="s">
        <v>5</v>
      </c>
      <c r="D885" s="2">
        <v>3</v>
      </c>
      <c r="E885" s="2">
        <v>6.3959999999999999</v>
      </c>
      <c r="F885" s="12">
        <v>39934</v>
      </c>
      <c r="G885" s="18">
        <v>2013</v>
      </c>
      <c r="H885" s="2">
        <f ca="1">IF(G885=Inputs!$A$4,1,0)</f>
        <v>0</v>
      </c>
      <c r="I885" s="21">
        <f ca="1">IF(H885=1,HLOOKUP(MONTH(F885),Inputs!$B$11:$M$15,5),IF(YEAR($F885)&gt;$G885,0,IF(YEAR($F885)=$G885,HLOOKUP(MONTH(F885),Inputs!$B$11:$M$15,4),1)))</f>
        <v>1</v>
      </c>
      <c r="J885" s="2">
        <v>8</v>
      </c>
      <c r="K885" s="24">
        <f ca="1">$E885*I885*Inputs!$A$2</f>
        <v>7.0356000000000005</v>
      </c>
      <c r="L885" s="11">
        <f ca="1">IFERROR(J885/K885,"")</f>
        <v>1.137074307806015</v>
      </c>
      <c r="M885" s="26">
        <f>J885/((8760)*(E885/1000))</f>
        <v>0.14278330349162291</v>
      </c>
    </row>
    <row r="886" spans="1:13" x14ac:dyDescent="0.25">
      <c r="A886" s="2">
        <v>277</v>
      </c>
      <c r="B886" s="2"/>
      <c r="C886" s="2" t="s">
        <v>5</v>
      </c>
      <c r="D886" s="2">
        <v>3</v>
      </c>
      <c r="E886" s="2">
        <v>6.3959999999999999</v>
      </c>
      <c r="F886" s="12">
        <v>39934</v>
      </c>
      <c r="G886" s="18">
        <v>2014</v>
      </c>
      <c r="H886" s="2">
        <f ca="1">IF(G886=Inputs!$A$4,1,0)</f>
        <v>0</v>
      </c>
      <c r="I886" s="21">
        <f ca="1">IF(H886=1,HLOOKUP(MONTH(F886),Inputs!$B$11:$M$15,5),IF(YEAR($F886)&gt;$G886,0,IF(YEAR($F886)=$G886,HLOOKUP(MONTH(F886),Inputs!$B$11:$M$15,4),1)))</f>
        <v>1</v>
      </c>
      <c r="J886" s="2">
        <v>8</v>
      </c>
      <c r="K886" s="24">
        <f ca="1">$E886*I886*Inputs!$A$2</f>
        <v>7.0356000000000005</v>
      </c>
      <c r="L886" s="11">
        <f ca="1">IFERROR(J886/K886,"")</f>
        <v>1.137074307806015</v>
      </c>
      <c r="M886" s="26">
        <f>J886/((8760)*(E886/1000))</f>
        <v>0.14278330349162291</v>
      </c>
    </row>
    <row r="887" spans="1:13" x14ac:dyDescent="0.25">
      <c r="A887" s="2">
        <v>3195</v>
      </c>
      <c r="B887" s="2"/>
      <c r="C887" s="2" t="s">
        <v>5</v>
      </c>
      <c r="D887" s="2">
        <v>5</v>
      </c>
      <c r="E887" s="2">
        <v>5.59</v>
      </c>
      <c r="F887" s="12">
        <v>40817</v>
      </c>
      <c r="G887" s="18">
        <v>2012</v>
      </c>
      <c r="H887" s="2">
        <f ca="1">IF(G887=Inputs!$A$4,1,0)</f>
        <v>0</v>
      </c>
      <c r="I887" s="21">
        <f ca="1">IF(H887=1,HLOOKUP(MONTH(F887),Inputs!$B$11:$M$15,5),IF(YEAR($F887)&gt;$G887,0,IF(YEAR($F887)=$G887,HLOOKUP(MONTH(F887),Inputs!$B$11:$M$15,4),1)))</f>
        <v>1</v>
      </c>
      <c r="J887" s="2">
        <v>7</v>
      </c>
      <c r="K887" s="24">
        <f ca="1">$E887*I887*Inputs!$A$2</f>
        <v>6.149</v>
      </c>
      <c r="L887" s="11">
        <f ca="1">IFERROR(J887/K887,"")</f>
        <v>1.1383964872336965</v>
      </c>
      <c r="M887" s="26">
        <f>J887/((8760)*(E887/1000))</f>
        <v>0.14294933058870621</v>
      </c>
    </row>
    <row r="888" spans="1:13" x14ac:dyDescent="0.25">
      <c r="A888" s="2">
        <v>693</v>
      </c>
      <c r="B888" s="2"/>
      <c r="C888" s="2" t="s">
        <v>5</v>
      </c>
      <c r="D888" s="2">
        <v>9</v>
      </c>
      <c r="E888" s="2">
        <v>2.3919999999999999</v>
      </c>
      <c r="F888" s="12">
        <v>40330</v>
      </c>
      <c r="G888" s="18">
        <v>2012</v>
      </c>
      <c r="H888" s="2">
        <f ca="1">IF(G888=Inputs!$A$4,1,0)</f>
        <v>0</v>
      </c>
      <c r="I888" s="21">
        <f ca="1">IF(H888=1,HLOOKUP(MONTH(F888),Inputs!$B$11:$M$15,5),IF(YEAR($F888)&gt;$G888,0,IF(YEAR($F888)=$G888,HLOOKUP(MONTH(F888),Inputs!$B$11:$M$15,4),1)))</f>
        <v>1</v>
      </c>
      <c r="J888" s="2">
        <v>3</v>
      </c>
      <c r="K888" s="24">
        <f ca="1">$E888*I888*Inputs!$A$2</f>
        <v>2.6312000000000002</v>
      </c>
      <c r="L888" s="11">
        <f ca="1">IFERROR(J888/K888,"")</f>
        <v>1.1401641836424443</v>
      </c>
      <c r="M888" s="26">
        <f>J888/((8760)*(E888/1000))</f>
        <v>0.1431713015989371</v>
      </c>
    </row>
    <row r="889" spans="1:13" x14ac:dyDescent="0.25">
      <c r="A889" s="2">
        <v>929</v>
      </c>
      <c r="B889" s="2"/>
      <c r="C889" s="2" t="s">
        <v>5</v>
      </c>
      <c r="D889" s="2">
        <v>9</v>
      </c>
      <c r="E889" s="2">
        <v>2.3919999999999999</v>
      </c>
      <c r="F889" s="12">
        <v>40452</v>
      </c>
      <c r="G889" s="18">
        <v>2012</v>
      </c>
      <c r="H889" s="2">
        <f ca="1">IF(G889=Inputs!$A$4,1,0)</f>
        <v>0</v>
      </c>
      <c r="I889" s="21">
        <f ca="1">IF(H889=1,HLOOKUP(MONTH(F889),Inputs!$B$11:$M$15,5),IF(YEAR($F889)&gt;$G889,0,IF(YEAR($F889)=$G889,HLOOKUP(MONTH(F889),Inputs!$B$11:$M$15,4),1)))</f>
        <v>1</v>
      </c>
      <c r="J889" s="2">
        <v>3</v>
      </c>
      <c r="K889" s="24">
        <f ca="1">$E889*I889*Inputs!$A$2</f>
        <v>2.6312000000000002</v>
      </c>
      <c r="L889" s="11">
        <f ca="1">IFERROR(J889/K889,"")</f>
        <v>1.1401641836424443</v>
      </c>
      <c r="M889" s="26">
        <f>J889/((8760)*(E889/1000))</f>
        <v>0.1431713015989371</v>
      </c>
    </row>
    <row r="890" spans="1:13" x14ac:dyDescent="0.25">
      <c r="A890" s="2">
        <v>929</v>
      </c>
      <c r="B890" s="2"/>
      <c r="C890" s="2" t="s">
        <v>5</v>
      </c>
      <c r="D890" s="2">
        <v>9</v>
      </c>
      <c r="E890" s="2">
        <v>2.3919999999999999</v>
      </c>
      <c r="F890" s="12">
        <v>40452</v>
      </c>
      <c r="G890" s="18">
        <v>2014</v>
      </c>
      <c r="H890" s="2">
        <f ca="1">IF(G890=Inputs!$A$4,1,0)</f>
        <v>0</v>
      </c>
      <c r="I890" s="21">
        <f ca="1">IF(H890=1,HLOOKUP(MONTH(F890),Inputs!$B$11:$M$15,5),IF(YEAR($F890)&gt;$G890,0,IF(YEAR($F890)=$G890,HLOOKUP(MONTH(F890),Inputs!$B$11:$M$15,4),1)))</f>
        <v>1</v>
      </c>
      <c r="J890" s="2">
        <v>3</v>
      </c>
      <c r="K890" s="24">
        <f ca="1">$E890*I890*Inputs!$A$2</f>
        <v>2.6312000000000002</v>
      </c>
      <c r="L890" s="11">
        <f ca="1">IFERROR(J890/K890,"")</f>
        <v>1.1401641836424443</v>
      </c>
      <c r="M890" s="26">
        <f>J890/((8760)*(E890/1000))</f>
        <v>0.1431713015989371</v>
      </c>
    </row>
    <row r="891" spans="1:13" x14ac:dyDescent="0.25">
      <c r="A891" s="2">
        <v>8388</v>
      </c>
      <c r="B891" s="2"/>
      <c r="C891" s="2" t="s">
        <v>5</v>
      </c>
      <c r="D891" s="2">
        <v>6</v>
      </c>
      <c r="E891" s="2">
        <v>11.96</v>
      </c>
      <c r="F891" s="12">
        <v>41153</v>
      </c>
      <c r="G891" s="18">
        <v>2014</v>
      </c>
      <c r="H891" s="2">
        <f ca="1">IF(G891=Inputs!$A$4,1,0)</f>
        <v>0</v>
      </c>
      <c r="I891" s="21">
        <f ca="1">IF(H891=1,HLOOKUP(MONTH(F891),Inputs!$B$11:$M$15,5),IF(YEAR($F891)&gt;$G891,0,IF(YEAR($F891)=$G891,HLOOKUP(MONTH(F891),Inputs!$B$11:$M$15,4),1)))</f>
        <v>1</v>
      </c>
      <c r="J891" s="2">
        <v>15</v>
      </c>
      <c r="K891" s="24">
        <f ca="1">$E891*I891*Inputs!$A$2</f>
        <v>13.156000000000002</v>
      </c>
      <c r="L891" s="11">
        <f ca="1">IFERROR(J891/K891,"")</f>
        <v>1.1401641836424443</v>
      </c>
      <c r="M891" s="26">
        <f>J891/((8760)*(E891/1000))</f>
        <v>0.1431713015989371</v>
      </c>
    </row>
    <row r="892" spans="1:13" x14ac:dyDescent="0.25">
      <c r="A892" s="2">
        <v>760</v>
      </c>
      <c r="B892" s="2"/>
      <c r="C892" s="2" t="s">
        <v>5</v>
      </c>
      <c r="D892" s="2">
        <v>4</v>
      </c>
      <c r="E892" s="2">
        <v>8.75</v>
      </c>
      <c r="F892" s="12">
        <v>40269</v>
      </c>
      <c r="G892" s="18">
        <v>2012</v>
      </c>
      <c r="H892" s="2">
        <f ca="1">IF(G892=Inputs!$A$4,1,0)</f>
        <v>0</v>
      </c>
      <c r="I892" s="21">
        <f ca="1">IF(H892=1,HLOOKUP(MONTH(F892),Inputs!$B$11:$M$15,5),IF(YEAR($F892)&gt;$G892,0,IF(YEAR($F892)=$G892,HLOOKUP(MONTH(F892),Inputs!$B$11:$M$15,4),1)))</f>
        <v>1</v>
      </c>
      <c r="J892" s="2">
        <v>11</v>
      </c>
      <c r="K892" s="24">
        <f ca="1">$E892*I892*Inputs!$A$2</f>
        <v>9.625</v>
      </c>
      <c r="L892" s="11">
        <f ca="1">IFERROR(J892/K892,"")</f>
        <v>1.1428571428571428</v>
      </c>
      <c r="M892" s="26">
        <f>J892/((8760)*(E892/1000))</f>
        <v>0.14350945857795172</v>
      </c>
    </row>
    <row r="893" spans="1:13" x14ac:dyDescent="0.25">
      <c r="A893" s="2">
        <v>760</v>
      </c>
      <c r="B893" s="2"/>
      <c r="C893" s="2" t="s">
        <v>5</v>
      </c>
      <c r="D893" s="2">
        <v>4</v>
      </c>
      <c r="E893" s="2">
        <v>8.75</v>
      </c>
      <c r="F893" s="12">
        <v>40269</v>
      </c>
      <c r="G893" s="18">
        <v>2014</v>
      </c>
      <c r="H893" s="2">
        <f ca="1">IF(G893=Inputs!$A$4,1,0)</f>
        <v>0</v>
      </c>
      <c r="I893" s="21">
        <f ca="1">IF(H893=1,HLOOKUP(MONTH(F893),Inputs!$B$11:$M$15,5),IF(YEAR($F893)&gt;$G893,0,IF(YEAR($F893)=$G893,HLOOKUP(MONTH(F893),Inputs!$B$11:$M$15,4),1)))</f>
        <v>1</v>
      </c>
      <c r="J893" s="2">
        <v>11</v>
      </c>
      <c r="K893" s="24">
        <f ca="1">$E893*I893*Inputs!$A$2</f>
        <v>9.625</v>
      </c>
      <c r="L893" s="11">
        <f ca="1">IFERROR(J893/K893,"")</f>
        <v>1.1428571428571428</v>
      </c>
      <c r="M893" s="26">
        <f>J893/((8760)*(E893/1000))</f>
        <v>0.14350945857795172</v>
      </c>
    </row>
    <row r="894" spans="1:13" x14ac:dyDescent="0.25">
      <c r="A894" s="2">
        <v>1614</v>
      </c>
      <c r="B894" s="2"/>
      <c r="C894" s="2" t="s">
        <v>5</v>
      </c>
      <c r="D894" s="2">
        <v>2</v>
      </c>
      <c r="E894" s="2">
        <v>3.18</v>
      </c>
      <c r="F894" s="12">
        <v>40422</v>
      </c>
      <c r="G894" s="18">
        <v>2011</v>
      </c>
      <c r="H894" s="2">
        <f ca="1">IF(G894=Inputs!$A$4,1,0)</f>
        <v>0</v>
      </c>
      <c r="I894" s="21">
        <f ca="1">IF(H894=1,HLOOKUP(MONTH(F894),Inputs!$B$11:$M$15,5),IF(YEAR($F894)&gt;$G894,0,IF(YEAR($F894)=$G894,HLOOKUP(MONTH(F894),Inputs!$B$11:$M$15,4),1)))</f>
        <v>1</v>
      </c>
      <c r="J894" s="2">
        <v>4</v>
      </c>
      <c r="K894" s="24">
        <f ca="1">$E894*I894*Inputs!$A$2</f>
        <v>3.4980000000000007</v>
      </c>
      <c r="L894" s="11">
        <f ca="1">IFERROR(J894/K894,"")</f>
        <v>1.1435105774728413</v>
      </c>
      <c r="M894" s="26">
        <f>J894/((8760)*(E894/1000))</f>
        <v>0.14359151086987737</v>
      </c>
    </row>
    <row r="895" spans="1:13" x14ac:dyDescent="0.25">
      <c r="A895" s="2">
        <v>1614</v>
      </c>
      <c r="B895" s="2"/>
      <c r="C895" s="2" t="s">
        <v>5</v>
      </c>
      <c r="D895" s="2">
        <v>2</v>
      </c>
      <c r="E895" s="2">
        <v>3.18</v>
      </c>
      <c r="F895" s="12">
        <v>40422</v>
      </c>
      <c r="G895" s="18">
        <v>2012</v>
      </c>
      <c r="H895" s="2">
        <f ca="1">IF(G895=Inputs!$A$4,1,0)</f>
        <v>0</v>
      </c>
      <c r="I895" s="21">
        <f ca="1">IF(H895=1,HLOOKUP(MONTH(F895),Inputs!$B$11:$M$15,5),IF(YEAR($F895)&gt;$G895,0,IF(YEAR($F895)=$G895,HLOOKUP(MONTH(F895),Inputs!$B$11:$M$15,4),1)))</f>
        <v>1</v>
      </c>
      <c r="J895" s="2">
        <v>4</v>
      </c>
      <c r="K895" s="24">
        <f ca="1">$E895*I895*Inputs!$A$2</f>
        <v>3.4980000000000007</v>
      </c>
      <c r="L895" s="11">
        <f ca="1">IFERROR(J895/K895,"")</f>
        <v>1.1435105774728413</v>
      </c>
      <c r="M895" s="26">
        <f>J895/((8760)*(E895/1000))</f>
        <v>0.14359151086987737</v>
      </c>
    </row>
    <row r="896" spans="1:13" x14ac:dyDescent="0.25">
      <c r="A896" s="2">
        <v>1614</v>
      </c>
      <c r="B896" s="2"/>
      <c r="C896" s="2" t="s">
        <v>5</v>
      </c>
      <c r="D896" s="2">
        <v>2</v>
      </c>
      <c r="E896" s="2">
        <v>3.18</v>
      </c>
      <c r="F896" s="12">
        <v>40422</v>
      </c>
      <c r="G896" s="18">
        <v>2013</v>
      </c>
      <c r="H896" s="2">
        <f ca="1">IF(G896=Inputs!$A$4,1,0)</f>
        <v>0</v>
      </c>
      <c r="I896" s="21">
        <f ca="1">IF(H896=1,HLOOKUP(MONTH(F896),Inputs!$B$11:$M$15,5),IF(YEAR($F896)&gt;$G896,0,IF(YEAR($F896)=$G896,HLOOKUP(MONTH(F896),Inputs!$B$11:$M$15,4),1)))</f>
        <v>1</v>
      </c>
      <c r="J896" s="2">
        <v>4</v>
      </c>
      <c r="K896" s="24">
        <f ca="1">$E896*I896*Inputs!$A$2</f>
        <v>3.4980000000000007</v>
      </c>
      <c r="L896" s="11">
        <f ca="1">IFERROR(J896/K896,"")</f>
        <v>1.1435105774728413</v>
      </c>
      <c r="M896" s="26">
        <f>J896/((8760)*(E896/1000))</f>
        <v>0.14359151086987737</v>
      </c>
    </row>
    <row r="897" spans="1:13" x14ac:dyDescent="0.25">
      <c r="A897" s="2">
        <v>1614</v>
      </c>
      <c r="B897" s="2"/>
      <c r="C897" s="2" t="s">
        <v>5</v>
      </c>
      <c r="D897" s="2">
        <v>2</v>
      </c>
      <c r="E897" s="2">
        <v>3.18</v>
      </c>
      <c r="F897" s="12">
        <v>40422</v>
      </c>
      <c r="G897" s="18">
        <v>2014</v>
      </c>
      <c r="H897" s="2">
        <f ca="1">IF(G897=Inputs!$A$4,1,0)</f>
        <v>0</v>
      </c>
      <c r="I897" s="21">
        <f ca="1">IF(H897=1,HLOOKUP(MONTH(F897),Inputs!$B$11:$M$15,5),IF(YEAR($F897)&gt;$G897,0,IF(YEAR($F897)=$G897,HLOOKUP(MONTH(F897),Inputs!$B$11:$M$15,4),1)))</f>
        <v>1</v>
      </c>
      <c r="J897" s="2">
        <v>4</v>
      </c>
      <c r="K897" s="24">
        <f ca="1">$E897*I897*Inputs!$A$2</f>
        <v>3.4980000000000007</v>
      </c>
      <c r="L897" s="11">
        <f ca="1">IFERROR(J897/K897,"")</f>
        <v>1.1435105774728413</v>
      </c>
      <c r="M897" s="26">
        <f>J897/((8760)*(E897/1000))</f>
        <v>0.14359151086987737</v>
      </c>
    </row>
    <row r="898" spans="1:13" x14ac:dyDescent="0.25">
      <c r="A898" s="2">
        <v>1571</v>
      </c>
      <c r="B898" s="2"/>
      <c r="C898" s="2" t="s">
        <v>5</v>
      </c>
      <c r="D898" s="2">
        <v>2</v>
      </c>
      <c r="E898" s="2">
        <v>8.74</v>
      </c>
      <c r="F898" s="12">
        <v>40360</v>
      </c>
      <c r="G898" s="18">
        <v>2012</v>
      </c>
      <c r="H898" s="2">
        <f ca="1">IF(G898=Inputs!$A$4,1,0)</f>
        <v>0</v>
      </c>
      <c r="I898" s="21">
        <f ca="1">IF(H898=1,HLOOKUP(MONTH(F898),Inputs!$B$11:$M$15,5),IF(YEAR($F898)&gt;$G898,0,IF(YEAR($F898)=$G898,HLOOKUP(MONTH(F898),Inputs!$B$11:$M$15,4),1)))</f>
        <v>1</v>
      </c>
      <c r="J898" s="2">
        <v>11</v>
      </c>
      <c r="K898" s="24">
        <f ca="1">$E898*I898*Inputs!$A$2</f>
        <v>9.6140000000000008</v>
      </c>
      <c r="L898" s="11">
        <f ca="1">IFERROR(J898/K898,"")</f>
        <v>1.1441647597254003</v>
      </c>
      <c r="M898" s="26">
        <f>J898/((8760)*(E898/1000))</f>
        <v>0.14367365704314389</v>
      </c>
    </row>
    <row r="899" spans="1:13" x14ac:dyDescent="0.25">
      <c r="A899" s="2">
        <v>2255</v>
      </c>
      <c r="B899" s="2"/>
      <c r="C899" s="2" t="s">
        <v>5</v>
      </c>
      <c r="D899" s="2">
        <v>8</v>
      </c>
      <c r="E899" s="2">
        <v>8.74</v>
      </c>
      <c r="F899" s="12">
        <v>40575</v>
      </c>
      <c r="G899" s="18">
        <v>2012</v>
      </c>
      <c r="H899" s="2">
        <f ca="1">IF(G899=Inputs!$A$4,1,0)</f>
        <v>0</v>
      </c>
      <c r="I899" s="21">
        <f ca="1">IF(H899=1,HLOOKUP(MONTH(F899),Inputs!$B$11:$M$15,5),IF(YEAR($F899)&gt;$G899,0,IF(YEAR($F899)=$G899,HLOOKUP(MONTH(F899),Inputs!$B$11:$M$15,4),1)))</f>
        <v>1</v>
      </c>
      <c r="J899" s="2">
        <v>11</v>
      </c>
      <c r="K899" s="24">
        <f ca="1">$E899*I899*Inputs!$A$2</f>
        <v>9.6140000000000008</v>
      </c>
      <c r="L899" s="11">
        <f ca="1">IFERROR(J899/K899,"")</f>
        <v>1.1441647597254003</v>
      </c>
      <c r="M899" s="26">
        <f>J899/((8760)*(E899/1000))</f>
        <v>0.14367365704314389</v>
      </c>
    </row>
    <row r="900" spans="1:13" x14ac:dyDescent="0.25">
      <c r="A900" s="2">
        <v>1571</v>
      </c>
      <c r="B900" s="2"/>
      <c r="C900" s="2" t="s">
        <v>5</v>
      </c>
      <c r="D900" s="2">
        <v>2</v>
      </c>
      <c r="E900" s="2">
        <v>8.74</v>
      </c>
      <c r="F900" s="12">
        <v>40360</v>
      </c>
      <c r="G900" s="18">
        <v>2013</v>
      </c>
      <c r="H900" s="2">
        <f ca="1">IF(G900=Inputs!$A$4,1,0)</f>
        <v>0</v>
      </c>
      <c r="I900" s="21">
        <f ca="1">IF(H900=1,HLOOKUP(MONTH(F900),Inputs!$B$11:$M$15,5),IF(YEAR($F900)&gt;$G900,0,IF(YEAR($F900)=$G900,HLOOKUP(MONTH(F900),Inputs!$B$11:$M$15,4),1)))</f>
        <v>1</v>
      </c>
      <c r="J900" s="2">
        <v>11</v>
      </c>
      <c r="K900" s="24">
        <f ca="1">$E900*I900*Inputs!$A$2</f>
        <v>9.6140000000000008</v>
      </c>
      <c r="L900" s="11">
        <f ca="1">IFERROR(J900/K900,"")</f>
        <v>1.1441647597254003</v>
      </c>
      <c r="M900" s="26">
        <f>J900/((8760)*(E900/1000))</f>
        <v>0.14367365704314389</v>
      </c>
    </row>
    <row r="901" spans="1:13" x14ac:dyDescent="0.25">
      <c r="A901" s="2">
        <v>2255</v>
      </c>
      <c r="B901" s="2"/>
      <c r="C901" s="2" t="s">
        <v>5</v>
      </c>
      <c r="D901" s="2">
        <v>8</v>
      </c>
      <c r="E901" s="2">
        <v>8.74</v>
      </c>
      <c r="F901" s="12">
        <v>40575</v>
      </c>
      <c r="G901" s="18">
        <v>2013</v>
      </c>
      <c r="H901" s="2">
        <f ca="1">IF(G901=Inputs!$A$4,1,0)</f>
        <v>0</v>
      </c>
      <c r="I901" s="21">
        <f ca="1">IF(H901=1,HLOOKUP(MONTH(F901),Inputs!$B$11:$M$15,5),IF(YEAR($F901)&gt;$G901,0,IF(YEAR($F901)=$G901,HLOOKUP(MONTH(F901),Inputs!$B$11:$M$15,4),1)))</f>
        <v>1</v>
      </c>
      <c r="J901" s="2">
        <v>11</v>
      </c>
      <c r="K901" s="24">
        <f ca="1">$E901*I901*Inputs!$A$2</f>
        <v>9.6140000000000008</v>
      </c>
      <c r="L901" s="11">
        <f ca="1">IFERROR(J901/K901,"")</f>
        <v>1.1441647597254003</v>
      </c>
      <c r="M901" s="26">
        <f>J901/((8760)*(E901/1000))</f>
        <v>0.14367365704314389</v>
      </c>
    </row>
    <row r="902" spans="1:13" x14ac:dyDescent="0.25">
      <c r="A902" s="2">
        <v>2255</v>
      </c>
      <c r="B902" s="2"/>
      <c r="C902" s="2" t="s">
        <v>5</v>
      </c>
      <c r="D902" s="2">
        <v>8</v>
      </c>
      <c r="E902" s="2">
        <v>8.74</v>
      </c>
      <c r="F902" s="12">
        <v>40575</v>
      </c>
      <c r="G902" s="18">
        <v>2014</v>
      </c>
      <c r="H902" s="2">
        <f ca="1">IF(G902=Inputs!$A$4,1,0)</f>
        <v>0</v>
      </c>
      <c r="I902" s="21">
        <f ca="1">IF(H902=1,HLOOKUP(MONTH(F902),Inputs!$B$11:$M$15,5),IF(YEAR($F902)&gt;$G902,0,IF(YEAR($F902)=$G902,HLOOKUP(MONTH(F902),Inputs!$B$11:$M$15,4),1)))</f>
        <v>1</v>
      </c>
      <c r="J902" s="2">
        <v>11</v>
      </c>
      <c r="K902" s="24">
        <f ca="1">$E902*I902*Inputs!$A$2</f>
        <v>9.6140000000000008</v>
      </c>
      <c r="L902" s="11">
        <f ca="1">IFERROR(J902/K902,"")</f>
        <v>1.1441647597254003</v>
      </c>
      <c r="M902" s="26">
        <f>J902/((8760)*(E902/1000))</f>
        <v>0.14367365704314389</v>
      </c>
    </row>
    <row r="903" spans="1:13" x14ac:dyDescent="0.25">
      <c r="A903" s="2">
        <v>1239</v>
      </c>
      <c r="B903" s="2"/>
      <c r="C903" s="2" t="s">
        <v>5</v>
      </c>
      <c r="D903" s="2">
        <v>5</v>
      </c>
      <c r="E903" s="2">
        <v>3.1680000000000001</v>
      </c>
      <c r="F903" s="12">
        <v>40422</v>
      </c>
      <c r="G903" s="18">
        <v>2011</v>
      </c>
      <c r="H903" s="2">
        <f ca="1">IF(G903=Inputs!$A$4,1,0)</f>
        <v>0</v>
      </c>
      <c r="I903" s="21">
        <f ca="1">IF(H903=1,HLOOKUP(MONTH(F903),Inputs!$B$11:$M$15,5),IF(YEAR($F903)&gt;$G903,0,IF(YEAR($F903)=$G903,HLOOKUP(MONTH(F903),Inputs!$B$11:$M$15,4),1)))</f>
        <v>1</v>
      </c>
      <c r="J903" s="2">
        <v>4</v>
      </c>
      <c r="K903" s="24">
        <f ca="1">$E903*I903*Inputs!$A$2</f>
        <v>3.4848000000000003</v>
      </c>
      <c r="L903" s="11">
        <f ca="1">IFERROR(J903/K903,"")</f>
        <v>1.1478420569329659</v>
      </c>
      <c r="M903" s="26">
        <f>J903/((8760)*(E903/1000))</f>
        <v>0.14413541810802083</v>
      </c>
    </row>
    <row r="904" spans="1:13" x14ac:dyDescent="0.25">
      <c r="A904" s="2">
        <v>1239</v>
      </c>
      <c r="B904" s="2"/>
      <c r="C904" s="2" t="s">
        <v>5</v>
      </c>
      <c r="D904" s="2">
        <v>5</v>
      </c>
      <c r="E904" s="2">
        <v>3.1680000000000001</v>
      </c>
      <c r="F904" s="12">
        <v>40422</v>
      </c>
      <c r="G904" s="18">
        <v>2013</v>
      </c>
      <c r="H904" s="2">
        <f ca="1">IF(G904=Inputs!$A$4,1,0)</f>
        <v>0</v>
      </c>
      <c r="I904" s="21">
        <f ca="1">IF(H904=1,HLOOKUP(MONTH(F904),Inputs!$B$11:$M$15,5),IF(YEAR($F904)&gt;$G904,0,IF(YEAR($F904)=$G904,HLOOKUP(MONTH(F904),Inputs!$B$11:$M$15,4),1)))</f>
        <v>1</v>
      </c>
      <c r="J904" s="2">
        <v>4</v>
      </c>
      <c r="K904" s="24">
        <f ca="1">$E904*I904*Inputs!$A$2</f>
        <v>3.4848000000000003</v>
      </c>
      <c r="L904" s="11">
        <f ca="1">IFERROR(J904/K904,"")</f>
        <v>1.1478420569329659</v>
      </c>
      <c r="M904" s="26">
        <f>J904/((8760)*(E904/1000))</f>
        <v>0.14413541810802083</v>
      </c>
    </row>
    <row r="905" spans="1:13" x14ac:dyDescent="0.25">
      <c r="A905" s="2">
        <v>1239</v>
      </c>
      <c r="B905" s="2"/>
      <c r="C905" s="2" t="s">
        <v>5</v>
      </c>
      <c r="D905" s="2">
        <v>5</v>
      </c>
      <c r="E905" s="2">
        <v>3.1680000000000001</v>
      </c>
      <c r="F905" s="12">
        <v>40422</v>
      </c>
      <c r="G905" s="18">
        <v>2014</v>
      </c>
      <c r="H905" s="2">
        <f ca="1">IF(G905=Inputs!$A$4,1,0)</f>
        <v>0</v>
      </c>
      <c r="I905" s="21">
        <f ca="1">IF(H905=1,HLOOKUP(MONTH(F905),Inputs!$B$11:$M$15,5),IF(YEAR($F905)&gt;$G905,0,IF(YEAR($F905)=$G905,HLOOKUP(MONTH(F905),Inputs!$B$11:$M$15,4),1)))</f>
        <v>1</v>
      </c>
      <c r="J905" s="2">
        <v>4</v>
      </c>
      <c r="K905" s="24">
        <f ca="1">$E905*I905*Inputs!$A$2</f>
        <v>3.4848000000000003</v>
      </c>
      <c r="L905" s="11">
        <f ca="1">IFERROR(J905/K905,"")</f>
        <v>1.1478420569329659</v>
      </c>
      <c r="M905" s="26">
        <f>J905/((8760)*(E905/1000))</f>
        <v>0.14413541810802083</v>
      </c>
    </row>
    <row r="906" spans="1:13" x14ac:dyDescent="0.25">
      <c r="A906" s="2">
        <v>847</v>
      </c>
      <c r="B906" s="2"/>
      <c r="C906" s="2" t="s">
        <v>5</v>
      </c>
      <c r="D906" s="2">
        <v>6</v>
      </c>
      <c r="E906" s="2">
        <v>3.96</v>
      </c>
      <c r="F906" s="12">
        <v>40330</v>
      </c>
      <c r="G906" s="18">
        <v>2011</v>
      </c>
      <c r="H906" s="2">
        <f ca="1">IF(G906=Inputs!$A$4,1,0)</f>
        <v>0</v>
      </c>
      <c r="I906" s="21">
        <f ca="1">IF(H906=1,HLOOKUP(MONTH(F906),Inputs!$B$11:$M$15,5),IF(YEAR($F906)&gt;$G906,0,IF(YEAR($F906)=$G906,HLOOKUP(MONTH(F906),Inputs!$B$11:$M$15,4),1)))</f>
        <v>1</v>
      </c>
      <c r="J906" s="2">
        <v>5</v>
      </c>
      <c r="K906" s="24">
        <f ca="1">$E906*I906*Inputs!$A$2</f>
        <v>4.3559999999999999</v>
      </c>
      <c r="L906" s="11">
        <f ca="1">IFERROR(J906/K906,"")</f>
        <v>1.1478420569329661</v>
      </c>
      <c r="M906" s="26">
        <f>J906/((8760)*(E906/1000))</f>
        <v>0.14413541810802086</v>
      </c>
    </row>
    <row r="907" spans="1:13" x14ac:dyDescent="0.25">
      <c r="A907" s="2">
        <v>847</v>
      </c>
      <c r="B907" s="2"/>
      <c r="C907" s="2" t="s">
        <v>5</v>
      </c>
      <c r="D907" s="2">
        <v>6</v>
      </c>
      <c r="E907" s="2">
        <v>3.96</v>
      </c>
      <c r="F907" s="12">
        <v>40330</v>
      </c>
      <c r="G907" s="18">
        <v>2012</v>
      </c>
      <c r="H907" s="2">
        <f ca="1">IF(G907=Inputs!$A$4,1,0)</f>
        <v>0</v>
      </c>
      <c r="I907" s="21">
        <f ca="1">IF(H907=1,HLOOKUP(MONTH(F907),Inputs!$B$11:$M$15,5),IF(YEAR($F907)&gt;$G907,0,IF(YEAR($F907)=$G907,HLOOKUP(MONTH(F907),Inputs!$B$11:$M$15,4),1)))</f>
        <v>1</v>
      </c>
      <c r="J907" s="2">
        <v>5</v>
      </c>
      <c r="K907" s="24">
        <f ca="1">$E907*I907*Inputs!$A$2</f>
        <v>4.3559999999999999</v>
      </c>
      <c r="L907" s="11">
        <f ca="1">IFERROR(J907/K907,"")</f>
        <v>1.1478420569329661</v>
      </c>
      <c r="M907" s="26">
        <f>J907/((8760)*(E907/1000))</f>
        <v>0.14413541810802086</v>
      </c>
    </row>
    <row r="908" spans="1:13" x14ac:dyDescent="0.25">
      <c r="A908" s="2">
        <v>847</v>
      </c>
      <c r="B908" s="2"/>
      <c r="C908" s="2" t="s">
        <v>5</v>
      </c>
      <c r="D908" s="2">
        <v>6</v>
      </c>
      <c r="E908" s="2">
        <v>3.96</v>
      </c>
      <c r="F908" s="12">
        <v>40330</v>
      </c>
      <c r="G908" s="18">
        <v>2013</v>
      </c>
      <c r="H908" s="2">
        <f ca="1">IF(G908=Inputs!$A$4,1,0)</f>
        <v>0</v>
      </c>
      <c r="I908" s="21">
        <f ca="1">IF(H908=1,HLOOKUP(MONTH(F908),Inputs!$B$11:$M$15,5),IF(YEAR($F908)&gt;$G908,0,IF(YEAR($F908)=$G908,HLOOKUP(MONTH(F908),Inputs!$B$11:$M$15,4),1)))</f>
        <v>1</v>
      </c>
      <c r="J908" s="2">
        <v>5</v>
      </c>
      <c r="K908" s="24">
        <f ca="1">$E908*I908*Inputs!$A$2</f>
        <v>4.3559999999999999</v>
      </c>
      <c r="L908" s="11">
        <f ca="1">IFERROR(J908/K908,"")</f>
        <v>1.1478420569329661</v>
      </c>
      <c r="M908" s="26">
        <f>J908/((8760)*(E908/1000))</f>
        <v>0.14413541810802086</v>
      </c>
    </row>
    <row r="909" spans="1:13" x14ac:dyDescent="0.25">
      <c r="A909" s="2">
        <v>847</v>
      </c>
      <c r="B909" s="2"/>
      <c r="C909" s="2" t="s">
        <v>5</v>
      </c>
      <c r="D909" s="2">
        <v>6</v>
      </c>
      <c r="E909" s="2">
        <v>3.96</v>
      </c>
      <c r="F909" s="12">
        <v>40330</v>
      </c>
      <c r="G909" s="18">
        <v>2014</v>
      </c>
      <c r="H909" s="2">
        <f ca="1">IF(G909=Inputs!$A$4,1,0)</f>
        <v>0</v>
      </c>
      <c r="I909" s="21">
        <f ca="1">IF(H909=1,HLOOKUP(MONTH(F909),Inputs!$B$11:$M$15,5),IF(YEAR($F909)&gt;$G909,0,IF(YEAR($F909)=$G909,HLOOKUP(MONTH(F909),Inputs!$B$11:$M$15,4),1)))</f>
        <v>1</v>
      </c>
      <c r="J909" s="2">
        <v>5</v>
      </c>
      <c r="K909" s="24">
        <f ca="1">$E909*I909*Inputs!$A$2</f>
        <v>4.3559999999999999</v>
      </c>
      <c r="L909" s="11">
        <f ca="1">IFERROR(J909/K909,"")</f>
        <v>1.1478420569329661</v>
      </c>
      <c r="M909" s="26">
        <f>J909/((8760)*(E909/1000))</f>
        <v>0.14413541810802086</v>
      </c>
    </row>
    <row r="910" spans="1:13" x14ac:dyDescent="0.25">
      <c r="A910" s="2">
        <v>1011</v>
      </c>
      <c r="B910" s="2"/>
      <c r="C910" s="2" t="s">
        <v>5</v>
      </c>
      <c r="D910" s="2">
        <v>5</v>
      </c>
      <c r="E910" s="2">
        <v>3.1669999999999998</v>
      </c>
      <c r="F910" s="12">
        <v>40422</v>
      </c>
      <c r="G910" s="18">
        <v>2011</v>
      </c>
      <c r="H910" s="2">
        <f ca="1">IF(G910=Inputs!$A$4,1,0)</f>
        <v>0</v>
      </c>
      <c r="I910" s="21">
        <f ca="1">IF(H910=1,HLOOKUP(MONTH(F910),Inputs!$B$11:$M$15,5),IF(YEAR($F910)&gt;$G910,0,IF(YEAR($F910)=$G910,HLOOKUP(MONTH(F910),Inputs!$B$11:$M$15,4),1)))</f>
        <v>1</v>
      </c>
      <c r="J910" s="2">
        <v>4</v>
      </c>
      <c r="K910" s="24">
        <f ca="1">$E910*I910*Inputs!$A$2</f>
        <v>3.4837000000000002</v>
      </c>
      <c r="L910" s="11">
        <f ca="1">IFERROR(J910/K910,"")</f>
        <v>1.1482044952205988</v>
      </c>
      <c r="M910" s="26">
        <f>J910/((8760)*(E910/1000))</f>
        <v>0.14418092976514368</v>
      </c>
    </row>
    <row r="911" spans="1:13" x14ac:dyDescent="0.25">
      <c r="A911" s="2">
        <v>1012</v>
      </c>
      <c r="B911" s="2"/>
      <c r="C911" s="2" t="s">
        <v>5</v>
      </c>
      <c r="D911" s="2">
        <v>5</v>
      </c>
      <c r="E911" s="2">
        <v>3.1669999999999998</v>
      </c>
      <c r="F911" s="12">
        <v>40452</v>
      </c>
      <c r="G911" s="18">
        <v>2013</v>
      </c>
      <c r="H911" s="2">
        <f ca="1">IF(G911=Inputs!$A$4,1,0)</f>
        <v>0</v>
      </c>
      <c r="I911" s="21">
        <f ca="1">IF(H911=1,HLOOKUP(MONTH(F911),Inputs!$B$11:$M$15,5),IF(YEAR($F911)&gt;$G911,0,IF(YEAR($F911)=$G911,HLOOKUP(MONTH(F911),Inputs!$B$11:$M$15,4),1)))</f>
        <v>1</v>
      </c>
      <c r="J911" s="2">
        <v>4</v>
      </c>
      <c r="K911" s="24">
        <f ca="1">$E911*I911*Inputs!$A$2</f>
        <v>3.4837000000000002</v>
      </c>
      <c r="L911" s="11">
        <f ca="1">IFERROR(J911/K911,"")</f>
        <v>1.1482044952205988</v>
      </c>
      <c r="M911" s="26">
        <f>J911/((8760)*(E911/1000))</f>
        <v>0.14418092976514368</v>
      </c>
    </row>
    <row r="912" spans="1:13" x14ac:dyDescent="0.25">
      <c r="A912" s="2">
        <v>9624</v>
      </c>
      <c r="B912" s="2"/>
      <c r="C912" s="2" t="s">
        <v>5</v>
      </c>
      <c r="D912" s="2">
        <v>13</v>
      </c>
      <c r="E912" s="2">
        <v>65.52</v>
      </c>
      <c r="F912" s="12">
        <v>41548</v>
      </c>
      <c r="G912" s="18">
        <v>2014</v>
      </c>
      <c r="H912" s="2">
        <f ca="1">IF(G912=Inputs!$A$4,1,0)</f>
        <v>0</v>
      </c>
      <c r="I912" s="21">
        <f ca="1">IF(H912=1,HLOOKUP(MONTH(F912),Inputs!$B$11:$M$15,5),IF(YEAR($F912)&gt;$G912,0,IF(YEAR($F912)=$G912,HLOOKUP(MONTH(F912),Inputs!$B$11:$M$15,4),1)))</f>
        <v>1</v>
      </c>
      <c r="J912" s="2">
        <v>83</v>
      </c>
      <c r="K912" s="24">
        <f ca="1">$E912*I912*Inputs!$A$2</f>
        <v>72.072000000000003</v>
      </c>
      <c r="L912" s="11">
        <f ca="1">IFERROR(J912/K912,"")</f>
        <v>1.1516261516261517</v>
      </c>
      <c r="M912" s="26">
        <f>J912/((8760)*(E912/1000))</f>
        <v>0.14461058981606928</v>
      </c>
    </row>
    <row r="913" spans="1:13" x14ac:dyDescent="0.25">
      <c r="A913" s="2">
        <v>1488</v>
      </c>
      <c r="B913" s="2"/>
      <c r="C913" s="2" t="s">
        <v>5</v>
      </c>
      <c r="D913" s="2">
        <v>6</v>
      </c>
      <c r="E913" s="2">
        <v>5.52</v>
      </c>
      <c r="F913" s="12">
        <v>40269</v>
      </c>
      <c r="G913" s="18">
        <v>2012</v>
      </c>
      <c r="H913" s="2">
        <f ca="1">IF(G913=Inputs!$A$4,1,0)</f>
        <v>0</v>
      </c>
      <c r="I913" s="21">
        <f ca="1">IF(H913=1,HLOOKUP(MONTH(F913),Inputs!$B$11:$M$15,5),IF(YEAR($F913)&gt;$G913,0,IF(YEAR($F913)=$G913,HLOOKUP(MONTH(F913),Inputs!$B$11:$M$15,4),1)))</f>
        <v>1</v>
      </c>
      <c r="J913" s="2">
        <v>7</v>
      </c>
      <c r="K913" s="24">
        <f ca="1">$E913*I913*Inputs!$A$2</f>
        <v>6.0720000000000001</v>
      </c>
      <c r="L913" s="11">
        <f ca="1">IFERROR(J913/K913,"")</f>
        <v>1.1528326745718049</v>
      </c>
      <c r="M913" s="26">
        <f>J913/((8760)*(E913/1000))</f>
        <v>0.1447620938389253</v>
      </c>
    </row>
    <row r="914" spans="1:13" x14ac:dyDescent="0.25">
      <c r="A914" s="2">
        <v>2218</v>
      </c>
      <c r="B914" s="2"/>
      <c r="C914" s="2" t="s">
        <v>5</v>
      </c>
      <c r="D914" s="2">
        <v>8</v>
      </c>
      <c r="E914" s="2">
        <v>5.52</v>
      </c>
      <c r="F914" s="12">
        <v>40603</v>
      </c>
      <c r="G914" s="18">
        <v>2012</v>
      </c>
      <c r="H914" s="2">
        <f ca="1">IF(G914=Inputs!$A$4,1,0)</f>
        <v>0</v>
      </c>
      <c r="I914" s="21">
        <f ca="1">IF(H914=1,HLOOKUP(MONTH(F914),Inputs!$B$11:$M$15,5),IF(YEAR($F914)&gt;$G914,0,IF(YEAR($F914)=$G914,HLOOKUP(MONTH(F914),Inputs!$B$11:$M$15,4),1)))</f>
        <v>1</v>
      </c>
      <c r="J914" s="2">
        <v>7</v>
      </c>
      <c r="K914" s="24">
        <f ca="1">$E914*I914*Inputs!$A$2</f>
        <v>6.0720000000000001</v>
      </c>
      <c r="L914" s="11">
        <f ca="1">IFERROR(J914/K914,"")</f>
        <v>1.1528326745718049</v>
      </c>
      <c r="M914" s="26">
        <f>J914/((8760)*(E914/1000))</f>
        <v>0.1447620938389253</v>
      </c>
    </row>
    <row r="915" spans="1:13" x14ac:dyDescent="0.25">
      <c r="A915" s="2">
        <v>1488</v>
      </c>
      <c r="B915" s="2"/>
      <c r="C915" s="2" t="s">
        <v>5</v>
      </c>
      <c r="D915" s="2">
        <v>6</v>
      </c>
      <c r="E915" s="2">
        <v>5.52</v>
      </c>
      <c r="F915" s="12">
        <v>40269</v>
      </c>
      <c r="G915" s="18">
        <v>2013</v>
      </c>
      <c r="H915" s="2">
        <f ca="1">IF(G915=Inputs!$A$4,1,0)</f>
        <v>0</v>
      </c>
      <c r="I915" s="21">
        <f ca="1">IF(H915=1,HLOOKUP(MONTH(F915),Inputs!$B$11:$M$15,5),IF(YEAR($F915)&gt;$G915,0,IF(YEAR($F915)=$G915,HLOOKUP(MONTH(F915),Inputs!$B$11:$M$15,4),1)))</f>
        <v>1</v>
      </c>
      <c r="J915" s="2">
        <v>7</v>
      </c>
      <c r="K915" s="24">
        <f ca="1">$E915*I915*Inputs!$A$2</f>
        <v>6.0720000000000001</v>
      </c>
      <c r="L915" s="11">
        <f ca="1">IFERROR(J915/K915,"")</f>
        <v>1.1528326745718049</v>
      </c>
      <c r="M915" s="26">
        <f>J915/((8760)*(E915/1000))</f>
        <v>0.1447620938389253</v>
      </c>
    </row>
    <row r="916" spans="1:13" x14ac:dyDescent="0.25">
      <c r="A916" s="2">
        <v>8377</v>
      </c>
      <c r="B916" s="2"/>
      <c r="C916" s="2" t="s">
        <v>5</v>
      </c>
      <c r="D916" s="2">
        <v>13</v>
      </c>
      <c r="E916" s="2">
        <v>5.52</v>
      </c>
      <c r="F916" s="12">
        <v>41122</v>
      </c>
      <c r="G916" s="18">
        <v>2013</v>
      </c>
      <c r="H916" s="2">
        <f ca="1">IF(G916=Inputs!$A$4,1,0)</f>
        <v>0</v>
      </c>
      <c r="I916" s="21">
        <f ca="1">IF(H916=1,HLOOKUP(MONTH(F916),Inputs!$B$11:$M$15,5),IF(YEAR($F916)&gt;$G916,0,IF(YEAR($F916)=$G916,HLOOKUP(MONTH(F916),Inputs!$B$11:$M$15,4),1)))</f>
        <v>1</v>
      </c>
      <c r="J916" s="2">
        <v>7</v>
      </c>
      <c r="K916" s="24">
        <f ca="1">$E916*I916*Inputs!$A$2</f>
        <v>6.0720000000000001</v>
      </c>
      <c r="L916" s="11">
        <f ca="1">IFERROR(J916/K916,"")</f>
        <v>1.1528326745718049</v>
      </c>
      <c r="M916" s="26">
        <f>J916/((8760)*(E916/1000))</f>
        <v>0.1447620938389253</v>
      </c>
    </row>
    <row r="917" spans="1:13" x14ac:dyDescent="0.25">
      <c r="A917" s="2">
        <v>8392</v>
      </c>
      <c r="B917" s="2"/>
      <c r="C917" s="2" t="s">
        <v>5</v>
      </c>
      <c r="D917" s="2">
        <v>6</v>
      </c>
      <c r="E917" s="2">
        <v>5.52</v>
      </c>
      <c r="F917" s="12">
        <v>41183</v>
      </c>
      <c r="G917" s="18">
        <v>2013</v>
      </c>
      <c r="H917" s="2">
        <f ca="1">IF(G917=Inputs!$A$4,1,0)</f>
        <v>0</v>
      </c>
      <c r="I917" s="21">
        <f ca="1">IF(H917=1,HLOOKUP(MONTH(F917),Inputs!$B$11:$M$15,5),IF(YEAR($F917)&gt;$G917,0,IF(YEAR($F917)=$G917,HLOOKUP(MONTH(F917),Inputs!$B$11:$M$15,4),1)))</f>
        <v>1</v>
      </c>
      <c r="J917" s="2">
        <v>7</v>
      </c>
      <c r="K917" s="24">
        <f ca="1">$E917*I917*Inputs!$A$2</f>
        <v>6.0720000000000001</v>
      </c>
      <c r="L917" s="11">
        <f ca="1">IFERROR(J917/K917,"")</f>
        <v>1.1528326745718049</v>
      </c>
      <c r="M917" s="26">
        <f>J917/((8760)*(E917/1000))</f>
        <v>0.1447620938389253</v>
      </c>
    </row>
    <row r="918" spans="1:13" x14ac:dyDescent="0.25">
      <c r="A918" s="2">
        <v>8412</v>
      </c>
      <c r="B918" s="2"/>
      <c r="C918" s="2" t="s">
        <v>5</v>
      </c>
      <c r="D918" s="2">
        <v>6</v>
      </c>
      <c r="E918" s="2">
        <v>5.52</v>
      </c>
      <c r="F918" s="12">
        <v>41153</v>
      </c>
      <c r="G918" s="18">
        <v>2013</v>
      </c>
      <c r="H918" s="2">
        <f ca="1">IF(G918=Inputs!$A$4,1,0)</f>
        <v>0</v>
      </c>
      <c r="I918" s="21">
        <f ca="1">IF(H918=1,HLOOKUP(MONTH(F918),Inputs!$B$11:$M$15,5),IF(YEAR($F918)&gt;$G918,0,IF(YEAR($F918)=$G918,HLOOKUP(MONTH(F918),Inputs!$B$11:$M$15,4),1)))</f>
        <v>1</v>
      </c>
      <c r="J918" s="2">
        <v>7</v>
      </c>
      <c r="K918" s="24">
        <f ca="1">$E918*I918*Inputs!$A$2</f>
        <v>6.0720000000000001</v>
      </c>
      <c r="L918" s="11">
        <f ca="1">IFERROR(J918/K918,"")</f>
        <v>1.1528326745718049</v>
      </c>
      <c r="M918" s="26">
        <f>J918/((8760)*(E918/1000))</f>
        <v>0.1447620938389253</v>
      </c>
    </row>
    <row r="919" spans="1:13" x14ac:dyDescent="0.25">
      <c r="A919" s="2">
        <v>1488</v>
      </c>
      <c r="B919" s="2"/>
      <c r="C919" s="2" t="s">
        <v>5</v>
      </c>
      <c r="D919" s="2">
        <v>6</v>
      </c>
      <c r="E919" s="2">
        <v>5.52</v>
      </c>
      <c r="F919" s="12">
        <v>40269</v>
      </c>
      <c r="G919" s="18">
        <v>2014</v>
      </c>
      <c r="H919" s="2">
        <f ca="1">IF(G919=Inputs!$A$4,1,0)</f>
        <v>0</v>
      </c>
      <c r="I919" s="21">
        <f ca="1">IF(H919=1,HLOOKUP(MONTH(F919),Inputs!$B$11:$M$15,5),IF(YEAR($F919)&gt;$G919,0,IF(YEAR($F919)=$G919,HLOOKUP(MONTH(F919),Inputs!$B$11:$M$15,4),1)))</f>
        <v>1</v>
      </c>
      <c r="J919" s="2">
        <v>7</v>
      </c>
      <c r="K919" s="24">
        <f ca="1">$E919*I919*Inputs!$A$2</f>
        <v>6.0720000000000001</v>
      </c>
      <c r="L919" s="11">
        <f ca="1">IFERROR(J919/K919,"")</f>
        <v>1.1528326745718049</v>
      </c>
      <c r="M919" s="26">
        <f>J919/((8760)*(E919/1000))</f>
        <v>0.1447620938389253</v>
      </c>
    </row>
    <row r="920" spans="1:13" x14ac:dyDescent="0.25">
      <c r="A920" s="2">
        <v>2218</v>
      </c>
      <c r="B920" s="2"/>
      <c r="C920" s="2" t="s">
        <v>5</v>
      </c>
      <c r="D920" s="2">
        <v>8</v>
      </c>
      <c r="E920" s="2">
        <v>5.52</v>
      </c>
      <c r="F920" s="12">
        <v>40603</v>
      </c>
      <c r="G920" s="18">
        <v>2014</v>
      </c>
      <c r="H920" s="2">
        <f ca="1">IF(G920=Inputs!$A$4,1,0)</f>
        <v>0</v>
      </c>
      <c r="I920" s="21">
        <f ca="1">IF(H920=1,HLOOKUP(MONTH(F920),Inputs!$B$11:$M$15,5),IF(YEAR($F920)&gt;$G920,0,IF(YEAR($F920)=$G920,HLOOKUP(MONTH(F920),Inputs!$B$11:$M$15,4),1)))</f>
        <v>1</v>
      </c>
      <c r="J920" s="2">
        <v>7</v>
      </c>
      <c r="K920" s="24">
        <f ca="1">$E920*I920*Inputs!$A$2</f>
        <v>6.0720000000000001</v>
      </c>
      <c r="L920" s="11">
        <f ca="1">IFERROR(J920/K920,"")</f>
        <v>1.1528326745718049</v>
      </c>
      <c r="M920" s="26">
        <f>J920/((8760)*(E920/1000))</f>
        <v>0.1447620938389253</v>
      </c>
    </row>
    <row r="921" spans="1:13" x14ac:dyDescent="0.25">
      <c r="A921" s="2">
        <v>8392</v>
      </c>
      <c r="B921" s="2"/>
      <c r="C921" s="2" t="s">
        <v>5</v>
      </c>
      <c r="D921" s="2">
        <v>6</v>
      </c>
      <c r="E921" s="2">
        <v>5.52</v>
      </c>
      <c r="F921" s="12">
        <v>41183</v>
      </c>
      <c r="G921" s="18">
        <v>2014</v>
      </c>
      <c r="H921" s="2">
        <f ca="1">IF(G921=Inputs!$A$4,1,0)</f>
        <v>0</v>
      </c>
      <c r="I921" s="21">
        <f ca="1">IF(H921=1,HLOOKUP(MONTH(F921),Inputs!$B$11:$M$15,5),IF(YEAR($F921)&gt;$G921,0,IF(YEAR($F921)=$G921,HLOOKUP(MONTH(F921),Inputs!$B$11:$M$15,4),1)))</f>
        <v>1</v>
      </c>
      <c r="J921" s="2">
        <v>7</v>
      </c>
      <c r="K921" s="24">
        <f ca="1">$E921*I921*Inputs!$A$2</f>
        <v>6.0720000000000001</v>
      </c>
      <c r="L921" s="11">
        <f ca="1">IFERROR(J921/K921,"")</f>
        <v>1.1528326745718049</v>
      </c>
      <c r="M921" s="26">
        <f>J921/((8760)*(E921/1000))</f>
        <v>0.1447620938389253</v>
      </c>
    </row>
    <row r="922" spans="1:13" x14ac:dyDescent="0.25">
      <c r="A922" s="2">
        <v>8412</v>
      </c>
      <c r="B922" s="2"/>
      <c r="C922" s="2" t="s">
        <v>5</v>
      </c>
      <c r="D922" s="2">
        <v>6</v>
      </c>
      <c r="E922" s="2">
        <v>5.52</v>
      </c>
      <c r="F922" s="12">
        <v>41153</v>
      </c>
      <c r="G922" s="18">
        <v>2014</v>
      </c>
      <c r="H922" s="2">
        <f ca="1">IF(G922=Inputs!$A$4,1,0)</f>
        <v>0</v>
      </c>
      <c r="I922" s="21">
        <f ca="1">IF(H922=1,HLOOKUP(MONTH(F922),Inputs!$B$11:$M$15,5),IF(YEAR($F922)&gt;$G922,0,IF(YEAR($F922)=$G922,HLOOKUP(MONTH(F922),Inputs!$B$11:$M$15,4),1)))</f>
        <v>1</v>
      </c>
      <c r="J922" s="2">
        <v>7</v>
      </c>
      <c r="K922" s="24">
        <f ca="1">$E922*I922*Inputs!$A$2</f>
        <v>6.0720000000000001</v>
      </c>
      <c r="L922" s="11">
        <f ca="1">IFERROR(J922/K922,"")</f>
        <v>1.1528326745718049</v>
      </c>
      <c r="M922" s="26">
        <f>J922/((8760)*(E922/1000))</f>
        <v>0.1447620938389253</v>
      </c>
    </row>
    <row r="923" spans="1:13" x14ac:dyDescent="0.25">
      <c r="A923" s="2">
        <v>334</v>
      </c>
      <c r="B923" s="2"/>
      <c r="C923" s="2" t="s">
        <v>5</v>
      </c>
      <c r="D923" s="2">
        <v>2</v>
      </c>
      <c r="E923" s="2">
        <v>4.7300000000000004</v>
      </c>
      <c r="F923" s="12">
        <v>40026</v>
      </c>
      <c r="G923" s="18">
        <v>2010</v>
      </c>
      <c r="H923" s="2">
        <f ca="1">IF(G923=Inputs!$A$4,1,0)</f>
        <v>0</v>
      </c>
      <c r="I923" s="21">
        <f ca="1">IF(H923=1,HLOOKUP(MONTH(F923),Inputs!$B$11:$M$15,5),IF(YEAR($F923)&gt;$G923,0,IF(YEAR($F923)=$G923,HLOOKUP(MONTH(F923),Inputs!$B$11:$M$15,4),1)))</f>
        <v>1</v>
      </c>
      <c r="J923" s="2">
        <v>6</v>
      </c>
      <c r="K923" s="24">
        <f ca="1">$E923*I923*Inputs!$A$2</f>
        <v>5.2030000000000012</v>
      </c>
      <c r="L923" s="11">
        <f ca="1">IFERROR(J923/K923,"")</f>
        <v>1.1531808571977702</v>
      </c>
      <c r="M923" s="26">
        <f>J923/((8760)*(E923/1000))</f>
        <v>0.14480581540154652</v>
      </c>
    </row>
    <row r="924" spans="1:13" x14ac:dyDescent="0.25">
      <c r="A924" s="2">
        <v>334</v>
      </c>
      <c r="B924" s="2"/>
      <c r="C924" s="2" t="s">
        <v>5</v>
      </c>
      <c r="D924" s="2">
        <v>2</v>
      </c>
      <c r="E924" s="2">
        <v>4.7300000000000004</v>
      </c>
      <c r="F924" s="12">
        <v>40026</v>
      </c>
      <c r="G924" s="18">
        <v>2011</v>
      </c>
      <c r="H924" s="2">
        <f ca="1">IF(G924=Inputs!$A$4,1,0)</f>
        <v>0</v>
      </c>
      <c r="I924" s="21">
        <f ca="1">IF(H924=1,HLOOKUP(MONTH(F924),Inputs!$B$11:$M$15,5),IF(YEAR($F924)&gt;$G924,0,IF(YEAR($F924)=$G924,HLOOKUP(MONTH(F924),Inputs!$B$11:$M$15,4),1)))</f>
        <v>1</v>
      </c>
      <c r="J924" s="2">
        <v>6</v>
      </c>
      <c r="K924" s="24">
        <f ca="1">$E924*I924*Inputs!$A$2</f>
        <v>5.2030000000000012</v>
      </c>
      <c r="L924" s="11">
        <f ca="1">IFERROR(J924/K924,"")</f>
        <v>1.1531808571977702</v>
      </c>
      <c r="M924" s="26">
        <f>J924/((8760)*(E924/1000))</f>
        <v>0.14480581540154652</v>
      </c>
    </row>
    <row r="925" spans="1:13" x14ac:dyDescent="0.25">
      <c r="A925" s="2">
        <v>334</v>
      </c>
      <c r="B925" s="2"/>
      <c r="C925" s="2" t="s">
        <v>5</v>
      </c>
      <c r="D925" s="2">
        <v>2</v>
      </c>
      <c r="E925" s="2">
        <v>4.7300000000000004</v>
      </c>
      <c r="F925" s="12">
        <v>40026</v>
      </c>
      <c r="G925" s="18">
        <v>2012</v>
      </c>
      <c r="H925" s="2">
        <f ca="1">IF(G925=Inputs!$A$4,1,0)</f>
        <v>0</v>
      </c>
      <c r="I925" s="21">
        <f ca="1">IF(H925=1,HLOOKUP(MONTH(F925),Inputs!$B$11:$M$15,5),IF(YEAR($F925)&gt;$G925,0,IF(YEAR($F925)=$G925,HLOOKUP(MONTH(F925),Inputs!$B$11:$M$15,4),1)))</f>
        <v>1</v>
      </c>
      <c r="J925" s="2">
        <v>6</v>
      </c>
      <c r="K925" s="24">
        <f ca="1">$E925*I925*Inputs!$A$2</f>
        <v>5.2030000000000012</v>
      </c>
      <c r="L925" s="11">
        <f ca="1">IFERROR(J925/K925,"")</f>
        <v>1.1531808571977702</v>
      </c>
      <c r="M925" s="26">
        <f>J925/((8760)*(E925/1000))</f>
        <v>0.14480581540154652</v>
      </c>
    </row>
    <row r="926" spans="1:13" x14ac:dyDescent="0.25">
      <c r="A926" s="2">
        <v>1153</v>
      </c>
      <c r="B926" s="2"/>
      <c r="C926" s="2" t="s">
        <v>5</v>
      </c>
      <c r="D926" s="2">
        <v>2</v>
      </c>
      <c r="E926" s="2">
        <v>4.7300000000000004</v>
      </c>
      <c r="F926" s="12">
        <v>40360</v>
      </c>
      <c r="G926" s="18">
        <v>2012</v>
      </c>
      <c r="H926" s="2">
        <f ca="1">IF(G926=Inputs!$A$4,1,0)</f>
        <v>0</v>
      </c>
      <c r="I926" s="21">
        <f ca="1">IF(H926=1,HLOOKUP(MONTH(F926),Inputs!$B$11:$M$15,5),IF(YEAR($F926)&gt;$G926,0,IF(YEAR($F926)=$G926,HLOOKUP(MONTH(F926),Inputs!$B$11:$M$15,4),1)))</f>
        <v>1</v>
      </c>
      <c r="J926" s="2">
        <v>6</v>
      </c>
      <c r="K926" s="24">
        <f ca="1">$E926*I926*Inputs!$A$2</f>
        <v>5.2030000000000012</v>
      </c>
      <c r="L926" s="11">
        <f ca="1">IFERROR(J926/K926,"")</f>
        <v>1.1531808571977702</v>
      </c>
      <c r="M926" s="26">
        <f>J926/((8760)*(E926/1000))</f>
        <v>0.14480581540154652</v>
      </c>
    </row>
    <row r="927" spans="1:13" x14ac:dyDescent="0.25">
      <c r="A927" s="2">
        <v>334</v>
      </c>
      <c r="B927" s="2"/>
      <c r="C927" s="2" t="s">
        <v>5</v>
      </c>
      <c r="D927" s="2">
        <v>2</v>
      </c>
      <c r="E927" s="2">
        <v>4.7300000000000004</v>
      </c>
      <c r="F927" s="12">
        <v>40026</v>
      </c>
      <c r="G927" s="18">
        <v>2013</v>
      </c>
      <c r="H927" s="2">
        <f ca="1">IF(G927=Inputs!$A$4,1,0)</f>
        <v>0</v>
      </c>
      <c r="I927" s="21">
        <f ca="1">IF(H927=1,HLOOKUP(MONTH(F927),Inputs!$B$11:$M$15,5),IF(YEAR($F927)&gt;$G927,0,IF(YEAR($F927)=$G927,HLOOKUP(MONTH(F927),Inputs!$B$11:$M$15,4),1)))</f>
        <v>1</v>
      </c>
      <c r="J927" s="2">
        <v>6</v>
      </c>
      <c r="K927" s="24">
        <f ca="1">$E927*I927*Inputs!$A$2</f>
        <v>5.2030000000000012</v>
      </c>
      <c r="L927" s="11">
        <f ca="1">IFERROR(J927/K927,"")</f>
        <v>1.1531808571977702</v>
      </c>
      <c r="M927" s="26">
        <f>J927/((8760)*(E927/1000))</f>
        <v>0.14480581540154652</v>
      </c>
    </row>
    <row r="928" spans="1:13" x14ac:dyDescent="0.25">
      <c r="A928" s="2">
        <v>1153</v>
      </c>
      <c r="B928" s="2"/>
      <c r="C928" s="2" t="s">
        <v>5</v>
      </c>
      <c r="D928" s="2">
        <v>2</v>
      </c>
      <c r="E928" s="2">
        <v>4.7300000000000004</v>
      </c>
      <c r="F928" s="12">
        <v>40360</v>
      </c>
      <c r="G928" s="18">
        <v>2014</v>
      </c>
      <c r="H928" s="2">
        <f ca="1">IF(G928=Inputs!$A$4,1,0)</f>
        <v>0</v>
      </c>
      <c r="I928" s="21">
        <f ca="1">IF(H928=1,HLOOKUP(MONTH(F928),Inputs!$B$11:$M$15,5),IF(YEAR($F928)&gt;$G928,0,IF(YEAR($F928)=$G928,HLOOKUP(MONTH(F928),Inputs!$B$11:$M$15,4),1)))</f>
        <v>1</v>
      </c>
      <c r="J928" s="2">
        <v>6</v>
      </c>
      <c r="K928" s="24">
        <f ca="1">$E928*I928*Inputs!$A$2</f>
        <v>5.2030000000000012</v>
      </c>
      <c r="L928" s="11">
        <f ca="1">IFERROR(J928/K928,"")</f>
        <v>1.1531808571977702</v>
      </c>
      <c r="M928" s="26">
        <f>J928/((8760)*(E928/1000))</f>
        <v>0.14480581540154652</v>
      </c>
    </row>
    <row r="929" spans="1:13" x14ac:dyDescent="0.25">
      <c r="A929" s="2">
        <v>8416</v>
      </c>
      <c r="B929" s="2"/>
      <c r="C929" s="2" t="s">
        <v>5</v>
      </c>
      <c r="D929" s="2">
        <v>6</v>
      </c>
      <c r="E929" s="2">
        <v>4.7300000000000004</v>
      </c>
      <c r="F929" s="12">
        <v>41214</v>
      </c>
      <c r="G929" s="18">
        <v>2014</v>
      </c>
      <c r="H929" s="2">
        <f ca="1">IF(G929=Inputs!$A$4,1,0)</f>
        <v>0</v>
      </c>
      <c r="I929" s="21">
        <f ca="1">IF(H929=1,HLOOKUP(MONTH(F929),Inputs!$B$11:$M$15,5),IF(YEAR($F929)&gt;$G929,0,IF(YEAR($F929)=$G929,HLOOKUP(MONTH(F929),Inputs!$B$11:$M$15,4),1)))</f>
        <v>1</v>
      </c>
      <c r="J929" s="2">
        <v>6</v>
      </c>
      <c r="K929" s="24">
        <f ca="1">$E929*I929*Inputs!$A$2</f>
        <v>5.2030000000000012</v>
      </c>
      <c r="L929" s="11">
        <f ca="1">IFERROR(J929/K929,"")</f>
        <v>1.1531808571977702</v>
      </c>
      <c r="M929" s="26">
        <f>J929/((8760)*(E929/1000))</f>
        <v>0.14480581540154652</v>
      </c>
    </row>
    <row r="930" spans="1:13" x14ac:dyDescent="0.25">
      <c r="A930" s="2">
        <v>1468</v>
      </c>
      <c r="B930" s="2"/>
      <c r="C930" s="2" t="s">
        <v>5</v>
      </c>
      <c r="D930" s="2">
        <v>10</v>
      </c>
      <c r="E930" s="2">
        <v>3.15</v>
      </c>
      <c r="F930" s="12">
        <v>40452</v>
      </c>
      <c r="G930" s="18">
        <v>2011</v>
      </c>
      <c r="H930" s="2">
        <f ca="1">IF(G930=Inputs!$A$4,1,0)</f>
        <v>0</v>
      </c>
      <c r="I930" s="21">
        <f ca="1">IF(H930=1,HLOOKUP(MONTH(F930),Inputs!$B$11:$M$15,5),IF(YEAR($F930)&gt;$G930,0,IF(YEAR($F930)=$G930,HLOOKUP(MONTH(F930),Inputs!$B$11:$M$15,4),1)))</f>
        <v>1</v>
      </c>
      <c r="J930" s="2">
        <v>4</v>
      </c>
      <c r="K930" s="24">
        <f ca="1">$E930*I930*Inputs!$A$2</f>
        <v>3.4650000000000003</v>
      </c>
      <c r="L930" s="11">
        <f ca="1">IFERROR(J930/K930,"")</f>
        <v>1.1544011544011543</v>
      </c>
      <c r="M930" s="26">
        <f>J930/((8760)*(E930/1000))</f>
        <v>0.1449590490686381</v>
      </c>
    </row>
    <row r="931" spans="1:13" x14ac:dyDescent="0.25">
      <c r="A931" s="2">
        <v>1468</v>
      </c>
      <c r="B931" s="2"/>
      <c r="C931" s="2" t="s">
        <v>5</v>
      </c>
      <c r="D931" s="2">
        <v>10</v>
      </c>
      <c r="E931" s="2">
        <v>3.15</v>
      </c>
      <c r="F931" s="12">
        <v>40452</v>
      </c>
      <c r="G931" s="18">
        <v>2012</v>
      </c>
      <c r="H931" s="2">
        <f ca="1">IF(G931=Inputs!$A$4,1,0)</f>
        <v>0</v>
      </c>
      <c r="I931" s="21">
        <f ca="1">IF(H931=1,HLOOKUP(MONTH(F931),Inputs!$B$11:$M$15,5),IF(YEAR($F931)&gt;$G931,0,IF(YEAR($F931)=$G931,HLOOKUP(MONTH(F931),Inputs!$B$11:$M$15,4),1)))</f>
        <v>1</v>
      </c>
      <c r="J931" s="2">
        <v>4</v>
      </c>
      <c r="K931" s="24">
        <f ca="1">$E931*I931*Inputs!$A$2</f>
        <v>3.4650000000000003</v>
      </c>
      <c r="L931" s="11">
        <f ca="1">IFERROR(J931/K931,"")</f>
        <v>1.1544011544011543</v>
      </c>
      <c r="M931" s="26">
        <f>J931/((8760)*(E931/1000))</f>
        <v>0.1449590490686381</v>
      </c>
    </row>
    <row r="932" spans="1:13" x14ac:dyDescent="0.25">
      <c r="A932" s="2">
        <v>1780</v>
      </c>
      <c r="B932" s="2"/>
      <c r="C932" s="2" t="s">
        <v>5</v>
      </c>
      <c r="D932" s="2">
        <v>2</v>
      </c>
      <c r="E932" s="2">
        <v>6.3</v>
      </c>
      <c r="F932" s="12">
        <v>40575</v>
      </c>
      <c r="G932" s="18">
        <v>2012</v>
      </c>
      <c r="H932" s="2">
        <f ca="1">IF(G932=Inputs!$A$4,1,0)</f>
        <v>0</v>
      </c>
      <c r="I932" s="21">
        <f ca="1">IF(H932=1,HLOOKUP(MONTH(F932),Inputs!$B$11:$M$15,5),IF(YEAR($F932)&gt;$G932,0,IF(YEAR($F932)=$G932,HLOOKUP(MONTH(F932),Inputs!$B$11:$M$15,4),1)))</f>
        <v>1</v>
      </c>
      <c r="J932" s="2">
        <v>8</v>
      </c>
      <c r="K932" s="24">
        <f ca="1">$E932*I932*Inputs!$A$2</f>
        <v>6.9300000000000006</v>
      </c>
      <c r="L932" s="11">
        <f ca="1">IFERROR(J932/K932,"")</f>
        <v>1.1544011544011543</v>
      </c>
      <c r="M932" s="26">
        <f>J932/((8760)*(E932/1000))</f>
        <v>0.1449590490686381</v>
      </c>
    </row>
    <row r="933" spans="1:13" x14ac:dyDescent="0.25">
      <c r="A933" s="2">
        <v>1468</v>
      </c>
      <c r="B933" s="2"/>
      <c r="C933" s="2" t="s">
        <v>5</v>
      </c>
      <c r="D933" s="2">
        <v>10</v>
      </c>
      <c r="E933" s="2">
        <v>3.15</v>
      </c>
      <c r="F933" s="12">
        <v>40452</v>
      </c>
      <c r="G933" s="18">
        <v>2013</v>
      </c>
      <c r="H933" s="2">
        <f ca="1">IF(G933=Inputs!$A$4,1,0)</f>
        <v>0</v>
      </c>
      <c r="I933" s="21">
        <f ca="1">IF(H933=1,HLOOKUP(MONTH(F933),Inputs!$B$11:$M$15,5),IF(YEAR($F933)&gt;$G933,0,IF(YEAR($F933)=$G933,HLOOKUP(MONTH(F933),Inputs!$B$11:$M$15,4),1)))</f>
        <v>1</v>
      </c>
      <c r="J933" s="2">
        <v>4</v>
      </c>
      <c r="K933" s="24">
        <f ca="1">$E933*I933*Inputs!$A$2</f>
        <v>3.4650000000000003</v>
      </c>
      <c r="L933" s="11">
        <f ca="1">IFERROR(J933/K933,"")</f>
        <v>1.1544011544011543</v>
      </c>
      <c r="M933" s="26">
        <f>J933/((8760)*(E933/1000))</f>
        <v>0.1449590490686381</v>
      </c>
    </row>
    <row r="934" spans="1:13" x14ac:dyDescent="0.25">
      <c r="A934" s="2">
        <v>1780</v>
      </c>
      <c r="B934" s="2"/>
      <c r="C934" s="2" t="s">
        <v>5</v>
      </c>
      <c r="D934" s="2">
        <v>2</v>
      </c>
      <c r="E934" s="2">
        <v>6.3</v>
      </c>
      <c r="F934" s="12">
        <v>40575</v>
      </c>
      <c r="G934" s="18">
        <v>2013</v>
      </c>
      <c r="H934" s="2">
        <f ca="1">IF(G934=Inputs!$A$4,1,0)</f>
        <v>0</v>
      </c>
      <c r="I934" s="21">
        <f ca="1">IF(H934=1,HLOOKUP(MONTH(F934),Inputs!$B$11:$M$15,5),IF(YEAR($F934)&gt;$G934,0,IF(YEAR($F934)=$G934,HLOOKUP(MONTH(F934),Inputs!$B$11:$M$15,4),1)))</f>
        <v>1</v>
      </c>
      <c r="J934" s="2">
        <v>8</v>
      </c>
      <c r="K934" s="24">
        <f ca="1">$E934*I934*Inputs!$A$2</f>
        <v>6.9300000000000006</v>
      </c>
      <c r="L934" s="11">
        <f ca="1">IFERROR(J934/K934,"")</f>
        <v>1.1544011544011543</v>
      </c>
      <c r="M934" s="26">
        <f>J934/((8760)*(E934/1000))</f>
        <v>0.1449590490686381</v>
      </c>
    </row>
    <row r="935" spans="1:13" x14ac:dyDescent="0.25">
      <c r="A935" s="2">
        <v>1780</v>
      </c>
      <c r="B935" s="2"/>
      <c r="C935" s="2" t="s">
        <v>5</v>
      </c>
      <c r="D935" s="2">
        <v>2</v>
      </c>
      <c r="E935" s="2">
        <v>6.3</v>
      </c>
      <c r="F935" s="12">
        <v>40575</v>
      </c>
      <c r="G935" s="18">
        <v>2014</v>
      </c>
      <c r="H935" s="2">
        <f ca="1">IF(G935=Inputs!$A$4,1,0)</f>
        <v>0</v>
      </c>
      <c r="I935" s="21">
        <f ca="1">IF(H935=1,HLOOKUP(MONTH(F935),Inputs!$B$11:$M$15,5),IF(YEAR($F935)&gt;$G935,0,IF(YEAR($F935)=$G935,HLOOKUP(MONTH(F935),Inputs!$B$11:$M$15,4),1)))</f>
        <v>1</v>
      </c>
      <c r="J935" s="2">
        <v>8</v>
      </c>
      <c r="K935" s="24">
        <f ca="1">$E935*I935*Inputs!$A$2</f>
        <v>6.9300000000000006</v>
      </c>
      <c r="L935" s="11">
        <f ca="1">IFERROR(J935/K935,"")</f>
        <v>1.1544011544011543</v>
      </c>
      <c r="M935" s="26">
        <f>J935/((8760)*(E935/1000))</f>
        <v>0.1449590490686381</v>
      </c>
    </row>
    <row r="936" spans="1:13" x14ac:dyDescent="0.25">
      <c r="A936" s="2">
        <v>197</v>
      </c>
      <c r="B936" s="2"/>
      <c r="C936" s="2" t="s">
        <v>5</v>
      </c>
      <c r="D936" s="2">
        <v>2</v>
      </c>
      <c r="E936" s="2">
        <v>2.36</v>
      </c>
      <c r="F936" s="12">
        <v>40087</v>
      </c>
      <c r="G936" s="18">
        <v>2011</v>
      </c>
      <c r="H936" s="2">
        <f ca="1">IF(G936=Inputs!$A$4,1,0)</f>
        <v>0</v>
      </c>
      <c r="I936" s="21">
        <f ca="1">IF(H936=1,HLOOKUP(MONTH(F936),Inputs!$B$11:$M$15,5),IF(YEAR($F936)&gt;$G936,0,IF(YEAR($F936)=$G936,HLOOKUP(MONTH(F936),Inputs!$B$11:$M$15,4),1)))</f>
        <v>1</v>
      </c>
      <c r="J936" s="2">
        <v>3</v>
      </c>
      <c r="K936" s="24">
        <f ca="1">$E936*I936*Inputs!$A$2</f>
        <v>2.5960000000000001</v>
      </c>
      <c r="L936" s="11">
        <f ca="1">IFERROR(J936/K936,"")</f>
        <v>1.1556240369799691</v>
      </c>
      <c r="M936" s="26">
        <f>J936/((8760)*(E936/1000))</f>
        <v>0.14511260738332948</v>
      </c>
    </row>
    <row r="937" spans="1:13" x14ac:dyDescent="0.25">
      <c r="A937" s="2">
        <v>197</v>
      </c>
      <c r="B937" s="2"/>
      <c r="C937" s="2" t="s">
        <v>5</v>
      </c>
      <c r="D937" s="2">
        <v>2</v>
      </c>
      <c r="E937" s="2">
        <v>2.36</v>
      </c>
      <c r="F937" s="12">
        <v>40087</v>
      </c>
      <c r="G937" s="18">
        <v>2012</v>
      </c>
      <c r="H937" s="2">
        <f ca="1">IF(G937=Inputs!$A$4,1,0)</f>
        <v>0</v>
      </c>
      <c r="I937" s="21">
        <f ca="1">IF(H937=1,HLOOKUP(MONTH(F937),Inputs!$B$11:$M$15,5),IF(YEAR($F937)&gt;$G937,0,IF(YEAR($F937)=$G937,HLOOKUP(MONTH(F937),Inputs!$B$11:$M$15,4),1)))</f>
        <v>1</v>
      </c>
      <c r="J937" s="2">
        <v>3</v>
      </c>
      <c r="K937" s="24">
        <f ca="1">$E937*I937*Inputs!$A$2</f>
        <v>2.5960000000000001</v>
      </c>
      <c r="L937" s="11">
        <f ca="1">IFERROR(J937/K937,"")</f>
        <v>1.1556240369799691</v>
      </c>
      <c r="M937" s="26">
        <f>J937/((8760)*(E937/1000))</f>
        <v>0.14511260738332948</v>
      </c>
    </row>
    <row r="938" spans="1:13" x14ac:dyDescent="0.25">
      <c r="A938" s="2">
        <v>197</v>
      </c>
      <c r="B938" s="2"/>
      <c r="C938" s="2" t="s">
        <v>5</v>
      </c>
      <c r="D938" s="2">
        <v>2</v>
      </c>
      <c r="E938" s="2">
        <v>2.36</v>
      </c>
      <c r="F938" s="12">
        <v>40087</v>
      </c>
      <c r="G938" s="18">
        <v>2013</v>
      </c>
      <c r="H938" s="2">
        <f ca="1">IF(G938=Inputs!$A$4,1,0)</f>
        <v>0</v>
      </c>
      <c r="I938" s="21">
        <f ca="1">IF(H938=1,HLOOKUP(MONTH(F938),Inputs!$B$11:$M$15,5),IF(YEAR($F938)&gt;$G938,0,IF(YEAR($F938)=$G938,HLOOKUP(MONTH(F938),Inputs!$B$11:$M$15,4),1)))</f>
        <v>1</v>
      </c>
      <c r="J938" s="2">
        <v>3</v>
      </c>
      <c r="K938" s="24">
        <f ca="1">$E938*I938*Inputs!$A$2</f>
        <v>2.5960000000000001</v>
      </c>
      <c r="L938" s="11">
        <f ca="1">IFERROR(J938/K938,"")</f>
        <v>1.1556240369799691</v>
      </c>
      <c r="M938" s="26">
        <f>J938/((8760)*(E938/1000))</f>
        <v>0.14511260738332948</v>
      </c>
    </row>
    <row r="939" spans="1:13" x14ac:dyDescent="0.25">
      <c r="A939" s="2">
        <v>197</v>
      </c>
      <c r="B939" s="2"/>
      <c r="C939" s="2" t="s">
        <v>5</v>
      </c>
      <c r="D939" s="2">
        <v>2</v>
      </c>
      <c r="E939" s="2">
        <v>2.36</v>
      </c>
      <c r="F939" s="12">
        <v>40087</v>
      </c>
      <c r="G939" s="18">
        <v>2014</v>
      </c>
      <c r="H939" s="2">
        <f ca="1">IF(G939=Inputs!$A$4,1,0)</f>
        <v>0</v>
      </c>
      <c r="I939" s="21">
        <f ca="1">IF(H939=1,HLOOKUP(MONTH(F939),Inputs!$B$11:$M$15,5),IF(YEAR($F939)&gt;$G939,0,IF(YEAR($F939)=$G939,HLOOKUP(MONTH(F939),Inputs!$B$11:$M$15,4),1)))</f>
        <v>1</v>
      </c>
      <c r="J939" s="2">
        <v>3</v>
      </c>
      <c r="K939" s="24">
        <f ca="1">$E939*I939*Inputs!$A$2</f>
        <v>2.5960000000000001</v>
      </c>
      <c r="L939" s="11">
        <f ca="1">IFERROR(J939/K939,"")</f>
        <v>1.1556240369799691</v>
      </c>
      <c r="M939" s="26">
        <f>J939/((8760)*(E939/1000))</f>
        <v>0.14511260738332948</v>
      </c>
    </row>
    <row r="940" spans="1:13" x14ac:dyDescent="0.25">
      <c r="A940" s="2">
        <v>3030</v>
      </c>
      <c r="B940" s="2"/>
      <c r="C940" s="2" t="s">
        <v>5</v>
      </c>
      <c r="D940" s="2">
        <v>6</v>
      </c>
      <c r="E940" s="2">
        <v>7.8540000000000001</v>
      </c>
      <c r="F940" s="12">
        <v>40725</v>
      </c>
      <c r="G940" s="18">
        <v>2012</v>
      </c>
      <c r="H940" s="2">
        <f ca="1">IF(G940=Inputs!$A$4,1,0)</f>
        <v>0</v>
      </c>
      <c r="I940" s="21">
        <f ca="1">IF(H940=1,HLOOKUP(MONTH(F940),Inputs!$B$11:$M$15,5),IF(YEAR($F940)&gt;$G940,0,IF(YEAR($F940)=$G940,HLOOKUP(MONTH(F940),Inputs!$B$11:$M$15,4),1)))</f>
        <v>1</v>
      </c>
      <c r="J940" s="2">
        <v>10</v>
      </c>
      <c r="K940" s="24">
        <f ca="1">$E940*I940*Inputs!$A$2</f>
        <v>8.6394000000000002</v>
      </c>
      <c r="L940" s="11">
        <f ca="1">IFERROR(J940/K940,"")</f>
        <v>1.1574877885038313</v>
      </c>
      <c r="M940" s="26">
        <f>J940/((8760)*(E940/1000))</f>
        <v>0.14534664010892859</v>
      </c>
    </row>
    <row r="941" spans="1:13" x14ac:dyDescent="0.25">
      <c r="A941" s="2">
        <v>3030</v>
      </c>
      <c r="B941" s="2"/>
      <c r="C941" s="2" t="s">
        <v>5</v>
      </c>
      <c r="D941" s="2">
        <v>6</v>
      </c>
      <c r="E941" s="2">
        <v>7.8540000000000001</v>
      </c>
      <c r="F941" s="12">
        <v>40725</v>
      </c>
      <c r="G941" s="18">
        <v>2013</v>
      </c>
      <c r="H941" s="2">
        <f ca="1">IF(G941=Inputs!$A$4,1,0)</f>
        <v>0</v>
      </c>
      <c r="I941" s="21">
        <f ca="1">IF(H941=1,HLOOKUP(MONTH(F941),Inputs!$B$11:$M$15,5),IF(YEAR($F941)&gt;$G941,0,IF(YEAR($F941)=$G941,HLOOKUP(MONTH(F941),Inputs!$B$11:$M$15,4),1)))</f>
        <v>1</v>
      </c>
      <c r="J941" s="2">
        <v>10</v>
      </c>
      <c r="K941" s="24">
        <f ca="1">$E941*I941*Inputs!$A$2</f>
        <v>8.6394000000000002</v>
      </c>
      <c r="L941" s="11">
        <f ca="1">IFERROR(J941/K941,"")</f>
        <v>1.1574877885038313</v>
      </c>
      <c r="M941" s="26">
        <f>J941/((8760)*(E941/1000))</f>
        <v>0.14534664010892859</v>
      </c>
    </row>
    <row r="942" spans="1:13" x14ac:dyDescent="0.25">
      <c r="A942" s="2">
        <v>3030</v>
      </c>
      <c r="B942" s="2"/>
      <c r="C942" s="2" t="s">
        <v>5</v>
      </c>
      <c r="D942" s="2">
        <v>6</v>
      </c>
      <c r="E942" s="2">
        <v>7.8540000000000001</v>
      </c>
      <c r="F942" s="12">
        <v>40725</v>
      </c>
      <c r="G942" s="18">
        <v>2014</v>
      </c>
      <c r="H942" s="2">
        <f ca="1">IF(G942=Inputs!$A$4,1,0)</f>
        <v>0</v>
      </c>
      <c r="I942" s="21">
        <f ca="1">IF(H942=1,HLOOKUP(MONTH(F942),Inputs!$B$11:$M$15,5),IF(YEAR($F942)&gt;$G942,0,IF(YEAR($F942)=$G942,HLOOKUP(MONTH(F942),Inputs!$B$11:$M$15,4),1)))</f>
        <v>1</v>
      </c>
      <c r="J942" s="2">
        <v>10</v>
      </c>
      <c r="K942" s="24">
        <f ca="1">$E942*I942*Inputs!$A$2</f>
        <v>8.6394000000000002</v>
      </c>
      <c r="L942" s="11">
        <f ca="1">IFERROR(J942/K942,"")</f>
        <v>1.1574877885038313</v>
      </c>
      <c r="M942" s="26">
        <f>J942/((8760)*(E942/1000))</f>
        <v>0.14534664010892859</v>
      </c>
    </row>
    <row r="943" spans="1:13" x14ac:dyDescent="0.25">
      <c r="A943" s="2">
        <v>1033</v>
      </c>
      <c r="B943" s="2"/>
      <c r="C943" s="2" t="s">
        <v>5</v>
      </c>
      <c r="D943" s="2">
        <v>5</v>
      </c>
      <c r="E943" s="2">
        <v>3.14</v>
      </c>
      <c r="F943" s="12">
        <v>40422</v>
      </c>
      <c r="G943" s="18">
        <v>2012</v>
      </c>
      <c r="H943" s="2">
        <f ca="1">IF(G943=Inputs!$A$4,1,0)</f>
        <v>0</v>
      </c>
      <c r="I943" s="21">
        <f ca="1">IF(H943=1,HLOOKUP(MONTH(F943),Inputs!$B$11:$M$15,5),IF(YEAR($F943)&gt;$G943,0,IF(YEAR($F943)=$G943,HLOOKUP(MONTH(F943),Inputs!$B$11:$M$15,4),1)))</f>
        <v>1</v>
      </c>
      <c r="J943" s="2">
        <v>4</v>
      </c>
      <c r="K943" s="24">
        <f ca="1">$E943*I943*Inputs!$A$2</f>
        <v>3.4540000000000006</v>
      </c>
      <c r="L943" s="11">
        <f ca="1">IFERROR(J943/K943,"")</f>
        <v>1.1580775911986101</v>
      </c>
      <c r="M943" s="26">
        <f>J943/((8760)*(E943/1000))</f>
        <v>0.14542070209114971</v>
      </c>
    </row>
    <row r="944" spans="1:13" x14ac:dyDescent="0.25">
      <c r="A944" s="2">
        <v>911</v>
      </c>
      <c r="B944" s="2"/>
      <c r="C944" s="2" t="s">
        <v>5</v>
      </c>
      <c r="D944" s="2">
        <v>2</v>
      </c>
      <c r="E944" s="2">
        <v>4.7</v>
      </c>
      <c r="F944" s="12">
        <v>40330</v>
      </c>
      <c r="G944" s="18">
        <v>2011</v>
      </c>
      <c r="H944" s="2">
        <f ca="1">IF(G944=Inputs!$A$4,1,0)</f>
        <v>0</v>
      </c>
      <c r="I944" s="21">
        <f ca="1">IF(H944=1,HLOOKUP(MONTH(F944),Inputs!$B$11:$M$15,5),IF(YEAR($F944)&gt;$G944,0,IF(YEAR($F944)=$G944,HLOOKUP(MONTH(F944),Inputs!$B$11:$M$15,4),1)))</f>
        <v>1</v>
      </c>
      <c r="J944" s="2">
        <v>6</v>
      </c>
      <c r="K944" s="24">
        <f ca="1">$E944*I944*Inputs!$A$2</f>
        <v>5.1700000000000008</v>
      </c>
      <c r="L944" s="11">
        <f ca="1">IFERROR(J944/K944,"")</f>
        <v>1.1605415860735009</v>
      </c>
      <c r="M944" s="26">
        <f>J944/((8760)*(E944/1000))</f>
        <v>0.14573010784027979</v>
      </c>
    </row>
    <row r="945" spans="1:13" x14ac:dyDescent="0.25">
      <c r="A945" s="2">
        <v>911</v>
      </c>
      <c r="B945" s="2"/>
      <c r="C945" s="2" t="s">
        <v>5</v>
      </c>
      <c r="D945" s="2">
        <v>2</v>
      </c>
      <c r="E945" s="2">
        <v>4.7</v>
      </c>
      <c r="F945" s="12">
        <v>40330</v>
      </c>
      <c r="G945" s="18">
        <v>2012</v>
      </c>
      <c r="H945" s="2">
        <f ca="1">IF(G945=Inputs!$A$4,1,0)</f>
        <v>0</v>
      </c>
      <c r="I945" s="21">
        <f ca="1">IF(H945=1,HLOOKUP(MONTH(F945),Inputs!$B$11:$M$15,5),IF(YEAR($F945)&gt;$G945,0,IF(YEAR($F945)=$G945,HLOOKUP(MONTH(F945),Inputs!$B$11:$M$15,4),1)))</f>
        <v>1</v>
      </c>
      <c r="J945" s="2">
        <v>6</v>
      </c>
      <c r="K945" s="24">
        <f ca="1">$E945*I945*Inputs!$A$2</f>
        <v>5.1700000000000008</v>
      </c>
      <c r="L945" s="11">
        <f ca="1">IFERROR(J945/K945,"")</f>
        <v>1.1605415860735009</v>
      </c>
      <c r="M945" s="26">
        <f>J945/((8760)*(E945/1000))</f>
        <v>0.14573010784027979</v>
      </c>
    </row>
    <row r="946" spans="1:13" x14ac:dyDescent="0.25">
      <c r="A946" s="2">
        <v>911</v>
      </c>
      <c r="B946" s="2"/>
      <c r="C946" s="2" t="s">
        <v>5</v>
      </c>
      <c r="D946" s="2">
        <v>2</v>
      </c>
      <c r="E946" s="2">
        <v>4.7</v>
      </c>
      <c r="F946" s="12">
        <v>40330</v>
      </c>
      <c r="G946" s="18">
        <v>2013</v>
      </c>
      <c r="H946" s="2">
        <f ca="1">IF(G946=Inputs!$A$4,1,0)</f>
        <v>0</v>
      </c>
      <c r="I946" s="21">
        <f ca="1">IF(H946=1,HLOOKUP(MONTH(F946),Inputs!$B$11:$M$15,5),IF(YEAR($F946)&gt;$G946,0,IF(YEAR($F946)=$G946,HLOOKUP(MONTH(F946),Inputs!$B$11:$M$15,4),1)))</f>
        <v>1</v>
      </c>
      <c r="J946" s="2">
        <v>6</v>
      </c>
      <c r="K946" s="24">
        <f ca="1">$E946*I946*Inputs!$A$2</f>
        <v>5.1700000000000008</v>
      </c>
      <c r="L946" s="11">
        <f ca="1">IFERROR(J946/K946,"")</f>
        <v>1.1605415860735009</v>
      </c>
      <c r="M946" s="26">
        <f>J946/((8760)*(E946/1000))</f>
        <v>0.14573010784027979</v>
      </c>
    </row>
    <row r="947" spans="1:13" x14ac:dyDescent="0.25">
      <c r="A947" s="2">
        <v>8381</v>
      </c>
      <c r="B947" s="2"/>
      <c r="C947" s="2" t="s">
        <v>5</v>
      </c>
      <c r="D947" s="2">
        <v>13</v>
      </c>
      <c r="E947" s="2">
        <v>4.7</v>
      </c>
      <c r="F947" s="12">
        <v>41122</v>
      </c>
      <c r="G947" s="18">
        <v>2013</v>
      </c>
      <c r="H947" s="2">
        <f ca="1">IF(G947=Inputs!$A$4,1,0)</f>
        <v>0</v>
      </c>
      <c r="I947" s="21">
        <f ca="1">IF(H947=1,HLOOKUP(MONTH(F947),Inputs!$B$11:$M$15,5),IF(YEAR($F947)&gt;$G947,0,IF(YEAR($F947)=$G947,HLOOKUP(MONTH(F947),Inputs!$B$11:$M$15,4),1)))</f>
        <v>1</v>
      </c>
      <c r="J947" s="2">
        <v>6</v>
      </c>
      <c r="K947" s="24">
        <f ca="1">$E947*I947*Inputs!$A$2</f>
        <v>5.1700000000000008</v>
      </c>
      <c r="L947" s="11">
        <f ca="1">IFERROR(J947/K947,"")</f>
        <v>1.1605415860735009</v>
      </c>
      <c r="M947" s="26">
        <f>J947/((8760)*(E947/1000))</f>
        <v>0.14573010784027979</v>
      </c>
    </row>
    <row r="948" spans="1:13" x14ac:dyDescent="0.25">
      <c r="A948" s="2">
        <v>8385</v>
      </c>
      <c r="B948" s="2"/>
      <c r="C948" s="2" t="s">
        <v>5</v>
      </c>
      <c r="D948" s="2">
        <v>13</v>
      </c>
      <c r="E948" s="2">
        <v>4.7</v>
      </c>
      <c r="F948" s="12">
        <v>41122</v>
      </c>
      <c r="G948" s="18">
        <v>2013</v>
      </c>
      <c r="H948" s="2">
        <f ca="1">IF(G948=Inputs!$A$4,1,0)</f>
        <v>0</v>
      </c>
      <c r="I948" s="21">
        <f ca="1">IF(H948=1,HLOOKUP(MONTH(F948),Inputs!$B$11:$M$15,5),IF(YEAR($F948)&gt;$G948,0,IF(YEAR($F948)=$G948,HLOOKUP(MONTH(F948),Inputs!$B$11:$M$15,4),1)))</f>
        <v>1</v>
      </c>
      <c r="J948" s="2">
        <v>6</v>
      </c>
      <c r="K948" s="24">
        <f ca="1">$E948*I948*Inputs!$A$2</f>
        <v>5.1700000000000008</v>
      </c>
      <c r="L948" s="11">
        <f ca="1">IFERROR(J948/K948,"")</f>
        <v>1.1605415860735009</v>
      </c>
      <c r="M948" s="26">
        <f>J948/((8760)*(E948/1000))</f>
        <v>0.14573010784027979</v>
      </c>
    </row>
    <row r="949" spans="1:13" x14ac:dyDescent="0.25">
      <c r="A949" s="2">
        <v>911</v>
      </c>
      <c r="B949" s="2"/>
      <c r="C949" s="2" t="s">
        <v>5</v>
      </c>
      <c r="D949" s="2">
        <v>2</v>
      </c>
      <c r="E949" s="2">
        <v>4.7</v>
      </c>
      <c r="F949" s="12">
        <v>40330</v>
      </c>
      <c r="G949" s="18">
        <v>2014</v>
      </c>
      <c r="H949" s="2">
        <f ca="1">IF(G949=Inputs!$A$4,1,0)</f>
        <v>0</v>
      </c>
      <c r="I949" s="21">
        <f ca="1">IF(H949=1,HLOOKUP(MONTH(F949),Inputs!$B$11:$M$15,5),IF(YEAR($F949)&gt;$G949,0,IF(YEAR($F949)=$G949,HLOOKUP(MONTH(F949),Inputs!$B$11:$M$15,4),1)))</f>
        <v>1</v>
      </c>
      <c r="J949" s="2">
        <v>6</v>
      </c>
      <c r="K949" s="24">
        <f ca="1">$E949*I949*Inputs!$A$2</f>
        <v>5.1700000000000008</v>
      </c>
      <c r="L949" s="11">
        <f ca="1">IFERROR(J949/K949,"")</f>
        <v>1.1605415860735009</v>
      </c>
      <c r="M949" s="26">
        <f>J949/((8760)*(E949/1000))</f>
        <v>0.14573010784027979</v>
      </c>
    </row>
    <row r="950" spans="1:13" x14ac:dyDescent="0.25">
      <c r="A950" s="2">
        <v>8385</v>
      </c>
      <c r="B950" s="2"/>
      <c r="C950" s="2" t="s">
        <v>5</v>
      </c>
      <c r="D950" s="2">
        <v>13</v>
      </c>
      <c r="E950" s="2">
        <v>4.7</v>
      </c>
      <c r="F950" s="12">
        <v>41122</v>
      </c>
      <c r="G950" s="18">
        <v>2014</v>
      </c>
      <c r="H950" s="2">
        <f ca="1">IF(G950=Inputs!$A$4,1,0)</f>
        <v>0</v>
      </c>
      <c r="I950" s="21">
        <f ca="1">IF(H950=1,HLOOKUP(MONTH(F950),Inputs!$B$11:$M$15,5),IF(YEAR($F950)&gt;$G950,0,IF(YEAR($F950)=$G950,HLOOKUP(MONTH(F950),Inputs!$B$11:$M$15,4),1)))</f>
        <v>1</v>
      </c>
      <c r="J950" s="2">
        <v>6</v>
      </c>
      <c r="K950" s="24">
        <f ca="1">$E950*I950*Inputs!$A$2</f>
        <v>5.1700000000000008</v>
      </c>
      <c r="L950" s="11">
        <f ca="1">IFERROR(J950/K950,"")</f>
        <v>1.1605415860735009</v>
      </c>
      <c r="M950" s="26">
        <f>J950/((8760)*(E950/1000))</f>
        <v>0.14573010784027979</v>
      </c>
    </row>
    <row r="951" spans="1:13" x14ac:dyDescent="0.25">
      <c r="A951" s="2">
        <v>8387</v>
      </c>
      <c r="B951" s="2"/>
      <c r="C951" s="2" t="s">
        <v>5</v>
      </c>
      <c r="D951" s="2">
        <v>13</v>
      </c>
      <c r="E951" s="2">
        <v>7.05</v>
      </c>
      <c r="F951" s="12">
        <v>41122</v>
      </c>
      <c r="G951" s="18">
        <v>2014</v>
      </c>
      <c r="H951" s="2">
        <f ca="1">IF(G951=Inputs!$A$4,1,0)</f>
        <v>0</v>
      </c>
      <c r="I951" s="21">
        <f ca="1">IF(H951=1,HLOOKUP(MONTH(F951),Inputs!$B$11:$M$15,5),IF(YEAR($F951)&gt;$G951,0,IF(YEAR($F951)=$G951,HLOOKUP(MONTH(F951),Inputs!$B$11:$M$15,4),1)))</f>
        <v>1</v>
      </c>
      <c r="J951" s="2">
        <v>9</v>
      </c>
      <c r="K951" s="24">
        <f ca="1">$E951*I951*Inputs!$A$2</f>
        <v>7.7550000000000008</v>
      </c>
      <c r="L951" s="11">
        <f ca="1">IFERROR(J951/K951,"")</f>
        <v>1.1605415860735009</v>
      </c>
      <c r="M951" s="26">
        <f>J951/((8760)*(E951/1000))</f>
        <v>0.14573010784027982</v>
      </c>
    </row>
    <row r="952" spans="1:13" x14ac:dyDescent="0.25">
      <c r="A952" s="2">
        <v>2174</v>
      </c>
      <c r="B952" s="2"/>
      <c r="C952" s="2" t="s">
        <v>5</v>
      </c>
      <c r="D952" s="2">
        <v>8</v>
      </c>
      <c r="E952" s="2">
        <v>3.91</v>
      </c>
      <c r="F952" s="12">
        <v>40664</v>
      </c>
      <c r="G952" s="18">
        <v>2012</v>
      </c>
      <c r="H952" s="2">
        <f ca="1">IF(G952=Inputs!$A$4,1,0)</f>
        <v>0</v>
      </c>
      <c r="I952" s="21">
        <f ca="1">IF(H952=1,HLOOKUP(MONTH(F952),Inputs!$B$11:$M$15,5),IF(YEAR($F952)&gt;$G952,0,IF(YEAR($F952)=$G952,HLOOKUP(MONTH(F952),Inputs!$B$11:$M$15,4),1)))</f>
        <v>1</v>
      </c>
      <c r="J952" s="2">
        <v>5</v>
      </c>
      <c r="K952" s="24">
        <f ca="1">$E952*I952*Inputs!$A$2</f>
        <v>4.3010000000000002</v>
      </c>
      <c r="L952" s="11">
        <f ca="1">IFERROR(J952/K952,"")</f>
        <v>1.1625203441060219</v>
      </c>
      <c r="M952" s="26">
        <f>J952/((8760)*(E952/1000))</f>
        <v>0.14597858202244565</v>
      </c>
    </row>
    <row r="953" spans="1:13" x14ac:dyDescent="0.25">
      <c r="A953" s="2">
        <v>2174</v>
      </c>
      <c r="B953" s="2"/>
      <c r="C953" s="2" t="s">
        <v>5</v>
      </c>
      <c r="D953" s="2">
        <v>8</v>
      </c>
      <c r="E953" s="2">
        <v>3.91</v>
      </c>
      <c r="F953" s="12">
        <v>40664</v>
      </c>
      <c r="G953" s="18">
        <v>2013</v>
      </c>
      <c r="H953" s="2">
        <f ca="1">IF(G953=Inputs!$A$4,1,0)</f>
        <v>0</v>
      </c>
      <c r="I953" s="21">
        <f ca="1">IF(H953=1,HLOOKUP(MONTH(F953),Inputs!$B$11:$M$15,5),IF(YEAR($F953)&gt;$G953,0,IF(YEAR($F953)=$G953,HLOOKUP(MONTH(F953),Inputs!$B$11:$M$15,4),1)))</f>
        <v>1</v>
      </c>
      <c r="J953" s="2">
        <v>5</v>
      </c>
      <c r="K953" s="24">
        <f ca="1">$E953*I953*Inputs!$A$2</f>
        <v>4.3010000000000002</v>
      </c>
      <c r="L953" s="11">
        <f ca="1">IFERROR(J953/K953,"")</f>
        <v>1.1625203441060219</v>
      </c>
      <c r="M953" s="26">
        <f>J953/((8760)*(E953/1000))</f>
        <v>0.14597858202244565</v>
      </c>
    </row>
    <row r="954" spans="1:13" x14ac:dyDescent="0.25">
      <c r="A954" s="2">
        <v>8391</v>
      </c>
      <c r="B954" s="2"/>
      <c r="C954" s="2" t="s">
        <v>5</v>
      </c>
      <c r="D954" s="2">
        <v>6</v>
      </c>
      <c r="E954" s="2">
        <v>3.91</v>
      </c>
      <c r="F954" s="12">
        <v>41183</v>
      </c>
      <c r="G954" s="18">
        <v>2013</v>
      </c>
      <c r="H954" s="2">
        <f ca="1">IF(G954=Inputs!$A$4,1,0)</f>
        <v>0</v>
      </c>
      <c r="I954" s="21">
        <f ca="1">IF(H954=1,HLOOKUP(MONTH(F954),Inputs!$B$11:$M$15,5),IF(YEAR($F954)&gt;$G954,0,IF(YEAR($F954)=$G954,HLOOKUP(MONTH(F954),Inputs!$B$11:$M$15,4),1)))</f>
        <v>1</v>
      </c>
      <c r="J954" s="2">
        <v>5</v>
      </c>
      <c r="K954" s="24">
        <f ca="1">$E954*I954*Inputs!$A$2</f>
        <v>4.3010000000000002</v>
      </c>
      <c r="L954" s="11">
        <f ca="1">IFERROR(J954/K954,"")</f>
        <v>1.1625203441060219</v>
      </c>
      <c r="M954" s="26">
        <f>J954/((8760)*(E954/1000))</f>
        <v>0.14597858202244565</v>
      </c>
    </row>
    <row r="955" spans="1:13" x14ac:dyDescent="0.25">
      <c r="A955" s="2">
        <v>2174</v>
      </c>
      <c r="B955" s="2"/>
      <c r="C955" s="2" t="s">
        <v>5</v>
      </c>
      <c r="D955" s="2">
        <v>8</v>
      </c>
      <c r="E955" s="2">
        <v>3.91</v>
      </c>
      <c r="F955" s="12">
        <v>40664</v>
      </c>
      <c r="G955" s="18">
        <v>2014</v>
      </c>
      <c r="H955" s="2">
        <f ca="1">IF(G955=Inputs!$A$4,1,0)</f>
        <v>0</v>
      </c>
      <c r="I955" s="21">
        <f ca="1">IF(H955=1,HLOOKUP(MONTH(F955),Inputs!$B$11:$M$15,5),IF(YEAR($F955)&gt;$G955,0,IF(YEAR($F955)=$G955,HLOOKUP(MONTH(F955),Inputs!$B$11:$M$15,4),1)))</f>
        <v>1</v>
      </c>
      <c r="J955" s="2">
        <v>5</v>
      </c>
      <c r="K955" s="24">
        <f ca="1">$E955*I955*Inputs!$A$2</f>
        <v>4.3010000000000002</v>
      </c>
      <c r="L955" s="11">
        <f ca="1">IFERROR(J955/K955,"")</f>
        <v>1.1625203441060219</v>
      </c>
      <c r="M955" s="26">
        <f>J955/((8760)*(E955/1000))</f>
        <v>0.14597858202244565</v>
      </c>
    </row>
    <row r="956" spans="1:13" x14ac:dyDescent="0.25">
      <c r="A956" s="2">
        <v>1019</v>
      </c>
      <c r="B956" s="2"/>
      <c r="C956" s="2" t="s">
        <v>5</v>
      </c>
      <c r="D956" s="2">
        <v>2</v>
      </c>
      <c r="E956" s="2">
        <v>3.1219999999999999</v>
      </c>
      <c r="F956" s="12">
        <v>40422</v>
      </c>
      <c r="G956" s="18">
        <v>2012</v>
      </c>
      <c r="H956" s="2">
        <f ca="1">IF(G956=Inputs!$A$4,1,0)</f>
        <v>0</v>
      </c>
      <c r="I956" s="21">
        <f ca="1">IF(H956=1,HLOOKUP(MONTH(F956),Inputs!$B$11:$M$15,5),IF(YEAR($F956)&gt;$G956,0,IF(YEAR($F956)=$G956,HLOOKUP(MONTH(F956),Inputs!$B$11:$M$15,4),1)))</f>
        <v>1</v>
      </c>
      <c r="J956" s="2">
        <v>4</v>
      </c>
      <c r="K956" s="24">
        <f ca="1">$E956*I956*Inputs!$A$2</f>
        <v>3.4342000000000001</v>
      </c>
      <c r="L956" s="11">
        <f ca="1">IFERROR(J956/K956,"")</f>
        <v>1.1647545279832274</v>
      </c>
      <c r="M956" s="26">
        <f>J956/((8760)*(E956/1000))</f>
        <v>0.14625913022620438</v>
      </c>
    </row>
    <row r="957" spans="1:13" x14ac:dyDescent="0.25">
      <c r="A957" s="2">
        <v>614</v>
      </c>
      <c r="B957" s="2"/>
      <c r="C957" s="2" t="s">
        <v>5</v>
      </c>
      <c r="D957" s="2">
        <v>9</v>
      </c>
      <c r="E957" s="2">
        <v>2.34</v>
      </c>
      <c r="F957" s="12">
        <v>40330</v>
      </c>
      <c r="G957" s="18">
        <v>2012</v>
      </c>
      <c r="H957" s="2">
        <f ca="1">IF(G957=Inputs!$A$4,1,0)</f>
        <v>0</v>
      </c>
      <c r="I957" s="21">
        <f ca="1">IF(H957=1,HLOOKUP(MONTH(F957),Inputs!$B$11:$M$15,5),IF(YEAR($F957)&gt;$G957,0,IF(YEAR($F957)=$G957,HLOOKUP(MONTH(F957),Inputs!$B$11:$M$15,4),1)))</f>
        <v>1</v>
      </c>
      <c r="J957" s="2">
        <v>3</v>
      </c>
      <c r="K957" s="24">
        <f ca="1">$E957*I957*Inputs!$A$2</f>
        <v>2.5739999999999998</v>
      </c>
      <c r="L957" s="11">
        <f ca="1">IFERROR(J957/K957,"")</f>
        <v>1.1655011655011656</v>
      </c>
      <c r="M957" s="26">
        <f>J957/((8760)*(E957/1000))</f>
        <v>0.14635288607891347</v>
      </c>
    </row>
    <row r="958" spans="1:13" x14ac:dyDescent="0.25">
      <c r="A958" s="2">
        <v>3425</v>
      </c>
      <c r="B958" s="2"/>
      <c r="C958" s="2" t="s">
        <v>5</v>
      </c>
      <c r="D958" s="2">
        <v>8</v>
      </c>
      <c r="E958" s="2">
        <v>53.76</v>
      </c>
      <c r="F958" s="12">
        <v>40848</v>
      </c>
      <c r="G958" s="18">
        <v>2013</v>
      </c>
      <c r="H958" s="2">
        <f ca="1">IF(G958=Inputs!$A$4,1,0)</f>
        <v>0</v>
      </c>
      <c r="I958" s="21">
        <f ca="1">IF(H958=1,HLOOKUP(MONTH(F958),Inputs!$B$11:$M$15,5),IF(YEAR($F958)&gt;$G958,0,IF(YEAR($F958)=$G958,HLOOKUP(MONTH(F958),Inputs!$B$11:$M$15,4),1)))</f>
        <v>1</v>
      </c>
      <c r="J958" s="2">
        <v>69</v>
      </c>
      <c r="K958" s="24">
        <f ca="1">$E958*I958*Inputs!$A$2</f>
        <v>59.136000000000003</v>
      </c>
      <c r="L958" s="11">
        <f ca="1">IFERROR(J958/K958,"")</f>
        <v>1.166801948051948</v>
      </c>
      <c r="M958" s="26">
        <f>J958/((8760)*(E958/1000))</f>
        <v>0.14651622635355513</v>
      </c>
    </row>
    <row r="959" spans="1:13" x14ac:dyDescent="0.25">
      <c r="A959" s="2">
        <v>3425</v>
      </c>
      <c r="B959" s="2"/>
      <c r="C959" s="2" t="s">
        <v>5</v>
      </c>
      <c r="D959" s="2">
        <v>8</v>
      </c>
      <c r="E959" s="2">
        <v>53.76</v>
      </c>
      <c r="F959" s="12">
        <v>40848</v>
      </c>
      <c r="G959" s="18">
        <v>2014</v>
      </c>
      <c r="H959" s="2">
        <f ca="1">IF(G959=Inputs!$A$4,1,0)</f>
        <v>0</v>
      </c>
      <c r="I959" s="21">
        <f ca="1">IF(H959=1,HLOOKUP(MONTH(F959),Inputs!$B$11:$M$15,5),IF(YEAR($F959)&gt;$G959,0,IF(YEAR($F959)=$G959,HLOOKUP(MONTH(F959),Inputs!$B$11:$M$15,4),1)))</f>
        <v>1</v>
      </c>
      <c r="J959" s="2">
        <v>69</v>
      </c>
      <c r="K959" s="24">
        <f ca="1">$E959*I959*Inputs!$A$2</f>
        <v>59.136000000000003</v>
      </c>
      <c r="L959" s="11">
        <f ca="1">IFERROR(J959/K959,"")</f>
        <v>1.166801948051948</v>
      </c>
      <c r="M959" s="26">
        <f>J959/((8760)*(E959/1000))</f>
        <v>0.14651622635355513</v>
      </c>
    </row>
    <row r="960" spans="1:13" x14ac:dyDescent="0.25">
      <c r="A960" s="2">
        <v>2159</v>
      </c>
      <c r="B960" s="2"/>
      <c r="C960" s="2" t="s">
        <v>5</v>
      </c>
      <c r="D960" s="2">
        <v>8</v>
      </c>
      <c r="E960" s="2">
        <v>8.5500000000000007</v>
      </c>
      <c r="F960" s="12">
        <v>40634</v>
      </c>
      <c r="G960" s="18">
        <v>2013</v>
      </c>
      <c r="H960" s="2">
        <f ca="1">IF(G960=Inputs!$A$4,1,0)</f>
        <v>0</v>
      </c>
      <c r="I960" s="21">
        <f ca="1">IF(H960=1,HLOOKUP(MONTH(F960),Inputs!$B$11:$M$15,5),IF(YEAR($F960)&gt;$G960,0,IF(YEAR($F960)=$G960,HLOOKUP(MONTH(F960),Inputs!$B$11:$M$15,4),1)))</f>
        <v>1</v>
      </c>
      <c r="J960" s="2">
        <v>11</v>
      </c>
      <c r="K960" s="24">
        <f ca="1">$E960*I960*Inputs!$A$2</f>
        <v>9.4050000000000011</v>
      </c>
      <c r="L960" s="11">
        <f ca="1">IFERROR(J960/K960,"")</f>
        <v>1.1695906432748537</v>
      </c>
      <c r="M960" s="26">
        <f>J960/((8760)*(E960/1000))</f>
        <v>0.146866404977436</v>
      </c>
    </row>
    <row r="961" spans="1:13" x14ac:dyDescent="0.25">
      <c r="A961" s="2">
        <v>464</v>
      </c>
      <c r="B961" s="2"/>
      <c r="C961" s="2" t="s">
        <v>5</v>
      </c>
      <c r="D961" s="2">
        <v>9</v>
      </c>
      <c r="E961" s="2">
        <v>3.87</v>
      </c>
      <c r="F961" s="12">
        <v>40210</v>
      </c>
      <c r="G961" s="18">
        <v>2011</v>
      </c>
      <c r="H961" s="2">
        <f ca="1">IF(G961=Inputs!$A$4,1,0)</f>
        <v>0</v>
      </c>
      <c r="I961" s="21">
        <f ca="1">IF(H961=1,HLOOKUP(MONTH(F961),Inputs!$B$11:$M$15,5),IF(YEAR($F961)&gt;$G961,0,IF(YEAR($F961)=$G961,HLOOKUP(MONTH(F961),Inputs!$B$11:$M$15,4),1)))</f>
        <v>1</v>
      </c>
      <c r="J961" s="2">
        <v>5</v>
      </c>
      <c r="K961" s="24">
        <f ca="1">$E961*I961*Inputs!$A$2</f>
        <v>4.2570000000000006</v>
      </c>
      <c r="L961" s="11">
        <f ca="1">IFERROR(J961/K961,"")</f>
        <v>1.1745360582569884</v>
      </c>
      <c r="M961" s="26">
        <f>J961/((8760)*(E961/1000))</f>
        <v>0.14748740457564924</v>
      </c>
    </row>
    <row r="962" spans="1:13" x14ac:dyDescent="0.25">
      <c r="A962" s="2">
        <v>464</v>
      </c>
      <c r="B962" s="2"/>
      <c r="C962" s="2" t="s">
        <v>5</v>
      </c>
      <c r="D962" s="2">
        <v>9</v>
      </c>
      <c r="E962" s="2">
        <v>3.87</v>
      </c>
      <c r="F962" s="12">
        <v>40210</v>
      </c>
      <c r="G962" s="18">
        <v>2012</v>
      </c>
      <c r="H962" s="2">
        <f ca="1">IF(G962=Inputs!$A$4,1,0)</f>
        <v>0</v>
      </c>
      <c r="I962" s="21">
        <f ca="1">IF(H962=1,HLOOKUP(MONTH(F962),Inputs!$B$11:$M$15,5),IF(YEAR($F962)&gt;$G962,0,IF(YEAR($F962)=$G962,HLOOKUP(MONTH(F962),Inputs!$B$11:$M$15,4),1)))</f>
        <v>1</v>
      </c>
      <c r="J962" s="2">
        <v>5</v>
      </c>
      <c r="K962" s="24">
        <f ca="1">$E962*I962*Inputs!$A$2</f>
        <v>4.2570000000000006</v>
      </c>
      <c r="L962" s="11">
        <f ca="1">IFERROR(J962/K962,"")</f>
        <v>1.1745360582569884</v>
      </c>
      <c r="M962" s="26">
        <f>J962/((8760)*(E962/1000))</f>
        <v>0.14748740457564924</v>
      </c>
    </row>
    <row r="963" spans="1:13" x14ac:dyDescent="0.25">
      <c r="A963" s="2">
        <v>464</v>
      </c>
      <c r="B963" s="2"/>
      <c r="C963" s="2" t="s">
        <v>5</v>
      </c>
      <c r="D963" s="2">
        <v>9</v>
      </c>
      <c r="E963" s="2">
        <v>3.87</v>
      </c>
      <c r="F963" s="12">
        <v>40210</v>
      </c>
      <c r="G963" s="18">
        <v>2013</v>
      </c>
      <c r="H963" s="2">
        <f ca="1">IF(G963=Inputs!$A$4,1,0)</f>
        <v>0</v>
      </c>
      <c r="I963" s="21">
        <f ca="1">IF(H963=1,HLOOKUP(MONTH(F963),Inputs!$B$11:$M$15,5),IF(YEAR($F963)&gt;$G963,0,IF(YEAR($F963)=$G963,HLOOKUP(MONTH(F963),Inputs!$B$11:$M$15,4),1)))</f>
        <v>1</v>
      </c>
      <c r="J963" s="2">
        <v>5</v>
      </c>
      <c r="K963" s="24">
        <f ca="1">$E963*I963*Inputs!$A$2</f>
        <v>4.2570000000000006</v>
      </c>
      <c r="L963" s="11">
        <f ca="1">IFERROR(J963/K963,"")</f>
        <v>1.1745360582569884</v>
      </c>
      <c r="M963" s="26">
        <f>J963/((8760)*(E963/1000))</f>
        <v>0.14748740457564924</v>
      </c>
    </row>
    <row r="964" spans="1:13" x14ac:dyDescent="0.25">
      <c r="A964" s="2">
        <v>464</v>
      </c>
      <c r="B964" s="2"/>
      <c r="C964" s="2" t="s">
        <v>5</v>
      </c>
      <c r="D964" s="2">
        <v>9</v>
      </c>
      <c r="E964" s="2">
        <v>3.87</v>
      </c>
      <c r="F964" s="12">
        <v>40210</v>
      </c>
      <c r="G964" s="18">
        <v>2014</v>
      </c>
      <c r="H964" s="2">
        <f ca="1">IF(G964=Inputs!$A$4,1,0)</f>
        <v>0</v>
      </c>
      <c r="I964" s="21">
        <f ca="1">IF(H964=1,HLOOKUP(MONTH(F964),Inputs!$B$11:$M$15,5),IF(YEAR($F964)&gt;$G964,0,IF(YEAR($F964)=$G964,HLOOKUP(MONTH(F964),Inputs!$B$11:$M$15,4),1)))</f>
        <v>1</v>
      </c>
      <c r="J964" s="2">
        <v>5</v>
      </c>
      <c r="K964" s="24">
        <f ca="1">$E964*I964*Inputs!$A$2</f>
        <v>4.2570000000000006</v>
      </c>
      <c r="L964" s="11">
        <f ca="1">IFERROR(J964/K964,"")</f>
        <v>1.1745360582569884</v>
      </c>
      <c r="M964" s="26">
        <f>J964/((8760)*(E964/1000))</f>
        <v>0.14748740457564924</v>
      </c>
    </row>
    <row r="965" spans="1:13" x14ac:dyDescent="0.25">
      <c r="A965" s="2">
        <v>8363</v>
      </c>
      <c r="B965" s="2"/>
      <c r="C965" s="2" t="s">
        <v>5</v>
      </c>
      <c r="D965" s="2">
        <v>13</v>
      </c>
      <c r="E965" s="2">
        <v>3.87</v>
      </c>
      <c r="F965" s="12">
        <v>41153</v>
      </c>
      <c r="G965" s="18">
        <v>2014</v>
      </c>
      <c r="H965" s="2">
        <f ca="1">IF(G965=Inputs!$A$4,1,0)</f>
        <v>0</v>
      </c>
      <c r="I965" s="21">
        <f ca="1">IF(H965=1,HLOOKUP(MONTH(F965),Inputs!$B$11:$M$15,5),IF(YEAR($F965)&gt;$G965,0,IF(YEAR($F965)=$G965,HLOOKUP(MONTH(F965),Inputs!$B$11:$M$15,4),1)))</f>
        <v>1</v>
      </c>
      <c r="J965" s="2">
        <v>5</v>
      </c>
      <c r="K965" s="24">
        <f ca="1">$E965*I965*Inputs!$A$2</f>
        <v>4.2570000000000006</v>
      </c>
      <c r="L965" s="11">
        <f ca="1">IFERROR(J965/K965,"")</f>
        <v>1.1745360582569884</v>
      </c>
      <c r="M965" s="26">
        <f>J965/((8760)*(E965/1000))</f>
        <v>0.14748740457564924</v>
      </c>
    </row>
    <row r="966" spans="1:13" x14ac:dyDescent="0.25">
      <c r="A966" s="2">
        <v>8373</v>
      </c>
      <c r="B966" s="2"/>
      <c r="C966" s="2" t="s">
        <v>5</v>
      </c>
      <c r="D966" s="2">
        <v>13</v>
      </c>
      <c r="E966" s="2">
        <v>3.87</v>
      </c>
      <c r="F966" s="12">
        <v>41153</v>
      </c>
      <c r="G966" s="18">
        <v>2014</v>
      </c>
      <c r="H966" s="2">
        <f ca="1">IF(G966=Inputs!$A$4,1,0)</f>
        <v>0</v>
      </c>
      <c r="I966" s="21">
        <f ca="1">IF(H966=1,HLOOKUP(MONTH(F966),Inputs!$B$11:$M$15,5),IF(YEAR($F966)&gt;$G966,0,IF(YEAR($F966)=$G966,HLOOKUP(MONTH(F966),Inputs!$B$11:$M$15,4),1)))</f>
        <v>1</v>
      </c>
      <c r="J966" s="2">
        <v>5</v>
      </c>
      <c r="K966" s="24">
        <f ca="1">$E966*I966*Inputs!$A$2</f>
        <v>4.2570000000000006</v>
      </c>
      <c r="L966" s="11">
        <f ca="1">IFERROR(J966/K966,"")</f>
        <v>1.1745360582569884</v>
      </c>
      <c r="M966" s="26">
        <f>J966/((8760)*(E966/1000))</f>
        <v>0.14748740457564924</v>
      </c>
    </row>
    <row r="967" spans="1:13" x14ac:dyDescent="0.25">
      <c r="A967" s="2">
        <v>1035</v>
      </c>
      <c r="B967" s="2"/>
      <c r="C967" s="2" t="s">
        <v>5</v>
      </c>
      <c r="D967" s="2">
        <v>6</v>
      </c>
      <c r="E967" s="2">
        <v>2.3010000000000002</v>
      </c>
      <c r="F967" s="12">
        <v>40330</v>
      </c>
      <c r="G967" s="18">
        <v>2013</v>
      </c>
      <c r="H967" s="2">
        <f ca="1">IF(G967=Inputs!$A$4,1,0)</f>
        <v>0</v>
      </c>
      <c r="I967" s="21">
        <f ca="1">IF(H967=1,HLOOKUP(MONTH(F967),Inputs!$B$11:$M$15,5),IF(YEAR($F967)&gt;$G967,0,IF(YEAR($F967)=$G967,HLOOKUP(MONTH(F967),Inputs!$B$11:$M$15,4),1)))</f>
        <v>1</v>
      </c>
      <c r="J967" s="2">
        <v>3</v>
      </c>
      <c r="K967" s="24">
        <f ca="1">$E967*I967*Inputs!$A$2</f>
        <v>2.5311000000000003</v>
      </c>
      <c r="L967" s="11">
        <f ca="1">IFERROR(J967/K967,"")</f>
        <v>1.1852554225435579</v>
      </c>
      <c r="M967" s="26">
        <f>J967/((8760)*(E967/1000))</f>
        <v>0.14883344347008148</v>
      </c>
    </row>
    <row r="968" spans="1:13" x14ac:dyDescent="0.25">
      <c r="A968" s="2">
        <v>8347</v>
      </c>
      <c r="B968" s="2"/>
      <c r="C968" s="2" t="s">
        <v>5</v>
      </c>
      <c r="D968" s="2">
        <v>13</v>
      </c>
      <c r="E968" s="2">
        <v>6.9</v>
      </c>
      <c r="F968" s="12">
        <v>41122</v>
      </c>
      <c r="G968" s="18">
        <v>2013</v>
      </c>
      <c r="H968" s="2">
        <f ca="1">IF(G968=Inputs!$A$4,1,0)</f>
        <v>0</v>
      </c>
      <c r="I968" s="21">
        <f ca="1">IF(H968=1,HLOOKUP(MONTH(F968),Inputs!$B$11:$M$15,5),IF(YEAR($F968)&gt;$G968,0,IF(YEAR($F968)=$G968,HLOOKUP(MONTH(F968),Inputs!$B$11:$M$15,4),1)))</f>
        <v>1</v>
      </c>
      <c r="J968" s="2">
        <v>9</v>
      </c>
      <c r="K968" s="24">
        <f ca="1">$E968*I968*Inputs!$A$2</f>
        <v>7.5900000000000007</v>
      </c>
      <c r="L968" s="11">
        <f ca="1">IFERROR(J968/K968,"")</f>
        <v>1.1857707509881421</v>
      </c>
      <c r="M968" s="26">
        <f>J968/((8760)*(E968/1000))</f>
        <v>0.14889815366289455</v>
      </c>
    </row>
    <row r="969" spans="1:13" x14ac:dyDescent="0.25">
      <c r="A969" s="2">
        <v>8364</v>
      </c>
      <c r="B969" s="2"/>
      <c r="C969" s="2" t="s">
        <v>5</v>
      </c>
      <c r="D969" s="2">
        <v>13</v>
      </c>
      <c r="E969" s="2">
        <v>6.9</v>
      </c>
      <c r="F969" s="12">
        <v>41122</v>
      </c>
      <c r="G969" s="18">
        <v>2013</v>
      </c>
      <c r="H969" s="2">
        <f ca="1">IF(G969=Inputs!$A$4,1,0)</f>
        <v>0</v>
      </c>
      <c r="I969" s="21">
        <f ca="1">IF(H969=1,HLOOKUP(MONTH(F969),Inputs!$B$11:$M$15,5),IF(YEAR($F969)&gt;$G969,0,IF(YEAR($F969)=$G969,HLOOKUP(MONTH(F969),Inputs!$B$11:$M$15,4),1)))</f>
        <v>1</v>
      </c>
      <c r="J969" s="2">
        <v>9</v>
      </c>
      <c r="K969" s="24">
        <f ca="1">$E969*I969*Inputs!$A$2</f>
        <v>7.5900000000000007</v>
      </c>
      <c r="L969" s="11">
        <f ca="1">IFERROR(J969/K969,"")</f>
        <v>1.1857707509881421</v>
      </c>
      <c r="M969" s="26">
        <f>J969/((8760)*(E969/1000))</f>
        <v>0.14889815366289455</v>
      </c>
    </row>
    <row r="970" spans="1:13" x14ac:dyDescent="0.25">
      <c r="A970" s="2">
        <v>612</v>
      </c>
      <c r="B970" s="2"/>
      <c r="C970" s="2" t="s">
        <v>5</v>
      </c>
      <c r="D970" s="2">
        <v>8</v>
      </c>
      <c r="E970" s="2">
        <v>4.5999999999999996</v>
      </c>
      <c r="F970" s="12">
        <v>40269</v>
      </c>
      <c r="G970" s="18">
        <v>2011</v>
      </c>
      <c r="H970" s="2">
        <f ca="1">IF(G970=Inputs!$A$4,1,0)</f>
        <v>0</v>
      </c>
      <c r="I970" s="21">
        <f ca="1">IF(H970=1,HLOOKUP(MONTH(F970),Inputs!$B$11:$M$15,5),IF(YEAR($F970)&gt;$G970,0,IF(YEAR($F970)=$G970,HLOOKUP(MONTH(F970),Inputs!$B$11:$M$15,4),1)))</f>
        <v>1</v>
      </c>
      <c r="J970" s="2">
        <v>6</v>
      </c>
      <c r="K970" s="24">
        <f ca="1">$E970*I970*Inputs!$A$2</f>
        <v>5.0599999999999996</v>
      </c>
      <c r="L970" s="11">
        <f ca="1">IFERROR(J970/K970,"")</f>
        <v>1.1857707509881423</v>
      </c>
      <c r="M970" s="26">
        <f>J970/((8760)*(E970/1000))</f>
        <v>0.14889815366289458</v>
      </c>
    </row>
    <row r="971" spans="1:13" x14ac:dyDescent="0.25">
      <c r="A971" s="2">
        <v>1664</v>
      </c>
      <c r="B971" s="2"/>
      <c r="C971" s="2" t="s">
        <v>5</v>
      </c>
      <c r="D971" s="2">
        <v>5</v>
      </c>
      <c r="E971" s="2">
        <v>9.1999999999999993</v>
      </c>
      <c r="F971" s="12">
        <v>40360</v>
      </c>
      <c r="G971" s="18">
        <v>2011</v>
      </c>
      <c r="H971" s="2">
        <f ca="1">IF(G971=Inputs!$A$4,1,0)</f>
        <v>0</v>
      </c>
      <c r="I971" s="21">
        <f ca="1">IF(H971=1,HLOOKUP(MONTH(F971),Inputs!$B$11:$M$15,5),IF(YEAR($F971)&gt;$G971,0,IF(YEAR($F971)=$G971,HLOOKUP(MONTH(F971),Inputs!$B$11:$M$15,4),1)))</f>
        <v>1</v>
      </c>
      <c r="J971" s="2">
        <v>12</v>
      </c>
      <c r="K971" s="24">
        <f ca="1">$E971*I971*Inputs!$A$2</f>
        <v>10.119999999999999</v>
      </c>
      <c r="L971" s="11">
        <f ca="1">IFERROR(J971/K971,"")</f>
        <v>1.1857707509881423</v>
      </c>
      <c r="M971" s="26">
        <f>J971/((8760)*(E971/1000))</f>
        <v>0.14889815366289458</v>
      </c>
    </row>
    <row r="972" spans="1:13" x14ac:dyDescent="0.25">
      <c r="A972" s="2">
        <v>2270</v>
      </c>
      <c r="B972" s="2"/>
      <c r="C972" s="2" t="s">
        <v>5</v>
      </c>
      <c r="D972" s="2">
        <v>8</v>
      </c>
      <c r="E972" s="2">
        <v>4.5999999999999996</v>
      </c>
      <c r="F972" s="12">
        <v>40603</v>
      </c>
      <c r="G972" s="18">
        <v>2012</v>
      </c>
      <c r="H972" s="2">
        <f ca="1">IF(G972=Inputs!$A$4,1,0)</f>
        <v>0</v>
      </c>
      <c r="I972" s="21">
        <f ca="1">IF(H972=1,HLOOKUP(MONTH(F972),Inputs!$B$11:$M$15,5),IF(YEAR($F972)&gt;$G972,0,IF(YEAR($F972)=$G972,HLOOKUP(MONTH(F972),Inputs!$B$11:$M$15,4),1)))</f>
        <v>1</v>
      </c>
      <c r="J972" s="2">
        <v>6</v>
      </c>
      <c r="K972" s="24">
        <f ca="1">$E972*I972*Inputs!$A$2</f>
        <v>5.0599999999999996</v>
      </c>
      <c r="L972" s="11">
        <f ca="1">IFERROR(J972/K972,"")</f>
        <v>1.1857707509881423</v>
      </c>
      <c r="M972" s="26">
        <f>J972/((8760)*(E972/1000))</f>
        <v>0.14889815366289458</v>
      </c>
    </row>
    <row r="973" spans="1:13" x14ac:dyDescent="0.25">
      <c r="A973" s="2">
        <v>612</v>
      </c>
      <c r="B973" s="2"/>
      <c r="C973" s="2" t="s">
        <v>5</v>
      </c>
      <c r="D973" s="2">
        <v>8</v>
      </c>
      <c r="E973" s="2">
        <v>4.5999999999999996</v>
      </c>
      <c r="F973" s="12">
        <v>40269</v>
      </c>
      <c r="G973" s="18">
        <v>2013</v>
      </c>
      <c r="H973" s="2">
        <f ca="1">IF(G973=Inputs!$A$4,1,0)</f>
        <v>0</v>
      </c>
      <c r="I973" s="21">
        <f ca="1">IF(H973=1,HLOOKUP(MONTH(F973),Inputs!$B$11:$M$15,5),IF(YEAR($F973)&gt;$G973,0,IF(YEAR($F973)=$G973,HLOOKUP(MONTH(F973),Inputs!$B$11:$M$15,4),1)))</f>
        <v>1</v>
      </c>
      <c r="J973" s="2">
        <v>6</v>
      </c>
      <c r="K973" s="24">
        <f ca="1">$E973*I973*Inputs!$A$2</f>
        <v>5.0599999999999996</v>
      </c>
      <c r="L973" s="11">
        <f ca="1">IFERROR(J973/K973,"")</f>
        <v>1.1857707509881423</v>
      </c>
      <c r="M973" s="26">
        <f>J973/((8760)*(E973/1000))</f>
        <v>0.14889815366289458</v>
      </c>
    </row>
    <row r="974" spans="1:13" x14ac:dyDescent="0.25">
      <c r="A974" s="2">
        <v>2270</v>
      </c>
      <c r="B974" s="2"/>
      <c r="C974" s="2" t="s">
        <v>5</v>
      </c>
      <c r="D974" s="2">
        <v>8</v>
      </c>
      <c r="E974" s="2">
        <v>4.5999999999999996</v>
      </c>
      <c r="F974" s="12">
        <v>40603</v>
      </c>
      <c r="G974" s="18">
        <v>2013</v>
      </c>
      <c r="H974" s="2">
        <f ca="1">IF(G974=Inputs!$A$4,1,0)</f>
        <v>0</v>
      </c>
      <c r="I974" s="21">
        <f ca="1">IF(H974=1,HLOOKUP(MONTH(F974),Inputs!$B$11:$M$15,5),IF(YEAR($F974)&gt;$G974,0,IF(YEAR($F974)=$G974,HLOOKUP(MONTH(F974),Inputs!$B$11:$M$15,4),1)))</f>
        <v>1</v>
      </c>
      <c r="J974" s="2">
        <v>6</v>
      </c>
      <c r="K974" s="24">
        <f ca="1">$E974*I974*Inputs!$A$2</f>
        <v>5.0599999999999996</v>
      </c>
      <c r="L974" s="11">
        <f ca="1">IFERROR(J974/K974,"")</f>
        <v>1.1857707509881423</v>
      </c>
      <c r="M974" s="26">
        <f>J974/((8760)*(E974/1000))</f>
        <v>0.14889815366289458</v>
      </c>
    </row>
    <row r="975" spans="1:13" x14ac:dyDescent="0.25">
      <c r="A975" s="2">
        <v>8344</v>
      </c>
      <c r="B975" s="2"/>
      <c r="C975" s="2" t="s">
        <v>5</v>
      </c>
      <c r="D975" s="2">
        <v>13</v>
      </c>
      <c r="E975" s="2">
        <v>4.5999999999999996</v>
      </c>
      <c r="F975" s="12">
        <v>41122</v>
      </c>
      <c r="G975" s="18">
        <v>2013</v>
      </c>
      <c r="H975" s="2">
        <f ca="1">IF(G975=Inputs!$A$4,1,0)</f>
        <v>0</v>
      </c>
      <c r="I975" s="21">
        <f ca="1">IF(H975=1,HLOOKUP(MONTH(F975),Inputs!$B$11:$M$15,5),IF(YEAR($F975)&gt;$G975,0,IF(YEAR($F975)=$G975,HLOOKUP(MONTH(F975),Inputs!$B$11:$M$15,4),1)))</f>
        <v>1</v>
      </c>
      <c r="J975" s="2">
        <v>6</v>
      </c>
      <c r="K975" s="24">
        <f ca="1">$E975*I975*Inputs!$A$2</f>
        <v>5.0599999999999996</v>
      </c>
      <c r="L975" s="11">
        <f ca="1">IFERROR(J975/K975,"")</f>
        <v>1.1857707509881423</v>
      </c>
      <c r="M975" s="26">
        <f>J975/((8760)*(E975/1000))</f>
        <v>0.14889815366289458</v>
      </c>
    </row>
    <row r="976" spans="1:13" x14ac:dyDescent="0.25">
      <c r="A976" s="2">
        <v>8348</v>
      </c>
      <c r="B976" s="2"/>
      <c r="C976" s="2" t="s">
        <v>5</v>
      </c>
      <c r="D976" s="2">
        <v>13</v>
      </c>
      <c r="E976" s="2">
        <v>4.5999999999999996</v>
      </c>
      <c r="F976" s="12">
        <v>41122</v>
      </c>
      <c r="G976" s="18">
        <v>2013</v>
      </c>
      <c r="H976" s="2">
        <f ca="1">IF(G976=Inputs!$A$4,1,0)</f>
        <v>0</v>
      </c>
      <c r="I976" s="21">
        <f ca="1">IF(H976=1,HLOOKUP(MONTH(F976),Inputs!$B$11:$M$15,5),IF(YEAR($F976)&gt;$G976,0,IF(YEAR($F976)=$G976,HLOOKUP(MONTH(F976),Inputs!$B$11:$M$15,4),1)))</f>
        <v>1</v>
      </c>
      <c r="J976" s="2">
        <v>6</v>
      </c>
      <c r="K976" s="24">
        <f ca="1">$E976*I976*Inputs!$A$2</f>
        <v>5.0599999999999996</v>
      </c>
      <c r="L976" s="11">
        <f ca="1">IFERROR(J976/K976,"")</f>
        <v>1.1857707509881423</v>
      </c>
      <c r="M976" s="26">
        <f>J976/((8760)*(E976/1000))</f>
        <v>0.14889815366289458</v>
      </c>
    </row>
    <row r="977" spans="1:13" x14ac:dyDescent="0.25">
      <c r="A977" s="2">
        <v>8366</v>
      </c>
      <c r="B977" s="2"/>
      <c r="C977" s="2" t="s">
        <v>5</v>
      </c>
      <c r="D977" s="2">
        <v>13</v>
      </c>
      <c r="E977" s="2">
        <v>4.5999999999999996</v>
      </c>
      <c r="F977" s="12">
        <v>41122</v>
      </c>
      <c r="G977" s="18">
        <v>2013</v>
      </c>
      <c r="H977" s="2">
        <f ca="1">IF(G977=Inputs!$A$4,1,0)</f>
        <v>0</v>
      </c>
      <c r="I977" s="21">
        <f ca="1">IF(H977=1,HLOOKUP(MONTH(F977),Inputs!$B$11:$M$15,5),IF(YEAR($F977)&gt;$G977,0,IF(YEAR($F977)=$G977,HLOOKUP(MONTH(F977),Inputs!$B$11:$M$15,4),1)))</f>
        <v>1</v>
      </c>
      <c r="J977" s="2">
        <v>6</v>
      </c>
      <c r="K977" s="24">
        <f ca="1">$E977*I977*Inputs!$A$2</f>
        <v>5.0599999999999996</v>
      </c>
      <c r="L977" s="11">
        <f ca="1">IFERROR(J977/K977,"")</f>
        <v>1.1857707509881423</v>
      </c>
      <c r="M977" s="26">
        <f>J977/((8760)*(E977/1000))</f>
        <v>0.14889815366289458</v>
      </c>
    </row>
    <row r="978" spans="1:13" x14ac:dyDescent="0.25">
      <c r="A978" s="2">
        <v>8394</v>
      </c>
      <c r="B978" s="2"/>
      <c r="C978" s="2" t="s">
        <v>5</v>
      </c>
      <c r="D978" s="2">
        <v>6</v>
      </c>
      <c r="E978" s="2">
        <v>4.5999999999999996</v>
      </c>
      <c r="F978" s="12">
        <v>41183</v>
      </c>
      <c r="G978" s="18">
        <v>2013</v>
      </c>
      <c r="H978" s="2">
        <f ca="1">IF(G978=Inputs!$A$4,1,0)</f>
        <v>0</v>
      </c>
      <c r="I978" s="21">
        <f ca="1">IF(H978=1,HLOOKUP(MONTH(F978),Inputs!$B$11:$M$15,5),IF(YEAR($F978)&gt;$G978,0,IF(YEAR($F978)=$G978,HLOOKUP(MONTH(F978),Inputs!$B$11:$M$15,4),1)))</f>
        <v>1</v>
      </c>
      <c r="J978" s="2">
        <v>6</v>
      </c>
      <c r="K978" s="24">
        <f ca="1">$E978*I978*Inputs!$A$2</f>
        <v>5.0599999999999996</v>
      </c>
      <c r="L978" s="11">
        <f ca="1">IFERROR(J978/K978,"")</f>
        <v>1.1857707509881423</v>
      </c>
      <c r="M978" s="26">
        <f>J978/((8760)*(E978/1000))</f>
        <v>0.14889815366289458</v>
      </c>
    </row>
    <row r="979" spans="1:13" x14ac:dyDescent="0.25">
      <c r="A979" s="2">
        <v>8399</v>
      </c>
      <c r="B979" s="2"/>
      <c r="C979" s="2" t="s">
        <v>5</v>
      </c>
      <c r="D979" s="2">
        <v>6</v>
      </c>
      <c r="E979" s="2">
        <v>4.5999999999999996</v>
      </c>
      <c r="F979" s="12">
        <v>41183</v>
      </c>
      <c r="G979" s="18">
        <v>2013</v>
      </c>
      <c r="H979" s="2">
        <f ca="1">IF(G979=Inputs!$A$4,1,0)</f>
        <v>0</v>
      </c>
      <c r="I979" s="21">
        <f ca="1">IF(H979=1,HLOOKUP(MONTH(F979),Inputs!$B$11:$M$15,5),IF(YEAR($F979)&gt;$G979,0,IF(YEAR($F979)=$G979,HLOOKUP(MONTH(F979),Inputs!$B$11:$M$15,4),1)))</f>
        <v>1</v>
      </c>
      <c r="J979" s="2">
        <v>6</v>
      </c>
      <c r="K979" s="24">
        <f ca="1">$E979*I979*Inputs!$A$2</f>
        <v>5.0599999999999996</v>
      </c>
      <c r="L979" s="11">
        <f ca="1">IFERROR(J979/K979,"")</f>
        <v>1.1857707509881423</v>
      </c>
      <c r="M979" s="26">
        <f>J979/((8760)*(E979/1000))</f>
        <v>0.14889815366289458</v>
      </c>
    </row>
    <row r="980" spans="1:13" x14ac:dyDescent="0.25">
      <c r="A980" s="2">
        <v>612</v>
      </c>
      <c r="B980" s="2"/>
      <c r="C980" s="2" t="s">
        <v>5</v>
      </c>
      <c r="D980" s="2">
        <v>8</v>
      </c>
      <c r="E980" s="2">
        <v>4.5999999999999996</v>
      </c>
      <c r="F980" s="12">
        <v>40269</v>
      </c>
      <c r="G980" s="18">
        <v>2014</v>
      </c>
      <c r="H980" s="2">
        <f ca="1">IF(G980=Inputs!$A$4,1,0)</f>
        <v>0</v>
      </c>
      <c r="I980" s="21">
        <f ca="1">IF(H980=1,HLOOKUP(MONTH(F980),Inputs!$B$11:$M$15,5),IF(YEAR($F980)&gt;$G980,0,IF(YEAR($F980)=$G980,HLOOKUP(MONTH(F980),Inputs!$B$11:$M$15,4),1)))</f>
        <v>1</v>
      </c>
      <c r="J980" s="2">
        <v>6</v>
      </c>
      <c r="K980" s="24">
        <f ca="1">$E980*I980*Inputs!$A$2</f>
        <v>5.0599999999999996</v>
      </c>
      <c r="L980" s="11">
        <f ca="1">IFERROR(J980/K980,"")</f>
        <v>1.1857707509881423</v>
      </c>
      <c r="M980" s="26">
        <f>J980/((8760)*(E980/1000))</f>
        <v>0.14889815366289458</v>
      </c>
    </row>
    <row r="981" spans="1:13" x14ac:dyDescent="0.25">
      <c r="A981" s="2">
        <v>2270</v>
      </c>
      <c r="B981" s="2"/>
      <c r="C981" s="2" t="s">
        <v>5</v>
      </c>
      <c r="D981" s="2">
        <v>8</v>
      </c>
      <c r="E981" s="2">
        <v>4.5999999999999996</v>
      </c>
      <c r="F981" s="12">
        <v>40603</v>
      </c>
      <c r="G981" s="18">
        <v>2014</v>
      </c>
      <c r="H981" s="2">
        <f ca="1">IF(G981=Inputs!$A$4,1,0)</f>
        <v>0</v>
      </c>
      <c r="I981" s="21">
        <f ca="1">IF(H981=1,HLOOKUP(MONTH(F981),Inputs!$B$11:$M$15,5),IF(YEAR($F981)&gt;$G981,0,IF(YEAR($F981)=$G981,HLOOKUP(MONTH(F981),Inputs!$B$11:$M$15,4),1)))</f>
        <v>1</v>
      </c>
      <c r="J981" s="2">
        <v>6</v>
      </c>
      <c r="K981" s="24">
        <f ca="1">$E981*I981*Inputs!$A$2</f>
        <v>5.0599999999999996</v>
      </c>
      <c r="L981" s="11">
        <f ca="1">IFERROR(J981/K981,"")</f>
        <v>1.1857707509881423</v>
      </c>
      <c r="M981" s="26">
        <f>J981/((8760)*(E981/1000))</f>
        <v>0.14889815366289458</v>
      </c>
    </row>
    <row r="982" spans="1:13" x14ac:dyDescent="0.25">
      <c r="A982" s="2">
        <v>8344</v>
      </c>
      <c r="B982" s="2"/>
      <c r="C982" s="2" t="s">
        <v>5</v>
      </c>
      <c r="D982" s="2">
        <v>13</v>
      </c>
      <c r="E982" s="2">
        <v>4.5999999999999996</v>
      </c>
      <c r="F982" s="12">
        <v>41122</v>
      </c>
      <c r="G982" s="18">
        <v>2014</v>
      </c>
      <c r="H982" s="2">
        <f ca="1">IF(G982=Inputs!$A$4,1,0)</f>
        <v>0</v>
      </c>
      <c r="I982" s="21">
        <f ca="1">IF(H982=1,HLOOKUP(MONTH(F982),Inputs!$B$11:$M$15,5),IF(YEAR($F982)&gt;$G982,0,IF(YEAR($F982)=$G982,HLOOKUP(MONTH(F982),Inputs!$B$11:$M$15,4),1)))</f>
        <v>1</v>
      </c>
      <c r="J982" s="2">
        <v>6</v>
      </c>
      <c r="K982" s="24">
        <f ca="1">$E982*I982*Inputs!$A$2</f>
        <v>5.0599999999999996</v>
      </c>
      <c r="L982" s="11">
        <f ca="1">IFERROR(J982/K982,"")</f>
        <v>1.1857707509881423</v>
      </c>
      <c r="M982" s="26">
        <f>J982/((8760)*(E982/1000))</f>
        <v>0.14889815366289458</v>
      </c>
    </row>
    <row r="983" spans="1:13" x14ac:dyDescent="0.25">
      <c r="A983" s="2">
        <v>8366</v>
      </c>
      <c r="B983" s="2"/>
      <c r="C983" s="2" t="s">
        <v>5</v>
      </c>
      <c r="D983" s="2">
        <v>13</v>
      </c>
      <c r="E983" s="2">
        <v>4.5999999999999996</v>
      </c>
      <c r="F983" s="12">
        <v>41122</v>
      </c>
      <c r="G983" s="18">
        <v>2014</v>
      </c>
      <c r="H983" s="2">
        <f ca="1">IF(G983=Inputs!$A$4,1,0)</f>
        <v>0</v>
      </c>
      <c r="I983" s="21">
        <f ca="1">IF(H983=1,HLOOKUP(MONTH(F983),Inputs!$B$11:$M$15,5),IF(YEAR($F983)&gt;$G983,0,IF(YEAR($F983)=$G983,HLOOKUP(MONTH(F983),Inputs!$B$11:$M$15,4),1)))</f>
        <v>1</v>
      </c>
      <c r="J983" s="2">
        <v>6</v>
      </c>
      <c r="K983" s="24">
        <f ca="1">$E983*I983*Inputs!$A$2</f>
        <v>5.0599999999999996</v>
      </c>
      <c r="L983" s="11">
        <f ca="1">IFERROR(J983/K983,"")</f>
        <v>1.1857707509881423</v>
      </c>
      <c r="M983" s="26">
        <f>J983/((8760)*(E983/1000))</f>
        <v>0.14889815366289458</v>
      </c>
    </row>
    <row r="984" spans="1:13" x14ac:dyDescent="0.25">
      <c r="A984" s="2">
        <v>8394</v>
      </c>
      <c r="B984" s="2"/>
      <c r="C984" s="2" t="s">
        <v>5</v>
      </c>
      <c r="D984" s="2">
        <v>6</v>
      </c>
      <c r="E984" s="2">
        <v>4.5999999999999996</v>
      </c>
      <c r="F984" s="12">
        <v>41183</v>
      </c>
      <c r="G984" s="18">
        <v>2014</v>
      </c>
      <c r="H984" s="2">
        <f ca="1">IF(G984=Inputs!$A$4,1,0)</f>
        <v>0</v>
      </c>
      <c r="I984" s="21">
        <f ca="1">IF(H984=1,HLOOKUP(MONTH(F984),Inputs!$B$11:$M$15,5),IF(YEAR($F984)&gt;$G984,0,IF(YEAR($F984)=$G984,HLOOKUP(MONTH(F984),Inputs!$B$11:$M$15,4),1)))</f>
        <v>1</v>
      </c>
      <c r="J984" s="2">
        <v>6</v>
      </c>
      <c r="K984" s="24">
        <f ca="1">$E984*I984*Inputs!$A$2</f>
        <v>5.0599999999999996</v>
      </c>
      <c r="L984" s="11">
        <f ca="1">IFERROR(J984/K984,"")</f>
        <v>1.1857707509881423</v>
      </c>
      <c r="M984" s="26">
        <f>J984/((8760)*(E984/1000))</f>
        <v>0.14889815366289458</v>
      </c>
    </row>
    <row r="985" spans="1:13" x14ac:dyDescent="0.25">
      <c r="A985" s="2">
        <v>8399</v>
      </c>
      <c r="B985" s="2"/>
      <c r="C985" s="2" t="s">
        <v>5</v>
      </c>
      <c r="D985" s="2">
        <v>6</v>
      </c>
      <c r="E985" s="2">
        <v>4.5999999999999996</v>
      </c>
      <c r="F985" s="12">
        <v>41183</v>
      </c>
      <c r="G985" s="18">
        <v>2014</v>
      </c>
      <c r="H985" s="2">
        <f ca="1">IF(G985=Inputs!$A$4,1,0)</f>
        <v>0</v>
      </c>
      <c r="I985" s="21">
        <f ca="1">IF(H985=1,HLOOKUP(MONTH(F985),Inputs!$B$11:$M$15,5),IF(YEAR($F985)&gt;$G985,0,IF(YEAR($F985)=$G985,HLOOKUP(MONTH(F985),Inputs!$B$11:$M$15,4),1)))</f>
        <v>1</v>
      </c>
      <c r="J985" s="2">
        <v>6</v>
      </c>
      <c r="K985" s="24">
        <f ca="1">$E985*I985*Inputs!$A$2</f>
        <v>5.0599999999999996</v>
      </c>
      <c r="L985" s="11">
        <f ca="1">IFERROR(J985/K985,"")</f>
        <v>1.1857707509881423</v>
      </c>
      <c r="M985" s="26">
        <f>J985/((8760)*(E985/1000))</f>
        <v>0.14889815366289458</v>
      </c>
    </row>
    <row r="986" spans="1:13" x14ac:dyDescent="0.25">
      <c r="A986" s="2">
        <v>8410</v>
      </c>
      <c r="B986" s="2"/>
      <c r="C986" s="2" t="s">
        <v>5</v>
      </c>
      <c r="D986" s="2">
        <v>6</v>
      </c>
      <c r="E986" s="2">
        <v>2.2999999999999998</v>
      </c>
      <c r="F986" s="12">
        <v>41153</v>
      </c>
      <c r="G986" s="18">
        <v>2014</v>
      </c>
      <c r="H986" s="2">
        <f ca="1">IF(G986=Inputs!$A$4,1,0)</f>
        <v>0</v>
      </c>
      <c r="I986" s="21">
        <f ca="1">IF(H986=1,HLOOKUP(MONTH(F986),Inputs!$B$11:$M$15,5),IF(YEAR($F986)&gt;$G986,0,IF(YEAR($F986)=$G986,HLOOKUP(MONTH(F986),Inputs!$B$11:$M$15,4),1)))</f>
        <v>1</v>
      </c>
      <c r="J986" s="2">
        <v>3</v>
      </c>
      <c r="K986" s="24">
        <f ca="1">$E986*I986*Inputs!$A$2</f>
        <v>2.5299999999999998</v>
      </c>
      <c r="L986" s="11">
        <f ca="1">IFERROR(J986/K986,"")</f>
        <v>1.1857707509881423</v>
      </c>
      <c r="M986" s="26">
        <f>J986/((8760)*(E986/1000))</f>
        <v>0.14889815366289458</v>
      </c>
    </row>
    <row r="987" spans="1:13" x14ac:dyDescent="0.25">
      <c r="A987" s="2">
        <v>8415</v>
      </c>
      <c r="B987" s="2"/>
      <c r="C987" s="2" t="s">
        <v>5</v>
      </c>
      <c r="D987" s="2">
        <v>6</v>
      </c>
      <c r="E987" s="2">
        <v>11.5</v>
      </c>
      <c r="F987" s="12">
        <v>41153</v>
      </c>
      <c r="G987" s="18">
        <v>2014</v>
      </c>
      <c r="H987" s="2">
        <f ca="1">IF(G987=Inputs!$A$4,1,0)</f>
        <v>0</v>
      </c>
      <c r="I987" s="21">
        <f ca="1">IF(H987=1,HLOOKUP(MONTH(F987),Inputs!$B$11:$M$15,5),IF(YEAR($F987)&gt;$G987,0,IF(YEAR($F987)=$G987,HLOOKUP(MONTH(F987),Inputs!$B$11:$M$15,4),1)))</f>
        <v>1</v>
      </c>
      <c r="J987" s="2">
        <v>15</v>
      </c>
      <c r="K987" s="24">
        <f ca="1">$E987*I987*Inputs!$A$2</f>
        <v>12.65</v>
      </c>
      <c r="L987" s="11">
        <f ca="1">IFERROR(J987/K987,"")</f>
        <v>1.1857707509881423</v>
      </c>
      <c r="M987" s="26">
        <f>J987/((8760)*(E987/1000))</f>
        <v>0.14889815366289458</v>
      </c>
    </row>
    <row r="988" spans="1:13" x14ac:dyDescent="0.25">
      <c r="A988" s="2">
        <v>958</v>
      </c>
      <c r="B988" s="2"/>
      <c r="C988" s="2" t="s">
        <v>5</v>
      </c>
      <c r="D988" s="2">
        <v>9</v>
      </c>
      <c r="E988" s="2">
        <v>3.0659999999999998</v>
      </c>
      <c r="F988" s="12">
        <v>40422</v>
      </c>
      <c r="G988" s="18">
        <v>2014</v>
      </c>
      <c r="H988" s="2">
        <f ca="1">IF(G988=Inputs!$A$4,1,0)</f>
        <v>0</v>
      </c>
      <c r="I988" s="21">
        <f ca="1">IF(H988=1,HLOOKUP(MONTH(F988),Inputs!$B$11:$M$15,5),IF(YEAR($F988)&gt;$G988,0,IF(YEAR($F988)=$G988,HLOOKUP(MONTH(F988),Inputs!$B$11:$M$15,4),1)))</f>
        <v>1</v>
      </c>
      <c r="J988" s="2">
        <v>4</v>
      </c>
      <c r="K988" s="24">
        <f ca="1">$E988*I988*Inputs!$A$2</f>
        <v>3.3726000000000003</v>
      </c>
      <c r="L988" s="11">
        <f ca="1">IFERROR(J988/K988,"")</f>
        <v>1.1860285832888571</v>
      </c>
      <c r="M988" s="26">
        <f>J988/((8760)*(E988/1000))</f>
        <v>0.14893052986503916</v>
      </c>
    </row>
    <row r="989" spans="1:13" x14ac:dyDescent="0.25">
      <c r="A989" s="2">
        <v>1822</v>
      </c>
      <c r="B989" s="2"/>
      <c r="C989" s="2" t="s">
        <v>5</v>
      </c>
      <c r="D989" s="2">
        <v>2</v>
      </c>
      <c r="E989" s="2">
        <v>9.89</v>
      </c>
      <c r="F989" s="12">
        <v>40269</v>
      </c>
      <c r="G989" s="18">
        <v>2011</v>
      </c>
      <c r="H989" s="2">
        <f ca="1">IF(G989=Inputs!$A$4,1,0)</f>
        <v>0</v>
      </c>
      <c r="I989" s="21">
        <f ca="1">IF(H989=1,HLOOKUP(MONTH(F989),Inputs!$B$11:$M$15,5),IF(YEAR($F989)&gt;$G989,0,IF(YEAR($F989)=$G989,HLOOKUP(MONTH(F989),Inputs!$B$11:$M$15,4),1)))</f>
        <v>1</v>
      </c>
      <c r="J989" s="2">
        <v>13</v>
      </c>
      <c r="K989" s="24">
        <f ca="1">$E989*I989*Inputs!$A$2</f>
        <v>10.879000000000001</v>
      </c>
      <c r="L989" s="11">
        <f ca="1">IFERROR(J989/K989,"")</f>
        <v>1.1949627723136316</v>
      </c>
      <c r="M989" s="26">
        <f>J989/((8760)*(E989/1000))</f>
        <v>0.15005240291609528</v>
      </c>
    </row>
    <row r="990" spans="1:13" x14ac:dyDescent="0.25">
      <c r="A990" s="2">
        <v>1822</v>
      </c>
      <c r="B990" s="2"/>
      <c r="C990" s="2" t="s">
        <v>5</v>
      </c>
      <c r="D990" s="2">
        <v>2</v>
      </c>
      <c r="E990" s="2">
        <v>9.89</v>
      </c>
      <c r="F990" s="12">
        <v>40269</v>
      </c>
      <c r="G990" s="18">
        <v>2013</v>
      </c>
      <c r="H990" s="2">
        <f ca="1">IF(G990=Inputs!$A$4,1,0)</f>
        <v>0</v>
      </c>
      <c r="I990" s="21">
        <f ca="1">IF(H990=1,HLOOKUP(MONTH(F990),Inputs!$B$11:$M$15,5),IF(YEAR($F990)&gt;$G990,0,IF(YEAR($F990)=$G990,HLOOKUP(MONTH(F990),Inputs!$B$11:$M$15,4),1)))</f>
        <v>1</v>
      </c>
      <c r="J990" s="2">
        <v>13</v>
      </c>
      <c r="K990" s="24">
        <f ca="1">$E990*I990*Inputs!$A$2</f>
        <v>10.879000000000001</v>
      </c>
      <c r="L990" s="11">
        <f ca="1">IFERROR(J990/K990,"")</f>
        <v>1.1949627723136316</v>
      </c>
      <c r="M990" s="26">
        <f>J990/((8760)*(E990/1000))</f>
        <v>0.15005240291609528</v>
      </c>
    </row>
    <row r="991" spans="1:13" x14ac:dyDescent="0.25">
      <c r="A991" s="2">
        <v>8420</v>
      </c>
      <c r="B991" s="2"/>
      <c r="C991" s="2" t="s">
        <v>5</v>
      </c>
      <c r="D991" s="2">
        <v>6</v>
      </c>
      <c r="E991" s="2">
        <v>9.89</v>
      </c>
      <c r="F991" s="12">
        <v>41153</v>
      </c>
      <c r="G991" s="18">
        <v>2013</v>
      </c>
      <c r="H991" s="2">
        <f ca="1">IF(G991=Inputs!$A$4,1,0)</f>
        <v>0</v>
      </c>
      <c r="I991" s="21">
        <f ca="1">IF(H991=1,HLOOKUP(MONTH(F991),Inputs!$B$11:$M$15,5),IF(YEAR($F991)&gt;$G991,0,IF(YEAR($F991)=$G991,HLOOKUP(MONTH(F991),Inputs!$B$11:$M$15,4),1)))</f>
        <v>1</v>
      </c>
      <c r="J991" s="2">
        <v>13</v>
      </c>
      <c r="K991" s="24">
        <f ca="1">$E991*I991*Inputs!$A$2</f>
        <v>10.879000000000001</v>
      </c>
      <c r="L991" s="11">
        <f ca="1">IFERROR(J991/K991,"")</f>
        <v>1.1949627723136316</v>
      </c>
      <c r="M991" s="26">
        <f>J991/((8760)*(E991/1000))</f>
        <v>0.15005240291609528</v>
      </c>
    </row>
    <row r="992" spans="1:13" x14ac:dyDescent="0.25">
      <c r="A992" s="2">
        <v>8420</v>
      </c>
      <c r="B992" s="2"/>
      <c r="C992" s="2" t="s">
        <v>5</v>
      </c>
      <c r="D992" s="2">
        <v>6</v>
      </c>
      <c r="E992" s="2">
        <v>9.89</v>
      </c>
      <c r="F992" s="12">
        <v>41153</v>
      </c>
      <c r="G992" s="18">
        <v>2014</v>
      </c>
      <c r="H992" s="2">
        <f ca="1">IF(G992=Inputs!$A$4,1,0)</f>
        <v>0</v>
      </c>
      <c r="I992" s="21">
        <f ca="1">IF(H992=1,HLOOKUP(MONTH(F992),Inputs!$B$11:$M$15,5),IF(YEAR($F992)&gt;$G992,0,IF(YEAR($F992)=$G992,HLOOKUP(MONTH(F992),Inputs!$B$11:$M$15,4),1)))</f>
        <v>1</v>
      </c>
      <c r="J992" s="2">
        <v>13</v>
      </c>
      <c r="K992" s="24">
        <f ca="1">$E992*I992*Inputs!$A$2</f>
        <v>10.879000000000001</v>
      </c>
      <c r="L992" s="11">
        <f ca="1">IFERROR(J992/K992,"")</f>
        <v>1.1949627723136316</v>
      </c>
      <c r="M992" s="26">
        <f>J992/((8760)*(E992/1000))</f>
        <v>0.15005240291609528</v>
      </c>
    </row>
    <row r="993" spans="1:13" x14ac:dyDescent="0.25">
      <c r="A993" s="2">
        <v>330</v>
      </c>
      <c r="B993" s="2"/>
      <c r="C993" s="2" t="s">
        <v>5</v>
      </c>
      <c r="D993" s="2">
        <v>9</v>
      </c>
      <c r="E993" s="2">
        <v>9.8800000000000008</v>
      </c>
      <c r="F993" s="12">
        <v>40148</v>
      </c>
      <c r="G993" s="18">
        <v>2010</v>
      </c>
      <c r="H993" s="2">
        <f ca="1">IF(G993=Inputs!$A$4,1,0)</f>
        <v>0</v>
      </c>
      <c r="I993" s="21">
        <f ca="1">IF(H993=1,HLOOKUP(MONTH(F993),Inputs!$B$11:$M$15,5),IF(YEAR($F993)&gt;$G993,0,IF(YEAR($F993)=$G993,HLOOKUP(MONTH(F993),Inputs!$B$11:$M$15,4),1)))</f>
        <v>1</v>
      </c>
      <c r="J993" s="2">
        <v>13</v>
      </c>
      <c r="K993" s="24">
        <f ca="1">$E993*I993*Inputs!$A$2</f>
        <v>10.868000000000002</v>
      </c>
      <c r="L993" s="11">
        <f ca="1">IFERROR(J993/K993,"")</f>
        <v>1.1961722488038276</v>
      </c>
      <c r="M993" s="26">
        <f>J993/((8760)*(E993/1000))</f>
        <v>0.15020427781783222</v>
      </c>
    </row>
    <row r="994" spans="1:13" x14ac:dyDescent="0.25">
      <c r="A994" s="2">
        <v>330</v>
      </c>
      <c r="B994" s="2"/>
      <c r="C994" s="2" t="s">
        <v>5</v>
      </c>
      <c r="D994" s="2">
        <v>9</v>
      </c>
      <c r="E994" s="2">
        <v>9.8800000000000008</v>
      </c>
      <c r="F994" s="12">
        <v>40148</v>
      </c>
      <c r="G994" s="18">
        <v>2011</v>
      </c>
      <c r="H994" s="2">
        <f ca="1">IF(G994=Inputs!$A$4,1,0)</f>
        <v>0</v>
      </c>
      <c r="I994" s="21">
        <f ca="1">IF(H994=1,HLOOKUP(MONTH(F994),Inputs!$B$11:$M$15,5),IF(YEAR($F994)&gt;$G994,0,IF(YEAR($F994)=$G994,HLOOKUP(MONTH(F994),Inputs!$B$11:$M$15,4),1)))</f>
        <v>1</v>
      </c>
      <c r="J994" s="2">
        <v>13</v>
      </c>
      <c r="K994" s="24">
        <f ca="1">$E994*I994*Inputs!$A$2</f>
        <v>10.868000000000002</v>
      </c>
      <c r="L994" s="11">
        <f ca="1">IFERROR(J994/K994,"")</f>
        <v>1.1961722488038276</v>
      </c>
      <c r="M994" s="26">
        <f>J994/((8760)*(E994/1000))</f>
        <v>0.15020427781783222</v>
      </c>
    </row>
    <row r="995" spans="1:13" x14ac:dyDescent="0.25">
      <c r="A995" s="2">
        <v>330</v>
      </c>
      <c r="B995" s="2"/>
      <c r="C995" s="2" t="s">
        <v>5</v>
      </c>
      <c r="D995" s="2">
        <v>9</v>
      </c>
      <c r="E995" s="2">
        <v>9.8800000000000008</v>
      </c>
      <c r="F995" s="12">
        <v>40148</v>
      </c>
      <c r="G995" s="18">
        <v>2012</v>
      </c>
      <c r="H995" s="2">
        <f ca="1">IF(G995=Inputs!$A$4,1,0)</f>
        <v>0</v>
      </c>
      <c r="I995" s="21">
        <f ca="1">IF(H995=1,HLOOKUP(MONTH(F995),Inputs!$B$11:$M$15,5),IF(YEAR($F995)&gt;$G995,0,IF(YEAR($F995)=$G995,HLOOKUP(MONTH(F995),Inputs!$B$11:$M$15,4),1)))</f>
        <v>1</v>
      </c>
      <c r="J995" s="2">
        <v>13</v>
      </c>
      <c r="K995" s="24">
        <f ca="1">$E995*I995*Inputs!$A$2</f>
        <v>10.868000000000002</v>
      </c>
      <c r="L995" s="11">
        <f ca="1">IFERROR(J995/K995,"")</f>
        <v>1.1961722488038276</v>
      </c>
      <c r="M995" s="26">
        <f>J995/((8760)*(E995/1000))</f>
        <v>0.15020427781783222</v>
      </c>
    </row>
    <row r="996" spans="1:13" x14ac:dyDescent="0.25">
      <c r="A996" s="2">
        <v>330</v>
      </c>
      <c r="B996" s="2"/>
      <c r="C996" s="2" t="s">
        <v>5</v>
      </c>
      <c r="D996" s="2">
        <v>9</v>
      </c>
      <c r="E996" s="2">
        <v>9.8800000000000008</v>
      </c>
      <c r="F996" s="12">
        <v>40148</v>
      </c>
      <c r="G996" s="18">
        <v>2013</v>
      </c>
      <c r="H996" s="2">
        <f ca="1">IF(G996=Inputs!$A$4,1,0)</f>
        <v>0</v>
      </c>
      <c r="I996" s="21">
        <f ca="1">IF(H996=1,HLOOKUP(MONTH(F996),Inputs!$B$11:$M$15,5),IF(YEAR($F996)&gt;$G996,0,IF(YEAR($F996)=$G996,HLOOKUP(MONTH(F996),Inputs!$B$11:$M$15,4),1)))</f>
        <v>1</v>
      </c>
      <c r="J996" s="2">
        <v>13</v>
      </c>
      <c r="K996" s="24">
        <f ca="1">$E996*I996*Inputs!$A$2</f>
        <v>10.868000000000002</v>
      </c>
      <c r="L996" s="11">
        <f ca="1">IFERROR(J996/K996,"")</f>
        <v>1.1961722488038276</v>
      </c>
      <c r="M996" s="26">
        <f>J996/((8760)*(E996/1000))</f>
        <v>0.15020427781783222</v>
      </c>
    </row>
    <row r="997" spans="1:13" x14ac:dyDescent="0.25">
      <c r="A997" s="2">
        <v>170</v>
      </c>
      <c r="B997" s="2"/>
      <c r="C997" s="2" t="s">
        <v>5</v>
      </c>
      <c r="D997" s="2">
        <v>2</v>
      </c>
      <c r="E997" s="2">
        <v>3.024</v>
      </c>
      <c r="F997" s="12">
        <v>40087</v>
      </c>
      <c r="G997" s="18">
        <v>2010</v>
      </c>
      <c r="H997" s="2">
        <f ca="1">IF(G997=Inputs!$A$4,1,0)</f>
        <v>0</v>
      </c>
      <c r="I997" s="21">
        <f ca="1">IF(H997=1,HLOOKUP(MONTH(F997),Inputs!$B$11:$M$15,5),IF(YEAR($F997)&gt;$G997,0,IF(YEAR($F997)=$G997,HLOOKUP(MONTH(F997),Inputs!$B$11:$M$15,4),1)))</f>
        <v>1</v>
      </c>
      <c r="J997" s="2">
        <v>4</v>
      </c>
      <c r="K997" s="24">
        <f ca="1">$E997*I997*Inputs!$A$2</f>
        <v>3.3264000000000005</v>
      </c>
      <c r="L997" s="11">
        <f ca="1">IFERROR(J997/K997,"")</f>
        <v>1.2025012025012023</v>
      </c>
      <c r="M997" s="26">
        <f>J997/((8760)*(E997/1000))</f>
        <v>0.15099900944649802</v>
      </c>
    </row>
    <row r="998" spans="1:13" x14ac:dyDescent="0.25">
      <c r="A998" s="2">
        <v>170</v>
      </c>
      <c r="B998" s="2"/>
      <c r="C998" s="2" t="s">
        <v>5</v>
      </c>
      <c r="D998" s="2">
        <v>2</v>
      </c>
      <c r="E998" s="2">
        <v>3.024</v>
      </c>
      <c r="F998" s="12">
        <v>40087</v>
      </c>
      <c r="G998" s="18">
        <v>2011</v>
      </c>
      <c r="H998" s="2">
        <f ca="1">IF(G998=Inputs!$A$4,1,0)</f>
        <v>0</v>
      </c>
      <c r="I998" s="21">
        <f ca="1">IF(H998=1,HLOOKUP(MONTH(F998),Inputs!$B$11:$M$15,5),IF(YEAR($F998)&gt;$G998,0,IF(YEAR($F998)=$G998,HLOOKUP(MONTH(F998),Inputs!$B$11:$M$15,4),1)))</f>
        <v>1</v>
      </c>
      <c r="J998" s="2">
        <v>4</v>
      </c>
      <c r="K998" s="24">
        <f ca="1">$E998*I998*Inputs!$A$2</f>
        <v>3.3264000000000005</v>
      </c>
      <c r="L998" s="11">
        <f ca="1">IFERROR(J998/K998,"")</f>
        <v>1.2025012025012023</v>
      </c>
      <c r="M998" s="26">
        <f>J998/((8760)*(E998/1000))</f>
        <v>0.15099900944649802</v>
      </c>
    </row>
    <row r="999" spans="1:13" x14ac:dyDescent="0.25">
      <c r="A999" s="2">
        <v>170</v>
      </c>
      <c r="B999" s="2"/>
      <c r="C999" s="2" t="s">
        <v>5</v>
      </c>
      <c r="D999" s="2">
        <v>2</v>
      </c>
      <c r="E999" s="2">
        <v>3.024</v>
      </c>
      <c r="F999" s="12">
        <v>40087</v>
      </c>
      <c r="G999" s="18">
        <v>2013</v>
      </c>
      <c r="H999" s="2">
        <f ca="1">IF(G999=Inputs!$A$4,1,0)</f>
        <v>0</v>
      </c>
      <c r="I999" s="21">
        <f ca="1">IF(H999=1,HLOOKUP(MONTH(F999),Inputs!$B$11:$M$15,5),IF(YEAR($F999)&gt;$G999,0,IF(YEAR($F999)=$G999,HLOOKUP(MONTH(F999),Inputs!$B$11:$M$15,4),1)))</f>
        <v>1</v>
      </c>
      <c r="J999" s="2">
        <v>4</v>
      </c>
      <c r="K999" s="24">
        <f ca="1">$E999*I999*Inputs!$A$2</f>
        <v>3.3264000000000005</v>
      </c>
      <c r="L999" s="11">
        <f ca="1">IFERROR(J999/K999,"")</f>
        <v>1.2025012025012023</v>
      </c>
      <c r="M999" s="26">
        <f>J999/((8760)*(E999/1000))</f>
        <v>0.15099900944649802</v>
      </c>
    </row>
    <row r="1000" spans="1:13" x14ac:dyDescent="0.25">
      <c r="A1000" s="2">
        <v>170</v>
      </c>
      <c r="B1000" s="2"/>
      <c r="C1000" s="2" t="s">
        <v>5</v>
      </c>
      <c r="D1000" s="2">
        <v>2</v>
      </c>
      <c r="E1000" s="2">
        <v>3.024</v>
      </c>
      <c r="F1000" s="12">
        <v>40087</v>
      </c>
      <c r="G1000" s="18">
        <v>2014</v>
      </c>
      <c r="H1000" s="2">
        <f ca="1">IF(G1000=Inputs!$A$4,1,0)</f>
        <v>0</v>
      </c>
      <c r="I1000" s="21">
        <f ca="1">IF(H1000=1,HLOOKUP(MONTH(F1000),Inputs!$B$11:$M$15,5),IF(YEAR($F1000)&gt;$G1000,0,IF(YEAR($F1000)=$G1000,HLOOKUP(MONTH(F1000),Inputs!$B$11:$M$15,4),1)))</f>
        <v>1</v>
      </c>
      <c r="J1000" s="2">
        <v>4</v>
      </c>
      <c r="K1000" s="24">
        <f ca="1">$E1000*I1000*Inputs!$A$2</f>
        <v>3.3264000000000005</v>
      </c>
      <c r="L1000" s="11">
        <f ca="1">IFERROR(J1000/K1000,"")</f>
        <v>1.2025012025012023</v>
      </c>
      <c r="M1000" s="26">
        <f>J1000/((8760)*(E1000/1000))</f>
        <v>0.15099900944649802</v>
      </c>
    </row>
    <row r="1001" spans="1:13" x14ac:dyDescent="0.25">
      <c r="A1001" s="2">
        <v>1434</v>
      </c>
      <c r="B1001" s="2"/>
      <c r="C1001" s="2" t="s">
        <v>5</v>
      </c>
      <c r="D1001" s="2">
        <v>2</v>
      </c>
      <c r="E1001" s="2">
        <v>3.78</v>
      </c>
      <c r="F1001" s="12">
        <v>40391</v>
      </c>
      <c r="G1001" s="18">
        <v>2011</v>
      </c>
      <c r="H1001" s="2">
        <f ca="1">IF(G1001=Inputs!$A$4,1,0)</f>
        <v>0</v>
      </c>
      <c r="I1001" s="21">
        <f ca="1">IF(H1001=1,HLOOKUP(MONTH(F1001),Inputs!$B$11:$M$15,5),IF(YEAR($F1001)&gt;$G1001,0,IF(YEAR($F1001)=$G1001,HLOOKUP(MONTH(F1001),Inputs!$B$11:$M$15,4),1)))</f>
        <v>1</v>
      </c>
      <c r="J1001" s="2">
        <v>5</v>
      </c>
      <c r="K1001" s="24">
        <f ca="1">$E1001*I1001*Inputs!$A$2</f>
        <v>4.1580000000000004</v>
      </c>
      <c r="L1001" s="11">
        <f ca="1">IFERROR(J1001/K1001,"")</f>
        <v>1.2025012025012023</v>
      </c>
      <c r="M1001" s="26">
        <f>J1001/((8760)*(E1001/1000))</f>
        <v>0.15099900944649802</v>
      </c>
    </row>
    <row r="1002" spans="1:13" x14ac:dyDescent="0.25">
      <c r="A1002" s="2">
        <v>1434</v>
      </c>
      <c r="B1002" s="2"/>
      <c r="C1002" s="2" t="s">
        <v>5</v>
      </c>
      <c r="D1002" s="2">
        <v>2</v>
      </c>
      <c r="E1002" s="2">
        <v>3.78</v>
      </c>
      <c r="F1002" s="12">
        <v>40391</v>
      </c>
      <c r="G1002" s="18">
        <v>2013</v>
      </c>
      <c r="H1002" s="2">
        <f ca="1">IF(G1002=Inputs!$A$4,1,0)</f>
        <v>0</v>
      </c>
      <c r="I1002" s="21">
        <f ca="1">IF(H1002=1,HLOOKUP(MONTH(F1002),Inputs!$B$11:$M$15,5),IF(YEAR($F1002)&gt;$G1002,0,IF(YEAR($F1002)=$G1002,HLOOKUP(MONTH(F1002),Inputs!$B$11:$M$15,4),1)))</f>
        <v>1</v>
      </c>
      <c r="J1002" s="2">
        <v>5</v>
      </c>
      <c r="K1002" s="24">
        <f ca="1">$E1002*I1002*Inputs!$A$2</f>
        <v>4.1580000000000004</v>
      </c>
      <c r="L1002" s="11">
        <f ca="1">IFERROR(J1002/K1002,"")</f>
        <v>1.2025012025012023</v>
      </c>
      <c r="M1002" s="26">
        <f>J1002/((8760)*(E1002/1000))</f>
        <v>0.15099900944649802</v>
      </c>
    </row>
    <row r="1003" spans="1:13" x14ac:dyDescent="0.25">
      <c r="A1003" s="2">
        <v>2297</v>
      </c>
      <c r="B1003" s="2"/>
      <c r="C1003" s="2" t="s">
        <v>5</v>
      </c>
      <c r="D1003" s="2">
        <v>8</v>
      </c>
      <c r="E1003" s="2">
        <v>5.29</v>
      </c>
      <c r="F1003" s="12">
        <v>40603</v>
      </c>
      <c r="G1003" s="18">
        <v>2012</v>
      </c>
      <c r="H1003" s="2">
        <f ca="1">IF(G1003=Inputs!$A$4,1,0)</f>
        <v>0</v>
      </c>
      <c r="I1003" s="21">
        <f ca="1">IF(H1003=1,HLOOKUP(MONTH(F1003),Inputs!$B$11:$M$15,5),IF(YEAR($F1003)&gt;$G1003,0,IF(YEAR($F1003)=$G1003,HLOOKUP(MONTH(F1003),Inputs!$B$11:$M$15,4),1)))</f>
        <v>1</v>
      </c>
      <c r="J1003" s="2">
        <v>7</v>
      </c>
      <c r="K1003" s="24">
        <f ca="1">$E1003*I1003*Inputs!$A$2</f>
        <v>5.8190000000000008</v>
      </c>
      <c r="L1003" s="11">
        <f ca="1">IFERROR(J1003/K1003,"")</f>
        <v>1.2029558343357964</v>
      </c>
      <c r="M1003" s="26">
        <f>J1003/((8760)*(E1003/1000))</f>
        <v>0.15105609791887856</v>
      </c>
    </row>
    <row r="1004" spans="1:13" x14ac:dyDescent="0.25">
      <c r="A1004" s="2">
        <v>2297</v>
      </c>
      <c r="B1004" s="2"/>
      <c r="C1004" s="2" t="s">
        <v>5</v>
      </c>
      <c r="D1004" s="2">
        <v>8</v>
      </c>
      <c r="E1004" s="2">
        <v>5.29</v>
      </c>
      <c r="F1004" s="12">
        <v>40603</v>
      </c>
      <c r="G1004" s="18">
        <v>2014</v>
      </c>
      <c r="H1004" s="2">
        <f ca="1">IF(G1004=Inputs!$A$4,1,0)</f>
        <v>0</v>
      </c>
      <c r="I1004" s="21">
        <f ca="1">IF(H1004=1,HLOOKUP(MONTH(F1004),Inputs!$B$11:$M$15,5),IF(YEAR($F1004)&gt;$G1004,0,IF(YEAR($F1004)=$G1004,HLOOKUP(MONTH(F1004),Inputs!$B$11:$M$15,4),1)))</f>
        <v>1</v>
      </c>
      <c r="J1004" s="2">
        <v>7</v>
      </c>
      <c r="K1004" s="24">
        <f ca="1">$E1004*I1004*Inputs!$A$2</f>
        <v>5.8190000000000008</v>
      </c>
      <c r="L1004" s="11">
        <f ca="1">IFERROR(J1004/K1004,"")</f>
        <v>1.2029558343357964</v>
      </c>
      <c r="M1004" s="26">
        <f>J1004/((8760)*(E1004/1000))</f>
        <v>0.15105609791887856</v>
      </c>
    </row>
    <row r="1005" spans="1:13" x14ac:dyDescent="0.25">
      <c r="A1005" s="2">
        <v>8376</v>
      </c>
      <c r="B1005" s="2"/>
      <c r="C1005" s="2" t="s">
        <v>5</v>
      </c>
      <c r="D1005" s="2">
        <v>13</v>
      </c>
      <c r="E1005" s="2">
        <v>3.01</v>
      </c>
      <c r="F1005" s="12">
        <v>41153</v>
      </c>
      <c r="G1005" s="18">
        <v>2013</v>
      </c>
      <c r="H1005" s="2">
        <f ca="1">IF(G1005=Inputs!$A$4,1,0)</f>
        <v>0</v>
      </c>
      <c r="I1005" s="21">
        <f ca="1">IF(H1005=1,HLOOKUP(MONTH(F1005),Inputs!$B$11:$M$15,5),IF(YEAR($F1005)&gt;$G1005,0,IF(YEAR($F1005)=$G1005,HLOOKUP(MONTH(F1005),Inputs!$B$11:$M$15,4),1)))</f>
        <v>1</v>
      </c>
      <c r="J1005" s="2">
        <v>4</v>
      </c>
      <c r="K1005" s="24">
        <f ca="1">$E1005*I1005*Inputs!$A$2</f>
        <v>3.3109999999999999</v>
      </c>
      <c r="L1005" s="11">
        <f ca="1">IFERROR(J1005/K1005,"")</f>
        <v>1.2080942313500453</v>
      </c>
      <c r="M1005" s="26">
        <f>J1005/((8760)*(E1005/1000))</f>
        <v>0.1517013304206678</v>
      </c>
    </row>
    <row r="1006" spans="1:13" x14ac:dyDescent="0.25">
      <c r="A1006" s="2">
        <v>8393</v>
      </c>
      <c r="B1006" s="2"/>
      <c r="C1006" s="2" t="s">
        <v>5</v>
      </c>
      <c r="D1006" s="2">
        <v>6</v>
      </c>
      <c r="E1006" s="2">
        <v>6.02</v>
      </c>
      <c r="F1006" s="12">
        <v>41153</v>
      </c>
      <c r="G1006" s="18">
        <v>2013</v>
      </c>
      <c r="H1006" s="2">
        <f ca="1">IF(G1006=Inputs!$A$4,1,0)</f>
        <v>0</v>
      </c>
      <c r="I1006" s="21">
        <f ca="1">IF(H1006=1,HLOOKUP(MONTH(F1006),Inputs!$B$11:$M$15,5),IF(YEAR($F1006)&gt;$G1006,0,IF(YEAR($F1006)=$G1006,HLOOKUP(MONTH(F1006),Inputs!$B$11:$M$15,4),1)))</f>
        <v>1</v>
      </c>
      <c r="J1006" s="2">
        <v>8</v>
      </c>
      <c r="K1006" s="24">
        <f ca="1">$E1006*I1006*Inputs!$A$2</f>
        <v>6.6219999999999999</v>
      </c>
      <c r="L1006" s="11">
        <f ca="1">IFERROR(J1006/K1006,"")</f>
        <v>1.2080942313500453</v>
      </c>
      <c r="M1006" s="26">
        <f>J1006/((8760)*(E1006/1000))</f>
        <v>0.1517013304206678</v>
      </c>
    </row>
    <row r="1007" spans="1:13" x14ac:dyDescent="0.25">
      <c r="A1007" s="2">
        <v>8397</v>
      </c>
      <c r="B1007" s="2"/>
      <c r="C1007" s="2" t="s">
        <v>5</v>
      </c>
      <c r="D1007" s="2">
        <v>6</v>
      </c>
      <c r="E1007" s="2">
        <v>6.02</v>
      </c>
      <c r="F1007" s="12">
        <v>41153</v>
      </c>
      <c r="G1007" s="18">
        <v>2013</v>
      </c>
      <c r="H1007" s="2">
        <f ca="1">IF(G1007=Inputs!$A$4,1,0)</f>
        <v>0</v>
      </c>
      <c r="I1007" s="21">
        <f ca="1">IF(H1007=1,HLOOKUP(MONTH(F1007),Inputs!$B$11:$M$15,5),IF(YEAR($F1007)&gt;$G1007,0,IF(YEAR($F1007)=$G1007,HLOOKUP(MONTH(F1007),Inputs!$B$11:$M$15,4),1)))</f>
        <v>1</v>
      </c>
      <c r="J1007" s="2">
        <v>8</v>
      </c>
      <c r="K1007" s="24">
        <f ca="1">$E1007*I1007*Inputs!$A$2</f>
        <v>6.6219999999999999</v>
      </c>
      <c r="L1007" s="11">
        <f ca="1">IFERROR(J1007/K1007,"")</f>
        <v>1.2080942313500453</v>
      </c>
      <c r="M1007" s="26">
        <f>J1007/((8760)*(E1007/1000))</f>
        <v>0.1517013304206678</v>
      </c>
    </row>
    <row r="1008" spans="1:13" x14ac:dyDescent="0.25">
      <c r="A1008" s="2">
        <v>8376</v>
      </c>
      <c r="B1008" s="2"/>
      <c r="C1008" s="2" t="s">
        <v>5</v>
      </c>
      <c r="D1008" s="2">
        <v>13</v>
      </c>
      <c r="E1008" s="2">
        <v>3.01</v>
      </c>
      <c r="F1008" s="12">
        <v>41153</v>
      </c>
      <c r="G1008" s="18">
        <v>2014</v>
      </c>
      <c r="H1008" s="2">
        <f ca="1">IF(G1008=Inputs!$A$4,1,0)</f>
        <v>0</v>
      </c>
      <c r="I1008" s="21">
        <f ca="1">IF(H1008=1,HLOOKUP(MONTH(F1008),Inputs!$B$11:$M$15,5),IF(YEAR($F1008)&gt;$G1008,0,IF(YEAR($F1008)=$G1008,HLOOKUP(MONTH(F1008),Inputs!$B$11:$M$15,4),1)))</f>
        <v>1</v>
      </c>
      <c r="J1008" s="2">
        <v>4</v>
      </c>
      <c r="K1008" s="24">
        <f ca="1">$E1008*I1008*Inputs!$A$2</f>
        <v>3.3109999999999999</v>
      </c>
      <c r="L1008" s="11">
        <f ca="1">IFERROR(J1008/K1008,"")</f>
        <v>1.2080942313500453</v>
      </c>
      <c r="M1008" s="26">
        <f>J1008/((8760)*(E1008/1000))</f>
        <v>0.1517013304206678</v>
      </c>
    </row>
    <row r="1009" spans="1:13" x14ac:dyDescent="0.25">
      <c r="A1009" s="2">
        <v>8393</v>
      </c>
      <c r="B1009" s="2"/>
      <c r="C1009" s="2" t="s">
        <v>5</v>
      </c>
      <c r="D1009" s="2">
        <v>6</v>
      </c>
      <c r="E1009" s="2">
        <v>6.02</v>
      </c>
      <c r="F1009" s="12">
        <v>41153</v>
      </c>
      <c r="G1009" s="18">
        <v>2014</v>
      </c>
      <c r="H1009" s="2">
        <f ca="1">IF(G1009=Inputs!$A$4,1,0)</f>
        <v>0</v>
      </c>
      <c r="I1009" s="21">
        <f ca="1">IF(H1009=1,HLOOKUP(MONTH(F1009),Inputs!$B$11:$M$15,5),IF(YEAR($F1009)&gt;$G1009,0,IF(YEAR($F1009)=$G1009,HLOOKUP(MONTH(F1009),Inputs!$B$11:$M$15,4),1)))</f>
        <v>1</v>
      </c>
      <c r="J1009" s="2">
        <v>8</v>
      </c>
      <c r="K1009" s="24">
        <f ca="1">$E1009*I1009*Inputs!$A$2</f>
        <v>6.6219999999999999</v>
      </c>
      <c r="L1009" s="11">
        <f ca="1">IFERROR(J1009/K1009,"")</f>
        <v>1.2080942313500453</v>
      </c>
      <c r="M1009" s="26">
        <f>J1009/((8760)*(E1009/1000))</f>
        <v>0.1517013304206678</v>
      </c>
    </row>
    <row r="1010" spans="1:13" x14ac:dyDescent="0.25">
      <c r="A1010" s="2">
        <v>8397</v>
      </c>
      <c r="B1010" s="2"/>
      <c r="C1010" s="2" t="s">
        <v>5</v>
      </c>
      <c r="D1010" s="2">
        <v>6</v>
      </c>
      <c r="E1010" s="2">
        <v>6.02</v>
      </c>
      <c r="F1010" s="12">
        <v>41153</v>
      </c>
      <c r="G1010" s="18">
        <v>2014</v>
      </c>
      <c r="H1010" s="2">
        <f ca="1">IF(G1010=Inputs!$A$4,1,0)</f>
        <v>0</v>
      </c>
      <c r="I1010" s="21">
        <f ca="1">IF(H1010=1,HLOOKUP(MONTH(F1010),Inputs!$B$11:$M$15,5),IF(YEAR($F1010)&gt;$G1010,0,IF(YEAR($F1010)=$G1010,HLOOKUP(MONTH(F1010),Inputs!$B$11:$M$15,4),1)))</f>
        <v>1</v>
      </c>
      <c r="J1010" s="2">
        <v>8</v>
      </c>
      <c r="K1010" s="24">
        <f ca="1">$E1010*I1010*Inputs!$A$2</f>
        <v>6.6219999999999999</v>
      </c>
      <c r="L1010" s="11">
        <f ca="1">IFERROR(J1010/K1010,"")</f>
        <v>1.2080942313500453</v>
      </c>
      <c r="M1010" s="26">
        <f>J1010/((8760)*(E1010/1000))</f>
        <v>0.1517013304206678</v>
      </c>
    </row>
    <row r="1011" spans="1:13" x14ac:dyDescent="0.25">
      <c r="A1011" s="2">
        <v>1064</v>
      </c>
      <c r="B1011" s="2"/>
      <c r="C1011" s="2" t="s">
        <v>5</v>
      </c>
      <c r="D1011" s="2">
        <v>9</v>
      </c>
      <c r="E1011" s="2">
        <v>3.76</v>
      </c>
      <c r="F1011" s="12">
        <v>40422</v>
      </c>
      <c r="G1011" s="18">
        <v>2011</v>
      </c>
      <c r="H1011" s="2">
        <f ca="1">IF(G1011=Inputs!$A$4,1,0)</f>
        <v>0</v>
      </c>
      <c r="I1011" s="21">
        <f ca="1">IF(H1011=1,HLOOKUP(MONTH(F1011),Inputs!$B$11:$M$15,5),IF(YEAR($F1011)&gt;$G1011,0,IF(YEAR($F1011)=$G1011,HLOOKUP(MONTH(F1011),Inputs!$B$11:$M$15,4),1)))</f>
        <v>1</v>
      </c>
      <c r="J1011" s="2">
        <v>5</v>
      </c>
      <c r="K1011" s="24">
        <f ca="1">$E1011*I1011*Inputs!$A$2</f>
        <v>4.1360000000000001</v>
      </c>
      <c r="L1011" s="11">
        <f ca="1">IFERROR(J1011/K1011,"")</f>
        <v>1.2088974854932302</v>
      </c>
      <c r="M1011" s="26">
        <f>J1011/((8760)*(E1011/1000))</f>
        <v>0.15180219566695816</v>
      </c>
    </row>
    <row r="1012" spans="1:13" x14ac:dyDescent="0.25">
      <c r="A1012" s="2">
        <v>1064</v>
      </c>
      <c r="B1012" s="2"/>
      <c r="C1012" s="2" t="s">
        <v>5</v>
      </c>
      <c r="D1012" s="2">
        <v>9</v>
      </c>
      <c r="E1012" s="2">
        <v>3.76</v>
      </c>
      <c r="F1012" s="12">
        <v>40422</v>
      </c>
      <c r="G1012" s="18">
        <v>2013</v>
      </c>
      <c r="H1012" s="2">
        <f ca="1">IF(G1012=Inputs!$A$4,1,0)</f>
        <v>0</v>
      </c>
      <c r="I1012" s="21">
        <f ca="1">IF(H1012=1,HLOOKUP(MONTH(F1012),Inputs!$B$11:$M$15,5),IF(YEAR($F1012)&gt;$G1012,0,IF(YEAR($F1012)=$G1012,HLOOKUP(MONTH(F1012),Inputs!$B$11:$M$15,4),1)))</f>
        <v>1</v>
      </c>
      <c r="J1012" s="2">
        <v>5</v>
      </c>
      <c r="K1012" s="24">
        <f ca="1">$E1012*I1012*Inputs!$A$2</f>
        <v>4.1360000000000001</v>
      </c>
      <c r="L1012" s="11">
        <f ca="1">IFERROR(J1012/K1012,"")</f>
        <v>1.2088974854932302</v>
      </c>
      <c r="M1012" s="26">
        <f>J1012/((8760)*(E1012/1000))</f>
        <v>0.15180219566695816</v>
      </c>
    </row>
    <row r="1013" spans="1:13" x14ac:dyDescent="0.25">
      <c r="A1013" s="2">
        <v>1723</v>
      </c>
      <c r="B1013" s="2"/>
      <c r="C1013" s="2" t="s">
        <v>5</v>
      </c>
      <c r="D1013" s="2">
        <v>5</v>
      </c>
      <c r="E1013" s="2">
        <v>7.52</v>
      </c>
      <c r="F1013" s="12">
        <v>40452</v>
      </c>
      <c r="G1013" s="18">
        <v>2013</v>
      </c>
      <c r="H1013" s="2">
        <f ca="1">IF(G1013=Inputs!$A$4,1,0)</f>
        <v>0</v>
      </c>
      <c r="I1013" s="21">
        <f ca="1">IF(H1013=1,HLOOKUP(MONTH(F1013),Inputs!$B$11:$M$15,5),IF(YEAR($F1013)&gt;$G1013,0,IF(YEAR($F1013)=$G1013,HLOOKUP(MONTH(F1013),Inputs!$B$11:$M$15,4),1)))</f>
        <v>1</v>
      </c>
      <c r="J1013" s="2">
        <v>10</v>
      </c>
      <c r="K1013" s="24">
        <f ca="1">$E1013*I1013*Inputs!$A$2</f>
        <v>8.2720000000000002</v>
      </c>
      <c r="L1013" s="11">
        <f ca="1">IFERROR(J1013/K1013,"")</f>
        <v>1.2088974854932302</v>
      </c>
      <c r="M1013" s="26">
        <f>J1013/((8760)*(E1013/1000))</f>
        <v>0.15180219566695816</v>
      </c>
    </row>
    <row r="1014" spans="1:13" x14ac:dyDescent="0.25">
      <c r="A1014" s="2">
        <v>1064</v>
      </c>
      <c r="B1014" s="2"/>
      <c r="C1014" s="2" t="s">
        <v>5</v>
      </c>
      <c r="D1014" s="2">
        <v>9</v>
      </c>
      <c r="E1014" s="2">
        <v>3.76</v>
      </c>
      <c r="F1014" s="12">
        <v>40422</v>
      </c>
      <c r="G1014" s="18">
        <v>2014</v>
      </c>
      <c r="H1014" s="2">
        <f ca="1">IF(G1014=Inputs!$A$4,1,0)</f>
        <v>0</v>
      </c>
      <c r="I1014" s="21">
        <f ca="1">IF(H1014=1,HLOOKUP(MONTH(F1014),Inputs!$B$11:$M$15,5),IF(YEAR($F1014)&gt;$G1014,0,IF(YEAR($F1014)=$G1014,HLOOKUP(MONTH(F1014),Inputs!$B$11:$M$15,4),1)))</f>
        <v>1</v>
      </c>
      <c r="J1014" s="2">
        <v>5</v>
      </c>
      <c r="K1014" s="24">
        <f ca="1">$E1014*I1014*Inputs!$A$2</f>
        <v>4.1360000000000001</v>
      </c>
      <c r="L1014" s="11">
        <f ca="1">IFERROR(J1014/K1014,"")</f>
        <v>1.2088974854932302</v>
      </c>
      <c r="M1014" s="26">
        <f>J1014/((8760)*(E1014/1000))</f>
        <v>0.15180219566695816</v>
      </c>
    </row>
    <row r="1015" spans="1:13" x14ac:dyDescent="0.25">
      <c r="A1015" s="2">
        <v>176</v>
      </c>
      <c r="B1015" s="2"/>
      <c r="C1015" s="2" t="s">
        <v>5</v>
      </c>
      <c r="D1015" s="2">
        <v>2</v>
      </c>
      <c r="E1015" s="2">
        <v>3</v>
      </c>
      <c r="F1015" s="12">
        <v>40087</v>
      </c>
      <c r="G1015" s="18">
        <v>2010</v>
      </c>
      <c r="H1015" s="2">
        <f ca="1">IF(G1015=Inputs!$A$4,1,0)</f>
        <v>0</v>
      </c>
      <c r="I1015" s="21">
        <f ca="1">IF(H1015=1,HLOOKUP(MONTH(F1015),Inputs!$B$11:$M$15,5),IF(YEAR($F1015)&gt;$G1015,0,IF(YEAR($F1015)=$G1015,HLOOKUP(MONTH(F1015),Inputs!$B$11:$M$15,4),1)))</f>
        <v>1</v>
      </c>
      <c r="J1015" s="2">
        <v>4</v>
      </c>
      <c r="K1015" s="24">
        <f ca="1">$E1015*I1015*Inputs!$A$2</f>
        <v>3.3000000000000003</v>
      </c>
      <c r="L1015" s="11">
        <f ca="1">IFERROR(J1015/K1015,"")</f>
        <v>1.2121212121212119</v>
      </c>
      <c r="M1015" s="26">
        <f>J1015/((8760)*(E1015/1000))</f>
        <v>0.15220700152207001</v>
      </c>
    </row>
    <row r="1016" spans="1:13" x14ac:dyDescent="0.25">
      <c r="A1016" s="2">
        <v>176</v>
      </c>
      <c r="B1016" s="2"/>
      <c r="C1016" s="2" t="s">
        <v>5</v>
      </c>
      <c r="D1016" s="2">
        <v>2</v>
      </c>
      <c r="E1016" s="2">
        <v>3</v>
      </c>
      <c r="F1016" s="12">
        <v>40087</v>
      </c>
      <c r="G1016" s="18">
        <v>2011</v>
      </c>
      <c r="H1016" s="2">
        <f ca="1">IF(G1016=Inputs!$A$4,1,0)</f>
        <v>0</v>
      </c>
      <c r="I1016" s="21">
        <f ca="1">IF(H1016=1,HLOOKUP(MONTH(F1016),Inputs!$B$11:$M$15,5),IF(YEAR($F1016)&gt;$G1016,0,IF(YEAR($F1016)=$G1016,HLOOKUP(MONTH(F1016),Inputs!$B$11:$M$15,4),1)))</f>
        <v>1</v>
      </c>
      <c r="J1016" s="2">
        <v>4</v>
      </c>
      <c r="K1016" s="24">
        <f ca="1">$E1016*I1016*Inputs!$A$2</f>
        <v>3.3000000000000003</v>
      </c>
      <c r="L1016" s="11">
        <f ca="1">IFERROR(J1016/K1016,"")</f>
        <v>1.2121212121212119</v>
      </c>
      <c r="M1016" s="26">
        <f>J1016/((8760)*(E1016/1000))</f>
        <v>0.15220700152207001</v>
      </c>
    </row>
    <row r="1017" spans="1:13" x14ac:dyDescent="0.25">
      <c r="A1017" s="2">
        <v>176</v>
      </c>
      <c r="B1017" s="2"/>
      <c r="C1017" s="2" t="s">
        <v>5</v>
      </c>
      <c r="D1017" s="2">
        <v>2</v>
      </c>
      <c r="E1017" s="2">
        <v>3</v>
      </c>
      <c r="F1017" s="12">
        <v>40087</v>
      </c>
      <c r="G1017" s="18">
        <v>2012</v>
      </c>
      <c r="H1017" s="2">
        <f ca="1">IF(G1017=Inputs!$A$4,1,0)</f>
        <v>0</v>
      </c>
      <c r="I1017" s="21">
        <f ca="1">IF(H1017=1,HLOOKUP(MONTH(F1017),Inputs!$B$11:$M$15,5),IF(YEAR($F1017)&gt;$G1017,0,IF(YEAR($F1017)=$G1017,HLOOKUP(MONTH(F1017),Inputs!$B$11:$M$15,4),1)))</f>
        <v>1</v>
      </c>
      <c r="J1017" s="2">
        <v>4</v>
      </c>
      <c r="K1017" s="24">
        <f ca="1">$E1017*I1017*Inputs!$A$2</f>
        <v>3.3000000000000003</v>
      </c>
      <c r="L1017" s="11">
        <f ca="1">IFERROR(J1017/K1017,"")</f>
        <v>1.2121212121212119</v>
      </c>
      <c r="M1017" s="26">
        <f>J1017/((8760)*(E1017/1000))</f>
        <v>0.15220700152207001</v>
      </c>
    </row>
    <row r="1018" spans="1:13" x14ac:dyDescent="0.25">
      <c r="A1018" s="2">
        <v>1646</v>
      </c>
      <c r="B1018" s="2"/>
      <c r="C1018" s="2" t="s">
        <v>5</v>
      </c>
      <c r="D1018" s="2">
        <v>2</v>
      </c>
      <c r="E1018" s="2">
        <v>6</v>
      </c>
      <c r="F1018" s="12">
        <v>40330</v>
      </c>
      <c r="G1018" s="18">
        <v>2012</v>
      </c>
      <c r="H1018" s="2">
        <f ca="1">IF(G1018=Inputs!$A$4,1,0)</f>
        <v>0</v>
      </c>
      <c r="I1018" s="21">
        <f ca="1">IF(H1018=1,HLOOKUP(MONTH(F1018),Inputs!$B$11:$M$15,5),IF(YEAR($F1018)&gt;$G1018,0,IF(YEAR($F1018)=$G1018,HLOOKUP(MONTH(F1018),Inputs!$B$11:$M$15,4),1)))</f>
        <v>1</v>
      </c>
      <c r="J1018" s="2">
        <v>8</v>
      </c>
      <c r="K1018" s="24">
        <f ca="1">$E1018*I1018*Inputs!$A$2</f>
        <v>6.6000000000000005</v>
      </c>
      <c r="L1018" s="11">
        <f ca="1">IFERROR(J1018/K1018,"")</f>
        <v>1.2121212121212119</v>
      </c>
      <c r="M1018" s="26">
        <f>J1018/((8760)*(E1018/1000))</f>
        <v>0.15220700152207001</v>
      </c>
    </row>
    <row r="1019" spans="1:13" x14ac:dyDescent="0.25">
      <c r="A1019" s="2">
        <v>176</v>
      </c>
      <c r="B1019" s="2"/>
      <c r="C1019" s="2" t="s">
        <v>5</v>
      </c>
      <c r="D1019" s="2">
        <v>2</v>
      </c>
      <c r="E1019" s="2">
        <v>3</v>
      </c>
      <c r="F1019" s="12">
        <v>40087</v>
      </c>
      <c r="G1019" s="18">
        <v>2014</v>
      </c>
      <c r="H1019" s="2">
        <f ca="1">IF(G1019=Inputs!$A$4,1,0)</f>
        <v>0</v>
      </c>
      <c r="I1019" s="21">
        <f ca="1">IF(H1019=1,HLOOKUP(MONTH(F1019),Inputs!$B$11:$M$15,5),IF(YEAR($F1019)&gt;$G1019,0,IF(YEAR($F1019)=$G1019,HLOOKUP(MONTH(F1019),Inputs!$B$11:$M$15,4),1)))</f>
        <v>1</v>
      </c>
      <c r="J1019" s="2">
        <v>4</v>
      </c>
      <c r="K1019" s="24">
        <f ca="1">$E1019*I1019*Inputs!$A$2</f>
        <v>3.3000000000000003</v>
      </c>
      <c r="L1019" s="11">
        <f ca="1">IFERROR(J1019/K1019,"")</f>
        <v>1.2121212121212119</v>
      </c>
      <c r="M1019" s="26">
        <f>J1019/((8760)*(E1019/1000))</f>
        <v>0.15220700152207001</v>
      </c>
    </row>
    <row r="1020" spans="1:13" x14ac:dyDescent="0.25">
      <c r="A1020" s="2">
        <v>1646</v>
      </c>
      <c r="B1020" s="2"/>
      <c r="C1020" s="2" t="s">
        <v>5</v>
      </c>
      <c r="D1020" s="2">
        <v>2</v>
      </c>
      <c r="E1020" s="2">
        <v>6</v>
      </c>
      <c r="F1020" s="12">
        <v>40330</v>
      </c>
      <c r="G1020" s="18">
        <v>2014</v>
      </c>
      <c r="H1020" s="2">
        <f ca="1">IF(G1020=Inputs!$A$4,1,0)</f>
        <v>0</v>
      </c>
      <c r="I1020" s="21">
        <f ca="1">IF(H1020=1,HLOOKUP(MONTH(F1020),Inputs!$B$11:$M$15,5),IF(YEAR($F1020)&gt;$G1020,0,IF(YEAR($F1020)=$G1020,HLOOKUP(MONTH(F1020),Inputs!$B$11:$M$15,4),1)))</f>
        <v>1</v>
      </c>
      <c r="J1020" s="2">
        <v>8</v>
      </c>
      <c r="K1020" s="24">
        <f ca="1">$E1020*I1020*Inputs!$A$2</f>
        <v>6.6000000000000005</v>
      </c>
      <c r="L1020" s="11">
        <f ca="1">IFERROR(J1020/K1020,"")</f>
        <v>1.2121212121212119</v>
      </c>
      <c r="M1020" s="26">
        <f>J1020/((8760)*(E1020/1000))</f>
        <v>0.15220700152207001</v>
      </c>
    </row>
    <row r="1021" spans="1:13" x14ac:dyDescent="0.25">
      <c r="A1021" s="2">
        <v>226</v>
      </c>
      <c r="B1021" s="2"/>
      <c r="C1021" s="2" t="s">
        <v>5</v>
      </c>
      <c r="D1021" s="2">
        <v>2</v>
      </c>
      <c r="E1021" s="2">
        <v>4.5</v>
      </c>
      <c r="F1021" s="12">
        <v>40087</v>
      </c>
      <c r="G1021" s="18">
        <v>2010</v>
      </c>
      <c r="H1021" s="2">
        <f ca="1">IF(G1021=Inputs!$A$4,1,0)</f>
        <v>0</v>
      </c>
      <c r="I1021" s="21">
        <f ca="1">IF(H1021=1,HLOOKUP(MONTH(F1021),Inputs!$B$11:$M$15,5),IF(YEAR($F1021)&gt;$G1021,0,IF(YEAR($F1021)=$G1021,HLOOKUP(MONTH(F1021),Inputs!$B$11:$M$15,4),1)))</f>
        <v>1</v>
      </c>
      <c r="J1021" s="2">
        <v>6</v>
      </c>
      <c r="K1021" s="24">
        <f ca="1">$E1021*I1021*Inputs!$A$2</f>
        <v>4.95</v>
      </c>
      <c r="L1021" s="11">
        <f ca="1">IFERROR(J1021/K1021,"")</f>
        <v>1.2121212121212122</v>
      </c>
      <c r="M1021" s="26">
        <f>J1021/((8760)*(E1021/1000))</f>
        <v>0.15220700152207003</v>
      </c>
    </row>
    <row r="1022" spans="1:13" x14ac:dyDescent="0.25">
      <c r="A1022" s="2">
        <v>226</v>
      </c>
      <c r="B1022" s="2"/>
      <c r="C1022" s="2" t="s">
        <v>5</v>
      </c>
      <c r="D1022" s="2">
        <v>2</v>
      </c>
      <c r="E1022" s="2">
        <v>4.5</v>
      </c>
      <c r="F1022" s="12">
        <v>40087</v>
      </c>
      <c r="G1022" s="18">
        <v>2011</v>
      </c>
      <c r="H1022" s="2">
        <f ca="1">IF(G1022=Inputs!$A$4,1,0)</f>
        <v>0</v>
      </c>
      <c r="I1022" s="21">
        <f ca="1">IF(H1022=1,HLOOKUP(MONTH(F1022),Inputs!$B$11:$M$15,5),IF(YEAR($F1022)&gt;$G1022,0,IF(YEAR($F1022)=$G1022,HLOOKUP(MONTH(F1022),Inputs!$B$11:$M$15,4),1)))</f>
        <v>1</v>
      </c>
      <c r="J1022" s="2">
        <v>6</v>
      </c>
      <c r="K1022" s="24">
        <f ca="1">$E1022*I1022*Inputs!$A$2</f>
        <v>4.95</v>
      </c>
      <c r="L1022" s="11">
        <f ca="1">IFERROR(J1022/K1022,"")</f>
        <v>1.2121212121212122</v>
      </c>
      <c r="M1022" s="26">
        <f>J1022/((8760)*(E1022/1000))</f>
        <v>0.15220700152207003</v>
      </c>
    </row>
    <row r="1023" spans="1:13" x14ac:dyDescent="0.25">
      <c r="A1023" s="2">
        <v>226</v>
      </c>
      <c r="B1023" s="2"/>
      <c r="C1023" s="2" t="s">
        <v>5</v>
      </c>
      <c r="D1023" s="2">
        <v>2</v>
      </c>
      <c r="E1023" s="2">
        <v>4.5</v>
      </c>
      <c r="F1023" s="12">
        <v>40087</v>
      </c>
      <c r="G1023" s="18">
        <v>2012</v>
      </c>
      <c r="H1023" s="2">
        <f ca="1">IF(G1023=Inputs!$A$4,1,0)</f>
        <v>0</v>
      </c>
      <c r="I1023" s="21">
        <f ca="1">IF(H1023=1,HLOOKUP(MONTH(F1023),Inputs!$B$11:$M$15,5),IF(YEAR($F1023)&gt;$G1023,0,IF(YEAR($F1023)=$G1023,HLOOKUP(MONTH(F1023),Inputs!$B$11:$M$15,4),1)))</f>
        <v>1</v>
      </c>
      <c r="J1023" s="2">
        <v>6</v>
      </c>
      <c r="K1023" s="24">
        <f ca="1">$E1023*I1023*Inputs!$A$2</f>
        <v>4.95</v>
      </c>
      <c r="L1023" s="11">
        <f ca="1">IFERROR(J1023/K1023,"")</f>
        <v>1.2121212121212122</v>
      </c>
      <c r="M1023" s="26">
        <f>J1023/((8760)*(E1023/1000))</f>
        <v>0.15220700152207003</v>
      </c>
    </row>
    <row r="1024" spans="1:13" x14ac:dyDescent="0.25">
      <c r="A1024" s="2">
        <v>226</v>
      </c>
      <c r="B1024" s="2"/>
      <c r="C1024" s="2" t="s">
        <v>5</v>
      </c>
      <c r="D1024" s="2">
        <v>2</v>
      </c>
      <c r="E1024" s="2">
        <v>4.5</v>
      </c>
      <c r="F1024" s="12">
        <v>40087</v>
      </c>
      <c r="G1024" s="18">
        <v>2013</v>
      </c>
      <c r="H1024" s="2">
        <f ca="1">IF(G1024=Inputs!$A$4,1,0)</f>
        <v>0</v>
      </c>
      <c r="I1024" s="21">
        <f ca="1">IF(H1024=1,HLOOKUP(MONTH(F1024),Inputs!$B$11:$M$15,5),IF(YEAR($F1024)&gt;$G1024,0,IF(YEAR($F1024)=$G1024,HLOOKUP(MONTH(F1024),Inputs!$B$11:$M$15,4),1)))</f>
        <v>1</v>
      </c>
      <c r="J1024" s="2">
        <v>6</v>
      </c>
      <c r="K1024" s="24">
        <f ca="1">$E1024*I1024*Inputs!$A$2</f>
        <v>4.95</v>
      </c>
      <c r="L1024" s="11">
        <f ca="1">IFERROR(J1024/K1024,"")</f>
        <v>1.2121212121212122</v>
      </c>
      <c r="M1024" s="26">
        <f>J1024/((8760)*(E1024/1000))</f>
        <v>0.15220700152207003</v>
      </c>
    </row>
    <row r="1025" spans="1:13" x14ac:dyDescent="0.25">
      <c r="A1025" s="2">
        <v>226</v>
      </c>
      <c r="B1025" s="2"/>
      <c r="C1025" s="2" t="s">
        <v>5</v>
      </c>
      <c r="D1025" s="2">
        <v>2</v>
      </c>
      <c r="E1025" s="2">
        <v>4.5</v>
      </c>
      <c r="F1025" s="12">
        <v>40087</v>
      </c>
      <c r="G1025" s="18">
        <v>2014</v>
      </c>
      <c r="H1025" s="2">
        <f ca="1">IF(G1025=Inputs!$A$4,1,0)</f>
        <v>0</v>
      </c>
      <c r="I1025" s="21">
        <f ca="1">IF(H1025=1,HLOOKUP(MONTH(F1025),Inputs!$B$11:$M$15,5),IF(YEAR($F1025)&gt;$G1025,0,IF(YEAR($F1025)=$G1025,HLOOKUP(MONTH(F1025),Inputs!$B$11:$M$15,4),1)))</f>
        <v>1</v>
      </c>
      <c r="J1025" s="2">
        <v>6</v>
      </c>
      <c r="K1025" s="24">
        <f ca="1">$E1025*I1025*Inputs!$A$2</f>
        <v>4.95</v>
      </c>
      <c r="L1025" s="11">
        <f ca="1">IFERROR(J1025/K1025,"")</f>
        <v>1.2121212121212122</v>
      </c>
      <c r="M1025" s="26">
        <f>J1025/((8760)*(E1025/1000))</f>
        <v>0.15220700152207003</v>
      </c>
    </row>
    <row r="1026" spans="1:13" x14ac:dyDescent="0.25">
      <c r="A1026" s="2">
        <v>2237</v>
      </c>
      <c r="B1026" s="2"/>
      <c r="C1026" s="2" t="s">
        <v>5</v>
      </c>
      <c r="D1026" s="2">
        <v>2</v>
      </c>
      <c r="E1026" s="2">
        <v>5.25</v>
      </c>
      <c r="F1026" s="12">
        <v>40544</v>
      </c>
      <c r="G1026" s="18">
        <v>2014</v>
      </c>
      <c r="H1026" s="2">
        <f ca="1">IF(G1026=Inputs!$A$4,1,0)</f>
        <v>0</v>
      </c>
      <c r="I1026" s="21">
        <f ca="1">IF(H1026=1,HLOOKUP(MONTH(F1026),Inputs!$B$11:$M$15,5),IF(YEAR($F1026)&gt;$G1026,0,IF(YEAR($F1026)=$G1026,HLOOKUP(MONTH(F1026),Inputs!$B$11:$M$15,4),1)))</f>
        <v>1</v>
      </c>
      <c r="J1026" s="2">
        <v>7</v>
      </c>
      <c r="K1026" s="24">
        <f ca="1">$E1026*I1026*Inputs!$A$2</f>
        <v>5.7750000000000004</v>
      </c>
      <c r="L1026" s="11">
        <f ca="1">IFERROR(J1026/K1026,"")</f>
        <v>1.2121212121212122</v>
      </c>
      <c r="M1026" s="26">
        <f>J1026/((8760)*(E1026/1000))</f>
        <v>0.15220700152207001</v>
      </c>
    </row>
    <row r="1027" spans="1:13" x14ac:dyDescent="0.25">
      <c r="A1027" s="2">
        <v>2237</v>
      </c>
      <c r="B1027" s="2"/>
      <c r="C1027" s="2" t="s">
        <v>5</v>
      </c>
      <c r="D1027" s="2">
        <v>2</v>
      </c>
      <c r="E1027" s="2">
        <v>5.25</v>
      </c>
      <c r="F1027" s="12">
        <v>40544</v>
      </c>
      <c r="G1027" s="18">
        <v>2011</v>
      </c>
      <c r="H1027" s="2">
        <f ca="1">IF(G1027=Inputs!$A$4,1,0)</f>
        <v>0</v>
      </c>
      <c r="I1027" s="21">
        <f ca="1">IF(H1027=1,HLOOKUP(MONTH(F1027),Inputs!$B$11:$M$15,5),IF(YEAR($F1027)&gt;$G1027,0,IF(YEAR($F1027)=$G1027,HLOOKUP(MONTH(F1027),Inputs!$B$11:$M$15,4),1)))</f>
        <v>0.99999999999999989</v>
      </c>
      <c r="J1027" s="2">
        <v>7</v>
      </c>
      <c r="K1027" s="24">
        <f ca="1">$E1027*I1027*Inputs!$A$2</f>
        <v>5.7749999999999995</v>
      </c>
      <c r="L1027" s="11">
        <f ca="1">IFERROR(J1027/K1027,"")</f>
        <v>1.2121212121212122</v>
      </c>
      <c r="M1027" s="26">
        <f>J1027/((8760)*(E1027/1000))</f>
        <v>0.15220700152207001</v>
      </c>
    </row>
    <row r="1028" spans="1:13" x14ac:dyDescent="0.25">
      <c r="A1028" s="2">
        <v>1319</v>
      </c>
      <c r="B1028" s="2"/>
      <c r="C1028" s="2" t="s">
        <v>5</v>
      </c>
      <c r="D1028" s="2">
        <v>8</v>
      </c>
      <c r="E1028" s="2">
        <v>2.99</v>
      </c>
      <c r="F1028" s="12">
        <v>40513</v>
      </c>
      <c r="G1028" s="18">
        <v>2012</v>
      </c>
      <c r="H1028" s="2">
        <f ca="1">IF(G1028=Inputs!$A$4,1,0)</f>
        <v>0</v>
      </c>
      <c r="I1028" s="21">
        <f ca="1">IF(H1028=1,HLOOKUP(MONTH(F1028),Inputs!$B$11:$M$15,5),IF(YEAR($F1028)&gt;$G1028,0,IF(YEAR($F1028)=$G1028,HLOOKUP(MONTH(F1028),Inputs!$B$11:$M$15,4),1)))</f>
        <v>1</v>
      </c>
      <c r="J1028" s="2">
        <v>4</v>
      </c>
      <c r="K1028" s="24">
        <f ca="1">$E1028*I1028*Inputs!$A$2</f>
        <v>3.2890000000000006</v>
      </c>
      <c r="L1028" s="11">
        <f ca="1">IFERROR(J1028/K1028,"")</f>
        <v>1.2161751292186072</v>
      </c>
      <c r="M1028" s="26">
        <f>J1028/((8760)*(E1028/1000))</f>
        <v>0.15271605503886623</v>
      </c>
    </row>
    <row r="1029" spans="1:13" x14ac:dyDescent="0.25">
      <c r="A1029" s="2">
        <v>1458</v>
      </c>
      <c r="B1029" s="2"/>
      <c r="C1029" s="2" t="s">
        <v>5</v>
      </c>
      <c r="D1029" s="2">
        <v>8</v>
      </c>
      <c r="E1029" s="2">
        <v>2.99</v>
      </c>
      <c r="F1029" s="12">
        <v>40513</v>
      </c>
      <c r="G1029" s="18">
        <v>2012</v>
      </c>
      <c r="H1029" s="2">
        <f ca="1">IF(G1029=Inputs!$A$4,1,0)</f>
        <v>0</v>
      </c>
      <c r="I1029" s="21">
        <f ca="1">IF(H1029=1,HLOOKUP(MONTH(F1029),Inputs!$B$11:$M$15,5),IF(YEAR($F1029)&gt;$G1029,0,IF(YEAR($F1029)=$G1029,HLOOKUP(MONTH(F1029),Inputs!$B$11:$M$15,4),1)))</f>
        <v>1</v>
      </c>
      <c r="J1029" s="2">
        <v>4</v>
      </c>
      <c r="K1029" s="24">
        <f ca="1">$E1029*I1029*Inputs!$A$2</f>
        <v>3.2890000000000006</v>
      </c>
      <c r="L1029" s="11">
        <f ca="1">IFERROR(J1029/K1029,"")</f>
        <v>1.2161751292186072</v>
      </c>
      <c r="M1029" s="26">
        <f>J1029/((8760)*(E1029/1000))</f>
        <v>0.15271605503886623</v>
      </c>
    </row>
    <row r="1030" spans="1:13" x14ac:dyDescent="0.25">
      <c r="A1030" s="2">
        <v>1458</v>
      </c>
      <c r="B1030" s="2"/>
      <c r="C1030" s="2" t="s">
        <v>5</v>
      </c>
      <c r="D1030" s="2">
        <v>8</v>
      </c>
      <c r="E1030" s="2">
        <v>2.99</v>
      </c>
      <c r="F1030" s="12">
        <v>40513</v>
      </c>
      <c r="G1030" s="18">
        <v>2013</v>
      </c>
      <c r="H1030" s="2">
        <f ca="1">IF(G1030=Inputs!$A$4,1,0)</f>
        <v>0</v>
      </c>
      <c r="I1030" s="21">
        <f ca="1">IF(H1030=1,HLOOKUP(MONTH(F1030),Inputs!$B$11:$M$15,5),IF(YEAR($F1030)&gt;$G1030,0,IF(YEAR($F1030)=$G1030,HLOOKUP(MONTH(F1030),Inputs!$B$11:$M$15,4),1)))</f>
        <v>1</v>
      </c>
      <c r="J1030" s="2">
        <v>4</v>
      </c>
      <c r="K1030" s="24">
        <f ca="1">$E1030*I1030*Inputs!$A$2</f>
        <v>3.2890000000000006</v>
      </c>
      <c r="L1030" s="11">
        <f ca="1">IFERROR(J1030/K1030,"")</f>
        <v>1.2161751292186072</v>
      </c>
      <c r="M1030" s="26">
        <f>J1030/((8760)*(E1030/1000))</f>
        <v>0.15271605503886623</v>
      </c>
    </row>
    <row r="1031" spans="1:13" x14ac:dyDescent="0.25">
      <c r="A1031" s="2">
        <v>1319</v>
      </c>
      <c r="B1031" s="2"/>
      <c r="C1031" s="2" t="s">
        <v>5</v>
      </c>
      <c r="D1031" s="2">
        <v>8</v>
      </c>
      <c r="E1031" s="2">
        <v>2.99</v>
      </c>
      <c r="F1031" s="12">
        <v>40513</v>
      </c>
      <c r="G1031" s="18">
        <v>2014</v>
      </c>
      <c r="H1031" s="2">
        <f ca="1">IF(G1031=Inputs!$A$4,1,0)</f>
        <v>0</v>
      </c>
      <c r="I1031" s="21">
        <f ca="1">IF(H1031=1,HLOOKUP(MONTH(F1031),Inputs!$B$11:$M$15,5),IF(YEAR($F1031)&gt;$G1031,0,IF(YEAR($F1031)=$G1031,HLOOKUP(MONTH(F1031),Inputs!$B$11:$M$15,4),1)))</f>
        <v>1</v>
      </c>
      <c r="J1031" s="2">
        <v>4</v>
      </c>
      <c r="K1031" s="24">
        <f ca="1">$E1031*I1031*Inputs!$A$2</f>
        <v>3.2890000000000006</v>
      </c>
      <c r="L1031" s="11">
        <f ca="1">IFERROR(J1031/K1031,"")</f>
        <v>1.2161751292186072</v>
      </c>
      <c r="M1031" s="26">
        <f>J1031/((8760)*(E1031/1000))</f>
        <v>0.15271605503886623</v>
      </c>
    </row>
    <row r="1032" spans="1:13" x14ac:dyDescent="0.25">
      <c r="A1032" s="2">
        <v>8329</v>
      </c>
      <c r="B1032" s="2"/>
      <c r="C1032" s="2" t="s">
        <v>5</v>
      </c>
      <c r="D1032" s="2">
        <v>8</v>
      </c>
      <c r="E1032" s="2">
        <v>2.99</v>
      </c>
      <c r="F1032" s="12">
        <v>41122</v>
      </c>
      <c r="G1032" s="18">
        <v>2014</v>
      </c>
      <c r="H1032" s="2">
        <f ca="1">IF(G1032=Inputs!$A$4,1,0)</f>
        <v>0</v>
      </c>
      <c r="I1032" s="21">
        <f ca="1">IF(H1032=1,HLOOKUP(MONTH(F1032),Inputs!$B$11:$M$15,5),IF(YEAR($F1032)&gt;$G1032,0,IF(YEAR($F1032)=$G1032,HLOOKUP(MONTH(F1032),Inputs!$B$11:$M$15,4),1)))</f>
        <v>1</v>
      </c>
      <c r="J1032" s="2">
        <v>4</v>
      </c>
      <c r="K1032" s="24">
        <f ca="1">$E1032*I1032*Inputs!$A$2</f>
        <v>3.2890000000000006</v>
      </c>
      <c r="L1032" s="11">
        <f ca="1">IFERROR(J1032/K1032,"")</f>
        <v>1.2161751292186072</v>
      </c>
      <c r="M1032" s="26">
        <f>J1032/((8760)*(E1032/1000))</f>
        <v>0.15271605503886623</v>
      </c>
    </row>
    <row r="1033" spans="1:13" x14ac:dyDescent="0.25">
      <c r="A1033" s="2">
        <v>2399</v>
      </c>
      <c r="B1033" s="2"/>
      <c r="C1033" s="2" t="s">
        <v>5</v>
      </c>
      <c r="D1033" s="2">
        <v>6</v>
      </c>
      <c r="E1033" s="2">
        <v>8.9700000000000006</v>
      </c>
      <c r="F1033" s="12">
        <v>40575</v>
      </c>
      <c r="G1033" s="18">
        <v>2012</v>
      </c>
      <c r="H1033" s="2">
        <f ca="1">IF(G1033=Inputs!$A$4,1,0)</f>
        <v>0</v>
      </c>
      <c r="I1033" s="21">
        <f ca="1">IF(H1033=1,HLOOKUP(MONTH(F1033),Inputs!$B$11:$M$15,5),IF(YEAR($F1033)&gt;$G1033,0,IF(YEAR($F1033)=$G1033,HLOOKUP(MONTH(F1033),Inputs!$B$11:$M$15,4),1)))</f>
        <v>1</v>
      </c>
      <c r="J1033" s="2">
        <v>12</v>
      </c>
      <c r="K1033" s="24">
        <f ca="1">$E1033*I1033*Inputs!$A$2</f>
        <v>9.8670000000000009</v>
      </c>
      <c r="L1033" s="11">
        <f ca="1">IFERROR(J1033/K1033,"")</f>
        <v>1.2161751292186074</v>
      </c>
      <c r="M1033" s="26">
        <f>J1033/((8760)*(E1033/1000))</f>
        <v>0.15271605503886623</v>
      </c>
    </row>
    <row r="1034" spans="1:13" x14ac:dyDescent="0.25">
      <c r="A1034" s="2">
        <v>2399</v>
      </c>
      <c r="B1034" s="2"/>
      <c r="C1034" s="2" t="s">
        <v>5</v>
      </c>
      <c r="D1034" s="2">
        <v>6</v>
      </c>
      <c r="E1034" s="2">
        <v>8.9700000000000006</v>
      </c>
      <c r="F1034" s="12">
        <v>40575</v>
      </c>
      <c r="G1034" s="18">
        <v>2013</v>
      </c>
      <c r="H1034" s="2">
        <f ca="1">IF(G1034=Inputs!$A$4,1,0)</f>
        <v>0</v>
      </c>
      <c r="I1034" s="21">
        <f ca="1">IF(H1034=1,HLOOKUP(MONTH(F1034),Inputs!$B$11:$M$15,5),IF(YEAR($F1034)&gt;$G1034,0,IF(YEAR($F1034)=$G1034,HLOOKUP(MONTH(F1034),Inputs!$B$11:$M$15,4),1)))</f>
        <v>1</v>
      </c>
      <c r="J1034" s="2">
        <v>12</v>
      </c>
      <c r="K1034" s="24">
        <f ca="1">$E1034*I1034*Inputs!$A$2</f>
        <v>9.8670000000000009</v>
      </c>
      <c r="L1034" s="11">
        <f ca="1">IFERROR(J1034/K1034,"")</f>
        <v>1.2161751292186074</v>
      </c>
      <c r="M1034" s="26">
        <f>J1034/((8760)*(E1034/1000))</f>
        <v>0.15271605503886623</v>
      </c>
    </row>
    <row r="1035" spans="1:13" x14ac:dyDescent="0.25">
      <c r="A1035" s="2">
        <v>8413</v>
      </c>
      <c r="B1035" s="2"/>
      <c r="C1035" s="2" t="s">
        <v>5</v>
      </c>
      <c r="D1035" s="2">
        <v>6</v>
      </c>
      <c r="E1035" s="2">
        <v>8.9700000000000006</v>
      </c>
      <c r="F1035" s="12">
        <v>41153</v>
      </c>
      <c r="G1035" s="18">
        <v>2014</v>
      </c>
      <c r="H1035" s="2">
        <f ca="1">IF(G1035=Inputs!$A$4,1,0)</f>
        <v>0</v>
      </c>
      <c r="I1035" s="21">
        <f ca="1">IF(H1035=1,HLOOKUP(MONTH(F1035),Inputs!$B$11:$M$15,5),IF(YEAR($F1035)&gt;$G1035,0,IF(YEAR($F1035)=$G1035,HLOOKUP(MONTH(F1035),Inputs!$B$11:$M$15,4),1)))</f>
        <v>1</v>
      </c>
      <c r="J1035" s="2">
        <v>12</v>
      </c>
      <c r="K1035" s="24">
        <f ca="1">$E1035*I1035*Inputs!$A$2</f>
        <v>9.8670000000000009</v>
      </c>
      <c r="L1035" s="11">
        <f ca="1">IFERROR(J1035/K1035,"")</f>
        <v>1.2161751292186074</v>
      </c>
      <c r="M1035" s="26">
        <f>J1035/((8760)*(E1035/1000))</f>
        <v>0.15271605503886623</v>
      </c>
    </row>
    <row r="1036" spans="1:13" x14ac:dyDescent="0.25">
      <c r="A1036" s="2">
        <v>1464</v>
      </c>
      <c r="B1036" s="2"/>
      <c r="C1036" s="2" t="s">
        <v>5</v>
      </c>
      <c r="D1036" s="2">
        <v>2</v>
      </c>
      <c r="E1036" s="2">
        <v>6.72</v>
      </c>
      <c r="F1036" s="12">
        <v>40452</v>
      </c>
      <c r="G1036" s="18">
        <v>2011</v>
      </c>
      <c r="H1036" s="2">
        <f ca="1">IF(G1036=Inputs!$A$4,1,0)</f>
        <v>0</v>
      </c>
      <c r="I1036" s="21">
        <f ca="1">IF(H1036=1,HLOOKUP(MONTH(F1036),Inputs!$B$11:$M$15,5),IF(YEAR($F1036)&gt;$G1036,0,IF(YEAR($F1036)=$G1036,HLOOKUP(MONTH(F1036),Inputs!$B$11:$M$15,4),1)))</f>
        <v>1</v>
      </c>
      <c r="J1036" s="2">
        <v>9</v>
      </c>
      <c r="K1036" s="24">
        <f ca="1">$E1036*I1036*Inputs!$A$2</f>
        <v>7.3920000000000003</v>
      </c>
      <c r="L1036" s="11">
        <f ca="1">IFERROR(J1036/K1036,"")</f>
        <v>1.2175324675324675</v>
      </c>
      <c r="M1036" s="26">
        <f>J1036/((8760)*(E1036/1000))</f>
        <v>0.15288649706457927</v>
      </c>
    </row>
    <row r="1037" spans="1:13" x14ac:dyDescent="0.25">
      <c r="A1037" s="2">
        <v>1464</v>
      </c>
      <c r="B1037" s="2"/>
      <c r="C1037" s="2" t="s">
        <v>5</v>
      </c>
      <c r="D1037" s="2">
        <v>2</v>
      </c>
      <c r="E1037" s="2">
        <v>6.72</v>
      </c>
      <c r="F1037" s="12">
        <v>40452</v>
      </c>
      <c r="G1037" s="18">
        <v>2013</v>
      </c>
      <c r="H1037" s="2">
        <f ca="1">IF(G1037=Inputs!$A$4,1,0)</f>
        <v>0</v>
      </c>
      <c r="I1037" s="21">
        <f ca="1">IF(H1037=1,HLOOKUP(MONTH(F1037),Inputs!$B$11:$M$15,5),IF(YEAR($F1037)&gt;$G1037,0,IF(YEAR($F1037)=$G1037,HLOOKUP(MONTH(F1037),Inputs!$B$11:$M$15,4),1)))</f>
        <v>1</v>
      </c>
      <c r="J1037" s="2">
        <v>9</v>
      </c>
      <c r="K1037" s="24">
        <f ca="1">$E1037*I1037*Inputs!$A$2</f>
        <v>7.3920000000000003</v>
      </c>
      <c r="L1037" s="11">
        <f ca="1">IFERROR(J1037/K1037,"")</f>
        <v>1.2175324675324675</v>
      </c>
      <c r="M1037" s="26">
        <f>J1037/((8760)*(E1037/1000))</f>
        <v>0.15288649706457927</v>
      </c>
    </row>
    <row r="1038" spans="1:13" x14ac:dyDescent="0.25">
      <c r="A1038" s="2">
        <v>8367</v>
      </c>
      <c r="B1038" s="2"/>
      <c r="C1038" s="2" t="s">
        <v>5</v>
      </c>
      <c r="D1038" s="2">
        <v>13</v>
      </c>
      <c r="E1038" s="2">
        <v>4.4649999999999999</v>
      </c>
      <c r="F1038" s="12">
        <v>41122</v>
      </c>
      <c r="G1038" s="18">
        <v>2013</v>
      </c>
      <c r="H1038" s="2">
        <f ca="1">IF(G1038=Inputs!$A$4,1,0)</f>
        <v>0</v>
      </c>
      <c r="I1038" s="21">
        <f ca="1">IF(H1038=1,HLOOKUP(MONTH(F1038),Inputs!$B$11:$M$15,5),IF(YEAR($F1038)&gt;$G1038,0,IF(YEAR($F1038)=$G1038,HLOOKUP(MONTH(F1038),Inputs!$B$11:$M$15,4),1)))</f>
        <v>1</v>
      </c>
      <c r="J1038" s="2">
        <v>6</v>
      </c>
      <c r="K1038" s="24">
        <f ca="1">$E1038*I1038*Inputs!$A$2</f>
        <v>4.9115000000000002</v>
      </c>
      <c r="L1038" s="11">
        <f ca="1">IFERROR(J1038/K1038,"")</f>
        <v>1.2216227221826326</v>
      </c>
      <c r="M1038" s="26">
        <f>J1038/((8760)*(E1038/1000))</f>
        <v>0.15340011351608401</v>
      </c>
    </row>
    <row r="1039" spans="1:13" x14ac:dyDescent="0.25">
      <c r="A1039" s="2">
        <v>925</v>
      </c>
      <c r="B1039" s="2"/>
      <c r="C1039" s="2" t="s">
        <v>5</v>
      </c>
      <c r="D1039" s="2">
        <v>6</v>
      </c>
      <c r="E1039" s="2">
        <v>14.1</v>
      </c>
      <c r="F1039" s="12">
        <v>40179</v>
      </c>
      <c r="G1039" s="18">
        <v>2012</v>
      </c>
      <c r="H1039" s="2">
        <f ca="1">IF(G1039=Inputs!$A$4,1,0)</f>
        <v>0</v>
      </c>
      <c r="I1039" s="21">
        <f ca="1">IF(H1039=1,HLOOKUP(MONTH(F1039),Inputs!$B$11:$M$15,5),IF(YEAR($F1039)&gt;$G1039,0,IF(YEAR($F1039)=$G1039,HLOOKUP(MONTH(F1039),Inputs!$B$11:$M$15,4),1)))</f>
        <v>1</v>
      </c>
      <c r="J1039" s="2">
        <v>19</v>
      </c>
      <c r="K1039" s="24">
        <f ca="1">$E1039*I1039*Inputs!$A$2</f>
        <v>15.510000000000002</v>
      </c>
      <c r="L1039" s="11">
        <f ca="1">IFERROR(J1039/K1039,"")</f>
        <v>1.2250161186331399</v>
      </c>
      <c r="M1039" s="26">
        <f>J1039/((8760)*(E1039/1000))</f>
        <v>0.15382622494251758</v>
      </c>
    </row>
    <row r="1040" spans="1:13" x14ac:dyDescent="0.25">
      <c r="A1040" s="2">
        <v>685</v>
      </c>
      <c r="B1040" s="2"/>
      <c r="C1040" s="2" t="s">
        <v>5</v>
      </c>
      <c r="D1040" s="2">
        <v>4</v>
      </c>
      <c r="E1040" s="2">
        <v>4.4400000000000004</v>
      </c>
      <c r="F1040" s="12">
        <v>40238</v>
      </c>
      <c r="G1040" s="18">
        <v>2013</v>
      </c>
      <c r="H1040" s="2">
        <f ca="1">IF(G1040=Inputs!$A$4,1,0)</f>
        <v>0</v>
      </c>
      <c r="I1040" s="21">
        <f ca="1">IF(H1040=1,HLOOKUP(MONTH(F1040),Inputs!$B$11:$M$15,5),IF(YEAR($F1040)&gt;$G1040,0,IF(YEAR($F1040)=$G1040,HLOOKUP(MONTH(F1040),Inputs!$B$11:$M$15,4),1)))</f>
        <v>1</v>
      </c>
      <c r="J1040" s="2">
        <v>6</v>
      </c>
      <c r="K1040" s="24">
        <f ca="1">$E1040*I1040*Inputs!$A$2</f>
        <v>4.8840000000000012</v>
      </c>
      <c r="L1040" s="11">
        <f ca="1">IFERROR(J1040/K1040,"")</f>
        <v>1.2285012285012282</v>
      </c>
      <c r="M1040" s="26">
        <f>J1040/((8760)*(E1040/1000))</f>
        <v>0.15426385289398986</v>
      </c>
    </row>
    <row r="1041" spans="1:13" x14ac:dyDescent="0.25">
      <c r="A1041" s="2">
        <v>917</v>
      </c>
      <c r="B1041" s="2"/>
      <c r="C1041" s="2" t="s">
        <v>5</v>
      </c>
      <c r="D1041" s="2">
        <v>5</v>
      </c>
      <c r="E1041" s="2">
        <v>2.218</v>
      </c>
      <c r="F1041" s="12">
        <v>40483</v>
      </c>
      <c r="G1041" s="18">
        <v>2014</v>
      </c>
      <c r="H1041" s="2">
        <f ca="1">IF(G1041=Inputs!$A$4,1,0)</f>
        <v>0</v>
      </c>
      <c r="I1041" s="21">
        <f ca="1">IF(H1041=1,HLOOKUP(MONTH(F1041),Inputs!$B$11:$M$15,5),IF(YEAR($F1041)&gt;$G1041,0,IF(YEAR($F1041)=$G1041,HLOOKUP(MONTH(F1041),Inputs!$B$11:$M$15,4),1)))</f>
        <v>1</v>
      </c>
      <c r="J1041" s="2">
        <v>3</v>
      </c>
      <c r="K1041" s="24">
        <f ca="1">$E1041*I1041*Inputs!$A$2</f>
        <v>2.4398</v>
      </c>
      <c r="L1041" s="11">
        <f ca="1">IFERROR(J1041/K1041,"")</f>
        <v>1.2296089843429789</v>
      </c>
      <c r="M1041" s="26">
        <f>J1041/((8760)*(E1041/1000))</f>
        <v>0.15440295465494031</v>
      </c>
    </row>
    <row r="1042" spans="1:13" x14ac:dyDescent="0.25">
      <c r="A1042" s="2">
        <v>943</v>
      </c>
      <c r="B1042" s="2"/>
      <c r="C1042" s="2" t="s">
        <v>5</v>
      </c>
      <c r="D1042" s="2">
        <v>5</v>
      </c>
      <c r="E1042" s="2">
        <v>2.218</v>
      </c>
      <c r="F1042" s="12">
        <v>40483</v>
      </c>
      <c r="G1042" s="18">
        <v>2014</v>
      </c>
      <c r="H1042" s="2">
        <f ca="1">IF(G1042=Inputs!$A$4,1,0)</f>
        <v>0</v>
      </c>
      <c r="I1042" s="21">
        <f ca="1">IF(H1042=1,HLOOKUP(MONTH(F1042),Inputs!$B$11:$M$15,5),IF(YEAR($F1042)&gt;$G1042,0,IF(YEAR($F1042)=$G1042,HLOOKUP(MONTH(F1042),Inputs!$B$11:$M$15,4),1)))</f>
        <v>1</v>
      </c>
      <c r="J1042" s="2">
        <v>3</v>
      </c>
      <c r="K1042" s="24">
        <f ca="1">$E1042*I1042*Inputs!$A$2</f>
        <v>2.4398</v>
      </c>
      <c r="L1042" s="11">
        <f ca="1">IFERROR(J1042/K1042,"")</f>
        <v>1.2296089843429789</v>
      </c>
      <c r="M1042" s="26">
        <f>J1042/((8760)*(E1042/1000))</f>
        <v>0.15440295465494031</v>
      </c>
    </row>
    <row r="1043" spans="1:13" x14ac:dyDescent="0.25">
      <c r="A1043" s="2">
        <v>2474</v>
      </c>
      <c r="B1043" s="2"/>
      <c r="C1043" s="2" t="s">
        <v>5</v>
      </c>
      <c r="D1043" s="2">
        <v>9</v>
      </c>
      <c r="E1043" s="2">
        <v>5.17</v>
      </c>
      <c r="F1043" s="12">
        <v>40634</v>
      </c>
      <c r="G1043" s="18">
        <v>2012</v>
      </c>
      <c r="H1043" s="2">
        <f ca="1">IF(G1043=Inputs!$A$4,1,0)</f>
        <v>0</v>
      </c>
      <c r="I1043" s="21">
        <f ca="1">IF(H1043=1,HLOOKUP(MONTH(F1043),Inputs!$B$11:$M$15,5),IF(YEAR($F1043)&gt;$G1043,0,IF(YEAR($F1043)=$G1043,HLOOKUP(MONTH(F1043),Inputs!$B$11:$M$15,4),1)))</f>
        <v>1</v>
      </c>
      <c r="J1043" s="2">
        <v>7</v>
      </c>
      <c r="K1043" s="24">
        <f ca="1">$E1043*I1043*Inputs!$A$2</f>
        <v>5.6870000000000003</v>
      </c>
      <c r="L1043" s="11">
        <f ca="1">IFERROR(J1043/K1043,"")</f>
        <v>1.2308774397749251</v>
      </c>
      <c r="M1043" s="26">
        <f>J1043/((8760)*(E1043/1000))</f>
        <v>0.15456223558817556</v>
      </c>
    </row>
    <row r="1044" spans="1:13" x14ac:dyDescent="0.25">
      <c r="A1044" s="2">
        <v>2474</v>
      </c>
      <c r="B1044" s="2"/>
      <c r="C1044" s="2" t="s">
        <v>5</v>
      </c>
      <c r="D1044" s="2">
        <v>9</v>
      </c>
      <c r="E1044" s="2">
        <v>5.17</v>
      </c>
      <c r="F1044" s="12">
        <v>40634</v>
      </c>
      <c r="G1044" s="18">
        <v>2013</v>
      </c>
      <c r="H1044" s="2">
        <f ca="1">IF(G1044=Inputs!$A$4,1,0)</f>
        <v>0</v>
      </c>
      <c r="I1044" s="21">
        <f ca="1">IF(H1044=1,HLOOKUP(MONTH(F1044),Inputs!$B$11:$M$15,5),IF(YEAR($F1044)&gt;$G1044,0,IF(YEAR($F1044)=$G1044,HLOOKUP(MONTH(F1044),Inputs!$B$11:$M$15,4),1)))</f>
        <v>1</v>
      </c>
      <c r="J1044" s="2">
        <v>7</v>
      </c>
      <c r="K1044" s="24">
        <f ca="1">$E1044*I1044*Inputs!$A$2</f>
        <v>5.6870000000000003</v>
      </c>
      <c r="L1044" s="11">
        <f ca="1">IFERROR(J1044/K1044,"")</f>
        <v>1.2308774397749251</v>
      </c>
      <c r="M1044" s="26">
        <f>J1044/((8760)*(E1044/1000))</f>
        <v>0.15456223558817556</v>
      </c>
    </row>
    <row r="1045" spans="1:13" x14ac:dyDescent="0.25">
      <c r="A1045" s="2">
        <v>8380</v>
      </c>
      <c r="B1045" s="2"/>
      <c r="C1045" s="2" t="s">
        <v>5</v>
      </c>
      <c r="D1045" s="2">
        <v>13</v>
      </c>
      <c r="E1045" s="2">
        <v>5.17</v>
      </c>
      <c r="F1045" s="12">
        <v>41122</v>
      </c>
      <c r="G1045" s="18">
        <v>2013</v>
      </c>
      <c r="H1045" s="2">
        <f ca="1">IF(G1045=Inputs!$A$4,1,0)</f>
        <v>0</v>
      </c>
      <c r="I1045" s="21">
        <f ca="1">IF(H1045=1,HLOOKUP(MONTH(F1045),Inputs!$B$11:$M$15,5),IF(YEAR($F1045)&gt;$G1045,0,IF(YEAR($F1045)=$G1045,HLOOKUP(MONTH(F1045),Inputs!$B$11:$M$15,4),1)))</f>
        <v>1</v>
      </c>
      <c r="J1045" s="2">
        <v>7</v>
      </c>
      <c r="K1045" s="24">
        <f ca="1">$E1045*I1045*Inputs!$A$2</f>
        <v>5.6870000000000003</v>
      </c>
      <c r="L1045" s="11">
        <f ca="1">IFERROR(J1045/K1045,"")</f>
        <v>1.2308774397749251</v>
      </c>
      <c r="M1045" s="26">
        <f>J1045/((8760)*(E1045/1000))</f>
        <v>0.15456223558817556</v>
      </c>
    </row>
    <row r="1046" spans="1:13" x14ac:dyDescent="0.25">
      <c r="A1046" s="2">
        <v>8380</v>
      </c>
      <c r="B1046" s="2"/>
      <c r="C1046" s="2" t="s">
        <v>5</v>
      </c>
      <c r="D1046" s="2">
        <v>13</v>
      </c>
      <c r="E1046" s="2">
        <v>5.17</v>
      </c>
      <c r="F1046" s="12">
        <v>41122</v>
      </c>
      <c r="G1046" s="18">
        <v>2014</v>
      </c>
      <c r="H1046" s="2">
        <f ca="1">IF(G1046=Inputs!$A$4,1,0)</f>
        <v>0</v>
      </c>
      <c r="I1046" s="21">
        <f ca="1">IF(H1046=1,HLOOKUP(MONTH(F1046),Inputs!$B$11:$M$15,5),IF(YEAR($F1046)&gt;$G1046,0,IF(YEAR($F1046)=$G1046,HLOOKUP(MONTH(F1046),Inputs!$B$11:$M$15,4),1)))</f>
        <v>1</v>
      </c>
      <c r="J1046" s="2">
        <v>7</v>
      </c>
      <c r="K1046" s="24">
        <f ca="1">$E1046*I1046*Inputs!$A$2</f>
        <v>5.6870000000000003</v>
      </c>
      <c r="L1046" s="11">
        <f ca="1">IFERROR(J1046/K1046,"")</f>
        <v>1.2308774397749251</v>
      </c>
      <c r="M1046" s="26">
        <f>J1046/((8760)*(E1046/1000))</f>
        <v>0.15456223558817556</v>
      </c>
    </row>
    <row r="1047" spans="1:13" x14ac:dyDescent="0.25">
      <c r="A1047" s="2">
        <v>8405</v>
      </c>
      <c r="B1047" s="2"/>
      <c r="C1047" s="2" t="s">
        <v>5</v>
      </c>
      <c r="D1047" s="2">
        <v>6</v>
      </c>
      <c r="E1047" s="2">
        <v>5.16</v>
      </c>
      <c r="F1047" s="12">
        <v>41153</v>
      </c>
      <c r="G1047" s="18">
        <v>2013</v>
      </c>
      <c r="H1047" s="2">
        <f ca="1">IF(G1047=Inputs!$A$4,1,0)</f>
        <v>0</v>
      </c>
      <c r="I1047" s="21">
        <f ca="1">IF(H1047=1,HLOOKUP(MONTH(F1047),Inputs!$B$11:$M$15,5),IF(YEAR($F1047)&gt;$G1047,0,IF(YEAR($F1047)=$G1047,HLOOKUP(MONTH(F1047),Inputs!$B$11:$M$15,4),1)))</f>
        <v>1</v>
      </c>
      <c r="J1047" s="2">
        <v>7</v>
      </c>
      <c r="K1047" s="24">
        <f ca="1">$E1047*I1047*Inputs!$A$2</f>
        <v>5.676000000000001</v>
      </c>
      <c r="L1047" s="11">
        <f ca="1">IFERROR(J1047/K1047,"")</f>
        <v>1.2332628611698377</v>
      </c>
      <c r="M1047" s="26">
        <f>J1047/((8760)*(E1047/1000))</f>
        <v>0.15486177480443167</v>
      </c>
    </row>
    <row r="1048" spans="1:13" x14ac:dyDescent="0.25">
      <c r="A1048" s="2">
        <v>8405</v>
      </c>
      <c r="B1048" s="2"/>
      <c r="C1048" s="2" t="s">
        <v>5</v>
      </c>
      <c r="D1048" s="2">
        <v>6</v>
      </c>
      <c r="E1048" s="2">
        <v>5.16</v>
      </c>
      <c r="F1048" s="12">
        <v>41153</v>
      </c>
      <c r="G1048" s="18">
        <v>2014</v>
      </c>
      <c r="H1048" s="2">
        <f ca="1">IF(G1048=Inputs!$A$4,1,0)</f>
        <v>0</v>
      </c>
      <c r="I1048" s="21">
        <f ca="1">IF(H1048=1,HLOOKUP(MONTH(F1048),Inputs!$B$11:$M$15,5),IF(YEAR($F1048)&gt;$G1048,0,IF(YEAR($F1048)=$G1048,HLOOKUP(MONTH(F1048),Inputs!$B$11:$M$15,4),1)))</f>
        <v>1</v>
      </c>
      <c r="J1048" s="2">
        <v>7</v>
      </c>
      <c r="K1048" s="24">
        <f ca="1">$E1048*I1048*Inputs!$A$2</f>
        <v>5.676000000000001</v>
      </c>
      <c r="L1048" s="11">
        <f ca="1">IFERROR(J1048/K1048,"")</f>
        <v>1.2332628611698377</v>
      </c>
      <c r="M1048" s="26">
        <f>J1048/((8760)*(E1048/1000))</f>
        <v>0.15486177480443167</v>
      </c>
    </row>
    <row r="1049" spans="1:13" x14ac:dyDescent="0.25">
      <c r="A1049" s="2">
        <v>8969</v>
      </c>
      <c r="B1049" s="2"/>
      <c r="C1049" s="2" t="s">
        <v>5</v>
      </c>
      <c r="D1049" s="2">
        <v>8</v>
      </c>
      <c r="E1049" s="2">
        <v>8.84</v>
      </c>
      <c r="F1049" s="12">
        <v>41456</v>
      </c>
      <c r="G1049" s="18">
        <v>2014</v>
      </c>
      <c r="H1049" s="2">
        <f ca="1">IF(G1049=Inputs!$A$4,1,0)</f>
        <v>0</v>
      </c>
      <c r="I1049" s="21">
        <f ca="1">IF(H1049=1,HLOOKUP(MONTH(F1049),Inputs!$B$11:$M$15,5),IF(YEAR($F1049)&gt;$G1049,0,IF(YEAR($F1049)=$G1049,HLOOKUP(MONTH(F1049),Inputs!$B$11:$M$15,4),1)))</f>
        <v>1</v>
      </c>
      <c r="J1049" s="2">
        <v>12</v>
      </c>
      <c r="K1049" s="24">
        <f ca="1">$E1049*I1049*Inputs!$A$2</f>
        <v>9.7240000000000002</v>
      </c>
      <c r="L1049" s="11">
        <f ca="1">IFERROR(J1049/K1049,"")</f>
        <v>1.2340600575894694</v>
      </c>
      <c r="M1049" s="26">
        <f>J1049/((8760)*(E1049/1000))</f>
        <v>0.15496187937767308</v>
      </c>
    </row>
    <row r="1050" spans="1:13" x14ac:dyDescent="0.25">
      <c r="A1050" s="2">
        <v>3425</v>
      </c>
      <c r="B1050" s="2"/>
      <c r="C1050" s="2" t="s">
        <v>5</v>
      </c>
      <c r="D1050" s="2">
        <v>8</v>
      </c>
      <c r="E1050" s="2">
        <v>53.76</v>
      </c>
      <c r="F1050" s="12">
        <v>40848</v>
      </c>
      <c r="G1050" s="18">
        <v>2012</v>
      </c>
      <c r="H1050" s="2">
        <f ca="1">IF(G1050=Inputs!$A$4,1,0)</f>
        <v>0</v>
      </c>
      <c r="I1050" s="21">
        <f ca="1">IF(H1050=1,HLOOKUP(MONTH(F1050),Inputs!$B$11:$M$15,5),IF(YEAR($F1050)&gt;$G1050,0,IF(YEAR($F1050)=$G1050,HLOOKUP(MONTH(F1050),Inputs!$B$11:$M$15,4),1)))</f>
        <v>1</v>
      </c>
      <c r="J1050" s="2">
        <v>73</v>
      </c>
      <c r="K1050" s="24">
        <f ca="1">$E1050*I1050*Inputs!$A$2</f>
        <v>59.136000000000003</v>
      </c>
      <c r="L1050" s="11">
        <f ca="1">IFERROR(J1050/K1050,"")</f>
        <v>1.2344426406926405</v>
      </c>
      <c r="M1050" s="26">
        <f>J1050/((8760)*(E1050/1000))</f>
        <v>0.15500992063492064</v>
      </c>
    </row>
    <row r="1051" spans="1:13" x14ac:dyDescent="0.25">
      <c r="A1051" s="2">
        <v>2103</v>
      </c>
      <c r="B1051" s="2"/>
      <c r="C1051" s="2" t="s">
        <v>5</v>
      </c>
      <c r="D1051" s="2">
        <v>8</v>
      </c>
      <c r="E1051" s="2">
        <v>3.68</v>
      </c>
      <c r="F1051" s="12">
        <v>40603</v>
      </c>
      <c r="G1051" s="18">
        <v>2012</v>
      </c>
      <c r="H1051" s="2">
        <f ca="1">IF(G1051=Inputs!$A$4,1,0)</f>
        <v>0</v>
      </c>
      <c r="I1051" s="21">
        <f ca="1">IF(H1051=1,HLOOKUP(MONTH(F1051),Inputs!$B$11:$M$15,5),IF(YEAR($F1051)&gt;$G1051,0,IF(YEAR($F1051)=$G1051,HLOOKUP(MONTH(F1051),Inputs!$B$11:$M$15,4),1)))</f>
        <v>1</v>
      </c>
      <c r="J1051" s="2">
        <v>5</v>
      </c>
      <c r="K1051" s="24">
        <f ca="1">$E1051*I1051*Inputs!$A$2</f>
        <v>4.0480000000000009</v>
      </c>
      <c r="L1051" s="11">
        <f ca="1">IFERROR(J1051/K1051,"")</f>
        <v>1.235177865612648</v>
      </c>
      <c r="M1051" s="26">
        <f>J1051/((8760)*(E1051/1000))</f>
        <v>0.15510224339884851</v>
      </c>
    </row>
    <row r="1052" spans="1:13" x14ac:dyDescent="0.25">
      <c r="A1052" s="2">
        <v>8360</v>
      </c>
      <c r="B1052" s="2"/>
      <c r="C1052" s="2" t="s">
        <v>5</v>
      </c>
      <c r="D1052" s="2">
        <v>13</v>
      </c>
      <c r="E1052" s="2">
        <v>3.68</v>
      </c>
      <c r="F1052" s="12">
        <v>41153</v>
      </c>
      <c r="G1052" s="18">
        <v>2013</v>
      </c>
      <c r="H1052" s="2">
        <f ca="1">IF(G1052=Inputs!$A$4,1,0)</f>
        <v>0</v>
      </c>
      <c r="I1052" s="21">
        <f ca="1">IF(H1052=1,HLOOKUP(MONTH(F1052),Inputs!$B$11:$M$15,5),IF(YEAR($F1052)&gt;$G1052,0,IF(YEAR($F1052)=$G1052,HLOOKUP(MONTH(F1052),Inputs!$B$11:$M$15,4),1)))</f>
        <v>1</v>
      </c>
      <c r="J1052" s="2">
        <v>5</v>
      </c>
      <c r="K1052" s="24">
        <f ca="1">$E1052*I1052*Inputs!$A$2</f>
        <v>4.0480000000000009</v>
      </c>
      <c r="L1052" s="11">
        <f ca="1">IFERROR(J1052/K1052,"")</f>
        <v>1.235177865612648</v>
      </c>
      <c r="M1052" s="26">
        <f>J1052/((8760)*(E1052/1000))</f>
        <v>0.15510224339884851</v>
      </c>
    </row>
    <row r="1053" spans="1:13" x14ac:dyDescent="0.25">
      <c r="A1053" s="2">
        <v>8407</v>
      </c>
      <c r="B1053" s="2"/>
      <c r="C1053" s="2" t="s">
        <v>5</v>
      </c>
      <c r="D1053" s="2">
        <v>6</v>
      </c>
      <c r="E1053" s="2">
        <v>7.36</v>
      </c>
      <c r="F1053" s="12">
        <v>41153</v>
      </c>
      <c r="G1053" s="18">
        <v>2013</v>
      </c>
      <c r="H1053" s="2">
        <f ca="1">IF(G1053=Inputs!$A$4,1,0)</f>
        <v>0</v>
      </c>
      <c r="I1053" s="21">
        <f ca="1">IF(H1053=1,HLOOKUP(MONTH(F1053),Inputs!$B$11:$M$15,5),IF(YEAR($F1053)&gt;$G1053,0,IF(YEAR($F1053)=$G1053,HLOOKUP(MONTH(F1053),Inputs!$B$11:$M$15,4),1)))</f>
        <v>1</v>
      </c>
      <c r="J1053" s="2">
        <v>10</v>
      </c>
      <c r="K1053" s="24">
        <f ca="1">$E1053*I1053*Inputs!$A$2</f>
        <v>8.0960000000000019</v>
      </c>
      <c r="L1053" s="11">
        <f ca="1">IFERROR(J1053/K1053,"")</f>
        <v>1.235177865612648</v>
      </c>
      <c r="M1053" s="26">
        <f>J1053/((8760)*(E1053/1000))</f>
        <v>0.15510224339884851</v>
      </c>
    </row>
    <row r="1054" spans="1:13" x14ac:dyDescent="0.25">
      <c r="A1054" s="2">
        <v>2103</v>
      </c>
      <c r="B1054" s="2"/>
      <c r="C1054" s="2" t="s">
        <v>5</v>
      </c>
      <c r="D1054" s="2">
        <v>8</v>
      </c>
      <c r="E1054" s="2">
        <v>3.68</v>
      </c>
      <c r="F1054" s="12">
        <v>40603</v>
      </c>
      <c r="G1054" s="18">
        <v>2014</v>
      </c>
      <c r="H1054" s="2">
        <f ca="1">IF(G1054=Inputs!$A$4,1,0)</f>
        <v>0</v>
      </c>
      <c r="I1054" s="21">
        <f ca="1">IF(H1054=1,HLOOKUP(MONTH(F1054),Inputs!$B$11:$M$15,5),IF(YEAR($F1054)&gt;$G1054,0,IF(YEAR($F1054)=$G1054,HLOOKUP(MONTH(F1054),Inputs!$B$11:$M$15,4),1)))</f>
        <v>1</v>
      </c>
      <c r="J1054" s="2">
        <v>5</v>
      </c>
      <c r="K1054" s="24">
        <f ca="1">$E1054*I1054*Inputs!$A$2</f>
        <v>4.0480000000000009</v>
      </c>
      <c r="L1054" s="11">
        <f ca="1">IFERROR(J1054/K1054,"")</f>
        <v>1.235177865612648</v>
      </c>
      <c r="M1054" s="26">
        <f>J1054/((8760)*(E1054/1000))</f>
        <v>0.15510224339884851</v>
      </c>
    </row>
    <row r="1055" spans="1:13" x14ac:dyDescent="0.25">
      <c r="A1055" s="2">
        <v>8403</v>
      </c>
      <c r="B1055" s="2"/>
      <c r="C1055" s="2" t="s">
        <v>5</v>
      </c>
      <c r="D1055" s="2">
        <v>6</v>
      </c>
      <c r="E1055" s="2">
        <v>3.68</v>
      </c>
      <c r="F1055" s="12">
        <v>41214</v>
      </c>
      <c r="G1055" s="18">
        <v>2014</v>
      </c>
      <c r="H1055" s="2">
        <f ca="1">IF(G1055=Inputs!$A$4,1,0)</f>
        <v>0</v>
      </c>
      <c r="I1055" s="21">
        <f ca="1">IF(H1055=1,HLOOKUP(MONTH(F1055),Inputs!$B$11:$M$15,5),IF(YEAR($F1055)&gt;$G1055,0,IF(YEAR($F1055)=$G1055,HLOOKUP(MONTH(F1055),Inputs!$B$11:$M$15,4),1)))</f>
        <v>1</v>
      </c>
      <c r="J1055" s="2">
        <v>5</v>
      </c>
      <c r="K1055" s="24">
        <f ca="1">$E1055*I1055*Inputs!$A$2</f>
        <v>4.0480000000000009</v>
      </c>
      <c r="L1055" s="11">
        <f ca="1">IFERROR(J1055/K1055,"")</f>
        <v>1.235177865612648</v>
      </c>
      <c r="M1055" s="26">
        <f>J1055/((8760)*(E1055/1000))</f>
        <v>0.15510224339884851</v>
      </c>
    </row>
    <row r="1056" spans="1:13" x14ac:dyDescent="0.25">
      <c r="A1056" s="2">
        <v>243</v>
      </c>
      <c r="B1056" s="2"/>
      <c r="C1056" s="2" t="s">
        <v>5</v>
      </c>
      <c r="D1056" s="2">
        <v>2</v>
      </c>
      <c r="E1056" s="2">
        <v>2.2000000000000002</v>
      </c>
      <c r="F1056" s="12">
        <v>40179</v>
      </c>
      <c r="G1056" s="18">
        <v>2011</v>
      </c>
      <c r="H1056" s="2">
        <f ca="1">IF(G1056=Inputs!$A$4,1,0)</f>
        <v>0</v>
      </c>
      <c r="I1056" s="21">
        <f ca="1">IF(H1056=1,HLOOKUP(MONTH(F1056),Inputs!$B$11:$M$15,5),IF(YEAR($F1056)&gt;$G1056,0,IF(YEAR($F1056)=$G1056,HLOOKUP(MONTH(F1056),Inputs!$B$11:$M$15,4),1)))</f>
        <v>1</v>
      </c>
      <c r="J1056" s="2">
        <v>3</v>
      </c>
      <c r="K1056" s="24">
        <f ca="1">$E1056*I1056*Inputs!$A$2</f>
        <v>2.4200000000000004</v>
      </c>
      <c r="L1056" s="11">
        <f ca="1">IFERROR(J1056/K1056,"")</f>
        <v>1.2396694214876032</v>
      </c>
      <c r="M1056" s="26">
        <f>J1056/((8760)*(E1056/1000))</f>
        <v>0.1556662515566625</v>
      </c>
    </row>
    <row r="1057" spans="1:13" x14ac:dyDescent="0.25">
      <c r="A1057" s="2">
        <v>243</v>
      </c>
      <c r="B1057" s="2"/>
      <c r="C1057" s="2" t="s">
        <v>5</v>
      </c>
      <c r="D1057" s="2">
        <v>2</v>
      </c>
      <c r="E1057" s="2">
        <v>2.2000000000000002</v>
      </c>
      <c r="F1057" s="12">
        <v>40179</v>
      </c>
      <c r="G1057" s="18">
        <v>2012</v>
      </c>
      <c r="H1057" s="2">
        <f ca="1">IF(G1057=Inputs!$A$4,1,0)</f>
        <v>0</v>
      </c>
      <c r="I1057" s="21">
        <f ca="1">IF(H1057=1,HLOOKUP(MONTH(F1057),Inputs!$B$11:$M$15,5),IF(YEAR($F1057)&gt;$G1057,0,IF(YEAR($F1057)=$G1057,HLOOKUP(MONTH(F1057),Inputs!$B$11:$M$15,4),1)))</f>
        <v>1</v>
      </c>
      <c r="J1057" s="2">
        <v>3</v>
      </c>
      <c r="K1057" s="24">
        <f ca="1">$E1057*I1057*Inputs!$A$2</f>
        <v>2.4200000000000004</v>
      </c>
      <c r="L1057" s="11">
        <f ca="1">IFERROR(J1057/K1057,"")</f>
        <v>1.2396694214876032</v>
      </c>
      <c r="M1057" s="26">
        <f>J1057/((8760)*(E1057/1000))</f>
        <v>0.1556662515566625</v>
      </c>
    </row>
    <row r="1058" spans="1:13" x14ac:dyDescent="0.25">
      <c r="A1058" s="2">
        <v>243</v>
      </c>
      <c r="B1058" s="2"/>
      <c r="C1058" s="2" t="s">
        <v>5</v>
      </c>
      <c r="D1058" s="2">
        <v>2</v>
      </c>
      <c r="E1058" s="2">
        <v>2.2000000000000002</v>
      </c>
      <c r="F1058" s="12">
        <v>40179</v>
      </c>
      <c r="G1058" s="18">
        <v>2013</v>
      </c>
      <c r="H1058" s="2">
        <f ca="1">IF(G1058=Inputs!$A$4,1,0)</f>
        <v>0</v>
      </c>
      <c r="I1058" s="21">
        <f ca="1">IF(H1058=1,HLOOKUP(MONTH(F1058),Inputs!$B$11:$M$15,5),IF(YEAR($F1058)&gt;$G1058,0,IF(YEAR($F1058)=$G1058,HLOOKUP(MONTH(F1058),Inputs!$B$11:$M$15,4),1)))</f>
        <v>1</v>
      </c>
      <c r="J1058" s="2">
        <v>3</v>
      </c>
      <c r="K1058" s="24">
        <f ca="1">$E1058*I1058*Inputs!$A$2</f>
        <v>2.4200000000000004</v>
      </c>
      <c r="L1058" s="11">
        <f ca="1">IFERROR(J1058/K1058,"")</f>
        <v>1.2396694214876032</v>
      </c>
      <c r="M1058" s="26">
        <f>J1058/((8760)*(E1058/1000))</f>
        <v>0.1556662515566625</v>
      </c>
    </row>
    <row r="1059" spans="1:13" x14ac:dyDescent="0.25">
      <c r="A1059" s="2">
        <v>243</v>
      </c>
      <c r="B1059" s="2"/>
      <c r="C1059" s="2" t="s">
        <v>5</v>
      </c>
      <c r="D1059" s="2">
        <v>2</v>
      </c>
      <c r="E1059" s="2">
        <v>2.2000000000000002</v>
      </c>
      <c r="F1059" s="12">
        <v>40179</v>
      </c>
      <c r="G1059" s="18">
        <v>2014</v>
      </c>
      <c r="H1059" s="2">
        <f ca="1">IF(G1059=Inputs!$A$4,1,0)</f>
        <v>0</v>
      </c>
      <c r="I1059" s="21">
        <f ca="1">IF(H1059=1,HLOOKUP(MONTH(F1059),Inputs!$B$11:$M$15,5),IF(YEAR($F1059)&gt;$G1059,0,IF(YEAR($F1059)=$G1059,HLOOKUP(MONTH(F1059),Inputs!$B$11:$M$15,4),1)))</f>
        <v>1</v>
      </c>
      <c r="J1059" s="2">
        <v>3</v>
      </c>
      <c r="K1059" s="24">
        <f ca="1">$E1059*I1059*Inputs!$A$2</f>
        <v>2.4200000000000004</v>
      </c>
      <c r="L1059" s="11">
        <f ca="1">IFERROR(J1059/K1059,"")</f>
        <v>1.2396694214876032</v>
      </c>
      <c r="M1059" s="26">
        <f>J1059/((8760)*(E1059/1000))</f>
        <v>0.1556662515566625</v>
      </c>
    </row>
    <row r="1060" spans="1:13" x14ac:dyDescent="0.25">
      <c r="A1060" s="2">
        <v>243</v>
      </c>
      <c r="B1060" s="2"/>
      <c r="C1060" s="2" t="s">
        <v>5</v>
      </c>
      <c r="D1060" s="2">
        <v>2</v>
      </c>
      <c r="E1060" s="2">
        <v>2.2000000000000002</v>
      </c>
      <c r="F1060" s="12">
        <v>40179</v>
      </c>
      <c r="G1060" s="18">
        <v>2010</v>
      </c>
      <c r="H1060" s="2">
        <f ca="1">IF(G1060=Inputs!$A$4,1,0)</f>
        <v>0</v>
      </c>
      <c r="I1060" s="21">
        <f ca="1">IF(H1060=1,HLOOKUP(MONTH(F1060),Inputs!$B$11:$M$15,5),IF(YEAR($F1060)&gt;$G1060,0,IF(YEAR($F1060)=$G1060,HLOOKUP(MONTH(F1060),Inputs!$B$11:$M$15,4),1)))</f>
        <v>0.99999999999999989</v>
      </c>
      <c r="J1060" s="2">
        <v>3</v>
      </c>
      <c r="K1060" s="24">
        <f ca="1">$E1060*I1060*Inputs!$A$2</f>
        <v>2.42</v>
      </c>
      <c r="L1060" s="11">
        <f ca="1">IFERROR(J1060/K1060,"")</f>
        <v>1.2396694214876034</v>
      </c>
      <c r="M1060" s="26">
        <f>J1060/((8760)*(E1060/1000))</f>
        <v>0.1556662515566625</v>
      </c>
    </row>
    <row r="1061" spans="1:13" x14ac:dyDescent="0.25">
      <c r="A1061" s="2">
        <v>8419</v>
      </c>
      <c r="B1061" s="2"/>
      <c r="C1061" s="2" t="s">
        <v>5</v>
      </c>
      <c r="D1061" s="2">
        <v>6</v>
      </c>
      <c r="E1061" s="2">
        <v>8.0500000000000007</v>
      </c>
      <c r="F1061" s="12">
        <v>41153</v>
      </c>
      <c r="G1061" s="18">
        <v>2013</v>
      </c>
      <c r="H1061" s="2">
        <f ca="1">IF(G1061=Inputs!$A$4,1,0)</f>
        <v>0</v>
      </c>
      <c r="I1061" s="21">
        <f ca="1">IF(H1061=1,HLOOKUP(MONTH(F1061),Inputs!$B$11:$M$15,5),IF(YEAR($F1061)&gt;$G1061,0,IF(YEAR($F1061)=$G1061,HLOOKUP(MONTH(F1061),Inputs!$B$11:$M$15,4),1)))</f>
        <v>1</v>
      </c>
      <c r="J1061" s="2">
        <v>11</v>
      </c>
      <c r="K1061" s="24">
        <f ca="1">$E1061*I1061*Inputs!$A$2</f>
        <v>8.8550000000000022</v>
      </c>
      <c r="L1061" s="11">
        <f ca="1">IFERROR(J1061/K1061,"")</f>
        <v>1.2422360248447202</v>
      </c>
      <c r="M1061" s="26">
        <f>J1061/((8760)*(E1061/1000))</f>
        <v>0.15598854193255624</v>
      </c>
    </row>
    <row r="1062" spans="1:13" x14ac:dyDescent="0.25">
      <c r="A1062" s="2">
        <v>1307</v>
      </c>
      <c r="B1062" s="2"/>
      <c r="C1062" s="2" t="s">
        <v>5</v>
      </c>
      <c r="D1062" s="2">
        <v>2</v>
      </c>
      <c r="E1062" s="2">
        <v>5.85</v>
      </c>
      <c r="F1062" s="12">
        <v>40330</v>
      </c>
      <c r="G1062" s="18">
        <v>2012</v>
      </c>
      <c r="H1062" s="2">
        <f ca="1">IF(G1062=Inputs!$A$4,1,0)</f>
        <v>0</v>
      </c>
      <c r="I1062" s="21">
        <f ca="1">IF(H1062=1,HLOOKUP(MONTH(F1062),Inputs!$B$11:$M$15,5),IF(YEAR($F1062)&gt;$G1062,0,IF(YEAR($F1062)=$G1062,HLOOKUP(MONTH(F1062),Inputs!$B$11:$M$15,4),1)))</f>
        <v>1</v>
      </c>
      <c r="J1062" s="2">
        <v>8</v>
      </c>
      <c r="K1062" s="24">
        <f ca="1">$E1062*I1062*Inputs!$A$2</f>
        <v>6.4350000000000005</v>
      </c>
      <c r="L1062" s="11">
        <f ca="1">IFERROR(J1062/K1062,"")</f>
        <v>1.2432012432012431</v>
      </c>
      <c r="M1062" s="26">
        <f>J1062/((8760)*(E1062/1000))</f>
        <v>0.15610974515084106</v>
      </c>
    </row>
    <row r="1063" spans="1:13" x14ac:dyDescent="0.25">
      <c r="A1063" s="2">
        <v>8339</v>
      </c>
      <c r="B1063" s="2"/>
      <c r="C1063" s="2" t="s">
        <v>5</v>
      </c>
      <c r="D1063" s="2">
        <v>8</v>
      </c>
      <c r="E1063" s="2">
        <v>6.58</v>
      </c>
      <c r="F1063" s="12">
        <v>41153</v>
      </c>
      <c r="G1063" s="18">
        <v>2013</v>
      </c>
      <c r="H1063" s="2">
        <f ca="1">IF(G1063=Inputs!$A$4,1,0)</f>
        <v>0</v>
      </c>
      <c r="I1063" s="21">
        <f ca="1">IF(H1063=1,HLOOKUP(MONTH(F1063),Inputs!$B$11:$M$15,5),IF(YEAR($F1063)&gt;$G1063,0,IF(YEAR($F1063)=$G1063,HLOOKUP(MONTH(F1063),Inputs!$B$11:$M$15,4),1)))</f>
        <v>1</v>
      </c>
      <c r="J1063" s="2">
        <v>9</v>
      </c>
      <c r="K1063" s="24">
        <f ca="1">$E1063*I1063*Inputs!$A$2</f>
        <v>7.2380000000000004</v>
      </c>
      <c r="L1063" s="11">
        <f ca="1">IFERROR(J1063/K1063,"")</f>
        <v>1.2434374136501796</v>
      </c>
      <c r="M1063" s="26">
        <f>J1063/((8760)*(E1063/1000))</f>
        <v>0.15613940125744266</v>
      </c>
    </row>
    <row r="1064" spans="1:13" x14ac:dyDescent="0.25">
      <c r="A1064" s="2">
        <v>8339</v>
      </c>
      <c r="B1064" s="2"/>
      <c r="C1064" s="2" t="s">
        <v>5</v>
      </c>
      <c r="D1064" s="2">
        <v>8</v>
      </c>
      <c r="E1064" s="2">
        <v>6.58</v>
      </c>
      <c r="F1064" s="12">
        <v>41153</v>
      </c>
      <c r="G1064" s="18">
        <v>2014</v>
      </c>
      <c r="H1064" s="2">
        <f ca="1">IF(G1064=Inputs!$A$4,1,0)</f>
        <v>0</v>
      </c>
      <c r="I1064" s="21">
        <f ca="1">IF(H1064=1,HLOOKUP(MONTH(F1064),Inputs!$B$11:$M$15,5),IF(YEAR($F1064)&gt;$G1064,0,IF(YEAR($F1064)=$G1064,HLOOKUP(MONTH(F1064),Inputs!$B$11:$M$15,4),1)))</f>
        <v>1</v>
      </c>
      <c r="J1064" s="2">
        <v>9</v>
      </c>
      <c r="K1064" s="24">
        <f ca="1">$E1064*I1064*Inputs!$A$2</f>
        <v>7.2380000000000004</v>
      </c>
      <c r="L1064" s="11">
        <f ca="1">IFERROR(J1064/K1064,"")</f>
        <v>1.2434374136501796</v>
      </c>
      <c r="M1064" s="26">
        <f>J1064/((8760)*(E1064/1000))</f>
        <v>0.15613940125744266</v>
      </c>
    </row>
    <row r="1065" spans="1:13" x14ac:dyDescent="0.25">
      <c r="A1065" s="2">
        <v>8341</v>
      </c>
      <c r="B1065" s="2"/>
      <c r="C1065" s="2" t="s">
        <v>5</v>
      </c>
      <c r="D1065" s="2">
        <v>8</v>
      </c>
      <c r="E1065" s="2">
        <v>3.6549999999999998</v>
      </c>
      <c r="F1065" s="12">
        <v>41153</v>
      </c>
      <c r="G1065" s="18">
        <v>2013</v>
      </c>
      <c r="H1065" s="2">
        <f ca="1">IF(G1065=Inputs!$A$4,1,0)</f>
        <v>0</v>
      </c>
      <c r="I1065" s="21">
        <f ca="1">IF(H1065=1,HLOOKUP(MONTH(F1065),Inputs!$B$11:$M$15,5),IF(YEAR($F1065)&gt;$G1065,0,IF(YEAR($F1065)=$G1065,HLOOKUP(MONTH(F1065),Inputs!$B$11:$M$15,4),1)))</f>
        <v>1</v>
      </c>
      <c r="J1065" s="2">
        <v>5</v>
      </c>
      <c r="K1065" s="24">
        <f ca="1">$E1065*I1065*Inputs!$A$2</f>
        <v>4.0205000000000002</v>
      </c>
      <c r="L1065" s="11">
        <f ca="1">IFERROR(J1065/K1065,"")</f>
        <v>1.2436264146250466</v>
      </c>
      <c r="M1065" s="26">
        <f>J1065/((8760)*(E1065/1000))</f>
        <v>0.15616313425656977</v>
      </c>
    </row>
    <row r="1066" spans="1:13" x14ac:dyDescent="0.25">
      <c r="A1066" s="2">
        <v>8341</v>
      </c>
      <c r="B1066" s="2"/>
      <c r="C1066" s="2" t="s">
        <v>5</v>
      </c>
      <c r="D1066" s="2">
        <v>8</v>
      </c>
      <c r="E1066" s="2">
        <v>3.6549999999999998</v>
      </c>
      <c r="F1066" s="12">
        <v>41153</v>
      </c>
      <c r="G1066" s="18">
        <v>2014</v>
      </c>
      <c r="H1066" s="2">
        <f ca="1">IF(G1066=Inputs!$A$4,1,0)</f>
        <v>0</v>
      </c>
      <c r="I1066" s="21">
        <f ca="1">IF(H1066=1,HLOOKUP(MONTH(F1066),Inputs!$B$11:$M$15,5),IF(YEAR($F1066)&gt;$G1066,0,IF(YEAR($F1066)=$G1066,HLOOKUP(MONTH(F1066),Inputs!$B$11:$M$15,4),1)))</f>
        <v>1</v>
      </c>
      <c r="J1066" s="2">
        <v>5</v>
      </c>
      <c r="K1066" s="24">
        <f ca="1">$E1066*I1066*Inputs!$A$2</f>
        <v>4.0205000000000002</v>
      </c>
      <c r="L1066" s="11">
        <f ca="1">IFERROR(J1066/K1066,"")</f>
        <v>1.2436264146250466</v>
      </c>
      <c r="M1066" s="26">
        <f>J1066/((8760)*(E1066/1000))</f>
        <v>0.15616313425656977</v>
      </c>
    </row>
    <row r="1067" spans="1:13" x14ac:dyDescent="0.25">
      <c r="A1067" s="2">
        <v>2824</v>
      </c>
      <c r="B1067" s="2"/>
      <c r="C1067" s="2" t="s">
        <v>5</v>
      </c>
      <c r="D1067" s="2">
        <v>8</v>
      </c>
      <c r="E1067" s="2">
        <v>2.1760000000000002</v>
      </c>
      <c r="F1067" s="12">
        <v>40695</v>
      </c>
      <c r="G1067" s="18">
        <v>2012</v>
      </c>
      <c r="H1067" s="2">
        <f ca="1">IF(G1067=Inputs!$A$4,1,0)</f>
        <v>0</v>
      </c>
      <c r="I1067" s="21">
        <f ca="1">IF(H1067=1,HLOOKUP(MONTH(F1067),Inputs!$B$11:$M$15,5),IF(YEAR($F1067)&gt;$G1067,0,IF(YEAR($F1067)=$G1067,HLOOKUP(MONTH(F1067),Inputs!$B$11:$M$15,4),1)))</f>
        <v>1</v>
      </c>
      <c r="J1067" s="2">
        <v>3</v>
      </c>
      <c r="K1067" s="24">
        <f ca="1">$E1067*I1067*Inputs!$A$2</f>
        <v>2.3936000000000002</v>
      </c>
      <c r="L1067" s="11">
        <f ca="1">IFERROR(J1067/K1067,"")</f>
        <v>1.2533422459893047</v>
      </c>
      <c r="M1067" s="26">
        <f>J1067/((8760)*(E1067/1000))</f>
        <v>0.15738315874294923</v>
      </c>
    </row>
    <row r="1068" spans="1:13" x14ac:dyDescent="0.25">
      <c r="A1068" s="2">
        <v>2824</v>
      </c>
      <c r="B1068" s="2"/>
      <c r="C1068" s="2" t="s">
        <v>5</v>
      </c>
      <c r="D1068" s="2">
        <v>8</v>
      </c>
      <c r="E1068" s="2">
        <v>2.1760000000000002</v>
      </c>
      <c r="F1068" s="12">
        <v>40695</v>
      </c>
      <c r="G1068" s="18">
        <v>2014</v>
      </c>
      <c r="H1068" s="2">
        <f ca="1">IF(G1068=Inputs!$A$4,1,0)</f>
        <v>0</v>
      </c>
      <c r="I1068" s="21">
        <f ca="1">IF(H1068=1,HLOOKUP(MONTH(F1068),Inputs!$B$11:$M$15,5),IF(YEAR($F1068)&gt;$G1068,0,IF(YEAR($F1068)=$G1068,HLOOKUP(MONTH(F1068),Inputs!$B$11:$M$15,4),1)))</f>
        <v>1</v>
      </c>
      <c r="J1068" s="2">
        <v>3</v>
      </c>
      <c r="K1068" s="24">
        <f ca="1">$E1068*I1068*Inputs!$A$2</f>
        <v>2.3936000000000002</v>
      </c>
      <c r="L1068" s="11">
        <f ca="1">IFERROR(J1068/K1068,"")</f>
        <v>1.2533422459893047</v>
      </c>
      <c r="M1068" s="26">
        <f>J1068/((8760)*(E1068/1000))</f>
        <v>0.15738315874294923</v>
      </c>
    </row>
    <row r="1069" spans="1:13" x14ac:dyDescent="0.25">
      <c r="A1069" s="2">
        <v>970</v>
      </c>
      <c r="B1069" s="2"/>
      <c r="C1069" s="2" t="s">
        <v>5</v>
      </c>
      <c r="D1069" s="2">
        <v>8</v>
      </c>
      <c r="E1069" s="2">
        <v>5.0599999999999996</v>
      </c>
      <c r="F1069" s="12">
        <v>40360</v>
      </c>
      <c r="G1069" s="18">
        <v>2011</v>
      </c>
      <c r="H1069" s="2">
        <f ca="1">IF(G1069=Inputs!$A$4,1,0)</f>
        <v>0</v>
      </c>
      <c r="I1069" s="21">
        <f ca="1">IF(H1069=1,HLOOKUP(MONTH(F1069),Inputs!$B$11:$M$15,5),IF(YEAR($F1069)&gt;$G1069,0,IF(YEAR($F1069)=$G1069,HLOOKUP(MONTH(F1069),Inputs!$B$11:$M$15,4),1)))</f>
        <v>1</v>
      </c>
      <c r="J1069" s="2">
        <v>7</v>
      </c>
      <c r="K1069" s="24">
        <f ca="1">$E1069*I1069*Inputs!$A$2</f>
        <v>5.5659999999999998</v>
      </c>
      <c r="L1069" s="11">
        <f ca="1">IFERROR(J1069/K1069,"")</f>
        <v>1.2576356449874238</v>
      </c>
      <c r="M1069" s="26">
        <f>J1069/((8760)*(E1069/1000))</f>
        <v>0.15792228418791851</v>
      </c>
    </row>
    <row r="1070" spans="1:13" x14ac:dyDescent="0.25">
      <c r="A1070" s="2">
        <v>970</v>
      </c>
      <c r="B1070" s="2"/>
      <c r="C1070" s="2" t="s">
        <v>5</v>
      </c>
      <c r="D1070" s="2">
        <v>8</v>
      </c>
      <c r="E1070" s="2">
        <v>5.0599999999999996</v>
      </c>
      <c r="F1070" s="12">
        <v>40360</v>
      </c>
      <c r="G1070" s="18">
        <v>2014</v>
      </c>
      <c r="H1070" s="2">
        <f ca="1">IF(G1070=Inputs!$A$4,1,0)</f>
        <v>0</v>
      </c>
      <c r="I1070" s="21">
        <f ca="1">IF(H1070=1,HLOOKUP(MONTH(F1070),Inputs!$B$11:$M$15,5),IF(YEAR($F1070)&gt;$G1070,0,IF(YEAR($F1070)=$G1070,HLOOKUP(MONTH(F1070),Inputs!$B$11:$M$15,4),1)))</f>
        <v>1</v>
      </c>
      <c r="J1070" s="2">
        <v>7</v>
      </c>
      <c r="K1070" s="24">
        <f ca="1">$E1070*I1070*Inputs!$A$2</f>
        <v>5.5659999999999998</v>
      </c>
      <c r="L1070" s="11">
        <f ca="1">IFERROR(J1070/K1070,"")</f>
        <v>1.2576356449874238</v>
      </c>
      <c r="M1070" s="26">
        <f>J1070/((8760)*(E1070/1000))</f>
        <v>0.15792228418791851</v>
      </c>
    </row>
    <row r="1071" spans="1:13" x14ac:dyDescent="0.25">
      <c r="A1071" s="2">
        <v>8389</v>
      </c>
      <c r="B1071" s="2"/>
      <c r="C1071" s="2" t="s">
        <v>5</v>
      </c>
      <c r="D1071" s="2">
        <v>6</v>
      </c>
      <c r="E1071" s="2">
        <v>5.0599999999999996</v>
      </c>
      <c r="F1071" s="12">
        <v>41153</v>
      </c>
      <c r="G1071" s="18">
        <v>2014</v>
      </c>
      <c r="H1071" s="2">
        <f ca="1">IF(G1071=Inputs!$A$4,1,0)</f>
        <v>0</v>
      </c>
      <c r="I1071" s="21">
        <f ca="1">IF(H1071=1,HLOOKUP(MONTH(F1071),Inputs!$B$11:$M$15,5),IF(YEAR($F1071)&gt;$G1071,0,IF(YEAR($F1071)=$G1071,HLOOKUP(MONTH(F1071),Inputs!$B$11:$M$15,4),1)))</f>
        <v>1</v>
      </c>
      <c r="J1071" s="2">
        <v>7</v>
      </c>
      <c r="K1071" s="24">
        <f ca="1">$E1071*I1071*Inputs!$A$2</f>
        <v>5.5659999999999998</v>
      </c>
      <c r="L1071" s="11">
        <f ca="1">IFERROR(J1071/K1071,"")</f>
        <v>1.2576356449874238</v>
      </c>
      <c r="M1071" s="26">
        <f>J1071/((8760)*(E1071/1000))</f>
        <v>0.15792228418791851</v>
      </c>
    </row>
    <row r="1072" spans="1:13" x14ac:dyDescent="0.25">
      <c r="A1072" s="2">
        <v>937</v>
      </c>
      <c r="B1072" s="2"/>
      <c r="C1072" s="2" t="s">
        <v>5</v>
      </c>
      <c r="D1072" s="2">
        <v>2</v>
      </c>
      <c r="E1072" s="2">
        <v>5.04</v>
      </c>
      <c r="F1072" s="12">
        <v>40299</v>
      </c>
      <c r="G1072" s="18">
        <v>2011</v>
      </c>
      <c r="H1072" s="2">
        <f ca="1">IF(G1072=Inputs!$A$4,1,0)</f>
        <v>0</v>
      </c>
      <c r="I1072" s="21">
        <f ca="1">IF(H1072=1,HLOOKUP(MONTH(F1072),Inputs!$B$11:$M$15,5),IF(YEAR($F1072)&gt;$G1072,0,IF(YEAR($F1072)=$G1072,HLOOKUP(MONTH(F1072),Inputs!$B$11:$M$15,4),1)))</f>
        <v>1</v>
      </c>
      <c r="J1072" s="2">
        <v>7</v>
      </c>
      <c r="K1072" s="24">
        <f ca="1">$E1072*I1072*Inputs!$A$2</f>
        <v>5.5440000000000005</v>
      </c>
      <c r="L1072" s="11">
        <f ca="1">IFERROR(J1072/K1072,"")</f>
        <v>1.2626262626262625</v>
      </c>
      <c r="M1072" s="26">
        <f>J1072/((8760)*(E1072/1000))</f>
        <v>0.15854895991882292</v>
      </c>
    </row>
    <row r="1073" spans="1:13" x14ac:dyDescent="0.25">
      <c r="A1073" s="2">
        <v>972</v>
      </c>
      <c r="B1073" s="2"/>
      <c r="C1073" s="2" t="s">
        <v>5</v>
      </c>
      <c r="D1073" s="2">
        <v>8</v>
      </c>
      <c r="E1073" s="2">
        <v>3.6</v>
      </c>
      <c r="F1073" s="12">
        <v>40391</v>
      </c>
      <c r="G1073" s="18">
        <v>2011</v>
      </c>
      <c r="H1073" s="2">
        <f ca="1">IF(G1073=Inputs!$A$4,1,0)</f>
        <v>0</v>
      </c>
      <c r="I1073" s="21">
        <f ca="1">IF(H1073=1,HLOOKUP(MONTH(F1073),Inputs!$B$11:$M$15,5),IF(YEAR($F1073)&gt;$G1073,0,IF(YEAR($F1073)=$G1073,HLOOKUP(MONTH(F1073),Inputs!$B$11:$M$15,4),1)))</f>
        <v>1</v>
      </c>
      <c r="J1073" s="2">
        <v>5</v>
      </c>
      <c r="K1073" s="24">
        <f ca="1">$E1073*I1073*Inputs!$A$2</f>
        <v>3.9600000000000004</v>
      </c>
      <c r="L1073" s="11">
        <f ca="1">IFERROR(J1073/K1073,"")</f>
        <v>1.2626262626262625</v>
      </c>
      <c r="M1073" s="26">
        <f>J1073/((8760)*(E1073/1000))</f>
        <v>0.15854895991882295</v>
      </c>
    </row>
    <row r="1074" spans="1:13" x14ac:dyDescent="0.25">
      <c r="A1074" s="2">
        <v>1134</v>
      </c>
      <c r="B1074" s="2"/>
      <c r="C1074" s="2" t="s">
        <v>5</v>
      </c>
      <c r="D1074" s="2">
        <v>2</v>
      </c>
      <c r="E1074" s="2">
        <v>3.6</v>
      </c>
      <c r="F1074" s="12">
        <v>40391</v>
      </c>
      <c r="G1074" s="18">
        <v>2011</v>
      </c>
      <c r="H1074" s="2">
        <f ca="1">IF(G1074=Inputs!$A$4,1,0)</f>
        <v>0</v>
      </c>
      <c r="I1074" s="21">
        <f ca="1">IF(H1074=1,HLOOKUP(MONTH(F1074),Inputs!$B$11:$M$15,5),IF(YEAR($F1074)&gt;$G1074,0,IF(YEAR($F1074)=$G1074,HLOOKUP(MONTH(F1074),Inputs!$B$11:$M$15,4),1)))</f>
        <v>1</v>
      </c>
      <c r="J1074" s="2">
        <v>5</v>
      </c>
      <c r="K1074" s="24">
        <f ca="1">$E1074*I1074*Inputs!$A$2</f>
        <v>3.9600000000000004</v>
      </c>
      <c r="L1074" s="11">
        <f ca="1">IFERROR(J1074/K1074,"")</f>
        <v>1.2626262626262625</v>
      </c>
      <c r="M1074" s="26">
        <f>J1074/((8760)*(E1074/1000))</f>
        <v>0.15854895991882295</v>
      </c>
    </row>
    <row r="1075" spans="1:13" x14ac:dyDescent="0.25">
      <c r="A1075" s="2">
        <v>1134</v>
      </c>
      <c r="B1075" s="2"/>
      <c r="C1075" s="2" t="s">
        <v>5</v>
      </c>
      <c r="D1075" s="2">
        <v>2</v>
      </c>
      <c r="E1075" s="2">
        <v>3.6</v>
      </c>
      <c r="F1075" s="12">
        <v>40391</v>
      </c>
      <c r="G1075" s="18">
        <v>2012</v>
      </c>
      <c r="H1075" s="2">
        <f ca="1">IF(G1075=Inputs!$A$4,1,0)</f>
        <v>0</v>
      </c>
      <c r="I1075" s="21">
        <f ca="1">IF(H1075=1,HLOOKUP(MONTH(F1075),Inputs!$B$11:$M$15,5),IF(YEAR($F1075)&gt;$G1075,0,IF(YEAR($F1075)=$G1075,HLOOKUP(MONTH(F1075),Inputs!$B$11:$M$15,4),1)))</f>
        <v>1</v>
      </c>
      <c r="J1075" s="2">
        <v>5</v>
      </c>
      <c r="K1075" s="24">
        <f ca="1">$E1075*I1075*Inputs!$A$2</f>
        <v>3.9600000000000004</v>
      </c>
      <c r="L1075" s="11">
        <f ca="1">IFERROR(J1075/K1075,"")</f>
        <v>1.2626262626262625</v>
      </c>
      <c r="M1075" s="26">
        <f>J1075/((8760)*(E1075/1000))</f>
        <v>0.15854895991882295</v>
      </c>
    </row>
    <row r="1076" spans="1:13" x14ac:dyDescent="0.25">
      <c r="A1076" s="2">
        <v>2029</v>
      </c>
      <c r="B1076" s="2"/>
      <c r="C1076" s="2" t="s">
        <v>5</v>
      </c>
      <c r="D1076" s="2">
        <v>6</v>
      </c>
      <c r="E1076" s="2">
        <v>7.2</v>
      </c>
      <c r="F1076" s="12">
        <v>40452</v>
      </c>
      <c r="G1076" s="18">
        <v>2012</v>
      </c>
      <c r="H1076" s="2">
        <f ca="1">IF(G1076=Inputs!$A$4,1,0)</f>
        <v>0</v>
      </c>
      <c r="I1076" s="21">
        <f ca="1">IF(H1076=1,HLOOKUP(MONTH(F1076),Inputs!$B$11:$M$15,5),IF(YEAR($F1076)&gt;$G1076,0,IF(YEAR($F1076)=$G1076,HLOOKUP(MONTH(F1076),Inputs!$B$11:$M$15,4),1)))</f>
        <v>1</v>
      </c>
      <c r="J1076" s="2">
        <v>10</v>
      </c>
      <c r="K1076" s="24">
        <f ca="1">$E1076*I1076*Inputs!$A$2</f>
        <v>7.9200000000000008</v>
      </c>
      <c r="L1076" s="11">
        <f ca="1">IFERROR(J1076/K1076,"")</f>
        <v>1.2626262626262625</v>
      </c>
      <c r="M1076" s="26">
        <f>J1076/((8760)*(E1076/1000))</f>
        <v>0.15854895991882295</v>
      </c>
    </row>
    <row r="1077" spans="1:13" x14ac:dyDescent="0.25">
      <c r="A1077" s="2">
        <v>937</v>
      </c>
      <c r="B1077" s="2"/>
      <c r="C1077" s="2" t="s">
        <v>5</v>
      </c>
      <c r="D1077" s="2">
        <v>2</v>
      </c>
      <c r="E1077" s="2">
        <v>5.04</v>
      </c>
      <c r="F1077" s="12">
        <v>40299</v>
      </c>
      <c r="G1077" s="18">
        <v>2013</v>
      </c>
      <c r="H1077" s="2">
        <f ca="1">IF(G1077=Inputs!$A$4,1,0)</f>
        <v>0</v>
      </c>
      <c r="I1077" s="21">
        <f ca="1">IF(H1077=1,HLOOKUP(MONTH(F1077),Inputs!$B$11:$M$15,5),IF(YEAR($F1077)&gt;$G1077,0,IF(YEAR($F1077)=$G1077,HLOOKUP(MONTH(F1077),Inputs!$B$11:$M$15,4),1)))</f>
        <v>1</v>
      </c>
      <c r="J1077" s="2">
        <v>7</v>
      </c>
      <c r="K1077" s="24">
        <f ca="1">$E1077*I1077*Inputs!$A$2</f>
        <v>5.5440000000000005</v>
      </c>
      <c r="L1077" s="11">
        <f ca="1">IFERROR(J1077/K1077,"")</f>
        <v>1.2626262626262625</v>
      </c>
      <c r="M1077" s="26">
        <f>J1077/((8760)*(E1077/1000))</f>
        <v>0.15854895991882292</v>
      </c>
    </row>
    <row r="1078" spans="1:13" x14ac:dyDescent="0.25">
      <c r="A1078" s="2">
        <v>972</v>
      </c>
      <c r="B1078" s="2"/>
      <c r="C1078" s="2" t="s">
        <v>5</v>
      </c>
      <c r="D1078" s="2">
        <v>8</v>
      </c>
      <c r="E1078" s="2">
        <v>3.6</v>
      </c>
      <c r="F1078" s="12">
        <v>40391</v>
      </c>
      <c r="G1078" s="18">
        <v>2013</v>
      </c>
      <c r="H1078" s="2">
        <f ca="1">IF(G1078=Inputs!$A$4,1,0)</f>
        <v>0</v>
      </c>
      <c r="I1078" s="21">
        <f ca="1">IF(H1078=1,HLOOKUP(MONTH(F1078),Inputs!$B$11:$M$15,5),IF(YEAR($F1078)&gt;$G1078,0,IF(YEAR($F1078)=$G1078,HLOOKUP(MONTH(F1078),Inputs!$B$11:$M$15,4),1)))</f>
        <v>1</v>
      </c>
      <c r="J1078" s="2">
        <v>5</v>
      </c>
      <c r="K1078" s="24">
        <f ca="1">$E1078*I1078*Inputs!$A$2</f>
        <v>3.9600000000000004</v>
      </c>
      <c r="L1078" s="11">
        <f ca="1">IFERROR(J1078/K1078,"")</f>
        <v>1.2626262626262625</v>
      </c>
      <c r="M1078" s="26">
        <f>J1078/((8760)*(E1078/1000))</f>
        <v>0.15854895991882295</v>
      </c>
    </row>
    <row r="1079" spans="1:13" x14ac:dyDescent="0.25">
      <c r="A1079" s="2">
        <v>1134</v>
      </c>
      <c r="B1079" s="2"/>
      <c r="C1079" s="2" t="s">
        <v>5</v>
      </c>
      <c r="D1079" s="2">
        <v>2</v>
      </c>
      <c r="E1079" s="2">
        <v>3.6</v>
      </c>
      <c r="F1079" s="12">
        <v>40391</v>
      </c>
      <c r="G1079" s="18">
        <v>2013</v>
      </c>
      <c r="H1079" s="2">
        <f ca="1">IF(G1079=Inputs!$A$4,1,0)</f>
        <v>0</v>
      </c>
      <c r="I1079" s="21">
        <f ca="1">IF(H1079=1,HLOOKUP(MONTH(F1079),Inputs!$B$11:$M$15,5),IF(YEAR($F1079)&gt;$G1079,0,IF(YEAR($F1079)=$G1079,HLOOKUP(MONTH(F1079),Inputs!$B$11:$M$15,4),1)))</f>
        <v>1</v>
      </c>
      <c r="J1079" s="2">
        <v>5</v>
      </c>
      <c r="K1079" s="24">
        <f ca="1">$E1079*I1079*Inputs!$A$2</f>
        <v>3.9600000000000004</v>
      </c>
      <c r="L1079" s="11">
        <f ca="1">IFERROR(J1079/K1079,"")</f>
        <v>1.2626262626262625</v>
      </c>
      <c r="M1079" s="26">
        <f>J1079/((8760)*(E1079/1000))</f>
        <v>0.15854895991882295</v>
      </c>
    </row>
    <row r="1080" spans="1:13" x14ac:dyDescent="0.25">
      <c r="A1080" s="2">
        <v>5880</v>
      </c>
      <c r="B1080" s="2"/>
      <c r="C1080" s="2" t="s">
        <v>5</v>
      </c>
      <c r="D1080" s="2">
        <v>6</v>
      </c>
      <c r="E1080" s="2">
        <v>2.88</v>
      </c>
      <c r="F1080" s="12">
        <v>41091</v>
      </c>
      <c r="G1080" s="18">
        <v>2013</v>
      </c>
      <c r="H1080" s="2">
        <f ca="1">IF(G1080=Inputs!$A$4,1,0)</f>
        <v>0</v>
      </c>
      <c r="I1080" s="21">
        <f ca="1">IF(H1080=1,HLOOKUP(MONTH(F1080),Inputs!$B$11:$M$15,5),IF(YEAR($F1080)&gt;$G1080,0,IF(YEAR($F1080)=$G1080,HLOOKUP(MONTH(F1080),Inputs!$B$11:$M$15,4),1)))</f>
        <v>1</v>
      </c>
      <c r="J1080" s="2">
        <v>4</v>
      </c>
      <c r="K1080" s="24">
        <f ca="1">$E1080*I1080*Inputs!$A$2</f>
        <v>3.1680000000000001</v>
      </c>
      <c r="L1080" s="11">
        <f ca="1">IFERROR(J1080/K1080,"")</f>
        <v>1.2626262626262625</v>
      </c>
      <c r="M1080" s="26">
        <f>J1080/((8760)*(E1080/1000))</f>
        <v>0.15854895991882295</v>
      </c>
    </row>
    <row r="1081" spans="1:13" x14ac:dyDescent="0.25">
      <c r="A1081" s="2">
        <v>937</v>
      </c>
      <c r="B1081" s="2"/>
      <c r="C1081" s="2" t="s">
        <v>5</v>
      </c>
      <c r="D1081" s="2">
        <v>2</v>
      </c>
      <c r="E1081" s="2">
        <v>5.04</v>
      </c>
      <c r="F1081" s="12">
        <v>40299</v>
      </c>
      <c r="G1081" s="18">
        <v>2014</v>
      </c>
      <c r="H1081" s="2">
        <f ca="1">IF(G1081=Inputs!$A$4,1,0)</f>
        <v>0</v>
      </c>
      <c r="I1081" s="21">
        <f ca="1">IF(H1081=1,HLOOKUP(MONTH(F1081),Inputs!$B$11:$M$15,5),IF(YEAR($F1081)&gt;$G1081,0,IF(YEAR($F1081)=$G1081,HLOOKUP(MONTH(F1081),Inputs!$B$11:$M$15,4),1)))</f>
        <v>1</v>
      </c>
      <c r="J1081" s="2">
        <v>7</v>
      </c>
      <c r="K1081" s="24">
        <f ca="1">$E1081*I1081*Inputs!$A$2</f>
        <v>5.5440000000000005</v>
      </c>
      <c r="L1081" s="11">
        <f ca="1">IFERROR(J1081/K1081,"")</f>
        <v>1.2626262626262625</v>
      </c>
      <c r="M1081" s="26">
        <f>J1081/((8760)*(E1081/1000))</f>
        <v>0.15854895991882292</v>
      </c>
    </row>
    <row r="1082" spans="1:13" x14ac:dyDescent="0.25">
      <c r="A1082" s="2">
        <v>1134</v>
      </c>
      <c r="B1082" s="2"/>
      <c r="C1082" s="2" t="s">
        <v>5</v>
      </c>
      <c r="D1082" s="2">
        <v>2</v>
      </c>
      <c r="E1082" s="2">
        <v>3.6</v>
      </c>
      <c r="F1082" s="12">
        <v>40391</v>
      </c>
      <c r="G1082" s="18">
        <v>2014</v>
      </c>
      <c r="H1082" s="2">
        <f ca="1">IF(G1082=Inputs!$A$4,1,0)</f>
        <v>0</v>
      </c>
      <c r="I1082" s="21">
        <f ca="1">IF(H1082=1,HLOOKUP(MONTH(F1082),Inputs!$B$11:$M$15,5),IF(YEAR($F1082)&gt;$G1082,0,IF(YEAR($F1082)=$G1082,HLOOKUP(MONTH(F1082),Inputs!$B$11:$M$15,4),1)))</f>
        <v>1</v>
      </c>
      <c r="J1082" s="2">
        <v>5</v>
      </c>
      <c r="K1082" s="24">
        <f ca="1">$E1082*I1082*Inputs!$A$2</f>
        <v>3.9600000000000004</v>
      </c>
      <c r="L1082" s="11">
        <f ca="1">IFERROR(J1082/K1082,"")</f>
        <v>1.2626262626262625</v>
      </c>
      <c r="M1082" s="26">
        <f>J1082/((8760)*(E1082/1000))</f>
        <v>0.15854895991882295</v>
      </c>
    </row>
    <row r="1083" spans="1:13" x14ac:dyDescent="0.25">
      <c r="A1083" s="2">
        <v>2104</v>
      </c>
      <c r="B1083" s="2"/>
      <c r="C1083" s="2" t="s">
        <v>5</v>
      </c>
      <c r="D1083" s="2">
        <v>8</v>
      </c>
      <c r="E1083" s="2">
        <v>5.75</v>
      </c>
      <c r="F1083" s="12">
        <v>40575</v>
      </c>
      <c r="G1083" s="18">
        <v>2013</v>
      </c>
      <c r="H1083" s="2">
        <f ca="1">IF(G1083=Inputs!$A$4,1,0)</f>
        <v>0</v>
      </c>
      <c r="I1083" s="21">
        <f ca="1">IF(H1083=1,HLOOKUP(MONTH(F1083),Inputs!$B$11:$M$15,5),IF(YEAR($F1083)&gt;$G1083,0,IF(YEAR($F1083)=$G1083,HLOOKUP(MONTH(F1083),Inputs!$B$11:$M$15,4),1)))</f>
        <v>1</v>
      </c>
      <c r="J1083" s="2">
        <v>8</v>
      </c>
      <c r="K1083" s="24">
        <f ca="1">$E1083*I1083*Inputs!$A$2</f>
        <v>6.3250000000000002</v>
      </c>
      <c r="L1083" s="11">
        <f ca="1">IFERROR(J1083/K1083,"")</f>
        <v>1.2648221343873518</v>
      </c>
      <c r="M1083" s="26">
        <f>J1083/((8760)*(E1083/1000))</f>
        <v>0.15882469724042089</v>
      </c>
    </row>
    <row r="1084" spans="1:13" x14ac:dyDescent="0.25">
      <c r="A1084" s="2">
        <v>7829</v>
      </c>
      <c r="B1084" s="2"/>
      <c r="C1084" s="2" t="s">
        <v>5</v>
      </c>
      <c r="D1084" s="2">
        <v>8</v>
      </c>
      <c r="E1084" s="2">
        <v>1.4330000000000001</v>
      </c>
      <c r="F1084" s="12">
        <v>41091</v>
      </c>
      <c r="G1084" s="18">
        <v>2013</v>
      </c>
      <c r="H1084" s="2">
        <f ca="1">IF(G1084=Inputs!$A$4,1,0)</f>
        <v>0</v>
      </c>
      <c r="I1084" s="21">
        <f ca="1">IF(H1084=1,HLOOKUP(MONTH(F1084),Inputs!$B$11:$M$15,5),IF(YEAR($F1084)&gt;$G1084,0,IF(YEAR($F1084)=$G1084,HLOOKUP(MONTH(F1084),Inputs!$B$11:$M$15,4),1)))</f>
        <v>1</v>
      </c>
      <c r="J1084" s="2">
        <v>2</v>
      </c>
      <c r="K1084" s="24">
        <f ca="1">$E1084*I1084*Inputs!$A$2</f>
        <v>1.5763000000000003</v>
      </c>
      <c r="L1084" s="11">
        <f ca="1">IFERROR(J1084/K1084,"")</f>
        <v>1.2687940112922664</v>
      </c>
      <c r="M1084" s="26">
        <f>J1084/((8760)*(E1084/1000))</f>
        <v>0.15932344890656316</v>
      </c>
    </row>
    <row r="1085" spans="1:13" x14ac:dyDescent="0.25">
      <c r="A1085" s="2">
        <v>7829</v>
      </c>
      <c r="B1085" s="2"/>
      <c r="C1085" s="2" t="s">
        <v>5</v>
      </c>
      <c r="D1085" s="2">
        <v>8</v>
      </c>
      <c r="E1085" s="2">
        <v>1.4330000000000001</v>
      </c>
      <c r="F1085" s="12">
        <v>41091</v>
      </c>
      <c r="G1085" s="18">
        <v>2014</v>
      </c>
      <c r="H1085" s="2">
        <f ca="1">IF(G1085=Inputs!$A$4,1,0)</f>
        <v>0</v>
      </c>
      <c r="I1085" s="21">
        <f ca="1">IF(H1085=1,HLOOKUP(MONTH(F1085),Inputs!$B$11:$M$15,5),IF(YEAR($F1085)&gt;$G1085,0,IF(YEAR($F1085)=$G1085,HLOOKUP(MONTH(F1085),Inputs!$B$11:$M$15,4),1)))</f>
        <v>1</v>
      </c>
      <c r="J1085" s="2">
        <v>2</v>
      </c>
      <c r="K1085" s="24">
        <f ca="1">$E1085*I1085*Inputs!$A$2</f>
        <v>1.5763000000000003</v>
      </c>
      <c r="L1085" s="11">
        <f ca="1">IFERROR(J1085/K1085,"")</f>
        <v>1.2687940112922664</v>
      </c>
      <c r="M1085" s="26">
        <f>J1085/((8760)*(E1085/1000))</f>
        <v>0.15932344890656316</v>
      </c>
    </row>
    <row r="1086" spans="1:13" x14ac:dyDescent="0.25">
      <c r="A1086" s="2">
        <v>774</v>
      </c>
      <c r="B1086" s="2"/>
      <c r="C1086" s="2" t="s">
        <v>5</v>
      </c>
      <c r="D1086" s="2">
        <v>2</v>
      </c>
      <c r="E1086" s="2">
        <v>5</v>
      </c>
      <c r="F1086" s="12">
        <v>40269</v>
      </c>
      <c r="G1086" s="18">
        <v>2013</v>
      </c>
      <c r="H1086" s="2">
        <f ca="1">IF(G1086=Inputs!$A$4,1,0)</f>
        <v>0</v>
      </c>
      <c r="I1086" s="21">
        <f ca="1">IF(H1086=1,HLOOKUP(MONTH(F1086),Inputs!$B$11:$M$15,5),IF(YEAR($F1086)&gt;$G1086,0,IF(YEAR($F1086)=$G1086,HLOOKUP(MONTH(F1086),Inputs!$B$11:$M$15,4),1)))</f>
        <v>1</v>
      </c>
      <c r="J1086" s="2">
        <v>7</v>
      </c>
      <c r="K1086" s="24">
        <f ca="1">$E1086*I1086*Inputs!$A$2</f>
        <v>5.5</v>
      </c>
      <c r="L1086" s="11">
        <f ca="1">IFERROR(J1086/K1086,"")</f>
        <v>1.2727272727272727</v>
      </c>
      <c r="M1086" s="26">
        <f>J1086/((8760)*(E1086/1000))</f>
        <v>0.15981735159817351</v>
      </c>
    </row>
    <row r="1087" spans="1:13" x14ac:dyDescent="0.25">
      <c r="A1087" s="2">
        <v>2361</v>
      </c>
      <c r="B1087" s="2"/>
      <c r="C1087" s="2" t="s">
        <v>5</v>
      </c>
      <c r="D1087" s="2">
        <v>8</v>
      </c>
      <c r="E1087" s="2">
        <v>4.9950000000000001</v>
      </c>
      <c r="F1087" s="12">
        <v>40603</v>
      </c>
      <c r="G1087" s="18">
        <v>2012</v>
      </c>
      <c r="H1087" s="2">
        <f ca="1">IF(G1087=Inputs!$A$4,1,0)</f>
        <v>0</v>
      </c>
      <c r="I1087" s="21">
        <f ca="1">IF(H1087=1,HLOOKUP(MONTH(F1087),Inputs!$B$11:$M$15,5),IF(YEAR($F1087)&gt;$G1087,0,IF(YEAR($F1087)=$G1087,HLOOKUP(MONTH(F1087),Inputs!$B$11:$M$15,4),1)))</f>
        <v>1</v>
      </c>
      <c r="J1087" s="2">
        <v>7</v>
      </c>
      <c r="K1087" s="24">
        <f ca="1">$E1087*I1087*Inputs!$A$2</f>
        <v>5.4945000000000004</v>
      </c>
      <c r="L1087" s="11">
        <f ca="1">IFERROR(J1087/K1087,"")</f>
        <v>1.2740012740012738</v>
      </c>
      <c r="M1087" s="26">
        <f>J1087/((8760)*(E1087/1000))</f>
        <v>0.15997732892710062</v>
      </c>
    </row>
    <row r="1088" spans="1:13" x14ac:dyDescent="0.25">
      <c r="A1088" s="2">
        <v>330</v>
      </c>
      <c r="B1088" s="2"/>
      <c r="C1088" s="2" t="s">
        <v>5</v>
      </c>
      <c r="D1088" s="2">
        <v>9</v>
      </c>
      <c r="E1088" s="2">
        <v>9.8800000000000008</v>
      </c>
      <c r="F1088" s="12">
        <v>40148</v>
      </c>
      <c r="G1088" s="18">
        <v>2014</v>
      </c>
      <c r="H1088" s="2">
        <f ca="1">IF(G1088=Inputs!$A$4,1,0)</f>
        <v>0</v>
      </c>
      <c r="I1088" s="21">
        <f ca="1">IF(H1088=1,HLOOKUP(MONTH(F1088),Inputs!$B$11:$M$15,5),IF(YEAR($F1088)&gt;$G1088,0,IF(YEAR($F1088)=$G1088,HLOOKUP(MONTH(F1088),Inputs!$B$11:$M$15,4),1)))</f>
        <v>1</v>
      </c>
      <c r="J1088" s="2">
        <v>14</v>
      </c>
      <c r="K1088" s="24">
        <f ca="1">$E1088*I1088*Inputs!$A$2</f>
        <v>10.868000000000002</v>
      </c>
      <c r="L1088" s="11">
        <f ca="1">IFERROR(J1088/K1088,"")</f>
        <v>1.2881854987118142</v>
      </c>
      <c r="M1088" s="26">
        <f>J1088/((8760)*(E1088/1000))</f>
        <v>0.16175845303458855</v>
      </c>
    </row>
    <row r="1089" spans="1:13" x14ac:dyDescent="0.25">
      <c r="A1089" s="2">
        <v>2746</v>
      </c>
      <c r="B1089" s="2"/>
      <c r="C1089" s="2" t="s">
        <v>5</v>
      </c>
      <c r="D1089" s="2">
        <v>6</v>
      </c>
      <c r="E1089" s="2">
        <v>4.2300000000000004</v>
      </c>
      <c r="F1089" s="12">
        <v>40756</v>
      </c>
      <c r="G1089" s="18">
        <v>2012</v>
      </c>
      <c r="H1089" s="2">
        <f ca="1">IF(G1089=Inputs!$A$4,1,0)</f>
        <v>0</v>
      </c>
      <c r="I1089" s="21">
        <f ca="1">IF(H1089=1,HLOOKUP(MONTH(F1089),Inputs!$B$11:$M$15,5),IF(YEAR($F1089)&gt;$G1089,0,IF(YEAR($F1089)=$G1089,HLOOKUP(MONTH(F1089),Inputs!$B$11:$M$15,4),1)))</f>
        <v>1</v>
      </c>
      <c r="J1089" s="2">
        <v>6</v>
      </c>
      <c r="K1089" s="24">
        <f ca="1">$E1089*I1089*Inputs!$A$2</f>
        <v>4.6530000000000005</v>
      </c>
      <c r="L1089" s="11">
        <f ca="1">IFERROR(J1089/K1089,"")</f>
        <v>1.2894906511927786</v>
      </c>
      <c r="M1089" s="26">
        <f>J1089/((8760)*(E1089/1000))</f>
        <v>0.16192234204475534</v>
      </c>
    </row>
    <row r="1090" spans="1:13" x14ac:dyDescent="0.25">
      <c r="A1090" s="2">
        <v>2746</v>
      </c>
      <c r="B1090" s="2"/>
      <c r="C1090" s="2" t="s">
        <v>5</v>
      </c>
      <c r="D1090" s="2">
        <v>6</v>
      </c>
      <c r="E1090" s="2">
        <v>4.2300000000000004</v>
      </c>
      <c r="F1090" s="12">
        <v>40756</v>
      </c>
      <c r="G1090" s="18">
        <v>2014</v>
      </c>
      <c r="H1090" s="2">
        <f ca="1">IF(G1090=Inputs!$A$4,1,0)</f>
        <v>0</v>
      </c>
      <c r="I1090" s="21">
        <f ca="1">IF(H1090=1,HLOOKUP(MONTH(F1090),Inputs!$B$11:$M$15,5),IF(YEAR($F1090)&gt;$G1090,0,IF(YEAR($F1090)=$G1090,HLOOKUP(MONTH(F1090),Inputs!$B$11:$M$15,4),1)))</f>
        <v>1</v>
      </c>
      <c r="J1090" s="2">
        <v>6</v>
      </c>
      <c r="K1090" s="24">
        <f ca="1">$E1090*I1090*Inputs!$A$2</f>
        <v>4.6530000000000005</v>
      </c>
      <c r="L1090" s="11">
        <f ca="1">IFERROR(J1090/K1090,"")</f>
        <v>1.2894906511927786</v>
      </c>
      <c r="M1090" s="26">
        <f>J1090/((8760)*(E1090/1000))</f>
        <v>0.16192234204475534</v>
      </c>
    </row>
    <row r="1091" spans="1:13" x14ac:dyDescent="0.25">
      <c r="A1091" s="2">
        <v>8387</v>
      </c>
      <c r="B1091" s="2"/>
      <c r="C1091" s="2" t="s">
        <v>5</v>
      </c>
      <c r="D1091" s="2">
        <v>13</v>
      </c>
      <c r="E1091" s="2">
        <v>7.05</v>
      </c>
      <c r="F1091" s="12">
        <v>41122</v>
      </c>
      <c r="G1091" s="18">
        <v>2013</v>
      </c>
      <c r="H1091" s="2">
        <f ca="1">IF(G1091=Inputs!$A$4,1,0)</f>
        <v>0</v>
      </c>
      <c r="I1091" s="21">
        <f ca="1">IF(H1091=1,HLOOKUP(MONTH(F1091),Inputs!$B$11:$M$15,5),IF(YEAR($F1091)&gt;$G1091,0,IF(YEAR($F1091)=$G1091,HLOOKUP(MONTH(F1091),Inputs!$B$11:$M$15,4),1)))</f>
        <v>1</v>
      </c>
      <c r="J1091" s="2">
        <v>10</v>
      </c>
      <c r="K1091" s="24">
        <f ca="1">$E1091*I1091*Inputs!$A$2</f>
        <v>7.7550000000000008</v>
      </c>
      <c r="L1091" s="11">
        <f ca="1">IFERROR(J1091/K1091,"")</f>
        <v>1.2894906511927786</v>
      </c>
      <c r="M1091" s="26">
        <f>J1091/((8760)*(E1091/1000))</f>
        <v>0.16192234204475534</v>
      </c>
    </row>
    <row r="1092" spans="1:13" x14ac:dyDescent="0.25">
      <c r="A1092" s="2">
        <v>1060</v>
      </c>
      <c r="B1092" s="2"/>
      <c r="C1092" s="2" t="s">
        <v>5</v>
      </c>
      <c r="D1092" s="2">
        <v>9</v>
      </c>
      <c r="E1092" s="2">
        <v>2.82</v>
      </c>
      <c r="F1092" s="12">
        <v>40452</v>
      </c>
      <c r="G1092" s="18">
        <v>2011</v>
      </c>
      <c r="H1092" s="2">
        <f ca="1">IF(G1092=Inputs!$A$4,1,0)</f>
        <v>0</v>
      </c>
      <c r="I1092" s="21">
        <f ca="1">IF(H1092=1,HLOOKUP(MONTH(F1092),Inputs!$B$11:$M$15,5),IF(YEAR($F1092)&gt;$G1092,0,IF(YEAR($F1092)=$G1092,HLOOKUP(MONTH(F1092),Inputs!$B$11:$M$15,4),1)))</f>
        <v>1</v>
      </c>
      <c r="J1092" s="2">
        <v>4</v>
      </c>
      <c r="K1092" s="24">
        <f ca="1">$E1092*I1092*Inputs!$A$2</f>
        <v>3.1019999999999999</v>
      </c>
      <c r="L1092" s="11">
        <f ca="1">IFERROR(J1092/K1092,"")</f>
        <v>1.2894906511927788</v>
      </c>
      <c r="M1092" s="26">
        <f>J1092/((8760)*(E1092/1000))</f>
        <v>0.16192234204475534</v>
      </c>
    </row>
    <row r="1093" spans="1:13" x14ac:dyDescent="0.25">
      <c r="A1093" s="2">
        <v>1060</v>
      </c>
      <c r="B1093" s="2"/>
      <c r="C1093" s="2" t="s">
        <v>5</v>
      </c>
      <c r="D1093" s="2">
        <v>9</v>
      </c>
      <c r="E1093" s="2">
        <v>2.82</v>
      </c>
      <c r="F1093" s="12">
        <v>40452</v>
      </c>
      <c r="G1093" s="18">
        <v>2012</v>
      </c>
      <c r="H1093" s="2">
        <f ca="1">IF(G1093=Inputs!$A$4,1,0)</f>
        <v>0</v>
      </c>
      <c r="I1093" s="21">
        <f ca="1">IF(H1093=1,HLOOKUP(MONTH(F1093),Inputs!$B$11:$M$15,5),IF(YEAR($F1093)&gt;$G1093,0,IF(YEAR($F1093)=$G1093,HLOOKUP(MONTH(F1093),Inputs!$B$11:$M$15,4),1)))</f>
        <v>1</v>
      </c>
      <c r="J1093" s="2">
        <v>4</v>
      </c>
      <c r="K1093" s="24">
        <f ca="1">$E1093*I1093*Inputs!$A$2</f>
        <v>3.1019999999999999</v>
      </c>
      <c r="L1093" s="11">
        <f ca="1">IFERROR(J1093/K1093,"")</f>
        <v>1.2894906511927788</v>
      </c>
      <c r="M1093" s="26">
        <f>J1093/((8760)*(E1093/1000))</f>
        <v>0.16192234204475534</v>
      </c>
    </row>
    <row r="1094" spans="1:13" x14ac:dyDescent="0.25">
      <c r="A1094" s="2">
        <v>1060</v>
      </c>
      <c r="B1094" s="2"/>
      <c r="C1094" s="2" t="s">
        <v>5</v>
      </c>
      <c r="D1094" s="2">
        <v>9</v>
      </c>
      <c r="E1094" s="2">
        <v>2.82</v>
      </c>
      <c r="F1094" s="12">
        <v>40452</v>
      </c>
      <c r="G1094" s="18">
        <v>2013</v>
      </c>
      <c r="H1094" s="2">
        <f ca="1">IF(G1094=Inputs!$A$4,1,0)</f>
        <v>0</v>
      </c>
      <c r="I1094" s="21">
        <f ca="1">IF(H1094=1,HLOOKUP(MONTH(F1094),Inputs!$B$11:$M$15,5),IF(YEAR($F1094)&gt;$G1094,0,IF(YEAR($F1094)=$G1094,HLOOKUP(MONTH(F1094),Inputs!$B$11:$M$15,4),1)))</f>
        <v>1</v>
      </c>
      <c r="J1094" s="2">
        <v>4</v>
      </c>
      <c r="K1094" s="24">
        <f ca="1">$E1094*I1094*Inputs!$A$2</f>
        <v>3.1019999999999999</v>
      </c>
      <c r="L1094" s="11">
        <f ca="1">IFERROR(J1094/K1094,"")</f>
        <v>1.2894906511927788</v>
      </c>
      <c r="M1094" s="26">
        <f>J1094/((8760)*(E1094/1000))</f>
        <v>0.16192234204475534</v>
      </c>
    </row>
    <row r="1095" spans="1:13" x14ac:dyDescent="0.25">
      <c r="A1095" s="2">
        <v>1083</v>
      </c>
      <c r="B1095" s="2"/>
      <c r="C1095" s="2" t="s">
        <v>5</v>
      </c>
      <c r="D1095" s="2">
        <v>9</v>
      </c>
      <c r="E1095" s="2">
        <v>3.51</v>
      </c>
      <c r="F1095" s="12">
        <v>40360</v>
      </c>
      <c r="G1095" s="18">
        <v>2011</v>
      </c>
      <c r="H1095" s="2">
        <f ca="1">IF(G1095=Inputs!$A$4,1,0)</f>
        <v>0</v>
      </c>
      <c r="I1095" s="21">
        <f ca="1">IF(H1095=1,HLOOKUP(MONTH(F1095),Inputs!$B$11:$M$15,5),IF(YEAR($F1095)&gt;$G1095,0,IF(YEAR($F1095)=$G1095,HLOOKUP(MONTH(F1095),Inputs!$B$11:$M$15,4),1)))</f>
        <v>1</v>
      </c>
      <c r="J1095" s="2">
        <v>5</v>
      </c>
      <c r="K1095" s="24">
        <f ca="1">$E1095*I1095*Inputs!$A$2</f>
        <v>3.8610000000000002</v>
      </c>
      <c r="L1095" s="11">
        <f ca="1">IFERROR(J1095/K1095,"")</f>
        <v>1.295001295001295</v>
      </c>
      <c r="M1095" s="26">
        <f>J1095/((8760)*(E1095/1000))</f>
        <v>0.16261431786545943</v>
      </c>
    </row>
    <row r="1096" spans="1:13" x14ac:dyDescent="0.25">
      <c r="A1096" s="2">
        <v>1083</v>
      </c>
      <c r="B1096" s="2"/>
      <c r="C1096" s="2" t="s">
        <v>5</v>
      </c>
      <c r="D1096" s="2">
        <v>9</v>
      </c>
      <c r="E1096" s="2">
        <v>3.51</v>
      </c>
      <c r="F1096" s="12">
        <v>40360</v>
      </c>
      <c r="G1096" s="18">
        <v>2013</v>
      </c>
      <c r="H1096" s="2">
        <f ca="1">IF(G1096=Inputs!$A$4,1,0)</f>
        <v>0</v>
      </c>
      <c r="I1096" s="21">
        <f ca="1">IF(H1096=1,HLOOKUP(MONTH(F1096),Inputs!$B$11:$M$15,5),IF(YEAR($F1096)&gt;$G1096,0,IF(YEAR($F1096)=$G1096,HLOOKUP(MONTH(F1096),Inputs!$B$11:$M$15,4),1)))</f>
        <v>1</v>
      </c>
      <c r="J1096" s="2">
        <v>5</v>
      </c>
      <c r="K1096" s="24">
        <f ca="1">$E1096*I1096*Inputs!$A$2</f>
        <v>3.8610000000000002</v>
      </c>
      <c r="L1096" s="11">
        <f ca="1">IFERROR(J1096/K1096,"")</f>
        <v>1.295001295001295</v>
      </c>
      <c r="M1096" s="26">
        <f>J1096/((8760)*(E1096/1000))</f>
        <v>0.16261431786545943</v>
      </c>
    </row>
    <row r="1097" spans="1:13" x14ac:dyDescent="0.25">
      <c r="A1097" s="2">
        <v>164</v>
      </c>
      <c r="B1097" s="2"/>
      <c r="C1097" s="2" t="s">
        <v>5</v>
      </c>
      <c r="D1097" s="2">
        <v>2</v>
      </c>
      <c r="E1097" s="2">
        <v>2.8</v>
      </c>
      <c r="F1097" s="12">
        <v>40087</v>
      </c>
      <c r="G1097" s="18">
        <v>2010</v>
      </c>
      <c r="H1097" s="2">
        <f ca="1">IF(G1097=Inputs!$A$4,1,0)</f>
        <v>0</v>
      </c>
      <c r="I1097" s="21">
        <f ca="1">IF(H1097=1,HLOOKUP(MONTH(F1097),Inputs!$B$11:$M$15,5),IF(YEAR($F1097)&gt;$G1097,0,IF(YEAR($F1097)=$G1097,HLOOKUP(MONTH(F1097),Inputs!$B$11:$M$15,4),1)))</f>
        <v>1</v>
      </c>
      <c r="J1097" s="2">
        <v>4</v>
      </c>
      <c r="K1097" s="24">
        <f ca="1">$E1097*I1097*Inputs!$A$2</f>
        <v>3.08</v>
      </c>
      <c r="L1097" s="11">
        <f ca="1">IFERROR(J1097/K1097,"")</f>
        <v>1.2987012987012987</v>
      </c>
      <c r="M1097" s="26">
        <f>J1097/((8760)*(E1097/1000))</f>
        <v>0.16307893020221789</v>
      </c>
    </row>
    <row r="1098" spans="1:13" x14ac:dyDescent="0.25">
      <c r="A1098" s="2">
        <v>164</v>
      </c>
      <c r="B1098" s="2"/>
      <c r="C1098" s="2" t="s">
        <v>5</v>
      </c>
      <c r="D1098" s="2">
        <v>2</v>
      </c>
      <c r="E1098" s="2">
        <v>2.8</v>
      </c>
      <c r="F1098" s="12">
        <v>40087</v>
      </c>
      <c r="G1098" s="18">
        <v>2011</v>
      </c>
      <c r="H1098" s="2">
        <f ca="1">IF(G1098=Inputs!$A$4,1,0)</f>
        <v>0</v>
      </c>
      <c r="I1098" s="21">
        <f ca="1">IF(H1098=1,HLOOKUP(MONTH(F1098),Inputs!$B$11:$M$15,5),IF(YEAR($F1098)&gt;$G1098,0,IF(YEAR($F1098)=$G1098,HLOOKUP(MONTH(F1098),Inputs!$B$11:$M$15,4),1)))</f>
        <v>1</v>
      </c>
      <c r="J1098" s="2">
        <v>4</v>
      </c>
      <c r="K1098" s="24">
        <f ca="1">$E1098*I1098*Inputs!$A$2</f>
        <v>3.08</v>
      </c>
      <c r="L1098" s="11">
        <f ca="1">IFERROR(J1098/K1098,"")</f>
        <v>1.2987012987012987</v>
      </c>
      <c r="M1098" s="26">
        <f>J1098/((8760)*(E1098/1000))</f>
        <v>0.16307893020221789</v>
      </c>
    </row>
    <row r="1099" spans="1:13" x14ac:dyDescent="0.25">
      <c r="A1099" s="2">
        <v>164</v>
      </c>
      <c r="B1099" s="2"/>
      <c r="C1099" s="2" t="s">
        <v>5</v>
      </c>
      <c r="D1099" s="2">
        <v>2</v>
      </c>
      <c r="E1099" s="2">
        <v>2.8</v>
      </c>
      <c r="F1099" s="12">
        <v>40087</v>
      </c>
      <c r="G1099" s="18">
        <v>2012</v>
      </c>
      <c r="H1099" s="2">
        <f ca="1">IF(G1099=Inputs!$A$4,1,0)</f>
        <v>0</v>
      </c>
      <c r="I1099" s="21">
        <f ca="1">IF(H1099=1,HLOOKUP(MONTH(F1099),Inputs!$B$11:$M$15,5),IF(YEAR($F1099)&gt;$G1099,0,IF(YEAR($F1099)=$G1099,HLOOKUP(MONTH(F1099),Inputs!$B$11:$M$15,4),1)))</f>
        <v>1</v>
      </c>
      <c r="J1099" s="2">
        <v>4</v>
      </c>
      <c r="K1099" s="24">
        <f ca="1">$E1099*I1099*Inputs!$A$2</f>
        <v>3.08</v>
      </c>
      <c r="L1099" s="11">
        <f ca="1">IFERROR(J1099/K1099,"")</f>
        <v>1.2987012987012987</v>
      </c>
      <c r="M1099" s="26">
        <f>J1099/((8760)*(E1099/1000))</f>
        <v>0.16307893020221789</v>
      </c>
    </row>
    <row r="1100" spans="1:13" x14ac:dyDescent="0.25">
      <c r="A1100" s="2">
        <v>164</v>
      </c>
      <c r="B1100" s="2"/>
      <c r="C1100" s="2" t="s">
        <v>5</v>
      </c>
      <c r="D1100" s="2">
        <v>2</v>
      </c>
      <c r="E1100" s="2">
        <v>2.8</v>
      </c>
      <c r="F1100" s="12">
        <v>40087</v>
      </c>
      <c r="G1100" s="18">
        <v>2013</v>
      </c>
      <c r="H1100" s="2">
        <f ca="1">IF(G1100=Inputs!$A$4,1,0)</f>
        <v>0</v>
      </c>
      <c r="I1100" s="21">
        <f ca="1">IF(H1100=1,HLOOKUP(MONTH(F1100),Inputs!$B$11:$M$15,5),IF(YEAR($F1100)&gt;$G1100,0,IF(YEAR($F1100)=$G1100,HLOOKUP(MONTH(F1100),Inputs!$B$11:$M$15,4),1)))</f>
        <v>1</v>
      </c>
      <c r="J1100" s="2">
        <v>4</v>
      </c>
      <c r="K1100" s="24">
        <f ca="1">$E1100*I1100*Inputs!$A$2</f>
        <v>3.08</v>
      </c>
      <c r="L1100" s="11">
        <f ca="1">IFERROR(J1100/K1100,"")</f>
        <v>1.2987012987012987</v>
      </c>
      <c r="M1100" s="26">
        <f>J1100/((8760)*(E1100/1000))</f>
        <v>0.16307893020221789</v>
      </c>
    </row>
    <row r="1101" spans="1:13" x14ac:dyDescent="0.25">
      <c r="A1101" s="2">
        <v>2774</v>
      </c>
      <c r="B1101" s="2"/>
      <c r="C1101" s="2" t="s">
        <v>5</v>
      </c>
      <c r="D1101" s="2">
        <v>6</v>
      </c>
      <c r="E1101" s="2">
        <v>2.8</v>
      </c>
      <c r="F1101" s="12">
        <v>40725</v>
      </c>
      <c r="G1101" s="18">
        <v>2013</v>
      </c>
      <c r="H1101" s="2">
        <f ca="1">IF(G1101=Inputs!$A$4,1,0)</f>
        <v>0</v>
      </c>
      <c r="I1101" s="21">
        <f ca="1">IF(H1101=1,HLOOKUP(MONTH(F1101),Inputs!$B$11:$M$15,5),IF(YEAR($F1101)&gt;$G1101,0,IF(YEAR($F1101)=$G1101,HLOOKUP(MONTH(F1101),Inputs!$B$11:$M$15,4),1)))</f>
        <v>1</v>
      </c>
      <c r="J1101" s="2">
        <v>4</v>
      </c>
      <c r="K1101" s="24">
        <f ca="1">$E1101*I1101*Inputs!$A$2</f>
        <v>3.08</v>
      </c>
      <c r="L1101" s="11">
        <f ca="1">IFERROR(J1101/K1101,"")</f>
        <v>1.2987012987012987</v>
      </c>
      <c r="M1101" s="26">
        <f>J1101/((8760)*(E1101/1000))</f>
        <v>0.16307893020221789</v>
      </c>
    </row>
    <row r="1102" spans="1:13" x14ac:dyDescent="0.25">
      <c r="A1102" s="2">
        <v>2774</v>
      </c>
      <c r="B1102" s="2"/>
      <c r="C1102" s="2" t="s">
        <v>5</v>
      </c>
      <c r="D1102" s="2">
        <v>6</v>
      </c>
      <c r="E1102" s="2">
        <v>2.8</v>
      </c>
      <c r="F1102" s="12">
        <v>40725</v>
      </c>
      <c r="G1102" s="18">
        <v>2014</v>
      </c>
      <c r="H1102" s="2">
        <f ca="1">IF(G1102=Inputs!$A$4,1,0)</f>
        <v>0</v>
      </c>
      <c r="I1102" s="21">
        <f ca="1">IF(H1102=1,HLOOKUP(MONTH(F1102),Inputs!$B$11:$M$15,5),IF(YEAR($F1102)&gt;$G1102,0,IF(YEAR($F1102)=$G1102,HLOOKUP(MONTH(F1102),Inputs!$B$11:$M$15,4),1)))</f>
        <v>1</v>
      </c>
      <c r="J1102" s="2">
        <v>4</v>
      </c>
      <c r="K1102" s="24">
        <f ca="1">$E1102*I1102*Inputs!$A$2</f>
        <v>3.08</v>
      </c>
      <c r="L1102" s="11">
        <f ca="1">IFERROR(J1102/K1102,"")</f>
        <v>1.2987012987012987</v>
      </c>
      <c r="M1102" s="26">
        <f>J1102/((8760)*(E1102/1000))</f>
        <v>0.16307893020221789</v>
      </c>
    </row>
    <row r="1103" spans="1:13" x14ac:dyDescent="0.25">
      <c r="A1103" s="2">
        <v>8400</v>
      </c>
      <c r="B1103" s="2"/>
      <c r="C1103" s="2" t="s">
        <v>5</v>
      </c>
      <c r="D1103" s="2">
        <v>6</v>
      </c>
      <c r="E1103" s="2">
        <v>8.9700000000000006</v>
      </c>
      <c r="F1103" s="12">
        <v>41153</v>
      </c>
      <c r="G1103" s="18">
        <v>2014</v>
      </c>
      <c r="H1103" s="2">
        <f ca="1">IF(G1103=Inputs!$A$4,1,0)</f>
        <v>0</v>
      </c>
      <c r="I1103" s="21">
        <f ca="1">IF(H1103=1,HLOOKUP(MONTH(F1103),Inputs!$B$11:$M$15,5),IF(YEAR($F1103)&gt;$G1103,0,IF(YEAR($F1103)=$G1103,HLOOKUP(MONTH(F1103),Inputs!$B$11:$M$15,4),1)))</f>
        <v>1</v>
      </c>
      <c r="J1103" s="2">
        <v>13</v>
      </c>
      <c r="K1103" s="24">
        <f ca="1">$E1103*I1103*Inputs!$A$2</f>
        <v>9.8670000000000009</v>
      </c>
      <c r="L1103" s="11">
        <f ca="1">IFERROR(J1103/K1103,"")</f>
        <v>1.3175230566534912</v>
      </c>
      <c r="M1103" s="26">
        <f>J1103/((8760)*(E1103/1000))</f>
        <v>0.16544239295877175</v>
      </c>
    </row>
    <row r="1104" spans="1:13" x14ac:dyDescent="0.25">
      <c r="A1104" s="2">
        <v>883</v>
      </c>
      <c r="B1104" s="2"/>
      <c r="C1104" s="2" t="s">
        <v>5</v>
      </c>
      <c r="D1104" s="2">
        <v>6</v>
      </c>
      <c r="E1104" s="2">
        <v>3.45</v>
      </c>
      <c r="F1104" s="12">
        <v>40299</v>
      </c>
      <c r="G1104" s="18">
        <v>2011</v>
      </c>
      <c r="H1104" s="2">
        <f ca="1">IF(G1104=Inputs!$A$4,1,0)</f>
        <v>0</v>
      </c>
      <c r="I1104" s="21">
        <f ca="1">IF(H1104=1,HLOOKUP(MONTH(F1104),Inputs!$B$11:$M$15,5),IF(YEAR($F1104)&gt;$G1104,0,IF(YEAR($F1104)=$G1104,HLOOKUP(MONTH(F1104),Inputs!$B$11:$M$15,4),1)))</f>
        <v>1</v>
      </c>
      <c r="J1104" s="2">
        <v>5</v>
      </c>
      <c r="K1104" s="24">
        <f ca="1">$E1104*I1104*Inputs!$A$2</f>
        <v>3.7950000000000004</v>
      </c>
      <c r="L1104" s="11">
        <f ca="1">IFERROR(J1104/K1104,"")</f>
        <v>1.3175230566534912</v>
      </c>
      <c r="M1104" s="26">
        <f>J1104/((8760)*(E1104/1000))</f>
        <v>0.16544239295877172</v>
      </c>
    </row>
    <row r="1105" spans="1:13" x14ac:dyDescent="0.25">
      <c r="A1105" s="2">
        <v>884</v>
      </c>
      <c r="B1105" s="2"/>
      <c r="C1105" s="2" t="s">
        <v>5</v>
      </c>
      <c r="D1105" s="2">
        <v>6</v>
      </c>
      <c r="E1105" s="2">
        <v>3.45</v>
      </c>
      <c r="F1105" s="12">
        <v>40299</v>
      </c>
      <c r="G1105" s="18">
        <v>2012</v>
      </c>
      <c r="H1105" s="2">
        <f ca="1">IF(G1105=Inputs!$A$4,1,0)</f>
        <v>0</v>
      </c>
      <c r="I1105" s="21">
        <f ca="1">IF(H1105=1,HLOOKUP(MONTH(F1105),Inputs!$B$11:$M$15,5),IF(YEAR($F1105)&gt;$G1105,0,IF(YEAR($F1105)=$G1105,HLOOKUP(MONTH(F1105),Inputs!$B$11:$M$15,4),1)))</f>
        <v>1</v>
      </c>
      <c r="J1105" s="2">
        <v>5</v>
      </c>
      <c r="K1105" s="24">
        <f ca="1">$E1105*I1105*Inputs!$A$2</f>
        <v>3.7950000000000004</v>
      </c>
      <c r="L1105" s="11">
        <f ca="1">IFERROR(J1105/K1105,"")</f>
        <v>1.3175230566534912</v>
      </c>
      <c r="M1105" s="26">
        <f>J1105/((8760)*(E1105/1000))</f>
        <v>0.16544239295877172</v>
      </c>
    </row>
    <row r="1106" spans="1:13" x14ac:dyDescent="0.25">
      <c r="A1106" s="2">
        <v>883</v>
      </c>
      <c r="B1106" s="2"/>
      <c r="C1106" s="2" t="s">
        <v>5</v>
      </c>
      <c r="D1106" s="2">
        <v>6</v>
      </c>
      <c r="E1106" s="2">
        <v>3.45</v>
      </c>
      <c r="F1106" s="12">
        <v>40299</v>
      </c>
      <c r="G1106" s="18">
        <v>2014</v>
      </c>
      <c r="H1106" s="2">
        <f ca="1">IF(G1106=Inputs!$A$4,1,0)</f>
        <v>0</v>
      </c>
      <c r="I1106" s="21">
        <f ca="1">IF(H1106=1,HLOOKUP(MONTH(F1106),Inputs!$B$11:$M$15,5),IF(YEAR($F1106)&gt;$G1106,0,IF(YEAR($F1106)=$G1106,HLOOKUP(MONTH(F1106),Inputs!$B$11:$M$15,4),1)))</f>
        <v>1</v>
      </c>
      <c r="J1106" s="2">
        <v>5</v>
      </c>
      <c r="K1106" s="24">
        <f ca="1">$E1106*I1106*Inputs!$A$2</f>
        <v>3.7950000000000004</v>
      </c>
      <c r="L1106" s="11">
        <f ca="1">IFERROR(J1106/K1106,"")</f>
        <v>1.3175230566534912</v>
      </c>
      <c r="M1106" s="26">
        <f>J1106/((8760)*(E1106/1000))</f>
        <v>0.16544239295877172</v>
      </c>
    </row>
    <row r="1107" spans="1:13" x14ac:dyDescent="0.25">
      <c r="A1107" s="2">
        <v>2346</v>
      </c>
      <c r="B1107" s="2"/>
      <c r="C1107" s="2" t="s">
        <v>5</v>
      </c>
      <c r="D1107" s="2">
        <v>8</v>
      </c>
      <c r="E1107" s="2">
        <v>3.45</v>
      </c>
      <c r="F1107" s="12">
        <v>40634</v>
      </c>
      <c r="G1107" s="18">
        <v>2014</v>
      </c>
      <c r="H1107" s="2">
        <f ca="1">IF(G1107=Inputs!$A$4,1,0)</f>
        <v>0</v>
      </c>
      <c r="I1107" s="21">
        <f ca="1">IF(H1107=1,HLOOKUP(MONTH(F1107),Inputs!$B$11:$M$15,5),IF(YEAR($F1107)&gt;$G1107,0,IF(YEAR($F1107)=$G1107,HLOOKUP(MONTH(F1107),Inputs!$B$11:$M$15,4),1)))</f>
        <v>1</v>
      </c>
      <c r="J1107" s="2">
        <v>5</v>
      </c>
      <c r="K1107" s="24">
        <f ca="1">$E1107*I1107*Inputs!$A$2</f>
        <v>3.7950000000000004</v>
      </c>
      <c r="L1107" s="11">
        <f ca="1">IFERROR(J1107/K1107,"")</f>
        <v>1.3175230566534912</v>
      </c>
      <c r="M1107" s="26">
        <f>J1107/((8760)*(E1107/1000))</f>
        <v>0.16544239295877172</v>
      </c>
    </row>
    <row r="1108" spans="1:13" x14ac:dyDescent="0.25">
      <c r="A1108" s="2">
        <v>1488</v>
      </c>
      <c r="B1108" s="2"/>
      <c r="C1108" s="2" t="s">
        <v>5</v>
      </c>
      <c r="D1108" s="2">
        <v>6</v>
      </c>
      <c r="E1108" s="2">
        <v>5.52</v>
      </c>
      <c r="F1108" s="12">
        <v>40269</v>
      </c>
      <c r="G1108" s="18">
        <v>2011</v>
      </c>
      <c r="H1108" s="2">
        <f ca="1">IF(G1108=Inputs!$A$4,1,0)</f>
        <v>0</v>
      </c>
      <c r="I1108" s="21">
        <f ca="1">IF(H1108=1,HLOOKUP(MONTH(F1108),Inputs!$B$11:$M$15,5),IF(YEAR($F1108)&gt;$G1108,0,IF(YEAR($F1108)=$G1108,HLOOKUP(MONTH(F1108),Inputs!$B$11:$M$15,4),1)))</f>
        <v>1</v>
      </c>
      <c r="J1108" s="2">
        <v>8</v>
      </c>
      <c r="K1108" s="24">
        <f ca="1">$E1108*I1108*Inputs!$A$2</f>
        <v>6.0720000000000001</v>
      </c>
      <c r="L1108" s="11">
        <f ca="1">IFERROR(J1108/K1108,"")</f>
        <v>1.3175230566534915</v>
      </c>
      <c r="M1108" s="26">
        <f>J1108/((8760)*(E1108/1000))</f>
        <v>0.16544239295877178</v>
      </c>
    </row>
    <row r="1109" spans="1:13" x14ac:dyDescent="0.25">
      <c r="A1109" s="2">
        <v>8330</v>
      </c>
      <c r="B1109" s="2"/>
      <c r="C1109" s="2" t="s">
        <v>5</v>
      </c>
      <c r="D1109" s="2">
        <v>8</v>
      </c>
      <c r="E1109" s="2">
        <v>2.76</v>
      </c>
      <c r="F1109" s="12">
        <v>41153</v>
      </c>
      <c r="G1109" s="18">
        <v>2014</v>
      </c>
      <c r="H1109" s="2">
        <f ca="1">IF(G1109=Inputs!$A$4,1,0)</f>
        <v>0</v>
      </c>
      <c r="I1109" s="21">
        <f ca="1">IF(H1109=1,HLOOKUP(MONTH(F1109),Inputs!$B$11:$M$15,5),IF(YEAR($F1109)&gt;$G1109,0,IF(YEAR($F1109)=$G1109,HLOOKUP(MONTH(F1109),Inputs!$B$11:$M$15,4),1)))</f>
        <v>1</v>
      </c>
      <c r="J1109" s="2">
        <v>4</v>
      </c>
      <c r="K1109" s="24">
        <f ca="1">$E1109*I1109*Inputs!$A$2</f>
        <v>3.036</v>
      </c>
      <c r="L1109" s="11">
        <f ca="1">IFERROR(J1109/K1109,"")</f>
        <v>1.3175230566534915</v>
      </c>
      <c r="M1109" s="26">
        <f>J1109/((8760)*(E1109/1000))</f>
        <v>0.16544239295877178</v>
      </c>
    </row>
    <row r="1110" spans="1:13" x14ac:dyDescent="0.25">
      <c r="A1110" s="2">
        <v>2167</v>
      </c>
      <c r="B1110" s="2"/>
      <c r="C1110" s="2" t="s">
        <v>5</v>
      </c>
      <c r="D1110" s="2">
        <v>8</v>
      </c>
      <c r="E1110" s="2">
        <v>4.1399999999999997</v>
      </c>
      <c r="F1110" s="12">
        <v>40634</v>
      </c>
      <c r="G1110" s="18">
        <v>2014</v>
      </c>
      <c r="H1110" s="2">
        <f ca="1">IF(G1110=Inputs!$A$4,1,0)</f>
        <v>0</v>
      </c>
      <c r="I1110" s="21">
        <f ca="1">IF(H1110=1,HLOOKUP(MONTH(F1110),Inputs!$B$11:$M$15,5),IF(YEAR($F1110)&gt;$G1110,0,IF(YEAR($F1110)=$G1110,HLOOKUP(MONTH(F1110),Inputs!$B$11:$M$15,4),1)))</f>
        <v>1</v>
      </c>
      <c r="J1110" s="2">
        <v>6</v>
      </c>
      <c r="K1110" s="24">
        <f ca="1">$E1110*I1110*Inputs!$A$2</f>
        <v>4.5540000000000003</v>
      </c>
      <c r="L1110" s="11">
        <f ca="1">IFERROR(J1110/K1110,"")</f>
        <v>1.3175230566534915</v>
      </c>
      <c r="M1110" s="26">
        <f>J1110/((8760)*(E1110/1000))</f>
        <v>0.16544239295877178</v>
      </c>
    </row>
    <row r="1111" spans="1:13" x14ac:dyDescent="0.25">
      <c r="A1111" s="2">
        <v>721</v>
      </c>
      <c r="B1111" s="2"/>
      <c r="C1111" s="2" t="s">
        <v>5</v>
      </c>
      <c r="D1111" s="2">
        <v>6</v>
      </c>
      <c r="E1111" s="2">
        <v>3.4</v>
      </c>
      <c r="F1111" s="12">
        <v>40299</v>
      </c>
      <c r="G1111" s="18">
        <v>2012</v>
      </c>
      <c r="H1111" s="2">
        <f ca="1">IF(G1111=Inputs!$A$4,1,0)</f>
        <v>0</v>
      </c>
      <c r="I1111" s="21">
        <f ca="1">IF(H1111=1,HLOOKUP(MONTH(F1111),Inputs!$B$11:$M$15,5),IF(YEAR($F1111)&gt;$G1111,0,IF(YEAR($F1111)=$G1111,HLOOKUP(MONTH(F1111),Inputs!$B$11:$M$15,4),1)))</f>
        <v>1</v>
      </c>
      <c r="J1111" s="2">
        <v>5</v>
      </c>
      <c r="K1111" s="24">
        <f ca="1">$E1111*I1111*Inputs!$A$2</f>
        <v>3.74</v>
      </c>
      <c r="L1111" s="11">
        <f ca="1">IFERROR(J1111/K1111,"")</f>
        <v>1.3368983957219251</v>
      </c>
      <c r="M1111" s="26">
        <f>J1111/((8760)*(E1111/1000))</f>
        <v>0.16787536932581251</v>
      </c>
    </row>
    <row r="1112" spans="1:13" x14ac:dyDescent="0.25">
      <c r="A1112" s="2">
        <v>1568</v>
      </c>
      <c r="B1112" s="2"/>
      <c r="C1112" s="2" t="s">
        <v>5</v>
      </c>
      <c r="D1112" s="2">
        <v>2</v>
      </c>
      <c r="E1112" s="2">
        <v>2.7</v>
      </c>
      <c r="F1112" s="12">
        <v>40452</v>
      </c>
      <c r="G1112" s="18">
        <v>2011</v>
      </c>
      <c r="H1112" s="2">
        <f ca="1">IF(G1112=Inputs!$A$4,1,0)</f>
        <v>0</v>
      </c>
      <c r="I1112" s="21">
        <f ca="1">IF(H1112=1,HLOOKUP(MONTH(F1112),Inputs!$B$11:$M$15,5),IF(YEAR($F1112)&gt;$G1112,0,IF(YEAR($F1112)=$G1112,HLOOKUP(MONTH(F1112),Inputs!$B$11:$M$15,4),1)))</f>
        <v>1</v>
      </c>
      <c r="J1112" s="2">
        <v>4</v>
      </c>
      <c r="K1112" s="24">
        <f ca="1">$E1112*I1112*Inputs!$A$2</f>
        <v>2.9700000000000006</v>
      </c>
      <c r="L1112" s="11">
        <f ca="1">IFERROR(J1112/K1112,"")</f>
        <v>1.3468013468013464</v>
      </c>
      <c r="M1112" s="26">
        <f>J1112/((8760)*(E1112/1000))</f>
        <v>0.16911889058007779</v>
      </c>
    </row>
    <row r="1113" spans="1:13" x14ac:dyDescent="0.25">
      <c r="A1113" s="2">
        <v>1568</v>
      </c>
      <c r="B1113" s="2"/>
      <c r="C1113" s="2" t="s">
        <v>5</v>
      </c>
      <c r="D1113" s="2">
        <v>2</v>
      </c>
      <c r="E1113" s="2">
        <v>2.7</v>
      </c>
      <c r="F1113" s="12">
        <v>40452</v>
      </c>
      <c r="G1113" s="18">
        <v>2013</v>
      </c>
      <c r="H1113" s="2">
        <f ca="1">IF(G1113=Inputs!$A$4,1,0)</f>
        <v>0</v>
      </c>
      <c r="I1113" s="21">
        <f ca="1">IF(H1113=1,HLOOKUP(MONTH(F1113),Inputs!$B$11:$M$15,5),IF(YEAR($F1113)&gt;$G1113,0,IF(YEAR($F1113)=$G1113,HLOOKUP(MONTH(F1113),Inputs!$B$11:$M$15,4),1)))</f>
        <v>1</v>
      </c>
      <c r="J1113" s="2">
        <v>4</v>
      </c>
      <c r="K1113" s="24">
        <f ca="1">$E1113*I1113*Inputs!$A$2</f>
        <v>2.9700000000000006</v>
      </c>
      <c r="L1113" s="11">
        <f ca="1">IFERROR(J1113/K1113,"")</f>
        <v>1.3468013468013464</v>
      </c>
      <c r="M1113" s="26">
        <f>J1113/((8760)*(E1113/1000))</f>
        <v>0.16911889058007779</v>
      </c>
    </row>
    <row r="1114" spans="1:13" x14ac:dyDescent="0.25">
      <c r="A1114" s="2">
        <v>1568</v>
      </c>
      <c r="B1114" s="2"/>
      <c r="C1114" s="2" t="s">
        <v>5</v>
      </c>
      <c r="D1114" s="2">
        <v>2</v>
      </c>
      <c r="E1114" s="2">
        <v>2.7</v>
      </c>
      <c r="F1114" s="12">
        <v>40452</v>
      </c>
      <c r="G1114" s="18">
        <v>2014</v>
      </c>
      <c r="H1114" s="2">
        <f ca="1">IF(G1114=Inputs!$A$4,1,0)</f>
        <v>0</v>
      </c>
      <c r="I1114" s="21">
        <f ca="1">IF(H1114=1,HLOOKUP(MONTH(F1114),Inputs!$B$11:$M$15,5),IF(YEAR($F1114)&gt;$G1114,0,IF(YEAR($F1114)=$G1114,HLOOKUP(MONTH(F1114),Inputs!$B$11:$M$15,4),1)))</f>
        <v>1</v>
      </c>
      <c r="J1114" s="2">
        <v>4</v>
      </c>
      <c r="K1114" s="24">
        <f ca="1">$E1114*I1114*Inputs!$A$2</f>
        <v>2.9700000000000006</v>
      </c>
      <c r="L1114" s="11">
        <f ca="1">IFERROR(J1114/K1114,"")</f>
        <v>1.3468013468013464</v>
      </c>
      <c r="M1114" s="26">
        <f>J1114/((8760)*(E1114/1000))</f>
        <v>0.16911889058007779</v>
      </c>
    </row>
    <row r="1115" spans="1:13" x14ac:dyDescent="0.25">
      <c r="A1115" s="2">
        <v>305</v>
      </c>
      <c r="B1115" s="2"/>
      <c r="C1115" s="2" t="s">
        <v>5</v>
      </c>
      <c r="D1115" s="2">
        <v>9</v>
      </c>
      <c r="E1115" s="2">
        <v>4.05</v>
      </c>
      <c r="F1115" s="12">
        <v>40087</v>
      </c>
      <c r="G1115" s="18">
        <v>2012</v>
      </c>
      <c r="H1115" s="2">
        <f ca="1">IF(G1115=Inputs!$A$4,1,0)</f>
        <v>0</v>
      </c>
      <c r="I1115" s="21">
        <f ca="1">IF(H1115=1,HLOOKUP(MONTH(F1115),Inputs!$B$11:$M$15,5),IF(YEAR($F1115)&gt;$G1115,0,IF(YEAR($F1115)=$G1115,HLOOKUP(MONTH(F1115),Inputs!$B$11:$M$15,4),1)))</f>
        <v>1</v>
      </c>
      <c r="J1115" s="2">
        <v>6</v>
      </c>
      <c r="K1115" s="24">
        <f ca="1">$E1115*I1115*Inputs!$A$2</f>
        <v>4.4550000000000001</v>
      </c>
      <c r="L1115" s="11">
        <f ca="1">IFERROR(J1115/K1115,"")</f>
        <v>1.3468013468013469</v>
      </c>
      <c r="M1115" s="26">
        <f>J1115/((8760)*(E1115/1000))</f>
        <v>0.16911889058007779</v>
      </c>
    </row>
    <row r="1116" spans="1:13" x14ac:dyDescent="0.25">
      <c r="A1116" s="2">
        <v>1758</v>
      </c>
      <c r="B1116" s="2"/>
      <c r="C1116" s="2" t="s">
        <v>5</v>
      </c>
      <c r="D1116" s="2">
        <v>2</v>
      </c>
      <c r="E1116" s="2">
        <v>4.05</v>
      </c>
      <c r="F1116" s="12">
        <v>40544</v>
      </c>
      <c r="G1116" s="18">
        <v>2012</v>
      </c>
      <c r="H1116" s="2">
        <f ca="1">IF(G1116=Inputs!$A$4,1,0)</f>
        <v>0</v>
      </c>
      <c r="I1116" s="21">
        <f ca="1">IF(H1116=1,HLOOKUP(MONTH(F1116),Inputs!$B$11:$M$15,5),IF(YEAR($F1116)&gt;$G1116,0,IF(YEAR($F1116)=$G1116,HLOOKUP(MONTH(F1116),Inputs!$B$11:$M$15,4),1)))</f>
        <v>1</v>
      </c>
      <c r="J1116" s="2">
        <v>6</v>
      </c>
      <c r="K1116" s="24">
        <f ca="1">$E1116*I1116*Inputs!$A$2</f>
        <v>4.4550000000000001</v>
      </c>
      <c r="L1116" s="11">
        <f ca="1">IFERROR(J1116/K1116,"")</f>
        <v>1.3468013468013469</v>
      </c>
      <c r="M1116" s="26">
        <f>J1116/((8760)*(E1116/1000))</f>
        <v>0.16911889058007779</v>
      </c>
    </row>
    <row r="1117" spans="1:13" x14ac:dyDescent="0.25">
      <c r="A1117" s="2">
        <v>305</v>
      </c>
      <c r="B1117" s="2"/>
      <c r="C1117" s="2" t="s">
        <v>5</v>
      </c>
      <c r="D1117" s="2">
        <v>9</v>
      </c>
      <c r="E1117" s="2">
        <v>4.05</v>
      </c>
      <c r="F1117" s="12">
        <v>40087</v>
      </c>
      <c r="G1117" s="18">
        <v>2014</v>
      </c>
      <c r="H1117" s="2">
        <f ca="1">IF(G1117=Inputs!$A$4,1,0)</f>
        <v>0</v>
      </c>
      <c r="I1117" s="21">
        <f ca="1">IF(H1117=1,HLOOKUP(MONTH(F1117),Inputs!$B$11:$M$15,5),IF(YEAR($F1117)&gt;$G1117,0,IF(YEAR($F1117)=$G1117,HLOOKUP(MONTH(F1117),Inputs!$B$11:$M$15,4),1)))</f>
        <v>1</v>
      </c>
      <c r="J1117" s="2">
        <v>6</v>
      </c>
      <c r="K1117" s="24">
        <f ca="1">$E1117*I1117*Inputs!$A$2</f>
        <v>4.4550000000000001</v>
      </c>
      <c r="L1117" s="11">
        <f ca="1">IFERROR(J1117/K1117,"")</f>
        <v>1.3468013468013469</v>
      </c>
      <c r="M1117" s="26">
        <f>J1117/((8760)*(E1117/1000))</f>
        <v>0.16911889058007779</v>
      </c>
    </row>
    <row r="1118" spans="1:13" x14ac:dyDescent="0.25">
      <c r="A1118" s="2">
        <v>1531</v>
      </c>
      <c r="B1118" s="2"/>
      <c r="C1118" s="2" t="s">
        <v>5</v>
      </c>
      <c r="D1118" s="2">
        <v>8</v>
      </c>
      <c r="E1118" s="2">
        <v>1.3440000000000001</v>
      </c>
      <c r="F1118" s="12">
        <v>40695</v>
      </c>
      <c r="G1118" s="18">
        <v>2012</v>
      </c>
      <c r="H1118" s="2">
        <f ca="1">IF(G1118=Inputs!$A$4,1,0)</f>
        <v>0</v>
      </c>
      <c r="I1118" s="21">
        <f ca="1">IF(H1118=1,HLOOKUP(MONTH(F1118),Inputs!$B$11:$M$15,5),IF(YEAR($F1118)&gt;$G1118,0,IF(YEAR($F1118)=$G1118,HLOOKUP(MONTH(F1118),Inputs!$B$11:$M$15,4),1)))</f>
        <v>1</v>
      </c>
      <c r="J1118" s="2">
        <v>2</v>
      </c>
      <c r="K1118" s="24">
        <f ca="1">$E1118*I1118*Inputs!$A$2</f>
        <v>1.4784000000000002</v>
      </c>
      <c r="L1118" s="11">
        <f ca="1">IFERROR(J1118/K1118,"")</f>
        <v>1.3528138528138527</v>
      </c>
      <c r="M1118" s="26">
        <f>J1118/((8760)*(E1118/1000))</f>
        <v>0.16987388562731026</v>
      </c>
    </row>
    <row r="1119" spans="1:13" x14ac:dyDescent="0.25">
      <c r="A1119" s="2">
        <v>1532</v>
      </c>
      <c r="B1119" s="2"/>
      <c r="C1119" s="2" t="s">
        <v>5</v>
      </c>
      <c r="D1119" s="2">
        <v>8</v>
      </c>
      <c r="E1119" s="2">
        <v>1.3440000000000001</v>
      </c>
      <c r="F1119" s="12">
        <v>40695</v>
      </c>
      <c r="G1119" s="18">
        <v>2012</v>
      </c>
      <c r="H1119" s="2">
        <f ca="1">IF(G1119=Inputs!$A$4,1,0)</f>
        <v>0</v>
      </c>
      <c r="I1119" s="21">
        <f ca="1">IF(H1119=1,HLOOKUP(MONTH(F1119),Inputs!$B$11:$M$15,5),IF(YEAR($F1119)&gt;$G1119,0,IF(YEAR($F1119)=$G1119,HLOOKUP(MONTH(F1119),Inputs!$B$11:$M$15,4),1)))</f>
        <v>1</v>
      </c>
      <c r="J1119" s="2">
        <v>2</v>
      </c>
      <c r="K1119" s="24">
        <f ca="1">$E1119*I1119*Inputs!$A$2</f>
        <v>1.4784000000000002</v>
      </c>
      <c r="L1119" s="11">
        <f ca="1">IFERROR(J1119/K1119,"")</f>
        <v>1.3528138528138527</v>
      </c>
      <c r="M1119" s="26">
        <f>J1119/((8760)*(E1119/1000))</f>
        <v>0.16987388562731026</v>
      </c>
    </row>
    <row r="1120" spans="1:13" x14ac:dyDescent="0.25">
      <c r="A1120" s="2">
        <v>1533</v>
      </c>
      <c r="B1120" s="2"/>
      <c r="C1120" s="2" t="s">
        <v>5</v>
      </c>
      <c r="D1120" s="2">
        <v>8</v>
      </c>
      <c r="E1120" s="2">
        <v>1.3440000000000001</v>
      </c>
      <c r="F1120" s="12">
        <v>40695</v>
      </c>
      <c r="G1120" s="18">
        <v>2012</v>
      </c>
      <c r="H1120" s="2">
        <f ca="1">IF(G1120=Inputs!$A$4,1,0)</f>
        <v>0</v>
      </c>
      <c r="I1120" s="21">
        <f ca="1">IF(H1120=1,HLOOKUP(MONTH(F1120),Inputs!$B$11:$M$15,5),IF(YEAR($F1120)&gt;$G1120,0,IF(YEAR($F1120)=$G1120,HLOOKUP(MONTH(F1120),Inputs!$B$11:$M$15,4),1)))</f>
        <v>1</v>
      </c>
      <c r="J1120" s="2">
        <v>2</v>
      </c>
      <c r="K1120" s="24">
        <f ca="1">$E1120*I1120*Inputs!$A$2</f>
        <v>1.4784000000000002</v>
      </c>
      <c r="L1120" s="11">
        <f ca="1">IFERROR(J1120/K1120,"")</f>
        <v>1.3528138528138527</v>
      </c>
      <c r="M1120" s="26">
        <f>J1120/((8760)*(E1120/1000))</f>
        <v>0.16987388562731026</v>
      </c>
    </row>
    <row r="1121" spans="1:13" x14ac:dyDescent="0.25">
      <c r="A1121" s="2">
        <v>1531</v>
      </c>
      <c r="B1121" s="2"/>
      <c r="C1121" s="2" t="s">
        <v>5</v>
      </c>
      <c r="D1121" s="2">
        <v>8</v>
      </c>
      <c r="E1121" s="2">
        <v>1.3440000000000001</v>
      </c>
      <c r="F1121" s="12">
        <v>40695</v>
      </c>
      <c r="G1121" s="18">
        <v>2014</v>
      </c>
      <c r="H1121" s="2">
        <f ca="1">IF(G1121=Inputs!$A$4,1,0)</f>
        <v>0</v>
      </c>
      <c r="I1121" s="21">
        <f ca="1">IF(H1121=1,HLOOKUP(MONTH(F1121),Inputs!$B$11:$M$15,5),IF(YEAR($F1121)&gt;$G1121,0,IF(YEAR($F1121)=$G1121,HLOOKUP(MONTH(F1121),Inputs!$B$11:$M$15,4),1)))</f>
        <v>1</v>
      </c>
      <c r="J1121" s="2">
        <v>2</v>
      </c>
      <c r="K1121" s="24">
        <f ca="1">$E1121*I1121*Inputs!$A$2</f>
        <v>1.4784000000000002</v>
      </c>
      <c r="L1121" s="11">
        <f ca="1">IFERROR(J1121/K1121,"")</f>
        <v>1.3528138528138527</v>
      </c>
      <c r="M1121" s="26">
        <f>J1121/((8760)*(E1121/1000))</f>
        <v>0.16987388562731026</v>
      </c>
    </row>
    <row r="1122" spans="1:13" x14ac:dyDescent="0.25">
      <c r="A1122" s="2">
        <v>1532</v>
      </c>
      <c r="B1122" s="2"/>
      <c r="C1122" s="2" t="s">
        <v>5</v>
      </c>
      <c r="D1122" s="2">
        <v>8</v>
      </c>
      <c r="E1122" s="2">
        <v>1.3440000000000001</v>
      </c>
      <c r="F1122" s="12">
        <v>40695</v>
      </c>
      <c r="G1122" s="18">
        <v>2014</v>
      </c>
      <c r="H1122" s="2">
        <f ca="1">IF(G1122=Inputs!$A$4,1,0)</f>
        <v>0</v>
      </c>
      <c r="I1122" s="21">
        <f ca="1">IF(H1122=1,HLOOKUP(MONTH(F1122),Inputs!$B$11:$M$15,5),IF(YEAR($F1122)&gt;$G1122,0,IF(YEAR($F1122)=$G1122,HLOOKUP(MONTH(F1122),Inputs!$B$11:$M$15,4),1)))</f>
        <v>1</v>
      </c>
      <c r="J1122" s="2">
        <v>2</v>
      </c>
      <c r="K1122" s="24">
        <f ca="1">$E1122*I1122*Inputs!$A$2</f>
        <v>1.4784000000000002</v>
      </c>
      <c r="L1122" s="11">
        <f ca="1">IFERROR(J1122/K1122,"")</f>
        <v>1.3528138528138527</v>
      </c>
      <c r="M1122" s="26">
        <f>J1122/((8760)*(E1122/1000))</f>
        <v>0.16987388562731026</v>
      </c>
    </row>
    <row r="1123" spans="1:13" x14ac:dyDescent="0.25">
      <c r="A1123" s="2">
        <v>1533</v>
      </c>
      <c r="B1123" s="2"/>
      <c r="C1123" s="2" t="s">
        <v>5</v>
      </c>
      <c r="D1123" s="2">
        <v>8</v>
      </c>
      <c r="E1123" s="2">
        <v>1.3440000000000001</v>
      </c>
      <c r="F1123" s="12">
        <v>40695</v>
      </c>
      <c r="G1123" s="18">
        <v>2014</v>
      </c>
      <c r="H1123" s="2">
        <f ca="1">IF(G1123=Inputs!$A$4,1,0)</f>
        <v>0</v>
      </c>
      <c r="I1123" s="21">
        <f ca="1">IF(H1123=1,HLOOKUP(MONTH(F1123),Inputs!$B$11:$M$15,5),IF(YEAR($F1123)&gt;$G1123,0,IF(YEAR($F1123)=$G1123,HLOOKUP(MONTH(F1123),Inputs!$B$11:$M$15,4),1)))</f>
        <v>1</v>
      </c>
      <c r="J1123" s="2">
        <v>2</v>
      </c>
      <c r="K1123" s="24">
        <f ca="1">$E1123*I1123*Inputs!$A$2</f>
        <v>1.4784000000000002</v>
      </c>
      <c r="L1123" s="11">
        <f ca="1">IFERROR(J1123/K1123,"")</f>
        <v>1.3528138528138527</v>
      </c>
      <c r="M1123" s="26">
        <f>J1123/((8760)*(E1123/1000))</f>
        <v>0.16987388562731026</v>
      </c>
    </row>
    <row r="1124" spans="1:13" x14ac:dyDescent="0.25">
      <c r="A1124" s="2">
        <v>182</v>
      </c>
      <c r="B1124" s="2"/>
      <c r="C1124" s="2" t="s">
        <v>5</v>
      </c>
      <c r="D1124" s="2">
        <v>2</v>
      </c>
      <c r="E1124" s="2">
        <v>4</v>
      </c>
      <c r="F1124" s="12">
        <v>40057</v>
      </c>
      <c r="G1124" s="18">
        <v>2013</v>
      </c>
      <c r="H1124" s="2">
        <f ca="1">IF(G1124=Inputs!$A$4,1,0)</f>
        <v>0</v>
      </c>
      <c r="I1124" s="21">
        <f ca="1">IF(H1124=1,HLOOKUP(MONTH(F1124),Inputs!$B$11:$M$15,5),IF(YEAR($F1124)&gt;$G1124,0,IF(YEAR($F1124)=$G1124,HLOOKUP(MONTH(F1124),Inputs!$B$11:$M$15,4),1)))</f>
        <v>1</v>
      </c>
      <c r="J1124" s="2">
        <v>6</v>
      </c>
      <c r="K1124" s="24">
        <f ca="1">$E1124*I1124*Inputs!$A$2</f>
        <v>4.4000000000000004</v>
      </c>
      <c r="L1124" s="11">
        <f ca="1">IFERROR(J1124/K1124,"")</f>
        <v>1.3636363636363635</v>
      </c>
      <c r="M1124" s="26">
        <f>J1124/((8760)*(E1124/1000))</f>
        <v>0.17123287671232876</v>
      </c>
    </row>
    <row r="1125" spans="1:13" x14ac:dyDescent="0.25">
      <c r="A1125" s="2">
        <v>8069</v>
      </c>
      <c r="B1125" s="2"/>
      <c r="C1125" s="2" t="s">
        <v>5</v>
      </c>
      <c r="D1125" s="2">
        <v>8</v>
      </c>
      <c r="E1125" s="2">
        <v>2.6619999999999999</v>
      </c>
      <c r="F1125" s="12">
        <v>41183</v>
      </c>
      <c r="G1125" s="18">
        <v>2014</v>
      </c>
      <c r="H1125" s="2">
        <f ca="1">IF(G1125=Inputs!$A$4,1,0)</f>
        <v>0</v>
      </c>
      <c r="I1125" s="21">
        <f ca="1">IF(H1125=1,HLOOKUP(MONTH(F1125),Inputs!$B$11:$M$15,5),IF(YEAR($F1125)&gt;$G1125,0,IF(YEAR($F1125)=$G1125,HLOOKUP(MONTH(F1125),Inputs!$B$11:$M$15,4),1)))</f>
        <v>1</v>
      </c>
      <c r="J1125" s="2">
        <v>4</v>
      </c>
      <c r="K1125" s="24">
        <f ca="1">$E1125*I1125*Inputs!$A$2</f>
        <v>2.9282000000000004</v>
      </c>
      <c r="L1125" s="11">
        <f ca="1">IFERROR(J1125/K1125,"")</f>
        <v>1.3660269107301413</v>
      </c>
      <c r="M1125" s="26">
        <f>J1125/((8760)*(E1125/1000))</f>
        <v>0.17153305956657028</v>
      </c>
    </row>
    <row r="1126" spans="1:13" x14ac:dyDescent="0.25">
      <c r="A1126" s="2">
        <v>971</v>
      </c>
      <c r="B1126" s="2"/>
      <c r="C1126" s="2" t="s">
        <v>5</v>
      </c>
      <c r="D1126" s="2">
        <v>8</v>
      </c>
      <c r="E1126" s="2">
        <v>2.6</v>
      </c>
      <c r="F1126" s="12">
        <v>40422</v>
      </c>
      <c r="G1126" s="18">
        <v>2011</v>
      </c>
      <c r="H1126" s="2">
        <f ca="1">IF(G1126=Inputs!$A$4,1,0)</f>
        <v>0</v>
      </c>
      <c r="I1126" s="21">
        <f ca="1">IF(H1126=1,HLOOKUP(MONTH(F1126),Inputs!$B$11:$M$15,5),IF(YEAR($F1126)&gt;$G1126,0,IF(YEAR($F1126)=$G1126,HLOOKUP(MONTH(F1126),Inputs!$B$11:$M$15,4),1)))</f>
        <v>1</v>
      </c>
      <c r="J1126" s="2">
        <v>4</v>
      </c>
      <c r="K1126" s="24">
        <f ca="1">$E1126*I1126*Inputs!$A$2</f>
        <v>2.8600000000000003</v>
      </c>
      <c r="L1126" s="11">
        <f ca="1">IFERROR(J1126/K1126,"")</f>
        <v>1.3986013986013985</v>
      </c>
      <c r="M1126" s="26">
        <f>J1126/((8760)*(E1126/1000))</f>
        <v>0.17562346329469616</v>
      </c>
    </row>
    <row r="1127" spans="1:13" x14ac:dyDescent="0.25">
      <c r="A1127" s="2">
        <v>971</v>
      </c>
      <c r="B1127" s="2"/>
      <c r="C1127" s="2" t="s">
        <v>5</v>
      </c>
      <c r="D1127" s="2">
        <v>8</v>
      </c>
      <c r="E1127" s="2">
        <v>2.6</v>
      </c>
      <c r="F1127" s="12">
        <v>40422</v>
      </c>
      <c r="G1127" s="18">
        <v>2014</v>
      </c>
      <c r="H1127" s="2">
        <f ca="1">IF(G1127=Inputs!$A$4,1,0)</f>
        <v>0</v>
      </c>
      <c r="I1127" s="21">
        <f ca="1">IF(H1127=1,HLOOKUP(MONTH(F1127),Inputs!$B$11:$M$15,5),IF(YEAR($F1127)&gt;$G1127,0,IF(YEAR($F1127)=$G1127,HLOOKUP(MONTH(F1127),Inputs!$B$11:$M$15,4),1)))</f>
        <v>1</v>
      </c>
      <c r="J1127" s="2">
        <v>4</v>
      </c>
      <c r="K1127" s="24">
        <f ca="1">$E1127*I1127*Inputs!$A$2</f>
        <v>2.8600000000000003</v>
      </c>
      <c r="L1127" s="11">
        <f ca="1">IFERROR(J1127/K1127,"")</f>
        <v>1.3986013986013985</v>
      </c>
      <c r="M1127" s="26">
        <f>J1127/((8760)*(E1127/1000))</f>
        <v>0.17562346329469616</v>
      </c>
    </row>
    <row r="1128" spans="1:13" x14ac:dyDescent="0.25">
      <c r="A1128" s="2">
        <v>8408</v>
      </c>
      <c r="B1128" s="2"/>
      <c r="C1128" s="2" t="s">
        <v>5</v>
      </c>
      <c r="D1128" s="2">
        <v>6</v>
      </c>
      <c r="E1128" s="2">
        <v>5.8049999999999997</v>
      </c>
      <c r="F1128" s="12">
        <v>41153</v>
      </c>
      <c r="G1128" s="18">
        <v>2014</v>
      </c>
      <c r="H1128" s="2">
        <f ca="1">IF(G1128=Inputs!$A$4,1,0)</f>
        <v>0</v>
      </c>
      <c r="I1128" s="21">
        <f ca="1">IF(H1128=1,HLOOKUP(MONTH(F1128),Inputs!$B$11:$M$15,5),IF(YEAR($F1128)&gt;$G1128,0,IF(YEAR($F1128)=$G1128,HLOOKUP(MONTH(F1128),Inputs!$B$11:$M$15,4),1)))</f>
        <v>1</v>
      </c>
      <c r="J1128" s="2">
        <v>9</v>
      </c>
      <c r="K1128" s="24">
        <f ca="1">$E1128*I1128*Inputs!$A$2</f>
        <v>6.3855000000000004</v>
      </c>
      <c r="L1128" s="11">
        <f ca="1">IFERROR(J1128/K1128,"")</f>
        <v>1.4094432699083861</v>
      </c>
      <c r="M1128" s="26">
        <f>J1128/((8760)*(E1128/1000))</f>
        <v>0.17698488549077909</v>
      </c>
    </row>
    <row r="1129" spans="1:13" x14ac:dyDescent="0.25">
      <c r="A1129" s="2">
        <v>8400</v>
      </c>
      <c r="B1129" s="2"/>
      <c r="C1129" s="2" t="s">
        <v>5</v>
      </c>
      <c r="D1129" s="2">
        <v>6</v>
      </c>
      <c r="E1129" s="2">
        <v>8.9700000000000006</v>
      </c>
      <c r="F1129" s="12">
        <v>41153</v>
      </c>
      <c r="G1129" s="18">
        <v>2013</v>
      </c>
      <c r="H1129" s="2">
        <f ca="1">IF(G1129=Inputs!$A$4,1,0)</f>
        <v>0</v>
      </c>
      <c r="I1129" s="21">
        <f ca="1">IF(H1129=1,HLOOKUP(MONTH(F1129),Inputs!$B$11:$M$15,5),IF(YEAR($F1129)&gt;$G1129,0,IF(YEAR($F1129)=$G1129,HLOOKUP(MONTH(F1129),Inputs!$B$11:$M$15,4),1)))</f>
        <v>1</v>
      </c>
      <c r="J1129" s="2">
        <v>14</v>
      </c>
      <c r="K1129" s="24">
        <f ca="1">$E1129*I1129*Inputs!$A$2</f>
        <v>9.8670000000000009</v>
      </c>
      <c r="L1129" s="11">
        <f ca="1">IFERROR(J1129/K1129,"")</f>
        <v>1.4188709840883753</v>
      </c>
      <c r="M1129" s="26">
        <f>J1129/((8760)*(E1129/1000))</f>
        <v>0.17816873087867727</v>
      </c>
    </row>
    <row r="1130" spans="1:13" x14ac:dyDescent="0.25">
      <c r="A1130" s="2">
        <v>989</v>
      </c>
      <c r="B1130" s="2"/>
      <c r="C1130" s="2" t="s">
        <v>5</v>
      </c>
      <c r="D1130" s="2">
        <v>9</v>
      </c>
      <c r="E1130" s="2">
        <v>3.2</v>
      </c>
      <c r="F1130" s="12">
        <v>40360</v>
      </c>
      <c r="G1130" s="18">
        <v>2011</v>
      </c>
      <c r="H1130" s="2">
        <f ca="1">IF(G1130=Inputs!$A$4,1,0)</f>
        <v>0</v>
      </c>
      <c r="I1130" s="21">
        <f ca="1">IF(H1130=1,HLOOKUP(MONTH(F1130),Inputs!$B$11:$M$15,5),IF(YEAR($F1130)&gt;$G1130,0,IF(YEAR($F1130)=$G1130,HLOOKUP(MONTH(F1130),Inputs!$B$11:$M$15,4),1)))</f>
        <v>1</v>
      </c>
      <c r="J1130" s="2">
        <v>5</v>
      </c>
      <c r="K1130" s="24">
        <f ca="1">$E1130*I1130*Inputs!$A$2</f>
        <v>3.5200000000000005</v>
      </c>
      <c r="L1130" s="11">
        <f ca="1">IFERROR(J1130/K1130,"")</f>
        <v>1.4204545454545452</v>
      </c>
      <c r="M1130" s="26">
        <f>J1130/((8760)*(E1130/1000))</f>
        <v>0.1783675799086758</v>
      </c>
    </row>
    <row r="1131" spans="1:13" x14ac:dyDescent="0.25">
      <c r="A1131" s="2">
        <v>2356</v>
      </c>
      <c r="B1131" s="2"/>
      <c r="C1131" s="2" t="s">
        <v>5</v>
      </c>
      <c r="D1131" s="2">
        <v>8</v>
      </c>
      <c r="E1131" s="2">
        <v>1.9139999999999999</v>
      </c>
      <c r="F1131" s="12">
        <v>40756</v>
      </c>
      <c r="G1131" s="18">
        <v>2012</v>
      </c>
      <c r="H1131" s="2">
        <f ca="1">IF(G1131=Inputs!$A$4,1,0)</f>
        <v>0</v>
      </c>
      <c r="I1131" s="21">
        <f ca="1">IF(H1131=1,HLOOKUP(MONTH(F1131),Inputs!$B$11:$M$15,5),IF(YEAR($F1131)&gt;$G1131,0,IF(YEAR($F1131)=$G1131,HLOOKUP(MONTH(F1131),Inputs!$B$11:$M$15,4),1)))</f>
        <v>1</v>
      </c>
      <c r="J1131" s="2">
        <v>3</v>
      </c>
      <c r="K1131" s="24">
        <f ca="1">$E1131*I1131*Inputs!$A$2</f>
        <v>2.1053999999999999</v>
      </c>
      <c r="L1131" s="11">
        <f ca="1">IFERROR(J1131/K1131,"")</f>
        <v>1.4249073810202337</v>
      </c>
      <c r="M1131" s="26">
        <f>J1131/((8760)*(E1131/1000))</f>
        <v>0.1789267259271983</v>
      </c>
    </row>
    <row r="1132" spans="1:13" x14ac:dyDescent="0.25">
      <c r="A1132" s="2">
        <v>2356</v>
      </c>
      <c r="B1132" s="2"/>
      <c r="C1132" s="2" t="s">
        <v>5</v>
      </c>
      <c r="D1132" s="2">
        <v>8</v>
      </c>
      <c r="E1132" s="2">
        <v>1.9139999999999999</v>
      </c>
      <c r="F1132" s="12">
        <v>40756</v>
      </c>
      <c r="G1132" s="18">
        <v>2014</v>
      </c>
      <c r="H1132" s="2">
        <f ca="1">IF(G1132=Inputs!$A$4,1,0)</f>
        <v>0</v>
      </c>
      <c r="I1132" s="21">
        <f ca="1">IF(H1132=1,HLOOKUP(MONTH(F1132),Inputs!$B$11:$M$15,5),IF(YEAR($F1132)&gt;$G1132,0,IF(YEAR($F1132)=$G1132,HLOOKUP(MONTH(F1132),Inputs!$B$11:$M$15,4),1)))</f>
        <v>1</v>
      </c>
      <c r="J1132" s="2">
        <v>3</v>
      </c>
      <c r="K1132" s="24">
        <f ca="1">$E1132*I1132*Inputs!$A$2</f>
        <v>2.1053999999999999</v>
      </c>
      <c r="L1132" s="11">
        <f ca="1">IFERROR(J1132/K1132,"")</f>
        <v>1.4249073810202337</v>
      </c>
      <c r="M1132" s="26">
        <f>J1132/((8760)*(E1132/1000))</f>
        <v>0.1789267259271983</v>
      </c>
    </row>
    <row r="1133" spans="1:13" x14ac:dyDescent="0.25">
      <c r="A1133" s="2">
        <v>3306</v>
      </c>
      <c r="B1133" s="2"/>
      <c r="C1133" s="2" t="s">
        <v>5</v>
      </c>
      <c r="D1133" s="2">
        <v>8</v>
      </c>
      <c r="E1133" s="2">
        <v>1.9039999999999999</v>
      </c>
      <c r="F1133" s="12">
        <v>40756</v>
      </c>
      <c r="G1133" s="18">
        <v>2013</v>
      </c>
      <c r="H1133" s="2">
        <f ca="1">IF(G1133=Inputs!$A$4,1,0)</f>
        <v>0</v>
      </c>
      <c r="I1133" s="21">
        <f ca="1">IF(H1133=1,HLOOKUP(MONTH(F1133),Inputs!$B$11:$M$15,5),IF(YEAR($F1133)&gt;$G1133,0,IF(YEAR($F1133)=$G1133,HLOOKUP(MONTH(F1133),Inputs!$B$11:$M$15,4),1)))</f>
        <v>1</v>
      </c>
      <c r="J1133" s="2">
        <v>3</v>
      </c>
      <c r="K1133" s="24">
        <f ca="1">$E1133*I1133*Inputs!$A$2</f>
        <v>2.0944000000000003</v>
      </c>
      <c r="L1133" s="11">
        <f ca="1">IFERROR(J1133/K1133,"")</f>
        <v>1.4323911382734911</v>
      </c>
      <c r="M1133" s="26">
        <f>J1133/((8760)*(E1133/1000))</f>
        <v>0.17986646713479912</v>
      </c>
    </row>
    <row r="1134" spans="1:13" x14ac:dyDescent="0.25">
      <c r="A1134" s="2">
        <v>806</v>
      </c>
      <c r="B1134" s="2"/>
      <c r="C1134" s="2" t="s">
        <v>5</v>
      </c>
      <c r="D1134" s="2">
        <v>2</v>
      </c>
      <c r="E1134" s="2">
        <v>1.25</v>
      </c>
      <c r="F1134" s="12">
        <v>40330</v>
      </c>
      <c r="G1134" s="18">
        <v>2011</v>
      </c>
      <c r="H1134" s="2">
        <f ca="1">IF(G1134=Inputs!$A$4,1,0)</f>
        <v>0</v>
      </c>
      <c r="I1134" s="21">
        <f ca="1">IF(H1134=1,HLOOKUP(MONTH(F1134),Inputs!$B$11:$M$15,5),IF(YEAR($F1134)&gt;$G1134,0,IF(YEAR($F1134)=$G1134,HLOOKUP(MONTH(F1134),Inputs!$B$11:$M$15,4),1)))</f>
        <v>1</v>
      </c>
      <c r="J1134" s="2">
        <v>2</v>
      </c>
      <c r="K1134" s="24">
        <f ca="1">$E1134*I1134*Inputs!$A$2</f>
        <v>1.375</v>
      </c>
      <c r="L1134" s="11">
        <f ca="1">IFERROR(J1134/K1134,"")</f>
        <v>1.4545454545454546</v>
      </c>
      <c r="M1134" s="26">
        <f>J1134/((8760)*(E1134/1000))</f>
        <v>0.18264840182648401</v>
      </c>
    </row>
    <row r="1135" spans="1:13" x14ac:dyDescent="0.25">
      <c r="A1135" s="2">
        <v>806</v>
      </c>
      <c r="B1135" s="2"/>
      <c r="C1135" s="2" t="s">
        <v>5</v>
      </c>
      <c r="D1135" s="2">
        <v>2</v>
      </c>
      <c r="E1135" s="2">
        <v>1.25</v>
      </c>
      <c r="F1135" s="12">
        <v>40330</v>
      </c>
      <c r="G1135" s="18">
        <v>2012</v>
      </c>
      <c r="H1135" s="2">
        <f ca="1">IF(G1135=Inputs!$A$4,1,0)</f>
        <v>0</v>
      </c>
      <c r="I1135" s="21">
        <f ca="1">IF(H1135=1,HLOOKUP(MONTH(F1135),Inputs!$B$11:$M$15,5),IF(YEAR($F1135)&gt;$G1135,0,IF(YEAR($F1135)=$G1135,HLOOKUP(MONTH(F1135),Inputs!$B$11:$M$15,4),1)))</f>
        <v>1</v>
      </c>
      <c r="J1135" s="2">
        <v>2</v>
      </c>
      <c r="K1135" s="24">
        <f ca="1">$E1135*I1135*Inputs!$A$2</f>
        <v>1.375</v>
      </c>
      <c r="L1135" s="11">
        <f ca="1">IFERROR(J1135/K1135,"")</f>
        <v>1.4545454545454546</v>
      </c>
      <c r="M1135" s="26">
        <f>J1135/((8760)*(E1135/1000))</f>
        <v>0.18264840182648401</v>
      </c>
    </row>
    <row r="1136" spans="1:13" x14ac:dyDescent="0.25">
      <c r="A1136" s="2">
        <v>806</v>
      </c>
      <c r="B1136" s="2"/>
      <c r="C1136" s="2" t="s">
        <v>5</v>
      </c>
      <c r="D1136" s="2">
        <v>2</v>
      </c>
      <c r="E1136" s="2">
        <v>1.25</v>
      </c>
      <c r="F1136" s="12">
        <v>40330</v>
      </c>
      <c r="G1136" s="18">
        <v>2014</v>
      </c>
      <c r="H1136" s="2">
        <f ca="1">IF(G1136=Inputs!$A$4,1,0)</f>
        <v>0</v>
      </c>
      <c r="I1136" s="21">
        <f ca="1">IF(H1136=1,HLOOKUP(MONTH(F1136),Inputs!$B$11:$M$15,5),IF(YEAR($F1136)&gt;$G1136,0,IF(YEAR($F1136)=$G1136,HLOOKUP(MONTH(F1136),Inputs!$B$11:$M$15,4),1)))</f>
        <v>1</v>
      </c>
      <c r="J1136" s="2">
        <v>2</v>
      </c>
      <c r="K1136" s="24">
        <f ca="1">$E1136*I1136*Inputs!$A$2</f>
        <v>1.375</v>
      </c>
      <c r="L1136" s="11">
        <f ca="1">IFERROR(J1136/K1136,"")</f>
        <v>1.4545454545454546</v>
      </c>
      <c r="M1136" s="26">
        <f>J1136/((8760)*(E1136/1000))</f>
        <v>0.18264840182648401</v>
      </c>
    </row>
    <row r="1137" spans="1:13" x14ac:dyDescent="0.25">
      <c r="A1137" s="2">
        <v>2638</v>
      </c>
      <c r="B1137" s="2"/>
      <c r="C1137" s="2" t="s">
        <v>5</v>
      </c>
      <c r="D1137" s="2">
        <v>6</v>
      </c>
      <c r="E1137" s="2">
        <v>1.175</v>
      </c>
      <c r="F1137" s="12">
        <v>40787</v>
      </c>
      <c r="G1137" s="18">
        <v>2013</v>
      </c>
      <c r="H1137" s="2">
        <f ca="1">IF(G1137=Inputs!$A$4,1,0)</f>
        <v>0</v>
      </c>
      <c r="I1137" s="21">
        <f ca="1">IF(H1137=1,HLOOKUP(MONTH(F1137),Inputs!$B$11:$M$15,5),IF(YEAR($F1137)&gt;$G1137,0,IF(YEAR($F1137)=$G1137,HLOOKUP(MONTH(F1137),Inputs!$B$11:$M$15,4),1)))</f>
        <v>1</v>
      </c>
      <c r="J1137" s="2">
        <v>2</v>
      </c>
      <c r="K1137" s="24">
        <f ca="1">$E1137*I1137*Inputs!$A$2</f>
        <v>1.2925000000000002</v>
      </c>
      <c r="L1137" s="11">
        <f ca="1">IFERROR(J1137/K1137,"")</f>
        <v>1.5473887814313343</v>
      </c>
      <c r="M1137" s="26">
        <f>J1137/((8760)*(E1137/1000))</f>
        <v>0.19430681045370637</v>
      </c>
    </row>
    <row r="1138" spans="1:13" x14ac:dyDescent="0.25">
      <c r="A1138" s="2">
        <v>8408</v>
      </c>
      <c r="B1138" s="2"/>
      <c r="C1138" s="2" t="s">
        <v>5</v>
      </c>
      <c r="D1138" s="2">
        <v>6</v>
      </c>
      <c r="E1138" s="2">
        <v>5.8049999999999997</v>
      </c>
      <c r="F1138" s="12">
        <v>41153</v>
      </c>
      <c r="G1138" s="18">
        <v>2013</v>
      </c>
      <c r="H1138" s="2">
        <f ca="1">IF(G1138=Inputs!$A$4,1,0)</f>
        <v>0</v>
      </c>
      <c r="I1138" s="21">
        <f ca="1">IF(H1138=1,HLOOKUP(MONTH(F1138),Inputs!$B$11:$M$15,5),IF(YEAR($F1138)&gt;$G1138,0,IF(YEAR($F1138)=$G1138,HLOOKUP(MONTH(F1138),Inputs!$B$11:$M$15,4),1)))</f>
        <v>1</v>
      </c>
      <c r="J1138" s="2">
        <v>10</v>
      </c>
      <c r="K1138" s="24">
        <f ca="1">$E1138*I1138*Inputs!$A$2</f>
        <v>6.3855000000000004</v>
      </c>
      <c r="L1138" s="11">
        <f ca="1">IFERROR(J1138/K1138,"")</f>
        <v>1.5660480776759846</v>
      </c>
      <c r="M1138" s="26">
        <f>J1138/((8760)*(E1138/1000))</f>
        <v>0.19664987276753232</v>
      </c>
    </row>
    <row r="1139" spans="1:13" x14ac:dyDescent="0.25">
      <c r="A1139" s="2">
        <v>164</v>
      </c>
      <c r="B1139" s="2"/>
      <c r="C1139" s="2" t="s">
        <v>5</v>
      </c>
      <c r="D1139" s="2">
        <v>2</v>
      </c>
      <c r="E1139" s="2">
        <v>2.8</v>
      </c>
      <c r="F1139" s="12">
        <v>40087</v>
      </c>
      <c r="G1139" s="18">
        <v>2014</v>
      </c>
      <c r="H1139" s="2">
        <f ca="1">IF(G1139=Inputs!$A$4,1,0)</f>
        <v>0</v>
      </c>
      <c r="I1139" s="21">
        <f ca="1">IF(H1139=1,HLOOKUP(MONTH(F1139),Inputs!$B$11:$M$15,5),IF(YEAR($F1139)&gt;$G1139,0,IF(YEAR($F1139)=$G1139,HLOOKUP(MONTH(F1139),Inputs!$B$11:$M$15,4),1)))</f>
        <v>1</v>
      </c>
      <c r="J1139" s="2">
        <v>5</v>
      </c>
      <c r="K1139" s="24">
        <f ca="1">$E1139*I1139*Inputs!$A$2</f>
        <v>3.08</v>
      </c>
      <c r="L1139" s="11">
        <f ca="1">IFERROR(J1139/K1139,"")</f>
        <v>1.6233766233766234</v>
      </c>
      <c r="M1139" s="26">
        <f>J1139/((8760)*(E1139/1000))</f>
        <v>0.20384866275277236</v>
      </c>
    </row>
    <row r="1140" spans="1:13" x14ac:dyDescent="0.25">
      <c r="A1140" s="2">
        <v>266</v>
      </c>
      <c r="B1140" s="2"/>
      <c r="C1140" s="2" t="s">
        <v>5</v>
      </c>
      <c r="D1140" s="2">
        <v>2</v>
      </c>
      <c r="E1140" s="2">
        <v>1.08</v>
      </c>
      <c r="F1140" s="12">
        <v>40057</v>
      </c>
      <c r="G1140" s="18">
        <v>2011</v>
      </c>
      <c r="H1140" s="2">
        <f ca="1">IF(G1140=Inputs!$A$4,1,0)</f>
        <v>0</v>
      </c>
      <c r="I1140" s="21">
        <f ca="1">IF(H1140=1,HLOOKUP(MONTH(F1140),Inputs!$B$11:$M$15,5),IF(YEAR($F1140)&gt;$G1140,0,IF(YEAR($F1140)=$G1140,HLOOKUP(MONTH(F1140),Inputs!$B$11:$M$15,4),1)))</f>
        <v>1</v>
      </c>
      <c r="J1140" s="2">
        <v>2</v>
      </c>
      <c r="K1140" s="24">
        <f ca="1">$E1140*I1140*Inputs!$A$2</f>
        <v>1.1880000000000002</v>
      </c>
      <c r="L1140" s="11">
        <f ca="1">IFERROR(J1140/K1140,"")</f>
        <v>1.6835016835016832</v>
      </c>
      <c r="M1140" s="26">
        <f>J1140/((8760)*(E1140/1000))</f>
        <v>0.21139861322509723</v>
      </c>
    </row>
    <row r="1141" spans="1:13" x14ac:dyDescent="0.25">
      <c r="A1141" s="2">
        <v>266</v>
      </c>
      <c r="B1141" s="2"/>
      <c r="C1141" s="2" t="s">
        <v>5</v>
      </c>
      <c r="D1141" s="2">
        <v>2</v>
      </c>
      <c r="E1141" s="2">
        <v>1.08</v>
      </c>
      <c r="F1141" s="12">
        <v>40057</v>
      </c>
      <c r="G1141" s="18">
        <v>2014</v>
      </c>
      <c r="H1141" s="2">
        <f ca="1">IF(G1141=Inputs!$A$4,1,0)</f>
        <v>0</v>
      </c>
      <c r="I1141" s="21">
        <f ca="1">IF(H1141=1,HLOOKUP(MONTH(F1141),Inputs!$B$11:$M$15,5),IF(YEAR($F1141)&gt;$G1141,0,IF(YEAR($F1141)=$G1141,HLOOKUP(MONTH(F1141),Inputs!$B$11:$M$15,4),1)))</f>
        <v>1</v>
      </c>
      <c r="J1141" s="2">
        <v>2</v>
      </c>
      <c r="K1141" s="24">
        <f ca="1">$E1141*I1141*Inputs!$A$2</f>
        <v>1.1880000000000002</v>
      </c>
      <c r="L1141" s="11">
        <f ca="1">IFERROR(J1141/K1141,"")</f>
        <v>1.6835016835016832</v>
      </c>
      <c r="M1141" s="26">
        <f>J1141/((8760)*(E1141/1000))</f>
        <v>0.21139861322509723</v>
      </c>
    </row>
    <row r="1142" spans="1:13" x14ac:dyDescent="0.25">
      <c r="A1142" s="2">
        <v>806</v>
      </c>
      <c r="B1142" s="2"/>
      <c r="C1142" s="2" t="s">
        <v>5</v>
      </c>
      <c r="D1142" s="2">
        <v>2</v>
      </c>
      <c r="E1142" s="2">
        <v>1.25</v>
      </c>
      <c r="F1142" s="12">
        <v>40330</v>
      </c>
      <c r="G1142" s="18">
        <v>2013</v>
      </c>
      <c r="H1142" s="2">
        <f ca="1">IF(G1142=Inputs!$A$4,1,0)</f>
        <v>0</v>
      </c>
      <c r="I1142" s="21">
        <f ca="1">IF(H1142=1,HLOOKUP(MONTH(F1142),Inputs!$B$11:$M$15,5),IF(YEAR($F1142)&gt;$G1142,0,IF(YEAR($F1142)=$G1142,HLOOKUP(MONTH(F1142),Inputs!$B$11:$M$15,4),1)))</f>
        <v>1</v>
      </c>
      <c r="J1142" s="2">
        <v>3</v>
      </c>
      <c r="K1142" s="24">
        <f ca="1">$E1142*I1142*Inputs!$A$2</f>
        <v>1.375</v>
      </c>
      <c r="L1142" s="11">
        <f ca="1">IFERROR(J1142/K1142,"")</f>
        <v>2.1818181818181817</v>
      </c>
      <c r="M1142" s="26">
        <f>J1142/((8760)*(E1142/1000))</f>
        <v>0.27397260273972601</v>
      </c>
    </row>
    <row r="1143" spans="1:13" x14ac:dyDescent="0.25">
      <c r="A1143" s="2">
        <v>2764</v>
      </c>
      <c r="B1143" s="2"/>
      <c r="C1143" s="2" t="s">
        <v>5</v>
      </c>
      <c r="D1143" s="2">
        <v>8</v>
      </c>
      <c r="E1143" s="2">
        <v>3.22</v>
      </c>
      <c r="F1143" s="12">
        <v>41365</v>
      </c>
      <c r="G1143" s="18">
        <v>2014</v>
      </c>
      <c r="H1143" s="2">
        <f ca="1">IF(G1143=Inputs!$A$4,1,0)</f>
        <v>0</v>
      </c>
      <c r="I1143" s="21">
        <f ca="1">IF(H1143=1,HLOOKUP(MONTH(F1143),Inputs!$B$11:$M$15,5),IF(YEAR($F1143)&gt;$G1143,0,IF(YEAR($F1143)=$G1143,HLOOKUP(MONTH(F1143),Inputs!$B$11:$M$15,4),1)))</f>
        <v>1</v>
      </c>
      <c r="J1143" s="2">
        <v>8</v>
      </c>
      <c r="K1143" s="24">
        <f ca="1">$E1143*I1143*Inputs!$A$2</f>
        <v>3.5420000000000007</v>
      </c>
      <c r="L1143" s="11">
        <f ca="1">IFERROR(J1143/K1143,"")</f>
        <v>2.2586109542631276</v>
      </c>
      <c r="M1143" s="26">
        <f>J1143/((8760)*(E1143/1000))</f>
        <v>0.28361553078646584</v>
      </c>
    </row>
  </sheetData>
  <autoFilter ref="A1:M1143">
    <sortState ref="A2:M1143">
      <sortCondition ref="L1:L1143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"/>
  <sheetViews>
    <sheetView workbookViewId="0">
      <selection activeCell="E6" sqref="E6"/>
    </sheetView>
  </sheetViews>
  <sheetFormatPr defaultRowHeight="15" x14ac:dyDescent="0.25"/>
  <sheetData>
    <row r="1" spans="1:5" x14ac:dyDescent="0.25">
      <c r="A1" t="s">
        <v>79</v>
      </c>
      <c r="B1" t="s">
        <v>0</v>
      </c>
      <c r="C1" t="s">
        <v>1</v>
      </c>
      <c r="D1" t="s">
        <v>2</v>
      </c>
      <c r="E1" t="s">
        <v>125</v>
      </c>
    </row>
    <row r="2" spans="1:5" x14ac:dyDescent="0.25">
      <c r="A2">
        <v>171</v>
      </c>
      <c r="B2" t="s">
        <v>5</v>
      </c>
      <c r="C2">
        <v>2</v>
      </c>
      <c r="D2">
        <v>3.18</v>
      </c>
      <c r="E2" t="s">
        <v>126</v>
      </c>
    </row>
    <row r="3" spans="1:5" x14ac:dyDescent="0.25">
      <c r="A3">
        <v>189</v>
      </c>
      <c r="B3" t="s">
        <v>5</v>
      </c>
      <c r="C3">
        <v>2</v>
      </c>
      <c r="D3">
        <v>4</v>
      </c>
      <c r="E3" t="s">
        <v>126</v>
      </c>
    </row>
    <row r="4" spans="1:5" x14ac:dyDescent="0.25">
      <c r="A4">
        <v>192</v>
      </c>
      <c r="B4" t="s">
        <v>5</v>
      </c>
      <c r="C4">
        <v>2</v>
      </c>
      <c r="D4">
        <v>4</v>
      </c>
      <c r="E4" t="s">
        <v>126</v>
      </c>
    </row>
    <row r="5" spans="1:5" x14ac:dyDescent="0.25">
      <c r="A5">
        <v>199</v>
      </c>
      <c r="B5" t="s">
        <v>5</v>
      </c>
      <c r="C5">
        <v>2</v>
      </c>
      <c r="D5">
        <v>3</v>
      </c>
      <c r="E5" t="s">
        <v>126</v>
      </c>
    </row>
    <row r="6" spans="1:5" x14ac:dyDescent="0.25">
      <c r="A6">
        <v>210</v>
      </c>
      <c r="B6" t="s">
        <v>5</v>
      </c>
      <c r="C6">
        <v>2</v>
      </c>
      <c r="D6">
        <v>9</v>
      </c>
      <c r="E6" t="s">
        <v>126</v>
      </c>
    </row>
    <row r="7" spans="1:5" x14ac:dyDescent="0.25">
      <c r="A7">
        <v>216</v>
      </c>
      <c r="B7" t="s">
        <v>5</v>
      </c>
      <c r="C7">
        <v>2</v>
      </c>
      <c r="D7">
        <v>4</v>
      </c>
      <c r="E7" t="s">
        <v>126</v>
      </c>
    </row>
    <row r="8" spans="1:5" x14ac:dyDescent="0.25">
      <c r="A8">
        <v>222</v>
      </c>
      <c r="B8" t="s">
        <v>5</v>
      </c>
      <c r="C8">
        <v>2</v>
      </c>
      <c r="D8">
        <v>3</v>
      </c>
      <c r="E8" t="s">
        <v>126</v>
      </c>
    </row>
    <row r="9" spans="1:5" x14ac:dyDescent="0.25">
      <c r="A9">
        <v>237</v>
      </c>
      <c r="B9" t="s">
        <v>5</v>
      </c>
      <c r="C9">
        <v>2</v>
      </c>
      <c r="D9">
        <v>3</v>
      </c>
      <c r="E9" t="s">
        <v>126</v>
      </c>
    </row>
    <row r="10" spans="1:5" x14ac:dyDescent="0.25">
      <c r="A10">
        <v>250</v>
      </c>
      <c r="B10" t="s">
        <v>5</v>
      </c>
      <c r="C10">
        <v>2</v>
      </c>
      <c r="D10">
        <v>3</v>
      </c>
      <c r="E10" t="s">
        <v>126</v>
      </c>
    </row>
    <row r="11" spans="1:5" x14ac:dyDescent="0.25">
      <c r="A11">
        <v>374</v>
      </c>
      <c r="B11" t="s">
        <v>5</v>
      </c>
      <c r="C11">
        <v>2</v>
      </c>
      <c r="D11">
        <v>2.052</v>
      </c>
      <c r="E11" t="s">
        <v>126</v>
      </c>
    </row>
    <row r="12" spans="1:5" x14ac:dyDescent="0.25">
      <c r="A12">
        <v>470</v>
      </c>
      <c r="B12" t="s">
        <v>5</v>
      </c>
      <c r="C12">
        <v>2</v>
      </c>
      <c r="D12">
        <v>2.7</v>
      </c>
      <c r="E12" t="s">
        <v>126</v>
      </c>
    </row>
    <row r="13" spans="1:5" x14ac:dyDescent="0.25">
      <c r="A13">
        <v>498</v>
      </c>
      <c r="B13" t="s">
        <v>5</v>
      </c>
      <c r="C13">
        <v>2</v>
      </c>
      <c r="D13">
        <v>3</v>
      </c>
      <c r="E13" t="s">
        <v>126</v>
      </c>
    </row>
    <row r="14" spans="1:5" x14ac:dyDescent="0.25">
      <c r="A14">
        <v>588</v>
      </c>
      <c r="B14" t="s">
        <v>5</v>
      </c>
      <c r="C14">
        <v>2</v>
      </c>
      <c r="D14">
        <v>2.887</v>
      </c>
      <c r="E14" t="s">
        <v>126</v>
      </c>
    </row>
    <row r="15" spans="1:5" x14ac:dyDescent="0.25">
      <c r="A15">
        <v>591</v>
      </c>
      <c r="B15" t="s">
        <v>5</v>
      </c>
      <c r="C15">
        <v>2</v>
      </c>
      <c r="D15">
        <v>3.3210000000000002</v>
      </c>
      <c r="E15" t="s">
        <v>126</v>
      </c>
    </row>
    <row r="16" spans="1:5" x14ac:dyDescent="0.25">
      <c r="A16">
        <v>592</v>
      </c>
      <c r="B16" t="s">
        <v>5</v>
      </c>
      <c r="C16">
        <v>2</v>
      </c>
      <c r="D16">
        <v>3.37</v>
      </c>
      <c r="E16" t="s">
        <v>126</v>
      </c>
    </row>
    <row r="17" spans="1:5" x14ac:dyDescent="0.25">
      <c r="A17">
        <v>596</v>
      </c>
      <c r="B17" t="s">
        <v>5</v>
      </c>
      <c r="C17">
        <v>2</v>
      </c>
      <c r="D17">
        <v>2.887</v>
      </c>
      <c r="E17" t="s">
        <v>126</v>
      </c>
    </row>
    <row r="18" spans="1:5" x14ac:dyDescent="0.25">
      <c r="A18">
        <v>602</v>
      </c>
      <c r="B18" t="s">
        <v>5</v>
      </c>
      <c r="C18">
        <v>10</v>
      </c>
      <c r="D18">
        <v>3.2029999999999998</v>
      </c>
      <c r="E18" t="s">
        <v>126</v>
      </c>
    </row>
    <row r="19" spans="1:5" x14ac:dyDescent="0.25">
      <c r="A19">
        <v>603</v>
      </c>
      <c r="B19" t="s">
        <v>5</v>
      </c>
      <c r="C19">
        <v>5</v>
      </c>
      <c r="D19">
        <v>2.8919999999999999</v>
      </c>
      <c r="E19" t="s">
        <v>126</v>
      </c>
    </row>
    <row r="20" spans="1:5" x14ac:dyDescent="0.25">
      <c r="A20">
        <v>605</v>
      </c>
      <c r="B20" t="s">
        <v>5</v>
      </c>
      <c r="C20">
        <v>5</v>
      </c>
      <c r="D20">
        <v>2.5209999999999999</v>
      </c>
      <c r="E20" t="s">
        <v>126</v>
      </c>
    </row>
    <row r="21" spans="1:5" x14ac:dyDescent="0.25">
      <c r="A21">
        <v>608</v>
      </c>
      <c r="B21" t="s">
        <v>5</v>
      </c>
      <c r="C21">
        <v>9</v>
      </c>
      <c r="D21">
        <v>3.149</v>
      </c>
      <c r="E21" t="s">
        <v>126</v>
      </c>
    </row>
    <row r="22" spans="1:5" x14ac:dyDescent="0.25">
      <c r="A22">
        <v>613</v>
      </c>
      <c r="B22" t="s">
        <v>5</v>
      </c>
      <c r="C22">
        <v>9</v>
      </c>
      <c r="D22">
        <v>2.8769999999999998</v>
      </c>
      <c r="E22" t="s">
        <v>126</v>
      </c>
    </row>
    <row r="23" spans="1:5" x14ac:dyDescent="0.25">
      <c r="A23">
        <v>614</v>
      </c>
      <c r="B23" t="s">
        <v>5</v>
      </c>
      <c r="C23">
        <v>9</v>
      </c>
      <c r="D23">
        <v>2.34</v>
      </c>
      <c r="E23" t="s">
        <v>126</v>
      </c>
    </row>
    <row r="24" spans="1:5" x14ac:dyDescent="0.25">
      <c r="A24">
        <v>620</v>
      </c>
      <c r="B24" t="s">
        <v>5</v>
      </c>
      <c r="C24">
        <v>2</v>
      </c>
      <c r="D24">
        <v>6</v>
      </c>
      <c r="E24" t="s">
        <v>126</v>
      </c>
    </row>
    <row r="25" spans="1:5" x14ac:dyDescent="0.25">
      <c r="A25">
        <v>625</v>
      </c>
      <c r="B25" t="s">
        <v>5</v>
      </c>
      <c r="C25">
        <v>9</v>
      </c>
      <c r="D25">
        <v>2.887</v>
      </c>
      <c r="E25" t="s">
        <v>126</v>
      </c>
    </row>
    <row r="26" spans="1:5" x14ac:dyDescent="0.25">
      <c r="A26">
        <v>647</v>
      </c>
      <c r="B26" t="s">
        <v>5</v>
      </c>
      <c r="C26">
        <v>5</v>
      </c>
      <c r="D26">
        <v>2.8919999999999999</v>
      </c>
      <c r="E26" t="s">
        <v>126</v>
      </c>
    </row>
    <row r="27" spans="1:5" x14ac:dyDescent="0.25">
      <c r="A27">
        <v>665</v>
      </c>
      <c r="B27" t="s">
        <v>5</v>
      </c>
      <c r="C27">
        <v>9</v>
      </c>
      <c r="D27">
        <v>3.2370000000000001</v>
      </c>
      <c r="E27" t="s">
        <v>126</v>
      </c>
    </row>
    <row r="28" spans="1:5" x14ac:dyDescent="0.25">
      <c r="A28">
        <v>683</v>
      </c>
      <c r="B28" t="s">
        <v>5</v>
      </c>
      <c r="C28">
        <v>9</v>
      </c>
      <c r="D28">
        <v>2.9580000000000002</v>
      </c>
      <c r="E28" t="s">
        <v>126</v>
      </c>
    </row>
    <row r="29" spans="1:5" x14ac:dyDescent="0.25">
      <c r="A29">
        <v>684</v>
      </c>
      <c r="B29" t="s">
        <v>5</v>
      </c>
      <c r="C29">
        <v>2</v>
      </c>
      <c r="D29">
        <v>3.3210000000000002</v>
      </c>
      <c r="E29" t="s">
        <v>126</v>
      </c>
    </row>
    <row r="30" spans="1:5" x14ac:dyDescent="0.25">
      <c r="A30">
        <v>689</v>
      </c>
      <c r="B30" t="s">
        <v>5</v>
      </c>
      <c r="C30">
        <v>2</v>
      </c>
      <c r="D30">
        <v>3.3210000000000002</v>
      </c>
      <c r="E30" t="s">
        <v>126</v>
      </c>
    </row>
    <row r="31" spans="1:5" x14ac:dyDescent="0.25">
      <c r="A31">
        <v>691</v>
      </c>
      <c r="B31" t="s">
        <v>5</v>
      </c>
      <c r="C31">
        <v>2</v>
      </c>
      <c r="D31">
        <v>2.887</v>
      </c>
      <c r="E31" t="s">
        <v>126</v>
      </c>
    </row>
    <row r="32" spans="1:5" x14ac:dyDescent="0.25">
      <c r="A32">
        <v>693</v>
      </c>
      <c r="B32" t="s">
        <v>5</v>
      </c>
      <c r="C32">
        <v>9</v>
      </c>
      <c r="D32">
        <v>2.3919999999999999</v>
      </c>
      <c r="E32" t="s">
        <v>126</v>
      </c>
    </row>
    <row r="33" spans="1:5" x14ac:dyDescent="0.25">
      <c r="A33">
        <v>720</v>
      </c>
      <c r="B33" t="s">
        <v>5</v>
      </c>
      <c r="C33">
        <v>2</v>
      </c>
      <c r="D33">
        <v>2.887</v>
      </c>
      <c r="E33" t="s">
        <v>126</v>
      </c>
    </row>
    <row r="34" spans="1:5" x14ac:dyDescent="0.25">
      <c r="A34">
        <v>727</v>
      </c>
      <c r="B34" t="s">
        <v>5</v>
      </c>
      <c r="C34">
        <v>4</v>
      </c>
      <c r="D34">
        <v>2.8860000000000001</v>
      </c>
      <c r="E34" t="s">
        <v>126</v>
      </c>
    </row>
    <row r="35" spans="1:5" x14ac:dyDescent="0.25">
      <c r="A35">
        <v>728</v>
      </c>
      <c r="B35" t="s">
        <v>5</v>
      </c>
      <c r="C35">
        <v>9</v>
      </c>
      <c r="D35">
        <v>2.9580000000000002</v>
      </c>
      <c r="E35" t="s">
        <v>126</v>
      </c>
    </row>
    <row r="36" spans="1:5" x14ac:dyDescent="0.25">
      <c r="A36">
        <v>729</v>
      </c>
      <c r="B36" t="s">
        <v>5</v>
      </c>
      <c r="C36">
        <v>9</v>
      </c>
      <c r="D36">
        <v>2.9580000000000002</v>
      </c>
      <c r="E36" t="s">
        <v>126</v>
      </c>
    </row>
    <row r="37" spans="1:5" x14ac:dyDescent="0.25">
      <c r="A37">
        <v>781</v>
      </c>
      <c r="B37" t="s">
        <v>5</v>
      </c>
      <c r="C37">
        <v>9</v>
      </c>
      <c r="D37">
        <v>2.9849999999999999</v>
      </c>
      <c r="E37" t="s">
        <v>126</v>
      </c>
    </row>
    <row r="38" spans="1:5" x14ac:dyDescent="0.25">
      <c r="A38">
        <v>783</v>
      </c>
      <c r="B38" t="s">
        <v>5</v>
      </c>
      <c r="C38">
        <v>9</v>
      </c>
      <c r="D38">
        <v>2.4249999999999998</v>
      </c>
      <c r="E38" t="s">
        <v>126</v>
      </c>
    </row>
    <row r="39" spans="1:5" x14ac:dyDescent="0.25">
      <c r="A39">
        <v>784</v>
      </c>
      <c r="B39" t="s">
        <v>5</v>
      </c>
      <c r="C39">
        <v>2</v>
      </c>
      <c r="D39">
        <v>2.6480000000000001</v>
      </c>
      <c r="E39" t="s">
        <v>126</v>
      </c>
    </row>
    <row r="40" spans="1:5" x14ac:dyDescent="0.25">
      <c r="A40">
        <v>785</v>
      </c>
      <c r="B40" t="s">
        <v>5</v>
      </c>
      <c r="C40">
        <v>9</v>
      </c>
      <c r="D40">
        <v>3.0920000000000001</v>
      </c>
      <c r="E40" t="s">
        <v>126</v>
      </c>
    </row>
    <row r="41" spans="1:5" x14ac:dyDescent="0.25">
      <c r="A41">
        <v>806</v>
      </c>
      <c r="B41" t="s">
        <v>5</v>
      </c>
      <c r="C41">
        <v>2</v>
      </c>
      <c r="D41">
        <v>1.25</v>
      </c>
      <c r="E41" t="s">
        <v>126</v>
      </c>
    </row>
    <row r="42" spans="1:5" x14ac:dyDescent="0.25">
      <c r="A42">
        <v>812</v>
      </c>
      <c r="B42" t="s">
        <v>5</v>
      </c>
      <c r="C42">
        <v>2</v>
      </c>
      <c r="D42">
        <v>3.3210000000000002</v>
      </c>
      <c r="E42" t="s">
        <v>126</v>
      </c>
    </row>
    <row r="43" spans="1:5" x14ac:dyDescent="0.25">
      <c r="A43">
        <v>813</v>
      </c>
      <c r="B43" t="s">
        <v>5</v>
      </c>
      <c r="C43">
        <v>9</v>
      </c>
      <c r="D43">
        <v>2.9580000000000002</v>
      </c>
      <c r="E43" t="s">
        <v>126</v>
      </c>
    </row>
    <row r="44" spans="1:5" x14ac:dyDescent="0.25">
      <c r="A44">
        <v>826</v>
      </c>
      <c r="B44" t="s">
        <v>5</v>
      </c>
      <c r="C44">
        <v>2</v>
      </c>
      <c r="D44">
        <v>2.8860000000000001</v>
      </c>
      <c r="E44" t="s">
        <v>126</v>
      </c>
    </row>
    <row r="45" spans="1:5" x14ac:dyDescent="0.25">
      <c r="A45">
        <v>827</v>
      </c>
      <c r="B45" t="s">
        <v>5</v>
      </c>
      <c r="C45">
        <v>2</v>
      </c>
      <c r="D45">
        <v>2.887</v>
      </c>
      <c r="E45" t="s">
        <v>126</v>
      </c>
    </row>
    <row r="46" spans="1:5" x14ac:dyDescent="0.25">
      <c r="A46">
        <v>829</v>
      </c>
      <c r="B46" t="s">
        <v>5</v>
      </c>
      <c r="C46">
        <v>2</v>
      </c>
      <c r="D46">
        <v>2.887</v>
      </c>
      <c r="E46" t="s">
        <v>126</v>
      </c>
    </row>
    <row r="47" spans="1:5" x14ac:dyDescent="0.25">
      <c r="A47">
        <v>832</v>
      </c>
      <c r="B47" t="s">
        <v>5</v>
      </c>
      <c r="C47">
        <v>9</v>
      </c>
      <c r="D47">
        <v>1.6870000000000001</v>
      </c>
      <c r="E47" t="s">
        <v>126</v>
      </c>
    </row>
    <row r="48" spans="1:5" x14ac:dyDescent="0.25">
      <c r="A48">
        <v>834</v>
      </c>
      <c r="B48" t="s">
        <v>5</v>
      </c>
      <c r="C48">
        <v>2</v>
      </c>
      <c r="D48">
        <v>2.887</v>
      </c>
      <c r="E48" t="s">
        <v>126</v>
      </c>
    </row>
    <row r="49" spans="1:5" x14ac:dyDescent="0.25">
      <c r="A49">
        <v>838</v>
      </c>
      <c r="B49" t="s">
        <v>5</v>
      </c>
      <c r="C49">
        <v>2</v>
      </c>
      <c r="D49">
        <v>3.3210000000000002</v>
      </c>
      <c r="E49" t="s">
        <v>126</v>
      </c>
    </row>
    <row r="50" spans="1:5" x14ac:dyDescent="0.25">
      <c r="A50">
        <v>844</v>
      </c>
      <c r="B50" t="s">
        <v>5</v>
      </c>
      <c r="C50">
        <v>9</v>
      </c>
      <c r="D50">
        <v>3.0089999999999999</v>
      </c>
      <c r="E50" t="s">
        <v>126</v>
      </c>
    </row>
    <row r="51" spans="1:5" x14ac:dyDescent="0.25">
      <c r="A51">
        <v>852</v>
      </c>
      <c r="B51" t="s">
        <v>5</v>
      </c>
      <c r="C51">
        <v>2</v>
      </c>
      <c r="D51">
        <v>2.8860000000000001</v>
      </c>
      <c r="E51" t="s">
        <v>126</v>
      </c>
    </row>
    <row r="52" spans="1:5" x14ac:dyDescent="0.25">
      <c r="A52">
        <v>853</v>
      </c>
      <c r="B52" t="s">
        <v>5</v>
      </c>
      <c r="C52">
        <v>9</v>
      </c>
      <c r="D52">
        <v>3.0390000000000001</v>
      </c>
      <c r="E52" t="s">
        <v>126</v>
      </c>
    </row>
    <row r="53" spans="1:5" x14ac:dyDescent="0.25">
      <c r="A53">
        <v>855</v>
      </c>
      <c r="B53" t="s">
        <v>5</v>
      </c>
      <c r="C53">
        <v>9</v>
      </c>
      <c r="D53">
        <v>2.4249999999999998</v>
      </c>
      <c r="E53" t="s">
        <v>126</v>
      </c>
    </row>
    <row r="54" spans="1:5" x14ac:dyDescent="0.25">
      <c r="A54">
        <v>856</v>
      </c>
      <c r="B54" t="s">
        <v>5</v>
      </c>
      <c r="C54">
        <v>9</v>
      </c>
      <c r="D54">
        <v>2.4249999999999998</v>
      </c>
      <c r="E54" t="s">
        <v>126</v>
      </c>
    </row>
    <row r="55" spans="1:5" x14ac:dyDescent="0.25">
      <c r="A55">
        <v>859</v>
      </c>
      <c r="B55" t="s">
        <v>5</v>
      </c>
      <c r="C55">
        <v>2</v>
      </c>
      <c r="D55">
        <v>2.887</v>
      </c>
      <c r="E55" t="s">
        <v>126</v>
      </c>
    </row>
    <row r="56" spans="1:5" x14ac:dyDescent="0.25">
      <c r="A56">
        <v>862</v>
      </c>
      <c r="B56" t="s">
        <v>5</v>
      </c>
      <c r="C56">
        <v>9</v>
      </c>
      <c r="D56">
        <v>2.9580000000000002</v>
      </c>
      <c r="E56" t="s">
        <v>126</v>
      </c>
    </row>
    <row r="57" spans="1:5" x14ac:dyDescent="0.25">
      <c r="A57">
        <v>864</v>
      </c>
      <c r="B57" t="s">
        <v>5</v>
      </c>
      <c r="C57">
        <v>9</v>
      </c>
      <c r="D57">
        <v>3.0390000000000001</v>
      </c>
      <c r="E57" t="s">
        <v>126</v>
      </c>
    </row>
    <row r="58" spans="1:5" x14ac:dyDescent="0.25">
      <c r="A58">
        <v>882</v>
      </c>
      <c r="B58" t="s">
        <v>5</v>
      </c>
      <c r="C58">
        <v>3</v>
      </c>
      <c r="D58">
        <v>2.5649999999999999</v>
      </c>
      <c r="E58" t="s">
        <v>126</v>
      </c>
    </row>
    <row r="59" spans="1:5" x14ac:dyDescent="0.25">
      <c r="A59">
        <v>900</v>
      </c>
      <c r="B59" t="s">
        <v>5</v>
      </c>
      <c r="C59">
        <v>2</v>
      </c>
      <c r="D59">
        <v>2.976</v>
      </c>
      <c r="E59" t="s">
        <v>126</v>
      </c>
    </row>
    <row r="60" spans="1:5" x14ac:dyDescent="0.25">
      <c r="A60">
        <v>909</v>
      </c>
      <c r="B60" t="s">
        <v>5</v>
      </c>
      <c r="C60">
        <v>9</v>
      </c>
      <c r="D60">
        <v>3.0089999999999999</v>
      </c>
      <c r="E60" t="s">
        <v>126</v>
      </c>
    </row>
    <row r="61" spans="1:5" x14ac:dyDescent="0.25">
      <c r="A61">
        <v>910</v>
      </c>
      <c r="B61" t="s">
        <v>5</v>
      </c>
      <c r="C61">
        <v>9</v>
      </c>
      <c r="D61">
        <v>2.6110000000000002</v>
      </c>
      <c r="E61" t="s">
        <v>126</v>
      </c>
    </row>
    <row r="62" spans="1:5" x14ac:dyDescent="0.25">
      <c r="A62">
        <v>916</v>
      </c>
      <c r="B62" t="s">
        <v>5</v>
      </c>
      <c r="C62">
        <v>9</v>
      </c>
      <c r="D62">
        <v>2.9580000000000002</v>
      </c>
      <c r="E62" t="s">
        <v>126</v>
      </c>
    </row>
    <row r="63" spans="1:5" x14ac:dyDescent="0.25">
      <c r="A63">
        <v>917</v>
      </c>
      <c r="B63" t="s">
        <v>5</v>
      </c>
      <c r="C63">
        <v>5</v>
      </c>
      <c r="D63">
        <v>2.218</v>
      </c>
      <c r="E63" t="s">
        <v>126</v>
      </c>
    </row>
    <row r="64" spans="1:5" x14ac:dyDescent="0.25">
      <c r="A64">
        <v>920</v>
      </c>
      <c r="B64" t="s">
        <v>5</v>
      </c>
      <c r="C64">
        <v>9</v>
      </c>
      <c r="D64">
        <v>3.0390000000000001</v>
      </c>
      <c r="E64" t="s">
        <v>126</v>
      </c>
    </row>
    <row r="65" spans="1:5" x14ac:dyDescent="0.25">
      <c r="A65">
        <v>922</v>
      </c>
      <c r="B65" t="s">
        <v>5</v>
      </c>
      <c r="C65">
        <v>5</v>
      </c>
      <c r="D65">
        <v>2.4420000000000002</v>
      </c>
      <c r="E65" t="s">
        <v>126</v>
      </c>
    </row>
    <row r="66" spans="1:5" x14ac:dyDescent="0.25">
      <c r="A66">
        <v>925</v>
      </c>
      <c r="B66" t="s">
        <v>5</v>
      </c>
      <c r="C66">
        <v>6</v>
      </c>
      <c r="D66">
        <v>14.1</v>
      </c>
      <c r="E66" t="s">
        <v>126</v>
      </c>
    </row>
    <row r="67" spans="1:5" x14ac:dyDescent="0.25">
      <c r="A67">
        <v>926</v>
      </c>
      <c r="B67" t="s">
        <v>5</v>
      </c>
      <c r="C67">
        <v>9</v>
      </c>
      <c r="D67">
        <v>3.2370000000000001</v>
      </c>
      <c r="E67" t="s">
        <v>126</v>
      </c>
    </row>
    <row r="68" spans="1:5" x14ac:dyDescent="0.25">
      <c r="A68">
        <v>928</v>
      </c>
      <c r="B68" t="s">
        <v>5</v>
      </c>
      <c r="C68">
        <v>2</v>
      </c>
      <c r="D68">
        <v>3.0219999999999998</v>
      </c>
      <c r="E68" t="s">
        <v>126</v>
      </c>
    </row>
    <row r="69" spans="1:5" x14ac:dyDescent="0.25">
      <c r="A69">
        <v>929</v>
      </c>
      <c r="B69" t="s">
        <v>5</v>
      </c>
      <c r="C69">
        <v>9</v>
      </c>
      <c r="D69">
        <v>2.3919999999999999</v>
      </c>
      <c r="E69" t="s">
        <v>126</v>
      </c>
    </row>
    <row r="70" spans="1:5" x14ac:dyDescent="0.25">
      <c r="A70">
        <v>930</v>
      </c>
      <c r="B70" t="s">
        <v>5</v>
      </c>
      <c r="C70">
        <v>9</v>
      </c>
      <c r="D70">
        <v>2.4849999999999999</v>
      </c>
      <c r="E70" t="s">
        <v>126</v>
      </c>
    </row>
    <row r="71" spans="1:5" x14ac:dyDescent="0.25">
      <c r="A71">
        <v>933</v>
      </c>
      <c r="B71" t="s">
        <v>5</v>
      </c>
      <c r="C71">
        <v>2</v>
      </c>
      <c r="D71">
        <v>2.887</v>
      </c>
      <c r="E71" t="s">
        <v>126</v>
      </c>
    </row>
    <row r="72" spans="1:5" x14ac:dyDescent="0.25">
      <c r="A72">
        <v>939</v>
      </c>
      <c r="B72" t="s">
        <v>5</v>
      </c>
      <c r="C72">
        <v>9</v>
      </c>
      <c r="D72">
        <v>3.028</v>
      </c>
      <c r="E72" t="s">
        <v>126</v>
      </c>
    </row>
    <row r="73" spans="1:5" x14ac:dyDescent="0.25">
      <c r="A73">
        <v>942</v>
      </c>
      <c r="B73" t="s">
        <v>5</v>
      </c>
      <c r="C73">
        <v>9</v>
      </c>
      <c r="D73">
        <v>2.9580000000000002</v>
      </c>
      <c r="E73" t="s">
        <v>126</v>
      </c>
    </row>
    <row r="74" spans="1:5" x14ac:dyDescent="0.25">
      <c r="A74">
        <v>943</v>
      </c>
      <c r="B74" t="s">
        <v>5</v>
      </c>
      <c r="C74">
        <v>5</v>
      </c>
      <c r="D74">
        <v>2.218</v>
      </c>
      <c r="E74" t="s">
        <v>126</v>
      </c>
    </row>
    <row r="75" spans="1:5" x14ac:dyDescent="0.25">
      <c r="A75">
        <v>952</v>
      </c>
      <c r="B75" t="s">
        <v>5</v>
      </c>
      <c r="C75">
        <v>9</v>
      </c>
      <c r="D75">
        <v>2.6110000000000002</v>
      </c>
      <c r="E75" t="s">
        <v>126</v>
      </c>
    </row>
    <row r="76" spans="1:5" x14ac:dyDescent="0.25">
      <c r="A76">
        <v>958</v>
      </c>
      <c r="B76" t="s">
        <v>5</v>
      </c>
      <c r="C76">
        <v>9</v>
      </c>
      <c r="D76">
        <v>3.0659999999999998</v>
      </c>
      <c r="E76" t="s">
        <v>126</v>
      </c>
    </row>
    <row r="77" spans="1:5" x14ac:dyDescent="0.25">
      <c r="A77">
        <v>968</v>
      </c>
      <c r="B77" t="s">
        <v>5</v>
      </c>
      <c r="C77">
        <v>9</v>
      </c>
      <c r="D77">
        <v>2.6110000000000002</v>
      </c>
      <c r="E77" t="s">
        <v>126</v>
      </c>
    </row>
    <row r="78" spans="1:5" x14ac:dyDescent="0.25">
      <c r="A78">
        <v>973</v>
      </c>
      <c r="B78" t="s">
        <v>5</v>
      </c>
      <c r="C78">
        <v>9</v>
      </c>
      <c r="D78">
        <v>2.7789999999999999</v>
      </c>
      <c r="E78" t="s">
        <v>126</v>
      </c>
    </row>
    <row r="79" spans="1:5" x14ac:dyDescent="0.25">
      <c r="A79">
        <v>980</v>
      </c>
      <c r="B79" t="s">
        <v>5</v>
      </c>
      <c r="C79">
        <v>2</v>
      </c>
      <c r="D79">
        <v>2.887</v>
      </c>
      <c r="E79" t="s">
        <v>126</v>
      </c>
    </row>
    <row r="80" spans="1:5" x14ac:dyDescent="0.25">
      <c r="A80">
        <v>981</v>
      </c>
      <c r="B80" t="s">
        <v>5</v>
      </c>
      <c r="C80">
        <v>2</v>
      </c>
      <c r="D80">
        <v>2.887</v>
      </c>
      <c r="E80" t="s">
        <v>126</v>
      </c>
    </row>
    <row r="81" spans="1:5" x14ac:dyDescent="0.25">
      <c r="A81">
        <v>996</v>
      </c>
      <c r="B81" t="s">
        <v>5</v>
      </c>
      <c r="C81">
        <v>9</v>
      </c>
      <c r="D81">
        <v>2.5510000000000002</v>
      </c>
      <c r="E81" t="s">
        <v>126</v>
      </c>
    </row>
    <row r="82" spans="1:5" x14ac:dyDescent="0.25">
      <c r="A82">
        <v>997</v>
      </c>
      <c r="B82" t="s">
        <v>5</v>
      </c>
      <c r="C82">
        <v>9</v>
      </c>
      <c r="D82">
        <v>2.93</v>
      </c>
      <c r="E82" t="s">
        <v>126</v>
      </c>
    </row>
    <row r="83" spans="1:5" x14ac:dyDescent="0.25">
      <c r="A83">
        <v>998</v>
      </c>
      <c r="B83" t="s">
        <v>5</v>
      </c>
      <c r="C83">
        <v>9</v>
      </c>
      <c r="D83">
        <v>2.891</v>
      </c>
      <c r="E83" t="s">
        <v>126</v>
      </c>
    </row>
    <row r="84" spans="1:5" x14ac:dyDescent="0.25">
      <c r="A84">
        <v>1001</v>
      </c>
      <c r="B84" t="s">
        <v>5</v>
      </c>
      <c r="C84">
        <v>9</v>
      </c>
      <c r="D84">
        <v>2.887</v>
      </c>
      <c r="E84" t="s">
        <v>126</v>
      </c>
    </row>
    <row r="85" spans="1:5" x14ac:dyDescent="0.25">
      <c r="A85">
        <v>1003</v>
      </c>
      <c r="B85" t="s">
        <v>5</v>
      </c>
      <c r="C85">
        <v>9</v>
      </c>
      <c r="D85">
        <v>2.887</v>
      </c>
      <c r="E85" t="s">
        <v>126</v>
      </c>
    </row>
    <row r="86" spans="1:5" x14ac:dyDescent="0.25">
      <c r="A86">
        <v>1004</v>
      </c>
      <c r="B86" t="s">
        <v>5</v>
      </c>
      <c r="C86">
        <v>2</v>
      </c>
      <c r="D86">
        <v>2.8860000000000001</v>
      </c>
      <c r="E86" t="s">
        <v>126</v>
      </c>
    </row>
    <row r="87" spans="1:5" x14ac:dyDescent="0.25">
      <c r="A87">
        <v>1005</v>
      </c>
      <c r="B87" t="s">
        <v>5</v>
      </c>
      <c r="C87">
        <v>2</v>
      </c>
      <c r="D87">
        <v>2.9409999999999998</v>
      </c>
      <c r="E87" t="s">
        <v>126</v>
      </c>
    </row>
    <row r="88" spans="1:5" x14ac:dyDescent="0.25">
      <c r="A88">
        <v>1009</v>
      </c>
      <c r="B88" t="s">
        <v>5</v>
      </c>
      <c r="C88">
        <v>6</v>
      </c>
      <c r="D88">
        <v>2.734</v>
      </c>
      <c r="E88" t="s">
        <v>126</v>
      </c>
    </row>
    <row r="89" spans="1:5" x14ac:dyDescent="0.25">
      <c r="A89">
        <v>1010</v>
      </c>
      <c r="B89" t="s">
        <v>5</v>
      </c>
      <c r="C89">
        <v>6</v>
      </c>
      <c r="D89">
        <v>2.9750000000000001</v>
      </c>
      <c r="E89" t="s">
        <v>126</v>
      </c>
    </row>
    <row r="90" spans="1:5" x14ac:dyDescent="0.25">
      <c r="A90">
        <v>1011</v>
      </c>
      <c r="B90" t="s">
        <v>5</v>
      </c>
      <c r="C90">
        <v>5</v>
      </c>
      <c r="D90">
        <v>3.1669999999999998</v>
      </c>
      <c r="E90" t="s">
        <v>126</v>
      </c>
    </row>
    <row r="91" spans="1:5" x14ac:dyDescent="0.25">
      <c r="A91">
        <v>1012</v>
      </c>
      <c r="B91" t="s">
        <v>5</v>
      </c>
      <c r="C91">
        <v>5</v>
      </c>
      <c r="D91">
        <v>3.1669999999999998</v>
      </c>
      <c r="E91" t="s">
        <v>126</v>
      </c>
    </row>
    <row r="92" spans="1:5" x14ac:dyDescent="0.25">
      <c r="A92">
        <v>1013</v>
      </c>
      <c r="B92" t="s">
        <v>5</v>
      </c>
      <c r="C92">
        <v>9</v>
      </c>
      <c r="D92">
        <v>2.9580000000000002</v>
      </c>
      <c r="E92" t="s">
        <v>126</v>
      </c>
    </row>
    <row r="93" spans="1:5" x14ac:dyDescent="0.25">
      <c r="A93">
        <v>1016</v>
      </c>
      <c r="B93" t="s">
        <v>5</v>
      </c>
      <c r="C93">
        <v>2</v>
      </c>
      <c r="D93">
        <v>2.895</v>
      </c>
      <c r="E93" t="s">
        <v>126</v>
      </c>
    </row>
    <row r="94" spans="1:5" x14ac:dyDescent="0.25">
      <c r="A94">
        <v>1017</v>
      </c>
      <c r="B94" t="s">
        <v>5</v>
      </c>
      <c r="C94">
        <v>9</v>
      </c>
      <c r="D94">
        <v>3.0089999999999999</v>
      </c>
      <c r="E94" t="s">
        <v>126</v>
      </c>
    </row>
    <row r="95" spans="1:5" x14ac:dyDescent="0.25">
      <c r="A95">
        <v>1018</v>
      </c>
      <c r="B95" t="s">
        <v>5</v>
      </c>
      <c r="C95">
        <v>2</v>
      </c>
      <c r="D95">
        <v>2.887</v>
      </c>
      <c r="E95" t="s">
        <v>126</v>
      </c>
    </row>
    <row r="96" spans="1:5" x14ac:dyDescent="0.25">
      <c r="A96">
        <v>1019</v>
      </c>
      <c r="B96" t="s">
        <v>5</v>
      </c>
      <c r="C96">
        <v>2</v>
      </c>
      <c r="D96">
        <v>3.1219999999999999</v>
      </c>
      <c r="E96" t="s">
        <v>126</v>
      </c>
    </row>
    <row r="97" spans="1:5" x14ac:dyDescent="0.25">
      <c r="A97">
        <v>1026</v>
      </c>
      <c r="B97" t="s">
        <v>5</v>
      </c>
      <c r="C97">
        <v>9</v>
      </c>
      <c r="D97">
        <v>2.9580000000000002</v>
      </c>
      <c r="E97" t="s">
        <v>126</v>
      </c>
    </row>
    <row r="98" spans="1:5" x14ac:dyDescent="0.25">
      <c r="A98">
        <v>1027</v>
      </c>
      <c r="B98" t="s">
        <v>5</v>
      </c>
      <c r="C98">
        <v>9</v>
      </c>
      <c r="D98">
        <v>2.891</v>
      </c>
      <c r="E98" t="s">
        <v>126</v>
      </c>
    </row>
    <row r="99" spans="1:5" x14ac:dyDescent="0.25">
      <c r="A99">
        <v>1028</v>
      </c>
      <c r="B99" t="s">
        <v>5</v>
      </c>
      <c r="C99">
        <v>5</v>
      </c>
      <c r="D99">
        <v>2.5819999999999999</v>
      </c>
      <c r="E99" t="s">
        <v>126</v>
      </c>
    </row>
    <row r="100" spans="1:5" x14ac:dyDescent="0.25">
      <c r="A100">
        <v>1030</v>
      </c>
      <c r="B100" t="s">
        <v>5</v>
      </c>
      <c r="C100">
        <v>9</v>
      </c>
      <c r="D100">
        <v>2.996</v>
      </c>
      <c r="E100" t="s">
        <v>126</v>
      </c>
    </row>
    <row r="101" spans="1:5" x14ac:dyDescent="0.25">
      <c r="A101">
        <v>1031</v>
      </c>
      <c r="B101" t="s">
        <v>5</v>
      </c>
      <c r="C101">
        <v>5</v>
      </c>
      <c r="D101">
        <v>2.5819999999999999</v>
      </c>
      <c r="E101" t="s">
        <v>126</v>
      </c>
    </row>
    <row r="102" spans="1:5" x14ac:dyDescent="0.25">
      <c r="A102">
        <v>1033</v>
      </c>
      <c r="B102" t="s">
        <v>5</v>
      </c>
      <c r="C102">
        <v>5</v>
      </c>
      <c r="D102">
        <v>3.14</v>
      </c>
      <c r="E102" t="s">
        <v>126</v>
      </c>
    </row>
    <row r="103" spans="1:5" x14ac:dyDescent="0.25">
      <c r="A103">
        <v>1035</v>
      </c>
      <c r="B103" t="s">
        <v>5</v>
      </c>
      <c r="C103">
        <v>6</v>
      </c>
      <c r="D103">
        <v>2.3010000000000002</v>
      </c>
      <c r="E103" t="s">
        <v>126</v>
      </c>
    </row>
    <row r="104" spans="1:5" x14ac:dyDescent="0.25">
      <c r="A104">
        <v>1036</v>
      </c>
      <c r="B104" t="s">
        <v>5</v>
      </c>
      <c r="C104">
        <v>3</v>
      </c>
      <c r="D104">
        <v>2.57</v>
      </c>
      <c r="E104" t="s">
        <v>126</v>
      </c>
    </row>
    <row r="105" spans="1:5" x14ac:dyDescent="0.25">
      <c r="A105">
        <v>1037</v>
      </c>
      <c r="B105" t="s">
        <v>5</v>
      </c>
      <c r="C105">
        <v>2</v>
      </c>
      <c r="D105">
        <v>3.37</v>
      </c>
      <c r="E105" t="s">
        <v>126</v>
      </c>
    </row>
    <row r="106" spans="1:5" x14ac:dyDescent="0.25">
      <c r="A106">
        <v>1044</v>
      </c>
      <c r="B106" t="s">
        <v>5</v>
      </c>
      <c r="C106">
        <v>9</v>
      </c>
      <c r="D106">
        <v>2.851</v>
      </c>
      <c r="E106" t="s">
        <v>126</v>
      </c>
    </row>
    <row r="107" spans="1:5" x14ac:dyDescent="0.25">
      <c r="A107">
        <v>1045</v>
      </c>
      <c r="B107" t="s">
        <v>5</v>
      </c>
      <c r="C107">
        <v>9</v>
      </c>
      <c r="D107">
        <v>2.891</v>
      </c>
      <c r="E107" t="s">
        <v>126</v>
      </c>
    </row>
    <row r="108" spans="1:5" x14ac:dyDescent="0.25">
      <c r="A108">
        <v>1046</v>
      </c>
      <c r="B108" t="s">
        <v>5</v>
      </c>
      <c r="C108">
        <v>9</v>
      </c>
      <c r="D108">
        <v>2.891</v>
      </c>
      <c r="E108" t="s">
        <v>126</v>
      </c>
    </row>
    <row r="109" spans="1:5" x14ac:dyDescent="0.25">
      <c r="A109">
        <v>1141</v>
      </c>
      <c r="B109" t="s">
        <v>5</v>
      </c>
      <c r="C109">
        <v>2</v>
      </c>
      <c r="D109">
        <v>2.8439999999999999</v>
      </c>
      <c r="E109" t="s">
        <v>126</v>
      </c>
    </row>
    <row r="110" spans="1:5" x14ac:dyDescent="0.25">
      <c r="A110">
        <v>1168</v>
      </c>
      <c r="B110" t="s">
        <v>5</v>
      </c>
      <c r="C110">
        <v>9</v>
      </c>
      <c r="D110">
        <v>2.6110000000000002</v>
      </c>
      <c r="E110" t="s">
        <v>126</v>
      </c>
    </row>
    <row r="111" spans="1:5" x14ac:dyDescent="0.25">
      <c r="A111">
        <v>1170</v>
      </c>
      <c r="B111" t="s">
        <v>5</v>
      </c>
      <c r="C111">
        <v>9</v>
      </c>
      <c r="D111">
        <v>2.6110000000000002</v>
      </c>
      <c r="E111" t="s">
        <v>126</v>
      </c>
    </row>
    <row r="112" spans="1:5" x14ac:dyDescent="0.25">
      <c r="A112">
        <v>1177</v>
      </c>
      <c r="B112" t="s">
        <v>5</v>
      </c>
      <c r="C112">
        <v>9</v>
      </c>
      <c r="D112">
        <v>3.0089999999999999</v>
      </c>
      <c r="E112" t="s">
        <v>126</v>
      </c>
    </row>
    <row r="113" spans="1:5" x14ac:dyDescent="0.25">
      <c r="A113">
        <v>1178</v>
      </c>
      <c r="B113" t="s">
        <v>5</v>
      </c>
      <c r="C113">
        <v>9</v>
      </c>
      <c r="D113">
        <v>2.6110000000000002</v>
      </c>
      <c r="E113" t="s">
        <v>126</v>
      </c>
    </row>
    <row r="114" spans="1:5" x14ac:dyDescent="0.25">
      <c r="A114">
        <v>1179</v>
      </c>
      <c r="B114" t="s">
        <v>5</v>
      </c>
      <c r="C114">
        <v>9</v>
      </c>
      <c r="D114">
        <v>3.0089999999999999</v>
      </c>
      <c r="E114" t="s">
        <v>126</v>
      </c>
    </row>
    <row r="115" spans="1:5" x14ac:dyDescent="0.25">
      <c r="A115">
        <v>1180</v>
      </c>
      <c r="B115" t="s">
        <v>5</v>
      </c>
      <c r="C115">
        <v>9</v>
      </c>
      <c r="D115">
        <v>2.7480000000000002</v>
      </c>
      <c r="E115" t="s">
        <v>126</v>
      </c>
    </row>
    <row r="116" spans="1:5" x14ac:dyDescent="0.25">
      <c r="A116">
        <v>1181</v>
      </c>
      <c r="B116" t="s">
        <v>5</v>
      </c>
      <c r="C116">
        <v>9</v>
      </c>
      <c r="D116">
        <v>2.6110000000000002</v>
      </c>
      <c r="E116" t="s">
        <v>126</v>
      </c>
    </row>
    <row r="117" spans="1:5" x14ac:dyDescent="0.25">
      <c r="A117">
        <v>1187</v>
      </c>
      <c r="B117" t="s">
        <v>5</v>
      </c>
      <c r="C117">
        <v>9</v>
      </c>
      <c r="D117">
        <v>2.6110000000000002</v>
      </c>
      <c r="E117" t="s">
        <v>126</v>
      </c>
    </row>
    <row r="118" spans="1:5" x14ac:dyDescent="0.25">
      <c r="A118">
        <v>1191</v>
      </c>
      <c r="B118" t="s">
        <v>5</v>
      </c>
      <c r="C118">
        <v>2</v>
      </c>
      <c r="D118">
        <v>2.9409999999999998</v>
      </c>
      <c r="E118" t="s">
        <v>126</v>
      </c>
    </row>
    <row r="119" spans="1:5" x14ac:dyDescent="0.25">
      <c r="A119">
        <v>1234</v>
      </c>
      <c r="B119" t="s">
        <v>5</v>
      </c>
      <c r="C119">
        <v>9</v>
      </c>
      <c r="D119">
        <v>3.0089999999999999</v>
      </c>
      <c r="E119" t="s">
        <v>126</v>
      </c>
    </row>
    <row r="120" spans="1:5" x14ac:dyDescent="0.25">
      <c r="A120">
        <v>1279</v>
      </c>
      <c r="B120" t="s">
        <v>5</v>
      </c>
      <c r="C120">
        <v>9</v>
      </c>
      <c r="D120">
        <v>2.4249999999999998</v>
      </c>
      <c r="E120" t="s">
        <v>126</v>
      </c>
    </row>
    <row r="121" spans="1:5" x14ac:dyDescent="0.25">
      <c r="A121">
        <v>3488</v>
      </c>
      <c r="B121" t="s">
        <v>5</v>
      </c>
      <c r="C121">
        <v>6</v>
      </c>
      <c r="D121">
        <v>2.4790000000000001</v>
      </c>
      <c r="E121" t="s">
        <v>126</v>
      </c>
    </row>
    <row r="122" spans="1:5" x14ac:dyDescent="0.25">
      <c r="A122">
        <v>4883</v>
      </c>
      <c r="B122" t="s">
        <v>5</v>
      </c>
      <c r="C122">
        <v>6</v>
      </c>
      <c r="D122">
        <v>2.8330000000000002</v>
      </c>
      <c r="E122" t="s">
        <v>126</v>
      </c>
    </row>
    <row r="123" spans="1:5" x14ac:dyDescent="0.25">
      <c r="A123">
        <v>7829</v>
      </c>
      <c r="B123" t="s">
        <v>5</v>
      </c>
      <c r="C123">
        <v>8</v>
      </c>
      <c r="D123">
        <v>1.4330000000000001</v>
      </c>
      <c r="E123" t="s">
        <v>126</v>
      </c>
    </row>
    <row r="124" spans="1:5" x14ac:dyDescent="0.25">
      <c r="A124">
        <v>8069</v>
      </c>
      <c r="B124" t="s">
        <v>5</v>
      </c>
      <c r="C124">
        <v>8</v>
      </c>
      <c r="D124">
        <v>2.6619999999999999</v>
      </c>
      <c r="E124" t="s">
        <v>126</v>
      </c>
    </row>
    <row r="125" spans="1:5" x14ac:dyDescent="0.25">
      <c r="A125">
        <v>9480</v>
      </c>
      <c r="B125" t="s">
        <v>5</v>
      </c>
      <c r="C125">
        <v>6</v>
      </c>
      <c r="D125">
        <v>2.3730000000000002</v>
      </c>
      <c r="E125" t="s">
        <v>126</v>
      </c>
    </row>
    <row r="126" spans="1:5" x14ac:dyDescent="0.25">
      <c r="A126">
        <v>10198</v>
      </c>
      <c r="B126" t="s">
        <v>5</v>
      </c>
      <c r="C126">
        <v>6</v>
      </c>
      <c r="D126">
        <v>1.88</v>
      </c>
      <c r="E126" t="s">
        <v>126</v>
      </c>
    </row>
    <row r="127" spans="1:5" x14ac:dyDescent="0.25">
      <c r="A127">
        <v>10996</v>
      </c>
      <c r="B127" t="s">
        <v>5</v>
      </c>
      <c r="C127">
        <v>8</v>
      </c>
      <c r="D127">
        <v>2.6579999999999999</v>
      </c>
      <c r="E127" t="s">
        <v>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3" sqref="A2:A27"/>
    </sheetView>
  </sheetViews>
  <sheetFormatPr defaultRowHeight="15" x14ac:dyDescent="0.25"/>
  <sheetData>
    <row r="1" spans="1:2" x14ac:dyDescent="0.25">
      <c r="A1" s="29" t="s">
        <v>119</v>
      </c>
      <c r="B1" s="29" t="s">
        <v>121</v>
      </c>
    </row>
    <row r="2" spans="1:2" x14ac:dyDescent="0.25">
      <c r="A2" s="32">
        <v>6.4860938148609382E-2</v>
      </c>
      <c r="B2" s="27">
        <v>1</v>
      </c>
    </row>
    <row r="3" spans="1:2" x14ac:dyDescent="0.25">
      <c r="A3" s="32">
        <v>7.0420447132775899E-2</v>
      </c>
      <c r="B3" s="27">
        <v>3</v>
      </c>
    </row>
    <row r="4" spans="1:2" x14ac:dyDescent="0.25">
      <c r="A4" s="32">
        <v>7.5979956116942415E-2</v>
      </c>
      <c r="B4" s="27">
        <v>2</v>
      </c>
    </row>
    <row r="5" spans="1:2" x14ac:dyDescent="0.25">
      <c r="A5" s="32">
        <v>8.1539465101108932E-2</v>
      </c>
      <c r="B5" s="27">
        <v>1</v>
      </c>
    </row>
    <row r="6" spans="1:2" x14ac:dyDescent="0.25">
      <c r="A6" s="32">
        <v>8.7098974085275463E-2</v>
      </c>
      <c r="B6" s="27">
        <v>3</v>
      </c>
    </row>
    <row r="7" spans="1:2" x14ac:dyDescent="0.25">
      <c r="A7" s="32">
        <v>9.265848306944198E-2</v>
      </c>
      <c r="B7" s="27">
        <v>4</v>
      </c>
    </row>
    <row r="8" spans="1:2" x14ac:dyDescent="0.25">
      <c r="A8" s="32">
        <v>9.8217992053608497E-2</v>
      </c>
      <c r="B8" s="27">
        <v>6</v>
      </c>
    </row>
    <row r="9" spans="1:2" x14ac:dyDescent="0.25">
      <c r="A9" s="32">
        <v>0.10377750103777503</v>
      </c>
      <c r="B9" s="27">
        <v>8</v>
      </c>
    </row>
    <row r="10" spans="1:2" x14ac:dyDescent="0.25">
      <c r="A10" s="32">
        <v>0.10933701002194154</v>
      </c>
      <c r="B10" s="27">
        <v>21</v>
      </c>
    </row>
    <row r="11" spans="1:2" x14ac:dyDescent="0.25">
      <c r="A11" s="32">
        <v>0.11489651900610806</v>
      </c>
      <c r="B11" s="27">
        <v>30</v>
      </c>
    </row>
    <row r="12" spans="1:2" x14ac:dyDescent="0.25">
      <c r="A12" s="32">
        <v>0.12045602799027458</v>
      </c>
      <c r="B12" s="27">
        <v>20</v>
      </c>
    </row>
    <row r="13" spans="1:2" x14ac:dyDescent="0.25">
      <c r="A13" s="32">
        <v>0.12601553697444109</v>
      </c>
      <c r="B13" s="27">
        <v>69</v>
      </c>
    </row>
    <row r="14" spans="1:2" x14ac:dyDescent="0.25">
      <c r="A14" s="32">
        <v>0.13157504595860761</v>
      </c>
      <c r="B14" s="27">
        <v>39</v>
      </c>
    </row>
    <row r="15" spans="1:2" x14ac:dyDescent="0.25">
      <c r="A15" s="32">
        <v>0.13713455494277413</v>
      </c>
      <c r="B15" s="27">
        <v>76</v>
      </c>
    </row>
    <row r="16" spans="1:2" x14ac:dyDescent="0.25">
      <c r="A16" s="32">
        <v>0.14269406392694067</v>
      </c>
      <c r="B16" s="27">
        <v>112</v>
      </c>
    </row>
    <row r="17" spans="1:2" x14ac:dyDescent="0.25">
      <c r="A17" s="32">
        <v>0.14825357291110719</v>
      </c>
      <c r="B17" s="27">
        <v>74</v>
      </c>
    </row>
    <row r="18" spans="1:2" x14ac:dyDescent="0.25">
      <c r="A18" s="32">
        <v>0.15381308189527371</v>
      </c>
      <c r="B18" s="27">
        <v>70</v>
      </c>
    </row>
    <row r="19" spans="1:2" x14ac:dyDescent="0.25">
      <c r="A19" s="32">
        <v>0.15937259087944022</v>
      </c>
      <c r="B19" s="27">
        <v>42</v>
      </c>
    </row>
    <row r="20" spans="1:2" x14ac:dyDescent="0.25">
      <c r="A20" s="32">
        <v>0.16493209986360674</v>
      </c>
      <c r="B20" s="27">
        <v>17</v>
      </c>
    </row>
    <row r="21" spans="1:2" x14ac:dyDescent="0.25">
      <c r="A21" s="32">
        <v>0.17049160884777326</v>
      </c>
      <c r="B21" s="27">
        <v>21</v>
      </c>
    </row>
    <row r="22" spans="1:2" x14ac:dyDescent="0.25">
      <c r="A22" s="32">
        <v>0.17605111783193977</v>
      </c>
      <c r="B22" s="27">
        <v>3</v>
      </c>
    </row>
    <row r="23" spans="1:2" x14ac:dyDescent="0.25">
      <c r="A23" s="32">
        <v>0.18161062681610629</v>
      </c>
      <c r="B23" s="27">
        <v>6</v>
      </c>
    </row>
    <row r="24" spans="1:2" x14ac:dyDescent="0.25">
      <c r="A24" s="32">
        <v>0.18717013580027281</v>
      </c>
      <c r="B24" s="27">
        <v>0</v>
      </c>
    </row>
    <row r="25" spans="1:2" x14ac:dyDescent="0.25">
      <c r="A25" s="32">
        <v>0.19272964478443932</v>
      </c>
      <c r="B25" s="27">
        <v>0</v>
      </c>
    </row>
    <row r="26" spans="1:2" x14ac:dyDescent="0.25">
      <c r="A26" s="32">
        <v>0.19828915376860584</v>
      </c>
      <c r="B26" s="27">
        <v>2</v>
      </c>
    </row>
    <row r="27" spans="1:2" ht="15.75" thickBot="1" x14ac:dyDescent="0.3">
      <c r="A27" s="38" t="s">
        <v>120</v>
      </c>
      <c r="B27" s="28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8" sqref="A8"/>
    </sheetView>
  </sheetViews>
  <sheetFormatPr defaultRowHeight="15" x14ac:dyDescent="0.25"/>
  <sheetData>
    <row r="1" spans="1:2" x14ac:dyDescent="0.25">
      <c r="A1" s="29" t="s">
        <v>119</v>
      </c>
      <c r="B1" s="29" t="s">
        <v>121</v>
      </c>
    </row>
    <row r="2" spans="1:2" x14ac:dyDescent="0.25">
      <c r="A2" s="33">
        <v>0.51652892561983466</v>
      </c>
      <c r="B2" s="27">
        <v>1</v>
      </c>
    </row>
    <row r="3" spans="1:2" x14ac:dyDescent="0.25">
      <c r="A3" s="33">
        <v>0.56080283353010618</v>
      </c>
      <c r="B3" s="27">
        <v>3</v>
      </c>
    </row>
    <row r="4" spans="1:2" x14ac:dyDescent="0.25">
      <c r="A4" s="33">
        <v>0.60507674144037771</v>
      </c>
      <c r="B4" s="27">
        <v>2</v>
      </c>
    </row>
    <row r="5" spans="1:2" x14ac:dyDescent="0.25">
      <c r="A5" s="33">
        <v>0.64935064935064934</v>
      </c>
      <c r="B5" s="27">
        <v>1</v>
      </c>
    </row>
    <row r="6" spans="1:2" x14ac:dyDescent="0.25">
      <c r="A6" s="33">
        <v>0.69362455726092087</v>
      </c>
      <c r="B6" s="27">
        <v>3</v>
      </c>
    </row>
    <row r="7" spans="1:2" x14ac:dyDescent="0.25">
      <c r="A7" s="33">
        <v>0.7378984651711924</v>
      </c>
      <c r="B7" s="27">
        <v>4</v>
      </c>
    </row>
    <row r="8" spans="1:2" x14ac:dyDescent="0.25">
      <c r="A8" s="33">
        <v>0.78217237308146392</v>
      </c>
      <c r="B8" s="27">
        <v>6</v>
      </c>
    </row>
    <row r="9" spans="1:2" x14ac:dyDescent="0.25">
      <c r="A9" s="33">
        <v>0.82644628099173545</v>
      </c>
      <c r="B9" s="27">
        <v>8</v>
      </c>
    </row>
    <row r="10" spans="1:2" x14ac:dyDescent="0.25">
      <c r="A10" s="33">
        <v>0.87072018890200709</v>
      </c>
      <c r="B10" s="27">
        <v>21</v>
      </c>
    </row>
    <row r="11" spans="1:2" x14ac:dyDescent="0.25">
      <c r="A11" s="33">
        <v>0.9149940968122785</v>
      </c>
      <c r="B11" s="27">
        <v>30</v>
      </c>
    </row>
    <row r="12" spans="1:2" x14ac:dyDescent="0.25">
      <c r="A12" s="33">
        <v>0.95926800472255014</v>
      </c>
      <c r="B12" s="27">
        <v>20</v>
      </c>
    </row>
    <row r="13" spans="1:2" x14ac:dyDescent="0.25">
      <c r="A13" s="33">
        <v>1.0035419126328216</v>
      </c>
      <c r="B13" s="27">
        <v>69</v>
      </c>
    </row>
    <row r="14" spans="1:2" x14ac:dyDescent="0.25">
      <c r="A14" s="33">
        <v>1.0478158205430932</v>
      </c>
      <c r="B14" s="27">
        <v>39</v>
      </c>
    </row>
    <row r="15" spans="1:2" x14ac:dyDescent="0.25">
      <c r="A15" s="33">
        <v>1.0920897284533648</v>
      </c>
      <c r="B15" s="27">
        <v>76</v>
      </c>
    </row>
    <row r="16" spans="1:2" x14ac:dyDescent="0.25">
      <c r="A16" s="33">
        <v>1.1363636363636362</v>
      </c>
      <c r="B16" s="27">
        <v>112</v>
      </c>
    </row>
    <row r="17" spans="1:2" x14ac:dyDescent="0.25">
      <c r="A17" s="33">
        <v>1.1806375442739079</v>
      </c>
      <c r="B17" s="27">
        <v>74</v>
      </c>
    </row>
    <row r="18" spans="1:2" x14ac:dyDescent="0.25">
      <c r="A18" s="33">
        <v>1.2249114521841795</v>
      </c>
      <c r="B18" s="27">
        <v>70</v>
      </c>
    </row>
    <row r="19" spans="1:2" x14ac:dyDescent="0.25">
      <c r="A19" s="33">
        <v>1.2691853600944509</v>
      </c>
      <c r="B19" s="27">
        <v>42</v>
      </c>
    </row>
    <row r="20" spans="1:2" x14ac:dyDescent="0.25">
      <c r="A20" s="33">
        <v>1.3134592680047223</v>
      </c>
      <c r="B20" s="27">
        <v>17</v>
      </c>
    </row>
    <row r="21" spans="1:2" x14ac:dyDescent="0.25">
      <c r="A21" s="33">
        <v>1.3577331759149942</v>
      </c>
      <c r="B21" s="27">
        <v>21</v>
      </c>
    </row>
    <row r="22" spans="1:2" x14ac:dyDescent="0.25">
      <c r="A22" s="33">
        <v>1.4020070838252656</v>
      </c>
      <c r="B22" s="27">
        <v>3</v>
      </c>
    </row>
    <row r="23" spans="1:2" x14ac:dyDescent="0.25">
      <c r="A23" s="33">
        <v>1.446280991735537</v>
      </c>
      <c r="B23" s="27">
        <v>6</v>
      </c>
    </row>
    <row r="24" spans="1:2" x14ac:dyDescent="0.25">
      <c r="A24" s="33">
        <v>1.4905548996458087</v>
      </c>
      <c r="B24" s="27">
        <v>0</v>
      </c>
    </row>
    <row r="25" spans="1:2" x14ac:dyDescent="0.25">
      <c r="A25" s="33">
        <v>1.5348288075560803</v>
      </c>
      <c r="B25" s="27">
        <v>0</v>
      </c>
    </row>
    <row r="26" spans="1:2" x14ac:dyDescent="0.25">
      <c r="A26" s="33">
        <v>1.5791027154663517</v>
      </c>
      <c r="B26" s="27">
        <v>2</v>
      </c>
    </row>
    <row r="27" spans="1:2" ht="15.75" thickBot="1" x14ac:dyDescent="0.3">
      <c r="A27" s="34" t="s">
        <v>120</v>
      </c>
      <c r="B27" s="28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2"/>
  <sheetViews>
    <sheetView topLeftCell="A592" workbookViewId="0">
      <selection activeCell="E626" sqref="E626"/>
    </sheetView>
  </sheetViews>
  <sheetFormatPr defaultRowHeight="15" x14ac:dyDescent="0.25"/>
  <cols>
    <col min="1" max="1" width="10" bestFit="1" customWidth="1"/>
    <col min="2" max="2" width="8.7109375" bestFit="1" customWidth="1"/>
    <col min="3" max="3" width="17" bestFit="1" customWidth="1"/>
    <col min="4" max="4" width="13.140625" bestFit="1" customWidth="1"/>
    <col min="5" max="5" width="19.5703125" bestFit="1" customWidth="1"/>
    <col min="6" max="6" width="22" bestFit="1" customWidth="1"/>
    <col min="7" max="7" width="5" bestFit="1" customWidth="1"/>
    <col min="8" max="8" width="13.140625" bestFit="1" customWidth="1"/>
    <col min="9" max="9" width="16.28515625" customWidth="1"/>
    <col min="10" max="10" width="15.140625" customWidth="1"/>
    <col min="11" max="11" width="14.42578125" customWidth="1"/>
    <col min="12" max="12" width="15" customWidth="1"/>
    <col min="13" max="13" width="17.140625" customWidth="1"/>
  </cols>
  <sheetData>
    <row r="1" spans="1:13" ht="60" x14ac:dyDescent="0.25">
      <c r="A1" s="2" t="s">
        <v>79</v>
      </c>
      <c r="B1" s="2" t="s">
        <v>127</v>
      </c>
      <c r="C1" s="2" t="s">
        <v>0</v>
      </c>
      <c r="D1" s="2" t="s">
        <v>1</v>
      </c>
      <c r="E1" s="2" t="s">
        <v>2</v>
      </c>
      <c r="F1" s="2" t="s">
        <v>87</v>
      </c>
      <c r="G1" s="19" t="s">
        <v>83</v>
      </c>
      <c r="H1" s="2" t="s">
        <v>93</v>
      </c>
      <c r="I1" s="9" t="s">
        <v>91</v>
      </c>
      <c r="J1" s="9" t="s">
        <v>78</v>
      </c>
      <c r="K1" s="9" t="s">
        <v>88</v>
      </c>
      <c r="L1" s="31" t="s">
        <v>89</v>
      </c>
      <c r="M1" s="9" t="s">
        <v>100</v>
      </c>
    </row>
    <row r="2" spans="1:13" x14ac:dyDescent="0.25">
      <c r="A2" s="35">
        <v>5221</v>
      </c>
      <c r="B2" s="35"/>
      <c r="C2" s="2" t="s">
        <v>5</v>
      </c>
      <c r="D2" s="2">
        <v>6</v>
      </c>
      <c r="E2" s="2">
        <v>1.76</v>
      </c>
      <c r="F2" s="12">
        <v>41183</v>
      </c>
      <c r="G2" s="18">
        <v>2014</v>
      </c>
      <c r="H2" s="2">
        <v>0</v>
      </c>
      <c r="I2" s="21">
        <v>1</v>
      </c>
      <c r="J2" s="2">
        <v>1</v>
      </c>
      <c r="K2" s="24">
        <v>1.9360000000000002</v>
      </c>
      <c r="L2" s="11">
        <v>0.51652892561983466</v>
      </c>
      <c r="M2" s="26">
        <f>J2/((8760)*(E2/1000))</f>
        <v>6.4860938148609382E-2</v>
      </c>
    </row>
    <row r="3" spans="1:13" x14ac:dyDescent="0.25">
      <c r="A3" s="35">
        <v>181</v>
      </c>
      <c r="B3" s="35"/>
      <c r="C3" s="2" t="s">
        <v>5</v>
      </c>
      <c r="D3" s="2">
        <v>2</v>
      </c>
      <c r="E3" s="2">
        <v>3.44</v>
      </c>
      <c r="F3" s="12">
        <v>40148</v>
      </c>
      <c r="G3" s="18">
        <v>2010</v>
      </c>
      <c r="H3" s="2">
        <v>0</v>
      </c>
      <c r="I3" s="21">
        <v>1</v>
      </c>
      <c r="J3" s="2">
        <v>2</v>
      </c>
      <c r="K3" s="24">
        <v>3.7840000000000003</v>
      </c>
      <c r="L3" s="11">
        <v>0.52854122621564481</v>
      </c>
      <c r="M3" s="26">
        <f>J3/((8760)*(E3/1000))</f>
        <v>6.6369332059042163E-2</v>
      </c>
    </row>
    <row r="4" spans="1:13" x14ac:dyDescent="0.25">
      <c r="A4" s="35">
        <v>8336</v>
      </c>
      <c r="B4" s="35"/>
      <c r="C4" s="2" t="s">
        <v>5</v>
      </c>
      <c r="D4" s="2">
        <v>8</v>
      </c>
      <c r="E4" s="2">
        <v>3.44</v>
      </c>
      <c r="F4" s="12">
        <v>41153</v>
      </c>
      <c r="G4" s="18">
        <v>2014</v>
      </c>
      <c r="H4" s="2">
        <v>0</v>
      </c>
      <c r="I4" s="21">
        <v>1</v>
      </c>
      <c r="J4" s="2">
        <v>2</v>
      </c>
      <c r="K4" s="24">
        <v>3.7840000000000003</v>
      </c>
      <c r="L4" s="11">
        <v>0.52854122621564481</v>
      </c>
      <c r="M4" s="26">
        <f>J4/((8760)*(E4/1000))</f>
        <v>6.6369332059042163E-2</v>
      </c>
    </row>
    <row r="5" spans="1:13" x14ac:dyDescent="0.25">
      <c r="A5" s="35">
        <v>161</v>
      </c>
      <c r="B5" s="35"/>
      <c r="C5" s="2" t="s">
        <v>5</v>
      </c>
      <c r="D5" s="2">
        <v>2</v>
      </c>
      <c r="E5" s="2">
        <v>22.12</v>
      </c>
      <c r="F5" s="12">
        <v>40057</v>
      </c>
      <c r="G5" s="18">
        <v>2012</v>
      </c>
      <c r="H5" s="2">
        <v>0</v>
      </c>
      <c r="I5" s="21">
        <v>1</v>
      </c>
      <c r="J5" s="2">
        <v>13</v>
      </c>
      <c r="K5" s="24">
        <v>24.332000000000004</v>
      </c>
      <c r="L5" s="11">
        <v>0.53427585073154682</v>
      </c>
      <c r="M5" s="26">
        <f>J5/((8760)*(E5/1000))</f>
        <v>6.7089433311039004E-2</v>
      </c>
    </row>
    <row r="6" spans="1:13" x14ac:dyDescent="0.25">
      <c r="A6" s="35">
        <v>2299</v>
      </c>
      <c r="B6" s="35"/>
      <c r="C6" s="2" t="s">
        <v>5</v>
      </c>
      <c r="D6" s="2">
        <v>7</v>
      </c>
      <c r="E6" s="2">
        <v>9.6</v>
      </c>
      <c r="F6" s="12">
        <v>40330</v>
      </c>
      <c r="G6" s="18">
        <v>2014</v>
      </c>
      <c r="H6" s="2">
        <v>0</v>
      </c>
      <c r="I6" s="21">
        <v>1</v>
      </c>
      <c r="J6" s="2">
        <v>6</v>
      </c>
      <c r="K6" s="24">
        <v>10.56</v>
      </c>
      <c r="L6" s="11">
        <v>0.56818181818181812</v>
      </c>
      <c r="M6" s="26">
        <f>J6/((8760)*(E6/1000))</f>
        <v>7.1347031963470323E-2</v>
      </c>
    </row>
    <row r="7" spans="1:13" x14ac:dyDescent="0.25">
      <c r="A7" s="35">
        <v>277</v>
      </c>
      <c r="B7" s="35"/>
      <c r="C7" s="2" t="s">
        <v>5</v>
      </c>
      <c r="D7" s="2">
        <v>3</v>
      </c>
      <c r="E7" s="2">
        <v>6.3959999999999999</v>
      </c>
      <c r="F7" s="12">
        <v>39934</v>
      </c>
      <c r="G7" s="18">
        <v>2011</v>
      </c>
      <c r="H7" s="2">
        <v>0</v>
      </c>
      <c r="I7" s="21">
        <v>1</v>
      </c>
      <c r="J7" s="2">
        <v>4</v>
      </c>
      <c r="K7" s="24">
        <v>7.0356000000000005</v>
      </c>
      <c r="L7" s="11">
        <v>0.56853715390300752</v>
      </c>
      <c r="M7" s="26">
        <f>J7/((8760)*(E7/1000))</f>
        <v>7.1391651745811455E-2</v>
      </c>
    </row>
    <row r="8" spans="1:13" x14ac:dyDescent="0.25">
      <c r="A8" s="35">
        <v>1287</v>
      </c>
      <c r="B8" s="35"/>
      <c r="C8" s="2" t="s">
        <v>5</v>
      </c>
      <c r="D8" s="2">
        <v>3</v>
      </c>
      <c r="E8" s="2">
        <v>34.520000000000003</v>
      </c>
      <c r="F8" s="12">
        <v>40026</v>
      </c>
      <c r="G8" s="18">
        <v>2014</v>
      </c>
      <c r="H8" s="2">
        <v>0</v>
      </c>
      <c r="I8" s="21">
        <v>1</v>
      </c>
      <c r="J8" s="2">
        <v>23</v>
      </c>
      <c r="K8" s="24">
        <v>37.972000000000008</v>
      </c>
      <c r="L8" s="11">
        <v>0.60570947013588949</v>
      </c>
      <c r="M8" s="26">
        <f>J8/((8760)*(E8/1000))</f>
        <v>7.6059408350397081E-2</v>
      </c>
    </row>
    <row r="9" spans="1:13" x14ac:dyDescent="0.25">
      <c r="A9" s="35">
        <v>1531</v>
      </c>
      <c r="B9" s="35"/>
      <c r="C9" s="2" t="s">
        <v>5</v>
      </c>
      <c r="D9" s="2">
        <v>8</v>
      </c>
      <c r="E9" s="2">
        <v>1.3440000000000001</v>
      </c>
      <c r="F9" s="12">
        <v>40695</v>
      </c>
      <c r="G9" s="18">
        <v>2013</v>
      </c>
      <c r="H9" s="2">
        <v>0</v>
      </c>
      <c r="I9" s="21">
        <v>1</v>
      </c>
      <c r="J9" s="2">
        <v>1</v>
      </c>
      <c r="K9" s="24">
        <v>1.4784000000000002</v>
      </c>
      <c r="L9" s="11">
        <v>0.67640692640692635</v>
      </c>
      <c r="M9" s="26">
        <f>J9/((8760)*(E9/1000))</f>
        <v>8.4936942813655131E-2</v>
      </c>
    </row>
    <row r="10" spans="1:13" x14ac:dyDescent="0.25">
      <c r="A10" s="35">
        <v>1532</v>
      </c>
      <c r="B10" s="35"/>
      <c r="C10" s="2" t="s">
        <v>5</v>
      </c>
      <c r="D10" s="2">
        <v>8</v>
      </c>
      <c r="E10" s="2">
        <v>1.3440000000000001</v>
      </c>
      <c r="F10" s="12">
        <v>40695</v>
      </c>
      <c r="G10" s="18">
        <v>2013</v>
      </c>
      <c r="H10" s="2">
        <v>0</v>
      </c>
      <c r="I10" s="21">
        <v>1</v>
      </c>
      <c r="J10" s="2">
        <v>1</v>
      </c>
      <c r="K10" s="24">
        <v>1.4784000000000002</v>
      </c>
      <c r="L10" s="11">
        <v>0.67640692640692635</v>
      </c>
      <c r="M10" s="26">
        <f>J10/((8760)*(E10/1000))</f>
        <v>8.4936942813655131E-2</v>
      </c>
    </row>
    <row r="11" spans="1:13" x14ac:dyDescent="0.25">
      <c r="A11" s="35">
        <v>1533</v>
      </c>
      <c r="B11" s="35"/>
      <c r="C11" s="2" t="s">
        <v>5</v>
      </c>
      <c r="D11" s="2">
        <v>8</v>
      </c>
      <c r="E11" s="2">
        <v>1.3440000000000001</v>
      </c>
      <c r="F11" s="12">
        <v>40695</v>
      </c>
      <c r="G11" s="18">
        <v>2013</v>
      </c>
      <c r="H11" s="2">
        <v>0</v>
      </c>
      <c r="I11" s="21">
        <v>1</v>
      </c>
      <c r="J11" s="2">
        <v>1</v>
      </c>
      <c r="K11" s="24">
        <v>1.4784000000000002</v>
      </c>
      <c r="L11" s="11">
        <v>0.67640692640692635</v>
      </c>
      <c r="M11" s="26">
        <f>J11/((8760)*(E11/1000))</f>
        <v>8.4936942813655131E-2</v>
      </c>
    </row>
    <row r="12" spans="1:13" x14ac:dyDescent="0.25">
      <c r="A12" s="35">
        <v>8411</v>
      </c>
      <c r="B12" s="35"/>
      <c r="C12" s="2" t="s">
        <v>5</v>
      </c>
      <c r="D12" s="2">
        <v>6</v>
      </c>
      <c r="E12" s="2">
        <v>14.404999999999999</v>
      </c>
      <c r="F12" s="12">
        <v>41153</v>
      </c>
      <c r="G12" s="18">
        <v>2014</v>
      </c>
      <c r="H12" s="2">
        <v>0</v>
      </c>
      <c r="I12" s="21">
        <v>1</v>
      </c>
      <c r="J12" s="2">
        <v>11</v>
      </c>
      <c r="K12" s="24">
        <v>15.845500000000001</v>
      </c>
      <c r="L12" s="11">
        <v>0.69420340159666782</v>
      </c>
      <c r="M12" s="26">
        <f>J12/((8760)*(E12/1000))</f>
        <v>8.7171660017846417E-2</v>
      </c>
    </row>
    <row r="13" spans="1:13" x14ac:dyDescent="0.25">
      <c r="A13" s="35">
        <v>438</v>
      </c>
      <c r="B13" s="35"/>
      <c r="C13" s="2" t="s">
        <v>5</v>
      </c>
      <c r="D13" s="2">
        <v>3</v>
      </c>
      <c r="E13" s="2">
        <v>2.5920000000000001</v>
      </c>
      <c r="F13" s="12">
        <v>39934</v>
      </c>
      <c r="G13" s="18">
        <v>2012</v>
      </c>
      <c r="H13" s="2">
        <v>0</v>
      </c>
      <c r="I13" s="21">
        <v>1</v>
      </c>
      <c r="J13" s="2">
        <v>2</v>
      </c>
      <c r="K13" s="24">
        <v>2.8512000000000004</v>
      </c>
      <c r="L13" s="11">
        <v>0.70145903479236804</v>
      </c>
      <c r="M13" s="26">
        <f>J13/((8760)*(E13/1000))</f>
        <v>8.8082755510457175E-2</v>
      </c>
    </row>
    <row r="14" spans="1:13" x14ac:dyDescent="0.25">
      <c r="A14" s="35">
        <v>438</v>
      </c>
      <c r="B14" s="35"/>
      <c r="C14" s="2" t="s">
        <v>5</v>
      </c>
      <c r="D14" s="2">
        <v>3</v>
      </c>
      <c r="E14" s="2">
        <v>2.5920000000000001</v>
      </c>
      <c r="F14" s="12">
        <v>39934</v>
      </c>
      <c r="G14" s="18">
        <v>2014</v>
      </c>
      <c r="H14" s="2">
        <v>0</v>
      </c>
      <c r="I14" s="21">
        <v>1</v>
      </c>
      <c r="J14" s="2">
        <v>2</v>
      </c>
      <c r="K14" s="24">
        <v>2.8512000000000004</v>
      </c>
      <c r="L14" s="11">
        <v>0.70145903479236804</v>
      </c>
      <c r="M14" s="26">
        <f>J14/((8760)*(E14/1000))</f>
        <v>8.8082755510457175E-2</v>
      </c>
    </row>
    <row r="15" spans="1:13" x14ac:dyDescent="0.25">
      <c r="A15" s="35">
        <v>8355</v>
      </c>
      <c r="B15" s="35"/>
      <c r="C15" s="2" t="s">
        <v>5</v>
      </c>
      <c r="D15" s="2">
        <v>13</v>
      </c>
      <c r="E15" s="2">
        <v>2.58</v>
      </c>
      <c r="F15" s="12">
        <v>41183</v>
      </c>
      <c r="G15" s="18">
        <v>2013</v>
      </c>
      <c r="H15" s="2">
        <v>0</v>
      </c>
      <c r="I15" s="21">
        <v>1</v>
      </c>
      <c r="J15" s="2">
        <v>2</v>
      </c>
      <c r="K15" s="24">
        <v>2.8380000000000005</v>
      </c>
      <c r="L15" s="11">
        <v>0.70472163495419293</v>
      </c>
      <c r="M15" s="26">
        <f>J15/((8760)*(E15/1000))</f>
        <v>8.8492442745389532E-2</v>
      </c>
    </row>
    <row r="16" spans="1:13" x14ac:dyDescent="0.25">
      <c r="A16" s="35">
        <v>1272</v>
      </c>
      <c r="B16" s="35"/>
      <c r="C16" s="2" t="s">
        <v>5</v>
      </c>
      <c r="D16" s="2">
        <v>8</v>
      </c>
      <c r="E16" s="2">
        <v>2.4</v>
      </c>
      <c r="F16" s="12">
        <v>40422</v>
      </c>
      <c r="G16" s="18">
        <v>2012</v>
      </c>
      <c r="H16" s="2">
        <v>0</v>
      </c>
      <c r="I16" s="21">
        <v>1</v>
      </c>
      <c r="J16" s="2">
        <v>2</v>
      </c>
      <c r="K16" s="24">
        <v>2.64</v>
      </c>
      <c r="L16" s="11">
        <v>0.75757575757575757</v>
      </c>
      <c r="M16" s="26">
        <f>J16/((8760)*(E16/1000))</f>
        <v>9.5129375951293768E-2</v>
      </c>
    </row>
    <row r="17" spans="1:13" x14ac:dyDescent="0.25">
      <c r="A17" s="35">
        <v>8331</v>
      </c>
      <c r="B17" s="35"/>
      <c r="C17" s="2" t="s">
        <v>5</v>
      </c>
      <c r="D17" s="2">
        <v>8</v>
      </c>
      <c r="E17" s="2">
        <v>7.13</v>
      </c>
      <c r="F17" s="12">
        <v>41122</v>
      </c>
      <c r="G17" s="18">
        <v>2013</v>
      </c>
      <c r="H17" s="2">
        <v>0</v>
      </c>
      <c r="I17" s="21">
        <v>1</v>
      </c>
      <c r="J17" s="2">
        <v>6</v>
      </c>
      <c r="K17" s="24">
        <v>7.8430000000000009</v>
      </c>
      <c r="L17" s="11">
        <v>0.76501338773428529</v>
      </c>
      <c r="M17" s="26">
        <f>J17/((8760)*(E17/1000))</f>
        <v>9.6063324943802944E-2</v>
      </c>
    </row>
    <row r="18" spans="1:13" x14ac:dyDescent="0.25">
      <c r="A18" s="35">
        <v>197</v>
      </c>
      <c r="B18" s="35"/>
      <c r="C18" s="2" t="s">
        <v>5</v>
      </c>
      <c r="D18" s="2">
        <v>2</v>
      </c>
      <c r="E18" s="2">
        <v>2.36</v>
      </c>
      <c r="F18" s="12">
        <v>40087</v>
      </c>
      <c r="G18" s="18">
        <v>2010</v>
      </c>
      <c r="H18" s="2">
        <v>0</v>
      </c>
      <c r="I18" s="21">
        <v>1</v>
      </c>
      <c r="J18" s="2">
        <v>2</v>
      </c>
      <c r="K18" s="24">
        <v>2.5960000000000001</v>
      </c>
      <c r="L18" s="11">
        <v>0.77041602465331271</v>
      </c>
      <c r="M18" s="26">
        <f>J18/((8760)*(E18/1000))</f>
        <v>9.6741738255552989E-2</v>
      </c>
    </row>
    <row r="19" spans="1:13" x14ac:dyDescent="0.25">
      <c r="A19" s="35">
        <v>2638</v>
      </c>
      <c r="B19" s="35"/>
      <c r="C19" s="2" t="s">
        <v>5</v>
      </c>
      <c r="D19" s="2">
        <v>6</v>
      </c>
      <c r="E19" s="2">
        <v>1.175</v>
      </c>
      <c r="F19" s="12">
        <v>40787</v>
      </c>
      <c r="G19" s="18">
        <v>2012</v>
      </c>
      <c r="H19" s="2">
        <v>0</v>
      </c>
      <c r="I19" s="21">
        <v>1</v>
      </c>
      <c r="J19" s="2">
        <v>1</v>
      </c>
      <c r="K19" s="24">
        <v>1.2925000000000002</v>
      </c>
      <c r="L19" s="11">
        <v>0.77369439071566715</v>
      </c>
      <c r="M19" s="26">
        <f>J19/((8760)*(E19/1000))</f>
        <v>9.7153405226853187E-2</v>
      </c>
    </row>
    <row r="20" spans="1:13" x14ac:dyDescent="0.25">
      <c r="A20" s="35">
        <v>2638</v>
      </c>
      <c r="B20" s="35"/>
      <c r="C20" s="2" t="s">
        <v>5</v>
      </c>
      <c r="D20" s="2">
        <v>6</v>
      </c>
      <c r="E20" s="2">
        <v>1.175</v>
      </c>
      <c r="F20" s="12">
        <v>40787</v>
      </c>
      <c r="G20" s="18">
        <v>2014</v>
      </c>
      <c r="H20" s="2">
        <v>0</v>
      </c>
      <c r="I20" s="21">
        <v>1</v>
      </c>
      <c r="J20" s="2">
        <v>1</v>
      </c>
      <c r="K20" s="24">
        <v>1.2925000000000002</v>
      </c>
      <c r="L20" s="11">
        <v>0.77369439071566715</v>
      </c>
      <c r="M20" s="26">
        <f>J20/((8760)*(E20/1000))</f>
        <v>9.7153405226853187E-2</v>
      </c>
    </row>
    <row r="21" spans="1:13" x14ac:dyDescent="0.25">
      <c r="A21" s="35">
        <v>8342</v>
      </c>
      <c r="B21" s="35"/>
      <c r="C21" s="2" t="s">
        <v>5</v>
      </c>
      <c r="D21" s="2">
        <v>8</v>
      </c>
      <c r="E21" s="2">
        <v>2.35</v>
      </c>
      <c r="F21" s="12">
        <v>41365</v>
      </c>
      <c r="G21" s="18">
        <v>2014</v>
      </c>
      <c r="H21" s="2">
        <v>0</v>
      </c>
      <c r="I21" s="21">
        <v>1</v>
      </c>
      <c r="J21" s="2">
        <v>2</v>
      </c>
      <c r="K21" s="24">
        <v>2.5850000000000004</v>
      </c>
      <c r="L21" s="11">
        <v>0.77369439071566715</v>
      </c>
      <c r="M21" s="26">
        <f>J21/((8760)*(E21/1000))</f>
        <v>9.7153405226853187E-2</v>
      </c>
    </row>
    <row r="22" spans="1:13" x14ac:dyDescent="0.25">
      <c r="A22" s="35">
        <v>8340</v>
      </c>
      <c r="B22" s="35"/>
      <c r="C22" s="2" t="s">
        <v>5</v>
      </c>
      <c r="D22" s="2">
        <v>8</v>
      </c>
      <c r="E22" s="2">
        <v>5.8049999999999997</v>
      </c>
      <c r="F22" s="12">
        <v>41153</v>
      </c>
      <c r="G22" s="18">
        <v>2014</v>
      </c>
      <c r="H22" s="2">
        <v>0</v>
      </c>
      <c r="I22" s="21">
        <v>1</v>
      </c>
      <c r="J22" s="2">
        <v>5</v>
      </c>
      <c r="K22" s="24">
        <v>6.3855000000000004</v>
      </c>
      <c r="L22" s="11">
        <v>0.78302403883799232</v>
      </c>
      <c r="M22" s="26">
        <f>J22/((8760)*(E22/1000))</f>
        <v>9.8324936383766159E-2</v>
      </c>
    </row>
    <row r="23" spans="1:13" x14ac:dyDescent="0.25">
      <c r="A23" s="35">
        <v>8410</v>
      </c>
      <c r="B23" s="35"/>
      <c r="C23" s="2" t="s">
        <v>5</v>
      </c>
      <c r="D23" s="2">
        <v>6</v>
      </c>
      <c r="E23" s="2">
        <v>2.2999999999999998</v>
      </c>
      <c r="F23" s="12">
        <v>41153</v>
      </c>
      <c r="G23" s="18">
        <v>2013</v>
      </c>
      <c r="H23" s="2">
        <v>0</v>
      </c>
      <c r="I23" s="21">
        <v>1</v>
      </c>
      <c r="J23" s="2">
        <v>2</v>
      </c>
      <c r="K23" s="24">
        <v>2.5299999999999998</v>
      </c>
      <c r="L23" s="11">
        <v>0.79051383399209496</v>
      </c>
      <c r="M23" s="26">
        <f>J23/((8760)*(E23/1000))</f>
        <v>9.9265435775263061E-2</v>
      </c>
    </row>
    <row r="24" spans="1:13" x14ac:dyDescent="0.25">
      <c r="A24" s="35">
        <v>8336</v>
      </c>
      <c r="B24" s="35"/>
      <c r="C24" s="2" t="s">
        <v>5</v>
      </c>
      <c r="D24" s="2">
        <v>8</v>
      </c>
      <c r="E24" s="2">
        <v>3.44</v>
      </c>
      <c r="F24" s="12">
        <v>41153</v>
      </c>
      <c r="G24" s="18">
        <v>2013</v>
      </c>
      <c r="H24" s="2">
        <v>0</v>
      </c>
      <c r="I24" s="21">
        <v>1</v>
      </c>
      <c r="J24" s="2">
        <v>3</v>
      </c>
      <c r="K24" s="24">
        <v>3.7840000000000003</v>
      </c>
      <c r="L24" s="11">
        <v>0.79281183932346722</v>
      </c>
      <c r="M24" s="26">
        <f>J24/((8760)*(E24/1000))</f>
        <v>9.9553998088563245E-2</v>
      </c>
    </row>
    <row r="25" spans="1:13" x14ac:dyDescent="0.25">
      <c r="A25" s="35">
        <v>8424</v>
      </c>
      <c r="B25" s="35"/>
      <c r="C25" s="2" t="s">
        <v>5</v>
      </c>
      <c r="D25" s="2">
        <v>6</v>
      </c>
      <c r="E25" s="2">
        <v>9.0299999999999994</v>
      </c>
      <c r="F25" s="12">
        <v>41153</v>
      </c>
      <c r="G25" s="18">
        <v>2014</v>
      </c>
      <c r="H25" s="2">
        <v>0</v>
      </c>
      <c r="I25" s="21">
        <v>1</v>
      </c>
      <c r="J25" s="2">
        <v>8</v>
      </c>
      <c r="K25" s="24">
        <v>9.9329999999999998</v>
      </c>
      <c r="L25" s="11">
        <v>0.80539615423336353</v>
      </c>
      <c r="M25" s="26">
        <f>J25/((8760)*(E25/1000))</f>
        <v>0.10113422028044519</v>
      </c>
    </row>
    <row r="26" spans="1:13" x14ac:dyDescent="0.25">
      <c r="A26" s="35">
        <v>8335</v>
      </c>
      <c r="B26" s="35"/>
      <c r="C26" s="2" t="s">
        <v>5</v>
      </c>
      <c r="D26" s="2">
        <v>8</v>
      </c>
      <c r="E26" s="2">
        <v>5.64</v>
      </c>
      <c r="F26" s="12">
        <v>41214</v>
      </c>
      <c r="G26" s="18">
        <v>2014</v>
      </c>
      <c r="H26" s="2">
        <v>0</v>
      </c>
      <c r="I26" s="21">
        <v>1</v>
      </c>
      <c r="J26" s="2">
        <v>5</v>
      </c>
      <c r="K26" s="24">
        <v>6.2039999999999997</v>
      </c>
      <c r="L26" s="11">
        <v>0.80593165699548686</v>
      </c>
      <c r="M26" s="26">
        <f>J26/((8760)*(E26/1000))</f>
        <v>0.10120146377797209</v>
      </c>
    </row>
    <row r="27" spans="1:13" x14ac:dyDescent="0.25">
      <c r="A27" s="35">
        <v>8406</v>
      </c>
      <c r="B27" s="35"/>
      <c r="C27" s="2" t="s">
        <v>5</v>
      </c>
      <c r="D27" s="2">
        <v>6</v>
      </c>
      <c r="E27" s="2">
        <v>5.59</v>
      </c>
      <c r="F27" s="12">
        <v>41153</v>
      </c>
      <c r="G27" s="18">
        <v>2014</v>
      </c>
      <c r="H27" s="2">
        <v>0</v>
      </c>
      <c r="I27" s="21">
        <v>1</v>
      </c>
      <c r="J27" s="2">
        <v>5</v>
      </c>
      <c r="K27" s="24">
        <v>6.149</v>
      </c>
      <c r="L27" s="11">
        <v>0.81314034802406898</v>
      </c>
      <c r="M27" s="26">
        <f>J27/((8760)*(E27/1000))</f>
        <v>0.10210666470621871</v>
      </c>
    </row>
    <row r="28" spans="1:13" x14ac:dyDescent="0.25">
      <c r="A28" s="35">
        <v>8367</v>
      </c>
      <c r="B28" s="35"/>
      <c r="C28" s="2" t="s">
        <v>5</v>
      </c>
      <c r="D28" s="2">
        <v>13</v>
      </c>
      <c r="E28" s="2">
        <v>4.4649999999999999</v>
      </c>
      <c r="F28" s="12">
        <v>41122</v>
      </c>
      <c r="G28" s="18">
        <v>2014</v>
      </c>
      <c r="H28" s="2">
        <v>0</v>
      </c>
      <c r="I28" s="21">
        <v>1</v>
      </c>
      <c r="J28" s="2">
        <v>4</v>
      </c>
      <c r="K28" s="24">
        <v>4.9115000000000002</v>
      </c>
      <c r="L28" s="11">
        <v>0.81441514812175508</v>
      </c>
      <c r="M28" s="26">
        <f>J28/((8760)*(E28/1000))</f>
        <v>0.102266742344056</v>
      </c>
    </row>
    <row r="29" spans="1:13" x14ac:dyDescent="0.25">
      <c r="A29" s="35">
        <v>8379</v>
      </c>
      <c r="B29" s="35"/>
      <c r="C29" s="2" t="s">
        <v>5</v>
      </c>
      <c r="D29" s="2">
        <v>13</v>
      </c>
      <c r="E29" s="2">
        <v>4.4649999999999999</v>
      </c>
      <c r="F29" s="12">
        <v>41122</v>
      </c>
      <c r="G29" s="18">
        <v>2013</v>
      </c>
      <c r="H29" s="2">
        <v>0</v>
      </c>
      <c r="I29" s="21">
        <v>1</v>
      </c>
      <c r="J29" s="2">
        <v>4</v>
      </c>
      <c r="K29" s="24">
        <v>4.9115000000000002</v>
      </c>
      <c r="L29" s="11">
        <v>0.81441514812175508</v>
      </c>
      <c r="M29" s="26">
        <f>J29/((8760)*(E29/1000))</f>
        <v>0.102266742344056</v>
      </c>
    </row>
    <row r="30" spans="1:13" x14ac:dyDescent="0.25">
      <c r="A30" s="35">
        <v>8359</v>
      </c>
      <c r="B30" s="35"/>
      <c r="C30" s="2" t="s">
        <v>5</v>
      </c>
      <c r="D30" s="2">
        <v>13</v>
      </c>
      <c r="E30" s="2">
        <v>4.37</v>
      </c>
      <c r="F30" s="12">
        <v>41122</v>
      </c>
      <c r="G30" s="18">
        <v>2014</v>
      </c>
      <c r="H30" s="2">
        <v>0</v>
      </c>
      <c r="I30" s="21">
        <v>1</v>
      </c>
      <c r="J30" s="2">
        <v>4</v>
      </c>
      <c r="K30" s="24">
        <v>4.8070000000000004</v>
      </c>
      <c r="L30" s="11">
        <v>0.83211982525483663</v>
      </c>
      <c r="M30" s="26">
        <f>J30/((8760)*(E30/1000))</f>
        <v>0.10448993239501375</v>
      </c>
    </row>
    <row r="31" spans="1:13" x14ac:dyDescent="0.25">
      <c r="A31" s="35">
        <v>2824</v>
      </c>
      <c r="B31" s="35"/>
      <c r="C31" s="2" t="s">
        <v>5</v>
      </c>
      <c r="D31" s="2">
        <v>8</v>
      </c>
      <c r="E31" s="2">
        <v>2.1760000000000002</v>
      </c>
      <c r="F31" s="12">
        <v>40695</v>
      </c>
      <c r="G31" s="18">
        <v>2013</v>
      </c>
      <c r="H31" s="2">
        <v>0</v>
      </c>
      <c r="I31" s="21">
        <v>1</v>
      </c>
      <c r="J31" s="2">
        <v>2</v>
      </c>
      <c r="K31" s="24">
        <v>2.3936000000000002</v>
      </c>
      <c r="L31" s="11">
        <v>0.83556149732620311</v>
      </c>
      <c r="M31" s="26">
        <f>J31/((8760)*(E31/1000))</f>
        <v>0.10492210582863283</v>
      </c>
    </row>
    <row r="32" spans="1:13" x14ac:dyDescent="0.25">
      <c r="A32" s="35">
        <v>266</v>
      </c>
      <c r="B32" s="35"/>
      <c r="C32" s="2" t="s">
        <v>5</v>
      </c>
      <c r="D32" s="2">
        <v>2</v>
      </c>
      <c r="E32" s="2">
        <v>1.08</v>
      </c>
      <c r="F32" s="12">
        <v>40057</v>
      </c>
      <c r="G32" s="18">
        <v>2010</v>
      </c>
      <c r="H32" s="2">
        <v>0</v>
      </c>
      <c r="I32" s="21">
        <v>1</v>
      </c>
      <c r="J32" s="2">
        <v>1</v>
      </c>
      <c r="K32" s="24">
        <v>1.1880000000000002</v>
      </c>
      <c r="L32" s="11">
        <v>0.84175084175084158</v>
      </c>
      <c r="M32" s="26">
        <f>J32/((8760)*(E32/1000))</f>
        <v>0.10569930661254862</v>
      </c>
    </row>
    <row r="33" spans="1:13" x14ac:dyDescent="0.25">
      <c r="A33" s="35">
        <v>266</v>
      </c>
      <c r="B33" s="35"/>
      <c r="C33" s="2" t="s">
        <v>5</v>
      </c>
      <c r="D33" s="2">
        <v>2</v>
      </c>
      <c r="E33" s="2">
        <v>1.08</v>
      </c>
      <c r="F33" s="12">
        <v>40057</v>
      </c>
      <c r="G33" s="18">
        <v>2012</v>
      </c>
      <c r="H33" s="2">
        <v>0</v>
      </c>
      <c r="I33" s="21">
        <v>1</v>
      </c>
      <c r="J33" s="2">
        <v>1</v>
      </c>
      <c r="K33" s="24">
        <v>1.1880000000000002</v>
      </c>
      <c r="L33" s="11">
        <v>0.84175084175084158</v>
      </c>
      <c r="M33" s="26">
        <f>J33/((8760)*(E33/1000))</f>
        <v>0.10569930661254862</v>
      </c>
    </row>
    <row r="34" spans="1:13" x14ac:dyDescent="0.25">
      <c r="A34" s="35">
        <v>266</v>
      </c>
      <c r="B34" s="35"/>
      <c r="C34" s="2" t="s">
        <v>5</v>
      </c>
      <c r="D34" s="2">
        <v>2</v>
      </c>
      <c r="E34" s="2">
        <v>1.08</v>
      </c>
      <c r="F34" s="12">
        <v>40057</v>
      </c>
      <c r="G34" s="18">
        <v>2013</v>
      </c>
      <c r="H34" s="2">
        <v>0</v>
      </c>
      <c r="I34" s="21">
        <v>1</v>
      </c>
      <c r="J34" s="2">
        <v>1</v>
      </c>
      <c r="K34" s="24">
        <v>1.1880000000000002</v>
      </c>
      <c r="L34" s="11">
        <v>0.84175084175084158</v>
      </c>
      <c r="M34" s="26">
        <f>J34/((8760)*(E34/1000))</f>
        <v>0.10569930661254862</v>
      </c>
    </row>
    <row r="35" spans="1:13" x14ac:dyDescent="0.25">
      <c r="A35" s="35">
        <v>502</v>
      </c>
      <c r="B35" s="35"/>
      <c r="C35" s="2" t="s">
        <v>5</v>
      </c>
      <c r="D35" s="2">
        <v>2</v>
      </c>
      <c r="E35" s="2">
        <v>5.4</v>
      </c>
      <c r="F35" s="12">
        <v>40148</v>
      </c>
      <c r="G35" s="18">
        <v>2010</v>
      </c>
      <c r="H35" s="2">
        <v>0</v>
      </c>
      <c r="I35" s="21">
        <v>1</v>
      </c>
      <c r="J35" s="2">
        <v>5</v>
      </c>
      <c r="K35" s="24">
        <v>5.9400000000000013</v>
      </c>
      <c r="L35" s="11">
        <v>0.84175084175084158</v>
      </c>
      <c r="M35" s="26">
        <f>J35/((8760)*(E35/1000))</f>
        <v>0.10569930661254862</v>
      </c>
    </row>
    <row r="36" spans="1:13" x14ac:dyDescent="0.25">
      <c r="A36" s="35">
        <v>502</v>
      </c>
      <c r="B36" s="35"/>
      <c r="C36" s="2" t="s">
        <v>5</v>
      </c>
      <c r="D36" s="2">
        <v>2</v>
      </c>
      <c r="E36" s="2">
        <v>5.4</v>
      </c>
      <c r="F36" s="12">
        <v>40148</v>
      </c>
      <c r="G36" s="18">
        <v>2011</v>
      </c>
      <c r="H36" s="2">
        <v>0</v>
      </c>
      <c r="I36" s="21">
        <v>1</v>
      </c>
      <c r="J36" s="2">
        <v>5</v>
      </c>
      <c r="K36" s="24">
        <v>5.9400000000000013</v>
      </c>
      <c r="L36" s="11">
        <v>0.84175084175084158</v>
      </c>
      <c r="M36" s="26">
        <f>J36/((8760)*(E36/1000))</f>
        <v>0.10569930661254862</v>
      </c>
    </row>
    <row r="37" spans="1:13" x14ac:dyDescent="0.25">
      <c r="A37" s="35">
        <v>502</v>
      </c>
      <c r="B37" s="35"/>
      <c r="C37" s="2" t="s">
        <v>5</v>
      </c>
      <c r="D37" s="2">
        <v>2</v>
      </c>
      <c r="E37" s="2">
        <v>5.4</v>
      </c>
      <c r="F37" s="12">
        <v>40148</v>
      </c>
      <c r="G37" s="18">
        <v>2012</v>
      </c>
      <c r="H37" s="2">
        <v>0</v>
      </c>
      <c r="I37" s="21">
        <v>1</v>
      </c>
      <c r="J37" s="2">
        <v>5</v>
      </c>
      <c r="K37" s="24">
        <v>5.9400000000000013</v>
      </c>
      <c r="L37" s="11">
        <v>0.84175084175084158</v>
      </c>
      <c r="M37" s="26">
        <f>J37/((8760)*(E37/1000))</f>
        <v>0.10569930661254862</v>
      </c>
    </row>
    <row r="38" spans="1:13" x14ac:dyDescent="0.25">
      <c r="A38" s="35">
        <v>502</v>
      </c>
      <c r="B38" s="35"/>
      <c r="C38" s="2" t="s">
        <v>5</v>
      </c>
      <c r="D38" s="2">
        <v>2</v>
      </c>
      <c r="E38" s="2">
        <v>5.4</v>
      </c>
      <c r="F38" s="12">
        <v>40148</v>
      </c>
      <c r="G38" s="18">
        <v>2013</v>
      </c>
      <c r="H38" s="2">
        <v>0</v>
      </c>
      <c r="I38" s="21">
        <v>1</v>
      </c>
      <c r="J38" s="2">
        <v>5</v>
      </c>
      <c r="K38" s="24">
        <v>5.9400000000000013</v>
      </c>
      <c r="L38" s="11">
        <v>0.84175084175084158</v>
      </c>
      <c r="M38" s="26">
        <f>J38/((8760)*(E38/1000))</f>
        <v>0.10569930661254862</v>
      </c>
    </row>
    <row r="39" spans="1:13" x14ac:dyDescent="0.25">
      <c r="A39" s="35">
        <v>502</v>
      </c>
      <c r="B39" s="35"/>
      <c r="C39" s="2" t="s">
        <v>5</v>
      </c>
      <c r="D39" s="2">
        <v>2</v>
      </c>
      <c r="E39" s="2">
        <v>5.4</v>
      </c>
      <c r="F39" s="12">
        <v>40148</v>
      </c>
      <c r="G39" s="18">
        <v>2014</v>
      </c>
      <c r="H39" s="2">
        <v>0</v>
      </c>
      <c r="I39" s="21">
        <v>1</v>
      </c>
      <c r="J39" s="2">
        <v>5</v>
      </c>
      <c r="K39" s="24">
        <v>5.9400000000000013</v>
      </c>
      <c r="L39" s="11">
        <v>0.84175084175084158</v>
      </c>
      <c r="M39" s="26">
        <f>J39/((8760)*(E39/1000))</f>
        <v>0.10569930661254862</v>
      </c>
    </row>
    <row r="40" spans="1:13" x14ac:dyDescent="0.25">
      <c r="A40" s="35">
        <v>1436</v>
      </c>
      <c r="B40" s="35"/>
      <c r="C40" s="2" t="s">
        <v>5</v>
      </c>
      <c r="D40" s="2">
        <v>8</v>
      </c>
      <c r="E40" s="2">
        <v>3.24</v>
      </c>
      <c r="F40" s="12">
        <v>40452</v>
      </c>
      <c r="G40" s="18">
        <v>2011</v>
      </c>
      <c r="H40" s="2">
        <v>0</v>
      </c>
      <c r="I40" s="21">
        <v>1</v>
      </c>
      <c r="J40" s="2">
        <v>3</v>
      </c>
      <c r="K40" s="24">
        <v>3.5640000000000005</v>
      </c>
      <c r="L40" s="11">
        <v>0.84175084175084158</v>
      </c>
      <c r="M40" s="26">
        <f>J40/((8760)*(E40/1000))</f>
        <v>0.10569930661254862</v>
      </c>
    </row>
    <row r="41" spans="1:13" x14ac:dyDescent="0.25">
      <c r="A41" s="35">
        <v>1436</v>
      </c>
      <c r="B41" s="35"/>
      <c r="C41" s="2" t="s">
        <v>5</v>
      </c>
      <c r="D41" s="2">
        <v>8</v>
      </c>
      <c r="E41" s="2">
        <v>3.24</v>
      </c>
      <c r="F41" s="12">
        <v>40452</v>
      </c>
      <c r="G41" s="18">
        <v>2013</v>
      </c>
      <c r="H41" s="2">
        <v>0</v>
      </c>
      <c r="I41" s="21">
        <v>1</v>
      </c>
      <c r="J41" s="2">
        <v>3</v>
      </c>
      <c r="K41" s="24">
        <v>3.5640000000000005</v>
      </c>
      <c r="L41" s="11">
        <v>0.84175084175084158</v>
      </c>
      <c r="M41" s="26">
        <f>J41/((8760)*(E41/1000))</f>
        <v>0.10569930661254862</v>
      </c>
    </row>
    <row r="42" spans="1:13" x14ac:dyDescent="0.25">
      <c r="A42" s="35">
        <v>8338</v>
      </c>
      <c r="B42" s="35"/>
      <c r="C42" s="2" t="s">
        <v>5</v>
      </c>
      <c r="D42" s="2">
        <v>8</v>
      </c>
      <c r="E42" s="2">
        <v>6.45</v>
      </c>
      <c r="F42" s="12">
        <v>41153</v>
      </c>
      <c r="G42" s="18">
        <v>2013</v>
      </c>
      <c r="H42" s="2">
        <v>0</v>
      </c>
      <c r="I42" s="21">
        <v>1</v>
      </c>
      <c r="J42" s="2">
        <v>6</v>
      </c>
      <c r="K42" s="24">
        <v>7.0950000000000006</v>
      </c>
      <c r="L42" s="11">
        <v>0.84566596194503163</v>
      </c>
      <c r="M42" s="26">
        <f>J42/((8760)*(E42/1000))</f>
        <v>0.10619093129446745</v>
      </c>
    </row>
    <row r="43" spans="1:13" x14ac:dyDescent="0.25">
      <c r="A43" s="35">
        <v>8338</v>
      </c>
      <c r="B43" s="35"/>
      <c r="C43" s="2" t="s">
        <v>5</v>
      </c>
      <c r="D43" s="2">
        <v>8</v>
      </c>
      <c r="E43" s="2">
        <v>6.45</v>
      </c>
      <c r="F43" s="12">
        <v>41153</v>
      </c>
      <c r="G43" s="18">
        <v>2014</v>
      </c>
      <c r="H43" s="2">
        <v>0</v>
      </c>
      <c r="I43" s="21">
        <v>1</v>
      </c>
      <c r="J43" s="2">
        <v>6</v>
      </c>
      <c r="K43" s="24">
        <v>7.0950000000000006</v>
      </c>
      <c r="L43" s="11">
        <v>0.84566596194503163</v>
      </c>
      <c r="M43" s="26">
        <f>J43/((8760)*(E43/1000))</f>
        <v>0.10619093129446745</v>
      </c>
    </row>
    <row r="44" spans="1:13" x14ac:dyDescent="0.25">
      <c r="A44" s="35">
        <v>8345</v>
      </c>
      <c r="B44" s="35"/>
      <c r="C44" s="2" t="s">
        <v>5</v>
      </c>
      <c r="D44" s="2">
        <v>13</v>
      </c>
      <c r="E44" s="2">
        <v>4.3</v>
      </c>
      <c r="F44" s="12">
        <v>41122</v>
      </c>
      <c r="G44" s="18">
        <v>2013</v>
      </c>
      <c r="H44" s="2">
        <v>0</v>
      </c>
      <c r="I44" s="21">
        <v>1</v>
      </c>
      <c r="J44" s="2">
        <v>4</v>
      </c>
      <c r="K44" s="24">
        <v>4.7300000000000004</v>
      </c>
      <c r="L44" s="11">
        <v>0.84566596194503163</v>
      </c>
      <c r="M44" s="26">
        <f>J44/((8760)*(E44/1000))</f>
        <v>0.10619093129446745</v>
      </c>
    </row>
    <row r="45" spans="1:13" x14ac:dyDescent="0.25">
      <c r="A45" s="35">
        <v>8346</v>
      </c>
      <c r="B45" s="35"/>
      <c r="C45" s="2" t="s">
        <v>5</v>
      </c>
      <c r="D45" s="2">
        <v>13</v>
      </c>
      <c r="E45" s="2">
        <v>3.22</v>
      </c>
      <c r="F45" s="12">
        <v>41153</v>
      </c>
      <c r="G45" s="18">
        <v>2014</v>
      </c>
      <c r="H45" s="2">
        <v>0</v>
      </c>
      <c r="I45" s="21">
        <v>1</v>
      </c>
      <c r="J45" s="2">
        <v>3</v>
      </c>
      <c r="K45" s="24">
        <v>3.5420000000000007</v>
      </c>
      <c r="L45" s="11">
        <v>0.84697910784867292</v>
      </c>
      <c r="M45" s="26">
        <f>J45/((8760)*(E45/1000))</f>
        <v>0.1063558240449247</v>
      </c>
    </row>
    <row r="46" spans="1:13" x14ac:dyDescent="0.25">
      <c r="A46" s="35">
        <v>8349</v>
      </c>
      <c r="B46" s="35"/>
      <c r="C46" s="2" t="s">
        <v>5</v>
      </c>
      <c r="D46" s="2">
        <v>13</v>
      </c>
      <c r="E46" s="2">
        <v>3.22</v>
      </c>
      <c r="F46" s="12">
        <v>41153</v>
      </c>
      <c r="G46" s="18">
        <v>2013</v>
      </c>
      <c r="H46" s="2">
        <v>0</v>
      </c>
      <c r="I46" s="21">
        <v>1</v>
      </c>
      <c r="J46" s="2">
        <v>3</v>
      </c>
      <c r="K46" s="24">
        <v>3.5420000000000007</v>
      </c>
      <c r="L46" s="11">
        <v>0.84697910784867292</v>
      </c>
      <c r="M46" s="26">
        <f>J46/((8760)*(E46/1000))</f>
        <v>0.1063558240449247</v>
      </c>
    </row>
    <row r="47" spans="1:13" x14ac:dyDescent="0.25">
      <c r="A47" s="35">
        <v>8361</v>
      </c>
      <c r="B47" s="35"/>
      <c r="C47" s="2" t="s">
        <v>5</v>
      </c>
      <c r="D47" s="2">
        <v>13</v>
      </c>
      <c r="E47" s="2">
        <v>3.22</v>
      </c>
      <c r="F47" s="12">
        <v>41153</v>
      </c>
      <c r="G47" s="18">
        <v>2014</v>
      </c>
      <c r="H47" s="2">
        <v>0</v>
      </c>
      <c r="I47" s="21">
        <v>1</v>
      </c>
      <c r="J47" s="2">
        <v>3</v>
      </c>
      <c r="K47" s="24">
        <v>3.5420000000000007</v>
      </c>
      <c r="L47" s="11">
        <v>0.84697910784867292</v>
      </c>
      <c r="M47" s="26">
        <f>J47/((8760)*(E47/1000))</f>
        <v>0.1063558240449247</v>
      </c>
    </row>
    <row r="48" spans="1:13" x14ac:dyDescent="0.25">
      <c r="A48" s="35">
        <v>8368</v>
      </c>
      <c r="B48" s="35"/>
      <c r="C48" s="2" t="s">
        <v>5</v>
      </c>
      <c r="D48" s="2">
        <v>13</v>
      </c>
      <c r="E48" s="2">
        <v>3.22</v>
      </c>
      <c r="F48" s="12">
        <v>41153</v>
      </c>
      <c r="G48" s="18">
        <v>2014</v>
      </c>
      <c r="H48" s="2">
        <v>0</v>
      </c>
      <c r="I48" s="21">
        <v>1</v>
      </c>
      <c r="J48" s="2">
        <v>3</v>
      </c>
      <c r="K48" s="24">
        <v>3.5420000000000007</v>
      </c>
      <c r="L48" s="11">
        <v>0.84697910784867292</v>
      </c>
      <c r="M48" s="26">
        <f>J48/((8760)*(E48/1000))</f>
        <v>0.1063558240449247</v>
      </c>
    </row>
    <row r="49" spans="1:13" x14ac:dyDescent="0.25">
      <c r="A49" s="35">
        <v>1239</v>
      </c>
      <c r="B49" s="35"/>
      <c r="C49" s="2" t="s">
        <v>5</v>
      </c>
      <c r="D49" s="2">
        <v>5</v>
      </c>
      <c r="E49" s="2">
        <v>3.1680000000000001</v>
      </c>
      <c r="F49" s="12">
        <v>40422</v>
      </c>
      <c r="G49" s="18">
        <v>2012</v>
      </c>
      <c r="H49" s="2">
        <v>0</v>
      </c>
      <c r="I49" s="21">
        <v>1</v>
      </c>
      <c r="J49" s="2">
        <v>3</v>
      </c>
      <c r="K49" s="24">
        <v>3.4848000000000003</v>
      </c>
      <c r="L49" s="11">
        <v>0.86088154269972439</v>
      </c>
      <c r="M49" s="26">
        <f>J49/((8760)*(E49/1000))</f>
        <v>0.10810156358101562</v>
      </c>
    </row>
    <row r="50" spans="1:13" x14ac:dyDescent="0.25">
      <c r="A50" s="35">
        <v>1468</v>
      </c>
      <c r="B50" s="35"/>
      <c r="C50" s="2" t="s">
        <v>5</v>
      </c>
      <c r="D50" s="2">
        <v>10</v>
      </c>
      <c r="E50" s="2">
        <v>3.15</v>
      </c>
      <c r="F50" s="12">
        <v>40452</v>
      </c>
      <c r="G50" s="18">
        <v>2014</v>
      </c>
      <c r="H50" s="2">
        <v>0</v>
      </c>
      <c r="I50" s="21">
        <v>1</v>
      </c>
      <c r="J50" s="2">
        <v>3</v>
      </c>
      <c r="K50" s="24">
        <v>3.4650000000000003</v>
      </c>
      <c r="L50" s="11">
        <v>0.86580086580086568</v>
      </c>
      <c r="M50" s="26">
        <f>J50/((8760)*(E50/1000))</f>
        <v>0.10871928680147858</v>
      </c>
    </row>
    <row r="51" spans="1:13" x14ac:dyDescent="0.25">
      <c r="A51" s="35">
        <v>3075</v>
      </c>
      <c r="B51" s="35"/>
      <c r="C51" s="2" t="s">
        <v>5</v>
      </c>
      <c r="D51" s="2">
        <v>5</v>
      </c>
      <c r="E51" s="2">
        <v>2.08</v>
      </c>
      <c r="F51" s="12">
        <v>41122</v>
      </c>
      <c r="G51" s="18">
        <v>2014</v>
      </c>
      <c r="H51" s="2">
        <v>0</v>
      </c>
      <c r="I51" s="21">
        <v>1</v>
      </c>
      <c r="J51" s="2">
        <v>2</v>
      </c>
      <c r="K51" s="24">
        <v>2.2880000000000003</v>
      </c>
      <c r="L51" s="11">
        <v>0.87412587412587406</v>
      </c>
      <c r="M51" s="26">
        <f>J51/((8760)*(E51/1000))</f>
        <v>0.1097646645591851</v>
      </c>
    </row>
    <row r="52" spans="1:13" x14ac:dyDescent="0.25">
      <c r="A52" s="35">
        <v>8343</v>
      </c>
      <c r="B52" s="35"/>
      <c r="C52" s="2" t="s">
        <v>5</v>
      </c>
      <c r="D52" s="2">
        <v>13</v>
      </c>
      <c r="E52" s="2">
        <v>4.1399999999999997</v>
      </c>
      <c r="F52" s="12">
        <v>41153</v>
      </c>
      <c r="G52" s="18">
        <v>2014</v>
      </c>
      <c r="H52" s="2">
        <v>0</v>
      </c>
      <c r="I52" s="21">
        <v>1</v>
      </c>
      <c r="J52" s="2">
        <v>4</v>
      </c>
      <c r="K52" s="24">
        <v>4.5540000000000003</v>
      </c>
      <c r="L52" s="11">
        <v>0.87834870443566093</v>
      </c>
      <c r="M52" s="26">
        <f>J52/((8760)*(E52/1000))</f>
        <v>0.11029492863918118</v>
      </c>
    </row>
    <row r="53" spans="1:13" x14ac:dyDescent="0.25">
      <c r="A53" s="35">
        <v>8358</v>
      </c>
      <c r="B53" s="35"/>
      <c r="C53" s="2" t="s">
        <v>5</v>
      </c>
      <c r="D53" s="2">
        <v>13</v>
      </c>
      <c r="E53" s="2">
        <v>4.1399999999999997</v>
      </c>
      <c r="F53" s="12">
        <v>41122</v>
      </c>
      <c r="G53" s="18">
        <v>2014</v>
      </c>
      <c r="H53" s="2">
        <v>0</v>
      </c>
      <c r="I53" s="21">
        <v>1</v>
      </c>
      <c r="J53" s="2">
        <v>4</v>
      </c>
      <c r="K53" s="24">
        <v>4.5540000000000003</v>
      </c>
      <c r="L53" s="11">
        <v>0.87834870443566093</v>
      </c>
      <c r="M53" s="26">
        <f>J53/((8760)*(E53/1000))</f>
        <v>0.11029492863918118</v>
      </c>
    </row>
    <row r="54" spans="1:13" x14ac:dyDescent="0.25">
      <c r="A54" s="35">
        <v>8375</v>
      </c>
      <c r="B54" s="35"/>
      <c r="C54" s="2" t="s">
        <v>5</v>
      </c>
      <c r="D54" s="2">
        <v>13</v>
      </c>
      <c r="E54" s="2">
        <v>4.1399999999999997</v>
      </c>
      <c r="F54" s="12">
        <v>41153</v>
      </c>
      <c r="G54" s="18">
        <v>2014</v>
      </c>
      <c r="H54" s="2">
        <v>0</v>
      </c>
      <c r="I54" s="21">
        <v>1</v>
      </c>
      <c r="J54" s="2">
        <v>4</v>
      </c>
      <c r="K54" s="24">
        <v>4.5540000000000003</v>
      </c>
      <c r="L54" s="11">
        <v>0.87834870443566093</v>
      </c>
      <c r="M54" s="26">
        <f>J54/((8760)*(E54/1000))</f>
        <v>0.11029492863918118</v>
      </c>
    </row>
    <row r="55" spans="1:13" x14ac:dyDescent="0.25">
      <c r="A55" s="35">
        <v>8404</v>
      </c>
      <c r="B55" s="35"/>
      <c r="C55" s="2" t="s">
        <v>5</v>
      </c>
      <c r="D55" s="2">
        <v>6</v>
      </c>
      <c r="E55" s="2">
        <v>4.1399999999999997</v>
      </c>
      <c r="F55" s="12">
        <v>41153</v>
      </c>
      <c r="G55" s="18">
        <v>2014</v>
      </c>
      <c r="H55" s="2">
        <v>0</v>
      </c>
      <c r="I55" s="21">
        <v>1</v>
      </c>
      <c r="J55" s="2">
        <v>4</v>
      </c>
      <c r="K55" s="24">
        <v>4.5540000000000003</v>
      </c>
      <c r="L55" s="11">
        <v>0.87834870443566093</v>
      </c>
      <c r="M55" s="26">
        <f>J55/((8760)*(E55/1000))</f>
        <v>0.11029492863918118</v>
      </c>
    </row>
    <row r="56" spans="1:13" x14ac:dyDescent="0.25">
      <c r="A56" s="35">
        <v>8331</v>
      </c>
      <c r="B56" s="35"/>
      <c r="C56" s="2" t="s">
        <v>5</v>
      </c>
      <c r="D56" s="2">
        <v>8</v>
      </c>
      <c r="E56" s="2">
        <v>7.13</v>
      </c>
      <c r="F56" s="12">
        <v>41122</v>
      </c>
      <c r="G56" s="18">
        <v>2014</v>
      </c>
      <c r="H56" s="2">
        <v>0</v>
      </c>
      <c r="I56" s="21">
        <v>1</v>
      </c>
      <c r="J56" s="2">
        <v>7</v>
      </c>
      <c r="K56" s="24">
        <v>7.8430000000000009</v>
      </c>
      <c r="L56" s="11">
        <v>0.89251561902333276</v>
      </c>
      <c r="M56" s="26">
        <f>J56/((8760)*(E56/1000))</f>
        <v>0.11207387910110345</v>
      </c>
    </row>
    <row r="57" spans="1:13" x14ac:dyDescent="0.25">
      <c r="A57" s="35">
        <v>2450</v>
      </c>
      <c r="B57" s="35"/>
      <c r="C57" s="2" t="s">
        <v>5</v>
      </c>
      <c r="D57" s="2">
        <v>3</v>
      </c>
      <c r="E57" s="2">
        <v>44.8</v>
      </c>
      <c r="F57" s="12">
        <v>40575</v>
      </c>
      <c r="G57" s="18">
        <v>2013</v>
      </c>
      <c r="H57" s="2">
        <v>0</v>
      </c>
      <c r="I57" s="21">
        <v>1</v>
      </c>
      <c r="J57" s="2">
        <v>44</v>
      </c>
      <c r="K57" s="24">
        <v>49.28</v>
      </c>
      <c r="L57" s="11">
        <v>0.89285714285714279</v>
      </c>
      <c r="M57" s="26">
        <f>J57/((8760)*(E57/1000))</f>
        <v>0.11211676451402479</v>
      </c>
    </row>
    <row r="58" spans="1:13" x14ac:dyDescent="0.25">
      <c r="A58" s="35">
        <v>2433</v>
      </c>
      <c r="B58" s="35"/>
      <c r="C58" s="2" t="s">
        <v>5</v>
      </c>
      <c r="D58" s="2">
        <v>6</v>
      </c>
      <c r="E58" s="2">
        <v>8.14</v>
      </c>
      <c r="F58" s="12">
        <v>40603</v>
      </c>
      <c r="G58" s="18">
        <v>2012</v>
      </c>
      <c r="H58" s="2">
        <v>0</v>
      </c>
      <c r="I58" s="21">
        <v>1</v>
      </c>
      <c r="J58" s="2">
        <v>8</v>
      </c>
      <c r="K58" s="24">
        <v>8.9540000000000006</v>
      </c>
      <c r="L58" s="11">
        <v>0.89345543890998436</v>
      </c>
      <c r="M58" s="26">
        <f>J58/((8760)*(E58/1000))</f>
        <v>0.1121918930138108</v>
      </c>
    </row>
    <row r="59" spans="1:13" x14ac:dyDescent="0.25">
      <c r="A59" s="35">
        <v>2433</v>
      </c>
      <c r="B59" s="35"/>
      <c r="C59" s="2" t="s">
        <v>5</v>
      </c>
      <c r="D59" s="2">
        <v>6</v>
      </c>
      <c r="E59" s="2">
        <v>8.14</v>
      </c>
      <c r="F59" s="12">
        <v>40603</v>
      </c>
      <c r="G59" s="18">
        <v>2014</v>
      </c>
      <c r="H59" s="2">
        <v>0</v>
      </c>
      <c r="I59" s="21">
        <v>1</v>
      </c>
      <c r="J59" s="2">
        <v>8</v>
      </c>
      <c r="K59" s="24">
        <v>8.9540000000000006</v>
      </c>
      <c r="L59" s="11">
        <v>0.89345543890998436</v>
      </c>
      <c r="M59" s="26">
        <f>J59/((8760)*(E59/1000))</f>
        <v>0.1121918930138108</v>
      </c>
    </row>
    <row r="60" spans="1:13" x14ac:dyDescent="0.25">
      <c r="A60" s="35">
        <v>8389</v>
      </c>
      <c r="B60" s="35"/>
      <c r="C60" s="2" t="s">
        <v>5</v>
      </c>
      <c r="D60" s="2">
        <v>6</v>
      </c>
      <c r="E60" s="2">
        <v>5.0599999999999996</v>
      </c>
      <c r="F60" s="12">
        <v>41153</v>
      </c>
      <c r="G60" s="18">
        <v>2013</v>
      </c>
      <c r="H60" s="2">
        <v>0</v>
      </c>
      <c r="I60" s="21">
        <v>1</v>
      </c>
      <c r="J60" s="2">
        <v>5</v>
      </c>
      <c r="K60" s="24">
        <v>5.5659999999999998</v>
      </c>
      <c r="L60" s="11">
        <v>0.89831117499101687</v>
      </c>
      <c r="M60" s="26">
        <f>J60/((8760)*(E60/1000))</f>
        <v>0.11280163156279893</v>
      </c>
    </row>
    <row r="61" spans="1:13" x14ac:dyDescent="0.25">
      <c r="A61" s="35">
        <v>170</v>
      </c>
      <c r="B61" s="35"/>
      <c r="C61" s="2" t="s">
        <v>5</v>
      </c>
      <c r="D61" s="2">
        <v>2</v>
      </c>
      <c r="E61" s="2">
        <v>3.024</v>
      </c>
      <c r="F61" s="12">
        <v>40087</v>
      </c>
      <c r="G61" s="18">
        <v>2012</v>
      </c>
      <c r="H61" s="2">
        <v>0</v>
      </c>
      <c r="I61" s="21">
        <v>1</v>
      </c>
      <c r="J61" s="2">
        <v>3</v>
      </c>
      <c r="K61" s="24">
        <v>3.3264000000000005</v>
      </c>
      <c r="L61" s="11">
        <v>0.90187590187590172</v>
      </c>
      <c r="M61" s="26">
        <f>J61/((8760)*(E61/1000))</f>
        <v>0.1132492570848735</v>
      </c>
    </row>
    <row r="62" spans="1:13" x14ac:dyDescent="0.25">
      <c r="A62" s="35">
        <v>458</v>
      </c>
      <c r="B62" s="35"/>
      <c r="C62" s="2" t="s">
        <v>5</v>
      </c>
      <c r="D62" s="2">
        <v>6</v>
      </c>
      <c r="E62" s="2">
        <v>4.032</v>
      </c>
      <c r="F62" s="12">
        <v>40210</v>
      </c>
      <c r="G62" s="18">
        <v>2013</v>
      </c>
      <c r="H62" s="2">
        <v>0</v>
      </c>
      <c r="I62" s="21">
        <v>1</v>
      </c>
      <c r="J62" s="2">
        <v>4</v>
      </c>
      <c r="K62" s="24">
        <v>4.4352</v>
      </c>
      <c r="L62" s="11">
        <v>0.90187590187590183</v>
      </c>
      <c r="M62" s="26">
        <f>J62/((8760)*(E62/1000))</f>
        <v>0.11324925708487352</v>
      </c>
    </row>
    <row r="63" spans="1:13" x14ac:dyDescent="0.25">
      <c r="A63" s="35">
        <v>2247</v>
      </c>
      <c r="B63" s="35"/>
      <c r="C63" s="2" t="s">
        <v>5</v>
      </c>
      <c r="D63" s="2">
        <v>2</v>
      </c>
      <c r="E63" s="2">
        <v>4.0250000000000004</v>
      </c>
      <c r="F63" s="12">
        <v>40603</v>
      </c>
      <c r="G63" s="18">
        <v>2012</v>
      </c>
      <c r="H63" s="2">
        <v>0</v>
      </c>
      <c r="I63" s="21">
        <v>1</v>
      </c>
      <c r="J63" s="2">
        <v>4</v>
      </c>
      <c r="K63" s="24">
        <v>4.4275000000000011</v>
      </c>
      <c r="L63" s="11">
        <v>0.9034443817052511</v>
      </c>
      <c r="M63" s="26">
        <f>J63/((8760)*(E63/1000))</f>
        <v>0.11344621231458635</v>
      </c>
    </row>
    <row r="64" spans="1:13" x14ac:dyDescent="0.25">
      <c r="A64" s="35">
        <v>2247</v>
      </c>
      <c r="B64" s="35"/>
      <c r="C64" s="2" t="s">
        <v>5</v>
      </c>
      <c r="D64" s="2">
        <v>2</v>
      </c>
      <c r="E64" s="2">
        <v>4.0250000000000004</v>
      </c>
      <c r="F64" s="12">
        <v>40603</v>
      </c>
      <c r="G64" s="18">
        <v>2014</v>
      </c>
      <c r="H64" s="2">
        <v>0</v>
      </c>
      <c r="I64" s="21">
        <v>1</v>
      </c>
      <c r="J64" s="2">
        <v>4</v>
      </c>
      <c r="K64" s="24">
        <v>4.4275000000000011</v>
      </c>
      <c r="L64" s="11">
        <v>0.9034443817052511</v>
      </c>
      <c r="M64" s="26">
        <f>J64/((8760)*(E64/1000))</f>
        <v>0.11344621231458635</v>
      </c>
    </row>
    <row r="65" spans="1:13" x14ac:dyDescent="0.25">
      <c r="A65" s="35">
        <v>1717</v>
      </c>
      <c r="B65" s="35"/>
      <c r="C65" s="2" t="s">
        <v>5</v>
      </c>
      <c r="D65" s="2">
        <v>2</v>
      </c>
      <c r="E65" s="2">
        <v>7</v>
      </c>
      <c r="F65" s="12">
        <v>40422</v>
      </c>
      <c r="G65" s="18">
        <v>2012</v>
      </c>
      <c r="H65" s="2">
        <v>0</v>
      </c>
      <c r="I65" s="21">
        <v>1</v>
      </c>
      <c r="J65" s="2">
        <v>7</v>
      </c>
      <c r="K65" s="24">
        <v>7.7000000000000011</v>
      </c>
      <c r="L65" s="11">
        <v>0.90909090909090895</v>
      </c>
      <c r="M65" s="26">
        <f>J65/((8760)*(E65/1000))</f>
        <v>0.11415525114155251</v>
      </c>
    </row>
    <row r="66" spans="1:13" x14ac:dyDescent="0.25">
      <c r="A66" s="35">
        <v>1717</v>
      </c>
      <c r="B66" s="35"/>
      <c r="C66" s="2" t="s">
        <v>5</v>
      </c>
      <c r="D66" s="2">
        <v>2</v>
      </c>
      <c r="E66" s="2">
        <v>7</v>
      </c>
      <c r="F66" s="12">
        <v>40422</v>
      </c>
      <c r="G66" s="18">
        <v>2014</v>
      </c>
      <c r="H66" s="2">
        <v>0</v>
      </c>
      <c r="I66" s="21">
        <v>1</v>
      </c>
      <c r="J66" s="2">
        <v>7</v>
      </c>
      <c r="K66" s="24">
        <v>7.7000000000000011</v>
      </c>
      <c r="L66" s="11">
        <v>0.90909090909090895</v>
      </c>
      <c r="M66" s="26">
        <f>J66/((8760)*(E66/1000))</f>
        <v>0.11415525114155251</v>
      </c>
    </row>
    <row r="67" spans="1:13" x14ac:dyDescent="0.25">
      <c r="A67" s="35">
        <v>176</v>
      </c>
      <c r="B67" s="35"/>
      <c r="C67" s="2" t="s">
        <v>5</v>
      </c>
      <c r="D67" s="2">
        <v>2</v>
      </c>
      <c r="E67" s="2">
        <v>3</v>
      </c>
      <c r="F67" s="12">
        <v>40087</v>
      </c>
      <c r="G67" s="18">
        <v>2013</v>
      </c>
      <c r="H67" s="2">
        <v>0</v>
      </c>
      <c r="I67" s="21">
        <v>1</v>
      </c>
      <c r="J67" s="2">
        <v>3</v>
      </c>
      <c r="K67" s="24">
        <v>3.3000000000000003</v>
      </c>
      <c r="L67" s="11">
        <v>0.90909090909090906</v>
      </c>
      <c r="M67" s="26">
        <f>J67/((8760)*(E67/1000))</f>
        <v>0.11415525114155251</v>
      </c>
    </row>
    <row r="68" spans="1:13" x14ac:dyDescent="0.25">
      <c r="A68" s="35">
        <v>182</v>
      </c>
      <c r="B68" s="35"/>
      <c r="C68" s="2" t="s">
        <v>5</v>
      </c>
      <c r="D68" s="2">
        <v>2</v>
      </c>
      <c r="E68" s="2">
        <v>4</v>
      </c>
      <c r="F68" s="12">
        <v>40057</v>
      </c>
      <c r="G68" s="18">
        <v>2011</v>
      </c>
      <c r="H68" s="2">
        <v>0</v>
      </c>
      <c r="I68" s="21">
        <v>1</v>
      </c>
      <c r="J68" s="2">
        <v>4</v>
      </c>
      <c r="K68" s="24">
        <v>4.4000000000000004</v>
      </c>
      <c r="L68" s="11">
        <v>0.90909090909090906</v>
      </c>
      <c r="M68" s="26">
        <f>J68/((8760)*(E68/1000))</f>
        <v>0.11415525114155252</v>
      </c>
    </row>
    <row r="69" spans="1:13" x14ac:dyDescent="0.25">
      <c r="A69" s="35">
        <v>2361</v>
      </c>
      <c r="B69" s="35"/>
      <c r="C69" s="2" t="s">
        <v>5</v>
      </c>
      <c r="D69" s="2">
        <v>8</v>
      </c>
      <c r="E69" s="2">
        <v>4.9950000000000001</v>
      </c>
      <c r="F69" s="12">
        <v>40603</v>
      </c>
      <c r="G69" s="18">
        <v>2014</v>
      </c>
      <c r="H69" s="2">
        <v>0</v>
      </c>
      <c r="I69" s="21">
        <v>1</v>
      </c>
      <c r="J69" s="2">
        <v>5</v>
      </c>
      <c r="K69" s="24">
        <v>5.4945000000000004</v>
      </c>
      <c r="L69" s="11">
        <v>0.91000091000090999</v>
      </c>
      <c r="M69" s="26">
        <f>J69/((8760)*(E69/1000))</f>
        <v>0.11426952066221473</v>
      </c>
    </row>
    <row r="70" spans="1:13" x14ac:dyDescent="0.25">
      <c r="A70" s="35">
        <v>3300</v>
      </c>
      <c r="B70" s="35"/>
      <c r="C70" s="2" t="s">
        <v>5</v>
      </c>
      <c r="D70" s="2">
        <v>5</v>
      </c>
      <c r="E70" s="2">
        <v>9.99</v>
      </c>
      <c r="F70" s="12">
        <v>40664</v>
      </c>
      <c r="G70" s="18">
        <v>2013</v>
      </c>
      <c r="H70" s="2">
        <v>0</v>
      </c>
      <c r="I70" s="21">
        <v>1</v>
      </c>
      <c r="J70" s="2">
        <v>10</v>
      </c>
      <c r="K70" s="24">
        <v>10.989000000000001</v>
      </c>
      <c r="L70" s="11">
        <v>0.91000091000090999</v>
      </c>
      <c r="M70" s="26">
        <f>J70/((8760)*(E70/1000))</f>
        <v>0.11426952066221473</v>
      </c>
    </row>
    <row r="71" spans="1:13" x14ac:dyDescent="0.25">
      <c r="A71" s="35">
        <v>1319</v>
      </c>
      <c r="B71" s="35"/>
      <c r="C71" s="2" t="s">
        <v>5</v>
      </c>
      <c r="D71" s="2">
        <v>8</v>
      </c>
      <c r="E71" s="2">
        <v>2.99</v>
      </c>
      <c r="F71" s="12">
        <v>40513</v>
      </c>
      <c r="G71" s="18">
        <v>2011</v>
      </c>
      <c r="H71" s="2">
        <v>0</v>
      </c>
      <c r="I71" s="21">
        <v>1</v>
      </c>
      <c r="J71" s="2">
        <v>3</v>
      </c>
      <c r="K71" s="24">
        <v>3.2890000000000006</v>
      </c>
      <c r="L71" s="11">
        <v>0.91213134691395548</v>
      </c>
      <c r="M71" s="26">
        <f>J71/((8760)*(E71/1000))</f>
        <v>0.11453704127914968</v>
      </c>
    </row>
    <row r="72" spans="1:13" x14ac:dyDescent="0.25">
      <c r="A72" s="35">
        <v>1319</v>
      </c>
      <c r="B72" s="35"/>
      <c r="C72" s="2" t="s">
        <v>5</v>
      </c>
      <c r="D72" s="2">
        <v>8</v>
      </c>
      <c r="E72" s="2">
        <v>2.99</v>
      </c>
      <c r="F72" s="12">
        <v>40513</v>
      </c>
      <c r="G72" s="18">
        <v>2013</v>
      </c>
      <c r="H72" s="2">
        <v>0</v>
      </c>
      <c r="I72" s="21">
        <v>1</v>
      </c>
      <c r="J72" s="2">
        <v>3</v>
      </c>
      <c r="K72" s="24">
        <v>3.2890000000000006</v>
      </c>
      <c r="L72" s="11">
        <v>0.91213134691395548</v>
      </c>
      <c r="M72" s="26">
        <f>J72/((8760)*(E72/1000))</f>
        <v>0.11453704127914968</v>
      </c>
    </row>
    <row r="73" spans="1:13" x14ac:dyDescent="0.25">
      <c r="A73" s="35">
        <v>1458</v>
      </c>
      <c r="B73" s="35"/>
      <c r="C73" s="2" t="s">
        <v>5</v>
      </c>
      <c r="D73" s="2">
        <v>8</v>
      </c>
      <c r="E73" s="2">
        <v>2.99</v>
      </c>
      <c r="F73" s="12">
        <v>40513</v>
      </c>
      <c r="G73" s="18">
        <v>2011</v>
      </c>
      <c r="H73" s="2">
        <v>0</v>
      </c>
      <c r="I73" s="21">
        <v>1</v>
      </c>
      <c r="J73" s="2">
        <v>3</v>
      </c>
      <c r="K73" s="24">
        <v>3.2890000000000006</v>
      </c>
      <c r="L73" s="11">
        <v>0.91213134691395548</v>
      </c>
      <c r="M73" s="26">
        <f>J73/((8760)*(E73/1000))</f>
        <v>0.11453704127914968</v>
      </c>
    </row>
    <row r="74" spans="1:13" x14ac:dyDescent="0.25">
      <c r="A74" s="35">
        <v>1458</v>
      </c>
      <c r="B74" s="35"/>
      <c r="C74" s="2" t="s">
        <v>5</v>
      </c>
      <c r="D74" s="2">
        <v>8</v>
      </c>
      <c r="E74" s="2">
        <v>2.99</v>
      </c>
      <c r="F74" s="12">
        <v>40513</v>
      </c>
      <c r="G74" s="18">
        <v>2014</v>
      </c>
      <c r="H74" s="2">
        <v>0</v>
      </c>
      <c r="I74" s="21">
        <v>1</v>
      </c>
      <c r="J74" s="2">
        <v>3</v>
      </c>
      <c r="K74" s="24">
        <v>3.2890000000000006</v>
      </c>
      <c r="L74" s="11">
        <v>0.91213134691395548</v>
      </c>
      <c r="M74" s="26">
        <f>J74/((8760)*(E74/1000))</f>
        <v>0.11453704127914968</v>
      </c>
    </row>
    <row r="75" spans="1:13" x14ac:dyDescent="0.25">
      <c r="A75" s="35">
        <v>8329</v>
      </c>
      <c r="B75" s="35"/>
      <c r="C75" s="2" t="s">
        <v>5</v>
      </c>
      <c r="D75" s="2">
        <v>8</v>
      </c>
      <c r="E75" s="2">
        <v>2.99</v>
      </c>
      <c r="F75" s="12">
        <v>41122</v>
      </c>
      <c r="G75" s="18">
        <v>2013</v>
      </c>
      <c r="H75" s="2">
        <v>0</v>
      </c>
      <c r="I75" s="21">
        <v>1</v>
      </c>
      <c r="J75" s="2">
        <v>3</v>
      </c>
      <c r="K75" s="24">
        <v>3.2890000000000006</v>
      </c>
      <c r="L75" s="11">
        <v>0.91213134691395548</v>
      </c>
      <c r="M75" s="26">
        <f>J75/((8760)*(E75/1000))</f>
        <v>0.11453704127914968</v>
      </c>
    </row>
    <row r="76" spans="1:13" x14ac:dyDescent="0.25">
      <c r="A76" s="35">
        <v>8351</v>
      </c>
      <c r="B76" s="35"/>
      <c r="C76" s="2" t="s">
        <v>5</v>
      </c>
      <c r="D76" s="2">
        <v>13</v>
      </c>
      <c r="E76" s="2">
        <v>2.99</v>
      </c>
      <c r="F76" s="12">
        <v>41153</v>
      </c>
      <c r="G76" s="18">
        <v>2013</v>
      </c>
      <c r="H76" s="2">
        <v>0</v>
      </c>
      <c r="I76" s="21">
        <v>1</v>
      </c>
      <c r="J76" s="2">
        <v>3</v>
      </c>
      <c r="K76" s="24">
        <v>3.2890000000000006</v>
      </c>
      <c r="L76" s="11">
        <v>0.91213134691395548</v>
      </c>
      <c r="M76" s="26">
        <f>J76/((8760)*(E76/1000))</f>
        <v>0.11453704127914968</v>
      </c>
    </row>
    <row r="77" spans="1:13" x14ac:dyDescent="0.25">
      <c r="A77" s="35">
        <v>8351</v>
      </c>
      <c r="B77" s="35"/>
      <c r="C77" s="2" t="s">
        <v>5</v>
      </c>
      <c r="D77" s="2">
        <v>13</v>
      </c>
      <c r="E77" s="2">
        <v>2.99</v>
      </c>
      <c r="F77" s="12">
        <v>41153</v>
      </c>
      <c r="G77" s="18">
        <v>2014</v>
      </c>
      <c r="H77" s="2">
        <v>0</v>
      </c>
      <c r="I77" s="21">
        <v>1</v>
      </c>
      <c r="J77" s="2">
        <v>3</v>
      </c>
      <c r="K77" s="24">
        <v>3.2890000000000006</v>
      </c>
      <c r="L77" s="11">
        <v>0.91213134691395548</v>
      </c>
      <c r="M77" s="26">
        <f>J77/((8760)*(E77/1000))</f>
        <v>0.11453704127914968</v>
      </c>
    </row>
    <row r="78" spans="1:13" x14ac:dyDescent="0.25">
      <c r="A78" s="35">
        <v>8422</v>
      </c>
      <c r="B78" s="35"/>
      <c r="C78" s="2" t="s">
        <v>5</v>
      </c>
      <c r="D78" s="2">
        <v>6</v>
      </c>
      <c r="E78" s="2">
        <v>2.99</v>
      </c>
      <c r="F78" s="12">
        <v>41244</v>
      </c>
      <c r="G78" s="18">
        <v>2013</v>
      </c>
      <c r="H78" s="2">
        <v>0</v>
      </c>
      <c r="I78" s="21">
        <v>1</v>
      </c>
      <c r="J78" s="2">
        <v>3</v>
      </c>
      <c r="K78" s="24">
        <v>3.2890000000000006</v>
      </c>
      <c r="L78" s="11">
        <v>0.91213134691395548</v>
      </c>
      <c r="M78" s="26">
        <f>J78/((8760)*(E78/1000))</f>
        <v>0.11453704127914968</v>
      </c>
    </row>
    <row r="79" spans="1:13" x14ac:dyDescent="0.25">
      <c r="A79" s="35">
        <v>8422</v>
      </c>
      <c r="B79" s="35"/>
      <c r="C79" s="2" t="s">
        <v>5</v>
      </c>
      <c r="D79" s="2">
        <v>6</v>
      </c>
      <c r="E79" s="2">
        <v>2.99</v>
      </c>
      <c r="F79" s="12">
        <v>41244</v>
      </c>
      <c r="G79" s="18">
        <v>2014</v>
      </c>
      <c r="H79" s="2">
        <v>0</v>
      </c>
      <c r="I79" s="21">
        <v>1</v>
      </c>
      <c r="J79" s="2">
        <v>3</v>
      </c>
      <c r="K79" s="24">
        <v>3.2890000000000006</v>
      </c>
      <c r="L79" s="11">
        <v>0.91213134691395548</v>
      </c>
      <c r="M79" s="26">
        <f>J79/((8760)*(E79/1000))</f>
        <v>0.11453704127914968</v>
      </c>
    </row>
    <row r="80" spans="1:13" x14ac:dyDescent="0.25">
      <c r="A80" s="35">
        <v>8362</v>
      </c>
      <c r="B80" s="35"/>
      <c r="C80" s="2" t="s">
        <v>5</v>
      </c>
      <c r="D80" s="2">
        <v>13</v>
      </c>
      <c r="E80" s="2">
        <v>7.9550000000000001</v>
      </c>
      <c r="F80" s="12">
        <v>41122</v>
      </c>
      <c r="G80" s="18">
        <v>2013</v>
      </c>
      <c r="H80" s="2">
        <v>0</v>
      </c>
      <c r="I80" s="21">
        <v>1</v>
      </c>
      <c r="J80" s="2">
        <v>8</v>
      </c>
      <c r="K80" s="24">
        <v>8.7505000000000006</v>
      </c>
      <c r="L80" s="11">
        <v>0.91423347237300723</v>
      </c>
      <c r="M80" s="26">
        <f>J80/((8760)*(E80/1000))</f>
        <v>0.11480100680482967</v>
      </c>
    </row>
    <row r="81" spans="1:13" x14ac:dyDescent="0.25">
      <c r="A81" s="35">
        <v>3153</v>
      </c>
      <c r="B81" s="35"/>
      <c r="C81" s="2" t="s">
        <v>5</v>
      </c>
      <c r="D81" s="2">
        <v>5</v>
      </c>
      <c r="E81" s="2">
        <v>5.94</v>
      </c>
      <c r="F81" s="12">
        <v>40695</v>
      </c>
      <c r="G81" s="18">
        <v>2012</v>
      </c>
      <c r="H81" s="2">
        <v>0</v>
      </c>
      <c r="I81" s="21">
        <v>1</v>
      </c>
      <c r="J81" s="2">
        <v>6</v>
      </c>
      <c r="K81" s="24">
        <v>6.5340000000000007</v>
      </c>
      <c r="L81" s="11">
        <v>0.9182736455463727</v>
      </c>
      <c r="M81" s="26">
        <f>J81/((8760)*(E81/1000))</f>
        <v>0.11530833448641668</v>
      </c>
    </row>
    <row r="82" spans="1:13" x14ac:dyDescent="0.25">
      <c r="A82" s="35">
        <v>3153</v>
      </c>
      <c r="B82" s="35"/>
      <c r="C82" s="2" t="s">
        <v>5</v>
      </c>
      <c r="D82" s="2">
        <v>5</v>
      </c>
      <c r="E82" s="2">
        <v>5.94</v>
      </c>
      <c r="F82" s="12">
        <v>40695</v>
      </c>
      <c r="G82" s="18">
        <v>2013</v>
      </c>
      <c r="H82" s="2">
        <v>0</v>
      </c>
      <c r="I82" s="21">
        <v>1</v>
      </c>
      <c r="J82" s="2">
        <v>6</v>
      </c>
      <c r="K82" s="24">
        <v>6.5340000000000007</v>
      </c>
      <c r="L82" s="11">
        <v>0.9182736455463727</v>
      </c>
      <c r="M82" s="26">
        <f>J82/((8760)*(E82/1000))</f>
        <v>0.11530833448641668</v>
      </c>
    </row>
    <row r="83" spans="1:13" x14ac:dyDescent="0.25">
      <c r="A83" s="35">
        <v>3153</v>
      </c>
      <c r="B83" s="35"/>
      <c r="C83" s="2" t="s">
        <v>5</v>
      </c>
      <c r="D83" s="2">
        <v>5</v>
      </c>
      <c r="E83" s="2">
        <v>5.94</v>
      </c>
      <c r="F83" s="12">
        <v>40695</v>
      </c>
      <c r="G83" s="18">
        <v>2014</v>
      </c>
      <c r="H83" s="2">
        <v>0</v>
      </c>
      <c r="I83" s="21">
        <v>1</v>
      </c>
      <c r="J83" s="2">
        <v>6</v>
      </c>
      <c r="K83" s="24">
        <v>6.5340000000000007</v>
      </c>
      <c r="L83" s="11">
        <v>0.9182736455463727</v>
      </c>
      <c r="M83" s="26">
        <f>J83/((8760)*(E83/1000))</f>
        <v>0.11530833448641668</v>
      </c>
    </row>
    <row r="84" spans="1:13" x14ac:dyDescent="0.25">
      <c r="A84" s="35">
        <v>8391</v>
      </c>
      <c r="B84" s="35"/>
      <c r="C84" s="2" t="s">
        <v>5</v>
      </c>
      <c r="D84" s="2">
        <v>6</v>
      </c>
      <c r="E84" s="2">
        <v>3.91</v>
      </c>
      <c r="F84" s="12">
        <v>41183</v>
      </c>
      <c r="G84" s="18">
        <v>2014</v>
      </c>
      <c r="H84" s="2">
        <v>0</v>
      </c>
      <c r="I84" s="21">
        <v>1</v>
      </c>
      <c r="J84" s="2">
        <v>4</v>
      </c>
      <c r="K84" s="24">
        <v>4.3010000000000002</v>
      </c>
      <c r="L84" s="11">
        <v>0.93001627528481745</v>
      </c>
      <c r="M84" s="26">
        <f>J84/((8760)*(E84/1000))</f>
        <v>0.11678286561795652</v>
      </c>
    </row>
    <row r="85" spans="1:13" x14ac:dyDescent="0.25">
      <c r="A85" s="35">
        <v>1292</v>
      </c>
      <c r="B85" s="35"/>
      <c r="C85" s="2" t="s">
        <v>5</v>
      </c>
      <c r="D85" s="2">
        <v>2</v>
      </c>
      <c r="E85" s="2">
        <v>5.85</v>
      </c>
      <c r="F85" s="12">
        <v>40391</v>
      </c>
      <c r="G85" s="18">
        <v>2011</v>
      </c>
      <c r="H85" s="2">
        <v>0</v>
      </c>
      <c r="I85" s="21">
        <v>1</v>
      </c>
      <c r="J85" s="2">
        <v>6</v>
      </c>
      <c r="K85" s="24">
        <v>6.4350000000000005</v>
      </c>
      <c r="L85" s="11">
        <v>0.93240093240093236</v>
      </c>
      <c r="M85" s="26">
        <f>J85/((8760)*(E85/1000))</f>
        <v>0.1170823088631308</v>
      </c>
    </row>
    <row r="86" spans="1:13" x14ac:dyDescent="0.25">
      <c r="A86" s="35">
        <v>1292</v>
      </c>
      <c r="B86" s="35"/>
      <c r="C86" s="2" t="s">
        <v>5</v>
      </c>
      <c r="D86" s="2">
        <v>2</v>
      </c>
      <c r="E86" s="2">
        <v>5.85</v>
      </c>
      <c r="F86" s="12">
        <v>40391</v>
      </c>
      <c r="G86" s="18">
        <v>2012</v>
      </c>
      <c r="H86" s="2">
        <v>0</v>
      </c>
      <c r="I86" s="21">
        <v>1</v>
      </c>
      <c r="J86" s="2">
        <v>6</v>
      </c>
      <c r="K86" s="24">
        <v>6.4350000000000005</v>
      </c>
      <c r="L86" s="11">
        <v>0.93240093240093236</v>
      </c>
      <c r="M86" s="26">
        <f>J86/((8760)*(E86/1000))</f>
        <v>0.1170823088631308</v>
      </c>
    </row>
    <row r="87" spans="1:13" x14ac:dyDescent="0.25">
      <c r="A87" s="35">
        <v>1292</v>
      </c>
      <c r="B87" s="35"/>
      <c r="C87" s="2" t="s">
        <v>5</v>
      </c>
      <c r="D87" s="2">
        <v>2</v>
      </c>
      <c r="E87" s="2">
        <v>5.85</v>
      </c>
      <c r="F87" s="12">
        <v>40391</v>
      </c>
      <c r="G87" s="18">
        <v>2013</v>
      </c>
      <c r="H87" s="2">
        <v>0</v>
      </c>
      <c r="I87" s="21">
        <v>1</v>
      </c>
      <c r="J87" s="2">
        <v>6</v>
      </c>
      <c r="K87" s="24">
        <v>6.4350000000000005</v>
      </c>
      <c r="L87" s="11">
        <v>0.93240093240093236</v>
      </c>
      <c r="M87" s="26">
        <f>J87/((8760)*(E87/1000))</f>
        <v>0.1170823088631308</v>
      </c>
    </row>
    <row r="88" spans="1:13" x14ac:dyDescent="0.25">
      <c r="A88" s="35">
        <v>1292</v>
      </c>
      <c r="B88" s="35"/>
      <c r="C88" s="2" t="s">
        <v>5</v>
      </c>
      <c r="D88" s="2">
        <v>2</v>
      </c>
      <c r="E88" s="2">
        <v>5.85</v>
      </c>
      <c r="F88" s="12">
        <v>40391</v>
      </c>
      <c r="G88" s="18">
        <v>2014</v>
      </c>
      <c r="H88" s="2">
        <v>0</v>
      </c>
      <c r="I88" s="21">
        <v>1</v>
      </c>
      <c r="J88" s="2">
        <v>6</v>
      </c>
      <c r="K88" s="24">
        <v>6.4350000000000005</v>
      </c>
      <c r="L88" s="11">
        <v>0.93240093240093236</v>
      </c>
      <c r="M88" s="26">
        <f>J88/((8760)*(E88/1000))</f>
        <v>0.1170823088631308</v>
      </c>
    </row>
    <row r="89" spans="1:13" x14ac:dyDescent="0.25">
      <c r="A89" s="35">
        <v>8363</v>
      </c>
      <c r="B89" s="35"/>
      <c r="C89" s="2" t="s">
        <v>5</v>
      </c>
      <c r="D89" s="2">
        <v>13</v>
      </c>
      <c r="E89" s="2">
        <v>3.87</v>
      </c>
      <c r="F89" s="12">
        <v>41153</v>
      </c>
      <c r="G89" s="18">
        <v>2013</v>
      </c>
      <c r="H89" s="2">
        <v>0</v>
      </c>
      <c r="I89" s="21">
        <v>1</v>
      </c>
      <c r="J89" s="2">
        <v>4</v>
      </c>
      <c r="K89" s="24">
        <v>4.2570000000000006</v>
      </c>
      <c r="L89" s="11">
        <v>0.93962884660559065</v>
      </c>
      <c r="M89" s="26">
        <f>J89/((8760)*(E89/1000))</f>
        <v>0.11798992366051939</v>
      </c>
    </row>
    <row r="90" spans="1:13" x14ac:dyDescent="0.25">
      <c r="A90" s="35">
        <v>8373</v>
      </c>
      <c r="B90" s="35"/>
      <c r="C90" s="2" t="s">
        <v>5</v>
      </c>
      <c r="D90" s="2">
        <v>13</v>
      </c>
      <c r="E90" s="2">
        <v>3.87</v>
      </c>
      <c r="F90" s="12">
        <v>41153</v>
      </c>
      <c r="G90" s="18">
        <v>2013</v>
      </c>
      <c r="H90" s="2">
        <v>0</v>
      </c>
      <c r="I90" s="21">
        <v>1</v>
      </c>
      <c r="J90" s="2">
        <v>4</v>
      </c>
      <c r="K90" s="24">
        <v>4.2570000000000006</v>
      </c>
      <c r="L90" s="11">
        <v>0.93962884660559065</v>
      </c>
      <c r="M90" s="26">
        <f>J90/((8760)*(E90/1000))</f>
        <v>0.11798992366051939</v>
      </c>
    </row>
    <row r="91" spans="1:13" x14ac:dyDescent="0.25">
      <c r="A91" s="35">
        <v>8340</v>
      </c>
      <c r="B91" s="35"/>
      <c r="C91" s="2" t="s">
        <v>5</v>
      </c>
      <c r="D91" s="2">
        <v>8</v>
      </c>
      <c r="E91" s="2">
        <v>5.8049999999999997</v>
      </c>
      <c r="F91" s="12">
        <v>41153</v>
      </c>
      <c r="G91" s="18">
        <v>2013</v>
      </c>
      <c r="H91" s="2">
        <v>0</v>
      </c>
      <c r="I91" s="21">
        <v>1</v>
      </c>
      <c r="J91" s="2">
        <v>6</v>
      </c>
      <c r="K91" s="24">
        <v>6.3855000000000004</v>
      </c>
      <c r="L91" s="11">
        <v>0.93962884660559076</v>
      </c>
      <c r="M91" s="26">
        <f>J91/((8760)*(E91/1000))</f>
        <v>0.1179899236605194</v>
      </c>
    </row>
    <row r="92" spans="1:13" x14ac:dyDescent="0.25">
      <c r="A92" s="35">
        <v>8354</v>
      </c>
      <c r="B92" s="35"/>
      <c r="C92" s="2" t="s">
        <v>5</v>
      </c>
      <c r="D92" s="2">
        <v>13</v>
      </c>
      <c r="E92" s="2">
        <v>5.8049999999999997</v>
      </c>
      <c r="F92" s="12">
        <v>41122</v>
      </c>
      <c r="G92" s="18">
        <v>2014</v>
      </c>
      <c r="H92" s="2">
        <v>0</v>
      </c>
      <c r="I92" s="21">
        <v>1</v>
      </c>
      <c r="J92" s="2">
        <v>6</v>
      </c>
      <c r="K92" s="24">
        <v>6.3855000000000004</v>
      </c>
      <c r="L92" s="11">
        <v>0.93962884660559076</v>
      </c>
      <c r="M92" s="26">
        <f>J92/((8760)*(E92/1000))</f>
        <v>0.1179899236605194</v>
      </c>
    </row>
    <row r="93" spans="1:13" x14ac:dyDescent="0.25">
      <c r="A93" s="35">
        <v>8414</v>
      </c>
      <c r="B93" s="35"/>
      <c r="C93" s="2" t="s">
        <v>5</v>
      </c>
      <c r="D93" s="2">
        <v>6</v>
      </c>
      <c r="E93" s="2">
        <v>5.8049999999999997</v>
      </c>
      <c r="F93" s="12">
        <v>41183</v>
      </c>
      <c r="G93" s="18">
        <v>2013</v>
      </c>
      <c r="H93" s="2">
        <v>0</v>
      </c>
      <c r="I93" s="21">
        <v>1</v>
      </c>
      <c r="J93" s="2">
        <v>6</v>
      </c>
      <c r="K93" s="24">
        <v>6.3855000000000004</v>
      </c>
      <c r="L93" s="11">
        <v>0.93962884660559076</v>
      </c>
      <c r="M93" s="26">
        <f>J93/((8760)*(E93/1000))</f>
        <v>0.1179899236605194</v>
      </c>
    </row>
    <row r="94" spans="1:13" x14ac:dyDescent="0.25">
      <c r="A94" s="35">
        <v>5880</v>
      </c>
      <c r="B94" s="35"/>
      <c r="C94" s="2" t="s">
        <v>5</v>
      </c>
      <c r="D94" s="2">
        <v>6</v>
      </c>
      <c r="E94" s="2">
        <v>2.88</v>
      </c>
      <c r="F94" s="12">
        <v>41091</v>
      </c>
      <c r="G94" s="18">
        <v>2014</v>
      </c>
      <c r="H94" s="2">
        <v>0</v>
      </c>
      <c r="I94" s="21">
        <v>1</v>
      </c>
      <c r="J94" s="2">
        <v>3</v>
      </c>
      <c r="K94" s="24">
        <v>3.1680000000000001</v>
      </c>
      <c r="L94" s="11">
        <v>0.94696969696969691</v>
      </c>
      <c r="M94" s="26">
        <f>J94/((8760)*(E94/1000))</f>
        <v>0.11891171993911721</v>
      </c>
    </row>
    <row r="95" spans="1:13" x14ac:dyDescent="0.25">
      <c r="A95" s="35">
        <v>2356</v>
      </c>
      <c r="B95" s="35"/>
      <c r="C95" s="2" t="s">
        <v>5</v>
      </c>
      <c r="D95" s="2">
        <v>8</v>
      </c>
      <c r="E95" s="2">
        <v>1.9139999999999999</v>
      </c>
      <c r="F95" s="12">
        <v>40756</v>
      </c>
      <c r="G95" s="18">
        <v>2013</v>
      </c>
      <c r="H95" s="2">
        <v>0</v>
      </c>
      <c r="I95" s="21">
        <v>1</v>
      </c>
      <c r="J95" s="2">
        <v>2</v>
      </c>
      <c r="K95" s="24">
        <v>2.1053999999999999</v>
      </c>
      <c r="L95" s="11">
        <v>0.94993825401348919</v>
      </c>
      <c r="M95" s="26">
        <f>J95/((8760)*(E95/1000))</f>
        <v>0.11928448395146554</v>
      </c>
    </row>
    <row r="96" spans="1:13" x14ac:dyDescent="0.25">
      <c r="A96" s="35">
        <v>2450</v>
      </c>
      <c r="B96" s="35"/>
      <c r="C96" s="2" t="s">
        <v>5</v>
      </c>
      <c r="D96" s="2">
        <v>3</v>
      </c>
      <c r="E96" s="2">
        <v>44.8</v>
      </c>
      <c r="F96" s="12">
        <v>40575</v>
      </c>
      <c r="G96" s="18">
        <v>2014</v>
      </c>
      <c r="H96" s="2">
        <v>0</v>
      </c>
      <c r="I96" s="21">
        <v>1</v>
      </c>
      <c r="J96" s="2">
        <v>47</v>
      </c>
      <c r="K96" s="24">
        <v>49.28</v>
      </c>
      <c r="L96" s="11">
        <v>0.95373376623376627</v>
      </c>
      <c r="M96" s="26">
        <f>J96/((8760)*(E96/1000))</f>
        <v>0.11976108936725376</v>
      </c>
    </row>
    <row r="97" spans="1:13" x14ac:dyDescent="0.25">
      <c r="A97" s="35">
        <v>3306</v>
      </c>
      <c r="B97" s="35"/>
      <c r="C97" s="2" t="s">
        <v>5</v>
      </c>
      <c r="D97" s="2">
        <v>8</v>
      </c>
      <c r="E97" s="2">
        <v>1.9039999999999999</v>
      </c>
      <c r="F97" s="12">
        <v>40756</v>
      </c>
      <c r="G97" s="18">
        <v>2012</v>
      </c>
      <c r="H97" s="2">
        <v>0</v>
      </c>
      <c r="I97" s="21">
        <v>1</v>
      </c>
      <c r="J97" s="2">
        <v>2</v>
      </c>
      <c r="K97" s="24">
        <v>2.0944000000000003</v>
      </c>
      <c r="L97" s="11">
        <v>0.95492742551566068</v>
      </c>
      <c r="M97" s="26">
        <f>J97/((8760)*(E97/1000))</f>
        <v>0.11991097808986607</v>
      </c>
    </row>
    <row r="98" spans="1:13" x14ac:dyDescent="0.25">
      <c r="A98" s="35">
        <v>3306</v>
      </c>
      <c r="B98" s="35"/>
      <c r="C98" s="2" t="s">
        <v>5</v>
      </c>
      <c r="D98" s="2">
        <v>8</v>
      </c>
      <c r="E98" s="2">
        <v>1.9039999999999999</v>
      </c>
      <c r="F98" s="12">
        <v>40756</v>
      </c>
      <c r="G98" s="18">
        <v>2014</v>
      </c>
      <c r="H98" s="2">
        <v>0</v>
      </c>
      <c r="I98" s="21">
        <v>1</v>
      </c>
      <c r="J98" s="2">
        <v>2</v>
      </c>
      <c r="K98" s="24">
        <v>2.0944000000000003</v>
      </c>
      <c r="L98" s="11">
        <v>0.95492742551566068</v>
      </c>
      <c r="M98" s="26">
        <f>J98/((8760)*(E98/1000))</f>
        <v>0.11991097808986607</v>
      </c>
    </row>
    <row r="99" spans="1:13" x14ac:dyDescent="0.25">
      <c r="A99" s="35">
        <v>2159</v>
      </c>
      <c r="B99" s="35"/>
      <c r="C99" s="2" t="s">
        <v>5</v>
      </c>
      <c r="D99" s="2">
        <v>8</v>
      </c>
      <c r="E99" s="2">
        <v>8.5500000000000007</v>
      </c>
      <c r="F99" s="12">
        <v>40634</v>
      </c>
      <c r="G99" s="18">
        <v>2012</v>
      </c>
      <c r="H99" s="2">
        <v>0</v>
      </c>
      <c r="I99" s="21">
        <v>1</v>
      </c>
      <c r="J99" s="2">
        <v>9</v>
      </c>
      <c r="K99" s="24">
        <v>9.4050000000000011</v>
      </c>
      <c r="L99" s="11">
        <v>0.95693779904306209</v>
      </c>
      <c r="M99" s="26">
        <f>J99/((8760)*(E99/1000))</f>
        <v>0.12016342225426581</v>
      </c>
    </row>
    <row r="100" spans="1:13" x14ac:dyDescent="0.25">
      <c r="A100" s="35">
        <v>8356</v>
      </c>
      <c r="B100" s="35"/>
      <c r="C100" s="2" t="s">
        <v>5</v>
      </c>
      <c r="D100" s="2">
        <v>13</v>
      </c>
      <c r="E100" s="2">
        <v>7.59</v>
      </c>
      <c r="F100" s="12">
        <v>41000</v>
      </c>
      <c r="G100" s="18">
        <v>2014</v>
      </c>
      <c r="H100" s="2">
        <v>0</v>
      </c>
      <c r="I100" s="21">
        <v>1</v>
      </c>
      <c r="J100" s="2">
        <v>8</v>
      </c>
      <c r="K100" s="24">
        <v>8.3490000000000002</v>
      </c>
      <c r="L100" s="11">
        <v>0.95819858665708468</v>
      </c>
      <c r="M100" s="26">
        <f>J100/((8760)*(E100/1000))</f>
        <v>0.12032174033365219</v>
      </c>
    </row>
    <row r="101" spans="1:13" x14ac:dyDescent="0.25">
      <c r="A101" s="35">
        <v>334</v>
      </c>
      <c r="B101" s="35"/>
      <c r="C101" s="2" t="s">
        <v>5</v>
      </c>
      <c r="D101" s="2">
        <v>2</v>
      </c>
      <c r="E101" s="2">
        <v>4.7300000000000004</v>
      </c>
      <c r="F101" s="12">
        <v>40026</v>
      </c>
      <c r="G101" s="18">
        <v>2014</v>
      </c>
      <c r="H101" s="2">
        <v>0</v>
      </c>
      <c r="I101" s="21">
        <v>1</v>
      </c>
      <c r="J101" s="2">
        <v>5</v>
      </c>
      <c r="K101" s="24">
        <v>5.2030000000000012</v>
      </c>
      <c r="L101" s="11">
        <v>0.96098404766480849</v>
      </c>
      <c r="M101" s="26">
        <f>J101/((8760)*(E101/1000))</f>
        <v>0.1206715128346221</v>
      </c>
    </row>
    <row r="102" spans="1:13" x14ac:dyDescent="0.25">
      <c r="A102" s="35">
        <v>1153</v>
      </c>
      <c r="B102" s="35"/>
      <c r="C102" s="2" t="s">
        <v>5</v>
      </c>
      <c r="D102" s="2">
        <v>2</v>
      </c>
      <c r="E102" s="2">
        <v>4.7300000000000004</v>
      </c>
      <c r="F102" s="12">
        <v>40360</v>
      </c>
      <c r="G102" s="18">
        <v>2011</v>
      </c>
      <c r="H102" s="2">
        <v>0</v>
      </c>
      <c r="I102" s="21">
        <v>1</v>
      </c>
      <c r="J102" s="2">
        <v>5</v>
      </c>
      <c r="K102" s="24">
        <v>5.2030000000000012</v>
      </c>
      <c r="L102" s="11">
        <v>0.96098404766480849</v>
      </c>
      <c r="M102" s="26">
        <f>J102/((8760)*(E102/1000))</f>
        <v>0.1206715128346221</v>
      </c>
    </row>
    <row r="103" spans="1:13" x14ac:dyDescent="0.25">
      <c r="A103" s="35">
        <v>1153</v>
      </c>
      <c r="B103" s="35"/>
      <c r="C103" s="2" t="s">
        <v>5</v>
      </c>
      <c r="D103" s="2">
        <v>2</v>
      </c>
      <c r="E103" s="2">
        <v>4.7300000000000004</v>
      </c>
      <c r="F103" s="12">
        <v>40360</v>
      </c>
      <c r="G103" s="18">
        <v>2013</v>
      </c>
      <c r="H103" s="2">
        <v>0</v>
      </c>
      <c r="I103" s="21">
        <v>1</v>
      </c>
      <c r="J103" s="2">
        <v>5</v>
      </c>
      <c r="K103" s="24">
        <v>5.2030000000000012</v>
      </c>
      <c r="L103" s="11">
        <v>0.96098404766480849</v>
      </c>
      <c r="M103" s="26">
        <f>J103/((8760)*(E103/1000))</f>
        <v>0.1206715128346221</v>
      </c>
    </row>
    <row r="104" spans="1:13" x14ac:dyDescent="0.25">
      <c r="A104" s="35">
        <v>8416</v>
      </c>
      <c r="B104" s="35"/>
      <c r="C104" s="2" t="s">
        <v>5</v>
      </c>
      <c r="D104" s="2">
        <v>6</v>
      </c>
      <c r="E104" s="2">
        <v>4.7300000000000004</v>
      </c>
      <c r="F104" s="12">
        <v>41214</v>
      </c>
      <c r="G104" s="18">
        <v>2013</v>
      </c>
      <c r="H104" s="2">
        <v>0</v>
      </c>
      <c r="I104" s="21">
        <v>1</v>
      </c>
      <c r="J104" s="2">
        <v>5</v>
      </c>
      <c r="K104" s="24">
        <v>5.2030000000000012</v>
      </c>
      <c r="L104" s="11">
        <v>0.96098404766480849</v>
      </c>
      <c r="M104" s="26">
        <f>J104/((8760)*(E104/1000))</f>
        <v>0.1206715128346221</v>
      </c>
    </row>
    <row r="105" spans="1:13" x14ac:dyDescent="0.25">
      <c r="A105" s="35">
        <v>1434</v>
      </c>
      <c r="B105" s="35"/>
      <c r="C105" s="2" t="s">
        <v>5</v>
      </c>
      <c r="D105" s="2">
        <v>2</v>
      </c>
      <c r="E105" s="2">
        <v>3.78</v>
      </c>
      <c r="F105" s="12">
        <v>40391</v>
      </c>
      <c r="G105" s="18">
        <v>2012</v>
      </c>
      <c r="H105" s="2">
        <v>0</v>
      </c>
      <c r="I105" s="21">
        <v>1</v>
      </c>
      <c r="J105" s="2">
        <v>4</v>
      </c>
      <c r="K105" s="24">
        <v>4.1580000000000004</v>
      </c>
      <c r="L105" s="11">
        <v>0.96200096200096197</v>
      </c>
      <c r="M105" s="26">
        <f>J105/((8760)*(E105/1000))</f>
        <v>0.12079920755719842</v>
      </c>
    </row>
    <row r="106" spans="1:13" x14ac:dyDescent="0.25">
      <c r="A106" s="35">
        <v>1434</v>
      </c>
      <c r="B106" s="35"/>
      <c r="C106" s="2" t="s">
        <v>5</v>
      </c>
      <c r="D106" s="2">
        <v>2</v>
      </c>
      <c r="E106" s="2">
        <v>3.78</v>
      </c>
      <c r="F106" s="12">
        <v>40391</v>
      </c>
      <c r="G106" s="18">
        <v>2014</v>
      </c>
      <c r="H106" s="2">
        <v>0</v>
      </c>
      <c r="I106" s="21">
        <v>1</v>
      </c>
      <c r="J106" s="2">
        <v>4</v>
      </c>
      <c r="K106" s="24">
        <v>4.1580000000000004</v>
      </c>
      <c r="L106" s="11">
        <v>0.96200096200096197</v>
      </c>
      <c r="M106" s="26">
        <f>J106/((8760)*(E106/1000))</f>
        <v>0.12079920755719842</v>
      </c>
    </row>
    <row r="107" spans="1:13" x14ac:dyDescent="0.25">
      <c r="A107" s="35">
        <v>3439</v>
      </c>
      <c r="B107" s="35"/>
      <c r="C107" s="2" t="s">
        <v>5</v>
      </c>
      <c r="D107" s="2">
        <v>6</v>
      </c>
      <c r="E107" s="2">
        <v>7.56</v>
      </c>
      <c r="F107" s="12">
        <v>40940</v>
      </c>
      <c r="G107" s="18">
        <v>2014</v>
      </c>
      <c r="H107" s="2">
        <v>0</v>
      </c>
      <c r="I107" s="21">
        <v>1</v>
      </c>
      <c r="J107" s="2">
        <v>8</v>
      </c>
      <c r="K107" s="24">
        <v>8.3160000000000007</v>
      </c>
      <c r="L107" s="11">
        <v>0.96200096200096197</v>
      </c>
      <c r="M107" s="26">
        <f>J107/((8760)*(E107/1000))</f>
        <v>0.12079920755719842</v>
      </c>
    </row>
    <row r="108" spans="1:13" x14ac:dyDescent="0.25">
      <c r="A108" s="35">
        <v>8409</v>
      </c>
      <c r="B108" s="35"/>
      <c r="C108" s="2" t="s">
        <v>5</v>
      </c>
      <c r="D108" s="2">
        <v>6</v>
      </c>
      <c r="E108" s="2">
        <v>5.67</v>
      </c>
      <c r="F108" s="12">
        <v>41153</v>
      </c>
      <c r="G108" s="18">
        <v>2013</v>
      </c>
      <c r="H108" s="2">
        <v>0</v>
      </c>
      <c r="I108" s="21">
        <v>1</v>
      </c>
      <c r="J108" s="2">
        <v>6</v>
      </c>
      <c r="K108" s="24">
        <v>6.2370000000000001</v>
      </c>
      <c r="L108" s="11">
        <v>0.96200096200096197</v>
      </c>
      <c r="M108" s="26">
        <f>J108/((8760)*(E108/1000))</f>
        <v>0.12079920755719843</v>
      </c>
    </row>
    <row r="109" spans="1:13" x14ac:dyDescent="0.25">
      <c r="A109" s="35">
        <v>8409</v>
      </c>
      <c r="B109" s="35"/>
      <c r="C109" s="2" t="s">
        <v>5</v>
      </c>
      <c r="D109" s="2">
        <v>6</v>
      </c>
      <c r="E109" s="2">
        <v>5.67</v>
      </c>
      <c r="F109" s="12">
        <v>41153</v>
      </c>
      <c r="G109" s="18">
        <v>2014</v>
      </c>
      <c r="H109" s="2">
        <v>0</v>
      </c>
      <c r="I109" s="21">
        <v>1</v>
      </c>
      <c r="J109" s="2">
        <v>6</v>
      </c>
      <c r="K109" s="24">
        <v>6.2370000000000001</v>
      </c>
      <c r="L109" s="11">
        <v>0.96200096200096197</v>
      </c>
      <c r="M109" s="26">
        <f>J109/((8760)*(E109/1000))</f>
        <v>0.12079920755719843</v>
      </c>
    </row>
    <row r="110" spans="1:13" x14ac:dyDescent="0.25">
      <c r="A110" s="35">
        <v>8372</v>
      </c>
      <c r="B110" s="35"/>
      <c r="C110" s="2" t="s">
        <v>5</v>
      </c>
      <c r="D110" s="2">
        <v>13</v>
      </c>
      <c r="E110" s="2">
        <v>4.7</v>
      </c>
      <c r="F110" s="12">
        <v>41122</v>
      </c>
      <c r="G110" s="18">
        <v>2013</v>
      </c>
      <c r="H110" s="2">
        <v>0</v>
      </c>
      <c r="I110" s="21">
        <v>1</v>
      </c>
      <c r="J110" s="2">
        <v>5</v>
      </c>
      <c r="K110" s="24">
        <v>5.1700000000000008</v>
      </c>
      <c r="L110" s="11">
        <v>0.96711798839458396</v>
      </c>
      <c r="M110" s="26">
        <f>J110/((8760)*(E110/1000))</f>
        <v>0.12144175653356649</v>
      </c>
    </row>
    <row r="111" spans="1:13" x14ac:dyDescent="0.25">
      <c r="A111" s="35">
        <v>8372</v>
      </c>
      <c r="B111" s="35"/>
      <c r="C111" s="2" t="s">
        <v>5</v>
      </c>
      <c r="D111" s="2">
        <v>13</v>
      </c>
      <c r="E111" s="2">
        <v>4.7</v>
      </c>
      <c r="F111" s="12">
        <v>41122</v>
      </c>
      <c r="G111" s="18">
        <v>2014</v>
      </c>
      <c r="H111" s="2">
        <v>0</v>
      </c>
      <c r="I111" s="21">
        <v>1</v>
      </c>
      <c r="J111" s="2">
        <v>5</v>
      </c>
      <c r="K111" s="24">
        <v>5.1700000000000008</v>
      </c>
      <c r="L111" s="11">
        <v>0.96711798839458396</v>
      </c>
      <c r="M111" s="26">
        <f>J111/((8760)*(E111/1000))</f>
        <v>0.12144175653356649</v>
      </c>
    </row>
    <row r="112" spans="1:13" x14ac:dyDescent="0.25">
      <c r="A112" s="35">
        <v>8378</v>
      </c>
      <c r="B112" s="35"/>
      <c r="C112" s="2" t="s">
        <v>5</v>
      </c>
      <c r="D112" s="2">
        <v>13</v>
      </c>
      <c r="E112" s="2">
        <v>4.7</v>
      </c>
      <c r="F112" s="12">
        <v>41122</v>
      </c>
      <c r="G112" s="18">
        <v>2013</v>
      </c>
      <c r="H112" s="2">
        <v>0</v>
      </c>
      <c r="I112" s="21">
        <v>1</v>
      </c>
      <c r="J112" s="2">
        <v>5</v>
      </c>
      <c r="K112" s="24">
        <v>5.1700000000000008</v>
      </c>
      <c r="L112" s="11">
        <v>0.96711798839458396</v>
      </c>
      <c r="M112" s="26">
        <f>J112/((8760)*(E112/1000))</f>
        <v>0.12144175653356649</v>
      </c>
    </row>
    <row r="113" spans="1:13" x14ac:dyDescent="0.25">
      <c r="A113" s="35">
        <v>8378</v>
      </c>
      <c r="B113" s="35"/>
      <c r="C113" s="2" t="s">
        <v>5</v>
      </c>
      <c r="D113" s="2">
        <v>13</v>
      </c>
      <c r="E113" s="2">
        <v>4.7</v>
      </c>
      <c r="F113" s="12">
        <v>41122</v>
      </c>
      <c r="G113" s="18">
        <v>2014</v>
      </c>
      <c r="H113" s="2">
        <v>0</v>
      </c>
      <c r="I113" s="21">
        <v>1</v>
      </c>
      <c r="J113" s="2">
        <v>5</v>
      </c>
      <c r="K113" s="24">
        <v>5.1700000000000008</v>
      </c>
      <c r="L113" s="11">
        <v>0.96711798839458396</v>
      </c>
      <c r="M113" s="26">
        <f>J113/((8760)*(E113/1000))</f>
        <v>0.12144175653356649</v>
      </c>
    </row>
    <row r="114" spans="1:13" x14ac:dyDescent="0.25">
      <c r="A114" s="35">
        <v>8381</v>
      </c>
      <c r="B114" s="35"/>
      <c r="C114" s="2" t="s">
        <v>5</v>
      </c>
      <c r="D114" s="2">
        <v>13</v>
      </c>
      <c r="E114" s="2">
        <v>4.7</v>
      </c>
      <c r="F114" s="12">
        <v>41122</v>
      </c>
      <c r="G114" s="18">
        <v>2014</v>
      </c>
      <c r="H114" s="2">
        <v>0</v>
      </c>
      <c r="I114" s="21">
        <v>1</v>
      </c>
      <c r="J114" s="2">
        <v>5</v>
      </c>
      <c r="K114" s="24">
        <v>5.1700000000000008</v>
      </c>
      <c r="L114" s="11">
        <v>0.96711798839458396</v>
      </c>
      <c r="M114" s="26">
        <f>J114/((8760)*(E114/1000))</f>
        <v>0.12144175653356649</v>
      </c>
    </row>
    <row r="115" spans="1:13" x14ac:dyDescent="0.25">
      <c r="A115" s="35">
        <v>8382</v>
      </c>
      <c r="B115" s="35"/>
      <c r="C115" s="2" t="s">
        <v>5</v>
      </c>
      <c r="D115" s="2">
        <v>13</v>
      </c>
      <c r="E115" s="2">
        <v>4.7</v>
      </c>
      <c r="F115" s="12">
        <v>41122</v>
      </c>
      <c r="G115" s="18">
        <v>2013</v>
      </c>
      <c r="H115" s="2">
        <v>0</v>
      </c>
      <c r="I115" s="21">
        <v>1</v>
      </c>
      <c r="J115" s="2">
        <v>5</v>
      </c>
      <c r="K115" s="24">
        <v>5.1700000000000008</v>
      </c>
      <c r="L115" s="11">
        <v>0.96711798839458396</v>
      </c>
      <c r="M115" s="26">
        <f>J115/((8760)*(E115/1000))</f>
        <v>0.12144175653356649</v>
      </c>
    </row>
    <row r="116" spans="1:13" x14ac:dyDescent="0.25">
      <c r="A116" s="35">
        <v>8382</v>
      </c>
      <c r="B116" s="35"/>
      <c r="C116" s="2" t="s">
        <v>5</v>
      </c>
      <c r="D116" s="2">
        <v>13</v>
      </c>
      <c r="E116" s="2">
        <v>4.7</v>
      </c>
      <c r="F116" s="12">
        <v>41122</v>
      </c>
      <c r="G116" s="18">
        <v>2014</v>
      </c>
      <c r="H116" s="2">
        <v>0</v>
      </c>
      <c r="I116" s="21">
        <v>1</v>
      </c>
      <c r="J116" s="2">
        <v>5</v>
      </c>
      <c r="K116" s="24">
        <v>5.1700000000000008</v>
      </c>
      <c r="L116" s="11">
        <v>0.96711798839458396</v>
      </c>
      <c r="M116" s="26">
        <f>J116/((8760)*(E116/1000))</f>
        <v>0.12144175653356649</v>
      </c>
    </row>
    <row r="117" spans="1:13" x14ac:dyDescent="0.25">
      <c r="A117" s="35">
        <v>1064</v>
      </c>
      <c r="B117" s="35"/>
      <c r="C117" s="2" t="s">
        <v>5</v>
      </c>
      <c r="D117" s="2">
        <v>9</v>
      </c>
      <c r="E117" s="2">
        <v>3.76</v>
      </c>
      <c r="F117" s="12">
        <v>40422</v>
      </c>
      <c r="G117" s="18">
        <v>2012</v>
      </c>
      <c r="H117" s="2">
        <v>0</v>
      </c>
      <c r="I117" s="21">
        <v>1</v>
      </c>
      <c r="J117" s="2">
        <v>4</v>
      </c>
      <c r="K117" s="24">
        <v>4.1360000000000001</v>
      </c>
      <c r="L117" s="11">
        <v>0.96711798839458407</v>
      </c>
      <c r="M117" s="26">
        <f>J117/((8760)*(E117/1000))</f>
        <v>0.12144175653356652</v>
      </c>
    </row>
    <row r="118" spans="1:13" x14ac:dyDescent="0.25">
      <c r="A118" s="35">
        <v>8337</v>
      </c>
      <c r="B118" s="35"/>
      <c r="C118" s="2" t="s">
        <v>5</v>
      </c>
      <c r="D118" s="2">
        <v>8</v>
      </c>
      <c r="E118" s="2">
        <v>1.88</v>
      </c>
      <c r="F118" s="12">
        <v>41183</v>
      </c>
      <c r="G118" s="18">
        <v>2014</v>
      </c>
      <c r="H118" s="2">
        <v>0</v>
      </c>
      <c r="I118" s="21">
        <v>1</v>
      </c>
      <c r="J118" s="2">
        <v>2</v>
      </c>
      <c r="K118" s="24">
        <v>2.0680000000000001</v>
      </c>
      <c r="L118" s="11">
        <v>0.96711798839458407</v>
      </c>
      <c r="M118" s="26">
        <f>J118/((8760)*(E118/1000))</f>
        <v>0.12144175653356652</v>
      </c>
    </row>
    <row r="119" spans="1:13" x14ac:dyDescent="0.25">
      <c r="A119" s="35">
        <v>1060</v>
      </c>
      <c r="B119" s="35"/>
      <c r="C119" s="2" t="s">
        <v>5</v>
      </c>
      <c r="D119" s="2">
        <v>9</v>
      </c>
      <c r="E119" s="2">
        <v>2.82</v>
      </c>
      <c r="F119" s="12">
        <v>40452</v>
      </c>
      <c r="G119" s="18">
        <v>2014</v>
      </c>
      <c r="H119" s="2">
        <v>0</v>
      </c>
      <c r="I119" s="21">
        <v>1</v>
      </c>
      <c r="J119" s="2">
        <v>3</v>
      </c>
      <c r="K119" s="24">
        <v>3.1019999999999999</v>
      </c>
      <c r="L119" s="11">
        <v>0.96711798839458418</v>
      </c>
      <c r="M119" s="26">
        <f>J119/((8760)*(E119/1000))</f>
        <v>0.12144175653356651</v>
      </c>
    </row>
    <row r="120" spans="1:13" x14ac:dyDescent="0.25">
      <c r="A120" s="35">
        <v>1797</v>
      </c>
      <c r="B120" s="35"/>
      <c r="C120" s="2" t="s">
        <v>5</v>
      </c>
      <c r="D120" s="2">
        <v>2</v>
      </c>
      <c r="E120" s="2">
        <v>5.64</v>
      </c>
      <c r="F120" s="12">
        <v>40575</v>
      </c>
      <c r="G120" s="18">
        <v>2014</v>
      </c>
      <c r="H120" s="2">
        <v>0</v>
      </c>
      <c r="I120" s="21">
        <v>1</v>
      </c>
      <c r="J120" s="2">
        <v>6</v>
      </c>
      <c r="K120" s="24">
        <v>6.2039999999999997</v>
      </c>
      <c r="L120" s="11">
        <v>0.96711798839458418</v>
      </c>
      <c r="M120" s="26">
        <f>J120/((8760)*(E120/1000))</f>
        <v>0.12144175653356651</v>
      </c>
    </row>
    <row r="121" spans="1:13" x14ac:dyDescent="0.25">
      <c r="A121" s="35">
        <v>8335</v>
      </c>
      <c r="B121" s="35"/>
      <c r="C121" s="2" t="s">
        <v>5</v>
      </c>
      <c r="D121" s="2">
        <v>8</v>
      </c>
      <c r="E121" s="2">
        <v>5.64</v>
      </c>
      <c r="F121" s="12">
        <v>41214</v>
      </c>
      <c r="G121" s="18">
        <v>2013</v>
      </c>
      <c r="H121" s="2">
        <v>0</v>
      </c>
      <c r="I121" s="21">
        <v>1</v>
      </c>
      <c r="J121" s="2">
        <v>6</v>
      </c>
      <c r="K121" s="24">
        <v>6.2039999999999997</v>
      </c>
      <c r="L121" s="11">
        <v>0.96711798839458418</v>
      </c>
      <c r="M121" s="26">
        <f>J121/((8760)*(E121/1000))</f>
        <v>0.12144175653356651</v>
      </c>
    </row>
    <row r="122" spans="1:13" x14ac:dyDescent="0.25">
      <c r="A122" s="35">
        <v>8370</v>
      </c>
      <c r="B122" s="35"/>
      <c r="C122" s="2" t="s">
        <v>5</v>
      </c>
      <c r="D122" s="2">
        <v>13</v>
      </c>
      <c r="E122" s="2">
        <v>5.64</v>
      </c>
      <c r="F122" s="12">
        <v>41122</v>
      </c>
      <c r="G122" s="18">
        <v>2014</v>
      </c>
      <c r="H122" s="2">
        <v>0</v>
      </c>
      <c r="I122" s="21">
        <v>1</v>
      </c>
      <c r="J122" s="2">
        <v>6</v>
      </c>
      <c r="K122" s="24">
        <v>6.2039999999999997</v>
      </c>
      <c r="L122" s="11">
        <v>0.96711798839458418</v>
      </c>
      <c r="M122" s="26">
        <f>J122/((8760)*(E122/1000))</f>
        <v>0.12144175653356651</v>
      </c>
    </row>
    <row r="123" spans="1:13" x14ac:dyDescent="0.25">
      <c r="A123" s="35">
        <v>8386</v>
      </c>
      <c r="B123" s="35"/>
      <c r="C123" s="2" t="s">
        <v>5</v>
      </c>
      <c r="D123" s="2">
        <v>13</v>
      </c>
      <c r="E123" s="2">
        <v>2.82</v>
      </c>
      <c r="F123" s="12">
        <v>41183</v>
      </c>
      <c r="G123" s="18">
        <v>2013</v>
      </c>
      <c r="H123" s="2">
        <v>0</v>
      </c>
      <c r="I123" s="21">
        <v>1</v>
      </c>
      <c r="J123" s="2">
        <v>3</v>
      </c>
      <c r="K123" s="24">
        <v>3.1019999999999999</v>
      </c>
      <c r="L123" s="11">
        <v>0.96711798839458418</v>
      </c>
      <c r="M123" s="26">
        <f>J123/((8760)*(E123/1000))</f>
        <v>0.12144175653356651</v>
      </c>
    </row>
    <row r="124" spans="1:13" x14ac:dyDescent="0.25">
      <c r="A124" s="35">
        <v>8386</v>
      </c>
      <c r="B124" s="35"/>
      <c r="C124" s="2" t="s">
        <v>5</v>
      </c>
      <c r="D124" s="2">
        <v>13</v>
      </c>
      <c r="E124" s="2">
        <v>2.82</v>
      </c>
      <c r="F124" s="12">
        <v>41183</v>
      </c>
      <c r="G124" s="18">
        <v>2014</v>
      </c>
      <c r="H124" s="2">
        <v>0</v>
      </c>
      <c r="I124" s="21">
        <v>1</v>
      </c>
      <c r="J124" s="2">
        <v>3</v>
      </c>
      <c r="K124" s="24">
        <v>3.1019999999999999</v>
      </c>
      <c r="L124" s="11">
        <v>0.96711798839458418</v>
      </c>
      <c r="M124" s="26">
        <f>J124/((8760)*(E124/1000))</f>
        <v>0.12144175653356651</v>
      </c>
    </row>
    <row r="125" spans="1:13" x14ac:dyDescent="0.25">
      <c r="A125" s="35">
        <v>8398</v>
      </c>
      <c r="B125" s="35"/>
      <c r="C125" s="2" t="s">
        <v>5</v>
      </c>
      <c r="D125" s="2">
        <v>6</v>
      </c>
      <c r="E125" s="2">
        <v>10.32</v>
      </c>
      <c r="F125" s="12">
        <v>41153</v>
      </c>
      <c r="G125" s="18">
        <v>2014</v>
      </c>
      <c r="H125" s="2">
        <v>0</v>
      </c>
      <c r="I125" s="21">
        <v>1</v>
      </c>
      <c r="J125" s="2">
        <v>11</v>
      </c>
      <c r="K125" s="24">
        <v>11.352000000000002</v>
      </c>
      <c r="L125" s="11">
        <v>0.96899224806201534</v>
      </c>
      <c r="M125" s="26">
        <f>J125/((8760)*(E125/1000))</f>
        <v>0.1216771087749106</v>
      </c>
    </row>
    <row r="126" spans="1:13" x14ac:dyDescent="0.25">
      <c r="A126" s="35">
        <v>2774</v>
      </c>
      <c r="B126" s="35"/>
      <c r="C126" s="2" t="s">
        <v>5</v>
      </c>
      <c r="D126" s="2">
        <v>6</v>
      </c>
      <c r="E126" s="2">
        <v>2.8</v>
      </c>
      <c r="F126" s="12">
        <v>40725</v>
      </c>
      <c r="G126" s="18">
        <v>2012</v>
      </c>
      <c r="H126" s="2">
        <v>0</v>
      </c>
      <c r="I126" s="21">
        <v>1</v>
      </c>
      <c r="J126" s="2">
        <v>3</v>
      </c>
      <c r="K126" s="24">
        <v>3.08</v>
      </c>
      <c r="L126" s="11">
        <v>0.97402597402597402</v>
      </c>
      <c r="M126" s="26">
        <f>J126/((8760)*(E126/1000))</f>
        <v>0.12230919765166341</v>
      </c>
    </row>
    <row r="127" spans="1:13" x14ac:dyDescent="0.25">
      <c r="A127" s="35">
        <v>8402</v>
      </c>
      <c r="B127" s="35"/>
      <c r="C127" s="2" t="s">
        <v>5</v>
      </c>
      <c r="D127" s="2">
        <v>6</v>
      </c>
      <c r="E127" s="2">
        <v>8.3849999999999998</v>
      </c>
      <c r="F127" s="12">
        <v>41153</v>
      </c>
      <c r="G127" s="18">
        <v>2013</v>
      </c>
      <c r="H127" s="2">
        <v>0</v>
      </c>
      <c r="I127" s="21">
        <v>1</v>
      </c>
      <c r="J127" s="2">
        <v>9</v>
      </c>
      <c r="K127" s="24">
        <v>9.2235000000000014</v>
      </c>
      <c r="L127" s="11">
        <v>0.97576841762888256</v>
      </c>
      <c r="M127" s="26">
        <f>J127/((8760)*(E127/1000))</f>
        <v>0.12252799764746244</v>
      </c>
    </row>
    <row r="128" spans="1:13" x14ac:dyDescent="0.25">
      <c r="A128" s="35">
        <v>8402</v>
      </c>
      <c r="B128" s="35"/>
      <c r="C128" s="2" t="s">
        <v>5</v>
      </c>
      <c r="D128" s="2">
        <v>6</v>
      </c>
      <c r="E128" s="2">
        <v>8.3849999999999998</v>
      </c>
      <c r="F128" s="12">
        <v>41153</v>
      </c>
      <c r="G128" s="18">
        <v>2014</v>
      </c>
      <c r="H128" s="2">
        <v>0</v>
      </c>
      <c r="I128" s="21">
        <v>1</v>
      </c>
      <c r="J128" s="2">
        <v>9</v>
      </c>
      <c r="K128" s="24">
        <v>9.2235000000000014</v>
      </c>
      <c r="L128" s="11">
        <v>0.97576841762888256</v>
      </c>
      <c r="M128" s="26">
        <f>J128/((8760)*(E128/1000))</f>
        <v>0.12252799764746244</v>
      </c>
    </row>
    <row r="129" spans="1:13" x14ac:dyDescent="0.25">
      <c r="A129" s="35">
        <v>3195</v>
      </c>
      <c r="B129" s="35"/>
      <c r="C129" s="2" t="s">
        <v>5</v>
      </c>
      <c r="D129" s="2">
        <v>5</v>
      </c>
      <c r="E129" s="2">
        <v>5.59</v>
      </c>
      <c r="F129" s="12">
        <v>40817</v>
      </c>
      <c r="G129" s="18">
        <v>2013</v>
      </c>
      <c r="H129" s="2">
        <v>0</v>
      </c>
      <c r="I129" s="21">
        <v>1</v>
      </c>
      <c r="J129" s="2">
        <v>6</v>
      </c>
      <c r="K129" s="24">
        <v>6.149</v>
      </c>
      <c r="L129" s="11">
        <v>0.97576841762888278</v>
      </c>
      <c r="M129" s="26">
        <f>J129/((8760)*(E129/1000))</f>
        <v>0.12252799764746246</v>
      </c>
    </row>
    <row r="130" spans="1:13" x14ac:dyDescent="0.25">
      <c r="A130" s="35">
        <v>3195</v>
      </c>
      <c r="B130" s="35"/>
      <c r="C130" s="2" t="s">
        <v>5</v>
      </c>
      <c r="D130" s="2">
        <v>5</v>
      </c>
      <c r="E130" s="2">
        <v>5.59</v>
      </c>
      <c r="F130" s="12">
        <v>40817</v>
      </c>
      <c r="G130" s="18">
        <v>2014</v>
      </c>
      <c r="H130" s="2">
        <v>0</v>
      </c>
      <c r="I130" s="21">
        <v>1</v>
      </c>
      <c r="J130" s="2">
        <v>6</v>
      </c>
      <c r="K130" s="24">
        <v>6.149</v>
      </c>
      <c r="L130" s="11">
        <v>0.97576841762888278</v>
      </c>
      <c r="M130" s="26">
        <f>J130/((8760)*(E130/1000))</f>
        <v>0.12252799764746246</v>
      </c>
    </row>
    <row r="131" spans="1:13" x14ac:dyDescent="0.25">
      <c r="A131" s="35">
        <v>8332</v>
      </c>
      <c r="B131" s="35"/>
      <c r="C131" s="2" t="s">
        <v>5</v>
      </c>
      <c r="D131" s="2">
        <v>8</v>
      </c>
      <c r="E131" s="2">
        <v>5.59</v>
      </c>
      <c r="F131" s="12">
        <v>41091</v>
      </c>
      <c r="G131" s="18">
        <v>2013</v>
      </c>
      <c r="H131" s="2">
        <v>0</v>
      </c>
      <c r="I131" s="21">
        <v>1</v>
      </c>
      <c r="J131" s="2">
        <v>6</v>
      </c>
      <c r="K131" s="24">
        <v>6.149</v>
      </c>
      <c r="L131" s="11">
        <v>0.97576841762888278</v>
      </c>
      <c r="M131" s="26">
        <f>J131/((8760)*(E131/1000))</f>
        <v>0.12252799764746246</v>
      </c>
    </row>
    <row r="132" spans="1:13" x14ac:dyDescent="0.25">
      <c r="A132" s="35">
        <v>8332</v>
      </c>
      <c r="B132" s="35"/>
      <c r="C132" s="2" t="s">
        <v>5</v>
      </c>
      <c r="D132" s="2">
        <v>8</v>
      </c>
      <c r="E132" s="2">
        <v>5.59</v>
      </c>
      <c r="F132" s="12">
        <v>41091</v>
      </c>
      <c r="G132" s="18">
        <v>2014</v>
      </c>
      <c r="H132" s="2">
        <v>0</v>
      </c>
      <c r="I132" s="21">
        <v>1</v>
      </c>
      <c r="J132" s="2">
        <v>6</v>
      </c>
      <c r="K132" s="24">
        <v>6.149</v>
      </c>
      <c r="L132" s="11">
        <v>0.97576841762888278</v>
      </c>
      <c r="M132" s="26">
        <f>J132/((8760)*(E132/1000))</f>
        <v>0.12252799764746246</v>
      </c>
    </row>
    <row r="133" spans="1:13" x14ac:dyDescent="0.25">
      <c r="A133" s="35">
        <v>8396</v>
      </c>
      <c r="B133" s="35"/>
      <c r="C133" s="2" t="s">
        <v>5</v>
      </c>
      <c r="D133" s="2">
        <v>6</v>
      </c>
      <c r="E133" s="2">
        <v>5.59</v>
      </c>
      <c r="F133" s="12">
        <v>41153</v>
      </c>
      <c r="G133" s="18">
        <v>2013</v>
      </c>
      <c r="H133" s="2">
        <v>0</v>
      </c>
      <c r="I133" s="21">
        <v>1</v>
      </c>
      <c r="J133" s="2">
        <v>6</v>
      </c>
      <c r="K133" s="24">
        <v>6.149</v>
      </c>
      <c r="L133" s="11">
        <v>0.97576841762888278</v>
      </c>
      <c r="M133" s="26">
        <f>J133/((8760)*(E133/1000))</f>
        <v>0.12252799764746246</v>
      </c>
    </row>
    <row r="134" spans="1:13" x14ac:dyDescent="0.25">
      <c r="A134" s="35">
        <v>8396</v>
      </c>
      <c r="B134" s="35"/>
      <c r="C134" s="2" t="s">
        <v>5</v>
      </c>
      <c r="D134" s="2">
        <v>6</v>
      </c>
      <c r="E134" s="2">
        <v>5.59</v>
      </c>
      <c r="F134" s="12">
        <v>41153</v>
      </c>
      <c r="G134" s="18">
        <v>2014</v>
      </c>
      <c r="H134" s="2">
        <v>0</v>
      </c>
      <c r="I134" s="21">
        <v>1</v>
      </c>
      <c r="J134" s="2">
        <v>6</v>
      </c>
      <c r="K134" s="24">
        <v>6.149</v>
      </c>
      <c r="L134" s="11">
        <v>0.97576841762888278</v>
      </c>
      <c r="M134" s="26">
        <f>J134/((8760)*(E134/1000))</f>
        <v>0.12252799764746246</v>
      </c>
    </row>
    <row r="135" spans="1:13" x14ac:dyDescent="0.25">
      <c r="A135" s="35">
        <v>8406</v>
      </c>
      <c r="B135" s="35"/>
      <c r="C135" s="2" t="s">
        <v>5</v>
      </c>
      <c r="D135" s="2">
        <v>6</v>
      </c>
      <c r="E135" s="2">
        <v>5.59</v>
      </c>
      <c r="F135" s="12">
        <v>41153</v>
      </c>
      <c r="G135" s="18">
        <v>2013</v>
      </c>
      <c r="H135" s="2">
        <v>0</v>
      </c>
      <c r="I135" s="21">
        <v>1</v>
      </c>
      <c r="J135" s="2">
        <v>6</v>
      </c>
      <c r="K135" s="24">
        <v>6.149</v>
      </c>
      <c r="L135" s="11">
        <v>0.97576841762888278</v>
      </c>
      <c r="M135" s="26">
        <f>J135/((8760)*(E135/1000))</f>
        <v>0.12252799764746246</v>
      </c>
    </row>
    <row r="136" spans="1:13" x14ac:dyDescent="0.25">
      <c r="A136" s="35">
        <v>2463</v>
      </c>
      <c r="B136" s="35"/>
      <c r="C136" s="2" t="s">
        <v>5</v>
      </c>
      <c r="D136" s="2">
        <v>3</v>
      </c>
      <c r="E136" s="2">
        <v>51.03</v>
      </c>
      <c r="F136" s="12">
        <v>40575</v>
      </c>
      <c r="G136" s="18">
        <v>2013</v>
      </c>
      <c r="H136" s="2">
        <v>0</v>
      </c>
      <c r="I136" s="21">
        <v>1</v>
      </c>
      <c r="J136" s="2">
        <v>55</v>
      </c>
      <c r="K136" s="24">
        <v>56.133000000000003</v>
      </c>
      <c r="L136" s="11">
        <v>0.97981579463060942</v>
      </c>
      <c r="M136" s="26">
        <f>J136/((8760)*(E136/1000))</f>
        <v>0.12303622991936876</v>
      </c>
    </row>
    <row r="137" spans="1:13" x14ac:dyDescent="0.25">
      <c r="A137" s="35">
        <v>2463</v>
      </c>
      <c r="B137" s="35"/>
      <c r="C137" s="2" t="s">
        <v>5</v>
      </c>
      <c r="D137" s="2">
        <v>3</v>
      </c>
      <c r="E137" s="2">
        <v>51.03</v>
      </c>
      <c r="F137" s="12">
        <v>40575</v>
      </c>
      <c r="G137" s="18">
        <v>2014</v>
      </c>
      <c r="H137" s="2">
        <v>0</v>
      </c>
      <c r="I137" s="21">
        <v>1</v>
      </c>
      <c r="J137" s="2">
        <v>55</v>
      </c>
      <c r="K137" s="24">
        <v>56.133000000000003</v>
      </c>
      <c r="L137" s="11">
        <v>0.97981579463060942</v>
      </c>
      <c r="M137" s="26">
        <f>J137/((8760)*(E137/1000))</f>
        <v>0.12303622991936876</v>
      </c>
    </row>
    <row r="138" spans="1:13" x14ac:dyDescent="0.25">
      <c r="A138" s="35">
        <v>2051</v>
      </c>
      <c r="B138" s="35"/>
      <c r="C138" s="2" t="s">
        <v>5</v>
      </c>
      <c r="D138" s="2">
        <v>8</v>
      </c>
      <c r="E138" s="2">
        <v>1.85</v>
      </c>
      <c r="F138" s="12">
        <v>40695</v>
      </c>
      <c r="G138" s="18">
        <v>2012</v>
      </c>
      <c r="H138" s="2">
        <v>0</v>
      </c>
      <c r="I138" s="21">
        <v>1</v>
      </c>
      <c r="J138" s="2">
        <v>2</v>
      </c>
      <c r="K138" s="24">
        <v>2.0350000000000001</v>
      </c>
      <c r="L138" s="11">
        <v>0.98280098280098271</v>
      </c>
      <c r="M138" s="26">
        <f>J138/((8760)*(E138/1000))</f>
        <v>0.12341108231519191</v>
      </c>
    </row>
    <row r="139" spans="1:13" x14ac:dyDescent="0.25">
      <c r="A139" s="35">
        <v>2051</v>
      </c>
      <c r="B139" s="35"/>
      <c r="C139" s="2" t="s">
        <v>5</v>
      </c>
      <c r="D139" s="2">
        <v>8</v>
      </c>
      <c r="E139" s="2">
        <v>1.85</v>
      </c>
      <c r="F139" s="12">
        <v>40695</v>
      </c>
      <c r="G139" s="18">
        <v>2013</v>
      </c>
      <c r="H139" s="2">
        <v>0</v>
      </c>
      <c r="I139" s="21">
        <v>1</v>
      </c>
      <c r="J139" s="2">
        <v>2</v>
      </c>
      <c r="K139" s="24">
        <v>2.0350000000000001</v>
      </c>
      <c r="L139" s="11">
        <v>0.98280098280098271</v>
      </c>
      <c r="M139" s="26">
        <f>J139/((8760)*(E139/1000))</f>
        <v>0.12341108231519191</v>
      </c>
    </row>
    <row r="140" spans="1:13" x14ac:dyDescent="0.25">
      <c r="A140" s="35">
        <v>2051</v>
      </c>
      <c r="B140" s="35"/>
      <c r="C140" s="2" t="s">
        <v>5</v>
      </c>
      <c r="D140" s="2">
        <v>8</v>
      </c>
      <c r="E140" s="2">
        <v>1.85</v>
      </c>
      <c r="F140" s="12">
        <v>40695</v>
      </c>
      <c r="G140" s="18">
        <v>2014</v>
      </c>
      <c r="H140" s="2">
        <v>0</v>
      </c>
      <c r="I140" s="21">
        <v>1</v>
      </c>
      <c r="J140" s="2">
        <v>2</v>
      </c>
      <c r="K140" s="24">
        <v>2.0350000000000001</v>
      </c>
      <c r="L140" s="11">
        <v>0.98280098280098271</v>
      </c>
      <c r="M140" s="26">
        <f>J140/((8760)*(E140/1000))</f>
        <v>0.12341108231519191</v>
      </c>
    </row>
    <row r="141" spans="1:13" x14ac:dyDescent="0.25">
      <c r="A141" s="35">
        <v>2172</v>
      </c>
      <c r="B141" s="35"/>
      <c r="C141" s="2" t="s">
        <v>5</v>
      </c>
      <c r="D141" s="2">
        <v>5</v>
      </c>
      <c r="E141" s="2">
        <v>5.55</v>
      </c>
      <c r="F141" s="12">
        <v>40603</v>
      </c>
      <c r="G141" s="18">
        <v>2012</v>
      </c>
      <c r="H141" s="2">
        <v>0</v>
      </c>
      <c r="I141" s="21">
        <v>1</v>
      </c>
      <c r="J141" s="2">
        <v>6</v>
      </c>
      <c r="K141" s="24">
        <v>6.1050000000000004</v>
      </c>
      <c r="L141" s="11">
        <v>0.98280098280098271</v>
      </c>
      <c r="M141" s="26">
        <f>J141/((8760)*(E141/1000))</f>
        <v>0.12341108231519191</v>
      </c>
    </row>
    <row r="142" spans="1:13" x14ac:dyDescent="0.25">
      <c r="A142" s="35">
        <v>2172</v>
      </c>
      <c r="B142" s="35"/>
      <c r="C142" s="2" t="s">
        <v>5</v>
      </c>
      <c r="D142" s="2">
        <v>5</v>
      </c>
      <c r="E142" s="2">
        <v>5.55</v>
      </c>
      <c r="F142" s="12">
        <v>40603</v>
      </c>
      <c r="G142" s="18">
        <v>2013</v>
      </c>
      <c r="H142" s="2">
        <v>0</v>
      </c>
      <c r="I142" s="21">
        <v>1</v>
      </c>
      <c r="J142" s="2">
        <v>6</v>
      </c>
      <c r="K142" s="24">
        <v>6.1050000000000004</v>
      </c>
      <c r="L142" s="11">
        <v>0.98280098280098271</v>
      </c>
      <c r="M142" s="26">
        <f>J142/((8760)*(E142/1000))</f>
        <v>0.12341108231519191</v>
      </c>
    </row>
    <row r="143" spans="1:13" x14ac:dyDescent="0.25">
      <c r="A143" s="35">
        <v>2172</v>
      </c>
      <c r="B143" s="35"/>
      <c r="C143" s="2" t="s">
        <v>5</v>
      </c>
      <c r="D143" s="2">
        <v>5</v>
      </c>
      <c r="E143" s="2">
        <v>5.55</v>
      </c>
      <c r="F143" s="12">
        <v>40603</v>
      </c>
      <c r="G143" s="18">
        <v>2014</v>
      </c>
      <c r="H143" s="2">
        <v>0</v>
      </c>
      <c r="I143" s="21">
        <v>1</v>
      </c>
      <c r="J143" s="2">
        <v>6</v>
      </c>
      <c r="K143" s="24">
        <v>6.1050000000000004</v>
      </c>
      <c r="L143" s="11">
        <v>0.98280098280098271</v>
      </c>
      <c r="M143" s="26">
        <f>J143/((8760)*(E143/1000))</f>
        <v>0.12341108231519191</v>
      </c>
    </row>
    <row r="144" spans="1:13" x14ac:dyDescent="0.25">
      <c r="A144" s="35">
        <v>161</v>
      </c>
      <c r="B144" s="35"/>
      <c r="C144" s="2" t="s">
        <v>5</v>
      </c>
      <c r="D144" s="2">
        <v>2</v>
      </c>
      <c r="E144" s="2">
        <v>22.12</v>
      </c>
      <c r="F144" s="12">
        <v>40057</v>
      </c>
      <c r="G144" s="18">
        <v>2014</v>
      </c>
      <c r="H144" s="2">
        <v>0</v>
      </c>
      <c r="I144" s="21">
        <v>1</v>
      </c>
      <c r="J144" s="2">
        <v>24</v>
      </c>
      <c r="K144" s="24">
        <v>24.332000000000004</v>
      </c>
      <c r="L144" s="11">
        <v>0.98635541673516336</v>
      </c>
      <c r="M144" s="26">
        <f>J144/((8760)*(E144/1000))</f>
        <v>0.12385741534345662</v>
      </c>
    </row>
    <row r="145" spans="1:13" x14ac:dyDescent="0.25">
      <c r="A145" s="35">
        <v>8365</v>
      </c>
      <c r="B145" s="35"/>
      <c r="C145" s="2" t="s">
        <v>5</v>
      </c>
      <c r="D145" s="2">
        <v>13</v>
      </c>
      <c r="E145" s="2">
        <v>6.45</v>
      </c>
      <c r="F145" s="12">
        <v>41122</v>
      </c>
      <c r="G145" s="18">
        <v>2013</v>
      </c>
      <c r="H145" s="2">
        <v>0</v>
      </c>
      <c r="I145" s="21">
        <v>1</v>
      </c>
      <c r="J145" s="2">
        <v>7</v>
      </c>
      <c r="K145" s="24">
        <v>7.0950000000000006</v>
      </c>
      <c r="L145" s="11">
        <v>0.98661028893587022</v>
      </c>
      <c r="M145" s="26">
        <f>J145/((8760)*(E145/1000))</f>
        <v>0.12388941984354536</v>
      </c>
    </row>
    <row r="146" spans="1:13" x14ac:dyDescent="0.25">
      <c r="A146" s="35">
        <v>8365</v>
      </c>
      <c r="B146" s="35"/>
      <c r="C146" s="2" t="s">
        <v>5</v>
      </c>
      <c r="D146" s="2">
        <v>13</v>
      </c>
      <c r="E146" s="2">
        <v>6.45</v>
      </c>
      <c r="F146" s="12">
        <v>41122</v>
      </c>
      <c r="G146" s="18">
        <v>2014</v>
      </c>
      <c r="H146" s="2">
        <v>0</v>
      </c>
      <c r="I146" s="21">
        <v>1</v>
      </c>
      <c r="J146" s="2">
        <v>7</v>
      </c>
      <c r="K146" s="24">
        <v>7.0950000000000006</v>
      </c>
      <c r="L146" s="11">
        <v>0.98661028893587022</v>
      </c>
      <c r="M146" s="26">
        <f>J146/((8760)*(E146/1000))</f>
        <v>0.12388941984354536</v>
      </c>
    </row>
    <row r="147" spans="1:13" x14ac:dyDescent="0.25">
      <c r="A147" s="35">
        <v>2103</v>
      </c>
      <c r="B147" s="35"/>
      <c r="C147" s="2" t="s">
        <v>5</v>
      </c>
      <c r="D147" s="2">
        <v>8</v>
      </c>
      <c r="E147" s="2">
        <v>3.68</v>
      </c>
      <c r="F147" s="12">
        <v>40603</v>
      </c>
      <c r="G147" s="18">
        <v>2013</v>
      </c>
      <c r="H147" s="2">
        <v>0</v>
      </c>
      <c r="I147" s="21">
        <v>1</v>
      </c>
      <c r="J147" s="2">
        <v>4</v>
      </c>
      <c r="K147" s="24">
        <v>4.0480000000000009</v>
      </c>
      <c r="L147" s="11">
        <v>0.98814229249011831</v>
      </c>
      <c r="M147" s="26">
        <f>J147/((8760)*(E147/1000))</f>
        <v>0.12408179471907881</v>
      </c>
    </row>
    <row r="148" spans="1:13" x14ac:dyDescent="0.25">
      <c r="A148" s="35">
        <v>3613</v>
      </c>
      <c r="B148" s="35"/>
      <c r="C148" s="2" t="s">
        <v>5</v>
      </c>
      <c r="D148" s="2">
        <v>6</v>
      </c>
      <c r="E148" s="2">
        <v>1.84</v>
      </c>
      <c r="F148" s="12">
        <v>41122</v>
      </c>
      <c r="G148" s="18">
        <v>2014</v>
      </c>
      <c r="H148" s="2">
        <v>0</v>
      </c>
      <c r="I148" s="21">
        <v>1</v>
      </c>
      <c r="J148" s="2">
        <v>2</v>
      </c>
      <c r="K148" s="24">
        <v>2.0240000000000005</v>
      </c>
      <c r="L148" s="11">
        <v>0.98814229249011831</v>
      </c>
      <c r="M148" s="26">
        <f>J148/((8760)*(E148/1000))</f>
        <v>0.12408179471907881</v>
      </c>
    </row>
    <row r="149" spans="1:13" x14ac:dyDescent="0.25">
      <c r="A149" s="35">
        <v>8352</v>
      </c>
      <c r="B149" s="35"/>
      <c r="C149" s="2" t="s">
        <v>5</v>
      </c>
      <c r="D149" s="2">
        <v>13</v>
      </c>
      <c r="E149" s="2">
        <v>3.68</v>
      </c>
      <c r="F149" s="12">
        <v>41153</v>
      </c>
      <c r="G149" s="18">
        <v>2013</v>
      </c>
      <c r="H149" s="2">
        <v>0</v>
      </c>
      <c r="I149" s="21">
        <v>1</v>
      </c>
      <c r="J149" s="2">
        <v>4</v>
      </c>
      <c r="K149" s="24">
        <v>4.0480000000000009</v>
      </c>
      <c r="L149" s="11">
        <v>0.98814229249011831</v>
      </c>
      <c r="M149" s="26">
        <f>J149/((8760)*(E149/1000))</f>
        <v>0.12408179471907881</v>
      </c>
    </row>
    <row r="150" spans="1:13" x14ac:dyDescent="0.25">
      <c r="A150" s="35">
        <v>8352</v>
      </c>
      <c r="B150" s="35"/>
      <c r="C150" s="2" t="s">
        <v>5</v>
      </c>
      <c r="D150" s="2">
        <v>13</v>
      </c>
      <c r="E150" s="2">
        <v>3.68</v>
      </c>
      <c r="F150" s="12">
        <v>41153</v>
      </c>
      <c r="G150" s="18">
        <v>2014</v>
      </c>
      <c r="H150" s="2">
        <v>0</v>
      </c>
      <c r="I150" s="21">
        <v>1</v>
      </c>
      <c r="J150" s="2">
        <v>4</v>
      </c>
      <c r="K150" s="24">
        <v>4.0480000000000009</v>
      </c>
      <c r="L150" s="11">
        <v>0.98814229249011831</v>
      </c>
      <c r="M150" s="26">
        <f>J150/((8760)*(E150/1000))</f>
        <v>0.12408179471907881</v>
      </c>
    </row>
    <row r="151" spans="1:13" x14ac:dyDescent="0.25">
      <c r="A151" s="35">
        <v>8360</v>
      </c>
      <c r="B151" s="35"/>
      <c r="C151" s="2" t="s">
        <v>5</v>
      </c>
      <c r="D151" s="2">
        <v>13</v>
      </c>
      <c r="E151" s="2">
        <v>3.68</v>
      </c>
      <c r="F151" s="12">
        <v>41153</v>
      </c>
      <c r="G151" s="18">
        <v>2014</v>
      </c>
      <c r="H151" s="2">
        <v>0</v>
      </c>
      <c r="I151" s="21">
        <v>1</v>
      </c>
      <c r="J151" s="2">
        <v>4</v>
      </c>
      <c r="K151" s="24">
        <v>4.0480000000000009</v>
      </c>
      <c r="L151" s="11">
        <v>0.98814229249011831</v>
      </c>
      <c r="M151" s="26">
        <f>J151/((8760)*(E151/1000))</f>
        <v>0.12408179471907881</v>
      </c>
    </row>
    <row r="152" spans="1:13" x14ac:dyDescent="0.25">
      <c r="A152" s="35">
        <v>8403</v>
      </c>
      <c r="B152" s="35"/>
      <c r="C152" s="2" t="s">
        <v>5</v>
      </c>
      <c r="D152" s="2">
        <v>6</v>
      </c>
      <c r="E152" s="2">
        <v>3.68</v>
      </c>
      <c r="F152" s="12">
        <v>41214</v>
      </c>
      <c r="G152" s="18">
        <v>2013</v>
      </c>
      <c r="H152" s="2">
        <v>0</v>
      </c>
      <c r="I152" s="21">
        <v>1</v>
      </c>
      <c r="J152" s="2">
        <v>4</v>
      </c>
      <c r="K152" s="24">
        <v>4.0480000000000009</v>
      </c>
      <c r="L152" s="11">
        <v>0.98814229249011831</v>
      </c>
      <c r="M152" s="26">
        <f>J152/((8760)*(E152/1000))</f>
        <v>0.12408179471907881</v>
      </c>
    </row>
    <row r="153" spans="1:13" x14ac:dyDescent="0.25">
      <c r="A153" s="35">
        <v>2929</v>
      </c>
      <c r="B153" s="35"/>
      <c r="C153" s="2" t="s">
        <v>5</v>
      </c>
      <c r="D153" s="2">
        <v>6</v>
      </c>
      <c r="E153" s="2">
        <v>6.44</v>
      </c>
      <c r="F153" s="12">
        <v>40664</v>
      </c>
      <c r="G153" s="18">
        <v>2014</v>
      </c>
      <c r="H153" s="2">
        <v>0</v>
      </c>
      <c r="I153" s="21">
        <v>1</v>
      </c>
      <c r="J153" s="2">
        <v>7</v>
      </c>
      <c r="K153" s="24">
        <v>7.0840000000000014</v>
      </c>
      <c r="L153" s="11">
        <v>0.98814229249011842</v>
      </c>
      <c r="M153" s="26">
        <f>J153/((8760)*(E153/1000))</f>
        <v>0.12408179471907882</v>
      </c>
    </row>
    <row r="154" spans="1:13" x14ac:dyDescent="0.25">
      <c r="A154" s="35">
        <v>825</v>
      </c>
      <c r="B154" s="35"/>
      <c r="C154" s="2" t="s">
        <v>5</v>
      </c>
      <c r="D154" s="2">
        <v>3</v>
      </c>
      <c r="E154" s="2">
        <v>27.6</v>
      </c>
      <c r="F154" s="12">
        <v>40238</v>
      </c>
      <c r="G154" s="18">
        <v>2011</v>
      </c>
      <c r="H154" s="2">
        <v>0</v>
      </c>
      <c r="I154" s="21">
        <v>1</v>
      </c>
      <c r="J154" s="2">
        <v>30</v>
      </c>
      <c r="K154" s="24">
        <v>30.360000000000003</v>
      </c>
      <c r="L154" s="11">
        <v>0.98814229249011853</v>
      </c>
      <c r="M154" s="26">
        <f>J154/((8760)*(E154/1000))</f>
        <v>0.12408179471907879</v>
      </c>
    </row>
    <row r="155" spans="1:13" x14ac:dyDescent="0.25">
      <c r="A155" s="35">
        <v>825</v>
      </c>
      <c r="B155" s="35"/>
      <c r="C155" s="2" t="s">
        <v>5</v>
      </c>
      <c r="D155" s="2">
        <v>3</v>
      </c>
      <c r="E155" s="2">
        <v>27.6</v>
      </c>
      <c r="F155" s="12">
        <v>40238</v>
      </c>
      <c r="G155" s="18">
        <v>2013</v>
      </c>
      <c r="H155" s="2">
        <v>0</v>
      </c>
      <c r="I155" s="21">
        <v>1</v>
      </c>
      <c r="J155" s="2">
        <v>30</v>
      </c>
      <c r="K155" s="24">
        <v>30.360000000000003</v>
      </c>
      <c r="L155" s="11">
        <v>0.98814229249011853</v>
      </c>
      <c r="M155" s="26">
        <f>J155/((8760)*(E155/1000))</f>
        <v>0.12408179471907879</v>
      </c>
    </row>
    <row r="156" spans="1:13" x14ac:dyDescent="0.25">
      <c r="A156" s="35">
        <v>2218</v>
      </c>
      <c r="B156" s="35"/>
      <c r="C156" s="2" t="s">
        <v>5</v>
      </c>
      <c r="D156" s="2">
        <v>8</v>
      </c>
      <c r="E156" s="2">
        <v>5.52</v>
      </c>
      <c r="F156" s="12">
        <v>40603</v>
      </c>
      <c r="G156" s="18">
        <v>2013</v>
      </c>
      <c r="H156" s="2">
        <v>0</v>
      </c>
      <c r="I156" s="21">
        <v>1</v>
      </c>
      <c r="J156" s="2">
        <v>6</v>
      </c>
      <c r="K156" s="24">
        <v>6.0720000000000001</v>
      </c>
      <c r="L156" s="11">
        <v>0.98814229249011853</v>
      </c>
      <c r="M156" s="26">
        <f>J156/((8760)*(E156/1000))</f>
        <v>0.12408179471907882</v>
      </c>
    </row>
    <row r="157" spans="1:13" x14ac:dyDescent="0.25">
      <c r="A157" s="35">
        <v>8330</v>
      </c>
      <c r="B157" s="35"/>
      <c r="C157" s="2" t="s">
        <v>5</v>
      </c>
      <c r="D157" s="2">
        <v>8</v>
      </c>
      <c r="E157" s="2">
        <v>2.76</v>
      </c>
      <c r="F157" s="12">
        <v>41153</v>
      </c>
      <c r="G157" s="18">
        <v>2013</v>
      </c>
      <c r="H157" s="2">
        <v>0</v>
      </c>
      <c r="I157" s="21">
        <v>1</v>
      </c>
      <c r="J157" s="2">
        <v>3</v>
      </c>
      <c r="K157" s="24">
        <v>3.036</v>
      </c>
      <c r="L157" s="11">
        <v>0.98814229249011853</v>
      </c>
      <c r="M157" s="26">
        <f>J157/((8760)*(E157/1000))</f>
        <v>0.12408179471907882</v>
      </c>
    </row>
    <row r="158" spans="1:13" x14ac:dyDescent="0.25">
      <c r="A158" s="35">
        <v>8374</v>
      </c>
      <c r="B158" s="35"/>
      <c r="C158" s="2" t="s">
        <v>5</v>
      </c>
      <c r="D158" s="2">
        <v>13</v>
      </c>
      <c r="E158" s="2">
        <v>5.52</v>
      </c>
      <c r="F158" s="12">
        <v>41122</v>
      </c>
      <c r="G158" s="18">
        <v>2013</v>
      </c>
      <c r="H158" s="2">
        <v>0</v>
      </c>
      <c r="I158" s="21">
        <v>1</v>
      </c>
      <c r="J158" s="2">
        <v>6</v>
      </c>
      <c r="K158" s="24">
        <v>6.0720000000000001</v>
      </c>
      <c r="L158" s="11">
        <v>0.98814229249011853</v>
      </c>
      <c r="M158" s="26">
        <f>J158/((8760)*(E158/1000))</f>
        <v>0.12408179471907882</v>
      </c>
    </row>
    <row r="159" spans="1:13" x14ac:dyDescent="0.25">
      <c r="A159" s="35">
        <v>8374</v>
      </c>
      <c r="B159" s="35"/>
      <c r="C159" s="2" t="s">
        <v>5</v>
      </c>
      <c r="D159" s="2">
        <v>13</v>
      </c>
      <c r="E159" s="2">
        <v>5.52</v>
      </c>
      <c r="F159" s="12">
        <v>41122</v>
      </c>
      <c r="G159" s="18">
        <v>2014</v>
      </c>
      <c r="H159" s="2">
        <v>0</v>
      </c>
      <c r="I159" s="21">
        <v>1</v>
      </c>
      <c r="J159" s="2">
        <v>6</v>
      </c>
      <c r="K159" s="24">
        <v>6.0720000000000001</v>
      </c>
      <c r="L159" s="11">
        <v>0.98814229249011853</v>
      </c>
      <c r="M159" s="26">
        <f>J159/((8760)*(E159/1000))</f>
        <v>0.12408179471907882</v>
      </c>
    </row>
    <row r="160" spans="1:13" x14ac:dyDescent="0.25">
      <c r="A160" s="35">
        <v>8377</v>
      </c>
      <c r="B160" s="35"/>
      <c r="C160" s="2" t="s">
        <v>5</v>
      </c>
      <c r="D160" s="2">
        <v>13</v>
      </c>
      <c r="E160" s="2">
        <v>5.52</v>
      </c>
      <c r="F160" s="12">
        <v>41122</v>
      </c>
      <c r="G160" s="18">
        <v>2014</v>
      </c>
      <c r="H160" s="2">
        <v>0</v>
      </c>
      <c r="I160" s="21">
        <v>1</v>
      </c>
      <c r="J160" s="2">
        <v>6</v>
      </c>
      <c r="K160" s="24">
        <v>6.0720000000000001</v>
      </c>
      <c r="L160" s="11">
        <v>0.98814229249011853</v>
      </c>
      <c r="M160" s="26">
        <f>J160/((8760)*(E160/1000))</f>
        <v>0.12408179471907882</v>
      </c>
    </row>
    <row r="161" spans="1:13" x14ac:dyDescent="0.25">
      <c r="A161" s="35">
        <v>612</v>
      </c>
      <c r="B161" s="35"/>
      <c r="C161" s="2" t="s">
        <v>5</v>
      </c>
      <c r="D161" s="2">
        <v>8</v>
      </c>
      <c r="E161" s="2">
        <v>4.5999999999999996</v>
      </c>
      <c r="F161" s="12">
        <v>40269</v>
      </c>
      <c r="G161" s="18">
        <v>2012</v>
      </c>
      <c r="H161" s="2">
        <v>0</v>
      </c>
      <c r="I161" s="21">
        <v>1</v>
      </c>
      <c r="J161" s="2">
        <v>5</v>
      </c>
      <c r="K161" s="24">
        <v>5.0599999999999996</v>
      </c>
      <c r="L161" s="11">
        <v>0.98814229249011865</v>
      </c>
      <c r="M161" s="26">
        <f>J161/((8760)*(E161/1000))</f>
        <v>0.12408179471907882</v>
      </c>
    </row>
    <row r="162" spans="1:13" x14ac:dyDescent="0.25">
      <c r="A162" s="35">
        <v>8348</v>
      </c>
      <c r="B162" s="35"/>
      <c r="C162" s="2" t="s">
        <v>5</v>
      </c>
      <c r="D162" s="2">
        <v>13</v>
      </c>
      <c r="E162" s="2">
        <v>4.5999999999999996</v>
      </c>
      <c r="F162" s="12">
        <v>41122</v>
      </c>
      <c r="G162" s="18">
        <v>2014</v>
      </c>
      <c r="H162" s="2">
        <v>0</v>
      </c>
      <c r="I162" s="21">
        <v>1</v>
      </c>
      <c r="J162" s="2">
        <v>5</v>
      </c>
      <c r="K162" s="24">
        <v>5.0599999999999996</v>
      </c>
      <c r="L162" s="11">
        <v>0.98814229249011865</v>
      </c>
      <c r="M162" s="26">
        <f>J162/((8760)*(E162/1000))</f>
        <v>0.12408179471907882</v>
      </c>
    </row>
    <row r="163" spans="1:13" x14ac:dyDescent="0.25">
      <c r="A163" s="35">
        <v>2134</v>
      </c>
      <c r="B163" s="35"/>
      <c r="C163" s="2" t="s">
        <v>5</v>
      </c>
      <c r="D163" s="2">
        <v>8</v>
      </c>
      <c r="E163" s="2">
        <v>8.2249999999999996</v>
      </c>
      <c r="F163" s="12">
        <v>40603</v>
      </c>
      <c r="G163" s="18">
        <v>2012</v>
      </c>
      <c r="H163" s="2">
        <v>0</v>
      </c>
      <c r="I163" s="21">
        <v>1</v>
      </c>
      <c r="J163" s="2">
        <v>9</v>
      </c>
      <c r="K163" s="24">
        <v>9.0475000000000012</v>
      </c>
      <c r="L163" s="11">
        <v>0.99474993092014352</v>
      </c>
      <c r="M163" s="26">
        <f>J163/((8760)*(E163/1000))</f>
        <v>0.12491152100595411</v>
      </c>
    </row>
    <row r="164" spans="1:13" x14ac:dyDescent="0.25">
      <c r="A164" s="35">
        <v>2134</v>
      </c>
      <c r="B164" s="35"/>
      <c r="C164" s="2" t="s">
        <v>5</v>
      </c>
      <c r="D164" s="2">
        <v>8</v>
      </c>
      <c r="E164" s="2">
        <v>8.2249999999999996</v>
      </c>
      <c r="F164" s="12">
        <v>40603</v>
      </c>
      <c r="G164" s="18">
        <v>2013</v>
      </c>
      <c r="H164" s="2">
        <v>0</v>
      </c>
      <c r="I164" s="21">
        <v>1</v>
      </c>
      <c r="J164" s="2">
        <v>9</v>
      </c>
      <c r="K164" s="24">
        <v>9.0475000000000012</v>
      </c>
      <c r="L164" s="11">
        <v>0.99474993092014352</v>
      </c>
      <c r="M164" s="26">
        <f>J164/((8760)*(E164/1000))</f>
        <v>0.12491152100595411</v>
      </c>
    </row>
    <row r="165" spans="1:13" x14ac:dyDescent="0.25">
      <c r="A165" s="35">
        <v>2134</v>
      </c>
      <c r="B165" s="35"/>
      <c r="C165" s="2" t="s">
        <v>5</v>
      </c>
      <c r="D165" s="2">
        <v>8</v>
      </c>
      <c r="E165" s="2">
        <v>8.2249999999999996</v>
      </c>
      <c r="F165" s="12">
        <v>40603</v>
      </c>
      <c r="G165" s="18">
        <v>2014</v>
      </c>
      <c r="H165" s="2">
        <v>0</v>
      </c>
      <c r="I165" s="21">
        <v>1</v>
      </c>
      <c r="J165" s="2">
        <v>9</v>
      </c>
      <c r="K165" s="24">
        <v>9.0475000000000012</v>
      </c>
      <c r="L165" s="11">
        <v>0.99474993092014352</v>
      </c>
      <c r="M165" s="26">
        <f>J165/((8760)*(E165/1000))</f>
        <v>0.12491152100595411</v>
      </c>
    </row>
    <row r="166" spans="1:13" x14ac:dyDescent="0.25">
      <c r="A166" s="35">
        <v>277</v>
      </c>
      <c r="B166" s="35"/>
      <c r="C166" s="2" t="s">
        <v>5</v>
      </c>
      <c r="D166" s="2">
        <v>3</v>
      </c>
      <c r="E166" s="2">
        <v>6.3959999999999999</v>
      </c>
      <c r="F166" s="12">
        <v>39934</v>
      </c>
      <c r="G166" s="18">
        <v>2012</v>
      </c>
      <c r="H166" s="2">
        <v>0</v>
      </c>
      <c r="I166" s="21">
        <v>1</v>
      </c>
      <c r="J166" s="2">
        <v>7</v>
      </c>
      <c r="K166" s="24">
        <v>7.0356000000000005</v>
      </c>
      <c r="L166" s="11">
        <v>0.99494001933026321</v>
      </c>
      <c r="M166" s="26">
        <f>J166/((8760)*(E166/1000))</f>
        <v>0.12493539055517004</v>
      </c>
    </row>
    <row r="167" spans="1:13" x14ac:dyDescent="0.25">
      <c r="A167" s="35">
        <v>1287</v>
      </c>
      <c r="B167" s="35"/>
      <c r="C167" s="2" t="s">
        <v>5</v>
      </c>
      <c r="D167" s="2">
        <v>3</v>
      </c>
      <c r="E167" s="2">
        <v>34.520000000000003</v>
      </c>
      <c r="F167" s="12">
        <v>40026</v>
      </c>
      <c r="G167" s="18">
        <v>2011</v>
      </c>
      <c r="H167" s="2">
        <v>0</v>
      </c>
      <c r="I167" s="21">
        <v>1</v>
      </c>
      <c r="J167" s="2">
        <v>38</v>
      </c>
      <c r="K167" s="24">
        <v>37.972000000000008</v>
      </c>
      <c r="L167" s="11">
        <v>1.0007373854419044</v>
      </c>
      <c r="M167" s="26">
        <f>J167/((8760)*(E167/1000))</f>
        <v>0.12566337031804736</v>
      </c>
    </row>
    <row r="168" spans="1:13" x14ac:dyDescent="0.25">
      <c r="A168" s="35">
        <v>1287</v>
      </c>
      <c r="B168" s="35"/>
      <c r="C168" s="2" t="s">
        <v>5</v>
      </c>
      <c r="D168" s="2">
        <v>3</v>
      </c>
      <c r="E168" s="2">
        <v>34.520000000000003</v>
      </c>
      <c r="F168" s="12">
        <v>40026</v>
      </c>
      <c r="G168" s="18">
        <v>2013</v>
      </c>
      <c r="H168" s="2">
        <v>0</v>
      </c>
      <c r="I168" s="21">
        <v>1</v>
      </c>
      <c r="J168" s="2">
        <v>38</v>
      </c>
      <c r="K168" s="24">
        <v>37.972000000000008</v>
      </c>
      <c r="L168" s="11">
        <v>1.0007373854419044</v>
      </c>
      <c r="M168" s="26">
        <f>J168/((8760)*(E168/1000))</f>
        <v>0.12566337031804736</v>
      </c>
    </row>
    <row r="169" spans="1:13" x14ac:dyDescent="0.25">
      <c r="A169" s="35">
        <v>3300</v>
      </c>
      <c r="B169" s="35"/>
      <c r="C169" s="2" t="s">
        <v>5</v>
      </c>
      <c r="D169" s="2">
        <v>5</v>
      </c>
      <c r="E169" s="2">
        <v>9.99</v>
      </c>
      <c r="F169" s="12">
        <v>40664</v>
      </c>
      <c r="G169" s="18">
        <v>2012</v>
      </c>
      <c r="H169" s="2">
        <v>0</v>
      </c>
      <c r="I169" s="21">
        <v>1</v>
      </c>
      <c r="J169" s="2">
        <v>11</v>
      </c>
      <c r="K169" s="24">
        <v>10.989000000000001</v>
      </c>
      <c r="L169" s="11">
        <v>1.0010010010010009</v>
      </c>
      <c r="M169" s="26">
        <f>J169/((8760)*(E169/1000))</f>
        <v>0.1256964727284362</v>
      </c>
    </row>
    <row r="170" spans="1:13" x14ac:dyDescent="0.25">
      <c r="A170" s="35">
        <v>2433</v>
      </c>
      <c r="B170" s="35"/>
      <c r="C170" s="2" t="s">
        <v>5</v>
      </c>
      <c r="D170" s="2">
        <v>6</v>
      </c>
      <c r="E170" s="2">
        <v>8.14</v>
      </c>
      <c r="F170" s="12">
        <v>40603</v>
      </c>
      <c r="G170" s="18">
        <v>2013</v>
      </c>
      <c r="H170" s="2">
        <v>0</v>
      </c>
      <c r="I170" s="21">
        <v>1</v>
      </c>
      <c r="J170" s="2">
        <v>9</v>
      </c>
      <c r="K170" s="24">
        <v>8.9540000000000006</v>
      </c>
      <c r="L170" s="11">
        <v>1.0051373687737324</v>
      </c>
      <c r="M170" s="26">
        <f>J170/((8760)*(E170/1000))</f>
        <v>0.12621587964053715</v>
      </c>
    </row>
    <row r="171" spans="1:13" x14ac:dyDescent="0.25">
      <c r="A171" s="35">
        <v>1280</v>
      </c>
      <c r="B171" s="35"/>
      <c r="C171" s="2" t="s">
        <v>5</v>
      </c>
      <c r="D171" s="2">
        <v>2</v>
      </c>
      <c r="E171" s="2">
        <v>7.2149999999999999</v>
      </c>
      <c r="F171" s="12">
        <v>40391</v>
      </c>
      <c r="G171" s="18">
        <v>2011</v>
      </c>
      <c r="H171" s="2">
        <v>0</v>
      </c>
      <c r="I171" s="21">
        <v>1</v>
      </c>
      <c r="J171" s="2">
        <v>8</v>
      </c>
      <c r="K171" s="24">
        <v>7.9365000000000006</v>
      </c>
      <c r="L171" s="11">
        <v>1.008001008001008</v>
      </c>
      <c r="M171" s="26">
        <f>J171/((8760)*(E171/1000))</f>
        <v>0.12657546904122247</v>
      </c>
    </row>
    <row r="172" spans="1:13" x14ac:dyDescent="0.25">
      <c r="A172" s="35">
        <v>1280</v>
      </c>
      <c r="B172" s="35"/>
      <c r="C172" s="2" t="s">
        <v>5</v>
      </c>
      <c r="D172" s="2">
        <v>2</v>
      </c>
      <c r="E172" s="2">
        <v>7.2149999999999999</v>
      </c>
      <c r="F172" s="12">
        <v>40391</v>
      </c>
      <c r="G172" s="18">
        <v>2013</v>
      </c>
      <c r="H172" s="2">
        <v>0</v>
      </c>
      <c r="I172" s="21">
        <v>1</v>
      </c>
      <c r="J172" s="2">
        <v>8</v>
      </c>
      <c r="K172" s="24">
        <v>7.9365000000000006</v>
      </c>
      <c r="L172" s="11">
        <v>1.008001008001008</v>
      </c>
      <c r="M172" s="26">
        <f>J172/((8760)*(E172/1000))</f>
        <v>0.12657546904122247</v>
      </c>
    </row>
    <row r="173" spans="1:13" x14ac:dyDescent="0.25">
      <c r="A173" s="35">
        <v>1280</v>
      </c>
      <c r="B173" s="35"/>
      <c r="C173" s="2" t="s">
        <v>5</v>
      </c>
      <c r="D173" s="2">
        <v>2</v>
      </c>
      <c r="E173" s="2">
        <v>7.2149999999999999</v>
      </c>
      <c r="F173" s="12">
        <v>40391</v>
      </c>
      <c r="G173" s="18">
        <v>2014</v>
      </c>
      <c r="H173" s="2">
        <v>0</v>
      </c>
      <c r="I173" s="21">
        <v>1</v>
      </c>
      <c r="J173" s="2">
        <v>8</v>
      </c>
      <c r="K173" s="24">
        <v>7.9365000000000006</v>
      </c>
      <c r="L173" s="11">
        <v>1.008001008001008</v>
      </c>
      <c r="M173" s="26">
        <f>J173/((8760)*(E173/1000))</f>
        <v>0.12657546904122247</v>
      </c>
    </row>
    <row r="174" spans="1:13" x14ac:dyDescent="0.25">
      <c r="A174" s="35">
        <v>1568</v>
      </c>
      <c r="B174" s="35"/>
      <c r="C174" s="2" t="s">
        <v>5</v>
      </c>
      <c r="D174" s="2">
        <v>2</v>
      </c>
      <c r="E174" s="2">
        <v>2.7</v>
      </c>
      <c r="F174" s="12">
        <v>40452</v>
      </c>
      <c r="G174" s="18">
        <v>2012</v>
      </c>
      <c r="H174" s="2">
        <v>0</v>
      </c>
      <c r="I174" s="21">
        <v>1</v>
      </c>
      <c r="J174" s="2">
        <v>3</v>
      </c>
      <c r="K174" s="24">
        <v>2.9700000000000006</v>
      </c>
      <c r="L174" s="11">
        <v>1.0101010101010099</v>
      </c>
      <c r="M174" s="26">
        <f>J174/((8760)*(E174/1000))</f>
        <v>0.12683916793505834</v>
      </c>
    </row>
    <row r="175" spans="1:13" x14ac:dyDescent="0.25">
      <c r="A175" s="35">
        <v>972</v>
      </c>
      <c r="B175" s="35"/>
      <c r="C175" s="2" t="s">
        <v>5</v>
      </c>
      <c r="D175" s="2">
        <v>8</v>
      </c>
      <c r="E175" s="2">
        <v>3.6</v>
      </c>
      <c r="F175" s="12">
        <v>40391</v>
      </c>
      <c r="G175" s="18">
        <v>2012</v>
      </c>
      <c r="H175" s="2">
        <v>0</v>
      </c>
      <c r="I175" s="21">
        <v>1</v>
      </c>
      <c r="J175" s="2">
        <v>4</v>
      </c>
      <c r="K175" s="24">
        <v>3.9600000000000004</v>
      </c>
      <c r="L175" s="11">
        <v>1.0101010101010099</v>
      </c>
      <c r="M175" s="26">
        <f>J175/((8760)*(E175/1000))</f>
        <v>0.12683916793505837</v>
      </c>
    </row>
    <row r="176" spans="1:13" x14ac:dyDescent="0.25">
      <c r="A176" s="35">
        <v>972</v>
      </c>
      <c r="B176" s="35"/>
      <c r="C176" s="2" t="s">
        <v>5</v>
      </c>
      <c r="D176" s="2">
        <v>8</v>
      </c>
      <c r="E176" s="2">
        <v>3.6</v>
      </c>
      <c r="F176" s="12">
        <v>40391</v>
      </c>
      <c r="G176" s="18">
        <v>2014</v>
      </c>
      <c r="H176" s="2">
        <v>0</v>
      </c>
      <c r="I176" s="21">
        <v>1</v>
      </c>
      <c r="J176" s="2">
        <v>4</v>
      </c>
      <c r="K176" s="24">
        <v>3.9600000000000004</v>
      </c>
      <c r="L176" s="11">
        <v>1.0101010101010099</v>
      </c>
      <c r="M176" s="26">
        <f>J176/((8760)*(E176/1000))</f>
        <v>0.12683916793505837</v>
      </c>
    </row>
    <row r="177" spans="1:13" x14ac:dyDescent="0.25">
      <c r="A177" s="35">
        <v>1278</v>
      </c>
      <c r="B177" s="35"/>
      <c r="C177" s="2" t="s">
        <v>5</v>
      </c>
      <c r="D177" s="2">
        <v>2</v>
      </c>
      <c r="E177" s="2">
        <v>7.2</v>
      </c>
      <c r="F177" s="12">
        <v>40238</v>
      </c>
      <c r="G177" s="18">
        <v>2011</v>
      </c>
      <c r="H177" s="2">
        <v>0</v>
      </c>
      <c r="I177" s="21">
        <v>1</v>
      </c>
      <c r="J177" s="2">
        <v>8</v>
      </c>
      <c r="K177" s="24">
        <v>7.9200000000000008</v>
      </c>
      <c r="L177" s="11">
        <v>1.0101010101010099</v>
      </c>
      <c r="M177" s="26">
        <f>J177/((8760)*(E177/1000))</f>
        <v>0.12683916793505837</v>
      </c>
    </row>
    <row r="178" spans="1:13" x14ac:dyDescent="0.25">
      <c r="A178" s="35">
        <v>1278</v>
      </c>
      <c r="B178" s="35"/>
      <c r="C178" s="2" t="s">
        <v>5</v>
      </c>
      <c r="D178" s="2">
        <v>2</v>
      </c>
      <c r="E178" s="2">
        <v>7.2</v>
      </c>
      <c r="F178" s="12">
        <v>40238</v>
      </c>
      <c r="G178" s="18">
        <v>2013</v>
      </c>
      <c r="H178" s="2">
        <v>0</v>
      </c>
      <c r="I178" s="21">
        <v>1</v>
      </c>
      <c r="J178" s="2">
        <v>8</v>
      </c>
      <c r="K178" s="24">
        <v>7.9200000000000008</v>
      </c>
      <c r="L178" s="11">
        <v>1.0101010101010099</v>
      </c>
      <c r="M178" s="26">
        <f>J178/((8760)*(E178/1000))</f>
        <v>0.12683916793505837</v>
      </c>
    </row>
    <row r="179" spans="1:13" x14ac:dyDescent="0.25">
      <c r="A179" s="35">
        <v>1278</v>
      </c>
      <c r="B179" s="35"/>
      <c r="C179" s="2" t="s">
        <v>5</v>
      </c>
      <c r="D179" s="2">
        <v>2</v>
      </c>
      <c r="E179" s="2">
        <v>7.2</v>
      </c>
      <c r="F179" s="12">
        <v>40238</v>
      </c>
      <c r="G179" s="18">
        <v>2014</v>
      </c>
      <c r="H179" s="2">
        <v>0</v>
      </c>
      <c r="I179" s="21">
        <v>1</v>
      </c>
      <c r="J179" s="2">
        <v>8</v>
      </c>
      <c r="K179" s="24">
        <v>7.9200000000000008</v>
      </c>
      <c r="L179" s="11">
        <v>1.0101010101010099</v>
      </c>
      <c r="M179" s="26">
        <f>J179/((8760)*(E179/1000))</f>
        <v>0.12683916793505837</v>
      </c>
    </row>
    <row r="180" spans="1:13" x14ac:dyDescent="0.25">
      <c r="A180" s="35">
        <v>2029</v>
      </c>
      <c r="B180" s="35"/>
      <c r="C180" s="2" t="s">
        <v>5</v>
      </c>
      <c r="D180" s="2">
        <v>6</v>
      </c>
      <c r="E180" s="2">
        <v>7.2</v>
      </c>
      <c r="F180" s="12">
        <v>40452</v>
      </c>
      <c r="G180" s="18">
        <v>2011</v>
      </c>
      <c r="H180" s="2">
        <v>0</v>
      </c>
      <c r="I180" s="21">
        <v>1</v>
      </c>
      <c r="J180" s="2">
        <v>8</v>
      </c>
      <c r="K180" s="24">
        <v>7.9200000000000008</v>
      </c>
      <c r="L180" s="11">
        <v>1.0101010101010099</v>
      </c>
      <c r="M180" s="26">
        <f>J180/((8760)*(E180/1000))</f>
        <v>0.12683916793505837</v>
      </c>
    </row>
    <row r="181" spans="1:13" x14ac:dyDescent="0.25">
      <c r="A181" s="35">
        <v>2029</v>
      </c>
      <c r="B181" s="35"/>
      <c r="C181" s="2" t="s">
        <v>5</v>
      </c>
      <c r="D181" s="2">
        <v>6</v>
      </c>
      <c r="E181" s="2">
        <v>7.2</v>
      </c>
      <c r="F181" s="12">
        <v>40452</v>
      </c>
      <c r="G181" s="18">
        <v>2013</v>
      </c>
      <c r="H181" s="2">
        <v>0</v>
      </c>
      <c r="I181" s="21">
        <v>1</v>
      </c>
      <c r="J181" s="2">
        <v>8</v>
      </c>
      <c r="K181" s="24">
        <v>7.9200000000000008</v>
      </c>
      <c r="L181" s="11">
        <v>1.0101010101010099</v>
      </c>
      <c r="M181" s="26">
        <f>J181/((8760)*(E181/1000))</f>
        <v>0.12683916793505837</v>
      </c>
    </row>
    <row r="182" spans="1:13" x14ac:dyDescent="0.25">
      <c r="A182" s="35">
        <v>2029</v>
      </c>
      <c r="B182" s="35"/>
      <c r="C182" s="2" t="s">
        <v>5</v>
      </c>
      <c r="D182" s="2">
        <v>6</v>
      </c>
      <c r="E182" s="2">
        <v>7.2</v>
      </c>
      <c r="F182" s="12">
        <v>40452</v>
      </c>
      <c r="G182" s="18">
        <v>2014</v>
      </c>
      <c r="H182" s="2">
        <v>0</v>
      </c>
      <c r="I182" s="21">
        <v>1</v>
      </c>
      <c r="J182" s="2">
        <v>8</v>
      </c>
      <c r="K182" s="24">
        <v>7.9200000000000008</v>
      </c>
      <c r="L182" s="11">
        <v>1.0101010101010099</v>
      </c>
      <c r="M182" s="26">
        <f>J182/((8760)*(E182/1000))</f>
        <v>0.12683916793505837</v>
      </c>
    </row>
    <row r="183" spans="1:13" x14ac:dyDescent="0.25">
      <c r="A183" s="35">
        <v>8357</v>
      </c>
      <c r="B183" s="35"/>
      <c r="C183" s="2" t="s">
        <v>5</v>
      </c>
      <c r="D183" s="2">
        <v>13</v>
      </c>
      <c r="E183" s="2">
        <v>6.2549999999999999</v>
      </c>
      <c r="F183" s="12">
        <v>41122</v>
      </c>
      <c r="G183" s="18">
        <v>2013</v>
      </c>
      <c r="H183" s="2">
        <v>0</v>
      </c>
      <c r="I183" s="21">
        <v>1</v>
      </c>
      <c r="J183" s="2">
        <v>7</v>
      </c>
      <c r="K183" s="24">
        <v>6.8805000000000005</v>
      </c>
      <c r="L183" s="11">
        <v>1.017367923842744</v>
      </c>
      <c r="M183" s="26">
        <f>J183/((8760)*(E183/1000))</f>
        <v>0.12775167993459113</v>
      </c>
    </row>
    <row r="184" spans="1:13" x14ac:dyDescent="0.25">
      <c r="A184" s="35">
        <v>8357</v>
      </c>
      <c r="B184" s="35"/>
      <c r="C184" s="2" t="s">
        <v>5</v>
      </c>
      <c r="D184" s="2">
        <v>13</v>
      </c>
      <c r="E184" s="2">
        <v>6.2549999999999999</v>
      </c>
      <c r="F184" s="12">
        <v>41122</v>
      </c>
      <c r="G184" s="18">
        <v>2014</v>
      </c>
      <c r="H184" s="2">
        <v>0</v>
      </c>
      <c r="I184" s="21">
        <v>1</v>
      </c>
      <c r="J184" s="2">
        <v>7</v>
      </c>
      <c r="K184" s="24">
        <v>6.8805000000000005</v>
      </c>
      <c r="L184" s="11">
        <v>1.017367923842744</v>
      </c>
      <c r="M184" s="26">
        <f>J184/((8760)*(E184/1000))</f>
        <v>0.12775167993459113</v>
      </c>
    </row>
    <row r="185" spans="1:13" x14ac:dyDescent="0.25">
      <c r="A185" s="35">
        <v>8379</v>
      </c>
      <c r="B185" s="35"/>
      <c r="C185" s="2" t="s">
        <v>5</v>
      </c>
      <c r="D185" s="2">
        <v>13</v>
      </c>
      <c r="E185" s="2">
        <v>4.4649999999999999</v>
      </c>
      <c r="F185" s="12">
        <v>41122</v>
      </c>
      <c r="G185" s="18">
        <v>2014</v>
      </c>
      <c r="H185" s="2">
        <v>0</v>
      </c>
      <c r="I185" s="21">
        <v>1</v>
      </c>
      <c r="J185" s="2">
        <v>5</v>
      </c>
      <c r="K185" s="24">
        <v>4.9115000000000002</v>
      </c>
      <c r="L185" s="11">
        <v>1.0180189351521938</v>
      </c>
      <c r="M185" s="26">
        <f>J185/((8760)*(E185/1000))</f>
        <v>0.12783342793006999</v>
      </c>
    </row>
    <row r="186" spans="1:13" x14ac:dyDescent="0.25">
      <c r="A186" s="35">
        <v>825</v>
      </c>
      <c r="B186" s="35"/>
      <c r="C186" s="2" t="s">
        <v>5</v>
      </c>
      <c r="D186" s="2">
        <v>3</v>
      </c>
      <c r="E186" s="2">
        <v>27.6</v>
      </c>
      <c r="F186" s="12">
        <v>40238</v>
      </c>
      <c r="G186" s="18">
        <v>2014</v>
      </c>
      <c r="H186" s="2">
        <v>0</v>
      </c>
      <c r="I186" s="21">
        <v>1</v>
      </c>
      <c r="J186" s="2">
        <v>31</v>
      </c>
      <c r="K186" s="24">
        <v>30.360000000000003</v>
      </c>
      <c r="L186" s="11">
        <v>1.0210803689064558</v>
      </c>
      <c r="M186" s="26">
        <f>J186/((8760)*(E186/1000))</f>
        <v>0.1282178545430481</v>
      </c>
    </row>
    <row r="187" spans="1:13" x14ac:dyDescent="0.25">
      <c r="A187" s="35">
        <v>685</v>
      </c>
      <c r="B187" s="35"/>
      <c r="C187" s="2" t="s">
        <v>5</v>
      </c>
      <c r="D187" s="2">
        <v>4</v>
      </c>
      <c r="E187" s="2">
        <v>4.4400000000000004</v>
      </c>
      <c r="F187" s="12">
        <v>40238</v>
      </c>
      <c r="G187" s="18">
        <v>2011</v>
      </c>
      <c r="H187" s="2">
        <v>0</v>
      </c>
      <c r="I187" s="21">
        <v>1</v>
      </c>
      <c r="J187" s="2">
        <v>5</v>
      </c>
      <c r="K187" s="24">
        <v>4.8840000000000012</v>
      </c>
      <c r="L187" s="11">
        <v>1.0237510237510234</v>
      </c>
      <c r="M187" s="26">
        <f>J187/((8760)*(E187/1000))</f>
        <v>0.12855321074499154</v>
      </c>
    </row>
    <row r="188" spans="1:13" x14ac:dyDescent="0.25">
      <c r="A188" s="35">
        <v>685</v>
      </c>
      <c r="B188" s="35"/>
      <c r="C188" s="2" t="s">
        <v>5</v>
      </c>
      <c r="D188" s="2">
        <v>4</v>
      </c>
      <c r="E188" s="2">
        <v>4.4400000000000004</v>
      </c>
      <c r="F188" s="12">
        <v>40238</v>
      </c>
      <c r="G188" s="18">
        <v>2012</v>
      </c>
      <c r="H188" s="2">
        <v>0</v>
      </c>
      <c r="I188" s="21">
        <v>1</v>
      </c>
      <c r="J188" s="2">
        <v>5</v>
      </c>
      <c r="K188" s="24">
        <v>4.8840000000000012</v>
      </c>
      <c r="L188" s="11">
        <v>1.0237510237510234</v>
      </c>
      <c r="M188" s="26">
        <f>J188/((8760)*(E188/1000))</f>
        <v>0.12855321074499154</v>
      </c>
    </row>
    <row r="189" spans="1:13" x14ac:dyDescent="0.25">
      <c r="A189" s="35">
        <v>685</v>
      </c>
      <c r="B189" s="35"/>
      <c r="C189" s="2" t="s">
        <v>5</v>
      </c>
      <c r="D189" s="2">
        <v>4</v>
      </c>
      <c r="E189" s="2">
        <v>4.4400000000000004</v>
      </c>
      <c r="F189" s="12">
        <v>40238</v>
      </c>
      <c r="G189" s="18">
        <v>2014</v>
      </c>
      <c r="H189" s="2">
        <v>0</v>
      </c>
      <c r="I189" s="21">
        <v>1</v>
      </c>
      <c r="J189" s="2">
        <v>5</v>
      </c>
      <c r="K189" s="24">
        <v>4.8840000000000012</v>
      </c>
      <c r="L189" s="11">
        <v>1.0237510237510234</v>
      </c>
      <c r="M189" s="26">
        <f>J189/((8760)*(E189/1000))</f>
        <v>0.12855321074499154</v>
      </c>
    </row>
    <row r="190" spans="1:13" x14ac:dyDescent="0.25">
      <c r="A190" s="35">
        <v>8362</v>
      </c>
      <c r="B190" s="35"/>
      <c r="C190" s="2" t="s">
        <v>5</v>
      </c>
      <c r="D190" s="2">
        <v>13</v>
      </c>
      <c r="E190" s="2">
        <v>7.9550000000000001</v>
      </c>
      <c r="F190" s="12">
        <v>41122</v>
      </c>
      <c r="G190" s="18">
        <v>2014</v>
      </c>
      <c r="H190" s="2">
        <v>0</v>
      </c>
      <c r="I190" s="21">
        <v>1</v>
      </c>
      <c r="J190" s="2">
        <v>9</v>
      </c>
      <c r="K190" s="24">
        <v>8.7505000000000006</v>
      </c>
      <c r="L190" s="11">
        <v>1.0285126564196332</v>
      </c>
      <c r="M190" s="26">
        <f>J190/((8760)*(E190/1000))</f>
        <v>0.12915113265543338</v>
      </c>
    </row>
    <row r="191" spans="1:13" x14ac:dyDescent="0.25">
      <c r="A191" s="35">
        <v>9136</v>
      </c>
      <c r="B191" s="35"/>
      <c r="C191" s="2" t="s">
        <v>5</v>
      </c>
      <c r="D191" s="2">
        <v>6</v>
      </c>
      <c r="E191" s="2">
        <v>10.6</v>
      </c>
      <c r="F191" s="12">
        <v>41487</v>
      </c>
      <c r="G191" s="18">
        <v>2014</v>
      </c>
      <c r="H191" s="2">
        <v>0</v>
      </c>
      <c r="I191" s="21">
        <v>1</v>
      </c>
      <c r="J191" s="2">
        <v>12</v>
      </c>
      <c r="K191" s="24">
        <v>11.66</v>
      </c>
      <c r="L191" s="11">
        <v>1.0291595197255574</v>
      </c>
      <c r="M191" s="26">
        <f>J191/((8760)*(E191/1000))</f>
        <v>0.12923235978288963</v>
      </c>
    </row>
    <row r="192" spans="1:13" x14ac:dyDescent="0.25">
      <c r="A192" s="35">
        <v>2297</v>
      </c>
      <c r="B192" s="35"/>
      <c r="C192" s="2" t="s">
        <v>5</v>
      </c>
      <c r="D192" s="2">
        <v>8</v>
      </c>
      <c r="E192" s="2">
        <v>5.29</v>
      </c>
      <c r="F192" s="12">
        <v>40603</v>
      </c>
      <c r="G192" s="18">
        <v>2013</v>
      </c>
      <c r="H192" s="2">
        <v>0</v>
      </c>
      <c r="I192" s="21">
        <v>1</v>
      </c>
      <c r="J192" s="2">
        <v>6</v>
      </c>
      <c r="K192" s="24">
        <v>5.8190000000000008</v>
      </c>
      <c r="L192" s="11">
        <v>1.0311050008592539</v>
      </c>
      <c r="M192" s="26">
        <f>J192/((8760)*(E192/1000))</f>
        <v>0.12947665535903877</v>
      </c>
    </row>
    <row r="193" spans="1:13" x14ac:dyDescent="0.25">
      <c r="A193" s="35">
        <v>5221</v>
      </c>
      <c r="B193" s="35"/>
      <c r="C193" s="2" t="s">
        <v>5</v>
      </c>
      <c r="D193" s="2">
        <v>6</v>
      </c>
      <c r="E193" s="2">
        <v>1.76</v>
      </c>
      <c r="F193" s="12">
        <v>41183</v>
      </c>
      <c r="G193" s="18">
        <v>2013</v>
      </c>
      <c r="H193" s="2">
        <v>0</v>
      </c>
      <c r="I193" s="21">
        <v>1</v>
      </c>
      <c r="J193" s="2">
        <v>2</v>
      </c>
      <c r="K193" s="24">
        <v>1.9360000000000002</v>
      </c>
      <c r="L193" s="11">
        <v>1.0330578512396693</v>
      </c>
      <c r="M193" s="26">
        <f>J193/((8760)*(E193/1000))</f>
        <v>0.12972187629721876</v>
      </c>
    </row>
    <row r="194" spans="1:13" x14ac:dyDescent="0.25">
      <c r="A194" s="35">
        <v>2450</v>
      </c>
      <c r="B194" s="35"/>
      <c r="C194" s="2" t="s">
        <v>5</v>
      </c>
      <c r="D194" s="2">
        <v>3</v>
      </c>
      <c r="E194" s="2">
        <v>44.8</v>
      </c>
      <c r="F194" s="12">
        <v>40575</v>
      </c>
      <c r="G194" s="18">
        <v>2012</v>
      </c>
      <c r="H194" s="2">
        <v>0</v>
      </c>
      <c r="I194" s="21">
        <v>1</v>
      </c>
      <c r="J194" s="2">
        <v>51</v>
      </c>
      <c r="K194" s="24">
        <v>49.28</v>
      </c>
      <c r="L194" s="11">
        <v>1.0349025974025974</v>
      </c>
      <c r="M194" s="26">
        <f>J194/((8760)*(E194/1000))</f>
        <v>0.12995352250489237</v>
      </c>
    </row>
    <row r="195" spans="1:13" x14ac:dyDescent="0.25">
      <c r="A195" s="35">
        <v>1083</v>
      </c>
      <c r="B195" s="35"/>
      <c r="C195" s="2" t="s">
        <v>5</v>
      </c>
      <c r="D195" s="2">
        <v>9</v>
      </c>
      <c r="E195" s="2">
        <v>3.51</v>
      </c>
      <c r="F195" s="12">
        <v>40360</v>
      </c>
      <c r="G195" s="18">
        <v>2012</v>
      </c>
      <c r="H195" s="2">
        <v>0</v>
      </c>
      <c r="I195" s="21">
        <v>1</v>
      </c>
      <c r="J195" s="2">
        <v>4</v>
      </c>
      <c r="K195" s="24">
        <v>3.8610000000000002</v>
      </c>
      <c r="L195" s="11">
        <v>1.0360010360010359</v>
      </c>
      <c r="M195" s="26">
        <f>J195/((8760)*(E195/1000))</f>
        <v>0.13009145429236754</v>
      </c>
    </row>
    <row r="196" spans="1:13" x14ac:dyDescent="0.25">
      <c r="A196" s="35">
        <v>1083</v>
      </c>
      <c r="B196" s="35"/>
      <c r="C196" s="2" t="s">
        <v>5</v>
      </c>
      <c r="D196" s="2">
        <v>9</v>
      </c>
      <c r="E196" s="2">
        <v>3.51</v>
      </c>
      <c r="F196" s="12">
        <v>40360</v>
      </c>
      <c r="G196" s="18">
        <v>2014</v>
      </c>
      <c r="H196" s="2">
        <v>0</v>
      </c>
      <c r="I196" s="21">
        <v>1</v>
      </c>
      <c r="J196" s="2">
        <v>4</v>
      </c>
      <c r="K196" s="24">
        <v>3.8610000000000002</v>
      </c>
      <c r="L196" s="11">
        <v>1.0360010360010359</v>
      </c>
      <c r="M196" s="26">
        <f>J196/((8760)*(E196/1000))</f>
        <v>0.13009145429236754</v>
      </c>
    </row>
    <row r="197" spans="1:13" x14ac:dyDescent="0.25">
      <c r="A197" s="35">
        <v>760</v>
      </c>
      <c r="B197" s="35"/>
      <c r="C197" s="2" t="s">
        <v>5</v>
      </c>
      <c r="D197" s="2">
        <v>4</v>
      </c>
      <c r="E197" s="2">
        <v>8.75</v>
      </c>
      <c r="F197" s="12">
        <v>40269</v>
      </c>
      <c r="G197" s="18">
        <v>2011</v>
      </c>
      <c r="H197" s="2">
        <v>0</v>
      </c>
      <c r="I197" s="21">
        <v>1</v>
      </c>
      <c r="J197" s="2">
        <v>10</v>
      </c>
      <c r="K197" s="24">
        <v>9.625</v>
      </c>
      <c r="L197" s="11">
        <v>1.0389610389610389</v>
      </c>
      <c r="M197" s="26">
        <f>J197/((8760)*(E197/1000))</f>
        <v>0.13046314416177429</v>
      </c>
    </row>
    <row r="198" spans="1:13" x14ac:dyDescent="0.25">
      <c r="A198" s="35">
        <v>760</v>
      </c>
      <c r="B198" s="35"/>
      <c r="C198" s="2" t="s">
        <v>5</v>
      </c>
      <c r="D198" s="2">
        <v>4</v>
      </c>
      <c r="E198" s="2">
        <v>8.75</v>
      </c>
      <c r="F198" s="12">
        <v>40269</v>
      </c>
      <c r="G198" s="18">
        <v>2013</v>
      </c>
      <c r="H198" s="2">
        <v>0</v>
      </c>
      <c r="I198" s="21">
        <v>1</v>
      </c>
      <c r="J198" s="2">
        <v>10</v>
      </c>
      <c r="K198" s="24">
        <v>9.625</v>
      </c>
      <c r="L198" s="11">
        <v>1.0389610389610389</v>
      </c>
      <c r="M198" s="26">
        <f>J198/((8760)*(E198/1000))</f>
        <v>0.13046314416177429</v>
      </c>
    </row>
    <row r="199" spans="1:13" x14ac:dyDescent="0.25">
      <c r="A199" s="35">
        <v>1717</v>
      </c>
      <c r="B199" s="35"/>
      <c r="C199" s="2" t="s">
        <v>5</v>
      </c>
      <c r="D199" s="2">
        <v>2</v>
      </c>
      <c r="E199" s="2">
        <v>7</v>
      </c>
      <c r="F199" s="12">
        <v>40422</v>
      </c>
      <c r="G199" s="18">
        <v>2011</v>
      </c>
      <c r="H199" s="2">
        <v>0</v>
      </c>
      <c r="I199" s="21">
        <v>1</v>
      </c>
      <c r="J199" s="2">
        <v>8</v>
      </c>
      <c r="K199" s="24">
        <v>7.7000000000000011</v>
      </c>
      <c r="L199" s="11">
        <v>1.0389610389610389</v>
      </c>
      <c r="M199" s="26">
        <f>J199/((8760)*(E199/1000))</f>
        <v>0.13046314416177429</v>
      </c>
    </row>
    <row r="200" spans="1:13" x14ac:dyDescent="0.25">
      <c r="A200" s="35">
        <v>1717</v>
      </c>
      <c r="B200" s="35"/>
      <c r="C200" s="2" t="s">
        <v>5</v>
      </c>
      <c r="D200" s="2">
        <v>2</v>
      </c>
      <c r="E200" s="2">
        <v>7</v>
      </c>
      <c r="F200" s="12">
        <v>40422</v>
      </c>
      <c r="G200" s="18">
        <v>2013</v>
      </c>
      <c r="H200" s="2">
        <v>0</v>
      </c>
      <c r="I200" s="21">
        <v>1</v>
      </c>
      <c r="J200" s="2">
        <v>8</v>
      </c>
      <c r="K200" s="24">
        <v>7.7000000000000011</v>
      </c>
      <c r="L200" s="11">
        <v>1.0389610389610389</v>
      </c>
      <c r="M200" s="26">
        <f>J200/((8760)*(E200/1000))</f>
        <v>0.13046314416177429</v>
      </c>
    </row>
    <row r="201" spans="1:13" x14ac:dyDescent="0.25">
      <c r="A201" s="35">
        <v>2237</v>
      </c>
      <c r="B201" s="35"/>
      <c r="C201" s="2" t="s">
        <v>5</v>
      </c>
      <c r="D201" s="2">
        <v>2</v>
      </c>
      <c r="E201" s="2">
        <v>5.25</v>
      </c>
      <c r="F201" s="12">
        <v>40544</v>
      </c>
      <c r="G201" s="18">
        <v>2012</v>
      </c>
      <c r="H201" s="2">
        <v>0</v>
      </c>
      <c r="I201" s="21">
        <v>1</v>
      </c>
      <c r="J201" s="2">
        <v>6</v>
      </c>
      <c r="K201" s="24">
        <v>5.7750000000000004</v>
      </c>
      <c r="L201" s="11">
        <v>1.0389610389610389</v>
      </c>
      <c r="M201" s="26">
        <f>J201/((8760)*(E201/1000))</f>
        <v>0.13046314416177429</v>
      </c>
    </row>
    <row r="202" spans="1:13" x14ac:dyDescent="0.25">
      <c r="A202" s="35">
        <v>2237</v>
      </c>
      <c r="B202" s="35"/>
      <c r="C202" s="2" t="s">
        <v>5</v>
      </c>
      <c r="D202" s="2">
        <v>2</v>
      </c>
      <c r="E202" s="2">
        <v>5.25</v>
      </c>
      <c r="F202" s="12">
        <v>40544</v>
      </c>
      <c r="G202" s="18">
        <v>2013</v>
      </c>
      <c r="H202" s="2">
        <v>0</v>
      </c>
      <c r="I202" s="21">
        <v>1</v>
      </c>
      <c r="J202" s="2">
        <v>6</v>
      </c>
      <c r="K202" s="24">
        <v>5.7750000000000004</v>
      </c>
      <c r="L202" s="11">
        <v>1.0389610389610389</v>
      </c>
      <c r="M202" s="26">
        <f>J202/((8760)*(E202/1000))</f>
        <v>0.13046314416177429</v>
      </c>
    </row>
    <row r="203" spans="1:13" x14ac:dyDescent="0.25">
      <c r="A203" s="35">
        <v>1571</v>
      </c>
      <c r="B203" s="35"/>
      <c r="C203" s="2" t="s">
        <v>5</v>
      </c>
      <c r="D203" s="2">
        <v>2</v>
      </c>
      <c r="E203" s="2">
        <v>8.74</v>
      </c>
      <c r="F203" s="12">
        <v>40360</v>
      </c>
      <c r="G203" s="18">
        <v>2011</v>
      </c>
      <c r="H203" s="2">
        <v>0</v>
      </c>
      <c r="I203" s="21">
        <v>1</v>
      </c>
      <c r="J203" s="2">
        <v>10</v>
      </c>
      <c r="K203" s="24">
        <v>9.6140000000000008</v>
      </c>
      <c r="L203" s="11">
        <v>1.0401497815685459</v>
      </c>
      <c r="M203" s="26">
        <f>J203/((8760)*(E203/1000))</f>
        <v>0.13061241549376718</v>
      </c>
    </row>
    <row r="204" spans="1:13" x14ac:dyDescent="0.25">
      <c r="A204" s="35">
        <v>1571</v>
      </c>
      <c r="B204" s="35"/>
      <c r="C204" s="2" t="s">
        <v>5</v>
      </c>
      <c r="D204" s="2">
        <v>2</v>
      </c>
      <c r="E204" s="2">
        <v>8.74</v>
      </c>
      <c r="F204" s="12">
        <v>40360</v>
      </c>
      <c r="G204" s="18">
        <v>2014</v>
      </c>
      <c r="H204" s="2">
        <v>0</v>
      </c>
      <c r="I204" s="21">
        <v>1</v>
      </c>
      <c r="J204" s="2">
        <v>10</v>
      </c>
      <c r="K204" s="24">
        <v>9.6140000000000008</v>
      </c>
      <c r="L204" s="11">
        <v>1.0401497815685459</v>
      </c>
      <c r="M204" s="26">
        <f>J204/((8760)*(E204/1000))</f>
        <v>0.13061241549376718</v>
      </c>
    </row>
    <row r="205" spans="1:13" x14ac:dyDescent="0.25">
      <c r="A205" s="35">
        <v>8359</v>
      </c>
      <c r="B205" s="35"/>
      <c r="C205" s="2" t="s">
        <v>5</v>
      </c>
      <c r="D205" s="2">
        <v>13</v>
      </c>
      <c r="E205" s="2">
        <v>4.37</v>
      </c>
      <c r="F205" s="12">
        <v>41122</v>
      </c>
      <c r="G205" s="18">
        <v>2013</v>
      </c>
      <c r="H205" s="2">
        <v>0</v>
      </c>
      <c r="I205" s="21">
        <v>1</v>
      </c>
      <c r="J205" s="2">
        <v>5</v>
      </c>
      <c r="K205" s="24">
        <v>4.8070000000000004</v>
      </c>
      <c r="L205" s="11">
        <v>1.0401497815685459</v>
      </c>
      <c r="M205" s="26">
        <f>J205/((8760)*(E205/1000))</f>
        <v>0.13061241549376718</v>
      </c>
    </row>
    <row r="206" spans="1:13" x14ac:dyDescent="0.25">
      <c r="A206" s="35">
        <v>8384</v>
      </c>
      <c r="B206" s="35"/>
      <c r="C206" s="2" t="s">
        <v>5</v>
      </c>
      <c r="D206" s="2">
        <v>13</v>
      </c>
      <c r="E206" s="2">
        <v>6.11</v>
      </c>
      <c r="F206" s="12">
        <v>41122</v>
      </c>
      <c r="G206" s="18">
        <v>2013</v>
      </c>
      <c r="H206" s="2">
        <v>0</v>
      </c>
      <c r="I206" s="21">
        <v>1</v>
      </c>
      <c r="J206" s="2">
        <v>7</v>
      </c>
      <c r="K206" s="24">
        <v>6.721000000000001</v>
      </c>
      <c r="L206" s="11">
        <v>1.0415116798095521</v>
      </c>
      <c r="M206" s="26">
        <f>J206/((8760)*(E206/1000))</f>
        <v>0.13078343011307161</v>
      </c>
    </row>
    <row r="207" spans="1:13" x14ac:dyDescent="0.25">
      <c r="A207" s="35">
        <v>8384</v>
      </c>
      <c r="B207" s="35"/>
      <c r="C207" s="2" t="s">
        <v>5</v>
      </c>
      <c r="D207" s="2">
        <v>13</v>
      </c>
      <c r="E207" s="2">
        <v>6.11</v>
      </c>
      <c r="F207" s="12">
        <v>41122</v>
      </c>
      <c r="G207" s="18">
        <v>2014</v>
      </c>
      <c r="H207" s="2">
        <v>0</v>
      </c>
      <c r="I207" s="21">
        <v>1</v>
      </c>
      <c r="J207" s="2">
        <v>7</v>
      </c>
      <c r="K207" s="24">
        <v>6.721000000000001</v>
      </c>
      <c r="L207" s="11">
        <v>1.0415116798095521</v>
      </c>
      <c r="M207" s="26">
        <f>J207/((8760)*(E207/1000))</f>
        <v>0.13078343011307161</v>
      </c>
    </row>
    <row r="208" spans="1:13" x14ac:dyDescent="0.25">
      <c r="A208" s="35">
        <v>2299</v>
      </c>
      <c r="B208" s="35"/>
      <c r="C208" s="2" t="s">
        <v>5</v>
      </c>
      <c r="D208" s="2">
        <v>7</v>
      </c>
      <c r="E208" s="2">
        <v>9.6</v>
      </c>
      <c r="F208" s="12">
        <v>40330</v>
      </c>
      <c r="G208" s="18">
        <v>2011</v>
      </c>
      <c r="H208" s="2">
        <v>0</v>
      </c>
      <c r="I208" s="21">
        <v>1</v>
      </c>
      <c r="J208" s="2">
        <v>11</v>
      </c>
      <c r="K208" s="24">
        <v>10.56</v>
      </c>
      <c r="L208" s="11">
        <v>1.0416666666666665</v>
      </c>
      <c r="M208" s="26">
        <f>J208/((8760)*(E208/1000))</f>
        <v>0.13080289193302894</v>
      </c>
    </row>
    <row r="209" spans="1:13" x14ac:dyDescent="0.25">
      <c r="A209" s="35">
        <v>971</v>
      </c>
      <c r="B209" s="35"/>
      <c r="C209" s="2" t="s">
        <v>5</v>
      </c>
      <c r="D209" s="2">
        <v>8</v>
      </c>
      <c r="E209" s="2">
        <v>2.6</v>
      </c>
      <c r="F209" s="12">
        <v>40422</v>
      </c>
      <c r="G209" s="18">
        <v>2012</v>
      </c>
      <c r="H209" s="2">
        <v>0</v>
      </c>
      <c r="I209" s="21">
        <v>1</v>
      </c>
      <c r="J209" s="2">
        <v>3</v>
      </c>
      <c r="K209" s="24">
        <v>2.8600000000000003</v>
      </c>
      <c r="L209" s="11">
        <v>1.0489510489510487</v>
      </c>
      <c r="M209" s="26">
        <f>J209/((8760)*(E209/1000))</f>
        <v>0.13171759747102213</v>
      </c>
    </row>
    <row r="210" spans="1:13" x14ac:dyDescent="0.25">
      <c r="A210" s="35">
        <v>971</v>
      </c>
      <c r="B210" s="35"/>
      <c r="C210" s="2" t="s">
        <v>5</v>
      </c>
      <c r="D210" s="2">
        <v>8</v>
      </c>
      <c r="E210" s="2">
        <v>2.6</v>
      </c>
      <c r="F210" s="12">
        <v>40422</v>
      </c>
      <c r="G210" s="18">
        <v>2013</v>
      </c>
      <c r="H210" s="2">
        <v>0</v>
      </c>
      <c r="I210" s="21">
        <v>1</v>
      </c>
      <c r="J210" s="2">
        <v>3</v>
      </c>
      <c r="K210" s="24">
        <v>2.8600000000000003</v>
      </c>
      <c r="L210" s="11">
        <v>1.0489510489510487</v>
      </c>
      <c r="M210" s="26">
        <f>J210/((8760)*(E210/1000))</f>
        <v>0.13171759747102213</v>
      </c>
    </row>
    <row r="211" spans="1:13" x14ac:dyDescent="0.25">
      <c r="A211" s="35">
        <v>438</v>
      </c>
      <c r="B211" s="35"/>
      <c r="C211" s="2" t="s">
        <v>5</v>
      </c>
      <c r="D211" s="2">
        <v>3</v>
      </c>
      <c r="E211" s="2">
        <v>2.5920000000000001</v>
      </c>
      <c r="F211" s="12">
        <v>39934</v>
      </c>
      <c r="G211" s="18">
        <v>2010</v>
      </c>
      <c r="H211" s="2">
        <v>0</v>
      </c>
      <c r="I211" s="21">
        <v>1</v>
      </c>
      <c r="J211" s="2">
        <v>3</v>
      </c>
      <c r="K211" s="24">
        <v>2.8512000000000004</v>
      </c>
      <c r="L211" s="11">
        <v>1.0521885521885521</v>
      </c>
      <c r="M211" s="26">
        <f>J211/((8760)*(E211/1000))</f>
        <v>0.13212413326568576</v>
      </c>
    </row>
    <row r="212" spans="1:13" x14ac:dyDescent="0.25">
      <c r="A212" s="35">
        <v>438</v>
      </c>
      <c r="B212" s="35"/>
      <c r="C212" s="2" t="s">
        <v>5</v>
      </c>
      <c r="D212" s="2">
        <v>3</v>
      </c>
      <c r="E212" s="2">
        <v>2.5920000000000001</v>
      </c>
      <c r="F212" s="12">
        <v>39934</v>
      </c>
      <c r="G212" s="18">
        <v>2011</v>
      </c>
      <c r="H212" s="2">
        <v>0</v>
      </c>
      <c r="I212" s="21">
        <v>1</v>
      </c>
      <c r="J212" s="2">
        <v>3</v>
      </c>
      <c r="K212" s="24">
        <v>2.8512000000000004</v>
      </c>
      <c r="L212" s="11">
        <v>1.0521885521885521</v>
      </c>
      <c r="M212" s="26">
        <f>J212/((8760)*(E212/1000))</f>
        <v>0.13212413326568576</v>
      </c>
    </row>
    <row r="213" spans="1:13" x14ac:dyDescent="0.25">
      <c r="A213" s="35">
        <v>438</v>
      </c>
      <c r="B213" s="35"/>
      <c r="C213" s="2" t="s">
        <v>5</v>
      </c>
      <c r="D213" s="2">
        <v>3</v>
      </c>
      <c r="E213" s="2">
        <v>2.5920000000000001</v>
      </c>
      <c r="F213" s="12">
        <v>39934</v>
      </c>
      <c r="G213" s="18">
        <v>2013</v>
      </c>
      <c r="H213" s="2">
        <v>0</v>
      </c>
      <c r="I213" s="21">
        <v>1</v>
      </c>
      <c r="J213" s="2">
        <v>3</v>
      </c>
      <c r="K213" s="24">
        <v>2.8512000000000004</v>
      </c>
      <c r="L213" s="11">
        <v>1.0521885521885521</v>
      </c>
      <c r="M213" s="26">
        <f>J213/((8760)*(E213/1000))</f>
        <v>0.13212413326568576</v>
      </c>
    </row>
    <row r="214" spans="1:13" x14ac:dyDescent="0.25">
      <c r="A214" s="35">
        <v>883</v>
      </c>
      <c r="B214" s="35"/>
      <c r="C214" s="2" t="s">
        <v>5</v>
      </c>
      <c r="D214" s="2">
        <v>6</v>
      </c>
      <c r="E214" s="2">
        <v>3.45</v>
      </c>
      <c r="F214" s="12">
        <v>40299</v>
      </c>
      <c r="G214" s="18">
        <v>2012</v>
      </c>
      <c r="H214" s="2">
        <v>0</v>
      </c>
      <c r="I214" s="21">
        <v>1</v>
      </c>
      <c r="J214" s="2">
        <v>4</v>
      </c>
      <c r="K214" s="24">
        <v>3.7950000000000004</v>
      </c>
      <c r="L214" s="11">
        <v>1.054018445322793</v>
      </c>
      <c r="M214" s="26">
        <f>J214/((8760)*(E214/1000))</f>
        <v>0.13235391436701738</v>
      </c>
    </row>
    <row r="215" spans="1:13" x14ac:dyDescent="0.25">
      <c r="A215" s="35">
        <v>883</v>
      </c>
      <c r="B215" s="35"/>
      <c r="C215" s="2" t="s">
        <v>5</v>
      </c>
      <c r="D215" s="2">
        <v>6</v>
      </c>
      <c r="E215" s="2">
        <v>3.45</v>
      </c>
      <c r="F215" s="12">
        <v>40299</v>
      </c>
      <c r="G215" s="18">
        <v>2013</v>
      </c>
      <c r="H215" s="2">
        <v>0</v>
      </c>
      <c r="I215" s="21">
        <v>1</v>
      </c>
      <c r="J215" s="2">
        <v>4</v>
      </c>
      <c r="K215" s="24">
        <v>3.7950000000000004</v>
      </c>
      <c r="L215" s="11">
        <v>1.054018445322793</v>
      </c>
      <c r="M215" s="26">
        <f>J215/((8760)*(E215/1000))</f>
        <v>0.13235391436701738</v>
      </c>
    </row>
    <row r="216" spans="1:13" x14ac:dyDescent="0.25">
      <c r="A216" s="35">
        <v>884</v>
      </c>
      <c r="B216" s="35"/>
      <c r="C216" s="2" t="s">
        <v>5</v>
      </c>
      <c r="D216" s="2">
        <v>6</v>
      </c>
      <c r="E216" s="2">
        <v>3.45</v>
      </c>
      <c r="F216" s="12">
        <v>40299</v>
      </c>
      <c r="G216" s="18">
        <v>2011</v>
      </c>
      <c r="H216" s="2">
        <v>0</v>
      </c>
      <c r="I216" s="21">
        <v>1</v>
      </c>
      <c r="J216" s="2">
        <v>4</v>
      </c>
      <c r="K216" s="24">
        <v>3.7950000000000004</v>
      </c>
      <c r="L216" s="11">
        <v>1.054018445322793</v>
      </c>
      <c r="M216" s="26">
        <f>J216/((8760)*(E216/1000))</f>
        <v>0.13235391436701738</v>
      </c>
    </row>
    <row r="217" spans="1:13" x14ac:dyDescent="0.25">
      <c r="A217" s="35">
        <v>884</v>
      </c>
      <c r="B217" s="35"/>
      <c r="C217" s="2" t="s">
        <v>5</v>
      </c>
      <c r="D217" s="2">
        <v>6</v>
      </c>
      <c r="E217" s="2">
        <v>3.45</v>
      </c>
      <c r="F217" s="12">
        <v>40299</v>
      </c>
      <c r="G217" s="18">
        <v>2013</v>
      </c>
      <c r="H217" s="2">
        <v>0</v>
      </c>
      <c r="I217" s="21">
        <v>1</v>
      </c>
      <c r="J217" s="2">
        <v>4</v>
      </c>
      <c r="K217" s="24">
        <v>3.7950000000000004</v>
      </c>
      <c r="L217" s="11">
        <v>1.054018445322793</v>
      </c>
      <c r="M217" s="26">
        <f>J217/((8760)*(E217/1000))</f>
        <v>0.13235391436701738</v>
      </c>
    </row>
    <row r="218" spans="1:13" x14ac:dyDescent="0.25">
      <c r="A218" s="35">
        <v>884</v>
      </c>
      <c r="B218" s="35"/>
      <c r="C218" s="2" t="s">
        <v>5</v>
      </c>
      <c r="D218" s="2">
        <v>6</v>
      </c>
      <c r="E218" s="2">
        <v>3.45</v>
      </c>
      <c r="F218" s="12">
        <v>40299</v>
      </c>
      <c r="G218" s="18">
        <v>2014</v>
      </c>
      <c r="H218" s="2">
        <v>0</v>
      </c>
      <c r="I218" s="21">
        <v>1</v>
      </c>
      <c r="J218" s="2">
        <v>4</v>
      </c>
      <c r="K218" s="24">
        <v>3.7950000000000004</v>
      </c>
      <c r="L218" s="11">
        <v>1.054018445322793</v>
      </c>
      <c r="M218" s="26">
        <f>J218/((8760)*(E218/1000))</f>
        <v>0.13235391436701738</v>
      </c>
    </row>
    <row r="219" spans="1:13" x14ac:dyDescent="0.25">
      <c r="A219" s="35">
        <v>2346</v>
      </c>
      <c r="B219" s="35"/>
      <c r="C219" s="2" t="s">
        <v>5</v>
      </c>
      <c r="D219" s="2">
        <v>8</v>
      </c>
      <c r="E219" s="2">
        <v>3.45</v>
      </c>
      <c r="F219" s="12">
        <v>40634</v>
      </c>
      <c r="G219" s="18">
        <v>2012</v>
      </c>
      <c r="H219" s="2">
        <v>0</v>
      </c>
      <c r="I219" s="21">
        <v>1</v>
      </c>
      <c r="J219" s="2">
        <v>4</v>
      </c>
      <c r="K219" s="24">
        <v>3.7950000000000004</v>
      </c>
      <c r="L219" s="11">
        <v>1.054018445322793</v>
      </c>
      <c r="M219" s="26">
        <f>J219/((8760)*(E219/1000))</f>
        <v>0.13235391436701738</v>
      </c>
    </row>
    <row r="220" spans="1:13" x14ac:dyDescent="0.25">
      <c r="A220" s="35">
        <v>2346</v>
      </c>
      <c r="B220" s="35"/>
      <c r="C220" s="2" t="s">
        <v>5</v>
      </c>
      <c r="D220" s="2">
        <v>8</v>
      </c>
      <c r="E220" s="2">
        <v>3.45</v>
      </c>
      <c r="F220" s="12">
        <v>40634</v>
      </c>
      <c r="G220" s="18">
        <v>2013</v>
      </c>
      <c r="H220" s="2">
        <v>0</v>
      </c>
      <c r="I220" s="21">
        <v>1</v>
      </c>
      <c r="J220" s="2">
        <v>4</v>
      </c>
      <c r="K220" s="24">
        <v>3.7950000000000004</v>
      </c>
      <c r="L220" s="11">
        <v>1.054018445322793</v>
      </c>
      <c r="M220" s="26">
        <f>J220/((8760)*(E220/1000))</f>
        <v>0.13235391436701738</v>
      </c>
    </row>
    <row r="221" spans="1:13" x14ac:dyDescent="0.25">
      <c r="A221" s="35">
        <v>8347</v>
      </c>
      <c r="B221" s="35"/>
      <c r="C221" s="2" t="s">
        <v>5</v>
      </c>
      <c r="D221" s="2">
        <v>13</v>
      </c>
      <c r="E221" s="2">
        <v>6.9</v>
      </c>
      <c r="F221" s="12">
        <v>41122</v>
      </c>
      <c r="G221" s="18">
        <v>2014</v>
      </c>
      <c r="H221" s="2">
        <v>0</v>
      </c>
      <c r="I221" s="21">
        <v>1</v>
      </c>
      <c r="J221" s="2">
        <v>8</v>
      </c>
      <c r="K221" s="24">
        <v>7.5900000000000007</v>
      </c>
      <c r="L221" s="11">
        <v>1.054018445322793</v>
      </c>
      <c r="M221" s="26">
        <f>J221/((8760)*(E221/1000))</f>
        <v>0.13235391436701738</v>
      </c>
    </row>
    <row r="222" spans="1:13" x14ac:dyDescent="0.25">
      <c r="A222" s="35">
        <v>8364</v>
      </c>
      <c r="B222" s="35"/>
      <c r="C222" s="2" t="s">
        <v>5</v>
      </c>
      <c r="D222" s="2">
        <v>13</v>
      </c>
      <c r="E222" s="2">
        <v>6.9</v>
      </c>
      <c r="F222" s="12">
        <v>41122</v>
      </c>
      <c r="G222" s="18">
        <v>2014</v>
      </c>
      <c r="H222" s="2">
        <v>0</v>
      </c>
      <c r="I222" s="21">
        <v>1</v>
      </c>
      <c r="J222" s="2">
        <v>8</v>
      </c>
      <c r="K222" s="24">
        <v>7.5900000000000007</v>
      </c>
      <c r="L222" s="11">
        <v>1.054018445322793</v>
      </c>
      <c r="M222" s="26">
        <f>J222/((8760)*(E222/1000))</f>
        <v>0.13235391436701738</v>
      </c>
    </row>
    <row r="223" spans="1:13" x14ac:dyDescent="0.25">
      <c r="A223" s="35">
        <v>2474</v>
      </c>
      <c r="B223" s="35"/>
      <c r="C223" s="2" t="s">
        <v>5</v>
      </c>
      <c r="D223" s="2">
        <v>9</v>
      </c>
      <c r="E223" s="2">
        <v>5.17</v>
      </c>
      <c r="F223" s="12">
        <v>40634</v>
      </c>
      <c r="G223" s="18">
        <v>2014</v>
      </c>
      <c r="H223" s="2">
        <v>0</v>
      </c>
      <c r="I223" s="21">
        <v>1</v>
      </c>
      <c r="J223" s="2">
        <v>6</v>
      </c>
      <c r="K223" s="24">
        <v>5.6870000000000003</v>
      </c>
      <c r="L223" s="11">
        <v>1.0550378055213645</v>
      </c>
      <c r="M223" s="26">
        <f>J223/((8760)*(E223/1000))</f>
        <v>0.13248191621843619</v>
      </c>
    </row>
    <row r="224" spans="1:13" x14ac:dyDescent="0.25">
      <c r="A224" s="35">
        <v>3735</v>
      </c>
      <c r="B224" s="35"/>
      <c r="C224" s="2" t="s">
        <v>5</v>
      </c>
      <c r="D224" s="2">
        <v>8</v>
      </c>
      <c r="E224" s="2">
        <v>2.585</v>
      </c>
      <c r="F224" s="12">
        <v>41000</v>
      </c>
      <c r="G224" s="18">
        <v>2013</v>
      </c>
      <c r="H224" s="2">
        <v>0</v>
      </c>
      <c r="I224" s="21">
        <v>1</v>
      </c>
      <c r="J224" s="2">
        <v>3</v>
      </c>
      <c r="K224" s="24">
        <v>2.8435000000000001</v>
      </c>
      <c r="L224" s="11">
        <v>1.0550378055213645</v>
      </c>
      <c r="M224" s="26">
        <f>J224/((8760)*(E224/1000))</f>
        <v>0.13248191621843619</v>
      </c>
    </row>
    <row r="225" spans="1:13" x14ac:dyDescent="0.25">
      <c r="A225" s="35">
        <v>3735</v>
      </c>
      <c r="B225" s="35"/>
      <c r="C225" s="2" t="s">
        <v>5</v>
      </c>
      <c r="D225" s="2">
        <v>8</v>
      </c>
      <c r="E225" s="2">
        <v>2.585</v>
      </c>
      <c r="F225" s="12">
        <v>41000</v>
      </c>
      <c r="G225" s="18">
        <v>2014</v>
      </c>
      <c r="H225" s="2">
        <v>0</v>
      </c>
      <c r="I225" s="21">
        <v>1</v>
      </c>
      <c r="J225" s="2">
        <v>3</v>
      </c>
      <c r="K225" s="24">
        <v>2.8435000000000001</v>
      </c>
      <c r="L225" s="11">
        <v>1.0550378055213645</v>
      </c>
      <c r="M225" s="26">
        <f>J225/((8760)*(E225/1000))</f>
        <v>0.13248191621843619</v>
      </c>
    </row>
    <row r="226" spans="1:13" x14ac:dyDescent="0.25">
      <c r="A226" s="35">
        <v>8355</v>
      </c>
      <c r="B226" s="35"/>
      <c r="C226" s="2" t="s">
        <v>5</v>
      </c>
      <c r="D226" s="2">
        <v>13</v>
      </c>
      <c r="E226" s="2">
        <v>2.58</v>
      </c>
      <c r="F226" s="12">
        <v>41183</v>
      </c>
      <c r="G226" s="18">
        <v>2014</v>
      </c>
      <c r="H226" s="2">
        <v>0</v>
      </c>
      <c r="I226" s="21">
        <v>1</v>
      </c>
      <c r="J226" s="2">
        <v>3</v>
      </c>
      <c r="K226" s="24">
        <v>2.8380000000000005</v>
      </c>
      <c r="L226" s="11">
        <v>1.0570824524312894</v>
      </c>
      <c r="M226" s="26">
        <f>J226/((8760)*(E226/1000))</f>
        <v>0.1327386641180843</v>
      </c>
    </row>
    <row r="227" spans="1:13" x14ac:dyDescent="0.25">
      <c r="A227" s="35">
        <v>8398</v>
      </c>
      <c r="B227" s="35"/>
      <c r="C227" s="2" t="s">
        <v>5</v>
      </c>
      <c r="D227" s="2">
        <v>6</v>
      </c>
      <c r="E227" s="2">
        <v>10.32</v>
      </c>
      <c r="F227" s="12">
        <v>41153</v>
      </c>
      <c r="G227" s="18">
        <v>2013</v>
      </c>
      <c r="H227" s="2">
        <v>0</v>
      </c>
      <c r="I227" s="21">
        <v>1</v>
      </c>
      <c r="J227" s="2">
        <v>12</v>
      </c>
      <c r="K227" s="24">
        <v>11.352000000000002</v>
      </c>
      <c r="L227" s="11">
        <v>1.0570824524312894</v>
      </c>
      <c r="M227" s="26">
        <f>J227/((8760)*(E227/1000))</f>
        <v>0.1327386641180843</v>
      </c>
    </row>
    <row r="228" spans="1:13" x14ac:dyDescent="0.25">
      <c r="A228" s="35">
        <v>181</v>
      </c>
      <c r="B228" s="35"/>
      <c r="C228" s="2" t="s">
        <v>5</v>
      </c>
      <c r="D228" s="2">
        <v>2</v>
      </c>
      <c r="E228" s="2">
        <v>3.44</v>
      </c>
      <c r="F228" s="12">
        <v>40148</v>
      </c>
      <c r="G228" s="18">
        <v>2011</v>
      </c>
      <c r="H228" s="2">
        <v>0</v>
      </c>
      <c r="I228" s="21">
        <v>1</v>
      </c>
      <c r="J228" s="2">
        <v>4</v>
      </c>
      <c r="K228" s="24">
        <v>3.7840000000000003</v>
      </c>
      <c r="L228" s="11">
        <v>1.0570824524312896</v>
      </c>
      <c r="M228" s="26">
        <f>J228/((8760)*(E228/1000))</f>
        <v>0.13273866411808433</v>
      </c>
    </row>
    <row r="229" spans="1:13" x14ac:dyDescent="0.25">
      <c r="A229" s="35">
        <v>181</v>
      </c>
      <c r="B229" s="35"/>
      <c r="C229" s="2" t="s">
        <v>5</v>
      </c>
      <c r="D229" s="2">
        <v>2</v>
      </c>
      <c r="E229" s="2">
        <v>3.44</v>
      </c>
      <c r="F229" s="12">
        <v>40148</v>
      </c>
      <c r="G229" s="18">
        <v>2012</v>
      </c>
      <c r="H229" s="2">
        <v>0</v>
      </c>
      <c r="I229" s="21">
        <v>1</v>
      </c>
      <c r="J229" s="2">
        <v>4</v>
      </c>
      <c r="K229" s="24">
        <v>3.7840000000000003</v>
      </c>
      <c r="L229" s="11">
        <v>1.0570824524312896</v>
      </c>
      <c r="M229" s="26">
        <f>J229/((8760)*(E229/1000))</f>
        <v>0.13273866411808433</v>
      </c>
    </row>
    <row r="230" spans="1:13" x14ac:dyDescent="0.25">
      <c r="A230" s="35">
        <v>181</v>
      </c>
      <c r="B230" s="35"/>
      <c r="C230" s="2" t="s">
        <v>5</v>
      </c>
      <c r="D230" s="2">
        <v>2</v>
      </c>
      <c r="E230" s="2">
        <v>3.44</v>
      </c>
      <c r="F230" s="12">
        <v>40148</v>
      </c>
      <c r="G230" s="18">
        <v>2013</v>
      </c>
      <c r="H230" s="2">
        <v>0</v>
      </c>
      <c r="I230" s="21">
        <v>1</v>
      </c>
      <c r="J230" s="2">
        <v>4</v>
      </c>
      <c r="K230" s="24">
        <v>3.7840000000000003</v>
      </c>
      <c r="L230" s="11">
        <v>1.0570824524312896</v>
      </c>
      <c r="M230" s="26">
        <f>J230/((8760)*(E230/1000))</f>
        <v>0.13273866411808433</v>
      </c>
    </row>
    <row r="231" spans="1:13" x14ac:dyDescent="0.25">
      <c r="A231" s="35">
        <v>181</v>
      </c>
      <c r="B231" s="35"/>
      <c r="C231" s="2" t="s">
        <v>5</v>
      </c>
      <c r="D231" s="2">
        <v>2</v>
      </c>
      <c r="E231" s="2">
        <v>3.44</v>
      </c>
      <c r="F231" s="12">
        <v>40148</v>
      </c>
      <c r="G231" s="18">
        <v>2014</v>
      </c>
      <c r="H231" s="2">
        <v>0</v>
      </c>
      <c r="I231" s="21">
        <v>1</v>
      </c>
      <c r="J231" s="2">
        <v>4</v>
      </c>
      <c r="K231" s="24">
        <v>3.7840000000000003</v>
      </c>
      <c r="L231" s="11">
        <v>1.0570824524312896</v>
      </c>
      <c r="M231" s="26">
        <f>J231/((8760)*(E231/1000))</f>
        <v>0.13273866411808433</v>
      </c>
    </row>
    <row r="232" spans="1:13" x14ac:dyDescent="0.25">
      <c r="A232" s="35">
        <v>8345</v>
      </c>
      <c r="B232" s="35"/>
      <c r="C232" s="2" t="s">
        <v>5</v>
      </c>
      <c r="D232" s="2">
        <v>13</v>
      </c>
      <c r="E232" s="2">
        <v>4.3</v>
      </c>
      <c r="F232" s="12">
        <v>41122</v>
      </c>
      <c r="G232" s="18">
        <v>2014</v>
      </c>
      <c r="H232" s="2">
        <v>0</v>
      </c>
      <c r="I232" s="21">
        <v>1</v>
      </c>
      <c r="J232" s="2">
        <v>5</v>
      </c>
      <c r="K232" s="24">
        <v>4.7300000000000004</v>
      </c>
      <c r="L232" s="11">
        <v>1.0570824524312896</v>
      </c>
      <c r="M232" s="26">
        <f>J232/((8760)*(E232/1000))</f>
        <v>0.13273866411808433</v>
      </c>
    </row>
    <row r="233" spans="1:13" x14ac:dyDescent="0.25">
      <c r="A233" s="35">
        <v>8423</v>
      </c>
      <c r="B233" s="35"/>
      <c r="C233" s="2" t="s">
        <v>5</v>
      </c>
      <c r="D233" s="2">
        <v>6</v>
      </c>
      <c r="E233" s="2">
        <v>6.02</v>
      </c>
      <c r="F233" s="12">
        <v>41183</v>
      </c>
      <c r="G233" s="18">
        <v>2013</v>
      </c>
      <c r="H233" s="2">
        <v>0</v>
      </c>
      <c r="I233" s="21">
        <v>1</v>
      </c>
      <c r="J233" s="2">
        <v>7</v>
      </c>
      <c r="K233" s="24">
        <v>6.6219999999999999</v>
      </c>
      <c r="L233" s="11">
        <v>1.0570824524312896</v>
      </c>
      <c r="M233" s="26">
        <f>J233/((8760)*(E233/1000))</f>
        <v>0.13273866411808433</v>
      </c>
    </row>
    <row r="234" spans="1:13" x14ac:dyDescent="0.25">
      <c r="A234" s="35">
        <v>8423</v>
      </c>
      <c r="B234" s="35"/>
      <c r="C234" s="2" t="s">
        <v>5</v>
      </c>
      <c r="D234" s="2">
        <v>6</v>
      </c>
      <c r="E234" s="2">
        <v>6.02</v>
      </c>
      <c r="F234" s="12">
        <v>41183</v>
      </c>
      <c r="G234" s="18">
        <v>2014</v>
      </c>
      <c r="H234" s="2">
        <v>0</v>
      </c>
      <c r="I234" s="21">
        <v>1</v>
      </c>
      <c r="J234" s="2">
        <v>7</v>
      </c>
      <c r="K234" s="24">
        <v>6.6219999999999999</v>
      </c>
      <c r="L234" s="11">
        <v>1.0570824524312896</v>
      </c>
      <c r="M234" s="26">
        <f>J234/((8760)*(E234/1000))</f>
        <v>0.13273866411808433</v>
      </c>
    </row>
    <row r="235" spans="1:13" x14ac:dyDescent="0.25">
      <c r="A235" s="35">
        <v>8228</v>
      </c>
      <c r="B235" s="35"/>
      <c r="C235" s="2" t="s">
        <v>5</v>
      </c>
      <c r="D235" s="2">
        <v>6</v>
      </c>
      <c r="E235" s="2">
        <v>3.43</v>
      </c>
      <c r="F235" s="12">
        <v>41306</v>
      </c>
      <c r="G235" s="18">
        <v>2014</v>
      </c>
      <c r="H235" s="2">
        <v>0</v>
      </c>
      <c r="I235" s="21">
        <v>1</v>
      </c>
      <c r="J235" s="2">
        <v>4</v>
      </c>
      <c r="K235" s="24">
        <v>3.7730000000000006</v>
      </c>
      <c r="L235" s="11">
        <v>1.0601643254704478</v>
      </c>
      <c r="M235" s="26">
        <f>J235/((8760)*(E235/1000))</f>
        <v>0.13312565730793297</v>
      </c>
    </row>
    <row r="236" spans="1:13" x14ac:dyDescent="0.25">
      <c r="A236" s="35">
        <v>1646</v>
      </c>
      <c r="B236" s="35"/>
      <c r="C236" s="2" t="s">
        <v>5</v>
      </c>
      <c r="D236" s="2">
        <v>2</v>
      </c>
      <c r="E236" s="2">
        <v>6</v>
      </c>
      <c r="F236" s="12">
        <v>40330</v>
      </c>
      <c r="G236" s="18">
        <v>2011</v>
      </c>
      <c r="H236" s="2">
        <v>0</v>
      </c>
      <c r="I236" s="21">
        <v>1</v>
      </c>
      <c r="J236" s="2">
        <v>7</v>
      </c>
      <c r="K236" s="24">
        <v>6.6000000000000005</v>
      </c>
      <c r="L236" s="11">
        <v>1.0606060606060606</v>
      </c>
      <c r="M236" s="26">
        <f>J236/((8760)*(E236/1000))</f>
        <v>0.13318112633181126</v>
      </c>
    </row>
    <row r="237" spans="1:13" x14ac:dyDescent="0.25">
      <c r="A237" s="35">
        <v>1646</v>
      </c>
      <c r="B237" s="35"/>
      <c r="C237" s="2" t="s">
        <v>5</v>
      </c>
      <c r="D237" s="2">
        <v>2</v>
      </c>
      <c r="E237" s="2">
        <v>6</v>
      </c>
      <c r="F237" s="12">
        <v>40330</v>
      </c>
      <c r="G237" s="18">
        <v>2013</v>
      </c>
      <c r="H237" s="2">
        <v>0</v>
      </c>
      <c r="I237" s="21">
        <v>1</v>
      </c>
      <c r="J237" s="2">
        <v>7</v>
      </c>
      <c r="K237" s="24">
        <v>6.6000000000000005</v>
      </c>
      <c r="L237" s="11">
        <v>1.0606060606060606</v>
      </c>
      <c r="M237" s="26">
        <f>J237/((8760)*(E237/1000))</f>
        <v>0.13318112633181126</v>
      </c>
    </row>
    <row r="238" spans="1:13" x14ac:dyDescent="0.25">
      <c r="A238" s="35">
        <v>4933</v>
      </c>
      <c r="B238" s="35"/>
      <c r="C238" s="2" t="s">
        <v>5</v>
      </c>
      <c r="D238" s="2">
        <v>13</v>
      </c>
      <c r="E238" s="2">
        <v>18</v>
      </c>
      <c r="F238" s="12">
        <v>40969</v>
      </c>
      <c r="G238" s="18">
        <v>2013</v>
      </c>
      <c r="H238" s="2">
        <v>0</v>
      </c>
      <c r="I238" s="21">
        <v>1</v>
      </c>
      <c r="J238" s="2">
        <v>21</v>
      </c>
      <c r="K238" s="24">
        <v>19.8</v>
      </c>
      <c r="L238" s="11">
        <v>1.0606060606060606</v>
      </c>
      <c r="M238" s="26">
        <f>J238/((8760)*(E238/1000))</f>
        <v>0.13318112633181128</v>
      </c>
    </row>
    <row r="239" spans="1:13" x14ac:dyDescent="0.25">
      <c r="A239" s="35">
        <v>4933</v>
      </c>
      <c r="B239" s="35"/>
      <c r="C239" s="2" t="s">
        <v>5</v>
      </c>
      <c r="D239" s="2">
        <v>13</v>
      </c>
      <c r="E239" s="2">
        <v>18</v>
      </c>
      <c r="F239" s="12">
        <v>40969</v>
      </c>
      <c r="G239" s="18">
        <v>2014</v>
      </c>
      <c r="H239" s="2">
        <v>0</v>
      </c>
      <c r="I239" s="21">
        <v>1</v>
      </c>
      <c r="J239" s="2">
        <v>21</v>
      </c>
      <c r="K239" s="24">
        <v>19.8</v>
      </c>
      <c r="L239" s="11">
        <v>1.0606060606060606</v>
      </c>
      <c r="M239" s="26">
        <f>J239/((8760)*(E239/1000))</f>
        <v>0.13318112633181128</v>
      </c>
    </row>
    <row r="240" spans="1:13" x14ac:dyDescent="0.25">
      <c r="A240" s="35">
        <v>2159</v>
      </c>
      <c r="B240" s="35"/>
      <c r="C240" s="2" t="s">
        <v>5</v>
      </c>
      <c r="D240" s="2">
        <v>8</v>
      </c>
      <c r="E240" s="2">
        <v>8.5500000000000007</v>
      </c>
      <c r="F240" s="12">
        <v>40634</v>
      </c>
      <c r="G240" s="18">
        <v>2014</v>
      </c>
      <c r="H240" s="2">
        <v>0</v>
      </c>
      <c r="I240" s="21">
        <v>1</v>
      </c>
      <c r="J240" s="2">
        <v>10</v>
      </c>
      <c r="K240" s="24">
        <v>9.4050000000000011</v>
      </c>
      <c r="L240" s="11">
        <v>1.0632642211589578</v>
      </c>
      <c r="M240" s="26">
        <f>J240/((8760)*(E240/1000))</f>
        <v>0.13351491361585091</v>
      </c>
    </row>
    <row r="241" spans="1:13" x14ac:dyDescent="0.25">
      <c r="A241" s="35">
        <v>8388</v>
      </c>
      <c r="B241" s="35"/>
      <c r="C241" s="2" t="s">
        <v>5</v>
      </c>
      <c r="D241" s="2">
        <v>6</v>
      </c>
      <c r="E241" s="2">
        <v>11.96</v>
      </c>
      <c r="F241" s="12">
        <v>41153</v>
      </c>
      <c r="G241" s="18">
        <v>2013</v>
      </c>
      <c r="H241" s="2">
        <v>0</v>
      </c>
      <c r="I241" s="21">
        <v>1</v>
      </c>
      <c r="J241" s="2">
        <v>14</v>
      </c>
      <c r="K241" s="24">
        <v>13.156000000000002</v>
      </c>
      <c r="L241" s="11">
        <v>1.0641532380662813</v>
      </c>
      <c r="M241" s="26">
        <f>J241/((8760)*(E241/1000))</f>
        <v>0.13362654815900796</v>
      </c>
    </row>
    <row r="242" spans="1:13" x14ac:dyDescent="0.25">
      <c r="A242" s="35">
        <v>2463</v>
      </c>
      <c r="B242" s="35"/>
      <c r="C242" s="2" t="s">
        <v>5</v>
      </c>
      <c r="D242" s="2">
        <v>3</v>
      </c>
      <c r="E242" s="2">
        <v>51.03</v>
      </c>
      <c r="F242" s="12">
        <v>40575</v>
      </c>
      <c r="G242" s="18">
        <v>2012</v>
      </c>
      <c r="H242" s="2">
        <v>0</v>
      </c>
      <c r="I242" s="21">
        <v>1</v>
      </c>
      <c r="J242" s="2">
        <v>60</v>
      </c>
      <c r="K242" s="24">
        <v>56.133000000000003</v>
      </c>
      <c r="L242" s="11">
        <v>1.0688899577788467</v>
      </c>
      <c r="M242" s="26">
        <f>J242/((8760)*(E242/1000))</f>
        <v>0.13422134173022046</v>
      </c>
    </row>
    <row r="243" spans="1:13" x14ac:dyDescent="0.25">
      <c r="A243" s="35">
        <v>721</v>
      </c>
      <c r="B243" s="35"/>
      <c r="C243" s="2" t="s">
        <v>5</v>
      </c>
      <c r="D243" s="2">
        <v>6</v>
      </c>
      <c r="E243" s="2">
        <v>3.4</v>
      </c>
      <c r="F243" s="12">
        <v>40299</v>
      </c>
      <c r="G243" s="18">
        <v>2011</v>
      </c>
      <c r="H243" s="2">
        <v>0</v>
      </c>
      <c r="I243" s="21">
        <v>1</v>
      </c>
      <c r="J243" s="2">
        <v>4</v>
      </c>
      <c r="K243" s="24">
        <v>3.74</v>
      </c>
      <c r="L243" s="11">
        <v>1.0695187165775399</v>
      </c>
      <c r="M243" s="26">
        <f>J243/((8760)*(E243/1000))</f>
        <v>0.13430029546065003</v>
      </c>
    </row>
    <row r="244" spans="1:13" x14ac:dyDescent="0.25">
      <c r="A244" s="35">
        <v>721</v>
      </c>
      <c r="B244" s="35"/>
      <c r="C244" s="2" t="s">
        <v>5</v>
      </c>
      <c r="D244" s="2">
        <v>6</v>
      </c>
      <c r="E244" s="2">
        <v>3.4</v>
      </c>
      <c r="F244" s="12">
        <v>40299</v>
      </c>
      <c r="G244" s="18">
        <v>2013</v>
      </c>
      <c r="H244" s="2">
        <v>0</v>
      </c>
      <c r="I244" s="21">
        <v>1</v>
      </c>
      <c r="J244" s="2">
        <v>4</v>
      </c>
      <c r="K244" s="24">
        <v>3.74</v>
      </c>
      <c r="L244" s="11">
        <v>1.0695187165775399</v>
      </c>
      <c r="M244" s="26">
        <f>J244/((8760)*(E244/1000))</f>
        <v>0.13430029546065003</v>
      </c>
    </row>
    <row r="245" spans="1:13" x14ac:dyDescent="0.25">
      <c r="A245" s="35">
        <v>721</v>
      </c>
      <c r="B245" s="35"/>
      <c r="C245" s="2" t="s">
        <v>5</v>
      </c>
      <c r="D245" s="2">
        <v>6</v>
      </c>
      <c r="E245" s="2">
        <v>3.4</v>
      </c>
      <c r="F245" s="12">
        <v>40299</v>
      </c>
      <c r="G245" s="18">
        <v>2014</v>
      </c>
      <c r="H245" s="2">
        <v>0</v>
      </c>
      <c r="I245" s="21">
        <v>1</v>
      </c>
      <c r="J245" s="2">
        <v>4</v>
      </c>
      <c r="K245" s="24">
        <v>3.74</v>
      </c>
      <c r="L245" s="11">
        <v>1.0695187165775399</v>
      </c>
      <c r="M245" s="26">
        <f>J245/((8760)*(E245/1000))</f>
        <v>0.13430029546065003</v>
      </c>
    </row>
    <row r="246" spans="1:13" x14ac:dyDescent="0.25">
      <c r="A246" s="35">
        <v>2746</v>
      </c>
      <c r="B246" s="35"/>
      <c r="C246" s="2" t="s">
        <v>5</v>
      </c>
      <c r="D246" s="2">
        <v>6</v>
      </c>
      <c r="E246" s="2">
        <v>4.2300000000000004</v>
      </c>
      <c r="F246" s="12">
        <v>40756</v>
      </c>
      <c r="G246" s="18">
        <v>2013</v>
      </c>
      <c r="H246" s="2">
        <v>0</v>
      </c>
      <c r="I246" s="21">
        <v>1</v>
      </c>
      <c r="J246" s="2">
        <v>5</v>
      </c>
      <c r="K246" s="24">
        <v>4.6530000000000005</v>
      </c>
      <c r="L246" s="11">
        <v>1.0745755426606489</v>
      </c>
      <c r="M246" s="26">
        <f>J246/((8760)*(E246/1000))</f>
        <v>0.1349352850372961</v>
      </c>
    </row>
    <row r="247" spans="1:13" x14ac:dyDescent="0.25">
      <c r="A247" s="35">
        <v>8333</v>
      </c>
      <c r="B247" s="35"/>
      <c r="C247" s="2" t="s">
        <v>5</v>
      </c>
      <c r="D247" s="2">
        <v>8</v>
      </c>
      <c r="E247" s="2">
        <v>4.2300000000000004</v>
      </c>
      <c r="F247" s="12">
        <v>41214</v>
      </c>
      <c r="G247" s="18">
        <v>2013</v>
      </c>
      <c r="H247" s="2">
        <v>0</v>
      </c>
      <c r="I247" s="21">
        <v>1</v>
      </c>
      <c r="J247" s="2">
        <v>5</v>
      </c>
      <c r="K247" s="24">
        <v>4.6530000000000005</v>
      </c>
      <c r="L247" s="11">
        <v>1.0745755426606489</v>
      </c>
      <c r="M247" s="26">
        <f>J247/((8760)*(E247/1000))</f>
        <v>0.1349352850372961</v>
      </c>
    </row>
    <row r="248" spans="1:13" x14ac:dyDescent="0.25">
      <c r="A248" s="35">
        <v>8333</v>
      </c>
      <c r="B248" s="35"/>
      <c r="C248" s="2" t="s">
        <v>5</v>
      </c>
      <c r="D248" s="2">
        <v>8</v>
      </c>
      <c r="E248" s="2">
        <v>4.2300000000000004</v>
      </c>
      <c r="F248" s="12">
        <v>41214</v>
      </c>
      <c r="G248" s="18">
        <v>2014</v>
      </c>
      <c r="H248" s="2">
        <v>0</v>
      </c>
      <c r="I248" s="21">
        <v>1</v>
      </c>
      <c r="J248" s="2">
        <v>5</v>
      </c>
      <c r="K248" s="24">
        <v>4.6530000000000005</v>
      </c>
      <c r="L248" s="11">
        <v>1.0745755426606489</v>
      </c>
      <c r="M248" s="26">
        <f>J248/((8760)*(E248/1000))</f>
        <v>0.1349352850372961</v>
      </c>
    </row>
    <row r="249" spans="1:13" x14ac:dyDescent="0.25">
      <c r="A249" s="35">
        <v>8371</v>
      </c>
      <c r="B249" s="35"/>
      <c r="C249" s="2" t="s">
        <v>5</v>
      </c>
      <c r="D249" s="2">
        <v>13</v>
      </c>
      <c r="E249" s="2">
        <v>8.4600000000000009</v>
      </c>
      <c r="F249" s="12">
        <v>41091</v>
      </c>
      <c r="G249" s="18">
        <v>2013</v>
      </c>
      <c r="H249" s="2">
        <v>0</v>
      </c>
      <c r="I249" s="21">
        <v>1</v>
      </c>
      <c r="J249" s="2">
        <v>10</v>
      </c>
      <c r="K249" s="24">
        <v>9.3060000000000009</v>
      </c>
      <c r="L249" s="11">
        <v>1.0745755426606489</v>
      </c>
      <c r="M249" s="26">
        <f>J249/((8760)*(E249/1000))</f>
        <v>0.1349352850372961</v>
      </c>
    </row>
    <row r="250" spans="1:13" x14ac:dyDescent="0.25">
      <c r="A250" s="35">
        <v>8371</v>
      </c>
      <c r="B250" s="35"/>
      <c r="C250" s="2" t="s">
        <v>5</v>
      </c>
      <c r="D250" s="2">
        <v>13</v>
      </c>
      <c r="E250" s="2">
        <v>8.4600000000000009</v>
      </c>
      <c r="F250" s="12">
        <v>41091</v>
      </c>
      <c r="G250" s="18">
        <v>2014</v>
      </c>
      <c r="H250" s="2">
        <v>0</v>
      </c>
      <c r="I250" s="21">
        <v>1</v>
      </c>
      <c r="J250" s="2">
        <v>10</v>
      </c>
      <c r="K250" s="24">
        <v>9.3060000000000009</v>
      </c>
      <c r="L250" s="11">
        <v>1.0745755426606489</v>
      </c>
      <c r="M250" s="26">
        <f>J250/((8760)*(E250/1000))</f>
        <v>0.1349352850372961</v>
      </c>
    </row>
    <row r="251" spans="1:13" x14ac:dyDescent="0.25">
      <c r="A251" s="35">
        <v>8356</v>
      </c>
      <c r="B251" s="35"/>
      <c r="C251" s="2" t="s">
        <v>5</v>
      </c>
      <c r="D251" s="2">
        <v>13</v>
      </c>
      <c r="E251" s="2">
        <v>7.59</v>
      </c>
      <c r="F251" s="12">
        <v>41000</v>
      </c>
      <c r="G251" s="18">
        <v>2013</v>
      </c>
      <c r="H251" s="2">
        <v>0</v>
      </c>
      <c r="I251" s="21">
        <v>1</v>
      </c>
      <c r="J251" s="2">
        <v>9</v>
      </c>
      <c r="K251" s="24">
        <v>8.3490000000000002</v>
      </c>
      <c r="L251" s="11">
        <v>1.0779734099892202</v>
      </c>
      <c r="M251" s="26">
        <f>J251/((8760)*(E251/1000))</f>
        <v>0.13536195787535871</v>
      </c>
    </row>
    <row r="252" spans="1:13" x14ac:dyDescent="0.25">
      <c r="A252" s="35">
        <v>970</v>
      </c>
      <c r="B252" s="35"/>
      <c r="C252" s="2" t="s">
        <v>5</v>
      </c>
      <c r="D252" s="2">
        <v>8</v>
      </c>
      <c r="E252" s="2">
        <v>5.0599999999999996</v>
      </c>
      <c r="F252" s="12">
        <v>40360</v>
      </c>
      <c r="G252" s="18">
        <v>2012</v>
      </c>
      <c r="H252" s="2">
        <v>0</v>
      </c>
      <c r="I252" s="21">
        <v>1</v>
      </c>
      <c r="J252" s="2">
        <v>6</v>
      </c>
      <c r="K252" s="24">
        <v>5.5659999999999998</v>
      </c>
      <c r="L252" s="11">
        <v>1.0779734099892202</v>
      </c>
      <c r="M252" s="26">
        <f>J252/((8760)*(E252/1000))</f>
        <v>0.13536195787535873</v>
      </c>
    </row>
    <row r="253" spans="1:13" x14ac:dyDescent="0.25">
      <c r="A253" s="35">
        <v>970</v>
      </c>
      <c r="B253" s="35"/>
      <c r="C253" s="2" t="s">
        <v>5</v>
      </c>
      <c r="D253" s="2">
        <v>8</v>
      </c>
      <c r="E253" s="2">
        <v>5.0599999999999996</v>
      </c>
      <c r="F253" s="12">
        <v>40360</v>
      </c>
      <c r="G253" s="18">
        <v>2013</v>
      </c>
      <c r="H253" s="2">
        <v>0</v>
      </c>
      <c r="I253" s="21">
        <v>1</v>
      </c>
      <c r="J253" s="2">
        <v>6</v>
      </c>
      <c r="K253" s="24">
        <v>5.5659999999999998</v>
      </c>
      <c r="L253" s="11">
        <v>1.0779734099892202</v>
      </c>
      <c r="M253" s="26">
        <f>J253/((8760)*(E253/1000))</f>
        <v>0.13536195787535873</v>
      </c>
    </row>
    <row r="254" spans="1:13" x14ac:dyDescent="0.25">
      <c r="A254" s="35">
        <v>8383</v>
      </c>
      <c r="B254" s="35"/>
      <c r="C254" s="2" t="s">
        <v>5</v>
      </c>
      <c r="D254" s="2">
        <v>13</v>
      </c>
      <c r="E254" s="2">
        <v>5.0599999999999996</v>
      </c>
      <c r="F254" s="12">
        <v>41122</v>
      </c>
      <c r="G254" s="18">
        <v>2013</v>
      </c>
      <c r="H254" s="2">
        <v>0</v>
      </c>
      <c r="I254" s="21">
        <v>1</v>
      </c>
      <c r="J254" s="2">
        <v>6</v>
      </c>
      <c r="K254" s="24">
        <v>5.5659999999999998</v>
      </c>
      <c r="L254" s="11">
        <v>1.0779734099892202</v>
      </c>
      <c r="M254" s="26">
        <f>J254/((8760)*(E254/1000))</f>
        <v>0.13536195787535873</v>
      </c>
    </row>
    <row r="255" spans="1:13" x14ac:dyDescent="0.25">
      <c r="A255" s="35">
        <v>8383</v>
      </c>
      <c r="B255" s="35"/>
      <c r="C255" s="2" t="s">
        <v>5</v>
      </c>
      <c r="D255" s="2">
        <v>13</v>
      </c>
      <c r="E255" s="2">
        <v>5.0599999999999996</v>
      </c>
      <c r="F255" s="12">
        <v>41122</v>
      </c>
      <c r="G255" s="18">
        <v>2014</v>
      </c>
      <c r="H255" s="2">
        <v>0</v>
      </c>
      <c r="I255" s="21">
        <v>1</v>
      </c>
      <c r="J255" s="2">
        <v>6</v>
      </c>
      <c r="K255" s="24">
        <v>5.5659999999999998</v>
      </c>
      <c r="L255" s="11">
        <v>1.0779734099892202</v>
      </c>
      <c r="M255" s="26">
        <f>J255/((8760)*(E255/1000))</f>
        <v>0.13536195787535873</v>
      </c>
    </row>
    <row r="256" spans="1:13" x14ac:dyDescent="0.25">
      <c r="A256" s="35">
        <v>8395</v>
      </c>
      <c r="B256" s="35"/>
      <c r="C256" s="2" t="s">
        <v>5</v>
      </c>
      <c r="D256" s="2">
        <v>6</v>
      </c>
      <c r="E256" s="2">
        <v>5.0599999999999996</v>
      </c>
      <c r="F256" s="12">
        <v>41153</v>
      </c>
      <c r="G256" s="18">
        <v>2013</v>
      </c>
      <c r="H256" s="2">
        <v>0</v>
      </c>
      <c r="I256" s="21">
        <v>1</v>
      </c>
      <c r="J256" s="2">
        <v>6</v>
      </c>
      <c r="K256" s="24">
        <v>5.5659999999999998</v>
      </c>
      <c r="L256" s="11">
        <v>1.0779734099892202</v>
      </c>
      <c r="M256" s="26">
        <f>J256/((8760)*(E256/1000))</f>
        <v>0.13536195787535873</v>
      </c>
    </row>
    <row r="257" spans="1:13" x14ac:dyDescent="0.25">
      <c r="A257" s="35">
        <v>8395</v>
      </c>
      <c r="B257" s="35"/>
      <c r="C257" s="2" t="s">
        <v>5</v>
      </c>
      <c r="D257" s="2">
        <v>6</v>
      </c>
      <c r="E257" s="2">
        <v>5.0599999999999996</v>
      </c>
      <c r="F257" s="12">
        <v>41153</v>
      </c>
      <c r="G257" s="18">
        <v>2014</v>
      </c>
      <c r="H257" s="2">
        <v>0</v>
      </c>
      <c r="I257" s="21">
        <v>1</v>
      </c>
      <c r="J257" s="2">
        <v>6</v>
      </c>
      <c r="K257" s="24">
        <v>5.5659999999999998</v>
      </c>
      <c r="L257" s="11">
        <v>1.0779734099892202</v>
      </c>
      <c r="M257" s="26">
        <f>J257/((8760)*(E257/1000))</f>
        <v>0.13536195787535873</v>
      </c>
    </row>
    <row r="258" spans="1:13" x14ac:dyDescent="0.25">
      <c r="A258" s="35">
        <v>8369</v>
      </c>
      <c r="B258" s="35"/>
      <c r="C258" s="2" t="s">
        <v>5</v>
      </c>
      <c r="D258" s="2">
        <v>13</v>
      </c>
      <c r="E258" s="2">
        <v>9.2449999999999992</v>
      </c>
      <c r="F258" s="12">
        <v>41091</v>
      </c>
      <c r="G258" s="18">
        <v>2013</v>
      </c>
      <c r="H258" s="2">
        <v>0</v>
      </c>
      <c r="I258" s="21">
        <v>1</v>
      </c>
      <c r="J258" s="2">
        <v>11</v>
      </c>
      <c r="K258" s="24">
        <v>10.169499999999999</v>
      </c>
      <c r="L258" s="11">
        <v>1.0816657652785291</v>
      </c>
      <c r="M258" s="26">
        <f>J258/((8760)*(E258/1000))</f>
        <v>0.13582560979524907</v>
      </c>
    </row>
    <row r="259" spans="1:13" x14ac:dyDescent="0.25">
      <c r="A259" s="35">
        <v>8369</v>
      </c>
      <c r="B259" s="35"/>
      <c r="C259" s="2" t="s">
        <v>5</v>
      </c>
      <c r="D259" s="2">
        <v>13</v>
      </c>
      <c r="E259" s="2">
        <v>9.2449999999999992</v>
      </c>
      <c r="F259" s="12">
        <v>41091</v>
      </c>
      <c r="G259" s="18">
        <v>2014</v>
      </c>
      <c r="H259" s="2">
        <v>0</v>
      </c>
      <c r="I259" s="21">
        <v>1</v>
      </c>
      <c r="J259" s="2">
        <v>11</v>
      </c>
      <c r="K259" s="24">
        <v>10.169499999999999</v>
      </c>
      <c r="L259" s="11">
        <v>1.0816657652785291</v>
      </c>
      <c r="M259" s="26">
        <f>J259/((8760)*(E259/1000))</f>
        <v>0.13582560979524907</v>
      </c>
    </row>
    <row r="260" spans="1:13" x14ac:dyDescent="0.25">
      <c r="A260" s="35">
        <v>2209</v>
      </c>
      <c r="B260" s="35"/>
      <c r="C260" s="2" t="s">
        <v>5</v>
      </c>
      <c r="D260" s="2">
        <v>2</v>
      </c>
      <c r="E260" s="2">
        <v>4.2</v>
      </c>
      <c r="F260" s="12">
        <v>40544</v>
      </c>
      <c r="G260" s="18">
        <v>2012</v>
      </c>
      <c r="H260" s="2">
        <v>0</v>
      </c>
      <c r="I260" s="21">
        <v>1</v>
      </c>
      <c r="J260" s="2">
        <v>5</v>
      </c>
      <c r="K260" s="24">
        <v>4.620000000000001</v>
      </c>
      <c r="L260" s="11">
        <v>1.082251082251082</v>
      </c>
      <c r="M260" s="26">
        <f>J260/((8760)*(E260/1000))</f>
        <v>0.13589910850184819</v>
      </c>
    </row>
    <row r="261" spans="1:13" x14ac:dyDescent="0.25">
      <c r="A261" s="35">
        <v>2209</v>
      </c>
      <c r="B261" s="35"/>
      <c r="C261" s="2" t="s">
        <v>5</v>
      </c>
      <c r="D261" s="2">
        <v>2</v>
      </c>
      <c r="E261" s="2">
        <v>4.2</v>
      </c>
      <c r="F261" s="12">
        <v>40544</v>
      </c>
      <c r="G261" s="18">
        <v>2013</v>
      </c>
      <c r="H261" s="2">
        <v>0</v>
      </c>
      <c r="I261" s="21">
        <v>1</v>
      </c>
      <c r="J261" s="2">
        <v>5</v>
      </c>
      <c r="K261" s="24">
        <v>4.620000000000001</v>
      </c>
      <c r="L261" s="11">
        <v>1.082251082251082</v>
      </c>
      <c r="M261" s="26">
        <f>J261/((8760)*(E261/1000))</f>
        <v>0.13589910850184819</v>
      </c>
    </row>
    <row r="262" spans="1:13" x14ac:dyDescent="0.25">
      <c r="A262" s="35">
        <v>2209</v>
      </c>
      <c r="B262" s="35"/>
      <c r="C262" s="2" t="s">
        <v>5</v>
      </c>
      <c r="D262" s="2">
        <v>2</v>
      </c>
      <c r="E262" s="2">
        <v>4.2</v>
      </c>
      <c r="F262" s="12">
        <v>40544</v>
      </c>
      <c r="G262" s="18">
        <v>2014</v>
      </c>
      <c r="H262" s="2">
        <v>0</v>
      </c>
      <c r="I262" s="21">
        <v>1</v>
      </c>
      <c r="J262" s="2">
        <v>5</v>
      </c>
      <c r="K262" s="24">
        <v>4.620000000000001</v>
      </c>
      <c r="L262" s="11">
        <v>1.082251082251082</v>
      </c>
      <c r="M262" s="26">
        <f>J262/((8760)*(E262/1000))</f>
        <v>0.13589910850184819</v>
      </c>
    </row>
    <row r="263" spans="1:13" x14ac:dyDescent="0.25">
      <c r="A263" s="35">
        <v>8421</v>
      </c>
      <c r="B263" s="35"/>
      <c r="C263" s="2" t="s">
        <v>5</v>
      </c>
      <c r="D263" s="2">
        <v>6</v>
      </c>
      <c r="E263" s="2">
        <v>4.2</v>
      </c>
      <c r="F263" s="12">
        <v>41153</v>
      </c>
      <c r="G263" s="18">
        <v>2013</v>
      </c>
      <c r="H263" s="2">
        <v>0</v>
      </c>
      <c r="I263" s="21">
        <v>1</v>
      </c>
      <c r="J263" s="2">
        <v>5</v>
      </c>
      <c r="K263" s="24">
        <v>4.620000000000001</v>
      </c>
      <c r="L263" s="11">
        <v>1.082251082251082</v>
      </c>
      <c r="M263" s="26">
        <f>J263/((8760)*(E263/1000))</f>
        <v>0.13589910850184819</v>
      </c>
    </row>
    <row r="264" spans="1:13" x14ac:dyDescent="0.25">
      <c r="A264" s="35">
        <v>8421</v>
      </c>
      <c r="B264" s="35"/>
      <c r="C264" s="2" t="s">
        <v>5</v>
      </c>
      <c r="D264" s="2">
        <v>6</v>
      </c>
      <c r="E264" s="2">
        <v>4.2</v>
      </c>
      <c r="F264" s="12">
        <v>41153</v>
      </c>
      <c r="G264" s="18">
        <v>2014</v>
      </c>
      <c r="H264" s="2">
        <v>0</v>
      </c>
      <c r="I264" s="21">
        <v>1</v>
      </c>
      <c r="J264" s="2">
        <v>5</v>
      </c>
      <c r="K264" s="24">
        <v>4.620000000000001</v>
      </c>
      <c r="L264" s="11">
        <v>1.082251082251082</v>
      </c>
      <c r="M264" s="26">
        <f>J264/((8760)*(E264/1000))</f>
        <v>0.13589910850184819</v>
      </c>
    </row>
    <row r="265" spans="1:13" x14ac:dyDescent="0.25">
      <c r="A265" s="35">
        <v>937</v>
      </c>
      <c r="B265" s="35"/>
      <c r="C265" s="2" t="s">
        <v>5</v>
      </c>
      <c r="D265" s="2">
        <v>2</v>
      </c>
      <c r="E265" s="2">
        <v>5.04</v>
      </c>
      <c r="F265" s="12">
        <v>40299</v>
      </c>
      <c r="G265" s="18">
        <v>2012</v>
      </c>
      <c r="H265" s="2">
        <v>0</v>
      </c>
      <c r="I265" s="21">
        <v>1</v>
      </c>
      <c r="J265" s="2">
        <v>6</v>
      </c>
      <c r="K265" s="24">
        <v>5.5440000000000005</v>
      </c>
      <c r="L265" s="11">
        <v>1.0822510822510822</v>
      </c>
      <c r="M265" s="26">
        <f>J265/((8760)*(E265/1000))</f>
        <v>0.13589910850184822</v>
      </c>
    </row>
    <row r="266" spans="1:13" x14ac:dyDescent="0.25">
      <c r="A266" s="35">
        <v>3439</v>
      </c>
      <c r="B266" s="35"/>
      <c r="C266" s="2" t="s">
        <v>5</v>
      </c>
      <c r="D266" s="2">
        <v>6</v>
      </c>
      <c r="E266" s="2">
        <v>7.56</v>
      </c>
      <c r="F266" s="12">
        <v>40940</v>
      </c>
      <c r="G266" s="18">
        <v>2013</v>
      </c>
      <c r="H266" s="2">
        <v>0</v>
      </c>
      <c r="I266" s="21">
        <v>1</v>
      </c>
      <c r="J266" s="2">
        <v>9</v>
      </c>
      <c r="K266" s="24">
        <v>8.3160000000000007</v>
      </c>
      <c r="L266" s="11">
        <v>1.0822510822510822</v>
      </c>
      <c r="M266" s="26">
        <f>J266/((8760)*(E266/1000))</f>
        <v>0.13589910850184822</v>
      </c>
    </row>
    <row r="267" spans="1:13" x14ac:dyDescent="0.25">
      <c r="A267" s="35">
        <v>1464</v>
      </c>
      <c r="B267" s="35"/>
      <c r="C267" s="2" t="s">
        <v>5</v>
      </c>
      <c r="D267" s="2">
        <v>2</v>
      </c>
      <c r="E267" s="2">
        <v>6.72</v>
      </c>
      <c r="F267" s="12">
        <v>40452</v>
      </c>
      <c r="G267" s="18">
        <v>2012</v>
      </c>
      <c r="H267" s="2">
        <v>0</v>
      </c>
      <c r="I267" s="21">
        <v>1</v>
      </c>
      <c r="J267" s="2">
        <v>8</v>
      </c>
      <c r="K267" s="24">
        <v>7.3920000000000003</v>
      </c>
      <c r="L267" s="11">
        <v>1.0822510822510822</v>
      </c>
      <c r="M267" s="26">
        <f>J267/((8760)*(E267/1000))</f>
        <v>0.13589910850184825</v>
      </c>
    </row>
    <row r="268" spans="1:13" x14ac:dyDescent="0.25">
      <c r="A268" s="35">
        <v>1464</v>
      </c>
      <c r="B268" s="35"/>
      <c r="C268" s="2" t="s">
        <v>5</v>
      </c>
      <c r="D268" s="2">
        <v>2</v>
      </c>
      <c r="E268" s="2">
        <v>6.72</v>
      </c>
      <c r="F268" s="12">
        <v>40452</v>
      </c>
      <c r="G268" s="18">
        <v>2014</v>
      </c>
      <c r="H268" s="2">
        <v>0</v>
      </c>
      <c r="I268" s="21">
        <v>1</v>
      </c>
      <c r="J268" s="2">
        <v>8</v>
      </c>
      <c r="K268" s="24">
        <v>7.3920000000000003</v>
      </c>
      <c r="L268" s="11">
        <v>1.0822510822510822</v>
      </c>
      <c r="M268" s="26">
        <f>J268/((8760)*(E268/1000))</f>
        <v>0.13589910850184825</v>
      </c>
    </row>
    <row r="269" spans="1:13" x14ac:dyDescent="0.25">
      <c r="A269" s="35">
        <v>2209</v>
      </c>
      <c r="B269" s="35"/>
      <c r="C269" s="2" t="s">
        <v>5</v>
      </c>
      <c r="D269" s="2">
        <v>2</v>
      </c>
      <c r="E269" s="2">
        <v>4.2</v>
      </c>
      <c r="F269" s="12">
        <v>40544</v>
      </c>
      <c r="G269" s="18">
        <v>2011</v>
      </c>
      <c r="H269" s="2">
        <v>0</v>
      </c>
      <c r="I269" s="21">
        <v>0.99999999999999989</v>
      </c>
      <c r="J269" s="2">
        <v>5</v>
      </c>
      <c r="K269" s="24">
        <v>4.6199999999999992</v>
      </c>
      <c r="L269" s="11">
        <v>1.0822510822510825</v>
      </c>
      <c r="M269" s="26">
        <f>J269/((8760)*(E269/1000))</f>
        <v>0.13589910850184819</v>
      </c>
    </row>
    <row r="270" spans="1:13" x14ac:dyDescent="0.25">
      <c r="A270" s="35">
        <v>1664</v>
      </c>
      <c r="B270" s="35"/>
      <c r="C270" s="2" t="s">
        <v>5</v>
      </c>
      <c r="D270" s="2">
        <v>5</v>
      </c>
      <c r="E270" s="2">
        <v>9.1999999999999993</v>
      </c>
      <c r="F270" s="12">
        <v>40360</v>
      </c>
      <c r="G270" s="18">
        <v>2012</v>
      </c>
      <c r="H270" s="2">
        <v>0</v>
      </c>
      <c r="I270" s="21">
        <v>1</v>
      </c>
      <c r="J270" s="2">
        <v>11</v>
      </c>
      <c r="K270" s="24">
        <v>10.119999999999999</v>
      </c>
      <c r="L270" s="11">
        <v>1.0869565217391306</v>
      </c>
      <c r="M270" s="26">
        <f>J270/((8760)*(E270/1000))</f>
        <v>0.13648997419098671</v>
      </c>
    </row>
    <row r="271" spans="1:13" x14ac:dyDescent="0.25">
      <c r="A271" s="35">
        <v>1664</v>
      </c>
      <c r="B271" s="35"/>
      <c r="C271" s="2" t="s">
        <v>5</v>
      </c>
      <c r="D271" s="2">
        <v>5</v>
      </c>
      <c r="E271" s="2">
        <v>9.1999999999999993</v>
      </c>
      <c r="F271" s="12">
        <v>40360</v>
      </c>
      <c r="G271" s="18">
        <v>2013</v>
      </c>
      <c r="H271" s="2">
        <v>0</v>
      </c>
      <c r="I271" s="21">
        <v>1</v>
      </c>
      <c r="J271" s="2">
        <v>11</v>
      </c>
      <c r="K271" s="24">
        <v>10.119999999999999</v>
      </c>
      <c r="L271" s="11">
        <v>1.0869565217391306</v>
      </c>
      <c r="M271" s="26">
        <f>J271/((8760)*(E271/1000))</f>
        <v>0.13648997419098671</v>
      </c>
    </row>
    <row r="272" spans="1:13" x14ac:dyDescent="0.25">
      <c r="A272" s="35">
        <v>1664</v>
      </c>
      <c r="B272" s="35"/>
      <c r="C272" s="2" t="s">
        <v>5</v>
      </c>
      <c r="D272" s="2">
        <v>5</v>
      </c>
      <c r="E272" s="2">
        <v>9.1999999999999993</v>
      </c>
      <c r="F272" s="12">
        <v>40360</v>
      </c>
      <c r="G272" s="18">
        <v>2014</v>
      </c>
      <c r="H272" s="2">
        <v>0</v>
      </c>
      <c r="I272" s="21">
        <v>1</v>
      </c>
      <c r="J272" s="2">
        <v>11</v>
      </c>
      <c r="K272" s="24">
        <v>10.119999999999999</v>
      </c>
      <c r="L272" s="11">
        <v>1.0869565217391306</v>
      </c>
      <c r="M272" s="26">
        <f>J272/((8760)*(E272/1000))</f>
        <v>0.13648997419098671</v>
      </c>
    </row>
    <row r="273" spans="1:13" x14ac:dyDescent="0.25">
      <c r="A273" s="35">
        <v>1307</v>
      </c>
      <c r="B273" s="35"/>
      <c r="C273" s="2" t="s">
        <v>5</v>
      </c>
      <c r="D273" s="2">
        <v>2</v>
      </c>
      <c r="E273" s="2">
        <v>5.85</v>
      </c>
      <c r="F273" s="12">
        <v>40330</v>
      </c>
      <c r="G273" s="18">
        <v>2011</v>
      </c>
      <c r="H273" s="2">
        <v>0</v>
      </c>
      <c r="I273" s="21">
        <v>1</v>
      </c>
      <c r="J273" s="2">
        <v>7</v>
      </c>
      <c r="K273" s="24">
        <v>6.4350000000000005</v>
      </c>
      <c r="L273" s="11">
        <v>1.0878010878010878</v>
      </c>
      <c r="M273" s="26">
        <f>J273/((8760)*(E273/1000))</f>
        <v>0.13659602700698592</v>
      </c>
    </row>
    <row r="274" spans="1:13" x14ac:dyDescent="0.25">
      <c r="A274" s="35">
        <v>1307</v>
      </c>
      <c r="B274" s="35"/>
      <c r="C274" s="2" t="s">
        <v>5</v>
      </c>
      <c r="D274" s="2">
        <v>2</v>
      </c>
      <c r="E274" s="2">
        <v>5.85</v>
      </c>
      <c r="F274" s="12">
        <v>40330</v>
      </c>
      <c r="G274" s="18">
        <v>2013</v>
      </c>
      <c r="H274" s="2">
        <v>0</v>
      </c>
      <c r="I274" s="21">
        <v>1</v>
      </c>
      <c r="J274" s="2">
        <v>7</v>
      </c>
      <c r="K274" s="24">
        <v>6.4350000000000005</v>
      </c>
      <c r="L274" s="11">
        <v>1.0878010878010878</v>
      </c>
      <c r="M274" s="26">
        <f>J274/((8760)*(E274/1000))</f>
        <v>0.13659602700698592</v>
      </c>
    </row>
    <row r="275" spans="1:13" x14ac:dyDescent="0.25">
      <c r="A275" s="35">
        <v>1307</v>
      </c>
      <c r="B275" s="35"/>
      <c r="C275" s="2" t="s">
        <v>5</v>
      </c>
      <c r="D275" s="2">
        <v>2</v>
      </c>
      <c r="E275" s="2">
        <v>5.85</v>
      </c>
      <c r="F275" s="12">
        <v>40330</v>
      </c>
      <c r="G275" s="18">
        <v>2014</v>
      </c>
      <c r="H275" s="2">
        <v>0</v>
      </c>
      <c r="I275" s="21">
        <v>1</v>
      </c>
      <c r="J275" s="2">
        <v>7</v>
      </c>
      <c r="K275" s="24">
        <v>6.4350000000000005</v>
      </c>
      <c r="L275" s="11">
        <v>1.0878010878010878</v>
      </c>
      <c r="M275" s="26">
        <f>J275/((8760)*(E275/1000))</f>
        <v>0.13659602700698592</v>
      </c>
    </row>
    <row r="276" spans="1:13" x14ac:dyDescent="0.25">
      <c r="A276" s="35">
        <v>1723</v>
      </c>
      <c r="B276" s="35"/>
      <c r="C276" s="2" t="s">
        <v>5</v>
      </c>
      <c r="D276" s="2">
        <v>5</v>
      </c>
      <c r="E276" s="2">
        <v>7.52</v>
      </c>
      <c r="F276" s="12">
        <v>40452</v>
      </c>
      <c r="G276" s="18">
        <v>2011</v>
      </c>
      <c r="H276" s="2">
        <v>0</v>
      </c>
      <c r="I276" s="21">
        <v>1</v>
      </c>
      <c r="J276" s="2">
        <v>9</v>
      </c>
      <c r="K276" s="24">
        <v>8.2720000000000002</v>
      </c>
      <c r="L276" s="11">
        <v>1.0880077369439072</v>
      </c>
      <c r="M276" s="26">
        <f>J276/((8760)*(E276/1000))</f>
        <v>0.13662197610026233</v>
      </c>
    </row>
    <row r="277" spans="1:13" x14ac:dyDescent="0.25">
      <c r="A277" s="35">
        <v>1723</v>
      </c>
      <c r="B277" s="35"/>
      <c r="C277" s="2" t="s">
        <v>5</v>
      </c>
      <c r="D277" s="2">
        <v>5</v>
      </c>
      <c r="E277" s="2">
        <v>7.52</v>
      </c>
      <c r="F277" s="12">
        <v>40452</v>
      </c>
      <c r="G277" s="18">
        <v>2012</v>
      </c>
      <c r="H277" s="2">
        <v>0</v>
      </c>
      <c r="I277" s="21">
        <v>1</v>
      </c>
      <c r="J277" s="2">
        <v>9</v>
      </c>
      <c r="K277" s="24">
        <v>8.2720000000000002</v>
      </c>
      <c r="L277" s="11">
        <v>1.0880077369439072</v>
      </c>
      <c r="M277" s="26">
        <f>J277/((8760)*(E277/1000))</f>
        <v>0.13662197610026233</v>
      </c>
    </row>
    <row r="278" spans="1:13" x14ac:dyDescent="0.25">
      <c r="A278" s="35">
        <v>1723</v>
      </c>
      <c r="B278" s="35"/>
      <c r="C278" s="2" t="s">
        <v>5</v>
      </c>
      <c r="D278" s="2">
        <v>5</v>
      </c>
      <c r="E278" s="2">
        <v>7.52</v>
      </c>
      <c r="F278" s="12">
        <v>40452</v>
      </c>
      <c r="G278" s="18">
        <v>2014</v>
      </c>
      <c r="H278" s="2">
        <v>0</v>
      </c>
      <c r="I278" s="21">
        <v>1</v>
      </c>
      <c r="J278" s="2">
        <v>9</v>
      </c>
      <c r="K278" s="24">
        <v>8.2720000000000002</v>
      </c>
      <c r="L278" s="11">
        <v>1.0880077369439072</v>
      </c>
      <c r="M278" s="26">
        <f>J278/((8760)*(E278/1000))</f>
        <v>0.13662197610026233</v>
      </c>
    </row>
    <row r="279" spans="1:13" x14ac:dyDescent="0.25">
      <c r="A279" s="35">
        <v>774</v>
      </c>
      <c r="B279" s="35"/>
      <c r="C279" s="2" t="s">
        <v>5</v>
      </c>
      <c r="D279" s="2">
        <v>2</v>
      </c>
      <c r="E279" s="2">
        <v>5</v>
      </c>
      <c r="F279" s="12">
        <v>40269</v>
      </c>
      <c r="G279" s="18">
        <v>2011</v>
      </c>
      <c r="H279" s="2">
        <v>0</v>
      </c>
      <c r="I279" s="21">
        <v>1</v>
      </c>
      <c r="J279" s="2">
        <v>6</v>
      </c>
      <c r="K279" s="24">
        <v>5.5</v>
      </c>
      <c r="L279" s="11">
        <v>1.0909090909090908</v>
      </c>
      <c r="M279" s="26">
        <f>J279/((8760)*(E279/1000))</f>
        <v>0.13698630136986301</v>
      </c>
    </row>
    <row r="280" spans="1:13" x14ac:dyDescent="0.25">
      <c r="A280" s="35">
        <v>774</v>
      </c>
      <c r="B280" s="35"/>
      <c r="C280" s="2" t="s">
        <v>5</v>
      </c>
      <c r="D280" s="2">
        <v>2</v>
      </c>
      <c r="E280" s="2">
        <v>5</v>
      </c>
      <c r="F280" s="12">
        <v>40269</v>
      </c>
      <c r="G280" s="18">
        <v>2012</v>
      </c>
      <c r="H280" s="2">
        <v>0</v>
      </c>
      <c r="I280" s="21">
        <v>1</v>
      </c>
      <c r="J280" s="2">
        <v>6</v>
      </c>
      <c r="K280" s="24">
        <v>5.5</v>
      </c>
      <c r="L280" s="11">
        <v>1.0909090909090908</v>
      </c>
      <c r="M280" s="26">
        <f>J280/((8760)*(E280/1000))</f>
        <v>0.13698630136986301</v>
      </c>
    </row>
    <row r="281" spans="1:13" x14ac:dyDescent="0.25">
      <c r="A281" s="35">
        <v>774</v>
      </c>
      <c r="B281" s="35"/>
      <c r="C281" s="2" t="s">
        <v>5</v>
      </c>
      <c r="D281" s="2">
        <v>2</v>
      </c>
      <c r="E281" s="2">
        <v>5</v>
      </c>
      <c r="F281" s="12">
        <v>40269</v>
      </c>
      <c r="G281" s="18">
        <v>2014</v>
      </c>
      <c r="H281" s="2">
        <v>0</v>
      </c>
      <c r="I281" s="21">
        <v>1</v>
      </c>
      <c r="J281" s="2">
        <v>6</v>
      </c>
      <c r="K281" s="24">
        <v>5.5</v>
      </c>
      <c r="L281" s="11">
        <v>1.0909090909090908</v>
      </c>
      <c r="M281" s="26">
        <f>J281/((8760)*(E281/1000))</f>
        <v>0.13698630136986301</v>
      </c>
    </row>
    <row r="282" spans="1:13" x14ac:dyDescent="0.25">
      <c r="A282" s="35">
        <v>8390</v>
      </c>
      <c r="B282" s="35"/>
      <c r="C282" s="2" t="s">
        <v>5</v>
      </c>
      <c r="D282" s="2">
        <v>6</v>
      </c>
      <c r="E282" s="2">
        <v>6.665</v>
      </c>
      <c r="F282" s="12">
        <v>41183</v>
      </c>
      <c r="G282" s="18">
        <v>2013</v>
      </c>
      <c r="H282" s="2">
        <v>0</v>
      </c>
      <c r="I282" s="21">
        <v>1</v>
      </c>
      <c r="J282" s="2">
        <v>8</v>
      </c>
      <c r="K282" s="24">
        <v>7.331500000000001</v>
      </c>
      <c r="L282" s="11">
        <v>1.0911818863806859</v>
      </c>
      <c r="M282" s="26">
        <f>J282/((8760)*(E282/1000))</f>
        <v>0.13702055650899025</v>
      </c>
    </row>
    <row r="283" spans="1:13" x14ac:dyDescent="0.25">
      <c r="A283" s="35">
        <v>8390</v>
      </c>
      <c r="B283" s="35"/>
      <c r="C283" s="2" t="s">
        <v>5</v>
      </c>
      <c r="D283" s="2">
        <v>6</v>
      </c>
      <c r="E283" s="2">
        <v>6.665</v>
      </c>
      <c r="F283" s="12">
        <v>41183</v>
      </c>
      <c r="G283" s="18">
        <v>2014</v>
      </c>
      <c r="H283" s="2">
        <v>0</v>
      </c>
      <c r="I283" s="21">
        <v>1</v>
      </c>
      <c r="J283" s="2">
        <v>8</v>
      </c>
      <c r="K283" s="24">
        <v>7.331500000000001</v>
      </c>
      <c r="L283" s="11">
        <v>1.0911818863806859</v>
      </c>
      <c r="M283" s="26">
        <f>J283/((8760)*(E283/1000))</f>
        <v>0.13702055650899025</v>
      </c>
    </row>
    <row r="284" spans="1:13" x14ac:dyDescent="0.25">
      <c r="A284" s="35">
        <v>2361</v>
      </c>
      <c r="B284" s="35"/>
      <c r="C284" s="2" t="s">
        <v>5</v>
      </c>
      <c r="D284" s="2">
        <v>8</v>
      </c>
      <c r="E284" s="2">
        <v>4.9950000000000001</v>
      </c>
      <c r="F284" s="12">
        <v>40603</v>
      </c>
      <c r="G284" s="18">
        <v>2013</v>
      </c>
      <c r="H284" s="2">
        <v>0</v>
      </c>
      <c r="I284" s="21">
        <v>1</v>
      </c>
      <c r="J284" s="2">
        <v>6</v>
      </c>
      <c r="K284" s="24">
        <v>5.4945000000000004</v>
      </c>
      <c r="L284" s="11">
        <v>1.0920010920010919</v>
      </c>
      <c r="M284" s="26">
        <f>J284/((8760)*(E284/1000))</f>
        <v>0.13712342479465767</v>
      </c>
    </row>
    <row r="285" spans="1:13" x14ac:dyDescent="0.25">
      <c r="A285" s="35">
        <v>8334</v>
      </c>
      <c r="B285" s="35"/>
      <c r="C285" s="2" t="s">
        <v>5</v>
      </c>
      <c r="D285" s="2">
        <v>8</v>
      </c>
      <c r="E285" s="2">
        <v>5.8049999999999997</v>
      </c>
      <c r="F285" s="12">
        <v>41153</v>
      </c>
      <c r="G285" s="18">
        <v>2013</v>
      </c>
      <c r="H285" s="2">
        <v>0</v>
      </c>
      <c r="I285" s="21">
        <v>1</v>
      </c>
      <c r="J285" s="2">
        <v>7</v>
      </c>
      <c r="K285" s="24">
        <v>6.3855000000000004</v>
      </c>
      <c r="L285" s="11">
        <v>1.0962336543731892</v>
      </c>
      <c r="M285" s="26">
        <f>J285/((8760)*(E285/1000))</f>
        <v>0.13765491093727264</v>
      </c>
    </row>
    <row r="286" spans="1:13" x14ac:dyDescent="0.25">
      <c r="A286" s="35">
        <v>8334</v>
      </c>
      <c r="B286" s="35"/>
      <c r="C286" s="2" t="s">
        <v>5</v>
      </c>
      <c r="D286" s="2">
        <v>8</v>
      </c>
      <c r="E286" s="2">
        <v>5.8049999999999997</v>
      </c>
      <c r="F286" s="12">
        <v>41153</v>
      </c>
      <c r="G286" s="18">
        <v>2014</v>
      </c>
      <c r="H286" s="2">
        <v>0</v>
      </c>
      <c r="I286" s="21">
        <v>1</v>
      </c>
      <c r="J286" s="2">
        <v>7</v>
      </c>
      <c r="K286" s="24">
        <v>6.3855000000000004</v>
      </c>
      <c r="L286" s="11">
        <v>1.0962336543731892</v>
      </c>
      <c r="M286" s="26">
        <f>J286/((8760)*(E286/1000))</f>
        <v>0.13765491093727264</v>
      </c>
    </row>
    <row r="287" spans="1:13" x14ac:dyDescent="0.25">
      <c r="A287" s="35">
        <v>8354</v>
      </c>
      <c r="B287" s="35"/>
      <c r="C287" s="2" t="s">
        <v>5</v>
      </c>
      <c r="D287" s="2">
        <v>13</v>
      </c>
      <c r="E287" s="2">
        <v>5.8049999999999997</v>
      </c>
      <c r="F287" s="12">
        <v>41122</v>
      </c>
      <c r="G287" s="18">
        <v>2013</v>
      </c>
      <c r="H287" s="2">
        <v>0</v>
      </c>
      <c r="I287" s="21">
        <v>1</v>
      </c>
      <c r="J287" s="2">
        <v>7</v>
      </c>
      <c r="K287" s="24">
        <v>6.3855000000000004</v>
      </c>
      <c r="L287" s="11">
        <v>1.0962336543731892</v>
      </c>
      <c r="M287" s="26">
        <f>J287/((8760)*(E287/1000))</f>
        <v>0.13765491093727264</v>
      </c>
    </row>
    <row r="288" spans="1:13" x14ac:dyDescent="0.25">
      <c r="A288" s="35">
        <v>8414</v>
      </c>
      <c r="B288" s="35"/>
      <c r="C288" s="2" t="s">
        <v>5</v>
      </c>
      <c r="D288" s="2">
        <v>6</v>
      </c>
      <c r="E288" s="2">
        <v>5.8049999999999997</v>
      </c>
      <c r="F288" s="12">
        <v>41183</v>
      </c>
      <c r="G288" s="18">
        <v>2014</v>
      </c>
      <c r="H288" s="2">
        <v>0</v>
      </c>
      <c r="I288" s="21">
        <v>1</v>
      </c>
      <c r="J288" s="2">
        <v>7</v>
      </c>
      <c r="K288" s="24">
        <v>6.3855000000000004</v>
      </c>
      <c r="L288" s="11">
        <v>1.0962336543731892</v>
      </c>
      <c r="M288" s="26">
        <f>J288/((8760)*(E288/1000))</f>
        <v>0.13765491093727264</v>
      </c>
    </row>
    <row r="289" spans="1:13" x14ac:dyDescent="0.25">
      <c r="A289" s="35">
        <v>8418</v>
      </c>
      <c r="B289" s="35"/>
      <c r="C289" s="2" t="s">
        <v>5</v>
      </c>
      <c r="D289" s="2">
        <v>6</v>
      </c>
      <c r="E289" s="2">
        <v>5.8049999999999997</v>
      </c>
      <c r="F289" s="12">
        <v>41183</v>
      </c>
      <c r="G289" s="18">
        <v>2013</v>
      </c>
      <c r="H289" s="2">
        <v>0</v>
      </c>
      <c r="I289" s="21">
        <v>1</v>
      </c>
      <c r="J289" s="2">
        <v>7</v>
      </c>
      <c r="K289" s="24">
        <v>6.3855000000000004</v>
      </c>
      <c r="L289" s="11">
        <v>1.0962336543731892</v>
      </c>
      <c r="M289" s="26">
        <f>J289/((8760)*(E289/1000))</f>
        <v>0.13765491093727264</v>
      </c>
    </row>
    <row r="290" spans="1:13" x14ac:dyDescent="0.25">
      <c r="A290" s="35">
        <v>8418</v>
      </c>
      <c r="B290" s="35"/>
      <c r="C290" s="2" t="s">
        <v>5</v>
      </c>
      <c r="D290" s="2">
        <v>6</v>
      </c>
      <c r="E290" s="2">
        <v>5.8049999999999997</v>
      </c>
      <c r="F290" s="12">
        <v>41183</v>
      </c>
      <c r="G290" s="18">
        <v>2014</v>
      </c>
      <c r="H290" s="2">
        <v>0</v>
      </c>
      <c r="I290" s="21">
        <v>1</v>
      </c>
      <c r="J290" s="2">
        <v>7</v>
      </c>
      <c r="K290" s="24">
        <v>6.3855000000000004</v>
      </c>
      <c r="L290" s="11">
        <v>1.0962336543731892</v>
      </c>
      <c r="M290" s="26">
        <f>J290/((8760)*(E290/1000))</f>
        <v>0.13765491093727264</v>
      </c>
    </row>
    <row r="291" spans="1:13" x14ac:dyDescent="0.25">
      <c r="A291" s="35">
        <v>999</v>
      </c>
      <c r="B291" s="35"/>
      <c r="C291" s="2" t="s">
        <v>5</v>
      </c>
      <c r="D291" s="2">
        <v>2</v>
      </c>
      <c r="E291" s="2">
        <v>2.4849999999999999</v>
      </c>
      <c r="F291" s="12">
        <v>40391</v>
      </c>
      <c r="G291" s="18">
        <v>2011</v>
      </c>
      <c r="H291" s="2">
        <v>0</v>
      </c>
      <c r="I291" s="21">
        <v>1</v>
      </c>
      <c r="J291" s="2">
        <v>3</v>
      </c>
      <c r="K291" s="24">
        <v>2.7335000000000003</v>
      </c>
      <c r="L291" s="11">
        <v>1.0974940552405341</v>
      </c>
      <c r="M291" s="26">
        <f>J291/((8760)*(E291/1000))</f>
        <v>0.13781318045257848</v>
      </c>
    </row>
    <row r="292" spans="1:13" x14ac:dyDescent="0.25">
      <c r="A292" s="35">
        <v>999</v>
      </c>
      <c r="B292" s="35"/>
      <c r="C292" s="2" t="s">
        <v>5</v>
      </c>
      <c r="D292" s="2">
        <v>2</v>
      </c>
      <c r="E292" s="2">
        <v>2.4849999999999999</v>
      </c>
      <c r="F292" s="12">
        <v>40391</v>
      </c>
      <c r="G292" s="18">
        <v>2012</v>
      </c>
      <c r="H292" s="2">
        <v>0</v>
      </c>
      <c r="I292" s="21">
        <v>1</v>
      </c>
      <c r="J292" s="2">
        <v>3</v>
      </c>
      <c r="K292" s="24">
        <v>2.7335000000000003</v>
      </c>
      <c r="L292" s="11">
        <v>1.0974940552405341</v>
      </c>
      <c r="M292" s="26">
        <f>J292/((8760)*(E292/1000))</f>
        <v>0.13781318045257848</v>
      </c>
    </row>
    <row r="293" spans="1:13" x14ac:dyDescent="0.25">
      <c r="A293" s="35">
        <v>999</v>
      </c>
      <c r="B293" s="35"/>
      <c r="C293" s="2" t="s">
        <v>5</v>
      </c>
      <c r="D293" s="2">
        <v>2</v>
      </c>
      <c r="E293" s="2">
        <v>2.4849999999999999</v>
      </c>
      <c r="F293" s="12">
        <v>40391</v>
      </c>
      <c r="G293" s="18">
        <v>2013</v>
      </c>
      <c r="H293" s="2">
        <v>0</v>
      </c>
      <c r="I293" s="21">
        <v>1</v>
      </c>
      <c r="J293" s="2">
        <v>3</v>
      </c>
      <c r="K293" s="24">
        <v>2.7335000000000003</v>
      </c>
      <c r="L293" s="11">
        <v>1.0974940552405341</v>
      </c>
      <c r="M293" s="26">
        <f>J293/((8760)*(E293/1000))</f>
        <v>0.13781318045257848</v>
      </c>
    </row>
    <row r="294" spans="1:13" x14ac:dyDescent="0.25">
      <c r="A294" s="35">
        <v>999</v>
      </c>
      <c r="B294" s="35"/>
      <c r="C294" s="2" t="s">
        <v>5</v>
      </c>
      <c r="D294" s="2">
        <v>2</v>
      </c>
      <c r="E294" s="2">
        <v>2.4849999999999999</v>
      </c>
      <c r="F294" s="12">
        <v>40391</v>
      </c>
      <c r="G294" s="18">
        <v>2014</v>
      </c>
      <c r="H294" s="2">
        <v>0</v>
      </c>
      <c r="I294" s="21">
        <v>1</v>
      </c>
      <c r="J294" s="2">
        <v>3</v>
      </c>
      <c r="K294" s="24">
        <v>2.7335000000000003</v>
      </c>
      <c r="L294" s="11">
        <v>1.0974940552405341</v>
      </c>
      <c r="M294" s="26">
        <f>J294/((8760)*(E294/1000))</f>
        <v>0.13781318045257848</v>
      </c>
    </row>
    <row r="295" spans="1:13" x14ac:dyDescent="0.25">
      <c r="A295" s="35">
        <v>2167</v>
      </c>
      <c r="B295" s="35"/>
      <c r="C295" s="2" t="s">
        <v>5</v>
      </c>
      <c r="D295" s="2">
        <v>8</v>
      </c>
      <c r="E295" s="2">
        <v>4.1399999999999997</v>
      </c>
      <c r="F295" s="12">
        <v>40634</v>
      </c>
      <c r="G295" s="18">
        <v>2012</v>
      </c>
      <c r="H295" s="2">
        <v>0</v>
      </c>
      <c r="I295" s="21">
        <v>1</v>
      </c>
      <c r="J295" s="2">
        <v>5</v>
      </c>
      <c r="K295" s="24">
        <v>4.5540000000000003</v>
      </c>
      <c r="L295" s="11">
        <v>1.097935880544576</v>
      </c>
      <c r="M295" s="26">
        <f>J295/((8760)*(E295/1000))</f>
        <v>0.13786866079897647</v>
      </c>
    </row>
    <row r="296" spans="1:13" x14ac:dyDescent="0.25">
      <c r="A296" s="35">
        <v>2167</v>
      </c>
      <c r="B296" s="35"/>
      <c r="C296" s="2" t="s">
        <v>5</v>
      </c>
      <c r="D296" s="2">
        <v>8</v>
      </c>
      <c r="E296" s="2">
        <v>4.1399999999999997</v>
      </c>
      <c r="F296" s="12">
        <v>40634</v>
      </c>
      <c r="G296" s="18">
        <v>2013</v>
      </c>
      <c r="H296" s="2">
        <v>0</v>
      </c>
      <c r="I296" s="21">
        <v>1</v>
      </c>
      <c r="J296" s="2">
        <v>5</v>
      </c>
      <c r="K296" s="24">
        <v>4.5540000000000003</v>
      </c>
      <c r="L296" s="11">
        <v>1.097935880544576</v>
      </c>
      <c r="M296" s="26">
        <f>J296/((8760)*(E296/1000))</f>
        <v>0.13786866079897647</v>
      </c>
    </row>
    <row r="297" spans="1:13" x14ac:dyDescent="0.25">
      <c r="A297" s="35">
        <v>8343</v>
      </c>
      <c r="B297" s="35"/>
      <c r="C297" s="2" t="s">
        <v>5</v>
      </c>
      <c r="D297" s="2">
        <v>13</v>
      </c>
      <c r="E297" s="2">
        <v>4.1399999999999997</v>
      </c>
      <c r="F297" s="12">
        <v>41153</v>
      </c>
      <c r="G297" s="18">
        <v>2013</v>
      </c>
      <c r="H297" s="2">
        <v>0</v>
      </c>
      <c r="I297" s="21">
        <v>1</v>
      </c>
      <c r="J297" s="2">
        <v>5</v>
      </c>
      <c r="K297" s="24">
        <v>4.5540000000000003</v>
      </c>
      <c r="L297" s="11">
        <v>1.097935880544576</v>
      </c>
      <c r="M297" s="26">
        <f>J297/((8760)*(E297/1000))</f>
        <v>0.13786866079897647</v>
      </c>
    </row>
    <row r="298" spans="1:13" x14ac:dyDescent="0.25">
      <c r="A298" s="35">
        <v>8358</v>
      </c>
      <c r="B298" s="35"/>
      <c r="C298" s="2" t="s">
        <v>5</v>
      </c>
      <c r="D298" s="2">
        <v>13</v>
      </c>
      <c r="E298" s="2">
        <v>4.1399999999999997</v>
      </c>
      <c r="F298" s="12">
        <v>41122</v>
      </c>
      <c r="G298" s="18">
        <v>2013</v>
      </c>
      <c r="H298" s="2">
        <v>0</v>
      </c>
      <c r="I298" s="21">
        <v>1</v>
      </c>
      <c r="J298" s="2">
        <v>5</v>
      </c>
      <c r="K298" s="24">
        <v>4.5540000000000003</v>
      </c>
      <c r="L298" s="11">
        <v>1.097935880544576</v>
      </c>
      <c r="M298" s="26">
        <f>J298/((8760)*(E298/1000))</f>
        <v>0.13786866079897647</v>
      </c>
    </row>
    <row r="299" spans="1:13" x14ac:dyDescent="0.25">
      <c r="A299" s="35">
        <v>8375</v>
      </c>
      <c r="B299" s="35"/>
      <c r="C299" s="2" t="s">
        <v>5</v>
      </c>
      <c r="D299" s="2">
        <v>13</v>
      </c>
      <c r="E299" s="2">
        <v>4.1399999999999997</v>
      </c>
      <c r="F299" s="12">
        <v>41153</v>
      </c>
      <c r="G299" s="18">
        <v>2013</v>
      </c>
      <c r="H299" s="2">
        <v>0</v>
      </c>
      <c r="I299" s="21">
        <v>1</v>
      </c>
      <c r="J299" s="2">
        <v>5</v>
      </c>
      <c r="K299" s="24">
        <v>4.5540000000000003</v>
      </c>
      <c r="L299" s="11">
        <v>1.097935880544576</v>
      </c>
      <c r="M299" s="26">
        <f>J299/((8760)*(E299/1000))</f>
        <v>0.13786866079897647</v>
      </c>
    </row>
    <row r="300" spans="1:13" x14ac:dyDescent="0.25">
      <c r="A300" s="35">
        <v>8404</v>
      </c>
      <c r="B300" s="35"/>
      <c r="C300" s="2" t="s">
        <v>5</v>
      </c>
      <c r="D300" s="2">
        <v>6</v>
      </c>
      <c r="E300" s="2">
        <v>4.1399999999999997</v>
      </c>
      <c r="F300" s="12">
        <v>41153</v>
      </c>
      <c r="G300" s="18">
        <v>2013</v>
      </c>
      <c r="H300" s="2">
        <v>0</v>
      </c>
      <c r="I300" s="21">
        <v>1</v>
      </c>
      <c r="J300" s="2">
        <v>5</v>
      </c>
      <c r="K300" s="24">
        <v>4.5540000000000003</v>
      </c>
      <c r="L300" s="11">
        <v>1.097935880544576</v>
      </c>
      <c r="M300" s="26">
        <f>J300/((8760)*(E300/1000))</f>
        <v>0.13786866079897647</v>
      </c>
    </row>
    <row r="301" spans="1:13" x14ac:dyDescent="0.25">
      <c r="A301" s="35">
        <v>1822</v>
      </c>
      <c r="B301" s="35"/>
      <c r="C301" s="2" t="s">
        <v>5</v>
      </c>
      <c r="D301" s="2">
        <v>2</v>
      </c>
      <c r="E301" s="2">
        <v>9.89</v>
      </c>
      <c r="F301" s="12">
        <v>40269</v>
      </c>
      <c r="G301" s="18">
        <v>2012</v>
      </c>
      <c r="H301" s="2">
        <v>0</v>
      </c>
      <c r="I301" s="21">
        <v>1</v>
      </c>
      <c r="J301" s="2">
        <v>12</v>
      </c>
      <c r="K301" s="24">
        <v>10.879000000000001</v>
      </c>
      <c r="L301" s="11">
        <v>1.1030425590587369</v>
      </c>
      <c r="M301" s="26">
        <f>J301/((8760)*(E301/1000))</f>
        <v>0.13850991038408797</v>
      </c>
    </row>
    <row r="302" spans="1:13" x14ac:dyDescent="0.25">
      <c r="A302" s="35">
        <v>1822</v>
      </c>
      <c r="B302" s="35"/>
      <c r="C302" s="2" t="s">
        <v>5</v>
      </c>
      <c r="D302" s="2">
        <v>2</v>
      </c>
      <c r="E302" s="2">
        <v>9.89</v>
      </c>
      <c r="F302" s="12">
        <v>40269</v>
      </c>
      <c r="G302" s="18">
        <v>2014</v>
      </c>
      <c r="H302" s="2">
        <v>0</v>
      </c>
      <c r="I302" s="21">
        <v>1</v>
      </c>
      <c r="J302" s="2">
        <v>12</v>
      </c>
      <c r="K302" s="24">
        <v>10.879000000000001</v>
      </c>
      <c r="L302" s="11">
        <v>1.1030425590587369</v>
      </c>
      <c r="M302" s="26">
        <f>J302/((8760)*(E302/1000))</f>
        <v>0.13850991038408797</v>
      </c>
    </row>
    <row r="303" spans="1:13" x14ac:dyDescent="0.25">
      <c r="A303" s="35">
        <v>2104</v>
      </c>
      <c r="B303" s="35"/>
      <c r="C303" s="2" t="s">
        <v>5</v>
      </c>
      <c r="D303" s="2">
        <v>8</v>
      </c>
      <c r="E303" s="2">
        <v>5.75</v>
      </c>
      <c r="F303" s="12">
        <v>40575</v>
      </c>
      <c r="G303" s="18">
        <v>2012</v>
      </c>
      <c r="H303" s="2">
        <v>0</v>
      </c>
      <c r="I303" s="21">
        <v>1</v>
      </c>
      <c r="J303" s="2">
        <v>7</v>
      </c>
      <c r="K303" s="24">
        <v>6.3250000000000002</v>
      </c>
      <c r="L303" s="11">
        <v>1.1067193675889329</v>
      </c>
      <c r="M303" s="26">
        <f>J303/((8760)*(E303/1000))</f>
        <v>0.13897161008536829</v>
      </c>
    </row>
    <row r="304" spans="1:13" x14ac:dyDescent="0.25">
      <c r="A304" s="35">
        <v>2104</v>
      </c>
      <c r="B304" s="35"/>
      <c r="C304" s="2" t="s">
        <v>5</v>
      </c>
      <c r="D304" s="2">
        <v>8</v>
      </c>
      <c r="E304" s="2">
        <v>5.75</v>
      </c>
      <c r="F304" s="12">
        <v>40575</v>
      </c>
      <c r="G304" s="18">
        <v>2014</v>
      </c>
      <c r="H304" s="2">
        <v>0</v>
      </c>
      <c r="I304" s="21">
        <v>1</v>
      </c>
      <c r="J304" s="2">
        <v>7</v>
      </c>
      <c r="K304" s="24">
        <v>6.3250000000000002</v>
      </c>
      <c r="L304" s="11">
        <v>1.1067193675889329</v>
      </c>
      <c r="M304" s="26">
        <f>J304/((8760)*(E304/1000))</f>
        <v>0.13897161008536829</v>
      </c>
    </row>
    <row r="305" spans="1:13" x14ac:dyDescent="0.25">
      <c r="A305" s="35">
        <v>8415</v>
      </c>
      <c r="B305" s="35"/>
      <c r="C305" s="2" t="s">
        <v>5</v>
      </c>
      <c r="D305" s="2">
        <v>6</v>
      </c>
      <c r="E305" s="2">
        <v>11.5</v>
      </c>
      <c r="F305" s="12">
        <v>41153</v>
      </c>
      <c r="G305" s="18">
        <v>2013</v>
      </c>
      <c r="H305" s="2">
        <v>0</v>
      </c>
      <c r="I305" s="21">
        <v>1</v>
      </c>
      <c r="J305" s="2">
        <v>14</v>
      </c>
      <c r="K305" s="24">
        <v>12.65</v>
      </c>
      <c r="L305" s="11">
        <v>1.1067193675889329</v>
      </c>
      <c r="M305" s="26">
        <f>J305/((8760)*(E305/1000))</f>
        <v>0.13897161008536829</v>
      </c>
    </row>
    <row r="306" spans="1:13" x14ac:dyDescent="0.25">
      <c r="A306" s="35">
        <v>8424</v>
      </c>
      <c r="B306" s="35"/>
      <c r="C306" s="2" t="s">
        <v>5</v>
      </c>
      <c r="D306" s="2">
        <v>6</v>
      </c>
      <c r="E306" s="2">
        <v>9.0299999999999994</v>
      </c>
      <c r="F306" s="12">
        <v>41153</v>
      </c>
      <c r="G306" s="18">
        <v>2013</v>
      </c>
      <c r="H306" s="2">
        <v>0</v>
      </c>
      <c r="I306" s="21">
        <v>1</v>
      </c>
      <c r="J306" s="2">
        <v>11</v>
      </c>
      <c r="K306" s="24">
        <v>9.9329999999999998</v>
      </c>
      <c r="L306" s="11">
        <v>1.1074197120708749</v>
      </c>
      <c r="M306" s="26">
        <f>J306/((8760)*(E306/1000))</f>
        <v>0.13905955288561214</v>
      </c>
    </row>
    <row r="307" spans="1:13" x14ac:dyDescent="0.25">
      <c r="A307" s="35">
        <v>3753</v>
      </c>
      <c r="B307" s="35"/>
      <c r="C307" s="2" t="s">
        <v>5</v>
      </c>
      <c r="D307" s="2">
        <v>6</v>
      </c>
      <c r="E307" s="2">
        <v>5.7350000000000003</v>
      </c>
      <c r="F307" s="12">
        <v>40634</v>
      </c>
      <c r="G307" s="18">
        <v>2012</v>
      </c>
      <c r="H307" s="2">
        <v>0</v>
      </c>
      <c r="I307" s="21">
        <v>1</v>
      </c>
      <c r="J307" s="2">
        <v>7</v>
      </c>
      <c r="K307" s="24">
        <v>6.3085000000000004</v>
      </c>
      <c r="L307" s="11">
        <v>1.1096140128398193</v>
      </c>
      <c r="M307" s="26">
        <f>J307/((8760)*(E307/1000))</f>
        <v>0.13933509293650698</v>
      </c>
    </row>
    <row r="308" spans="1:13" x14ac:dyDescent="0.25">
      <c r="A308" s="35">
        <v>3753</v>
      </c>
      <c r="B308" s="35"/>
      <c r="C308" s="2" t="s">
        <v>5</v>
      </c>
      <c r="D308" s="2">
        <v>6</v>
      </c>
      <c r="E308" s="2">
        <v>5.7350000000000003</v>
      </c>
      <c r="F308" s="12">
        <v>40634</v>
      </c>
      <c r="G308" s="18">
        <v>2013</v>
      </c>
      <c r="H308" s="2">
        <v>0</v>
      </c>
      <c r="I308" s="21">
        <v>1</v>
      </c>
      <c r="J308" s="2">
        <v>7</v>
      </c>
      <c r="K308" s="24">
        <v>6.3085000000000004</v>
      </c>
      <c r="L308" s="11">
        <v>1.1096140128398193</v>
      </c>
      <c r="M308" s="26">
        <f>J308/((8760)*(E308/1000))</f>
        <v>0.13933509293650698</v>
      </c>
    </row>
    <row r="309" spans="1:13" x14ac:dyDescent="0.25">
      <c r="A309" s="35">
        <v>3753</v>
      </c>
      <c r="B309" s="35"/>
      <c r="C309" s="2" t="s">
        <v>5</v>
      </c>
      <c r="D309" s="2">
        <v>6</v>
      </c>
      <c r="E309" s="2">
        <v>5.7350000000000003</v>
      </c>
      <c r="F309" s="12">
        <v>40634</v>
      </c>
      <c r="G309" s="18">
        <v>2014</v>
      </c>
      <c r="H309" s="2">
        <v>0</v>
      </c>
      <c r="I309" s="21">
        <v>1</v>
      </c>
      <c r="J309" s="2">
        <v>7</v>
      </c>
      <c r="K309" s="24">
        <v>6.3085000000000004</v>
      </c>
      <c r="L309" s="11">
        <v>1.1096140128398193</v>
      </c>
      <c r="M309" s="26">
        <f>J309/((8760)*(E309/1000))</f>
        <v>0.13933509293650698</v>
      </c>
    </row>
    <row r="310" spans="1:13" x14ac:dyDescent="0.25">
      <c r="A310" s="35">
        <v>8407</v>
      </c>
      <c r="B310" s="35"/>
      <c r="C310" s="2" t="s">
        <v>5</v>
      </c>
      <c r="D310" s="2">
        <v>6</v>
      </c>
      <c r="E310" s="2">
        <v>7.36</v>
      </c>
      <c r="F310" s="12">
        <v>41153</v>
      </c>
      <c r="G310" s="18">
        <v>2014</v>
      </c>
      <c r="H310" s="2">
        <v>0</v>
      </c>
      <c r="I310" s="21">
        <v>1</v>
      </c>
      <c r="J310" s="2">
        <v>9</v>
      </c>
      <c r="K310" s="24">
        <v>8.0960000000000019</v>
      </c>
      <c r="L310" s="11">
        <v>1.1116600790513831</v>
      </c>
      <c r="M310" s="26">
        <f>J310/((8760)*(E310/1000))</f>
        <v>0.13959201905896365</v>
      </c>
    </row>
    <row r="311" spans="1:13" x14ac:dyDescent="0.25">
      <c r="A311" s="35">
        <v>2619</v>
      </c>
      <c r="B311" s="35"/>
      <c r="C311" s="2" t="s">
        <v>5</v>
      </c>
      <c r="D311" s="2">
        <v>8</v>
      </c>
      <c r="E311" s="2">
        <v>2.448</v>
      </c>
      <c r="F311" s="12">
        <v>40695</v>
      </c>
      <c r="G311" s="18">
        <v>2012</v>
      </c>
      <c r="H311" s="2">
        <v>0</v>
      </c>
      <c r="I311" s="21">
        <v>1</v>
      </c>
      <c r="J311" s="2">
        <v>3</v>
      </c>
      <c r="K311" s="24">
        <v>2.6928000000000001</v>
      </c>
      <c r="L311" s="11">
        <v>1.1140819964349375</v>
      </c>
      <c r="M311" s="26">
        <f>J311/((8760)*(E311/1000))</f>
        <v>0.13989614110484375</v>
      </c>
    </row>
    <row r="312" spans="1:13" x14ac:dyDescent="0.25">
      <c r="A312" s="35">
        <v>2619</v>
      </c>
      <c r="B312" s="35"/>
      <c r="C312" s="2" t="s">
        <v>5</v>
      </c>
      <c r="D312" s="2">
        <v>8</v>
      </c>
      <c r="E312" s="2">
        <v>2.448</v>
      </c>
      <c r="F312" s="12">
        <v>40695</v>
      </c>
      <c r="G312" s="18">
        <v>2013</v>
      </c>
      <c r="H312" s="2">
        <v>0</v>
      </c>
      <c r="I312" s="21">
        <v>1</v>
      </c>
      <c r="J312" s="2">
        <v>3</v>
      </c>
      <c r="K312" s="24">
        <v>2.6928000000000001</v>
      </c>
      <c r="L312" s="11">
        <v>1.1140819964349375</v>
      </c>
      <c r="M312" s="26">
        <f>J312/((8760)*(E312/1000))</f>
        <v>0.13989614110484375</v>
      </c>
    </row>
    <row r="313" spans="1:13" x14ac:dyDescent="0.25">
      <c r="A313" s="35">
        <v>2619</v>
      </c>
      <c r="B313" s="35"/>
      <c r="C313" s="2" t="s">
        <v>5</v>
      </c>
      <c r="D313" s="2">
        <v>8</v>
      </c>
      <c r="E313" s="2">
        <v>2.448</v>
      </c>
      <c r="F313" s="12">
        <v>40695</v>
      </c>
      <c r="G313" s="18">
        <v>2014</v>
      </c>
      <c r="H313" s="2">
        <v>0</v>
      </c>
      <c r="I313" s="21">
        <v>1</v>
      </c>
      <c r="J313" s="2">
        <v>3</v>
      </c>
      <c r="K313" s="24">
        <v>2.6928000000000001</v>
      </c>
      <c r="L313" s="11">
        <v>1.1140819964349375</v>
      </c>
      <c r="M313" s="26">
        <f>J313/((8760)*(E313/1000))</f>
        <v>0.13989614110484375</v>
      </c>
    </row>
    <row r="314" spans="1:13" x14ac:dyDescent="0.25">
      <c r="A314" s="35">
        <v>2399</v>
      </c>
      <c r="B314" s="35"/>
      <c r="C314" s="2" t="s">
        <v>5</v>
      </c>
      <c r="D314" s="2">
        <v>6</v>
      </c>
      <c r="E314" s="2">
        <v>8.9700000000000006</v>
      </c>
      <c r="F314" s="12">
        <v>40575</v>
      </c>
      <c r="G314" s="18">
        <v>2014</v>
      </c>
      <c r="H314" s="2">
        <v>0</v>
      </c>
      <c r="I314" s="21">
        <v>1</v>
      </c>
      <c r="J314" s="2">
        <v>11</v>
      </c>
      <c r="K314" s="24">
        <v>9.8670000000000009</v>
      </c>
      <c r="L314" s="11">
        <v>1.1148272017837235</v>
      </c>
      <c r="M314" s="26">
        <f>J314/((8760)*(E314/1000))</f>
        <v>0.13998971711896072</v>
      </c>
    </row>
    <row r="315" spans="1:13" x14ac:dyDescent="0.25">
      <c r="A315" s="35">
        <v>8353</v>
      </c>
      <c r="B315" s="35"/>
      <c r="C315" s="2" t="s">
        <v>5</v>
      </c>
      <c r="D315" s="2">
        <v>13</v>
      </c>
      <c r="E315" s="2">
        <v>8.9700000000000006</v>
      </c>
      <c r="F315" s="12">
        <v>41091</v>
      </c>
      <c r="G315" s="18">
        <v>2013</v>
      </c>
      <c r="H315" s="2">
        <v>0</v>
      </c>
      <c r="I315" s="21">
        <v>1</v>
      </c>
      <c r="J315" s="2">
        <v>11</v>
      </c>
      <c r="K315" s="24">
        <v>9.8670000000000009</v>
      </c>
      <c r="L315" s="11">
        <v>1.1148272017837235</v>
      </c>
      <c r="M315" s="26">
        <f>J315/((8760)*(E315/1000))</f>
        <v>0.13998971711896072</v>
      </c>
    </row>
    <row r="316" spans="1:13" x14ac:dyDescent="0.25">
      <c r="A316" s="35">
        <v>8353</v>
      </c>
      <c r="B316" s="35"/>
      <c r="C316" s="2" t="s">
        <v>5</v>
      </c>
      <c r="D316" s="2">
        <v>13</v>
      </c>
      <c r="E316" s="2">
        <v>8.9700000000000006</v>
      </c>
      <c r="F316" s="12">
        <v>41091</v>
      </c>
      <c r="G316" s="18">
        <v>2014</v>
      </c>
      <c r="H316" s="2">
        <v>0</v>
      </c>
      <c r="I316" s="21">
        <v>1</v>
      </c>
      <c r="J316" s="2">
        <v>11</v>
      </c>
      <c r="K316" s="24">
        <v>9.8670000000000009</v>
      </c>
      <c r="L316" s="11">
        <v>1.1148272017837235</v>
      </c>
      <c r="M316" s="26">
        <f>J316/((8760)*(E316/1000))</f>
        <v>0.13998971711896072</v>
      </c>
    </row>
    <row r="317" spans="1:13" x14ac:dyDescent="0.25">
      <c r="A317" s="35">
        <v>8413</v>
      </c>
      <c r="B317" s="35"/>
      <c r="C317" s="2" t="s">
        <v>5</v>
      </c>
      <c r="D317" s="2">
        <v>6</v>
      </c>
      <c r="E317" s="2">
        <v>8.9700000000000006</v>
      </c>
      <c r="F317" s="12">
        <v>41153</v>
      </c>
      <c r="G317" s="18">
        <v>2013</v>
      </c>
      <c r="H317" s="2">
        <v>0</v>
      </c>
      <c r="I317" s="21">
        <v>1</v>
      </c>
      <c r="J317" s="2">
        <v>11</v>
      </c>
      <c r="K317" s="24">
        <v>9.8670000000000009</v>
      </c>
      <c r="L317" s="11">
        <v>1.1148272017837235</v>
      </c>
      <c r="M317" s="26">
        <f>J317/((8760)*(E317/1000))</f>
        <v>0.13998971711896072</v>
      </c>
    </row>
    <row r="318" spans="1:13" x14ac:dyDescent="0.25">
      <c r="A318" s="35">
        <v>8350</v>
      </c>
      <c r="B318" s="35"/>
      <c r="C318" s="2" t="s">
        <v>5</v>
      </c>
      <c r="D318" s="2">
        <v>13</v>
      </c>
      <c r="E318" s="2">
        <v>7.31</v>
      </c>
      <c r="F318" s="12">
        <v>41122</v>
      </c>
      <c r="G318" s="18">
        <v>2013</v>
      </c>
      <c r="H318" s="2">
        <v>0</v>
      </c>
      <c r="I318" s="21">
        <v>1</v>
      </c>
      <c r="J318" s="2">
        <v>9</v>
      </c>
      <c r="K318" s="24">
        <v>8.0410000000000004</v>
      </c>
      <c r="L318" s="11">
        <v>1.1192637731625419</v>
      </c>
      <c r="M318" s="26">
        <f>J318/((8760)*(E318/1000))</f>
        <v>0.1405468208309128</v>
      </c>
    </row>
    <row r="319" spans="1:13" x14ac:dyDescent="0.25">
      <c r="A319" s="35">
        <v>8350</v>
      </c>
      <c r="B319" s="35"/>
      <c r="C319" s="2" t="s">
        <v>5</v>
      </c>
      <c r="D319" s="2">
        <v>13</v>
      </c>
      <c r="E319" s="2">
        <v>7.31</v>
      </c>
      <c r="F319" s="12">
        <v>41122</v>
      </c>
      <c r="G319" s="18">
        <v>2014</v>
      </c>
      <c r="H319" s="2">
        <v>0</v>
      </c>
      <c r="I319" s="21">
        <v>1</v>
      </c>
      <c r="J319" s="2">
        <v>9</v>
      </c>
      <c r="K319" s="24">
        <v>8.0410000000000004</v>
      </c>
      <c r="L319" s="11">
        <v>1.1192637731625419</v>
      </c>
      <c r="M319" s="26">
        <f>J319/((8760)*(E319/1000))</f>
        <v>0.1405468208309128</v>
      </c>
    </row>
    <row r="320" spans="1:13" x14ac:dyDescent="0.25">
      <c r="A320" s="35">
        <v>825</v>
      </c>
      <c r="B320" s="35"/>
      <c r="C320" s="2" t="s">
        <v>5</v>
      </c>
      <c r="D320" s="2">
        <v>3</v>
      </c>
      <c r="E320" s="2">
        <v>27.6</v>
      </c>
      <c r="F320" s="12">
        <v>40238</v>
      </c>
      <c r="G320" s="18">
        <v>2012</v>
      </c>
      <c r="H320" s="2">
        <v>0</v>
      </c>
      <c r="I320" s="21">
        <v>1</v>
      </c>
      <c r="J320" s="2">
        <v>34</v>
      </c>
      <c r="K320" s="24">
        <v>30.360000000000003</v>
      </c>
      <c r="L320" s="11">
        <v>1.1198945981554675</v>
      </c>
      <c r="M320" s="26">
        <f>J320/((8760)*(E320/1000))</f>
        <v>0.14062603401495596</v>
      </c>
    </row>
    <row r="321" spans="1:13" x14ac:dyDescent="0.25">
      <c r="A321" s="35">
        <v>1436</v>
      </c>
      <c r="B321" s="35"/>
      <c r="C321" s="2" t="s">
        <v>5</v>
      </c>
      <c r="D321" s="2">
        <v>8</v>
      </c>
      <c r="E321" s="2">
        <v>3.24</v>
      </c>
      <c r="F321" s="12">
        <v>40452</v>
      </c>
      <c r="G321" s="18">
        <v>2012</v>
      </c>
      <c r="H321" s="2">
        <v>0</v>
      </c>
      <c r="I321" s="21">
        <v>1</v>
      </c>
      <c r="J321" s="2">
        <v>4</v>
      </c>
      <c r="K321" s="24">
        <v>3.5640000000000005</v>
      </c>
      <c r="L321" s="11">
        <v>1.1223344556677888</v>
      </c>
      <c r="M321" s="26">
        <f>J321/((8760)*(E321/1000))</f>
        <v>0.1409324088167315</v>
      </c>
    </row>
    <row r="322" spans="1:13" x14ac:dyDescent="0.25">
      <c r="A322" s="35">
        <v>1436</v>
      </c>
      <c r="B322" s="35"/>
      <c r="C322" s="2" t="s">
        <v>5</v>
      </c>
      <c r="D322" s="2">
        <v>8</v>
      </c>
      <c r="E322" s="2">
        <v>3.24</v>
      </c>
      <c r="F322" s="12">
        <v>40452</v>
      </c>
      <c r="G322" s="18">
        <v>2014</v>
      </c>
      <c r="H322" s="2">
        <v>0</v>
      </c>
      <c r="I322" s="21">
        <v>1</v>
      </c>
      <c r="J322" s="2">
        <v>4</v>
      </c>
      <c r="K322" s="24">
        <v>3.5640000000000005</v>
      </c>
      <c r="L322" s="11">
        <v>1.1223344556677888</v>
      </c>
      <c r="M322" s="26">
        <f>J322/((8760)*(E322/1000))</f>
        <v>0.1409324088167315</v>
      </c>
    </row>
    <row r="323" spans="1:13" x14ac:dyDescent="0.25">
      <c r="A323" s="35">
        <v>305</v>
      </c>
      <c r="B323" s="35"/>
      <c r="C323" s="2" t="s">
        <v>5</v>
      </c>
      <c r="D323" s="2">
        <v>9</v>
      </c>
      <c r="E323" s="2">
        <v>4.05</v>
      </c>
      <c r="F323" s="12">
        <v>40087</v>
      </c>
      <c r="G323" s="18">
        <v>2010</v>
      </c>
      <c r="H323" s="2">
        <v>0</v>
      </c>
      <c r="I323" s="21">
        <v>1</v>
      </c>
      <c r="J323" s="2">
        <v>5</v>
      </c>
      <c r="K323" s="24">
        <v>4.4550000000000001</v>
      </c>
      <c r="L323" s="11">
        <v>1.122334455667789</v>
      </c>
      <c r="M323" s="26">
        <f>J323/((8760)*(E323/1000))</f>
        <v>0.1409324088167315</v>
      </c>
    </row>
    <row r="324" spans="1:13" x14ac:dyDescent="0.25">
      <c r="A324" s="35">
        <v>305</v>
      </c>
      <c r="B324" s="35"/>
      <c r="C324" s="2" t="s">
        <v>5</v>
      </c>
      <c r="D324" s="2">
        <v>9</v>
      </c>
      <c r="E324" s="2">
        <v>4.05</v>
      </c>
      <c r="F324" s="12">
        <v>40087</v>
      </c>
      <c r="G324" s="18">
        <v>2011</v>
      </c>
      <c r="H324" s="2">
        <v>0</v>
      </c>
      <c r="I324" s="21">
        <v>1</v>
      </c>
      <c r="J324" s="2">
        <v>5</v>
      </c>
      <c r="K324" s="24">
        <v>4.4550000000000001</v>
      </c>
      <c r="L324" s="11">
        <v>1.122334455667789</v>
      </c>
      <c r="M324" s="26">
        <f>J324/((8760)*(E324/1000))</f>
        <v>0.1409324088167315</v>
      </c>
    </row>
    <row r="325" spans="1:13" x14ac:dyDescent="0.25">
      <c r="A325" s="35">
        <v>305</v>
      </c>
      <c r="B325" s="35"/>
      <c r="C325" s="2" t="s">
        <v>5</v>
      </c>
      <c r="D325" s="2">
        <v>9</v>
      </c>
      <c r="E325" s="2">
        <v>4.05</v>
      </c>
      <c r="F325" s="12">
        <v>40087</v>
      </c>
      <c r="G325" s="18">
        <v>2013</v>
      </c>
      <c r="H325" s="2">
        <v>0</v>
      </c>
      <c r="I325" s="21">
        <v>1</v>
      </c>
      <c r="J325" s="2">
        <v>5</v>
      </c>
      <c r="K325" s="24">
        <v>4.4550000000000001</v>
      </c>
      <c r="L325" s="11">
        <v>1.122334455667789</v>
      </c>
      <c r="M325" s="26">
        <f>J325/((8760)*(E325/1000))</f>
        <v>0.1409324088167315</v>
      </c>
    </row>
    <row r="326" spans="1:13" x14ac:dyDescent="0.25">
      <c r="A326" s="35">
        <v>1724</v>
      </c>
      <c r="B326" s="35"/>
      <c r="C326" s="2" t="s">
        <v>5</v>
      </c>
      <c r="D326" s="2">
        <v>6</v>
      </c>
      <c r="E326" s="2">
        <v>4.05</v>
      </c>
      <c r="F326" s="12">
        <v>40238</v>
      </c>
      <c r="G326" s="18">
        <v>2011</v>
      </c>
      <c r="H326" s="2">
        <v>0</v>
      </c>
      <c r="I326" s="21">
        <v>1</v>
      </c>
      <c r="J326" s="2">
        <v>5</v>
      </c>
      <c r="K326" s="24">
        <v>4.4550000000000001</v>
      </c>
      <c r="L326" s="11">
        <v>1.122334455667789</v>
      </c>
      <c r="M326" s="26">
        <f>J326/((8760)*(E326/1000))</f>
        <v>0.1409324088167315</v>
      </c>
    </row>
    <row r="327" spans="1:13" x14ac:dyDescent="0.25">
      <c r="A327" s="35">
        <v>1724</v>
      </c>
      <c r="B327" s="35"/>
      <c r="C327" s="2" t="s">
        <v>5</v>
      </c>
      <c r="D327" s="2">
        <v>6</v>
      </c>
      <c r="E327" s="2">
        <v>4.05</v>
      </c>
      <c r="F327" s="12">
        <v>40238</v>
      </c>
      <c r="G327" s="18">
        <v>2012</v>
      </c>
      <c r="H327" s="2">
        <v>0</v>
      </c>
      <c r="I327" s="21">
        <v>1</v>
      </c>
      <c r="J327" s="2">
        <v>5</v>
      </c>
      <c r="K327" s="24">
        <v>4.4550000000000001</v>
      </c>
      <c r="L327" s="11">
        <v>1.122334455667789</v>
      </c>
      <c r="M327" s="26">
        <f>J327/((8760)*(E327/1000))</f>
        <v>0.1409324088167315</v>
      </c>
    </row>
    <row r="328" spans="1:13" x14ac:dyDescent="0.25">
      <c r="A328" s="35">
        <v>1724</v>
      </c>
      <c r="B328" s="35"/>
      <c r="C328" s="2" t="s">
        <v>5</v>
      </c>
      <c r="D328" s="2">
        <v>6</v>
      </c>
      <c r="E328" s="2">
        <v>4.05</v>
      </c>
      <c r="F328" s="12">
        <v>40238</v>
      </c>
      <c r="G328" s="18">
        <v>2013</v>
      </c>
      <c r="H328" s="2">
        <v>0</v>
      </c>
      <c r="I328" s="21">
        <v>1</v>
      </c>
      <c r="J328" s="2">
        <v>5</v>
      </c>
      <c r="K328" s="24">
        <v>4.4550000000000001</v>
      </c>
      <c r="L328" s="11">
        <v>1.122334455667789</v>
      </c>
      <c r="M328" s="26">
        <f>J328/((8760)*(E328/1000))</f>
        <v>0.1409324088167315</v>
      </c>
    </row>
    <row r="329" spans="1:13" x14ac:dyDescent="0.25">
      <c r="A329" s="35">
        <v>1724</v>
      </c>
      <c r="B329" s="35"/>
      <c r="C329" s="2" t="s">
        <v>5</v>
      </c>
      <c r="D329" s="2">
        <v>6</v>
      </c>
      <c r="E329" s="2">
        <v>4.05</v>
      </c>
      <c r="F329" s="12">
        <v>40238</v>
      </c>
      <c r="G329" s="18">
        <v>2014</v>
      </c>
      <c r="H329" s="2">
        <v>0</v>
      </c>
      <c r="I329" s="21">
        <v>1</v>
      </c>
      <c r="J329" s="2">
        <v>5</v>
      </c>
      <c r="K329" s="24">
        <v>4.4550000000000001</v>
      </c>
      <c r="L329" s="11">
        <v>1.122334455667789</v>
      </c>
      <c r="M329" s="26">
        <f>J329/((8760)*(E329/1000))</f>
        <v>0.1409324088167315</v>
      </c>
    </row>
    <row r="330" spans="1:13" x14ac:dyDescent="0.25">
      <c r="A330" s="35">
        <v>1758</v>
      </c>
      <c r="B330" s="35"/>
      <c r="C330" s="2" t="s">
        <v>5</v>
      </c>
      <c r="D330" s="2">
        <v>2</v>
      </c>
      <c r="E330" s="2">
        <v>4.05</v>
      </c>
      <c r="F330" s="12">
        <v>40544</v>
      </c>
      <c r="G330" s="18">
        <v>2013</v>
      </c>
      <c r="H330" s="2">
        <v>0</v>
      </c>
      <c r="I330" s="21">
        <v>1</v>
      </c>
      <c r="J330" s="2">
        <v>5</v>
      </c>
      <c r="K330" s="24">
        <v>4.4550000000000001</v>
      </c>
      <c r="L330" s="11">
        <v>1.122334455667789</v>
      </c>
      <c r="M330" s="26">
        <f>J330/((8760)*(E330/1000))</f>
        <v>0.1409324088167315</v>
      </c>
    </row>
    <row r="331" spans="1:13" x14ac:dyDescent="0.25">
      <c r="A331" s="35">
        <v>1758</v>
      </c>
      <c r="B331" s="35"/>
      <c r="C331" s="2" t="s">
        <v>5</v>
      </c>
      <c r="D331" s="2">
        <v>2</v>
      </c>
      <c r="E331" s="2">
        <v>4.05</v>
      </c>
      <c r="F331" s="12">
        <v>40544</v>
      </c>
      <c r="G331" s="18">
        <v>2014</v>
      </c>
      <c r="H331" s="2">
        <v>0</v>
      </c>
      <c r="I331" s="21">
        <v>1</v>
      </c>
      <c r="J331" s="2">
        <v>5</v>
      </c>
      <c r="K331" s="24">
        <v>4.4550000000000001</v>
      </c>
      <c r="L331" s="11">
        <v>1.122334455667789</v>
      </c>
      <c r="M331" s="26">
        <f>J331/((8760)*(E331/1000))</f>
        <v>0.1409324088167315</v>
      </c>
    </row>
    <row r="332" spans="1:13" x14ac:dyDescent="0.25">
      <c r="A332" s="35">
        <v>2400</v>
      </c>
      <c r="B332" s="35"/>
      <c r="C332" s="2" t="s">
        <v>5</v>
      </c>
      <c r="D332" s="2">
        <v>8</v>
      </c>
      <c r="E332" s="2">
        <v>4.05</v>
      </c>
      <c r="F332" s="12">
        <v>40634</v>
      </c>
      <c r="G332" s="18">
        <v>2012</v>
      </c>
      <c r="H332" s="2">
        <v>0</v>
      </c>
      <c r="I332" s="21">
        <v>1</v>
      </c>
      <c r="J332" s="2">
        <v>5</v>
      </c>
      <c r="K332" s="24">
        <v>4.4550000000000001</v>
      </c>
      <c r="L332" s="11">
        <v>1.122334455667789</v>
      </c>
      <c r="M332" s="26">
        <f>J332/((8760)*(E332/1000))</f>
        <v>0.1409324088167315</v>
      </c>
    </row>
    <row r="333" spans="1:13" x14ac:dyDescent="0.25">
      <c r="A333" s="35">
        <v>2400</v>
      </c>
      <c r="B333" s="35"/>
      <c r="C333" s="2" t="s">
        <v>5</v>
      </c>
      <c r="D333" s="2">
        <v>8</v>
      </c>
      <c r="E333" s="2">
        <v>4.05</v>
      </c>
      <c r="F333" s="12">
        <v>40634</v>
      </c>
      <c r="G333" s="18">
        <v>2013</v>
      </c>
      <c r="H333" s="2">
        <v>0</v>
      </c>
      <c r="I333" s="21">
        <v>1</v>
      </c>
      <c r="J333" s="2">
        <v>5</v>
      </c>
      <c r="K333" s="24">
        <v>4.4550000000000001</v>
      </c>
      <c r="L333" s="11">
        <v>1.122334455667789</v>
      </c>
      <c r="M333" s="26">
        <f>J333/((8760)*(E333/1000))</f>
        <v>0.1409324088167315</v>
      </c>
    </row>
    <row r="334" spans="1:13" x14ac:dyDescent="0.25">
      <c r="A334" s="35">
        <v>2400</v>
      </c>
      <c r="B334" s="35"/>
      <c r="C334" s="2" t="s">
        <v>5</v>
      </c>
      <c r="D334" s="2">
        <v>8</v>
      </c>
      <c r="E334" s="2">
        <v>4.05</v>
      </c>
      <c r="F334" s="12">
        <v>40634</v>
      </c>
      <c r="G334" s="18">
        <v>2014</v>
      </c>
      <c r="H334" s="2">
        <v>0</v>
      </c>
      <c r="I334" s="21">
        <v>1</v>
      </c>
      <c r="J334" s="2">
        <v>5</v>
      </c>
      <c r="K334" s="24">
        <v>4.4550000000000001</v>
      </c>
      <c r="L334" s="11">
        <v>1.122334455667789</v>
      </c>
      <c r="M334" s="26">
        <f>J334/((8760)*(E334/1000))</f>
        <v>0.1409324088167315</v>
      </c>
    </row>
    <row r="335" spans="1:13" x14ac:dyDescent="0.25">
      <c r="A335" s="35">
        <v>1758</v>
      </c>
      <c r="B335" s="35"/>
      <c r="C335" s="2" t="s">
        <v>5</v>
      </c>
      <c r="D335" s="2">
        <v>2</v>
      </c>
      <c r="E335" s="2">
        <v>4.05</v>
      </c>
      <c r="F335" s="12">
        <v>40544</v>
      </c>
      <c r="G335" s="18">
        <v>2011</v>
      </c>
      <c r="H335" s="2">
        <v>0</v>
      </c>
      <c r="I335" s="21">
        <v>0.99999999999999989</v>
      </c>
      <c r="J335" s="2">
        <v>5</v>
      </c>
      <c r="K335" s="24">
        <v>4.4549999999999992</v>
      </c>
      <c r="L335" s="11">
        <v>1.1223344556677892</v>
      </c>
      <c r="M335" s="26">
        <f>J335/((8760)*(E335/1000))</f>
        <v>0.1409324088167315</v>
      </c>
    </row>
    <row r="336" spans="1:13" x14ac:dyDescent="0.25">
      <c r="A336" s="35">
        <v>411</v>
      </c>
      <c r="B336" s="35"/>
      <c r="C336" s="2" t="s">
        <v>5</v>
      </c>
      <c r="D336" s="2">
        <v>6</v>
      </c>
      <c r="E336" s="2">
        <v>4.032</v>
      </c>
      <c r="F336" s="12">
        <v>40210</v>
      </c>
      <c r="G336" s="18">
        <v>2011</v>
      </c>
      <c r="H336" s="2">
        <v>0</v>
      </c>
      <c r="I336" s="21">
        <v>1</v>
      </c>
      <c r="J336" s="2">
        <v>5</v>
      </c>
      <c r="K336" s="24">
        <v>4.4352</v>
      </c>
      <c r="L336" s="11">
        <v>1.1273448773448773</v>
      </c>
      <c r="M336" s="26">
        <f>J336/((8760)*(E336/1000))</f>
        <v>0.1415615713560919</v>
      </c>
    </row>
    <row r="337" spans="1:13" x14ac:dyDescent="0.25">
      <c r="A337" s="35">
        <v>411</v>
      </c>
      <c r="B337" s="35"/>
      <c r="C337" s="2" t="s">
        <v>5</v>
      </c>
      <c r="D337" s="2">
        <v>6</v>
      </c>
      <c r="E337" s="2">
        <v>4.032</v>
      </c>
      <c r="F337" s="12">
        <v>40210</v>
      </c>
      <c r="G337" s="18">
        <v>2012</v>
      </c>
      <c r="H337" s="2">
        <v>0</v>
      </c>
      <c r="I337" s="21">
        <v>1</v>
      </c>
      <c r="J337" s="2">
        <v>5</v>
      </c>
      <c r="K337" s="24">
        <v>4.4352</v>
      </c>
      <c r="L337" s="11">
        <v>1.1273448773448773</v>
      </c>
      <c r="M337" s="26">
        <f>J337/((8760)*(E337/1000))</f>
        <v>0.1415615713560919</v>
      </c>
    </row>
    <row r="338" spans="1:13" x14ac:dyDescent="0.25">
      <c r="A338" s="35">
        <v>411</v>
      </c>
      <c r="B338" s="35"/>
      <c r="C338" s="2" t="s">
        <v>5</v>
      </c>
      <c r="D338" s="2">
        <v>6</v>
      </c>
      <c r="E338" s="2">
        <v>4.032</v>
      </c>
      <c r="F338" s="12">
        <v>40210</v>
      </c>
      <c r="G338" s="18">
        <v>2013</v>
      </c>
      <c r="H338" s="2">
        <v>0</v>
      </c>
      <c r="I338" s="21">
        <v>1</v>
      </c>
      <c r="J338" s="2">
        <v>5</v>
      </c>
      <c r="K338" s="24">
        <v>4.4352</v>
      </c>
      <c r="L338" s="11">
        <v>1.1273448773448773</v>
      </c>
      <c r="M338" s="26">
        <f>J338/((8760)*(E338/1000))</f>
        <v>0.1415615713560919</v>
      </c>
    </row>
    <row r="339" spans="1:13" x14ac:dyDescent="0.25">
      <c r="A339" s="35">
        <v>411</v>
      </c>
      <c r="B339" s="35"/>
      <c r="C339" s="2" t="s">
        <v>5</v>
      </c>
      <c r="D339" s="2">
        <v>6</v>
      </c>
      <c r="E339" s="2">
        <v>4.032</v>
      </c>
      <c r="F339" s="12">
        <v>40210</v>
      </c>
      <c r="G339" s="18">
        <v>2014</v>
      </c>
      <c r="H339" s="2">
        <v>0</v>
      </c>
      <c r="I339" s="21">
        <v>1</v>
      </c>
      <c r="J339" s="2">
        <v>5</v>
      </c>
      <c r="K339" s="24">
        <v>4.4352</v>
      </c>
      <c r="L339" s="11">
        <v>1.1273448773448773</v>
      </c>
      <c r="M339" s="26">
        <f>J339/((8760)*(E339/1000))</f>
        <v>0.1415615713560919</v>
      </c>
    </row>
    <row r="340" spans="1:13" x14ac:dyDescent="0.25">
      <c r="A340" s="35">
        <v>458</v>
      </c>
      <c r="B340" s="35"/>
      <c r="C340" s="2" t="s">
        <v>5</v>
      </c>
      <c r="D340" s="2">
        <v>6</v>
      </c>
      <c r="E340" s="2">
        <v>4.032</v>
      </c>
      <c r="F340" s="12">
        <v>40210</v>
      </c>
      <c r="G340" s="18">
        <v>2011</v>
      </c>
      <c r="H340" s="2">
        <v>0</v>
      </c>
      <c r="I340" s="21">
        <v>1</v>
      </c>
      <c r="J340" s="2">
        <v>5</v>
      </c>
      <c r="K340" s="24">
        <v>4.4352</v>
      </c>
      <c r="L340" s="11">
        <v>1.1273448773448773</v>
      </c>
      <c r="M340" s="26">
        <f>J340/((8760)*(E340/1000))</f>
        <v>0.1415615713560919</v>
      </c>
    </row>
    <row r="341" spans="1:13" x14ac:dyDescent="0.25">
      <c r="A341" s="35">
        <v>458</v>
      </c>
      <c r="B341" s="35"/>
      <c r="C341" s="2" t="s">
        <v>5</v>
      </c>
      <c r="D341" s="2">
        <v>6</v>
      </c>
      <c r="E341" s="2">
        <v>4.032</v>
      </c>
      <c r="F341" s="12">
        <v>40210</v>
      </c>
      <c r="G341" s="18">
        <v>2012</v>
      </c>
      <c r="H341" s="2">
        <v>0</v>
      </c>
      <c r="I341" s="21">
        <v>1</v>
      </c>
      <c r="J341" s="2">
        <v>5</v>
      </c>
      <c r="K341" s="24">
        <v>4.4352</v>
      </c>
      <c r="L341" s="11">
        <v>1.1273448773448773</v>
      </c>
      <c r="M341" s="26">
        <f>J341/((8760)*(E341/1000))</f>
        <v>0.1415615713560919</v>
      </c>
    </row>
    <row r="342" spans="1:13" x14ac:dyDescent="0.25">
      <c r="A342" s="35">
        <v>458</v>
      </c>
      <c r="B342" s="35"/>
      <c r="C342" s="2" t="s">
        <v>5</v>
      </c>
      <c r="D342" s="2">
        <v>6</v>
      </c>
      <c r="E342" s="2">
        <v>4.032</v>
      </c>
      <c r="F342" s="12">
        <v>40210</v>
      </c>
      <c r="G342" s="18">
        <v>2014</v>
      </c>
      <c r="H342" s="2">
        <v>0</v>
      </c>
      <c r="I342" s="21">
        <v>1</v>
      </c>
      <c r="J342" s="2">
        <v>5</v>
      </c>
      <c r="K342" s="24">
        <v>4.4352</v>
      </c>
      <c r="L342" s="11">
        <v>1.1273448773448773</v>
      </c>
      <c r="M342" s="26">
        <f>J342/((8760)*(E342/1000))</f>
        <v>0.1415615713560919</v>
      </c>
    </row>
    <row r="343" spans="1:13" x14ac:dyDescent="0.25">
      <c r="A343" s="35">
        <v>1195</v>
      </c>
      <c r="B343" s="35"/>
      <c r="C343" s="2" t="s">
        <v>5</v>
      </c>
      <c r="D343" s="2">
        <v>2</v>
      </c>
      <c r="E343" s="2">
        <v>5.64</v>
      </c>
      <c r="F343" s="12">
        <v>40360</v>
      </c>
      <c r="G343" s="18">
        <v>2011</v>
      </c>
      <c r="H343" s="2">
        <v>0</v>
      </c>
      <c r="I343" s="21">
        <v>1</v>
      </c>
      <c r="J343" s="2">
        <v>7</v>
      </c>
      <c r="K343" s="24">
        <v>6.2039999999999997</v>
      </c>
      <c r="L343" s="11">
        <v>1.1283043197936815</v>
      </c>
      <c r="M343" s="26">
        <f>J343/((8760)*(E343/1000))</f>
        <v>0.14168204928916092</v>
      </c>
    </row>
    <row r="344" spans="1:13" x14ac:dyDescent="0.25">
      <c r="A344" s="35">
        <v>1195</v>
      </c>
      <c r="B344" s="35"/>
      <c r="C344" s="2" t="s">
        <v>5</v>
      </c>
      <c r="D344" s="2">
        <v>2</v>
      </c>
      <c r="E344" s="2">
        <v>5.64</v>
      </c>
      <c r="F344" s="12">
        <v>40360</v>
      </c>
      <c r="G344" s="18">
        <v>2012</v>
      </c>
      <c r="H344" s="2">
        <v>0</v>
      </c>
      <c r="I344" s="21">
        <v>1</v>
      </c>
      <c r="J344" s="2">
        <v>7</v>
      </c>
      <c r="K344" s="24">
        <v>6.2039999999999997</v>
      </c>
      <c r="L344" s="11">
        <v>1.1283043197936815</v>
      </c>
      <c r="M344" s="26">
        <f>J344/((8760)*(E344/1000))</f>
        <v>0.14168204928916092</v>
      </c>
    </row>
    <row r="345" spans="1:13" x14ac:dyDescent="0.25">
      <c r="A345" s="35">
        <v>1195</v>
      </c>
      <c r="B345" s="35"/>
      <c r="C345" s="2" t="s">
        <v>5</v>
      </c>
      <c r="D345" s="2">
        <v>2</v>
      </c>
      <c r="E345" s="2">
        <v>5.64</v>
      </c>
      <c r="F345" s="12">
        <v>40360</v>
      </c>
      <c r="G345" s="18">
        <v>2013</v>
      </c>
      <c r="H345" s="2">
        <v>0</v>
      </c>
      <c r="I345" s="21">
        <v>1</v>
      </c>
      <c r="J345" s="2">
        <v>7</v>
      </c>
      <c r="K345" s="24">
        <v>6.2039999999999997</v>
      </c>
      <c r="L345" s="11">
        <v>1.1283043197936815</v>
      </c>
      <c r="M345" s="26">
        <f>J345/((8760)*(E345/1000))</f>
        <v>0.14168204928916092</v>
      </c>
    </row>
    <row r="346" spans="1:13" x14ac:dyDescent="0.25">
      <c r="A346" s="35">
        <v>1195</v>
      </c>
      <c r="B346" s="35"/>
      <c r="C346" s="2" t="s">
        <v>5</v>
      </c>
      <c r="D346" s="2">
        <v>2</v>
      </c>
      <c r="E346" s="2">
        <v>5.64</v>
      </c>
      <c r="F346" s="12">
        <v>40360</v>
      </c>
      <c r="G346" s="18">
        <v>2014</v>
      </c>
      <c r="H346" s="2">
        <v>0</v>
      </c>
      <c r="I346" s="21">
        <v>1</v>
      </c>
      <c r="J346" s="2">
        <v>7</v>
      </c>
      <c r="K346" s="24">
        <v>6.2039999999999997</v>
      </c>
      <c r="L346" s="11">
        <v>1.1283043197936815</v>
      </c>
      <c r="M346" s="26">
        <f>J346/((8760)*(E346/1000))</f>
        <v>0.14168204928916092</v>
      </c>
    </row>
    <row r="347" spans="1:13" x14ac:dyDescent="0.25">
      <c r="A347" s="35">
        <v>1797</v>
      </c>
      <c r="B347" s="35"/>
      <c r="C347" s="2" t="s">
        <v>5</v>
      </c>
      <c r="D347" s="2">
        <v>2</v>
      </c>
      <c r="E347" s="2">
        <v>5.64</v>
      </c>
      <c r="F347" s="12">
        <v>40575</v>
      </c>
      <c r="G347" s="18">
        <v>2012</v>
      </c>
      <c r="H347" s="2">
        <v>0</v>
      </c>
      <c r="I347" s="21">
        <v>1</v>
      </c>
      <c r="J347" s="2">
        <v>7</v>
      </c>
      <c r="K347" s="24">
        <v>6.2039999999999997</v>
      </c>
      <c r="L347" s="11">
        <v>1.1283043197936815</v>
      </c>
      <c r="M347" s="26">
        <f>J347/((8760)*(E347/1000))</f>
        <v>0.14168204928916092</v>
      </c>
    </row>
    <row r="348" spans="1:13" x14ac:dyDescent="0.25">
      <c r="A348" s="35">
        <v>1797</v>
      </c>
      <c r="B348" s="35"/>
      <c r="C348" s="2" t="s">
        <v>5</v>
      </c>
      <c r="D348" s="2">
        <v>2</v>
      </c>
      <c r="E348" s="2">
        <v>5.64</v>
      </c>
      <c r="F348" s="12">
        <v>40575</v>
      </c>
      <c r="G348" s="18">
        <v>2013</v>
      </c>
      <c r="H348" s="2">
        <v>0</v>
      </c>
      <c r="I348" s="21">
        <v>1</v>
      </c>
      <c r="J348" s="2">
        <v>7</v>
      </c>
      <c r="K348" s="24">
        <v>6.2039999999999997</v>
      </c>
      <c r="L348" s="11">
        <v>1.1283043197936815</v>
      </c>
      <c r="M348" s="26">
        <f>J348/((8760)*(E348/1000))</f>
        <v>0.14168204928916092</v>
      </c>
    </row>
    <row r="349" spans="1:13" x14ac:dyDescent="0.25">
      <c r="A349" s="35">
        <v>8370</v>
      </c>
      <c r="B349" s="35"/>
      <c r="C349" s="2" t="s">
        <v>5</v>
      </c>
      <c r="D349" s="2">
        <v>13</v>
      </c>
      <c r="E349" s="2">
        <v>5.64</v>
      </c>
      <c r="F349" s="12">
        <v>41122</v>
      </c>
      <c r="G349" s="18">
        <v>2013</v>
      </c>
      <c r="H349" s="2">
        <v>0</v>
      </c>
      <c r="I349" s="21">
        <v>1</v>
      </c>
      <c r="J349" s="2">
        <v>7</v>
      </c>
      <c r="K349" s="24">
        <v>6.2039999999999997</v>
      </c>
      <c r="L349" s="11">
        <v>1.1283043197936815</v>
      </c>
      <c r="M349" s="26">
        <f>J349/((8760)*(E349/1000))</f>
        <v>0.14168204928916092</v>
      </c>
    </row>
    <row r="350" spans="1:13" x14ac:dyDescent="0.25">
      <c r="A350" s="35">
        <v>2247</v>
      </c>
      <c r="B350" s="35"/>
      <c r="C350" s="2" t="s">
        <v>5</v>
      </c>
      <c r="D350" s="2">
        <v>2</v>
      </c>
      <c r="E350" s="2">
        <v>4.0250000000000004</v>
      </c>
      <c r="F350" s="12">
        <v>40603</v>
      </c>
      <c r="G350" s="18">
        <v>2013</v>
      </c>
      <c r="H350" s="2">
        <v>0</v>
      </c>
      <c r="I350" s="21">
        <v>1</v>
      </c>
      <c r="J350" s="2">
        <v>5</v>
      </c>
      <c r="K350" s="24">
        <v>4.4275000000000011</v>
      </c>
      <c r="L350" s="11">
        <v>1.1293054771315638</v>
      </c>
      <c r="M350" s="26">
        <f>J350/((8760)*(E350/1000))</f>
        <v>0.14180776539323292</v>
      </c>
    </row>
    <row r="351" spans="1:13" x14ac:dyDescent="0.25">
      <c r="A351" s="35">
        <v>2268</v>
      </c>
      <c r="B351" s="35"/>
      <c r="C351" s="2" t="s">
        <v>5</v>
      </c>
      <c r="D351" s="2">
        <v>8</v>
      </c>
      <c r="E351" s="2">
        <v>3.22</v>
      </c>
      <c r="F351" s="12">
        <v>40634</v>
      </c>
      <c r="G351" s="18">
        <v>2012</v>
      </c>
      <c r="H351" s="2">
        <v>0</v>
      </c>
      <c r="I351" s="21">
        <v>1</v>
      </c>
      <c r="J351" s="2">
        <v>4</v>
      </c>
      <c r="K351" s="24">
        <v>3.5420000000000007</v>
      </c>
      <c r="L351" s="11">
        <v>1.1293054771315638</v>
      </c>
      <c r="M351" s="26">
        <f>J351/((8760)*(E351/1000))</f>
        <v>0.14180776539323292</v>
      </c>
    </row>
    <row r="352" spans="1:13" x14ac:dyDescent="0.25">
      <c r="A352" s="35">
        <v>2268</v>
      </c>
      <c r="B352" s="35"/>
      <c r="C352" s="2" t="s">
        <v>5</v>
      </c>
      <c r="D352" s="2">
        <v>8</v>
      </c>
      <c r="E352" s="2">
        <v>3.22</v>
      </c>
      <c r="F352" s="12">
        <v>40634</v>
      </c>
      <c r="G352" s="18">
        <v>2013</v>
      </c>
      <c r="H352" s="2">
        <v>0</v>
      </c>
      <c r="I352" s="21">
        <v>1</v>
      </c>
      <c r="J352" s="2">
        <v>4</v>
      </c>
      <c r="K352" s="24">
        <v>3.5420000000000007</v>
      </c>
      <c r="L352" s="11">
        <v>1.1293054771315638</v>
      </c>
      <c r="M352" s="26">
        <f>J352/((8760)*(E352/1000))</f>
        <v>0.14180776539323292</v>
      </c>
    </row>
    <row r="353" spans="1:13" x14ac:dyDescent="0.25">
      <c r="A353" s="35">
        <v>2268</v>
      </c>
      <c r="B353" s="35"/>
      <c r="C353" s="2" t="s">
        <v>5</v>
      </c>
      <c r="D353" s="2">
        <v>8</v>
      </c>
      <c r="E353" s="2">
        <v>3.22</v>
      </c>
      <c r="F353" s="12">
        <v>40634</v>
      </c>
      <c r="G353" s="18">
        <v>2014</v>
      </c>
      <c r="H353" s="2">
        <v>0</v>
      </c>
      <c r="I353" s="21">
        <v>1</v>
      </c>
      <c r="J353" s="2">
        <v>4</v>
      </c>
      <c r="K353" s="24">
        <v>3.5420000000000007</v>
      </c>
      <c r="L353" s="11">
        <v>1.1293054771315638</v>
      </c>
      <c r="M353" s="26">
        <f>J353/((8760)*(E353/1000))</f>
        <v>0.14180776539323292</v>
      </c>
    </row>
    <row r="354" spans="1:13" x14ac:dyDescent="0.25">
      <c r="A354" s="35">
        <v>2512</v>
      </c>
      <c r="B354" s="35"/>
      <c r="C354" s="2" t="s">
        <v>5</v>
      </c>
      <c r="D354" s="2">
        <v>8</v>
      </c>
      <c r="E354" s="2">
        <v>8.0500000000000007</v>
      </c>
      <c r="F354" s="12">
        <v>40575</v>
      </c>
      <c r="G354" s="18">
        <v>2012</v>
      </c>
      <c r="H354" s="2">
        <v>0</v>
      </c>
      <c r="I354" s="21">
        <v>1</v>
      </c>
      <c r="J354" s="2">
        <v>10</v>
      </c>
      <c r="K354" s="24">
        <v>8.8550000000000022</v>
      </c>
      <c r="L354" s="11">
        <v>1.1293054771315638</v>
      </c>
      <c r="M354" s="26">
        <f>J354/((8760)*(E354/1000))</f>
        <v>0.14180776539323292</v>
      </c>
    </row>
    <row r="355" spans="1:13" x14ac:dyDescent="0.25">
      <c r="A355" s="35">
        <v>2512</v>
      </c>
      <c r="B355" s="35"/>
      <c r="C355" s="2" t="s">
        <v>5</v>
      </c>
      <c r="D355" s="2">
        <v>8</v>
      </c>
      <c r="E355" s="2">
        <v>8.0500000000000007</v>
      </c>
      <c r="F355" s="12">
        <v>40575</v>
      </c>
      <c r="G355" s="18">
        <v>2013</v>
      </c>
      <c r="H355" s="2">
        <v>0</v>
      </c>
      <c r="I355" s="21">
        <v>1</v>
      </c>
      <c r="J355" s="2">
        <v>10</v>
      </c>
      <c r="K355" s="24">
        <v>8.8550000000000022</v>
      </c>
      <c r="L355" s="11">
        <v>1.1293054771315638</v>
      </c>
      <c r="M355" s="26">
        <f>J355/((8760)*(E355/1000))</f>
        <v>0.14180776539323292</v>
      </c>
    </row>
    <row r="356" spans="1:13" x14ac:dyDescent="0.25">
      <c r="A356" s="35">
        <v>2512</v>
      </c>
      <c r="B356" s="35"/>
      <c r="C356" s="2" t="s">
        <v>5</v>
      </c>
      <c r="D356" s="2">
        <v>8</v>
      </c>
      <c r="E356" s="2">
        <v>8.0500000000000007</v>
      </c>
      <c r="F356" s="12">
        <v>40575</v>
      </c>
      <c r="G356" s="18">
        <v>2014</v>
      </c>
      <c r="H356" s="2">
        <v>0</v>
      </c>
      <c r="I356" s="21">
        <v>1</v>
      </c>
      <c r="J356" s="2">
        <v>10</v>
      </c>
      <c r="K356" s="24">
        <v>8.8550000000000022</v>
      </c>
      <c r="L356" s="11">
        <v>1.1293054771315638</v>
      </c>
      <c r="M356" s="26">
        <f>J356/((8760)*(E356/1000))</f>
        <v>0.14180776539323292</v>
      </c>
    </row>
    <row r="357" spans="1:13" x14ac:dyDescent="0.25">
      <c r="A357" s="35">
        <v>2929</v>
      </c>
      <c r="B357" s="35"/>
      <c r="C357" s="2" t="s">
        <v>5</v>
      </c>
      <c r="D357" s="2">
        <v>6</v>
      </c>
      <c r="E357" s="2">
        <v>6.44</v>
      </c>
      <c r="F357" s="12">
        <v>40664</v>
      </c>
      <c r="G357" s="18">
        <v>2012</v>
      </c>
      <c r="H357" s="2">
        <v>0</v>
      </c>
      <c r="I357" s="21">
        <v>1</v>
      </c>
      <c r="J357" s="2">
        <v>8</v>
      </c>
      <c r="K357" s="24">
        <v>7.0840000000000014</v>
      </c>
      <c r="L357" s="11">
        <v>1.1293054771315638</v>
      </c>
      <c r="M357" s="26">
        <f>J357/((8760)*(E357/1000))</f>
        <v>0.14180776539323292</v>
      </c>
    </row>
    <row r="358" spans="1:13" x14ac:dyDescent="0.25">
      <c r="A358" s="35">
        <v>2929</v>
      </c>
      <c r="B358" s="35"/>
      <c r="C358" s="2" t="s">
        <v>5</v>
      </c>
      <c r="D358" s="2">
        <v>6</v>
      </c>
      <c r="E358" s="2">
        <v>6.44</v>
      </c>
      <c r="F358" s="12">
        <v>40664</v>
      </c>
      <c r="G358" s="18">
        <v>2013</v>
      </c>
      <c r="H358" s="2">
        <v>0</v>
      </c>
      <c r="I358" s="21">
        <v>1</v>
      </c>
      <c r="J358" s="2">
        <v>8</v>
      </c>
      <c r="K358" s="24">
        <v>7.0840000000000014</v>
      </c>
      <c r="L358" s="11">
        <v>1.1293054771315638</v>
      </c>
      <c r="M358" s="26">
        <f>J358/((8760)*(E358/1000))</f>
        <v>0.14180776539323292</v>
      </c>
    </row>
    <row r="359" spans="1:13" x14ac:dyDescent="0.25">
      <c r="A359" s="35">
        <v>8346</v>
      </c>
      <c r="B359" s="35"/>
      <c r="C359" s="2" t="s">
        <v>5</v>
      </c>
      <c r="D359" s="2">
        <v>13</v>
      </c>
      <c r="E359" s="2">
        <v>3.22</v>
      </c>
      <c r="F359" s="12">
        <v>41153</v>
      </c>
      <c r="G359" s="18">
        <v>2013</v>
      </c>
      <c r="H359" s="2">
        <v>0</v>
      </c>
      <c r="I359" s="21">
        <v>1</v>
      </c>
      <c r="J359" s="2">
        <v>4</v>
      </c>
      <c r="K359" s="24">
        <v>3.5420000000000007</v>
      </c>
      <c r="L359" s="11">
        <v>1.1293054771315638</v>
      </c>
      <c r="M359" s="26">
        <f>J359/((8760)*(E359/1000))</f>
        <v>0.14180776539323292</v>
      </c>
    </row>
    <row r="360" spans="1:13" x14ac:dyDescent="0.25">
      <c r="A360" s="35">
        <v>8349</v>
      </c>
      <c r="B360" s="35"/>
      <c r="C360" s="2" t="s">
        <v>5</v>
      </c>
      <c r="D360" s="2">
        <v>13</v>
      </c>
      <c r="E360" s="2">
        <v>3.22</v>
      </c>
      <c r="F360" s="12">
        <v>41153</v>
      </c>
      <c r="G360" s="18">
        <v>2014</v>
      </c>
      <c r="H360" s="2">
        <v>0</v>
      </c>
      <c r="I360" s="21">
        <v>1</v>
      </c>
      <c r="J360" s="2">
        <v>4</v>
      </c>
      <c r="K360" s="24">
        <v>3.5420000000000007</v>
      </c>
      <c r="L360" s="11">
        <v>1.1293054771315638</v>
      </c>
      <c r="M360" s="26">
        <f>J360/((8760)*(E360/1000))</f>
        <v>0.14180776539323292</v>
      </c>
    </row>
    <row r="361" spans="1:13" x14ac:dyDescent="0.25">
      <c r="A361" s="35">
        <v>8361</v>
      </c>
      <c r="B361" s="35"/>
      <c r="C361" s="2" t="s">
        <v>5</v>
      </c>
      <c r="D361" s="2">
        <v>13</v>
      </c>
      <c r="E361" s="2">
        <v>3.22</v>
      </c>
      <c r="F361" s="12">
        <v>41153</v>
      </c>
      <c r="G361" s="18">
        <v>2013</v>
      </c>
      <c r="H361" s="2">
        <v>0</v>
      </c>
      <c r="I361" s="21">
        <v>1</v>
      </c>
      <c r="J361" s="2">
        <v>4</v>
      </c>
      <c r="K361" s="24">
        <v>3.5420000000000007</v>
      </c>
      <c r="L361" s="11">
        <v>1.1293054771315638</v>
      </c>
      <c r="M361" s="26">
        <f>J361/((8760)*(E361/1000))</f>
        <v>0.14180776539323292</v>
      </c>
    </row>
    <row r="362" spans="1:13" x14ac:dyDescent="0.25">
      <c r="A362" s="35">
        <v>8368</v>
      </c>
      <c r="B362" s="35"/>
      <c r="C362" s="2" t="s">
        <v>5</v>
      </c>
      <c r="D362" s="2">
        <v>13</v>
      </c>
      <c r="E362" s="2">
        <v>3.22</v>
      </c>
      <c r="F362" s="12">
        <v>41153</v>
      </c>
      <c r="G362" s="18">
        <v>2013</v>
      </c>
      <c r="H362" s="2">
        <v>0</v>
      </c>
      <c r="I362" s="21">
        <v>1</v>
      </c>
      <c r="J362" s="2">
        <v>4</v>
      </c>
      <c r="K362" s="24">
        <v>3.5420000000000007</v>
      </c>
      <c r="L362" s="11">
        <v>1.1293054771315638</v>
      </c>
      <c r="M362" s="26">
        <f>J362/((8760)*(E362/1000))</f>
        <v>0.14180776539323292</v>
      </c>
    </row>
    <row r="363" spans="1:13" x14ac:dyDescent="0.25">
      <c r="A363" s="35">
        <v>8417</v>
      </c>
      <c r="B363" s="35"/>
      <c r="C363" s="2" t="s">
        <v>5</v>
      </c>
      <c r="D363" s="2">
        <v>6</v>
      </c>
      <c r="E363" s="2">
        <v>3.22</v>
      </c>
      <c r="F363" s="12">
        <v>41244</v>
      </c>
      <c r="G363" s="18">
        <v>2013</v>
      </c>
      <c r="H363" s="2">
        <v>0</v>
      </c>
      <c r="I363" s="21">
        <v>1</v>
      </c>
      <c r="J363" s="2">
        <v>4</v>
      </c>
      <c r="K363" s="24">
        <v>3.5420000000000007</v>
      </c>
      <c r="L363" s="11">
        <v>1.1293054771315638</v>
      </c>
      <c r="M363" s="26">
        <f>J363/((8760)*(E363/1000))</f>
        <v>0.14180776539323292</v>
      </c>
    </row>
    <row r="364" spans="1:13" x14ac:dyDescent="0.25">
      <c r="A364" s="35">
        <v>8417</v>
      </c>
      <c r="B364" s="35"/>
      <c r="C364" s="2" t="s">
        <v>5</v>
      </c>
      <c r="D364" s="2">
        <v>6</v>
      </c>
      <c r="E364" s="2">
        <v>3.22</v>
      </c>
      <c r="F364" s="12">
        <v>41244</v>
      </c>
      <c r="G364" s="18">
        <v>2014</v>
      </c>
      <c r="H364" s="2">
        <v>0</v>
      </c>
      <c r="I364" s="21">
        <v>1</v>
      </c>
      <c r="J364" s="2">
        <v>4</v>
      </c>
      <c r="K364" s="24">
        <v>3.5420000000000007</v>
      </c>
      <c r="L364" s="11">
        <v>1.1293054771315638</v>
      </c>
      <c r="M364" s="26">
        <f>J364/((8760)*(E364/1000))</f>
        <v>0.14180776539323292</v>
      </c>
    </row>
    <row r="365" spans="1:13" x14ac:dyDescent="0.25">
      <c r="A365" s="35">
        <v>8419</v>
      </c>
      <c r="B365" s="35"/>
      <c r="C365" s="2" t="s">
        <v>5</v>
      </c>
      <c r="D365" s="2">
        <v>6</v>
      </c>
      <c r="E365" s="2">
        <v>8.0500000000000007</v>
      </c>
      <c r="F365" s="12">
        <v>41153</v>
      </c>
      <c r="G365" s="18">
        <v>2014</v>
      </c>
      <c r="H365" s="2">
        <v>0</v>
      </c>
      <c r="I365" s="21">
        <v>1</v>
      </c>
      <c r="J365" s="2">
        <v>10</v>
      </c>
      <c r="K365" s="24">
        <v>8.8550000000000022</v>
      </c>
      <c r="L365" s="11">
        <v>1.1293054771315638</v>
      </c>
      <c r="M365" s="26">
        <f>J365/((8760)*(E365/1000))</f>
        <v>0.14180776539323292</v>
      </c>
    </row>
    <row r="366" spans="1:13" x14ac:dyDescent="0.25">
      <c r="A366" s="35">
        <v>2369</v>
      </c>
      <c r="B366" s="35"/>
      <c r="C366" s="2" t="s">
        <v>5</v>
      </c>
      <c r="D366" s="2">
        <v>8</v>
      </c>
      <c r="E366" s="2">
        <v>4.83</v>
      </c>
      <c r="F366" s="12">
        <v>40634</v>
      </c>
      <c r="G366" s="18">
        <v>2012</v>
      </c>
      <c r="H366" s="2">
        <v>0</v>
      </c>
      <c r="I366" s="21">
        <v>1</v>
      </c>
      <c r="J366" s="2">
        <v>6</v>
      </c>
      <c r="K366" s="24">
        <v>5.3130000000000006</v>
      </c>
      <c r="L366" s="11">
        <v>1.129305477131564</v>
      </c>
      <c r="M366" s="26">
        <f>J366/((8760)*(E366/1000))</f>
        <v>0.14180776539323292</v>
      </c>
    </row>
    <row r="367" spans="1:13" x14ac:dyDescent="0.25">
      <c r="A367" s="35">
        <v>2369</v>
      </c>
      <c r="B367" s="35"/>
      <c r="C367" s="2" t="s">
        <v>5</v>
      </c>
      <c r="D367" s="2">
        <v>8</v>
      </c>
      <c r="E367" s="2">
        <v>4.83</v>
      </c>
      <c r="F367" s="12">
        <v>40634</v>
      </c>
      <c r="G367" s="18">
        <v>2013</v>
      </c>
      <c r="H367" s="2">
        <v>0</v>
      </c>
      <c r="I367" s="21">
        <v>1</v>
      </c>
      <c r="J367" s="2">
        <v>6</v>
      </c>
      <c r="K367" s="24">
        <v>5.3130000000000006</v>
      </c>
      <c r="L367" s="11">
        <v>1.129305477131564</v>
      </c>
      <c r="M367" s="26">
        <f>J367/((8760)*(E367/1000))</f>
        <v>0.14180776539323292</v>
      </c>
    </row>
    <row r="368" spans="1:13" x14ac:dyDescent="0.25">
      <c r="A368" s="35">
        <v>2369</v>
      </c>
      <c r="B368" s="35"/>
      <c r="C368" s="2" t="s">
        <v>5</v>
      </c>
      <c r="D368" s="2">
        <v>8</v>
      </c>
      <c r="E368" s="2">
        <v>4.83</v>
      </c>
      <c r="F368" s="12">
        <v>40634</v>
      </c>
      <c r="G368" s="18">
        <v>2014</v>
      </c>
      <c r="H368" s="2">
        <v>0</v>
      </c>
      <c r="I368" s="21">
        <v>1</v>
      </c>
      <c r="J368" s="2">
        <v>6</v>
      </c>
      <c r="K368" s="24">
        <v>5.3130000000000006</v>
      </c>
      <c r="L368" s="11">
        <v>1.129305477131564</v>
      </c>
      <c r="M368" s="26">
        <f>J368/((8760)*(E368/1000))</f>
        <v>0.14180776539323292</v>
      </c>
    </row>
    <row r="369" spans="1:13" x14ac:dyDescent="0.25">
      <c r="A369" s="35">
        <v>2427</v>
      </c>
      <c r="B369" s="35"/>
      <c r="C369" s="2" t="s">
        <v>5</v>
      </c>
      <c r="D369" s="2">
        <v>8</v>
      </c>
      <c r="E369" s="2">
        <v>4.83</v>
      </c>
      <c r="F369" s="12">
        <v>40603</v>
      </c>
      <c r="G369" s="18">
        <v>2012</v>
      </c>
      <c r="H369" s="2">
        <v>0</v>
      </c>
      <c r="I369" s="21">
        <v>1</v>
      </c>
      <c r="J369" s="2">
        <v>6</v>
      </c>
      <c r="K369" s="24">
        <v>5.3130000000000006</v>
      </c>
      <c r="L369" s="11">
        <v>1.129305477131564</v>
      </c>
      <c r="M369" s="26">
        <f>J369/((8760)*(E369/1000))</f>
        <v>0.14180776539323292</v>
      </c>
    </row>
    <row r="370" spans="1:13" x14ac:dyDescent="0.25">
      <c r="A370" s="35">
        <v>2427</v>
      </c>
      <c r="B370" s="35"/>
      <c r="C370" s="2" t="s">
        <v>5</v>
      </c>
      <c r="D370" s="2">
        <v>8</v>
      </c>
      <c r="E370" s="2">
        <v>4.83</v>
      </c>
      <c r="F370" s="12">
        <v>40603</v>
      </c>
      <c r="G370" s="18">
        <v>2013</v>
      </c>
      <c r="H370" s="2">
        <v>0</v>
      </c>
      <c r="I370" s="21">
        <v>1</v>
      </c>
      <c r="J370" s="2">
        <v>6</v>
      </c>
      <c r="K370" s="24">
        <v>5.3130000000000006</v>
      </c>
      <c r="L370" s="11">
        <v>1.129305477131564</v>
      </c>
      <c r="M370" s="26">
        <f>J370/((8760)*(E370/1000))</f>
        <v>0.14180776539323292</v>
      </c>
    </row>
    <row r="371" spans="1:13" x14ac:dyDescent="0.25">
      <c r="A371" s="35">
        <v>2427</v>
      </c>
      <c r="B371" s="35"/>
      <c r="C371" s="2" t="s">
        <v>5</v>
      </c>
      <c r="D371" s="2">
        <v>8</v>
      </c>
      <c r="E371" s="2">
        <v>4.83</v>
      </c>
      <c r="F371" s="12">
        <v>40603</v>
      </c>
      <c r="G371" s="18">
        <v>2014</v>
      </c>
      <c r="H371" s="2">
        <v>0</v>
      </c>
      <c r="I371" s="21">
        <v>1</v>
      </c>
      <c r="J371" s="2">
        <v>6</v>
      </c>
      <c r="K371" s="24">
        <v>5.3130000000000006</v>
      </c>
      <c r="L371" s="11">
        <v>1.129305477131564</v>
      </c>
      <c r="M371" s="26">
        <f>J371/((8760)*(E371/1000))</f>
        <v>0.14180776539323292</v>
      </c>
    </row>
    <row r="372" spans="1:13" x14ac:dyDescent="0.25">
      <c r="A372" s="35">
        <v>1287</v>
      </c>
      <c r="B372" s="35"/>
      <c r="C372" s="2" t="s">
        <v>5</v>
      </c>
      <c r="D372" s="2">
        <v>3</v>
      </c>
      <c r="E372" s="2">
        <v>34.520000000000003</v>
      </c>
      <c r="F372" s="12">
        <v>40026</v>
      </c>
      <c r="G372" s="18">
        <v>2010</v>
      </c>
      <c r="H372" s="2">
        <v>0</v>
      </c>
      <c r="I372" s="21">
        <v>1</v>
      </c>
      <c r="J372" s="2">
        <v>43</v>
      </c>
      <c r="K372" s="24">
        <v>37.972000000000008</v>
      </c>
      <c r="L372" s="11">
        <v>1.1324133572105759</v>
      </c>
      <c r="M372" s="26">
        <f>J372/((8760)*(E372/1000))</f>
        <v>0.14219802430726411</v>
      </c>
    </row>
    <row r="373" spans="1:13" x14ac:dyDescent="0.25">
      <c r="A373" s="35">
        <v>1287</v>
      </c>
      <c r="B373" s="35"/>
      <c r="C373" s="2" t="s">
        <v>5</v>
      </c>
      <c r="D373" s="2">
        <v>3</v>
      </c>
      <c r="E373" s="2">
        <v>34.520000000000003</v>
      </c>
      <c r="F373" s="12">
        <v>40026</v>
      </c>
      <c r="G373" s="18">
        <v>2012</v>
      </c>
      <c r="H373" s="2">
        <v>0</v>
      </c>
      <c r="I373" s="21">
        <v>1</v>
      </c>
      <c r="J373" s="2">
        <v>43</v>
      </c>
      <c r="K373" s="24">
        <v>37.972000000000008</v>
      </c>
      <c r="L373" s="11">
        <v>1.1324133572105759</v>
      </c>
      <c r="M373" s="26">
        <f>J373/((8760)*(E373/1000))</f>
        <v>0.14219802430726411</v>
      </c>
    </row>
    <row r="374" spans="1:13" x14ac:dyDescent="0.25">
      <c r="A374" s="35">
        <v>1280</v>
      </c>
      <c r="B374" s="35"/>
      <c r="C374" s="2" t="s">
        <v>5</v>
      </c>
      <c r="D374" s="2">
        <v>2</v>
      </c>
      <c r="E374" s="2">
        <v>7.2149999999999999</v>
      </c>
      <c r="F374" s="12">
        <v>40391</v>
      </c>
      <c r="G374" s="18">
        <v>2012</v>
      </c>
      <c r="H374" s="2">
        <v>0</v>
      </c>
      <c r="I374" s="21">
        <v>1</v>
      </c>
      <c r="J374" s="2">
        <v>9</v>
      </c>
      <c r="K374" s="24">
        <v>7.9365000000000006</v>
      </c>
      <c r="L374" s="11">
        <v>1.134001134001134</v>
      </c>
      <c r="M374" s="26">
        <f>J374/((8760)*(E374/1000))</f>
        <v>0.14239740267137527</v>
      </c>
    </row>
    <row r="375" spans="1:13" x14ac:dyDescent="0.25">
      <c r="A375" s="35">
        <v>8401</v>
      </c>
      <c r="B375" s="35"/>
      <c r="C375" s="2" t="s">
        <v>5</v>
      </c>
      <c r="D375" s="2">
        <v>6</v>
      </c>
      <c r="E375" s="2">
        <v>4.8099999999999996</v>
      </c>
      <c r="F375" s="12">
        <v>41183</v>
      </c>
      <c r="G375" s="18">
        <v>2013</v>
      </c>
      <c r="H375" s="2">
        <v>0</v>
      </c>
      <c r="I375" s="21">
        <v>1</v>
      </c>
      <c r="J375" s="2">
        <v>6</v>
      </c>
      <c r="K375" s="24">
        <v>5.2910000000000004</v>
      </c>
      <c r="L375" s="11">
        <v>1.134001134001134</v>
      </c>
      <c r="M375" s="26">
        <f>J375/((8760)*(E375/1000))</f>
        <v>0.14239740267137527</v>
      </c>
    </row>
    <row r="376" spans="1:13" x14ac:dyDescent="0.25">
      <c r="A376" s="35">
        <v>8401</v>
      </c>
      <c r="B376" s="35"/>
      <c r="C376" s="2" t="s">
        <v>5</v>
      </c>
      <c r="D376" s="2">
        <v>6</v>
      </c>
      <c r="E376" s="2">
        <v>4.8099999999999996</v>
      </c>
      <c r="F376" s="12">
        <v>41183</v>
      </c>
      <c r="G376" s="18">
        <v>2014</v>
      </c>
      <c r="H376" s="2">
        <v>0</v>
      </c>
      <c r="I376" s="21">
        <v>1</v>
      </c>
      <c r="J376" s="2">
        <v>6</v>
      </c>
      <c r="K376" s="24">
        <v>5.2910000000000004</v>
      </c>
      <c r="L376" s="11">
        <v>1.134001134001134</v>
      </c>
      <c r="M376" s="26">
        <f>J376/((8760)*(E376/1000))</f>
        <v>0.14239740267137527</v>
      </c>
    </row>
    <row r="377" spans="1:13" x14ac:dyDescent="0.25">
      <c r="A377" s="35">
        <v>8411</v>
      </c>
      <c r="B377" s="35"/>
      <c r="C377" s="2" t="s">
        <v>5</v>
      </c>
      <c r="D377" s="2">
        <v>6</v>
      </c>
      <c r="E377" s="2">
        <v>14.404999999999999</v>
      </c>
      <c r="F377" s="12">
        <v>41153</v>
      </c>
      <c r="G377" s="18">
        <v>2013</v>
      </c>
      <c r="H377" s="2">
        <v>0</v>
      </c>
      <c r="I377" s="21">
        <v>1</v>
      </c>
      <c r="J377" s="2">
        <v>18</v>
      </c>
      <c r="K377" s="24">
        <v>15.845500000000001</v>
      </c>
      <c r="L377" s="11">
        <v>1.135969202612729</v>
      </c>
      <c r="M377" s="26">
        <f>J377/((8760)*(E377/1000))</f>
        <v>0.14264453457465778</v>
      </c>
    </row>
    <row r="378" spans="1:13" x14ac:dyDescent="0.25">
      <c r="A378" s="35">
        <v>182</v>
      </c>
      <c r="B378" s="35"/>
      <c r="C378" s="2" t="s">
        <v>5</v>
      </c>
      <c r="D378" s="2">
        <v>2</v>
      </c>
      <c r="E378" s="2">
        <v>4</v>
      </c>
      <c r="F378" s="12">
        <v>40057</v>
      </c>
      <c r="G378" s="18">
        <v>2010</v>
      </c>
      <c r="H378" s="2">
        <v>0</v>
      </c>
      <c r="I378" s="21">
        <v>1</v>
      </c>
      <c r="J378" s="2">
        <v>5</v>
      </c>
      <c r="K378" s="24">
        <v>4.4000000000000004</v>
      </c>
      <c r="L378" s="11">
        <v>1.1363636363636362</v>
      </c>
      <c r="M378" s="26">
        <f>J378/((8760)*(E378/1000))</f>
        <v>0.14269406392694065</v>
      </c>
    </row>
    <row r="379" spans="1:13" x14ac:dyDescent="0.25">
      <c r="A379" s="35">
        <v>182</v>
      </c>
      <c r="B379" s="35"/>
      <c r="C379" s="2" t="s">
        <v>5</v>
      </c>
      <c r="D379" s="2">
        <v>2</v>
      </c>
      <c r="E379" s="2">
        <v>4</v>
      </c>
      <c r="F379" s="12">
        <v>40057</v>
      </c>
      <c r="G379" s="18">
        <v>2012</v>
      </c>
      <c r="H379" s="2">
        <v>0</v>
      </c>
      <c r="I379" s="21">
        <v>1</v>
      </c>
      <c r="J379" s="2">
        <v>5</v>
      </c>
      <c r="K379" s="24">
        <v>4.4000000000000004</v>
      </c>
      <c r="L379" s="11">
        <v>1.1363636363636362</v>
      </c>
      <c r="M379" s="26">
        <f>J379/((8760)*(E379/1000))</f>
        <v>0.14269406392694065</v>
      </c>
    </row>
    <row r="380" spans="1:13" x14ac:dyDescent="0.25">
      <c r="A380" s="35">
        <v>182</v>
      </c>
      <c r="B380" s="35"/>
      <c r="C380" s="2" t="s">
        <v>5</v>
      </c>
      <c r="D380" s="2">
        <v>2</v>
      </c>
      <c r="E380" s="2">
        <v>4</v>
      </c>
      <c r="F380" s="12">
        <v>40057</v>
      </c>
      <c r="G380" s="18">
        <v>2014</v>
      </c>
      <c r="H380" s="2">
        <v>0</v>
      </c>
      <c r="I380" s="21">
        <v>1</v>
      </c>
      <c r="J380" s="2">
        <v>5</v>
      </c>
      <c r="K380" s="24">
        <v>4.4000000000000004</v>
      </c>
      <c r="L380" s="11">
        <v>1.1363636363636362</v>
      </c>
      <c r="M380" s="26">
        <f>J380/((8760)*(E380/1000))</f>
        <v>0.14269406392694065</v>
      </c>
    </row>
    <row r="381" spans="1:13" x14ac:dyDescent="0.25">
      <c r="A381" s="35">
        <v>407</v>
      </c>
      <c r="B381" s="35"/>
      <c r="C381" s="2" t="s">
        <v>5</v>
      </c>
      <c r="D381" s="2">
        <v>2</v>
      </c>
      <c r="E381" s="2">
        <v>5.6</v>
      </c>
      <c r="F381" s="12">
        <v>40210</v>
      </c>
      <c r="G381" s="18">
        <v>2011</v>
      </c>
      <c r="H381" s="2">
        <v>0</v>
      </c>
      <c r="I381" s="21">
        <v>1</v>
      </c>
      <c r="J381" s="2">
        <v>7</v>
      </c>
      <c r="K381" s="24">
        <v>6.16</v>
      </c>
      <c r="L381" s="11">
        <v>1.1363636363636362</v>
      </c>
      <c r="M381" s="26">
        <f>J381/((8760)*(E381/1000))</f>
        <v>0.14269406392694065</v>
      </c>
    </row>
    <row r="382" spans="1:13" x14ac:dyDescent="0.25">
      <c r="A382" s="35">
        <v>407</v>
      </c>
      <c r="B382" s="35"/>
      <c r="C382" s="2" t="s">
        <v>5</v>
      </c>
      <c r="D382" s="2">
        <v>2</v>
      </c>
      <c r="E382" s="2">
        <v>5.6</v>
      </c>
      <c r="F382" s="12">
        <v>40210</v>
      </c>
      <c r="G382" s="18">
        <v>2012</v>
      </c>
      <c r="H382" s="2">
        <v>0</v>
      </c>
      <c r="I382" s="21">
        <v>1</v>
      </c>
      <c r="J382" s="2">
        <v>7</v>
      </c>
      <c r="K382" s="24">
        <v>6.16</v>
      </c>
      <c r="L382" s="11">
        <v>1.1363636363636362</v>
      </c>
      <c r="M382" s="26">
        <f>J382/((8760)*(E382/1000))</f>
        <v>0.14269406392694065</v>
      </c>
    </row>
    <row r="383" spans="1:13" x14ac:dyDescent="0.25">
      <c r="A383" s="35">
        <v>407</v>
      </c>
      <c r="B383" s="35"/>
      <c r="C383" s="2" t="s">
        <v>5</v>
      </c>
      <c r="D383" s="2">
        <v>2</v>
      </c>
      <c r="E383" s="2">
        <v>5.6</v>
      </c>
      <c r="F383" s="12">
        <v>40210</v>
      </c>
      <c r="G383" s="18">
        <v>2013</v>
      </c>
      <c r="H383" s="2">
        <v>0</v>
      </c>
      <c r="I383" s="21">
        <v>1</v>
      </c>
      <c r="J383" s="2">
        <v>7</v>
      </c>
      <c r="K383" s="24">
        <v>6.16</v>
      </c>
      <c r="L383" s="11">
        <v>1.1363636363636362</v>
      </c>
      <c r="M383" s="26">
        <f>J383/((8760)*(E383/1000))</f>
        <v>0.14269406392694065</v>
      </c>
    </row>
    <row r="384" spans="1:13" x14ac:dyDescent="0.25">
      <c r="A384" s="35">
        <v>407</v>
      </c>
      <c r="B384" s="35"/>
      <c r="C384" s="2" t="s">
        <v>5</v>
      </c>
      <c r="D384" s="2">
        <v>2</v>
      </c>
      <c r="E384" s="2">
        <v>5.6</v>
      </c>
      <c r="F384" s="12">
        <v>40210</v>
      </c>
      <c r="G384" s="18">
        <v>2014</v>
      </c>
      <c r="H384" s="2">
        <v>0</v>
      </c>
      <c r="I384" s="21">
        <v>1</v>
      </c>
      <c r="J384" s="2">
        <v>7</v>
      </c>
      <c r="K384" s="24">
        <v>6.16</v>
      </c>
      <c r="L384" s="11">
        <v>1.1363636363636362</v>
      </c>
      <c r="M384" s="26">
        <f>J384/((8760)*(E384/1000))</f>
        <v>0.14269406392694065</v>
      </c>
    </row>
    <row r="385" spans="1:13" x14ac:dyDescent="0.25">
      <c r="A385" s="35">
        <v>775</v>
      </c>
      <c r="B385" s="35"/>
      <c r="C385" s="2" t="s">
        <v>5</v>
      </c>
      <c r="D385" s="2">
        <v>8</v>
      </c>
      <c r="E385" s="2">
        <v>4.8</v>
      </c>
      <c r="F385" s="12">
        <v>40299</v>
      </c>
      <c r="G385" s="18">
        <v>2011</v>
      </c>
      <c r="H385" s="2">
        <v>0</v>
      </c>
      <c r="I385" s="21">
        <v>1</v>
      </c>
      <c r="J385" s="2">
        <v>6</v>
      </c>
      <c r="K385" s="24">
        <v>5.28</v>
      </c>
      <c r="L385" s="11">
        <v>1.1363636363636362</v>
      </c>
      <c r="M385" s="26">
        <f>J385/((8760)*(E385/1000))</f>
        <v>0.14269406392694065</v>
      </c>
    </row>
    <row r="386" spans="1:13" x14ac:dyDescent="0.25">
      <c r="A386" s="35">
        <v>775</v>
      </c>
      <c r="B386" s="35"/>
      <c r="C386" s="2" t="s">
        <v>5</v>
      </c>
      <c r="D386" s="2">
        <v>8</v>
      </c>
      <c r="E386" s="2">
        <v>4.8</v>
      </c>
      <c r="F386" s="12">
        <v>40299</v>
      </c>
      <c r="G386" s="18">
        <v>2012</v>
      </c>
      <c r="H386" s="2">
        <v>0</v>
      </c>
      <c r="I386" s="21">
        <v>1</v>
      </c>
      <c r="J386" s="2">
        <v>6</v>
      </c>
      <c r="K386" s="24">
        <v>5.28</v>
      </c>
      <c r="L386" s="11">
        <v>1.1363636363636362</v>
      </c>
      <c r="M386" s="26">
        <f>J386/((8760)*(E386/1000))</f>
        <v>0.14269406392694065</v>
      </c>
    </row>
    <row r="387" spans="1:13" x14ac:dyDescent="0.25">
      <c r="A387" s="35">
        <v>775</v>
      </c>
      <c r="B387" s="35"/>
      <c r="C387" s="2" t="s">
        <v>5</v>
      </c>
      <c r="D387" s="2">
        <v>8</v>
      </c>
      <c r="E387" s="2">
        <v>4.8</v>
      </c>
      <c r="F387" s="12">
        <v>40299</v>
      </c>
      <c r="G387" s="18">
        <v>2013</v>
      </c>
      <c r="H387" s="2">
        <v>0</v>
      </c>
      <c r="I387" s="21">
        <v>1</v>
      </c>
      <c r="J387" s="2">
        <v>6</v>
      </c>
      <c r="K387" s="24">
        <v>5.28</v>
      </c>
      <c r="L387" s="11">
        <v>1.1363636363636362</v>
      </c>
      <c r="M387" s="26">
        <f>J387/((8760)*(E387/1000))</f>
        <v>0.14269406392694065</v>
      </c>
    </row>
    <row r="388" spans="1:13" x14ac:dyDescent="0.25">
      <c r="A388" s="35">
        <v>775</v>
      </c>
      <c r="B388" s="35"/>
      <c r="C388" s="2" t="s">
        <v>5</v>
      </c>
      <c r="D388" s="2">
        <v>8</v>
      </c>
      <c r="E388" s="2">
        <v>4.8</v>
      </c>
      <c r="F388" s="12">
        <v>40299</v>
      </c>
      <c r="G388" s="18">
        <v>2014</v>
      </c>
      <c r="H388" s="2">
        <v>0</v>
      </c>
      <c r="I388" s="21">
        <v>1</v>
      </c>
      <c r="J388" s="2">
        <v>6</v>
      </c>
      <c r="K388" s="24">
        <v>5.28</v>
      </c>
      <c r="L388" s="11">
        <v>1.1363636363636362</v>
      </c>
      <c r="M388" s="26">
        <f>J388/((8760)*(E388/1000))</f>
        <v>0.14269406392694065</v>
      </c>
    </row>
    <row r="389" spans="1:13" x14ac:dyDescent="0.25">
      <c r="A389" s="35">
        <v>989</v>
      </c>
      <c r="B389" s="35"/>
      <c r="C389" s="2" t="s">
        <v>5</v>
      </c>
      <c r="D389" s="2">
        <v>9</v>
      </c>
      <c r="E389" s="2">
        <v>3.2</v>
      </c>
      <c r="F389" s="12">
        <v>40360</v>
      </c>
      <c r="G389" s="18">
        <v>2012</v>
      </c>
      <c r="H389" s="2">
        <v>0</v>
      </c>
      <c r="I389" s="21">
        <v>1</v>
      </c>
      <c r="J389" s="2">
        <v>4</v>
      </c>
      <c r="K389" s="24">
        <v>3.5200000000000005</v>
      </c>
      <c r="L389" s="11">
        <v>1.1363636363636362</v>
      </c>
      <c r="M389" s="26">
        <f>J389/((8760)*(E389/1000))</f>
        <v>0.14269406392694065</v>
      </c>
    </row>
    <row r="390" spans="1:13" x14ac:dyDescent="0.25">
      <c r="A390" s="35">
        <v>989</v>
      </c>
      <c r="B390" s="35"/>
      <c r="C390" s="2" t="s">
        <v>5</v>
      </c>
      <c r="D390" s="2">
        <v>9</v>
      </c>
      <c r="E390" s="2">
        <v>3.2</v>
      </c>
      <c r="F390" s="12">
        <v>40360</v>
      </c>
      <c r="G390" s="18">
        <v>2013</v>
      </c>
      <c r="H390" s="2">
        <v>0</v>
      </c>
      <c r="I390" s="21">
        <v>1</v>
      </c>
      <c r="J390" s="2">
        <v>4</v>
      </c>
      <c r="K390" s="24">
        <v>3.5200000000000005</v>
      </c>
      <c r="L390" s="11">
        <v>1.1363636363636362</v>
      </c>
      <c r="M390" s="26">
        <f>J390/((8760)*(E390/1000))</f>
        <v>0.14269406392694065</v>
      </c>
    </row>
    <row r="391" spans="1:13" x14ac:dyDescent="0.25">
      <c r="A391" s="35">
        <v>989</v>
      </c>
      <c r="B391" s="35"/>
      <c r="C391" s="2" t="s">
        <v>5</v>
      </c>
      <c r="D391" s="2">
        <v>9</v>
      </c>
      <c r="E391" s="2">
        <v>3.2</v>
      </c>
      <c r="F391" s="12">
        <v>40360</v>
      </c>
      <c r="G391" s="18">
        <v>2014</v>
      </c>
      <c r="H391" s="2">
        <v>0</v>
      </c>
      <c r="I391" s="21">
        <v>1</v>
      </c>
      <c r="J391" s="2">
        <v>4</v>
      </c>
      <c r="K391" s="24">
        <v>3.5200000000000005</v>
      </c>
      <c r="L391" s="11">
        <v>1.1363636363636362</v>
      </c>
      <c r="M391" s="26">
        <f>J391/((8760)*(E391/1000))</f>
        <v>0.14269406392694065</v>
      </c>
    </row>
    <row r="392" spans="1:13" x14ac:dyDescent="0.25">
      <c r="A392" s="35">
        <v>1272</v>
      </c>
      <c r="B392" s="35"/>
      <c r="C392" s="2" t="s">
        <v>5</v>
      </c>
      <c r="D392" s="2">
        <v>8</v>
      </c>
      <c r="E392" s="2">
        <v>2.4</v>
      </c>
      <c r="F392" s="12">
        <v>40422</v>
      </c>
      <c r="G392" s="18">
        <v>2011</v>
      </c>
      <c r="H392" s="2">
        <v>0</v>
      </c>
      <c r="I392" s="21">
        <v>1</v>
      </c>
      <c r="J392" s="2">
        <v>3</v>
      </c>
      <c r="K392" s="24">
        <v>2.64</v>
      </c>
      <c r="L392" s="11">
        <v>1.1363636363636362</v>
      </c>
      <c r="M392" s="26">
        <f>J392/((8760)*(E392/1000))</f>
        <v>0.14269406392694065</v>
      </c>
    </row>
    <row r="393" spans="1:13" x14ac:dyDescent="0.25">
      <c r="A393" s="35">
        <v>1272</v>
      </c>
      <c r="B393" s="35"/>
      <c r="C393" s="2" t="s">
        <v>5</v>
      </c>
      <c r="D393" s="2">
        <v>8</v>
      </c>
      <c r="E393" s="2">
        <v>2.4</v>
      </c>
      <c r="F393" s="12">
        <v>40422</v>
      </c>
      <c r="G393" s="18">
        <v>2013</v>
      </c>
      <c r="H393" s="2">
        <v>0</v>
      </c>
      <c r="I393" s="21">
        <v>1</v>
      </c>
      <c r="J393" s="2">
        <v>3</v>
      </c>
      <c r="K393" s="24">
        <v>2.64</v>
      </c>
      <c r="L393" s="11">
        <v>1.1363636363636362</v>
      </c>
      <c r="M393" s="26">
        <f>J393/((8760)*(E393/1000))</f>
        <v>0.14269406392694065</v>
      </c>
    </row>
    <row r="394" spans="1:13" x14ac:dyDescent="0.25">
      <c r="A394" s="35">
        <v>1272</v>
      </c>
      <c r="B394" s="35"/>
      <c r="C394" s="2" t="s">
        <v>5</v>
      </c>
      <c r="D394" s="2">
        <v>8</v>
      </c>
      <c r="E394" s="2">
        <v>2.4</v>
      </c>
      <c r="F394" s="12">
        <v>40422</v>
      </c>
      <c r="G394" s="18">
        <v>2014</v>
      </c>
      <c r="H394" s="2">
        <v>0</v>
      </c>
      <c r="I394" s="21">
        <v>1</v>
      </c>
      <c r="J394" s="2">
        <v>3</v>
      </c>
      <c r="K394" s="24">
        <v>2.64</v>
      </c>
      <c r="L394" s="11">
        <v>1.1363636363636362</v>
      </c>
      <c r="M394" s="26">
        <f>J394/((8760)*(E394/1000))</f>
        <v>0.14269406392694065</v>
      </c>
    </row>
    <row r="395" spans="1:13" x14ac:dyDescent="0.25">
      <c r="A395" s="35">
        <v>1278</v>
      </c>
      <c r="B395" s="35"/>
      <c r="C395" s="2" t="s">
        <v>5</v>
      </c>
      <c r="D395" s="2">
        <v>2</v>
      </c>
      <c r="E395" s="2">
        <v>7.2</v>
      </c>
      <c r="F395" s="12">
        <v>40238</v>
      </c>
      <c r="G395" s="18">
        <v>2012</v>
      </c>
      <c r="H395" s="2">
        <v>0</v>
      </c>
      <c r="I395" s="21">
        <v>1</v>
      </c>
      <c r="J395" s="2">
        <v>9</v>
      </c>
      <c r="K395" s="24">
        <v>7.9200000000000008</v>
      </c>
      <c r="L395" s="11">
        <v>1.1363636363636362</v>
      </c>
      <c r="M395" s="26">
        <f>J395/((8760)*(E395/1000))</f>
        <v>0.14269406392694065</v>
      </c>
    </row>
    <row r="396" spans="1:13" x14ac:dyDescent="0.25">
      <c r="A396" s="35">
        <v>2299</v>
      </c>
      <c r="B396" s="35"/>
      <c r="C396" s="2" t="s">
        <v>5</v>
      </c>
      <c r="D396" s="2">
        <v>7</v>
      </c>
      <c r="E396" s="2">
        <v>9.6</v>
      </c>
      <c r="F396" s="12">
        <v>40330</v>
      </c>
      <c r="G396" s="18">
        <v>2012</v>
      </c>
      <c r="H396" s="2">
        <v>0</v>
      </c>
      <c r="I396" s="21">
        <v>1</v>
      </c>
      <c r="J396" s="2">
        <v>12</v>
      </c>
      <c r="K396" s="24">
        <v>10.56</v>
      </c>
      <c r="L396" s="11">
        <v>1.1363636363636362</v>
      </c>
      <c r="M396" s="26">
        <f>J396/((8760)*(E396/1000))</f>
        <v>0.14269406392694065</v>
      </c>
    </row>
    <row r="397" spans="1:13" x14ac:dyDescent="0.25">
      <c r="A397" s="35">
        <v>277</v>
      </c>
      <c r="B397" s="35"/>
      <c r="C397" s="2" t="s">
        <v>5</v>
      </c>
      <c r="D397" s="2">
        <v>3</v>
      </c>
      <c r="E397" s="2">
        <v>6.3959999999999999</v>
      </c>
      <c r="F397" s="12">
        <v>39934</v>
      </c>
      <c r="G397" s="18">
        <v>2013</v>
      </c>
      <c r="H397" s="2">
        <v>0</v>
      </c>
      <c r="I397" s="21">
        <v>1</v>
      </c>
      <c r="J397" s="2">
        <v>8</v>
      </c>
      <c r="K397" s="24">
        <v>7.0356000000000005</v>
      </c>
      <c r="L397" s="11">
        <v>1.137074307806015</v>
      </c>
      <c r="M397" s="26">
        <f>J397/((8760)*(E397/1000))</f>
        <v>0.14278330349162291</v>
      </c>
    </row>
    <row r="398" spans="1:13" x14ac:dyDescent="0.25">
      <c r="A398" s="35">
        <v>277</v>
      </c>
      <c r="B398" s="35"/>
      <c r="C398" s="2" t="s">
        <v>5</v>
      </c>
      <c r="D398" s="2">
        <v>3</v>
      </c>
      <c r="E398" s="2">
        <v>6.3959999999999999</v>
      </c>
      <c r="F398" s="12">
        <v>39934</v>
      </c>
      <c r="G398" s="18">
        <v>2014</v>
      </c>
      <c r="H398" s="2">
        <v>0</v>
      </c>
      <c r="I398" s="21">
        <v>1</v>
      </c>
      <c r="J398" s="2">
        <v>8</v>
      </c>
      <c r="K398" s="24">
        <v>7.0356000000000005</v>
      </c>
      <c r="L398" s="11">
        <v>1.137074307806015</v>
      </c>
      <c r="M398" s="26">
        <f>J398/((8760)*(E398/1000))</f>
        <v>0.14278330349162291</v>
      </c>
    </row>
    <row r="399" spans="1:13" x14ac:dyDescent="0.25">
      <c r="A399" s="35">
        <v>3195</v>
      </c>
      <c r="B399" s="35"/>
      <c r="C399" s="2" t="s">
        <v>5</v>
      </c>
      <c r="D399" s="2">
        <v>5</v>
      </c>
      <c r="E399" s="2">
        <v>5.59</v>
      </c>
      <c r="F399" s="12">
        <v>40817</v>
      </c>
      <c r="G399" s="18">
        <v>2012</v>
      </c>
      <c r="H399" s="2">
        <v>0</v>
      </c>
      <c r="I399" s="21">
        <v>1</v>
      </c>
      <c r="J399" s="2">
        <v>7</v>
      </c>
      <c r="K399" s="24">
        <v>6.149</v>
      </c>
      <c r="L399" s="11">
        <v>1.1383964872336965</v>
      </c>
      <c r="M399" s="26">
        <f>J399/((8760)*(E399/1000))</f>
        <v>0.14294933058870621</v>
      </c>
    </row>
    <row r="400" spans="1:13" x14ac:dyDescent="0.25">
      <c r="A400" s="35">
        <v>8388</v>
      </c>
      <c r="B400" s="35"/>
      <c r="C400" s="2" t="s">
        <v>5</v>
      </c>
      <c r="D400" s="2">
        <v>6</v>
      </c>
      <c r="E400" s="2">
        <v>11.96</v>
      </c>
      <c r="F400" s="12">
        <v>41153</v>
      </c>
      <c r="G400" s="18">
        <v>2014</v>
      </c>
      <c r="H400" s="2">
        <v>0</v>
      </c>
      <c r="I400" s="21">
        <v>1</v>
      </c>
      <c r="J400" s="2">
        <v>15</v>
      </c>
      <c r="K400" s="24">
        <v>13.156000000000002</v>
      </c>
      <c r="L400" s="11">
        <v>1.1401641836424443</v>
      </c>
      <c r="M400" s="26">
        <f>J400/((8760)*(E400/1000))</f>
        <v>0.1431713015989371</v>
      </c>
    </row>
    <row r="401" spans="1:13" x14ac:dyDescent="0.25">
      <c r="A401" s="35">
        <v>760</v>
      </c>
      <c r="B401" s="35"/>
      <c r="C401" s="2" t="s">
        <v>5</v>
      </c>
      <c r="D401" s="2">
        <v>4</v>
      </c>
      <c r="E401" s="2">
        <v>8.75</v>
      </c>
      <c r="F401" s="12">
        <v>40269</v>
      </c>
      <c r="G401" s="18">
        <v>2012</v>
      </c>
      <c r="H401" s="2">
        <v>0</v>
      </c>
      <c r="I401" s="21">
        <v>1</v>
      </c>
      <c r="J401" s="2">
        <v>11</v>
      </c>
      <c r="K401" s="24">
        <v>9.625</v>
      </c>
      <c r="L401" s="11">
        <v>1.1428571428571428</v>
      </c>
      <c r="M401" s="26">
        <f>J401/((8760)*(E401/1000))</f>
        <v>0.14350945857795172</v>
      </c>
    </row>
    <row r="402" spans="1:13" x14ac:dyDescent="0.25">
      <c r="A402" s="35">
        <v>760</v>
      </c>
      <c r="B402" s="35"/>
      <c r="C402" s="2" t="s">
        <v>5</v>
      </c>
      <c r="D402" s="2">
        <v>4</v>
      </c>
      <c r="E402" s="2">
        <v>8.75</v>
      </c>
      <c r="F402" s="12">
        <v>40269</v>
      </c>
      <c r="G402" s="18">
        <v>2014</v>
      </c>
      <c r="H402" s="2">
        <v>0</v>
      </c>
      <c r="I402" s="21">
        <v>1</v>
      </c>
      <c r="J402" s="2">
        <v>11</v>
      </c>
      <c r="K402" s="24">
        <v>9.625</v>
      </c>
      <c r="L402" s="11">
        <v>1.1428571428571428</v>
      </c>
      <c r="M402" s="26">
        <f>J402/((8760)*(E402/1000))</f>
        <v>0.14350945857795172</v>
      </c>
    </row>
    <row r="403" spans="1:13" x14ac:dyDescent="0.25">
      <c r="A403" s="35">
        <v>1614</v>
      </c>
      <c r="B403" s="35"/>
      <c r="C403" s="2" t="s">
        <v>5</v>
      </c>
      <c r="D403" s="2">
        <v>2</v>
      </c>
      <c r="E403" s="2">
        <v>3.18</v>
      </c>
      <c r="F403" s="12">
        <v>40422</v>
      </c>
      <c r="G403" s="18">
        <v>2011</v>
      </c>
      <c r="H403" s="2">
        <v>0</v>
      </c>
      <c r="I403" s="21">
        <v>1</v>
      </c>
      <c r="J403" s="2">
        <v>4</v>
      </c>
      <c r="K403" s="24">
        <v>3.4980000000000007</v>
      </c>
      <c r="L403" s="11">
        <v>1.1435105774728413</v>
      </c>
      <c r="M403" s="26">
        <f>J403/((8760)*(E403/1000))</f>
        <v>0.14359151086987737</v>
      </c>
    </row>
    <row r="404" spans="1:13" x14ac:dyDescent="0.25">
      <c r="A404" s="35">
        <v>1614</v>
      </c>
      <c r="B404" s="35"/>
      <c r="C404" s="2" t="s">
        <v>5</v>
      </c>
      <c r="D404" s="2">
        <v>2</v>
      </c>
      <c r="E404" s="2">
        <v>3.18</v>
      </c>
      <c r="F404" s="12">
        <v>40422</v>
      </c>
      <c r="G404" s="18">
        <v>2012</v>
      </c>
      <c r="H404" s="2">
        <v>0</v>
      </c>
      <c r="I404" s="21">
        <v>1</v>
      </c>
      <c r="J404" s="2">
        <v>4</v>
      </c>
      <c r="K404" s="24">
        <v>3.4980000000000007</v>
      </c>
      <c r="L404" s="11">
        <v>1.1435105774728413</v>
      </c>
      <c r="M404" s="26">
        <f>J404/((8760)*(E404/1000))</f>
        <v>0.14359151086987737</v>
      </c>
    </row>
    <row r="405" spans="1:13" x14ac:dyDescent="0.25">
      <c r="A405" s="35">
        <v>1614</v>
      </c>
      <c r="B405" s="35"/>
      <c r="C405" s="2" t="s">
        <v>5</v>
      </c>
      <c r="D405" s="2">
        <v>2</v>
      </c>
      <c r="E405" s="2">
        <v>3.18</v>
      </c>
      <c r="F405" s="12">
        <v>40422</v>
      </c>
      <c r="G405" s="18">
        <v>2013</v>
      </c>
      <c r="H405" s="2">
        <v>0</v>
      </c>
      <c r="I405" s="21">
        <v>1</v>
      </c>
      <c r="J405" s="2">
        <v>4</v>
      </c>
      <c r="K405" s="24">
        <v>3.4980000000000007</v>
      </c>
      <c r="L405" s="11">
        <v>1.1435105774728413</v>
      </c>
      <c r="M405" s="26">
        <f>J405/((8760)*(E405/1000))</f>
        <v>0.14359151086987737</v>
      </c>
    </row>
    <row r="406" spans="1:13" x14ac:dyDescent="0.25">
      <c r="A406" s="35">
        <v>1614</v>
      </c>
      <c r="B406" s="35"/>
      <c r="C406" s="2" t="s">
        <v>5</v>
      </c>
      <c r="D406" s="2">
        <v>2</v>
      </c>
      <c r="E406" s="2">
        <v>3.18</v>
      </c>
      <c r="F406" s="12">
        <v>40422</v>
      </c>
      <c r="G406" s="18">
        <v>2014</v>
      </c>
      <c r="H406" s="2">
        <v>0</v>
      </c>
      <c r="I406" s="21">
        <v>1</v>
      </c>
      <c r="J406" s="2">
        <v>4</v>
      </c>
      <c r="K406" s="24">
        <v>3.4980000000000007</v>
      </c>
      <c r="L406" s="11">
        <v>1.1435105774728413</v>
      </c>
      <c r="M406" s="26">
        <f>J406/((8760)*(E406/1000))</f>
        <v>0.14359151086987737</v>
      </c>
    </row>
    <row r="407" spans="1:13" x14ac:dyDescent="0.25">
      <c r="A407" s="35">
        <v>1571</v>
      </c>
      <c r="B407" s="35"/>
      <c r="C407" s="2" t="s">
        <v>5</v>
      </c>
      <c r="D407" s="2">
        <v>2</v>
      </c>
      <c r="E407" s="2">
        <v>8.74</v>
      </c>
      <c r="F407" s="12">
        <v>40360</v>
      </c>
      <c r="G407" s="18">
        <v>2012</v>
      </c>
      <c r="H407" s="2">
        <v>0</v>
      </c>
      <c r="I407" s="21">
        <v>1</v>
      </c>
      <c r="J407" s="2">
        <v>11</v>
      </c>
      <c r="K407" s="24">
        <v>9.6140000000000008</v>
      </c>
      <c r="L407" s="11">
        <v>1.1441647597254003</v>
      </c>
      <c r="M407" s="26">
        <f>J407/((8760)*(E407/1000))</f>
        <v>0.14367365704314389</v>
      </c>
    </row>
    <row r="408" spans="1:13" x14ac:dyDescent="0.25">
      <c r="A408" s="35">
        <v>1571</v>
      </c>
      <c r="B408" s="35"/>
      <c r="C408" s="2" t="s">
        <v>5</v>
      </c>
      <c r="D408" s="2">
        <v>2</v>
      </c>
      <c r="E408" s="2">
        <v>8.74</v>
      </c>
      <c r="F408" s="12">
        <v>40360</v>
      </c>
      <c r="G408" s="18">
        <v>2013</v>
      </c>
      <c r="H408" s="2">
        <v>0</v>
      </c>
      <c r="I408" s="21">
        <v>1</v>
      </c>
      <c r="J408" s="2">
        <v>11</v>
      </c>
      <c r="K408" s="24">
        <v>9.6140000000000008</v>
      </c>
      <c r="L408" s="11">
        <v>1.1441647597254003</v>
      </c>
      <c r="M408" s="26">
        <f>J408/((8760)*(E408/1000))</f>
        <v>0.14367365704314389</v>
      </c>
    </row>
    <row r="409" spans="1:13" x14ac:dyDescent="0.25">
      <c r="A409" s="35">
        <v>2255</v>
      </c>
      <c r="B409" s="35"/>
      <c r="C409" s="2" t="s">
        <v>5</v>
      </c>
      <c r="D409" s="2">
        <v>8</v>
      </c>
      <c r="E409" s="2">
        <v>8.74</v>
      </c>
      <c r="F409" s="12">
        <v>40575</v>
      </c>
      <c r="G409" s="18">
        <v>2012</v>
      </c>
      <c r="H409" s="2">
        <v>0</v>
      </c>
      <c r="I409" s="21">
        <v>1</v>
      </c>
      <c r="J409" s="2">
        <v>11</v>
      </c>
      <c r="K409" s="24">
        <v>9.6140000000000008</v>
      </c>
      <c r="L409" s="11">
        <v>1.1441647597254003</v>
      </c>
      <c r="M409" s="26">
        <f>J409/((8760)*(E409/1000))</f>
        <v>0.14367365704314389</v>
      </c>
    </row>
    <row r="410" spans="1:13" x14ac:dyDescent="0.25">
      <c r="A410" s="35">
        <v>2255</v>
      </c>
      <c r="B410" s="35"/>
      <c r="C410" s="2" t="s">
        <v>5</v>
      </c>
      <c r="D410" s="2">
        <v>8</v>
      </c>
      <c r="E410" s="2">
        <v>8.74</v>
      </c>
      <c r="F410" s="12">
        <v>40575</v>
      </c>
      <c r="G410" s="18">
        <v>2013</v>
      </c>
      <c r="H410" s="2">
        <v>0</v>
      </c>
      <c r="I410" s="21">
        <v>1</v>
      </c>
      <c r="J410" s="2">
        <v>11</v>
      </c>
      <c r="K410" s="24">
        <v>9.6140000000000008</v>
      </c>
      <c r="L410" s="11">
        <v>1.1441647597254003</v>
      </c>
      <c r="M410" s="26">
        <f>J410/((8760)*(E410/1000))</f>
        <v>0.14367365704314389</v>
      </c>
    </row>
    <row r="411" spans="1:13" x14ac:dyDescent="0.25">
      <c r="A411" s="35">
        <v>2255</v>
      </c>
      <c r="B411" s="35"/>
      <c r="C411" s="2" t="s">
        <v>5</v>
      </c>
      <c r="D411" s="2">
        <v>8</v>
      </c>
      <c r="E411" s="2">
        <v>8.74</v>
      </c>
      <c r="F411" s="12">
        <v>40575</v>
      </c>
      <c r="G411" s="18">
        <v>2014</v>
      </c>
      <c r="H411" s="2">
        <v>0</v>
      </c>
      <c r="I411" s="21">
        <v>1</v>
      </c>
      <c r="J411" s="2">
        <v>11</v>
      </c>
      <c r="K411" s="24">
        <v>9.6140000000000008</v>
      </c>
      <c r="L411" s="11">
        <v>1.1441647597254003</v>
      </c>
      <c r="M411" s="26">
        <f>J411/((8760)*(E411/1000))</f>
        <v>0.14367365704314389</v>
      </c>
    </row>
    <row r="412" spans="1:13" x14ac:dyDescent="0.25">
      <c r="A412" s="35">
        <v>1239</v>
      </c>
      <c r="B412" s="35"/>
      <c r="C412" s="2" t="s">
        <v>5</v>
      </c>
      <c r="D412" s="2">
        <v>5</v>
      </c>
      <c r="E412" s="2">
        <v>3.1680000000000001</v>
      </c>
      <c r="F412" s="12">
        <v>40422</v>
      </c>
      <c r="G412" s="18">
        <v>2011</v>
      </c>
      <c r="H412" s="2">
        <v>0</v>
      </c>
      <c r="I412" s="21">
        <v>1</v>
      </c>
      <c r="J412" s="2">
        <v>4</v>
      </c>
      <c r="K412" s="24">
        <v>3.4848000000000003</v>
      </c>
      <c r="L412" s="11">
        <v>1.1478420569329659</v>
      </c>
      <c r="M412" s="26">
        <f>J412/((8760)*(E412/1000))</f>
        <v>0.14413541810802083</v>
      </c>
    </row>
    <row r="413" spans="1:13" x14ac:dyDescent="0.25">
      <c r="A413" s="35">
        <v>1239</v>
      </c>
      <c r="B413" s="35"/>
      <c r="C413" s="2" t="s">
        <v>5</v>
      </c>
      <c r="D413" s="2">
        <v>5</v>
      </c>
      <c r="E413" s="2">
        <v>3.1680000000000001</v>
      </c>
      <c r="F413" s="12">
        <v>40422</v>
      </c>
      <c r="G413" s="18">
        <v>2013</v>
      </c>
      <c r="H413" s="2">
        <v>0</v>
      </c>
      <c r="I413" s="21">
        <v>1</v>
      </c>
      <c r="J413" s="2">
        <v>4</v>
      </c>
      <c r="K413" s="24">
        <v>3.4848000000000003</v>
      </c>
      <c r="L413" s="11">
        <v>1.1478420569329659</v>
      </c>
      <c r="M413" s="26">
        <f>J413/((8760)*(E413/1000))</f>
        <v>0.14413541810802083</v>
      </c>
    </row>
    <row r="414" spans="1:13" x14ac:dyDescent="0.25">
      <c r="A414" s="35">
        <v>1239</v>
      </c>
      <c r="B414" s="35"/>
      <c r="C414" s="2" t="s">
        <v>5</v>
      </c>
      <c r="D414" s="2">
        <v>5</v>
      </c>
      <c r="E414" s="2">
        <v>3.1680000000000001</v>
      </c>
      <c r="F414" s="12">
        <v>40422</v>
      </c>
      <c r="G414" s="18">
        <v>2014</v>
      </c>
      <c r="H414" s="2">
        <v>0</v>
      </c>
      <c r="I414" s="21">
        <v>1</v>
      </c>
      <c r="J414" s="2">
        <v>4</v>
      </c>
      <c r="K414" s="24">
        <v>3.4848000000000003</v>
      </c>
      <c r="L414" s="11">
        <v>1.1478420569329659</v>
      </c>
      <c r="M414" s="26">
        <f>J414/((8760)*(E414/1000))</f>
        <v>0.14413541810802083</v>
      </c>
    </row>
    <row r="415" spans="1:13" x14ac:dyDescent="0.25">
      <c r="A415" s="35">
        <v>847</v>
      </c>
      <c r="B415" s="35"/>
      <c r="C415" s="2" t="s">
        <v>5</v>
      </c>
      <c r="D415" s="2">
        <v>6</v>
      </c>
      <c r="E415" s="2">
        <v>3.96</v>
      </c>
      <c r="F415" s="12">
        <v>40330</v>
      </c>
      <c r="G415" s="18">
        <v>2011</v>
      </c>
      <c r="H415" s="2">
        <v>0</v>
      </c>
      <c r="I415" s="21">
        <v>1</v>
      </c>
      <c r="J415" s="2">
        <v>5</v>
      </c>
      <c r="K415" s="24">
        <v>4.3559999999999999</v>
      </c>
      <c r="L415" s="11">
        <v>1.1478420569329661</v>
      </c>
      <c r="M415" s="26">
        <f>J415/((8760)*(E415/1000))</f>
        <v>0.14413541810802086</v>
      </c>
    </row>
    <row r="416" spans="1:13" x14ac:dyDescent="0.25">
      <c r="A416" s="35">
        <v>847</v>
      </c>
      <c r="B416" s="35"/>
      <c r="C416" s="2" t="s">
        <v>5</v>
      </c>
      <c r="D416" s="2">
        <v>6</v>
      </c>
      <c r="E416" s="2">
        <v>3.96</v>
      </c>
      <c r="F416" s="12">
        <v>40330</v>
      </c>
      <c r="G416" s="18">
        <v>2012</v>
      </c>
      <c r="H416" s="2">
        <v>0</v>
      </c>
      <c r="I416" s="21">
        <v>1</v>
      </c>
      <c r="J416" s="2">
        <v>5</v>
      </c>
      <c r="K416" s="24">
        <v>4.3559999999999999</v>
      </c>
      <c r="L416" s="11">
        <v>1.1478420569329661</v>
      </c>
      <c r="M416" s="26">
        <f>J416/((8760)*(E416/1000))</f>
        <v>0.14413541810802086</v>
      </c>
    </row>
    <row r="417" spans="1:13" x14ac:dyDescent="0.25">
      <c r="A417" s="35">
        <v>847</v>
      </c>
      <c r="B417" s="35"/>
      <c r="C417" s="2" t="s">
        <v>5</v>
      </c>
      <c r="D417" s="2">
        <v>6</v>
      </c>
      <c r="E417" s="2">
        <v>3.96</v>
      </c>
      <c r="F417" s="12">
        <v>40330</v>
      </c>
      <c r="G417" s="18">
        <v>2013</v>
      </c>
      <c r="H417" s="2">
        <v>0</v>
      </c>
      <c r="I417" s="21">
        <v>1</v>
      </c>
      <c r="J417" s="2">
        <v>5</v>
      </c>
      <c r="K417" s="24">
        <v>4.3559999999999999</v>
      </c>
      <c r="L417" s="11">
        <v>1.1478420569329661</v>
      </c>
      <c r="M417" s="26">
        <f>J417/((8760)*(E417/1000))</f>
        <v>0.14413541810802086</v>
      </c>
    </row>
    <row r="418" spans="1:13" x14ac:dyDescent="0.25">
      <c r="A418" s="35">
        <v>847</v>
      </c>
      <c r="B418" s="35"/>
      <c r="C418" s="2" t="s">
        <v>5</v>
      </c>
      <c r="D418" s="2">
        <v>6</v>
      </c>
      <c r="E418" s="2">
        <v>3.96</v>
      </c>
      <c r="F418" s="12">
        <v>40330</v>
      </c>
      <c r="G418" s="18">
        <v>2014</v>
      </c>
      <c r="H418" s="2">
        <v>0</v>
      </c>
      <c r="I418" s="21">
        <v>1</v>
      </c>
      <c r="J418" s="2">
        <v>5</v>
      </c>
      <c r="K418" s="24">
        <v>4.3559999999999999</v>
      </c>
      <c r="L418" s="11">
        <v>1.1478420569329661</v>
      </c>
      <c r="M418" s="26">
        <f>J418/((8760)*(E418/1000))</f>
        <v>0.14413541810802086</v>
      </c>
    </row>
    <row r="419" spans="1:13" x14ac:dyDescent="0.25">
      <c r="A419" s="35">
        <v>9624</v>
      </c>
      <c r="B419" s="35"/>
      <c r="C419" s="2" t="s">
        <v>5</v>
      </c>
      <c r="D419" s="2">
        <v>13</v>
      </c>
      <c r="E419" s="2">
        <v>65.52</v>
      </c>
      <c r="F419" s="12">
        <v>41548</v>
      </c>
      <c r="G419" s="18">
        <v>2014</v>
      </c>
      <c r="H419" s="2">
        <v>0</v>
      </c>
      <c r="I419" s="21">
        <v>1</v>
      </c>
      <c r="J419" s="2">
        <v>83</v>
      </c>
      <c r="K419" s="24">
        <v>72.072000000000003</v>
      </c>
      <c r="L419" s="11">
        <v>1.1516261516261517</v>
      </c>
      <c r="M419" s="26">
        <f>J419/((8760)*(E419/1000))</f>
        <v>0.14461058981606928</v>
      </c>
    </row>
    <row r="420" spans="1:13" x14ac:dyDescent="0.25">
      <c r="A420" s="35">
        <v>1488</v>
      </c>
      <c r="B420" s="35"/>
      <c r="C420" s="2" t="s">
        <v>5</v>
      </c>
      <c r="D420" s="2">
        <v>6</v>
      </c>
      <c r="E420" s="2">
        <v>5.52</v>
      </c>
      <c r="F420" s="12">
        <v>40269</v>
      </c>
      <c r="G420" s="18">
        <v>2012</v>
      </c>
      <c r="H420" s="2">
        <v>0</v>
      </c>
      <c r="I420" s="21">
        <v>1</v>
      </c>
      <c r="J420" s="2">
        <v>7</v>
      </c>
      <c r="K420" s="24">
        <v>6.0720000000000001</v>
      </c>
      <c r="L420" s="11">
        <v>1.1528326745718049</v>
      </c>
      <c r="M420" s="26">
        <f>J420/((8760)*(E420/1000))</f>
        <v>0.1447620938389253</v>
      </c>
    </row>
    <row r="421" spans="1:13" x14ac:dyDescent="0.25">
      <c r="A421" s="35">
        <v>1488</v>
      </c>
      <c r="B421" s="35"/>
      <c r="C421" s="2" t="s">
        <v>5</v>
      </c>
      <c r="D421" s="2">
        <v>6</v>
      </c>
      <c r="E421" s="2">
        <v>5.52</v>
      </c>
      <c r="F421" s="12">
        <v>40269</v>
      </c>
      <c r="G421" s="18">
        <v>2013</v>
      </c>
      <c r="H421" s="2">
        <v>0</v>
      </c>
      <c r="I421" s="21">
        <v>1</v>
      </c>
      <c r="J421" s="2">
        <v>7</v>
      </c>
      <c r="K421" s="24">
        <v>6.0720000000000001</v>
      </c>
      <c r="L421" s="11">
        <v>1.1528326745718049</v>
      </c>
      <c r="M421" s="26">
        <f>J421/((8760)*(E421/1000))</f>
        <v>0.1447620938389253</v>
      </c>
    </row>
    <row r="422" spans="1:13" x14ac:dyDescent="0.25">
      <c r="A422" s="35">
        <v>1488</v>
      </c>
      <c r="B422" s="35"/>
      <c r="C422" s="2" t="s">
        <v>5</v>
      </c>
      <c r="D422" s="2">
        <v>6</v>
      </c>
      <c r="E422" s="2">
        <v>5.52</v>
      </c>
      <c r="F422" s="12">
        <v>40269</v>
      </c>
      <c r="G422" s="18">
        <v>2014</v>
      </c>
      <c r="H422" s="2">
        <v>0</v>
      </c>
      <c r="I422" s="21">
        <v>1</v>
      </c>
      <c r="J422" s="2">
        <v>7</v>
      </c>
      <c r="K422" s="24">
        <v>6.0720000000000001</v>
      </c>
      <c r="L422" s="11">
        <v>1.1528326745718049</v>
      </c>
      <c r="M422" s="26">
        <f>J422/((8760)*(E422/1000))</f>
        <v>0.1447620938389253</v>
      </c>
    </row>
    <row r="423" spans="1:13" x14ac:dyDescent="0.25">
      <c r="A423" s="35">
        <v>2218</v>
      </c>
      <c r="B423" s="35"/>
      <c r="C423" s="2" t="s">
        <v>5</v>
      </c>
      <c r="D423" s="2">
        <v>8</v>
      </c>
      <c r="E423" s="2">
        <v>5.52</v>
      </c>
      <c r="F423" s="12">
        <v>40603</v>
      </c>
      <c r="G423" s="18">
        <v>2012</v>
      </c>
      <c r="H423" s="2">
        <v>0</v>
      </c>
      <c r="I423" s="21">
        <v>1</v>
      </c>
      <c r="J423" s="2">
        <v>7</v>
      </c>
      <c r="K423" s="24">
        <v>6.0720000000000001</v>
      </c>
      <c r="L423" s="11">
        <v>1.1528326745718049</v>
      </c>
      <c r="M423" s="26">
        <f>J423/((8760)*(E423/1000))</f>
        <v>0.1447620938389253</v>
      </c>
    </row>
    <row r="424" spans="1:13" x14ac:dyDescent="0.25">
      <c r="A424" s="35">
        <v>2218</v>
      </c>
      <c r="B424" s="35"/>
      <c r="C424" s="2" t="s">
        <v>5</v>
      </c>
      <c r="D424" s="2">
        <v>8</v>
      </c>
      <c r="E424" s="2">
        <v>5.52</v>
      </c>
      <c r="F424" s="12">
        <v>40603</v>
      </c>
      <c r="G424" s="18">
        <v>2014</v>
      </c>
      <c r="H424" s="2">
        <v>0</v>
      </c>
      <c r="I424" s="21">
        <v>1</v>
      </c>
      <c r="J424" s="2">
        <v>7</v>
      </c>
      <c r="K424" s="24">
        <v>6.0720000000000001</v>
      </c>
      <c r="L424" s="11">
        <v>1.1528326745718049</v>
      </c>
      <c r="M424" s="26">
        <f>J424/((8760)*(E424/1000))</f>
        <v>0.1447620938389253</v>
      </c>
    </row>
    <row r="425" spans="1:13" x14ac:dyDescent="0.25">
      <c r="A425" s="35">
        <v>8377</v>
      </c>
      <c r="B425" s="35"/>
      <c r="C425" s="2" t="s">
        <v>5</v>
      </c>
      <c r="D425" s="2">
        <v>13</v>
      </c>
      <c r="E425" s="2">
        <v>5.52</v>
      </c>
      <c r="F425" s="12">
        <v>41122</v>
      </c>
      <c r="G425" s="18">
        <v>2013</v>
      </c>
      <c r="H425" s="2">
        <v>0</v>
      </c>
      <c r="I425" s="21">
        <v>1</v>
      </c>
      <c r="J425" s="2">
        <v>7</v>
      </c>
      <c r="K425" s="24">
        <v>6.0720000000000001</v>
      </c>
      <c r="L425" s="11">
        <v>1.1528326745718049</v>
      </c>
      <c r="M425" s="26">
        <f>J425/((8760)*(E425/1000))</f>
        <v>0.1447620938389253</v>
      </c>
    </row>
    <row r="426" spans="1:13" x14ac:dyDescent="0.25">
      <c r="A426" s="35">
        <v>8392</v>
      </c>
      <c r="B426" s="35"/>
      <c r="C426" s="2" t="s">
        <v>5</v>
      </c>
      <c r="D426" s="2">
        <v>6</v>
      </c>
      <c r="E426" s="2">
        <v>5.52</v>
      </c>
      <c r="F426" s="12">
        <v>41183</v>
      </c>
      <c r="G426" s="18">
        <v>2013</v>
      </c>
      <c r="H426" s="2">
        <v>0</v>
      </c>
      <c r="I426" s="21">
        <v>1</v>
      </c>
      <c r="J426" s="2">
        <v>7</v>
      </c>
      <c r="K426" s="24">
        <v>6.0720000000000001</v>
      </c>
      <c r="L426" s="11">
        <v>1.1528326745718049</v>
      </c>
      <c r="M426" s="26">
        <f>J426/((8760)*(E426/1000))</f>
        <v>0.1447620938389253</v>
      </c>
    </row>
    <row r="427" spans="1:13" x14ac:dyDescent="0.25">
      <c r="A427" s="35">
        <v>8392</v>
      </c>
      <c r="B427" s="35"/>
      <c r="C427" s="2" t="s">
        <v>5</v>
      </c>
      <c r="D427" s="2">
        <v>6</v>
      </c>
      <c r="E427" s="2">
        <v>5.52</v>
      </c>
      <c r="F427" s="12">
        <v>41183</v>
      </c>
      <c r="G427" s="18">
        <v>2014</v>
      </c>
      <c r="H427" s="2">
        <v>0</v>
      </c>
      <c r="I427" s="21">
        <v>1</v>
      </c>
      <c r="J427" s="2">
        <v>7</v>
      </c>
      <c r="K427" s="24">
        <v>6.0720000000000001</v>
      </c>
      <c r="L427" s="11">
        <v>1.1528326745718049</v>
      </c>
      <c r="M427" s="26">
        <f>J427/((8760)*(E427/1000))</f>
        <v>0.1447620938389253</v>
      </c>
    </row>
    <row r="428" spans="1:13" x14ac:dyDescent="0.25">
      <c r="A428" s="35">
        <v>8412</v>
      </c>
      <c r="B428" s="35"/>
      <c r="C428" s="2" t="s">
        <v>5</v>
      </c>
      <c r="D428" s="2">
        <v>6</v>
      </c>
      <c r="E428" s="2">
        <v>5.52</v>
      </c>
      <c r="F428" s="12">
        <v>41153</v>
      </c>
      <c r="G428" s="18">
        <v>2013</v>
      </c>
      <c r="H428" s="2">
        <v>0</v>
      </c>
      <c r="I428" s="21">
        <v>1</v>
      </c>
      <c r="J428" s="2">
        <v>7</v>
      </c>
      <c r="K428" s="24">
        <v>6.0720000000000001</v>
      </c>
      <c r="L428" s="11">
        <v>1.1528326745718049</v>
      </c>
      <c r="M428" s="26">
        <f>J428/((8760)*(E428/1000))</f>
        <v>0.1447620938389253</v>
      </c>
    </row>
    <row r="429" spans="1:13" x14ac:dyDescent="0.25">
      <c r="A429" s="35">
        <v>8412</v>
      </c>
      <c r="B429" s="35"/>
      <c r="C429" s="2" t="s">
        <v>5</v>
      </c>
      <c r="D429" s="2">
        <v>6</v>
      </c>
      <c r="E429" s="2">
        <v>5.52</v>
      </c>
      <c r="F429" s="12">
        <v>41153</v>
      </c>
      <c r="G429" s="18">
        <v>2014</v>
      </c>
      <c r="H429" s="2">
        <v>0</v>
      </c>
      <c r="I429" s="21">
        <v>1</v>
      </c>
      <c r="J429" s="2">
        <v>7</v>
      </c>
      <c r="K429" s="24">
        <v>6.0720000000000001</v>
      </c>
      <c r="L429" s="11">
        <v>1.1528326745718049</v>
      </c>
      <c r="M429" s="26">
        <f>J429/((8760)*(E429/1000))</f>
        <v>0.1447620938389253</v>
      </c>
    </row>
    <row r="430" spans="1:13" x14ac:dyDescent="0.25">
      <c r="A430" s="35">
        <v>334</v>
      </c>
      <c r="B430" s="35"/>
      <c r="C430" s="2" t="s">
        <v>5</v>
      </c>
      <c r="D430" s="2">
        <v>2</v>
      </c>
      <c r="E430" s="2">
        <v>4.7300000000000004</v>
      </c>
      <c r="F430" s="12">
        <v>40026</v>
      </c>
      <c r="G430" s="18">
        <v>2010</v>
      </c>
      <c r="H430" s="2">
        <v>0</v>
      </c>
      <c r="I430" s="21">
        <v>1</v>
      </c>
      <c r="J430" s="2">
        <v>6</v>
      </c>
      <c r="K430" s="24">
        <v>5.2030000000000012</v>
      </c>
      <c r="L430" s="11">
        <v>1.1531808571977702</v>
      </c>
      <c r="M430" s="26">
        <f>J430/((8760)*(E430/1000))</f>
        <v>0.14480581540154652</v>
      </c>
    </row>
    <row r="431" spans="1:13" x14ac:dyDescent="0.25">
      <c r="A431" s="35">
        <v>334</v>
      </c>
      <c r="B431" s="35"/>
      <c r="C431" s="2" t="s">
        <v>5</v>
      </c>
      <c r="D431" s="2">
        <v>2</v>
      </c>
      <c r="E431" s="2">
        <v>4.7300000000000004</v>
      </c>
      <c r="F431" s="12">
        <v>40026</v>
      </c>
      <c r="G431" s="18">
        <v>2011</v>
      </c>
      <c r="H431" s="2">
        <v>0</v>
      </c>
      <c r="I431" s="21">
        <v>1</v>
      </c>
      <c r="J431" s="2">
        <v>6</v>
      </c>
      <c r="K431" s="24">
        <v>5.2030000000000012</v>
      </c>
      <c r="L431" s="11">
        <v>1.1531808571977702</v>
      </c>
      <c r="M431" s="26">
        <f>J431/((8760)*(E431/1000))</f>
        <v>0.14480581540154652</v>
      </c>
    </row>
    <row r="432" spans="1:13" x14ac:dyDescent="0.25">
      <c r="A432" s="35">
        <v>334</v>
      </c>
      <c r="B432" s="35"/>
      <c r="C432" s="2" t="s">
        <v>5</v>
      </c>
      <c r="D432" s="2">
        <v>2</v>
      </c>
      <c r="E432" s="2">
        <v>4.7300000000000004</v>
      </c>
      <c r="F432" s="12">
        <v>40026</v>
      </c>
      <c r="G432" s="18">
        <v>2012</v>
      </c>
      <c r="H432" s="2">
        <v>0</v>
      </c>
      <c r="I432" s="21">
        <v>1</v>
      </c>
      <c r="J432" s="2">
        <v>6</v>
      </c>
      <c r="K432" s="24">
        <v>5.2030000000000012</v>
      </c>
      <c r="L432" s="11">
        <v>1.1531808571977702</v>
      </c>
      <c r="M432" s="26">
        <f>J432/((8760)*(E432/1000))</f>
        <v>0.14480581540154652</v>
      </c>
    </row>
    <row r="433" spans="1:13" x14ac:dyDescent="0.25">
      <c r="A433" s="35">
        <v>334</v>
      </c>
      <c r="B433" s="35"/>
      <c r="C433" s="2" t="s">
        <v>5</v>
      </c>
      <c r="D433" s="2">
        <v>2</v>
      </c>
      <c r="E433" s="2">
        <v>4.7300000000000004</v>
      </c>
      <c r="F433" s="12">
        <v>40026</v>
      </c>
      <c r="G433" s="18">
        <v>2013</v>
      </c>
      <c r="H433" s="2">
        <v>0</v>
      </c>
      <c r="I433" s="21">
        <v>1</v>
      </c>
      <c r="J433" s="2">
        <v>6</v>
      </c>
      <c r="K433" s="24">
        <v>5.2030000000000012</v>
      </c>
      <c r="L433" s="11">
        <v>1.1531808571977702</v>
      </c>
      <c r="M433" s="26">
        <f>J433/((8760)*(E433/1000))</f>
        <v>0.14480581540154652</v>
      </c>
    </row>
    <row r="434" spans="1:13" x14ac:dyDescent="0.25">
      <c r="A434" s="35">
        <v>1153</v>
      </c>
      <c r="B434" s="35"/>
      <c r="C434" s="2" t="s">
        <v>5</v>
      </c>
      <c r="D434" s="2">
        <v>2</v>
      </c>
      <c r="E434" s="2">
        <v>4.7300000000000004</v>
      </c>
      <c r="F434" s="12">
        <v>40360</v>
      </c>
      <c r="G434" s="18">
        <v>2012</v>
      </c>
      <c r="H434" s="2">
        <v>0</v>
      </c>
      <c r="I434" s="21">
        <v>1</v>
      </c>
      <c r="J434" s="2">
        <v>6</v>
      </c>
      <c r="K434" s="24">
        <v>5.2030000000000012</v>
      </c>
      <c r="L434" s="11">
        <v>1.1531808571977702</v>
      </c>
      <c r="M434" s="26">
        <f>J434/((8760)*(E434/1000))</f>
        <v>0.14480581540154652</v>
      </c>
    </row>
    <row r="435" spans="1:13" x14ac:dyDescent="0.25">
      <c r="A435" s="35">
        <v>1153</v>
      </c>
      <c r="B435" s="35"/>
      <c r="C435" s="2" t="s">
        <v>5</v>
      </c>
      <c r="D435" s="2">
        <v>2</v>
      </c>
      <c r="E435" s="2">
        <v>4.7300000000000004</v>
      </c>
      <c r="F435" s="12">
        <v>40360</v>
      </c>
      <c r="G435" s="18">
        <v>2014</v>
      </c>
      <c r="H435" s="2">
        <v>0</v>
      </c>
      <c r="I435" s="21">
        <v>1</v>
      </c>
      <c r="J435" s="2">
        <v>6</v>
      </c>
      <c r="K435" s="24">
        <v>5.2030000000000012</v>
      </c>
      <c r="L435" s="11">
        <v>1.1531808571977702</v>
      </c>
      <c r="M435" s="26">
        <f>J435/((8760)*(E435/1000))</f>
        <v>0.14480581540154652</v>
      </c>
    </row>
    <row r="436" spans="1:13" x14ac:dyDescent="0.25">
      <c r="A436" s="35">
        <v>8416</v>
      </c>
      <c r="B436" s="35"/>
      <c r="C436" s="2" t="s">
        <v>5</v>
      </c>
      <c r="D436" s="2">
        <v>6</v>
      </c>
      <c r="E436" s="2">
        <v>4.7300000000000004</v>
      </c>
      <c r="F436" s="12">
        <v>41214</v>
      </c>
      <c r="G436" s="18">
        <v>2014</v>
      </c>
      <c r="H436" s="2">
        <v>0</v>
      </c>
      <c r="I436" s="21">
        <v>1</v>
      </c>
      <c r="J436" s="2">
        <v>6</v>
      </c>
      <c r="K436" s="24">
        <v>5.2030000000000012</v>
      </c>
      <c r="L436" s="11">
        <v>1.1531808571977702</v>
      </c>
      <c r="M436" s="26">
        <f>J436/((8760)*(E436/1000))</f>
        <v>0.14480581540154652</v>
      </c>
    </row>
    <row r="437" spans="1:13" x14ac:dyDescent="0.25">
      <c r="A437" s="35">
        <v>1468</v>
      </c>
      <c r="B437" s="35"/>
      <c r="C437" s="2" t="s">
        <v>5</v>
      </c>
      <c r="D437" s="2">
        <v>10</v>
      </c>
      <c r="E437" s="2">
        <v>3.15</v>
      </c>
      <c r="F437" s="12">
        <v>40452</v>
      </c>
      <c r="G437" s="18">
        <v>2011</v>
      </c>
      <c r="H437" s="2">
        <v>0</v>
      </c>
      <c r="I437" s="21">
        <v>1</v>
      </c>
      <c r="J437" s="2">
        <v>4</v>
      </c>
      <c r="K437" s="24">
        <v>3.4650000000000003</v>
      </c>
      <c r="L437" s="11">
        <v>1.1544011544011543</v>
      </c>
      <c r="M437" s="26">
        <f>J437/((8760)*(E437/1000))</f>
        <v>0.1449590490686381</v>
      </c>
    </row>
    <row r="438" spans="1:13" x14ac:dyDescent="0.25">
      <c r="A438" s="35">
        <v>1468</v>
      </c>
      <c r="B438" s="35"/>
      <c r="C438" s="2" t="s">
        <v>5</v>
      </c>
      <c r="D438" s="2">
        <v>10</v>
      </c>
      <c r="E438" s="2">
        <v>3.15</v>
      </c>
      <c r="F438" s="12">
        <v>40452</v>
      </c>
      <c r="G438" s="18">
        <v>2012</v>
      </c>
      <c r="H438" s="2">
        <v>0</v>
      </c>
      <c r="I438" s="21">
        <v>1</v>
      </c>
      <c r="J438" s="2">
        <v>4</v>
      </c>
      <c r="K438" s="24">
        <v>3.4650000000000003</v>
      </c>
      <c r="L438" s="11">
        <v>1.1544011544011543</v>
      </c>
      <c r="M438" s="26">
        <f>J438/((8760)*(E438/1000))</f>
        <v>0.1449590490686381</v>
      </c>
    </row>
    <row r="439" spans="1:13" x14ac:dyDescent="0.25">
      <c r="A439" s="35">
        <v>1468</v>
      </c>
      <c r="B439" s="35"/>
      <c r="C439" s="2" t="s">
        <v>5</v>
      </c>
      <c r="D439" s="2">
        <v>10</v>
      </c>
      <c r="E439" s="2">
        <v>3.15</v>
      </c>
      <c r="F439" s="12">
        <v>40452</v>
      </c>
      <c r="G439" s="18">
        <v>2013</v>
      </c>
      <c r="H439" s="2">
        <v>0</v>
      </c>
      <c r="I439" s="21">
        <v>1</v>
      </c>
      <c r="J439" s="2">
        <v>4</v>
      </c>
      <c r="K439" s="24">
        <v>3.4650000000000003</v>
      </c>
      <c r="L439" s="11">
        <v>1.1544011544011543</v>
      </c>
      <c r="M439" s="26">
        <f>J439/((8760)*(E439/1000))</f>
        <v>0.1449590490686381</v>
      </c>
    </row>
    <row r="440" spans="1:13" x14ac:dyDescent="0.25">
      <c r="A440" s="35">
        <v>1780</v>
      </c>
      <c r="B440" s="35"/>
      <c r="C440" s="2" t="s">
        <v>5</v>
      </c>
      <c r="D440" s="2">
        <v>2</v>
      </c>
      <c r="E440" s="2">
        <v>6.3</v>
      </c>
      <c r="F440" s="12">
        <v>40575</v>
      </c>
      <c r="G440" s="18">
        <v>2012</v>
      </c>
      <c r="H440" s="2">
        <v>0</v>
      </c>
      <c r="I440" s="21">
        <v>1</v>
      </c>
      <c r="J440" s="2">
        <v>8</v>
      </c>
      <c r="K440" s="24">
        <v>6.9300000000000006</v>
      </c>
      <c r="L440" s="11">
        <v>1.1544011544011543</v>
      </c>
      <c r="M440" s="26">
        <f>J440/((8760)*(E440/1000))</f>
        <v>0.1449590490686381</v>
      </c>
    </row>
    <row r="441" spans="1:13" x14ac:dyDescent="0.25">
      <c r="A441" s="35">
        <v>1780</v>
      </c>
      <c r="B441" s="35"/>
      <c r="C441" s="2" t="s">
        <v>5</v>
      </c>
      <c r="D441" s="2">
        <v>2</v>
      </c>
      <c r="E441" s="2">
        <v>6.3</v>
      </c>
      <c r="F441" s="12">
        <v>40575</v>
      </c>
      <c r="G441" s="18">
        <v>2013</v>
      </c>
      <c r="H441" s="2">
        <v>0</v>
      </c>
      <c r="I441" s="21">
        <v>1</v>
      </c>
      <c r="J441" s="2">
        <v>8</v>
      </c>
      <c r="K441" s="24">
        <v>6.9300000000000006</v>
      </c>
      <c r="L441" s="11">
        <v>1.1544011544011543</v>
      </c>
      <c r="M441" s="26">
        <f>J441/((8760)*(E441/1000))</f>
        <v>0.1449590490686381</v>
      </c>
    </row>
    <row r="442" spans="1:13" x14ac:dyDescent="0.25">
      <c r="A442" s="35">
        <v>1780</v>
      </c>
      <c r="B442" s="35"/>
      <c r="C442" s="2" t="s">
        <v>5</v>
      </c>
      <c r="D442" s="2">
        <v>2</v>
      </c>
      <c r="E442" s="2">
        <v>6.3</v>
      </c>
      <c r="F442" s="12">
        <v>40575</v>
      </c>
      <c r="G442" s="18">
        <v>2014</v>
      </c>
      <c r="H442" s="2">
        <v>0</v>
      </c>
      <c r="I442" s="21">
        <v>1</v>
      </c>
      <c r="J442" s="2">
        <v>8</v>
      </c>
      <c r="K442" s="24">
        <v>6.9300000000000006</v>
      </c>
      <c r="L442" s="11">
        <v>1.1544011544011543</v>
      </c>
      <c r="M442" s="26">
        <f>J442/((8760)*(E442/1000))</f>
        <v>0.1449590490686381</v>
      </c>
    </row>
    <row r="443" spans="1:13" x14ac:dyDescent="0.25">
      <c r="A443" s="35">
        <v>197</v>
      </c>
      <c r="B443" s="35"/>
      <c r="C443" s="2" t="s">
        <v>5</v>
      </c>
      <c r="D443" s="2">
        <v>2</v>
      </c>
      <c r="E443" s="2">
        <v>2.36</v>
      </c>
      <c r="F443" s="12">
        <v>40087</v>
      </c>
      <c r="G443" s="18">
        <v>2011</v>
      </c>
      <c r="H443" s="2">
        <v>0</v>
      </c>
      <c r="I443" s="21">
        <v>1</v>
      </c>
      <c r="J443" s="2">
        <v>3</v>
      </c>
      <c r="K443" s="24">
        <v>2.5960000000000001</v>
      </c>
      <c r="L443" s="11">
        <v>1.1556240369799691</v>
      </c>
      <c r="M443" s="26">
        <f>J443/((8760)*(E443/1000))</f>
        <v>0.14511260738332948</v>
      </c>
    </row>
    <row r="444" spans="1:13" x14ac:dyDescent="0.25">
      <c r="A444" s="35">
        <v>197</v>
      </c>
      <c r="B444" s="35"/>
      <c r="C444" s="2" t="s">
        <v>5</v>
      </c>
      <c r="D444" s="2">
        <v>2</v>
      </c>
      <c r="E444" s="2">
        <v>2.36</v>
      </c>
      <c r="F444" s="12">
        <v>40087</v>
      </c>
      <c r="G444" s="18">
        <v>2012</v>
      </c>
      <c r="H444" s="2">
        <v>0</v>
      </c>
      <c r="I444" s="21">
        <v>1</v>
      </c>
      <c r="J444" s="2">
        <v>3</v>
      </c>
      <c r="K444" s="24">
        <v>2.5960000000000001</v>
      </c>
      <c r="L444" s="11">
        <v>1.1556240369799691</v>
      </c>
      <c r="M444" s="26">
        <f>J444/((8760)*(E444/1000))</f>
        <v>0.14511260738332948</v>
      </c>
    </row>
    <row r="445" spans="1:13" x14ac:dyDescent="0.25">
      <c r="A445" s="35">
        <v>197</v>
      </c>
      <c r="B445" s="35"/>
      <c r="C445" s="2" t="s">
        <v>5</v>
      </c>
      <c r="D445" s="2">
        <v>2</v>
      </c>
      <c r="E445" s="2">
        <v>2.36</v>
      </c>
      <c r="F445" s="12">
        <v>40087</v>
      </c>
      <c r="G445" s="18">
        <v>2013</v>
      </c>
      <c r="H445" s="2">
        <v>0</v>
      </c>
      <c r="I445" s="21">
        <v>1</v>
      </c>
      <c r="J445" s="2">
        <v>3</v>
      </c>
      <c r="K445" s="24">
        <v>2.5960000000000001</v>
      </c>
      <c r="L445" s="11">
        <v>1.1556240369799691</v>
      </c>
      <c r="M445" s="26">
        <f>J445/((8760)*(E445/1000))</f>
        <v>0.14511260738332948</v>
      </c>
    </row>
    <row r="446" spans="1:13" x14ac:dyDescent="0.25">
      <c r="A446" s="35">
        <v>197</v>
      </c>
      <c r="B446" s="35"/>
      <c r="C446" s="2" t="s">
        <v>5</v>
      </c>
      <c r="D446" s="2">
        <v>2</v>
      </c>
      <c r="E446" s="2">
        <v>2.36</v>
      </c>
      <c r="F446" s="12">
        <v>40087</v>
      </c>
      <c r="G446" s="18">
        <v>2014</v>
      </c>
      <c r="H446" s="2">
        <v>0</v>
      </c>
      <c r="I446" s="21">
        <v>1</v>
      </c>
      <c r="J446" s="2">
        <v>3</v>
      </c>
      <c r="K446" s="24">
        <v>2.5960000000000001</v>
      </c>
      <c r="L446" s="11">
        <v>1.1556240369799691</v>
      </c>
      <c r="M446" s="26">
        <f>J446/((8760)*(E446/1000))</f>
        <v>0.14511260738332948</v>
      </c>
    </row>
    <row r="447" spans="1:13" x14ac:dyDescent="0.25">
      <c r="A447" s="35">
        <v>3030</v>
      </c>
      <c r="B447" s="35"/>
      <c r="C447" s="2" t="s">
        <v>5</v>
      </c>
      <c r="D447" s="2">
        <v>6</v>
      </c>
      <c r="E447" s="2">
        <v>7.8540000000000001</v>
      </c>
      <c r="F447" s="12">
        <v>40725</v>
      </c>
      <c r="G447" s="18">
        <v>2012</v>
      </c>
      <c r="H447" s="2">
        <v>0</v>
      </c>
      <c r="I447" s="21">
        <v>1</v>
      </c>
      <c r="J447" s="2">
        <v>10</v>
      </c>
      <c r="K447" s="24">
        <v>8.6394000000000002</v>
      </c>
      <c r="L447" s="11">
        <v>1.1574877885038313</v>
      </c>
      <c r="M447" s="26">
        <f>J447/((8760)*(E447/1000))</f>
        <v>0.14534664010892859</v>
      </c>
    </row>
    <row r="448" spans="1:13" x14ac:dyDescent="0.25">
      <c r="A448" s="35">
        <v>3030</v>
      </c>
      <c r="B448" s="35"/>
      <c r="C448" s="2" t="s">
        <v>5</v>
      </c>
      <c r="D448" s="2">
        <v>6</v>
      </c>
      <c r="E448" s="2">
        <v>7.8540000000000001</v>
      </c>
      <c r="F448" s="12">
        <v>40725</v>
      </c>
      <c r="G448" s="18">
        <v>2013</v>
      </c>
      <c r="H448" s="2">
        <v>0</v>
      </c>
      <c r="I448" s="21">
        <v>1</v>
      </c>
      <c r="J448" s="2">
        <v>10</v>
      </c>
      <c r="K448" s="24">
        <v>8.6394000000000002</v>
      </c>
      <c r="L448" s="11">
        <v>1.1574877885038313</v>
      </c>
      <c r="M448" s="26">
        <f>J448/((8760)*(E448/1000))</f>
        <v>0.14534664010892859</v>
      </c>
    </row>
    <row r="449" spans="1:13" x14ac:dyDescent="0.25">
      <c r="A449" s="35">
        <v>3030</v>
      </c>
      <c r="B449" s="35"/>
      <c r="C449" s="2" t="s">
        <v>5</v>
      </c>
      <c r="D449" s="2">
        <v>6</v>
      </c>
      <c r="E449" s="2">
        <v>7.8540000000000001</v>
      </c>
      <c r="F449" s="12">
        <v>40725</v>
      </c>
      <c r="G449" s="18">
        <v>2014</v>
      </c>
      <c r="H449" s="2">
        <v>0</v>
      </c>
      <c r="I449" s="21">
        <v>1</v>
      </c>
      <c r="J449" s="2">
        <v>10</v>
      </c>
      <c r="K449" s="24">
        <v>8.6394000000000002</v>
      </c>
      <c r="L449" s="11">
        <v>1.1574877885038313</v>
      </c>
      <c r="M449" s="26">
        <f>J449/((8760)*(E449/1000))</f>
        <v>0.14534664010892859</v>
      </c>
    </row>
    <row r="450" spans="1:13" x14ac:dyDescent="0.25">
      <c r="A450" s="35">
        <v>911</v>
      </c>
      <c r="B450" s="35"/>
      <c r="C450" s="2" t="s">
        <v>5</v>
      </c>
      <c r="D450" s="2">
        <v>2</v>
      </c>
      <c r="E450" s="2">
        <v>4.7</v>
      </c>
      <c r="F450" s="12">
        <v>40330</v>
      </c>
      <c r="G450" s="18">
        <v>2011</v>
      </c>
      <c r="H450" s="2">
        <v>0</v>
      </c>
      <c r="I450" s="21">
        <v>1</v>
      </c>
      <c r="J450" s="2">
        <v>6</v>
      </c>
      <c r="K450" s="24">
        <v>5.1700000000000008</v>
      </c>
      <c r="L450" s="11">
        <v>1.1605415860735009</v>
      </c>
      <c r="M450" s="26">
        <f>J450/((8760)*(E450/1000))</f>
        <v>0.14573010784027979</v>
      </c>
    </row>
    <row r="451" spans="1:13" x14ac:dyDescent="0.25">
      <c r="A451" s="35">
        <v>911</v>
      </c>
      <c r="B451" s="35"/>
      <c r="C451" s="2" t="s">
        <v>5</v>
      </c>
      <c r="D451" s="2">
        <v>2</v>
      </c>
      <c r="E451" s="2">
        <v>4.7</v>
      </c>
      <c r="F451" s="12">
        <v>40330</v>
      </c>
      <c r="G451" s="18">
        <v>2012</v>
      </c>
      <c r="H451" s="2">
        <v>0</v>
      </c>
      <c r="I451" s="21">
        <v>1</v>
      </c>
      <c r="J451" s="2">
        <v>6</v>
      </c>
      <c r="K451" s="24">
        <v>5.1700000000000008</v>
      </c>
      <c r="L451" s="11">
        <v>1.1605415860735009</v>
      </c>
      <c r="M451" s="26">
        <f>J451/((8760)*(E451/1000))</f>
        <v>0.14573010784027979</v>
      </c>
    </row>
    <row r="452" spans="1:13" x14ac:dyDescent="0.25">
      <c r="A452" s="35">
        <v>911</v>
      </c>
      <c r="B452" s="35"/>
      <c r="C452" s="2" t="s">
        <v>5</v>
      </c>
      <c r="D452" s="2">
        <v>2</v>
      </c>
      <c r="E452" s="2">
        <v>4.7</v>
      </c>
      <c r="F452" s="12">
        <v>40330</v>
      </c>
      <c r="G452" s="18">
        <v>2013</v>
      </c>
      <c r="H452" s="2">
        <v>0</v>
      </c>
      <c r="I452" s="21">
        <v>1</v>
      </c>
      <c r="J452" s="2">
        <v>6</v>
      </c>
      <c r="K452" s="24">
        <v>5.1700000000000008</v>
      </c>
      <c r="L452" s="11">
        <v>1.1605415860735009</v>
      </c>
      <c r="M452" s="26">
        <f>J452/((8760)*(E452/1000))</f>
        <v>0.14573010784027979</v>
      </c>
    </row>
    <row r="453" spans="1:13" x14ac:dyDescent="0.25">
      <c r="A453" s="35">
        <v>911</v>
      </c>
      <c r="B453" s="35"/>
      <c r="C453" s="2" t="s">
        <v>5</v>
      </c>
      <c r="D453" s="2">
        <v>2</v>
      </c>
      <c r="E453" s="2">
        <v>4.7</v>
      </c>
      <c r="F453" s="12">
        <v>40330</v>
      </c>
      <c r="G453" s="18">
        <v>2014</v>
      </c>
      <c r="H453" s="2">
        <v>0</v>
      </c>
      <c r="I453" s="21">
        <v>1</v>
      </c>
      <c r="J453" s="2">
        <v>6</v>
      </c>
      <c r="K453" s="24">
        <v>5.1700000000000008</v>
      </c>
      <c r="L453" s="11">
        <v>1.1605415860735009</v>
      </c>
      <c r="M453" s="26">
        <f>J453/((8760)*(E453/1000))</f>
        <v>0.14573010784027979</v>
      </c>
    </row>
    <row r="454" spans="1:13" x14ac:dyDescent="0.25">
      <c r="A454" s="35">
        <v>8381</v>
      </c>
      <c r="B454" s="35"/>
      <c r="C454" s="2" t="s">
        <v>5</v>
      </c>
      <c r="D454" s="2">
        <v>13</v>
      </c>
      <c r="E454" s="2">
        <v>4.7</v>
      </c>
      <c r="F454" s="12">
        <v>41122</v>
      </c>
      <c r="G454" s="18">
        <v>2013</v>
      </c>
      <c r="H454" s="2">
        <v>0</v>
      </c>
      <c r="I454" s="21">
        <v>1</v>
      </c>
      <c r="J454" s="2">
        <v>6</v>
      </c>
      <c r="K454" s="24">
        <v>5.1700000000000008</v>
      </c>
      <c r="L454" s="11">
        <v>1.1605415860735009</v>
      </c>
      <c r="M454" s="26">
        <f>J454/((8760)*(E454/1000))</f>
        <v>0.14573010784027979</v>
      </c>
    </row>
    <row r="455" spans="1:13" x14ac:dyDescent="0.25">
      <c r="A455" s="35">
        <v>8385</v>
      </c>
      <c r="B455" s="35"/>
      <c r="C455" s="2" t="s">
        <v>5</v>
      </c>
      <c r="D455" s="2">
        <v>13</v>
      </c>
      <c r="E455" s="2">
        <v>4.7</v>
      </c>
      <c r="F455" s="12">
        <v>41122</v>
      </c>
      <c r="G455" s="18">
        <v>2013</v>
      </c>
      <c r="H455" s="2">
        <v>0</v>
      </c>
      <c r="I455" s="21">
        <v>1</v>
      </c>
      <c r="J455" s="2">
        <v>6</v>
      </c>
      <c r="K455" s="24">
        <v>5.1700000000000008</v>
      </c>
      <c r="L455" s="11">
        <v>1.1605415860735009</v>
      </c>
      <c r="M455" s="26">
        <f>J455/((8760)*(E455/1000))</f>
        <v>0.14573010784027979</v>
      </c>
    </row>
    <row r="456" spans="1:13" x14ac:dyDescent="0.25">
      <c r="A456" s="35">
        <v>8385</v>
      </c>
      <c r="B456" s="35"/>
      <c r="C456" s="2" t="s">
        <v>5</v>
      </c>
      <c r="D456" s="2">
        <v>13</v>
      </c>
      <c r="E456" s="2">
        <v>4.7</v>
      </c>
      <c r="F456" s="12">
        <v>41122</v>
      </c>
      <c r="G456" s="18">
        <v>2014</v>
      </c>
      <c r="H456" s="2">
        <v>0</v>
      </c>
      <c r="I456" s="21">
        <v>1</v>
      </c>
      <c r="J456" s="2">
        <v>6</v>
      </c>
      <c r="K456" s="24">
        <v>5.1700000000000008</v>
      </c>
      <c r="L456" s="11">
        <v>1.1605415860735009</v>
      </c>
      <c r="M456" s="26">
        <f>J456/((8760)*(E456/1000))</f>
        <v>0.14573010784027979</v>
      </c>
    </row>
    <row r="457" spans="1:13" x14ac:dyDescent="0.25">
      <c r="A457" s="35">
        <v>8387</v>
      </c>
      <c r="B457" s="35"/>
      <c r="C457" s="2" t="s">
        <v>5</v>
      </c>
      <c r="D457" s="2">
        <v>13</v>
      </c>
      <c r="E457" s="2">
        <v>7.05</v>
      </c>
      <c r="F457" s="12">
        <v>41122</v>
      </c>
      <c r="G457" s="18">
        <v>2014</v>
      </c>
      <c r="H457" s="2">
        <v>0</v>
      </c>
      <c r="I457" s="21">
        <v>1</v>
      </c>
      <c r="J457" s="2">
        <v>9</v>
      </c>
      <c r="K457" s="24">
        <v>7.7550000000000008</v>
      </c>
      <c r="L457" s="11">
        <v>1.1605415860735009</v>
      </c>
      <c r="M457" s="26">
        <f>J457/((8760)*(E457/1000))</f>
        <v>0.14573010784027982</v>
      </c>
    </row>
    <row r="458" spans="1:13" x14ac:dyDescent="0.25">
      <c r="A458" s="35">
        <v>2174</v>
      </c>
      <c r="B458" s="35"/>
      <c r="C458" s="2" t="s">
        <v>5</v>
      </c>
      <c r="D458" s="2">
        <v>8</v>
      </c>
      <c r="E458" s="2">
        <v>3.91</v>
      </c>
      <c r="F458" s="12">
        <v>40664</v>
      </c>
      <c r="G458" s="18">
        <v>2012</v>
      </c>
      <c r="H458" s="2">
        <v>0</v>
      </c>
      <c r="I458" s="21">
        <v>1</v>
      </c>
      <c r="J458" s="2">
        <v>5</v>
      </c>
      <c r="K458" s="24">
        <v>4.3010000000000002</v>
      </c>
      <c r="L458" s="11">
        <v>1.1625203441060219</v>
      </c>
      <c r="M458" s="26">
        <f>J458/((8760)*(E458/1000))</f>
        <v>0.14597858202244565</v>
      </c>
    </row>
    <row r="459" spans="1:13" x14ac:dyDescent="0.25">
      <c r="A459" s="35">
        <v>2174</v>
      </c>
      <c r="B459" s="35"/>
      <c r="C459" s="2" t="s">
        <v>5</v>
      </c>
      <c r="D459" s="2">
        <v>8</v>
      </c>
      <c r="E459" s="2">
        <v>3.91</v>
      </c>
      <c r="F459" s="12">
        <v>40664</v>
      </c>
      <c r="G459" s="18">
        <v>2013</v>
      </c>
      <c r="H459" s="2">
        <v>0</v>
      </c>
      <c r="I459" s="21">
        <v>1</v>
      </c>
      <c r="J459" s="2">
        <v>5</v>
      </c>
      <c r="K459" s="24">
        <v>4.3010000000000002</v>
      </c>
      <c r="L459" s="11">
        <v>1.1625203441060219</v>
      </c>
      <c r="M459" s="26">
        <f>J459/((8760)*(E459/1000))</f>
        <v>0.14597858202244565</v>
      </c>
    </row>
    <row r="460" spans="1:13" x14ac:dyDescent="0.25">
      <c r="A460" s="35">
        <v>2174</v>
      </c>
      <c r="B460" s="35"/>
      <c r="C460" s="2" t="s">
        <v>5</v>
      </c>
      <c r="D460" s="2">
        <v>8</v>
      </c>
      <c r="E460" s="2">
        <v>3.91</v>
      </c>
      <c r="F460" s="12">
        <v>40664</v>
      </c>
      <c r="G460" s="18">
        <v>2014</v>
      </c>
      <c r="H460" s="2">
        <v>0</v>
      </c>
      <c r="I460" s="21">
        <v>1</v>
      </c>
      <c r="J460" s="2">
        <v>5</v>
      </c>
      <c r="K460" s="24">
        <v>4.3010000000000002</v>
      </c>
      <c r="L460" s="11">
        <v>1.1625203441060219</v>
      </c>
      <c r="M460" s="26">
        <f>J460/((8760)*(E460/1000))</f>
        <v>0.14597858202244565</v>
      </c>
    </row>
    <row r="461" spans="1:13" x14ac:dyDescent="0.25">
      <c r="A461" s="35">
        <v>8391</v>
      </c>
      <c r="B461" s="35"/>
      <c r="C461" s="2" t="s">
        <v>5</v>
      </c>
      <c r="D461" s="2">
        <v>6</v>
      </c>
      <c r="E461" s="2">
        <v>3.91</v>
      </c>
      <c r="F461" s="12">
        <v>41183</v>
      </c>
      <c r="G461" s="18">
        <v>2013</v>
      </c>
      <c r="H461" s="2">
        <v>0</v>
      </c>
      <c r="I461" s="21">
        <v>1</v>
      </c>
      <c r="J461" s="2">
        <v>5</v>
      </c>
      <c r="K461" s="24">
        <v>4.3010000000000002</v>
      </c>
      <c r="L461" s="11">
        <v>1.1625203441060219</v>
      </c>
      <c r="M461" s="26">
        <f>J461/((8760)*(E461/1000))</f>
        <v>0.14597858202244565</v>
      </c>
    </row>
    <row r="462" spans="1:13" x14ac:dyDescent="0.25">
      <c r="A462" s="35">
        <v>3425</v>
      </c>
      <c r="B462" s="35"/>
      <c r="C462" s="2" t="s">
        <v>5</v>
      </c>
      <c r="D462" s="2">
        <v>8</v>
      </c>
      <c r="E462" s="2">
        <v>53.76</v>
      </c>
      <c r="F462" s="12">
        <v>40848</v>
      </c>
      <c r="G462" s="18">
        <v>2013</v>
      </c>
      <c r="H462" s="2">
        <v>0</v>
      </c>
      <c r="I462" s="21">
        <v>1</v>
      </c>
      <c r="J462" s="2">
        <v>69</v>
      </c>
      <c r="K462" s="24">
        <v>59.136000000000003</v>
      </c>
      <c r="L462" s="11">
        <v>1.166801948051948</v>
      </c>
      <c r="M462" s="26">
        <f>J462/((8760)*(E462/1000))</f>
        <v>0.14651622635355513</v>
      </c>
    </row>
    <row r="463" spans="1:13" x14ac:dyDescent="0.25">
      <c r="A463" s="35">
        <v>3425</v>
      </c>
      <c r="B463" s="35"/>
      <c r="C463" s="2" t="s">
        <v>5</v>
      </c>
      <c r="D463" s="2">
        <v>8</v>
      </c>
      <c r="E463" s="2">
        <v>53.76</v>
      </c>
      <c r="F463" s="12">
        <v>40848</v>
      </c>
      <c r="G463" s="18">
        <v>2014</v>
      </c>
      <c r="H463" s="2">
        <v>0</v>
      </c>
      <c r="I463" s="21">
        <v>1</v>
      </c>
      <c r="J463" s="2">
        <v>69</v>
      </c>
      <c r="K463" s="24">
        <v>59.136000000000003</v>
      </c>
      <c r="L463" s="11">
        <v>1.166801948051948</v>
      </c>
      <c r="M463" s="26">
        <f>J463/((8760)*(E463/1000))</f>
        <v>0.14651622635355513</v>
      </c>
    </row>
    <row r="464" spans="1:13" x14ac:dyDescent="0.25">
      <c r="A464" s="35">
        <v>2159</v>
      </c>
      <c r="B464" s="35"/>
      <c r="C464" s="2" t="s">
        <v>5</v>
      </c>
      <c r="D464" s="2">
        <v>8</v>
      </c>
      <c r="E464" s="2">
        <v>8.5500000000000007</v>
      </c>
      <c r="F464" s="12">
        <v>40634</v>
      </c>
      <c r="G464" s="18">
        <v>2013</v>
      </c>
      <c r="H464" s="2">
        <v>0</v>
      </c>
      <c r="I464" s="21">
        <v>1</v>
      </c>
      <c r="J464" s="2">
        <v>11</v>
      </c>
      <c r="K464" s="24">
        <v>9.4050000000000011</v>
      </c>
      <c r="L464" s="11">
        <v>1.1695906432748537</v>
      </c>
      <c r="M464" s="26">
        <f>J464/((8760)*(E464/1000))</f>
        <v>0.146866404977436</v>
      </c>
    </row>
    <row r="465" spans="1:13" x14ac:dyDescent="0.25">
      <c r="A465" s="35">
        <v>464</v>
      </c>
      <c r="B465" s="35"/>
      <c r="C465" s="2" t="s">
        <v>5</v>
      </c>
      <c r="D465" s="2">
        <v>9</v>
      </c>
      <c r="E465" s="2">
        <v>3.87</v>
      </c>
      <c r="F465" s="12">
        <v>40210</v>
      </c>
      <c r="G465" s="18">
        <v>2011</v>
      </c>
      <c r="H465" s="2">
        <v>0</v>
      </c>
      <c r="I465" s="21">
        <v>1</v>
      </c>
      <c r="J465" s="2">
        <v>5</v>
      </c>
      <c r="K465" s="24">
        <v>4.2570000000000006</v>
      </c>
      <c r="L465" s="11">
        <v>1.1745360582569884</v>
      </c>
      <c r="M465" s="26">
        <f>J465/((8760)*(E465/1000))</f>
        <v>0.14748740457564924</v>
      </c>
    </row>
    <row r="466" spans="1:13" x14ac:dyDescent="0.25">
      <c r="A466" s="35">
        <v>464</v>
      </c>
      <c r="B466" s="35"/>
      <c r="C466" s="2" t="s">
        <v>5</v>
      </c>
      <c r="D466" s="2">
        <v>9</v>
      </c>
      <c r="E466" s="2">
        <v>3.87</v>
      </c>
      <c r="F466" s="12">
        <v>40210</v>
      </c>
      <c r="G466" s="18">
        <v>2012</v>
      </c>
      <c r="H466" s="2">
        <v>0</v>
      </c>
      <c r="I466" s="21">
        <v>1</v>
      </c>
      <c r="J466" s="2">
        <v>5</v>
      </c>
      <c r="K466" s="24">
        <v>4.2570000000000006</v>
      </c>
      <c r="L466" s="11">
        <v>1.1745360582569884</v>
      </c>
      <c r="M466" s="26">
        <f>J466/((8760)*(E466/1000))</f>
        <v>0.14748740457564924</v>
      </c>
    </row>
    <row r="467" spans="1:13" x14ac:dyDescent="0.25">
      <c r="A467" s="35">
        <v>464</v>
      </c>
      <c r="B467" s="35"/>
      <c r="C467" s="2" t="s">
        <v>5</v>
      </c>
      <c r="D467" s="2">
        <v>9</v>
      </c>
      <c r="E467" s="2">
        <v>3.87</v>
      </c>
      <c r="F467" s="12">
        <v>40210</v>
      </c>
      <c r="G467" s="18">
        <v>2013</v>
      </c>
      <c r="H467" s="2">
        <v>0</v>
      </c>
      <c r="I467" s="21">
        <v>1</v>
      </c>
      <c r="J467" s="2">
        <v>5</v>
      </c>
      <c r="K467" s="24">
        <v>4.2570000000000006</v>
      </c>
      <c r="L467" s="11">
        <v>1.1745360582569884</v>
      </c>
      <c r="M467" s="26">
        <f>J467/((8760)*(E467/1000))</f>
        <v>0.14748740457564924</v>
      </c>
    </row>
    <row r="468" spans="1:13" x14ac:dyDescent="0.25">
      <c r="A468" s="35">
        <v>464</v>
      </c>
      <c r="B468" s="35"/>
      <c r="C468" s="2" t="s">
        <v>5</v>
      </c>
      <c r="D468" s="2">
        <v>9</v>
      </c>
      <c r="E468" s="2">
        <v>3.87</v>
      </c>
      <c r="F468" s="12">
        <v>40210</v>
      </c>
      <c r="G468" s="18">
        <v>2014</v>
      </c>
      <c r="H468" s="2">
        <v>0</v>
      </c>
      <c r="I468" s="21">
        <v>1</v>
      </c>
      <c r="J468" s="2">
        <v>5</v>
      </c>
      <c r="K468" s="24">
        <v>4.2570000000000006</v>
      </c>
      <c r="L468" s="11">
        <v>1.1745360582569884</v>
      </c>
      <c r="M468" s="26">
        <f>J468/((8760)*(E468/1000))</f>
        <v>0.14748740457564924</v>
      </c>
    </row>
    <row r="469" spans="1:13" x14ac:dyDescent="0.25">
      <c r="A469" s="35">
        <v>8363</v>
      </c>
      <c r="B469" s="35"/>
      <c r="C469" s="2" t="s">
        <v>5</v>
      </c>
      <c r="D469" s="2">
        <v>13</v>
      </c>
      <c r="E469" s="2">
        <v>3.87</v>
      </c>
      <c r="F469" s="12">
        <v>41153</v>
      </c>
      <c r="G469" s="18">
        <v>2014</v>
      </c>
      <c r="H469" s="2">
        <v>0</v>
      </c>
      <c r="I469" s="21">
        <v>1</v>
      </c>
      <c r="J469" s="2">
        <v>5</v>
      </c>
      <c r="K469" s="24">
        <v>4.2570000000000006</v>
      </c>
      <c r="L469" s="11">
        <v>1.1745360582569884</v>
      </c>
      <c r="M469" s="26">
        <f>J469/((8760)*(E469/1000))</f>
        <v>0.14748740457564924</v>
      </c>
    </row>
    <row r="470" spans="1:13" x14ac:dyDescent="0.25">
      <c r="A470" s="35">
        <v>8373</v>
      </c>
      <c r="B470" s="35"/>
      <c r="C470" s="2" t="s">
        <v>5</v>
      </c>
      <c r="D470" s="2">
        <v>13</v>
      </c>
      <c r="E470" s="2">
        <v>3.87</v>
      </c>
      <c r="F470" s="12">
        <v>41153</v>
      </c>
      <c r="G470" s="18">
        <v>2014</v>
      </c>
      <c r="H470" s="2">
        <v>0</v>
      </c>
      <c r="I470" s="21">
        <v>1</v>
      </c>
      <c r="J470" s="2">
        <v>5</v>
      </c>
      <c r="K470" s="24">
        <v>4.2570000000000006</v>
      </c>
      <c r="L470" s="11">
        <v>1.1745360582569884</v>
      </c>
      <c r="M470" s="26">
        <f>J470/((8760)*(E470/1000))</f>
        <v>0.14748740457564924</v>
      </c>
    </row>
    <row r="471" spans="1:13" x14ac:dyDescent="0.25">
      <c r="A471" s="35">
        <v>8347</v>
      </c>
      <c r="B471" s="35"/>
      <c r="C471" s="2" t="s">
        <v>5</v>
      </c>
      <c r="D471" s="2">
        <v>13</v>
      </c>
      <c r="E471" s="2">
        <v>6.9</v>
      </c>
      <c r="F471" s="12">
        <v>41122</v>
      </c>
      <c r="G471" s="18">
        <v>2013</v>
      </c>
      <c r="H471" s="2">
        <v>0</v>
      </c>
      <c r="I471" s="21">
        <v>1</v>
      </c>
      <c r="J471" s="2">
        <v>9</v>
      </c>
      <c r="K471" s="24">
        <v>7.5900000000000007</v>
      </c>
      <c r="L471" s="11">
        <v>1.1857707509881421</v>
      </c>
      <c r="M471" s="26">
        <f>J471/((8760)*(E471/1000))</f>
        <v>0.14889815366289455</v>
      </c>
    </row>
    <row r="472" spans="1:13" x14ac:dyDescent="0.25">
      <c r="A472" s="35">
        <v>8364</v>
      </c>
      <c r="B472" s="35"/>
      <c r="C472" s="2" t="s">
        <v>5</v>
      </c>
      <c r="D472" s="2">
        <v>13</v>
      </c>
      <c r="E472" s="2">
        <v>6.9</v>
      </c>
      <c r="F472" s="12">
        <v>41122</v>
      </c>
      <c r="G472" s="18">
        <v>2013</v>
      </c>
      <c r="H472" s="2">
        <v>0</v>
      </c>
      <c r="I472" s="21">
        <v>1</v>
      </c>
      <c r="J472" s="2">
        <v>9</v>
      </c>
      <c r="K472" s="24">
        <v>7.5900000000000007</v>
      </c>
      <c r="L472" s="11">
        <v>1.1857707509881421</v>
      </c>
      <c r="M472" s="26">
        <f>J472/((8760)*(E472/1000))</f>
        <v>0.14889815366289455</v>
      </c>
    </row>
    <row r="473" spans="1:13" x14ac:dyDescent="0.25">
      <c r="A473" s="35">
        <v>612</v>
      </c>
      <c r="B473" s="35"/>
      <c r="C473" s="2" t="s">
        <v>5</v>
      </c>
      <c r="D473" s="2">
        <v>8</v>
      </c>
      <c r="E473" s="2">
        <v>4.5999999999999996</v>
      </c>
      <c r="F473" s="12">
        <v>40269</v>
      </c>
      <c r="G473" s="18">
        <v>2011</v>
      </c>
      <c r="H473" s="2">
        <v>0</v>
      </c>
      <c r="I473" s="21">
        <v>1</v>
      </c>
      <c r="J473" s="2">
        <v>6</v>
      </c>
      <c r="K473" s="24">
        <v>5.0599999999999996</v>
      </c>
      <c r="L473" s="11">
        <v>1.1857707509881423</v>
      </c>
      <c r="M473" s="26">
        <f>J473/((8760)*(E473/1000))</f>
        <v>0.14889815366289458</v>
      </c>
    </row>
    <row r="474" spans="1:13" x14ac:dyDescent="0.25">
      <c r="A474" s="35">
        <v>612</v>
      </c>
      <c r="B474" s="35"/>
      <c r="C474" s="2" t="s">
        <v>5</v>
      </c>
      <c r="D474" s="2">
        <v>8</v>
      </c>
      <c r="E474" s="2">
        <v>4.5999999999999996</v>
      </c>
      <c r="F474" s="12">
        <v>40269</v>
      </c>
      <c r="G474" s="18">
        <v>2013</v>
      </c>
      <c r="H474" s="2">
        <v>0</v>
      </c>
      <c r="I474" s="21">
        <v>1</v>
      </c>
      <c r="J474" s="2">
        <v>6</v>
      </c>
      <c r="K474" s="24">
        <v>5.0599999999999996</v>
      </c>
      <c r="L474" s="11">
        <v>1.1857707509881423</v>
      </c>
      <c r="M474" s="26">
        <f>J474/((8760)*(E474/1000))</f>
        <v>0.14889815366289458</v>
      </c>
    </row>
    <row r="475" spans="1:13" x14ac:dyDescent="0.25">
      <c r="A475" s="35">
        <v>612</v>
      </c>
      <c r="B475" s="35"/>
      <c r="C475" s="2" t="s">
        <v>5</v>
      </c>
      <c r="D475" s="2">
        <v>8</v>
      </c>
      <c r="E475" s="2">
        <v>4.5999999999999996</v>
      </c>
      <c r="F475" s="12">
        <v>40269</v>
      </c>
      <c r="G475" s="18">
        <v>2014</v>
      </c>
      <c r="H475" s="2">
        <v>0</v>
      </c>
      <c r="I475" s="21">
        <v>1</v>
      </c>
      <c r="J475" s="2">
        <v>6</v>
      </c>
      <c r="K475" s="24">
        <v>5.0599999999999996</v>
      </c>
      <c r="L475" s="11">
        <v>1.1857707509881423</v>
      </c>
      <c r="M475" s="26">
        <f>J475/((8760)*(E475/1000))</f>
        <v>0.14889815366289458</v>
      </c>
    </row>
    <row r="476" spans="1:13" x14ac:dyDescent="0.25">
      <c r="A476" s="35">
        <v>1664</v>
      </c>
      <c r="B476" s="35"/>
      <c r="C476" s="2" t="s">
        <v>5</v>
      </c>
      <c r="D476" s="2">
        <v>5</v>
      </c>
      <c r="E476" s="2">
        <v>9.1999999999999993</v>
      </c>
      <c r="F476" s="12">
        <v>40360</v>
      </c>
      <c r="G476" s="18">
        <v>2011</v>
      </c>
      <c r="H476" s="2">
        <v>0</v>
      </c>
      <c r="I476" s="21">
        <v>1</v>
      </c>
      <c r="J476" s="2">
        <v>12</v>
      </c>
      <c r="K476" s="24">
        <v>10.119999999999999</v>
      </c>
      <c r="L476" s="11">
        <v>1.1857707509881423</v>
      </c>
      <c r="M476" s="26">
        <f>J476/((8760)*(E476/1000))</f>
        <v>0.14889815366289458</v>
      </c>
    </row>
    <row r="477" spans="1:13" x14ac:dyDescent="0.25">
      <c r="A477" s="35">
        <v>2270</v>
      </c>
      <c r="B477" s="35"/>
      <c r="C477" s="2" t="s">
        <v>5</v>
      </c>
      <c r="D477" s="2">
        <v>8</v>
      </c>
      <c r="E477" s="2">
        <v>4.5999999999999996</v>
      </c>
      <c r="F477" s="12">
        <v>40603</v>
      </c>
      <c r="G477" s="18">
        <v>2012</v>
      </c>
      <c r="H477" s="2">
        <v>0</v>
      </c>
      <c r="I477" s="21">
        <v>1</v>
      </c>
      <c r="J477" s="2">
        <v>6</v>
      </c>
      <c r="K477" s="24">
        <v>5.0599999999999996</v>
      </c>
      <c r="L477" s="11">
        <v>1.1857707509881423</v>
      </c>
      <c r="M477" s="26">
        <f>J477/((8760)*(E477/1000))</f>
        <v>0.14889815366289458</v>
      </c>
    </row>
    <row r="478" spans="1:13" x14ac:dyDescent="0.25">
      <c r="A478" s="35">
        <v>2270</v>
      </c>
      <c r="B478" s="35"/>
      <c r="C478" s="2" t="s">
        <v>5</v>
      </c>
      <c r="D478" s="2">
        <v>8</v>
      </c>
      <c r="E478" s="2">
        <v>4.5999999999999996</v>
      </c>
      <c r="F478" s="12">
        <v>40603</v>
      </c>
      <c r="G478" s="18">
        <v>2013</v>
      </c>
      <c r="H478" s="2">
        <v>0</v>
      </c>
      <c r="I478" s="21">
        <v>1</v>
      </c>
      <c r="J478" s="2">
        <v>6</v>
      </c>
      <c r="K478" s="24">
        <v>5.0599999999999996</v>
      </c>
      <c r="L478" s="11">
        <v>1.1857707509881423</v>
      </c>
      <c r="M478" s="26">
        <f>J478/((8760)*(E478/1000))</f>
        <v>0.14889815366289458</v>
      </c>
    </row>
    <row r="479" spans="1:13" x14ac:dyDescent="0.25">
      <c r="A479" s="35">
        <v>2270</v>
      </c>
      <c r="B479" s="35"/>
      <c r="C479" s="2" t="s">
        <v>5</v>
      </c>
      <c r="D479" s="2">
        <v>8</v>
      </c>
      <c r="E479" s="2">
        <v>4.5999999999999996</v>
      </c>
      <c r="F479" s="12">
        <v>40603</v>
      </c>
      <c r="G479" s="18">
        <v>2014</v>
      </c>
      <c r="H479" s="2">
        <v>0</v>
      </c>
      <c r="I479" s="21">
        <v>1</v>
      </c>
      <c r="J479" s="2">
        <v>6</v>
      </c>
      <c r="K479" s="24">
        <v>5.0599999999999996</v>
      </c>
      <c r="L479" s="11">
        <v>1.1857707509881423</v>
      </c>
      <c r="M479" s="26">
        <f>J479/((8760)*(E479/1000))</f>
        <v>0.14889815366289458</v>
      </c>
    </row>
    <row r="480" spans="1:13" x14ac:dyDescent="0.25">
      <c r="A480" s="35">
        <v>8344</v>
      </c>
      <c r="B480" s="35"/>
      <c r="C480" s="2" t="s">
        <v>5</v>
      </c>
      <c r="D480" s="2">
        <v>13</v>
      </c>
      <c r="E480" s="2">
        <v>4.5999999999999996</v>
      </c>
      <c r="F480" s="12">
        <v>41122</v>
      </c>
      <c r="G480" s="18">
        <v>2013</v>
      </c>
      <c r="H480" s="2">
        <v>0</v>
      </c>
      <c r="I480" s="21">
        <v>1</v>
      </c>
      <c r="J480" s="2">
        <v>6</v>
      </c>
      <c r="K480" s="24">
        <v>5.0599999999999996</v>
      </c>
      <c r="L480" s="11">
        <v>1.1857707509881423</v>
      </c>
      <c r="M480" s="26">
        <f>J480/((8760)*(E480/1000))</f>
        <v>0.14889815366289458</v>
      </c>
    </row>
    <row r="481" spans="1:13" x14ac:dyDescent="0.25">
      <c r="A481" s="35">
        <v>8344</v>
      </c>
      <c r="B481" s="35"/>
      <c r="C481" s="2" t="s">
        <v>5</v>
      </c>
      <c r="D481" s="2">
        <v>13</v>
      </c>
      <c r="E481" s="2">
        <v>4.5999999999999996</v>
      </c>
      <c r="F481" s="12">
        <v>41122</v>
      </c>
      <c r="G481" s="18">
        <v>2014</v>
      </c>
      <c r="H481" s="2">
        <v>0</v>
      </c>
      <c r="I481" s="21">
        <v>1</v>
      </c>
      <c r="J481" s="2">
        <v>6</v>
      </c>
      <c r="K481" s="24">
        <v>5.0599999999999996</v>
      </c>
      <c r="L481" s="11">
        <v>1.1857707509881423</v>
      </c>
      <c r="M481" s="26">
        <f>J481/((8760)*(E481/1000))</f>
        <v>0.14889815366289458</v>
      </c>
    </row>
    <row r="482" spans="1:13" x14ac:dyDescent="0.25">
      <c r="A482" s="35">
        <v>8348</v>
      </c>
      <c r="B482" s="35"/>
      <c r="C482" s="2" t="s">
        <v>5</v>
      </c>
      <c r="D482" s="2">
        <v>13</v>
      </c>
      <c r="E482" s="2">
        <v>4.5999999999999996</v>
      </c>
      <c r="F482" s="12">
        <v>41122</v>
      </c>
      <c r="G482" s="18">
        <v>2013</v>
      </c>
      <c r="H482" s="2">
        <v>0</v>
      </c>
      <c r="I482" s="21">
        <v>1</v>
      </c>
      <c r="J482" s="2">
        <v>6</v>
      </c>
      <c r="K482" s="24">
        <v>5.0599999999999996</v>
      </c>
      <c r="L482" s="11">
        <v>1.1857707509881423</v>
      </c>
      <c r="M482" s="26">
        <f>J482/((8760)*(E482/1000))</f>
        <v>0.14889815366289458</v>
      </c>
    </row>
    <row r="483" spans="1:13" x14ac:dyDescent="0.25">
      <c r="A483" s="35">
        <v>8366</v>
      </c>
      <c r="B483" s="35"/>
      <c r="C483" s="2" t="s">
        <v>5</v>
      </c>
      <c r="D483" s="2">
        <v>13</v>
      </c>
      <c r="E483" s="2">
        <v>4.5999999999999996</v>
      </c>
      <c r="F483" s="12">
        <v>41122</v>
      </c>
      <c r="G483" s="18">
        <v>2013</v>
      </c>
      <c r="H483" s="2">
        <v>0</v>
      </c>
      <c r="I483" s="21">
        <v>1</v>
      </c>
      <c r="J483" s="2">
        <v>6</v>
      </c>
      <c r="K483" s="24">
        <v>5.0599999999999996</v>
      </c>
      <c r="L483" s="11">
        <v>1.1857707509881423</v>
      </c>
      <c r="M483" s="26">
        <f>J483/((8760)*(E483/1000))</f>
        <v>0.14889815366289458</v>
      </c>
    </row>
    <row r="484" spans="1:13" x14ac:dyDescent="0.25">
      <c r="A484" s="35">
        <v>8366</v>
      </c>
      <c r="B484" s="35"/>
      <c r="C484" s="2" t="s">
        <v>5</v>
      </c>
      <c r="D484" s="2">
        <v>13</v>
      </c>
      <c r="E484" s="2">
        <v>4.5999999999999996</v>
      </c>
      <c r="F484" s="12">
        <v>41122</v>
      </c>
      <c r="G484" s="18">
        <v>2014</v>
      </c>
      <c r="H484" s="2">
        <v>0</v>
      </c>
      <c r="I484" s="21">
        <v>1</v>
      </c>
      <c r="J484" s="2">
        <v>6</v>
      </c>
      <c r="K484" s="24">
        <v>5.0599999999999996</v>
      </c>
      <c r="L484" s="11">
        <v>1.1857707509881423</v>
      </c>
      <c r="M484" s="26">
        <f>J484/((8760)*(E484/1000))</f>
        <v>0.14889815366289458</v>
      </c>
    </row>
    <row r="485" spans="1:13" x14ac:dyDescent="0.25">
      <c r="A485" s="35">
        <v>8394</v>
      </c>
      <c r="B485" s="35"/>
      <c r="C485" s="2" t="s">
        <v>5</v>
      </c>
      <c r="D485" s="2">
        <v>6</v>
      </c>
      <c r="E485" s="2">
        <v>4.5999999999999996</v>
      </c>
      <c r="F485" s="12">
        <v>41183</v>
      </c>
      <c r="G485" s="18">
        <v>2013</v>
      </c>
      <c r="H485" s="2">
        <v>0</v>
      </c>
      <c r="I485" s="21">
        <v>1</v>
      </c>
      <c r="J485" s="2">
        <v>6</v>
      </c>
      <c r="K485" s="24">
        <v>5.0599999999999996</v>
      </c>
      <c r="L485" s="11">
        <v>1.1857707509881423</v>
      </c>
      <c r="M485" s="26">
        <f>J485/((8760)*(E485/1000))</f>
        <v>0.14889815366289458</v>
      </c>
    </row>
    <row r="486" spans="1:13" x14ac:dyDescent="0.25">
      <c r="A486" s="35">
        <v>8394</v>
      </c>
      <c r="B486" s="35"/>
      <c r="C486" s="2" t="s">
        <v>5</v>
      </c>
      <c r="D486" s="2">
        <v>6</v>
      </c>
      <c r="E486" s="2">
        <v>4.5999999999999996</v>
      </c>
      <c r="F486" s="12">
        <v>41183</v>
      </c>
      <c r="G486" s="18">
        <v>2014</v>
      </c>
      <c r="H486" s="2">
        <v>0</v>
      </c>
      <c r="I486" s="21">
        <v>1</v>
      </c>
      <c r="J486" s="2">
        <v>6</v>
      </c>
      <c r="K486" s="24">
        <v>5.0599999999999996</v>
      </c>
      <c r="L486" s="11">
        <v>1.1857707509881423</v>
      </c>
      <c r="M486" s="26">
        <f>J486/((8760)*(E486/1000))</f>
        <v>0.14889815366289458</v>
      </c>
    </row>
    <row r="487" spans="1:13" x14ac:dyDescent="0.25">
      <c r="A487" s="35">
        <v>8399</v>
      </c>
      <c r="B487" s="35"/>
      <c r="C487" s="2" t="s">
        <v>5</v>
      </c>
      <c r="D487" s="2">
        <v>6</v>
      </c>
      <c r="E487" s="2">
        <v>4.5999999999999996</v>
      </c>
      <c r="F487" s="12">
        <v>41183</v>
      </c>
      <c r="G487" s="18">
        <v>2013</v>
      </c>
      <c r="H487" s="2">
        <v>0</v>
      </c>
      <c r="I487" s="21">
        <v>1</v>
      </c>
      <c r="J487" s="2">
        <v>6</v>
      </c>
      <c r="K487" s="24">
        <v>5.0599999999999996</v>
      </c>
      <c r="L487" s="11">
        <v>1.1857707509881423</v>
      </c>
      <c r="M487" s="26">
        <f>J487/((8760)*(E487/1000))</f>
        <v>0.14889815366289458</v>
      </c>
    </row>
    <row r="488" spans="1:13" x14ac:dyDescent="0.25">
      <c r="A488" s="35">
        <v>8399</v>
      </c>
      <c r="B488" s="35"/>
      <c r="C488" s="2" t="s">
        <v>5</v>
      </c>
      <c r="D488" s="2">
        <v>6</v>
      </c>
      <c r="E488" s="2">
        <v>4.5999999999999996</v>
      </c>
      <c r="F488" s="12">
        <v>41183</v>
      </c>
      <c r="G488" s="18">
        <v>2014</v>
      </c>
      <c r="H488" s="2">
        <v>0</v>
      </c>
      <c r="I488" s="21">
        <v>1</v>
      </c>
      <c r="J488" s="2">
        <v>6</v>
      </c>
      <c r="K488" s="24">
        <v>5.0599999999999996</v>
      </c>
      <c r="L488" s="11">
        <v>1.1857707509881423</v>
      </c>
      <c r="M488" s="26">
        <f>J488/((8760)*(E488/1000))</f>
        <v>0.14889815366289458</v>
      </c>
    </row>
    <row r="489" spans="1:13" x14ac:dyDescent="0.25">
      <c r="A489" s="35">
        <v>8410</v>
      </c>
      <c r="B489" s="35"/>
      <c r="C489" s="2" t="s">
        <v>5</v>
      </c>
      <c r="D489" s="2">
        <v>6</v>
      </c>
      <c r="E489" s="2">
        <v>2.2999999999999998</v>
      </c>
      <c r="F489" s="12">
        <v>41153</v>
      </c>
      <c r="G489" s="18">
        <v>2014</v>
      </c>
      <c r="H489" s="2">
        <v>0</v>
      </c>
      <c r="I489" s="21">
        <v>1</v>
      </c>
      <c r="J489" s="2">
        <v>3</v>
      </c>
      <c r="K489" s="24">
        <v>2.5299999999999998</v>
      </c>
      <c r="L489" s="11">
        <v>1.1857707509881423</v>
      </c>
      <c r="M489" s="26">
        <f>J489/((8760)*(E489/1000))</f>
        <v>0.14889815366289458</v>
      </c>
    </row>
    <row r="490" spans="1:13" x14ac:dyDescent="0.25">
      <c r="A490" s="35">
        <v>8415</v>
      </c>
      <c r="B490" s="35"/>
      <c r="C490" s="2" t="s">
        <v>5</v>
      </c>
      <c r="D490" s="2">
        <v>6</v>
      </c>
      <c r="E490" s="2">
        <v>11.5</v>
      </c>
      <c r="F490" s="12">
        <v>41153</v>
      </c>
      <c r="G490" s="18">
        <v>2014</v>
      </c>
      <c r="H490" s="2">
        <v>0</v>
      </c>
      <c r="I490" s="21">
        <v>1</v>
      </c>
      <c r="J490" s="2">
        <v>15</v>
      </c>
      <c r="K490" s="24">
        <v>12.65</v>
      </c>
      <c r="L490" s="11">
        <v>1.1857707509881423</v>
      </c>
      <c r="M490" s="26">
        <f>J490/((8760)*(E490/1000))</f>
        <v>0.14889815366289458</v>
      </c>
    </row>
    <row r="491" spans="1:13" x14ac:dyDescent="0.25">
      <c r="A491" s="35">
        <v>1822</v>
      </c>
      <c r="B491" s="35"/>
      <c r="C491" s="2" t="s">
        <v>5</v>
      </c>
      <c r="D491" s="2">
        <v>2</v>
      </c>
      <c r="E491" s="2">
        <v>9.89</v>
      </c>
      <c r="F491" s="12">
        <v>40269</v>
      </c>
      <c r="G491" s="18">
        <v>2011</v>
      </c>
      <c r="H491" s="2">
        <v>0</v>
      </c>
      <c r="I491" s="21">
        <v>1</v>
      </c>
      <c r="J491" s="2">
        <v>13</v>
      </c>
      <c r="K491" s="24">
        <v>10.879000000000001</v>
      </c>
      <c r="L491" s="11">
        <v>1.1949627723136316</v>
      </c>
      <c r="M491" s="26">
        <f>J491/((8760)*(E491/1000))</f>
        <v>0.15005240291609528</v>
      </c>
    </row>
    <row r="492" spans="1:13" x14ac:dyDescent="0.25">
      <c r="A492" s="35">
        <v>1822</v>
      </c>
      <c r="B492" s="35"/>
      <c r="C492" s="2" t="s">
        <v>5</v>
      </c>
      <c r="D492" s="2">
        <v>2</v>
      </c>
      <c r="E492" s="2">
        <v>9.89</v>
      </c>
      <c r="F492" s="12">
        <v>40269</v>
      </c>
      <c r="G492" s="18">
        <v>2013</v>
      </c>
      <c r="H492" s="2">
        <v>0</v>
      </c>
      <c r="I492" s="21">
        <v>1</v>
      </c>
      <c r="J492" s="2">
        <v>13</v>
      </c>
      <c r="K492" s="24">
        <v>10.879000000000001</v>
      </c>
      <c r="L492" s="11">
        <v>1.1949627723136316</v>
      </c>
      <c r="M492" s="26">
        <f>J492/((8760)*(E492/1000))</f>
        <v>0.15005240291609528</v>
      </c>
    </row>
    <row r="493" spans="1:13" x14ac:dyDescent="0.25">
      <c r="A493" s="35">
        <v>8420</v>
      </c>
      <c r="B493" s="35"/>
      <c r="C493" s="2" t="s">
        <v>5</v>
      </c>
      <c r="D493" s="2">
        <v>6</v>
      </c>
      <c r="E493" s="2">
        <v>9.89</v>
      </c>
      <c r="F493" s="12">
        <v>41153</v>
      </c>
      <c r="G493" s="18">
        <v>2013</v>
      </c>
      <c r="H493" s="2">
        <v>0</v>
      </c>
      <c r="I493" s="21">
        <v>1</v>
      </c>
      <c r="J493" s="2">
        <v>13</v>
      </c>
      <c r="K493" s="24">
        <v>10.879000000000001</v>
      </c>
      <c r="L493" s="11">
        <v>1.1949627723136316</v>
      </c>
      <c r="M493" s="26">
        <f>J493/((8760)*(E493/1000))</f>
        <v>0.15005240291609528</v>
      </c>
    </row>
    <row r="494" spans="1:13" x14ac:dyDescent="0.25">
      <c r="A494" s="35">
        <v>8420</v>
      </c>
      <c r="B494" s="35"/>
      <c r="C494" s="2" t="s">
        <v>5</v>
      </c>
      <c r="D494" s="2">
        <v>6</v>
      </c>
      <c r="E494" s="2">
        <v>9.89</v>
      </c>
      <c r="F494" s="12">
        <v>41153</v>
      </c>
      <c r="G494" s="18">
        <v>2014</v>
      </c>
      <c r="H494" s="2">
        <v>0</v>
      </c>
      <c r="I494" s="21">
        <v>1</v>
      </c>
      <c r="J494" s="2">
        <v>13</v>
      </c>
      <c r="K494" s="24">
        <v>10.879000000000001</v>
      </c>
      <c r="L494" s="11">
        <v>1.1949627723136316</v>
      </c>
      <c r="M494" s="26">
        <f>J494/((8760)*(E494/1000))</f>
        <v>0.15005240291609528</v>
      </c>
    </row>
    <row r="495" spans="1:13" x14ac:dyDescent="0.25">
      <c r="A495" s="35">
        <v>330</v>
      </c>
      <c r="B495" s="35"/>
      <c r="C495" s="2" t="s">
        <v>5</v>
      </c>
      <c r="D495" s="2">
        <v>9</v>
      </c>
      <c r="E495" s="2">
        <v>9.8800000000000008</v>
      </c>
      <c r="F495" s="12">
        <v>40148</v>
      </c>
      <c r="G495" s="18">
        <v>2010</v>
      </c>
      <c r="H495" s="2">
        <v>0</v>
      </c>
      <c r="I495" s="21">
        <v>1</v>
      </c>
      <c r="J495" s="2">
        <v>13</v>
      </c>
      <c r="K495" s="24">
        <v>10.868000000000002</v>
      </c>
      <c r="L495" s="11">
        <v>1.1961722488038276</v>
      </c>
      <c r="M495" s="26">
        <f>J495/((8760)*(E495/1000))</f>
        <v>0.15020427781783222</v>
      </c>
    </row>
    <row r="496" spans="1:13" x14ac:dyDescent="0.25">
      <c r="A496" s="35">
        <v>330</v>
      </c>
      <c r="B496" s="35"/>
      <c r="C496" s="2" t="s">
        <v>5</v>
      </c>
      <c r="D496" s="2">
        <v>9</v>
      </c>
      <c r="E496" s="2">
        <v>9.8800000000000008</v>
      </c>
      <c r="F496" s="12">
        <v>40148</v>
      </c>
      <c r="G496" s="18">
        <v>2011</v>
      </c>
      <c r="H496" s="2">
        <v>0</v>
      </c>
      <c r="I496" s="21">
        <v>1</v>
      </c>
      <c r="J496" s="2">
        <v>13</v>
      </c>
      <c r="K496" s="24">
        <v>10.868000000000002</v>
      </c>
      <c r="L496" s="11">
        <v>1.1961722488038276</v>
      </c>
      <c r="M496" s="26">
        <f>J496/((8760)*(E496/1000))</f>
        <v>0.15020427781783222</v>
      </c>
    </row>
    <row r="497" spans="1:13" x14ac:dyDescent="0.25">
      <c r="A497" s="35">
        <v>330</v>
      </c>
      <c r="B497" s="35"/>
      <c r="C497" s="2" t="s">
        <v>5</v>
      </c>
      <c r="D497" s="2">
        <v>9</v>
      </c>
      <c r="E497" s="2">
        <v>9.8800000000000008</v>
      </c>
      <c r="F497" s="12">
        <v>40148</v>
      </c>
      <c r="G497" s="18">
        <v>2012</v>
      </c>
      <c r="H497" s="2">
        <v>0</v>
      </c>
      <c r="I497" s="21">
        <v>1</v>
      </c>
      <c r="J497" s="2">
        <v>13</v>
      </c>
      <c r="K497" s="24">
        <v>10.868000000000002</v>
      </c>
      <c r="L497" s="11">
        <v>1.1961722488038276</v>
      </c>
      <c r="M497" s="26">
        <f>J497/((8760)*(E497/1000))</f>
        <v>0.15020427781783222</v>
      </c>
    </row>
    <row r="498" spans="1:13" x14ac:dyDescent="0.25">
      <c r="A498" s="35">
        <v>330</v>
      </c>
      <c r="B498" s="35"/>
      <c r="C498" s="2" t="s">
        <v>5</v>
      </c>
      <c r="D498" s="2">
        <v>9</v>
      </c>
      <c r="E498" s="2">
        <v>9.8800000000000008</v>
      </c>
      <c r="F498" s="12">
        <v>40148</v>
      </c>
      <c r="G498" s="18">
        <v>2013</v>
      </c>
      <c r="H498" s="2">
        <v>0</v>
      </c>
      <c r="I498" s="21">
        <v>1</v>
      </c>
      <c r="J498" s="2">
        <v>13</v>
      </c>
      <c r="K498" s="24">
        <v>10.868000000000002</v>
      </c>
      <c r="L498" s="11">
        <v>1.1961722488038276</v>
      </c>
      <c r="M498" s="26">
        <f>J498/((8760)*(E498/1000))</f>
        <v>0.15020427781783222</v>
      </c>
    </row>
    <row r="499" spans="1:13" x14ac:dyDescent="0.25">
      <c r="A499" s="35">
        <v>170</v>
      </c>
      <c r="B499" s="35"/>
      <c r="C499" s="2" t="s">
        <v>5</v>
      </c>
      <c r="D499" s="2">
        <v>2</v>
      </c>
      <c r="E499" s="2">
        <v>3.024</v>
      </c>
      <c r="F499" s="12">
        <v>40087</v>
      </c>
      <c r="G499" s="18">
        <v>2010</v>
      </c>
      <c r="H499" s="2">
        <v>0</v>
      </c>
      <c r="I499" s="21">
        <v>1</v>
      </c>
      <c r="J499" s="2">
        <v>4</v>
      </c>
      <c r="K499" s="24">
        <v>3.3264000000000005</v>
      </c>
      <c r="L499" s="11">
        <v>1.2025012025012023</v>
      </c>
      <c r="M499" s="26">
        <f>J499/((8760)*(E499/1000))</f>
        <v>0.15099900944649802</v>
      </c>
    </row>
    <row r="500" spans="1:13" x14ac:dyDescent="0.25">
      <c r="A500" s="35">
        <v>170</v>
      </c>
      <c r="B500" s="35"/>
      <c r="C500" s="2" t="s">
        <v>5</v>
      </c>
      <c r="D500" s="2">
        <v>2</v>
      </c>
      <c r="E500" s="2">
        <v>3.024</v>
      </c>
      <c r="F500" s="12">
        <v>40087</v>
      </c>
      <c r="G500" s="18">
        <v>2011</v>
      </c>
      <c r="H500" s="2">
        <v>0</v>
      </c>
      <c r="I500" s="21">
        <v>1</v>
      </c>
      <c r="J500" s="2">
        <v>4</v>
      </c>
      <c r="K500" s="24">
        <v>3.3264000000000005</v>
      </c>
      <c r="L500" s="11">
        <v>1.2025012025012023</v>
      </c>
      <c r="M500" s="26">
        <f>J500/((8760)*(E500/1000))</f>
        <v>0.15099900944649802</v>
      </c>
    </row>
    <row r="501" spans="1:13" x14ac:dyDescent="0.25">
      <c r="A501" s="35">
        <v>170</v>
      </c>
      <c r="B501" s="35"/>
      <c r="C501" s="2" t="s">
        <v>5</v>
      </c>
      <c r="D501" s="2">
        <v>2</v>
      </c>
      <c r="E501" s="2">
        <v>3.024</v>
      </c>
      <c r="F501" s="12">
        <v>40087</v>
      </c>
      <c r="G501" s="18">
        <v>2013</v>
      </c>
      <c r="H501" s="2">
        <v>0</v>
      </c>
      <c r="I501" s="21">
        <v>1</v>
      </c>
      <c r="J501" s="2">
        <v>4</v>
      </c>
      <c r="K501" s="24">
        <v>3.3264000000000005</v>
      </c>
      <c r="L501" s="11">
        <v>1.2025012025012023</v>
      </c>
      <c r="M501" s="26">
        <f>J501/((8760)*(E501/1000))</f>
        <v>0.15099900944649802</v>
      </c>
    </row>
    <row r="502" spans="1:13" x14ac:dyDescent="0.25">
      <c r="A502" s="35">
        <v>170</v>
      </c>
      <c r="B502" s="35"/>
      <c r="C502" s="2" t="s">
        <v>5</v>
      </c>
      <c r="D502" s="2">
        <v>2</v>
      </c>
      <c r="E502" s="2">
        <v>3.024</v>
      </c>
      <c r="F502" s="12">
        <v>40087</v>
      </c>
      <c r="G502" s="18">
        <v>2014</v>
      </c>
      <c r="H502" s="2">
        <v>0</v>
      </c>
      <c r="I502" s="21">
        <v>1</v>
      </c>
      <c r="J502" s="2">
        <v>4</v>
      </c>
      <c r="K502" s="24">
        <v>3.3264000000000005</v>
      </c>
      <c r="L502" s="11">
        <v>1.2025012025012023</v>
      </c>
      <c r="M502" s="26">
        <f>J502/((8760)*(E502/1000))</f>
        <v>0.15099900944649802</v>
      </c>
    </row>
    <row r="503" spans="1:13" x14ac:dyDescent="0.25">
      <c r="A503" s="35">
        <v>1434</v>
      </c>
      <c r="B503" s="35"/>
      <c r="C503" s="2" t="s">
        <v>5</v>
      </c>
      <c r="D503" s="2">
        <v>2</v>
      </c>
      <c r="E503" s="2">
        <v>3.78</v>
      </c>
      <c r="F503" s="12">
        <v>40391</v>
      </c>
      <c r="G503" s="18">
        <v>2011</v>
      </c>
      <c r="H503" s="2">
        <v>0</v>
      </c>
      <c r="I503" s="21">
        <v>1</v>
      </c>
      <c r="J503" s="2">
        <v>5</v>
      </c>
      <c r="K503" s="24">
        <v>4.1580000000000004</v>
      </c>
      <c r="L503" s="11">
        <v>1.2025012025012023</v>
      </c>
      <c r="M503" s="26">
        <f>J503/((8760)*(E503/1000))</f>
        <v>0.15099900944649802</v>
      </c>
    </row>
    <row r="504" spans="1:13" x14ac:dyDescent="0.25">
      <c r="A504" s="35">
        <v>1434</v>
      </c>
      <c r="B504" s="35"/>
      <c r="C504" s="2" t="s">
        <v>5</v>
      </c>
      <c r="D504" s="2">
        <v>2</v>
      </c>
      <c r="E504" s="2">
        <v>3.78</v>
      </c>
      <c r="F504" s="12">
        <v>40391</v>
      </c>
      <c r="G504" s="18">
        <v>2013</v>
      </c>
      <c r="H504" s="2">
        <v>0</v>
      </c>
      <c r="I504" s="21">
        <v>1</v>
      </c>
      <c r="J504" s="2">
        <v>5</v>
      </c>
      <c r="K504" s="24">
        <v>4.1580000000000004</v>
      </c>
      <c r="L504" s="11">
        <v>1.2025012025012023</v>
      </c>
      <c r="M504" s="26">
        <f>J504/((8760)*(E504/1000))</f>
        <v>0.15099900944649802</v>
      </c>
    </row>
    <row r="505" spans="1:13" x14ac:dyDescent="0.25">
      <c r="A505" s="35">
        <v>2297</v>
      </c>
      <c r="B505" s="35"/>
      <c r="C505" s="2" t="s">
        <v>5</v>
      </c>
      <c r="D505" s="2">
        <v>8</v>
      </c>
      <c r="E505" s="2">
        <v>5.29</v>
      </c>
      <c r="F505" s="12">
        <v>40603</v>
      </c>
      <c r="G505" s="18">
        <v>2012</v>
      </c>
      <c r="H505" s="2">
        <v>0</v>
      </c>
      <c r="I505" s="21">
        <v>1</v>
      </c>
      <c r="J505" s="2">
        <v>7</v>
      </c>
      <c r="K505" s="24">
        <v>5.8190000000000008</v>
      </c>
      <c r="L505" s="11">
        <v>1.2029558343357964</v>
      </c>
      <c r="M505" s="26">
        <f>J505/((8760)*(E505/1000))</f>
        <v>0.15105609791887856</v>
      </c>
    </row>
    <row r="506" spans="1:13" x14ac:dyDescent="0.25">
      <c r="A506" s="35">
        <v>2297</v>
      </c>
      <c r="B506" s="35"/>
      <c r="C506" s="2" t="s">
        <v>5</v>
      </c>
      <c r="D506" s="2">
        <v>8</v>
      </c>
      <c r="E506" s="2">
        <v>5.29</v>
      </c>
      <c r="F506" s="12">
        <v>40603</v>
      </c>
      <c r="G506" s="18">
        <v>2014</v>
      </c>
      <c r="H506" s="2">
        <v>0</v>
      </c>
      <c r="I506" s="21">
        <v>1</v>
      </c>
      <c r="J506" s="2">
        <v>7</v>
      </c>
      <c r="K506" s="24">
        <v>5.8190000000000008</v>
      </c>
      <c r="L506" s="11">
        <v>1.2029558343357964</v>
      </c>
      <c r="M506" s="26">
        <f>J506/((8760)*(E506/1000))</f>
        <v>0.15105609791887856</v>
      </c>
    </row>
    <row r="507" spans="1:13" x14ac:dyDescent="0.25">
      <c r="A507" s="35">
        <v>8376</v>
      </c>
      <c r="B507" s="35"/>
      <c r="C507" s="2" t="s">
        <v>5</v>
      </c>
      <c r="D507" s="2">
        <v>13</v>
      </c>
      <c r="E507" s="2">
        <v>3.01</v>
      </c>
      <c r="F507" s="12">
        <v>41153</v>
      </c>
      <c r="G507" s="18">
        <v>2013</v>
      </c>
      <c r="H507" s="2">
        <v>0</v>
      </c>
      <c r="I507" s="21">
        <v>1</v>
      </c>
      <c r="J507" s="2">
        <v>4</v>
      </c>
      <c r="K507" s="24">
        <v>3.3109999999999999</v>
      </c>
      <c r="L507" s="11">
        <v>1.2080942313500453</v>
      </c>
      <c r="M507" s="26">
        <f>J507/((8760)*(E507/1000))</f>
        <v>0.1517013304206678</v>
      </c>
    </row>
    <row r="508" spans="1:13" x14ac:dyDescent="0.25">
      <c r="A508" s="35">
        <v>8376</v>
      </c>
      <c r="B508" s="35"/>
      <c r="C508" s="2" t="s">
        <v>5</v>
      </c>
      <c r="D508" s="2">
        <v>13</v>
      </c>
      <c r="E508" s="2">
        <v>3.01</v>
      </c>
      <c r="F508" s="12">
        <v>41153</v>
      </c>
      <c r="G508" s="18">
        <v>2014</v>
      </c>
      <c r="H508" s="2">
        <v>0</v>
      </c>
      <c r="I508" s="21">
        <v>1</v>
      </c>
      <c r="J508" s="2">
        <v>4</v>
      </c>
      <c r="K508" s="24">
        <v>3.3109999999999999</v>
      </c>
      <c r="L508" s="11">
        <v>1.2080942313500453</v>
      </c>
      <c r="M508" s="26">
        <f>J508/((8760)*(E508/1000))</f>
        <v>0.1517013304206678</v>
      </c>
    </row>
    <row r="509" spans="1:13" x14ac:dyDescent="0.25">
      <c r="A509" s="35">
        <v>8393</v>
      </c>
      <c r="B509" s="35"/>
      <c r="C509" s="2" t="s">
        <v>5</v>
      </c>
      <c r="D509" s="2">
        <v>6</v>
      </c>
      <c r="E509" s="2">
        <v>6.02</v>
      </c>
      <c r="F509" s="12">
        <v>41153</v>
      </c>
      <c r="G509" s="18">
        <v>2013</v>
      </c>
      <c r="H509" s="2">
        <v>0</v>
      </c>
      <c r="I509" s="21">
        <v>1</v>
      </c>
      <c r="J509" s="2">
        <v>8</v>
      </c>
      <c r="K509" s="24">
        <v>6.6219999999999999</v>
      </c>
      <c r="L509" s="11">
        <v>1.2080942313500453</v>
      </c>
      <c r="M509" s="26">
        <f>J509/((8760)*(E509/1000))</f>
        <v>0.1517013304206678</v>
      </c>
    </row>
    <row r="510" spans="1:13" x14ac:dyDescent="0.25">
      <c r="A510" s="35">
        <v>8393</v>
      </c>
      <c r="B510" s="35"/>
      <c r="C510" s="2" t="s">
        <v>5</v>
      </c>
      <c r="D510" s="2">
        <v>6</v>
      </c>
      <c r="E510" s="2">
        <v>6.02</v>
      </c>
      <c r="F510" s="12">
        <v>41153</v>
      </c>
      <c r="G510" s="18">
        <v>2014</v>
      </c>
      <c r="H510" s="2">
        <v>0</v>
      </c>
      <c r="I510" s="21">
        <v>1</v>
      </c>
      <c r="J510" s="2">
        <v>8</v>
      </c>
      <c r="K510" s="24">
        <v>6.6219999999999999</v>
      </c>
      <c r="L510" s="11">
        <v>1.2080942313500453</v>
      </c>
      <c r="M510" s="26">
        <f>J510/((8760)*(E510/1000))</f>
        <v>0.1517013304206678</v>
      </c>
    </row>
    <row r="511" spans="1:13" x14ac:dyDescent="0.25">
      <c r="A511" s="35">
        <v>8397</v>
      </c>
      <c r="B511" s="35"/>
      <c r="C511" s="2" t="s">
        <v>5</v>
      </c>
      <c r="D511" s="2">
        <v>6</v>
      </c>
      <c r="E511" s="2">
        <v>6.02</v>
      </c>
      <c r="F511" s="12">
        <v>41153</v>
      </c>
      <c r="G511" s="18">
        <v>2013</v>
      </c>
      <c r="H511" s="2">
        <v>0</v>
      </c>
      <c r="I511" s="21">
        <v>1</v>
      </c>
      <c r="J511" s="2">
        <v>8</v>
      </c>
      <c r="K511" s="24">
        <v>6.6219999999999999</v>
      </c>
      <c r="L511" s="11">
        <v>1.2080942313500453</v>
      </c>
      <c r="M511" s="26">
        <f>J511/((8760)*(E511/1000))</f>
        <v>0.1517013304206678</v>
      </c>
    </row>
    <row r="512" spans="1:13" x14ac:dyDescent="0.25">
      <c r="A512" s="35">
        <v>8397</v>
      </c>
      <c r="B512" s="35"/>
      <c r="C512" s="2" t="s">
        <v>5</v>
      </c>
      <c r="D512" s="2">
        <v>6</v>
      </c>
      <c r="E512" s="2">
        <v>6.02</v>
      </c>
      <c r="F512" s="12">
        <v>41153</v>
      </c>
      <c r="G512" s="18">
        <v>2014</v>
      </c>
      <c r="H512" s="2">
        <v>0</v>
      </c>
      <c r="I512" s="21">
        <v>1</v>
      </c>
      <c r="J512" s="2">
        <v>8</v>
      </c>
      <c r="K512" s="24">
        <v>6.6219999999999999</v>
      </c>
      <c r="L512" s="11">
        <v>1.2080942313500453</v>
      </c>
      <c r="M512" s="26">
        <f>J512/((8760)*(E512/1000))</f>
        <v>0.1517013304206678</v>
      </c>
    </row>
    <row r="513" spans="1:13" x14ac:dyDescent="0.25">
      <c r="A513" s="35">
        <v>1064</v>
      </c>
      <c r="B513" s="35"/>
      <c r="C513" s="2" t="s">
        <v>5</v>
      </c>
      <c r="D513" s="2">
        <v>9</v>
      </c>
      <c r="E513" s="2">
        <v>3.76</v>
      </c>
      <c r="F513" s="12">
        <v>40422</v>
      </c>
      <c r="G513" s="18">
        <v>2011</v>
      </c>
      <c r="H513" s="2">
        <v>0</v>
      </c>
      <c r="I513" s="21">
        <v>1</v>
      </c>
      <c r="J513" s="2">
        <v>5</v>
      </c>
      <c r="K513" s="24">
        <v>4.1360000000000001</v>
      </c>
      <c r="L513" s="11">
        <v>1.2088974854932302</v>
      </c>
      <c r="M513" s="26">
        <f>J513/((8760)*(E513/1000))</f>
        <v>0.15180219566695816</v>
      </c>
    </row>
    <row r="514" spans="1:13" x14ac:dyDescent="0.25">
      <c r="A514" s="35">
        <v>1064</v>
      </c>
      <c r="B514" s="35"/>
      <c r="C514" s="2" t="s">
        <v>5</v>
      </c>
      <c r="D514" s="2">
        <v>9</v>
      </c>
      <c r="E514" s="2">
        <v>3.76</v>
      </c>
      <c r="F514" s="12">
        <v>40422</v>
      </c>
      <c r="G514" s="18">
        <v>2013</v>
      </c>
      <c r="H514" s="2">
        <v>0</v>
      </c>
      <c r="I514" s="21">
        <v>1</v>
      </c>
      <c r="J514" s="2">
        <v>5</v>
      </c>
      <c r="K514" s="24">
        <v>4.1360000000000001</v>
      </c>
      <c r="L514" s="11">
        <v>1.2088974854932302</v>
      </c>
      <c r="M514" s="26">
        <f>J514/((8760)*(E514/1000))</f>
        <v>0.15180219566695816</v>
      </c>
    </row>
    <row r="515" spans="1:13" x14ac:dyDescent="0.25">
      <c r="A515" s="35">
        <v>1064</v>
      </c>
      <c r="B515" s="35"/>
      <c r="C515" s="2" t="s">
        <v>5</v>
      </c>
      <c r="D515" s="2">
        <v>9</v>
      </c>
      <c r="E515" s="2">
        <v>3.76</v>
      </c>
      <c r="F515" s="12">
        <v>40422</v>
      </c>
      <c r="G515" s="18">
        <v>2014</v>
      </c>
      <c r="H515" s="2">
        <v>0</v>
      </c>
      <c r="I515" s="21">
        <v>1</v>
      </c>
      <c r="J515" s="2">
        <v>5</v>
      </c>
      <c r="K515" s="24">
        <v>4.1360000000000001</v>
      </c>
      <c r="L515" s="11">
        <v>1.2088974854932302</v>
      </c>
      <c r="M515" s="26">
        <f>J515/((8760)*(E515/1000))</f>
        <v>0.15180219566695816</v>
      </c>
    </row>
    <row r="516" spans="1:13" x14ac:dyDescent="0.25">
      <c r="A516" s="35">
        <v>1723</v>
      </c>
      <c r="B516" s="35"/>
      <c r="C516" s="2" t="s">
        <v>5</v>
      </c>
      <c r="D516" s="2">
        <v>5</v>
      </c>
      <c r="E516" s="2">
        <v>7.52</v>
      </c>
      <c r="F516" s="12">
        <v>40452</v>
      </c>
      <c r="G516" s="18">
        <v>2013</v>
      </c>
      <c r="H516" s="2">
        <v>0</v>
      </c>
      <c r="I516" s="21">
        <v>1</v>
      </c>
      <c r="J516" s="2">
        <v>10</v>
      </c>
      <c r="K516" s="24">
        <v>8.2720000000000002</v>
      </c>
      <c r="L516" s="11">
        <v>1.2088974854932302</v>
      </c>
      <c r="M516" s="26">
        <f>J516/((8760)*(E516/1000))</f>
        <v>0.15180219566695816</v>
      </c>
    </row>
    <row r="517" spans="1:13" x14ac:dyDescent="0.25">
      <c r="A517" s="35">
        <v>176</v>
      </c>
      <c r="B517" s="35"/>
      <c r="C517" s="2" t="s">
        <v>5</v>
      </c>
      <c r="D517" s="2">
        <v>2</v>
      </c>
      <c r="E517" s="2">
        <v>3</v>
      </c>
      <c r="F517" s="12">
        <v>40087</v>
      </c>
      <c r="G517" s="18">
        <v>2010</v>
      </c>
      <c r="H517" s="2">
        <v>0</v>
      </c>
      <c r="I517" s="21">
        <v>1</v>
      </c>
      <c r="J517" s="2">
        <v>4</v>
      </c>
      <c r="K517" s="24">
        <v>3.3000000000000003</v>
      </c>
      <c r="L517" s="11">
        <v>1.2121212121212119</v>
      </c>
      <c r="M517" s="26">
        <f>J517/((8760)*(E517/1000))</f>
        <v>0.15220700152207001</v>
      </c>
    </row>
    <row r="518" spans="1:13" x14ac:dyDescent="0.25">
      <c r="A518" s="35">
        <v>176</v>
      </c>
      <c r="B518" s="35"/>
      <c r="C518" s="2" t="s">
        <v>5</v>
      </c>
      <c r="D518" s="2">
        <v>2</v>
      </c>
      <c r="E518" s="2">
        <v>3</v>
      </c>
      <c r="F518" s="12">
        <v>40087</v>
      </c>
      <c r="G518" s="18">
        <v>2011</v>
      </c>
      <c r="H518" s="2">
        <v>0</v>
      </c>
      <c r="I518" s="21">
        <v>1</v>
      </c>
      <c r="J518" s="2">
        <v>4</v>
      </c>
      <c r="K518" s="24">
        <v>3.3000000000000003</v>
      </c>
      <c r="L518" s="11">
        <v>1.2121212121212119</v>
      </c>
      <c r="M518" s="26">
        <f>J518/((8760)*(E518/1000))</f>
        <v>0.15220700152207001</v>
      </c>
    </row>
    <row r="519" spans="1:13" x14ac:dyDescent="0.25">
      <c r="A519" s="35">
        <v>176</v>
      </c>
      <c r="B519" s="35"/>
      <c r="C519" s="2" t="s">
        <v>5</v>
      </c>
      <c r="D519" s="2">
        <v>2</v>
      </c>
      <c r="E519" s="2">
        <v>3</v>
      </c>
      <c r="F519" s="12">
        <v>40087</v>
      </c>
      <c r="G519" s="18">
        <v>2012</v>
      </c>
      <c r="H519" s="2">
        <v>0</v>
      </c>
      <c r="I519" s="21">
        <v>1</v>
      </c>
      <c r="J519" s="2">
        <v>4</v>
      </c>
      <c r="K519" s="24">
        <v>3.3000000000000003</v>
      </c>
      <c r="L519" s="11">
        <v>1.2121212121212119</v>
      </c>
      <c r="M519" s="26">
        <f>J519/((8760)*(E519/1000))</f>
        <v>0.15220700152207001</v>
      </c>
    </row>
    <row r="520" spans="1:13" x14ac:dyDescent="0.25">
      <c r="A520" s="35">
        <v>176</v>
      </c>
      <c r="B520" s="35"/>
      <c r="C520" s="2" t="s">
        <v>5</v>
      </c>
      <c r="D520" s="2">
        <v>2</v>
      </c>
      <c r="E520" s="2">
        <v>3</v>
      </c>
      <c r="F520" s="12">
        <v>40087</v>
      </c>
      <c r="G520" s="18">
        <v>2014</v>
      </c>
      <c r="H520" s="2">
        <v>0</v>
      </c>
      <c r="I520" s="21">
        <v>1</v>
      </c>
      <c r="J520" s="2">
        <v>4</v>
      </c>
      <c r="K520" s="24">
        <v>3.3000000000000003</v>
      </c>
      <c r="L520" s="11">
        <v>1.2121212121212119</v>
      </c>
      <c r="M520" s="26">
        <f>J520/((8760)*(E520/1000))</f>
        <v>0.15220700152207001</v>
      </c>
    </row>
    <row r="521" spans="1:13" x14ac:dyDescent="0.25">
      <c r="A521" s="35">
        <v>1646</v>
      </c>
      <c r="B521" s="35"/>
      <c r="C521" s="2" t="s">
        <v>5</v>
      </c>
      <c r="D521" s="2">
        <v>2</v>
      </c>
      <c r="E521" s="2">
        <v>6</v>
      </c>
      <c r="F521" s="12">
        <v>40330</v>
      </c>
      <c r="G521" s="18">
        <v>2012</v>
      </c>
      <c r="H521" s="2">
        <v>0</v>
      </c>
      <c r="I521" s="21">
        <v>1</v>
      </c>
      <c r="J521" s="2">
        <v>8</v>
      </c>
      <c r="K521" s="24">
        <v>6.6000000000000005</v>
      </c>
      <c r="L521" s="11">
        <v>1.2121212121212119</v>
      </c>
      <c r="M521" s="26">
        <f>J521/((8760)*(E521/1000))</f>
        <v>0.15220700152207001</v>
      </c>
    </row>
    <row r="522" spans="1:13" x14ac:dyDescent="0.25">
      <c r="A522" s="35">
        <v>1646</v>
      </c>
      <c r="B522" s="35"/>
      <c r="C522" s="2" t="s">
        <v>5</v>
      </c>
      <c r="D522" s="2">
        <v>2</v>
      </c>
      <c r="E522" s="2">
        <v>6</v>
      </c>
      <c r="F522" s="12">
        <v>40330</v>
      </c>
      <c r="G522" s="18">
        <v>2014</v>
      </c>
      <c r="H522" s="2">
        <v>0</v>
      </c>
      <c r="I522" s="21">
        <v>1</v>
      </c>
      <c r="J522" s="2">
        <v>8</v>
      </c>
      <c r="K522" s="24">
        <v>6.6000000000000005</v>
      </c>
      <c r="L522" s="11">
        <v>1.2121212121212119</v>
      </c>
      <c r="M522" s="26">
        <f>J522/((8760)*(E522/1000))</f>
        <v>0.15220700152207001</v>
      </c>
    </row>
    <row r="523" spans="1:13" x14ac:dyDescent="0.25">
      <c r="A523" s="35">
        <v>2237</v>
      </c>
      <c r="B523" s="35"/>
      <c r="C523" s="2" t="s">
        <v>5</v>
      </c>
      <c r="D523" s="2">
        <v>2</v>
      </c>
      <c r="E523" s="2">
        <v>5.25</v>
      </c>
      <c r="F523" s="12">
        <v>40544</v>
      </c>
      <c r="G523" s="18">
        <v>2011</v>
      </c>
      <c r="H523" s="2">
        <v>0</v>
      </c>
      <c r="I523" s="21">
        <v>0.99999999999999989</v>
      </c>
      <c r="J523" s="2">
        <v>7</v>
      </c>
      <c r="K523" s="24">
        <v>5.7749999999999995</v>
      </c>
      <c r="L523" s="11">
        <v>1.2121212121212122</v>
      </c>
      <c r="M523" s="26">
        <f>J523/((8760)*(E523/1000))</f>
        <v>0.15220700152207001</v>
      </c>
    </row>
    <row r="524" spans="1:13" x14ac:dyDescent="0.25">
      <c r="A524" s="35">
        <v>2237</v>
      </c>
      <c r="B524" s="35"/>
      <c r="C524" s="2" t="s">
        <v>5</v>
      </c>
      <c r="D524" s="2">
        <v>2</v>
      </c>
      <c r="E524" s="2">
        <v>5.25</v>
      </c>
      <c r="F524" s="12">
        <v>40544</v>
      </c>
      <c r="G524" s="18">
        <v>2014</v>
      </c>
      <c r="H524" s="2">
        <v>0</v>
      </c>
      <c r="I524" s="21">
        <v>1</v>
      </c>
      <c r="J524" s="2">
        <v>7</v>
      </c>
      <c r="K524" s="24">
        <v>5.7750000000000004</v>
      </c>
      <c r="L524" s="11">
        <v>1.2121212121212122</v>
      </c>
      <c r="M524" s="26">
        <f>J524/((8760)*(E524/1000))</f>
        <v>0.15220700152207001</v>
      </c>
    </row>
    <row r="525" spans="1:13" x14ac:dyDescent="0.25">
      <c r="A525" s="35">
        <v>226</v>
      </c>
      <c r="B525" s="35"/>
      <c r="C525" s="2" t="s">
        <v>5</v>
      </c>
      <c r="D525" s="2">
        <v>2</v>
      </c>
      <c r="E525" s="2">
        <v>4.5</v>
      </c>
      <c r="F525" s="12">
        <v>40087</v>
      </c>
      <c r="G525" s="18">
        <v>2010</v>
      </c>
      <c r="H525" s="2">
        <v>0</v>
      </c>
      <c r="I525" s="21">
        <v>1</v>
      </c>
      <c r="J525" s="2">
        <v>6</v>
      </c>
      <c r="K525" s="36">
        <v>4.95</v>
      </c>
      <c r="L525" s="11">
        <v>1.2121212121212122</v>
      </c>
      <c r="M525" s="26">
        <f>J525/((8760)*(E525/1000))</f>
        <v>0.15220700152207003</v>
      </c>
    </row>
    <row r="526" spans="1:13" x14ac:dyDescent="0.25">
      <c r="A526" s="35">
        <v>226</v>
      </c>
      <c r="B526" s="35"/>
      <c r="C526" s="2" t="s">
        <v>5</v>
      </c>
      <c r="D526" s="2">
        <v>2</v>
      </c>
      <c r="E526" s="2">
        <v>4.5</v>
      </c>
      <c r="F526" s="12">
        <v>40087</v>
      </c>
      <c r="G526" s="18">
        <v>2011</v>
      </c>
      <c r="H526" s="2">
        <v>0</v>
      </c>
      <c r="I526" s="21">
        <v>1</v>
      </c>
      <c r="J526" s="2">
        <v>6</v>
      </c>
      <c r="K526" s="24">
        <v>4.95</v>
      </c>
      <c r="L526" s="11">
        <v>1.2121212121212122</v>
      </c>
      <c r="M526" s="26">
        <f>J526/((8760)*(E526/1000))</f>
        <v>0.15220700152207003</v>
      </c>
    </row>
    <row r="527" spans="1:13" x14ac:dyDescent="0.25">
      <c r="A527" s="35">
        <v>226</v>
      </c>
      <c r="B527" s="35"/>
      <c r="C527" s="2" t="s">
        <v>5</v>
      </c>
      <c r="D527" s="2">
        <v>2</v>
      </c>
      <c r="E527" s="2">
        <v>4.5</v>
      </c>
      <c r="F527" s="12">
        <v>40087</v>
      </c>
      <c r="G527" s="18">
        <v>2012</v>
      </c>
      <c r="H527" s="2">
        <v>0</v>
      </c>
      <c r="I527" s="21">
        <v>1</v>
      </c>
      <c r="J527" s="2">
        <v>6</v>
      </c>
      <c r="K527" s="24">
        <v>4.95</v>
      </c>
      <c r="L527" s="11">
        <v>1.2121212121212122</v>
      </c>
      <c r="M527" s="26">
        <f>J527/((8760)*(E527/1000))</f>
        <v>0.15220700152207003</v>
      </c>
    </row>
    <row r="528" spans="1:13" x14ac:dyDescent="0.25">
      <c r="A528" s="35">
        <v>226</v>
      </c>
      <c r="B528" s="35"/>
      <c r="C528" s="2" t="s">
        <v>5</v>
      </c>
      <c r="D528" s="2">
        <v>2</v>
      </c>
      <c r="E528" s="2">
        <v>4.5</v>
      </c>
      <c r="F528" s="12">
        <v>40087</v>
      </c>
      <c r="G528" s="18">
        <v>2013</v>
      </c>
      <c r="H528" s="2">
        <v>0</v>
      </c>
      <c r="I528" s="21">
        <v>1</v>
      </c>
      <c r="J528" s="2">
        <v>6</v>
      </c>
      <c r="K528" s="24">
        <v>4.95</v>
      </c>
      <c r="L528" s="11">
        <v>1.2121212121212122</v>
      </c>
      <c r="M528" s="26">
        <f>J528/((8760)*(E528/1000))</f>
        <v>0.15220700152207003</v>
      </c>
    </row>
    <row r="529" spans="1:13" x14ac:dyDescent="0.25">
      <c r="A529" s="35">
        <v>226</v>
      </c>
      <c r="B529" s="35"/>
      <c r="C529" s="2" t="s">
        <v>5</v>
      </c>
      <c r="D529" s="2">
        <v>2</v>
      </c>
      <c r="E529" s="2">
        <v>4.5</v>
      </c>
      <c r="F529" s="12">
        <v>40087</v>
      </c>
      <c r="G529" s="18">
        <v>2014</v>
      </c>
      <c r="H529" s="2">
        <v>0</v>
      </c>
      <c r="I529" s="21">
        <v>1</v>
      </c>
      <c r="J529" s="2">
        <v>6</v>
      </c>
      <c r="K529" s="24">
        <v>4.95</v>
      </c>
      <c r="L529" s="11">
        <v>1.2121212121212122</v>
      </c>
      <c r="M529" s="26">
        <f>J529/((8760)*(E529/1000))</f>
        <v>0.15220700152207003</v>
      </c>
    </row>
    <row r="530" spans="1:13" x14ac:dyDescent="0.25">
      <c r="A530" s="35">
        <v>1319</v>
      </c>
      <c r="B530" s="35"/>
      <c r="C530" s="2" t="s">
        <v>5</v>
      </c>
      <c r="D530" s="2">
        <v>8</v>
      </c>
      <c r="E530" s="2">
        <v>2.99</v>
      </c>
      <c r="F530" s="12">
        <v>40513</v>
      </c>
      <c r="G530" s="18">
        <v>2012</v>
      </c>
      <c r="H530" s="2">
        <v>0</v>
      </c>
      <c r="I530" s="21">
        <v>1</v>
      </c>
      <c r="J530" s="2">
        <v>4</v>
      </c>
      <c r="K530" s="24">
        <v>3.2890000000000006</v>
      </c>
      <c r="L530" s="11">
        <v>1.2161751292186072</v>
      </c>
      <c r="M530" s="26">
        <f>J530/((8760)*(E530/1000))</f>
        <v>0.15271605503886623</v>
      </c>
    </row>
    <row r="531" spans="1:13" x14ac:dyDescent="0.25">
      <c r="A531" s="35">
        <v>1319</v>
      </c>
      <c r="B531" s="35"/>
      <c r="C531" s="2" t="s">
        <v>5</v>
      </c>
      <c r="D531" s="2">
        <v>8</v>
      </c>
      <c r="E531" s="2">
        <v>2.99</v>
      </c>
      <c r="F531" s="12">
        <v>40513</v>
      </c>
      <c r="G531" s="18">
        <v>2014</v>
      </c>
      <c r="H531" s="2">
        <v>0</v>
      </c>
      <c r="I531" s="21">
        <v>1</v>
      </c>
      <c r="J531" s="2">
        <v>4</v>
      </c>
      <c r="K531" s="24">
        <v>3.2890000000000006</v>
      </c>
      <c r="L531" s="11">
        <v>1.2161751292186072</v>
      </c>
      <c r="M531" s="26">
        <f>J531/((8760)*(E531/1000))</f>
        <v>0.15271605503886623</v>
      </c>
    </row>
    <row r="532" spans="1:13" x14ac:dyDescent="0.25">
      <c r="A532" s="35">
        <v>1458</v>
      </c>
      <c r="B532" s="35"/>
      <c r="C532" s="2" t="s">
        <v>5</v>
      </c>
      <c r="D532" s="2">
        <v>8</v>
      </c>
      <c r="E532" s="2">
        <v>2.99</v>
      </c>
      <c r="F532" s="12">
        <v>40513</v>
      </c>
      <c r="G532" s="18">
        <v>2012</v>
      </c>
      <c r="H532" s="2">
        <v>0</v>
      </c>
      <c r="I532" s="21">
        <v>1</v>
      </c>
      <c r="J532" s="2">
        <v>4</v>
      </c>
      <c r="K532" s="24">
        <v>3.2890000000000006</v>
      </c>
      <c r="L532" s="11">
        <v>1.2161751292186072</v>
      </c>
      <c r="M532" s="26">
        <f>J532/((8760)*(E532/1000))</f>
        <v>0.15271605503886623</v>
      </c>
    </row>
    <row r="533" spans="1:13" x14ac:dyDescent="0.25">
      <c r="A533" s="35">
        <v>1458</v>
      </c>
      <c r="B533" s="35"/>
      <c r="C533" s="2" t="s">
        <v>5</v>
      </c>
      <c r="D533" s="2">
        <v>8</v>
      </c>
      <c r="E533" s="2">
        <v>2.99</v>
      </c>
      <c r="F533" s="12">
        <v>40513</v>
      </c>
      <c r="G533" s="18">
        <v>2013</v>
      </c>
      <c r="H533" s="2">
        <v>0</v>
      </c>
      <c r="I533" s="21">
        <v>1</v>
      </c>
      <c r="J533" s="2">
        <v>4</v>
      </c>
      <c r="K533" s="24">
        <v>3.2890000000000006</v>
      </c>
      <c r="L533" s="11">
        <v>1.2161751292186072</v>
      </c>
      <c r="M533" s="26">
        <f>J533/((8760)*(E533/1000))</f>
        <v>0.15271605503886623</v>
      </c>
    </row>
    <row r="534" spans="1:13" x14ac:dyDescent="0.25">
      <c r="A534" s="35">
        <v>8329</v>
      </c>
      <c r="B534" s="35"/>
      <c r="C534" s="2" t="s">
        <v>5</v>
      </c>
      <c r="D534" s="2">
        <v>8</v>
      </c>
      <c r="E534" s="2">
        <v>2.99</v>
      </c>
      <c r="F534" s="12">
        <v>41122</v>
      </c>
      <c r="G534" s="18">
        <v>2014</v>
      </c>
      <c r="H534" s="2">
        <v>0</v>
      </c>
      <c r="I534" s="21">
        <v>1</v>
      </c>
      <c r="J534" s="2">
        <v>4</v>
      </c>
      <c r="K534" s="24">
        <v>3.2890000000000006</v>
      </c>
      <c r="L534" s="11">
        <v>1.2161751292186072</v>
      </c>
      <c r="M534" s="26">
        <f>J534/((8760)*(E534/1000))</f>
        <v>0.15271605503886623</v>
      </c>
    </row>
    <row r="535" spans="1:13" x14ac:dyDescent="0.25">
      <c r="A535" s="35">
        <v>2399</v>
      </c>
      <c r="B535" s="35"/>
      <c r="C535" s="2" t="s">
        <v>5</v>
      </c>
      <c r="D535" s="2">
        <v>6</v>
      </c>
      <c r="E535" s="2">
        <v>8.9700000000000006</v>
      </c>
      <c r="F535" s="12">
        <v>40575</v>
      </c>
      <c r="G535" s="18">
        <v>2012</v>
      </c>
      <c r="H535" s="2">
        <v>0</v>
      </c>
      <c r="I535" s="21">
        <v>1</v>
      </c>
      <c r="J535" s="2">
        <v>12</v>
      </c>
      <c r="K535" s="24">
        <v>9.8670000000000009</v>
      </c>
      <c r="L535" s="11">
        <v>1.2161751292186074</v>
      </c>
      <c r="M535" s="26">
        <f>J535/((8760)*(E535/1000))</f>
        <v>0.15271605503886623</v>
      </c>
    </row>
    <row r="536" spans="1:13" x14ac:dyDescent="0.25">
      <c r="A536" s="35">
        <v>2399</v>
      </c>
      <c r="B536" s="35"/>
      <c r="C536" s="2" t="s">
        <v>5</v>
      </c>
      <c r="D536" s="2">
        <v>6</v>
      </c>
      <c r="E536" s="2">
        <v>8.9700000000000006</v>
      </c>
      <c r="F536" s="12">
        <v>40575</v>
      </c>
      <c r="G536" s="18">
        <v>2013</v>
      </c>
      <c r="H536" s="2">
        <v>0</v>
      </c>
      <c r="I536" s="21">
        <v>1</v>
      </c>
      <c r="J536" s="2">
        <v>12</v>
      </c>
      <c r="K536" s="24">
        <v>9.8670000000000009</v>
      </c>
      <c r="L536" s="11">
        <v>1.2161751292186074</v>
      </c>
      <c r="M536" s="26">
        <f>J536/((8760)*(E536/1000))</f>
        <v>0.15271605503886623</v>
      </c>
    </row>
    <row r="537" spans="1:13" x14ac:dyDescent="0.25">
      <c r="A537" s="35">
        <v>8413</v>
      </c>
      <c r="B537" s="35"/>
      <c r="C537" s="2" t="s">
        <v>5</v>
      </c>
      <c r="D537" s="2">
        <v>6</v>
      </c>
      <c r="E537" s="2">
        <v>8.9700000000000006</v>
      </c>
      <c r="F537" s="12">
        <v>41153</v>
      </c>
      <c r="G537" s="18">
        <v>2014</v>
      </c>
      <c r="H537" s="2">
        <v>0</v>
      </c>
      <c r="I537" s="21">
        <v>1</v>
      </c>
      <c r="J537" s="2">
        <v>12</v>
      </c>
      <c r="K537" s="24">
        <v>9.8670000000000009</v>
      </c>
      <c r="L537" s="11">
        <v>1.2161751292186074</v>
      </c>
      <c r="M537" s="26">
        <f>J537/((8760)*(E537/1000))</f>
        <v>0.15271605503886623</v>
      </c>
    </row>
    <row r="538" spans="1:13" x14ac:dyDescent="0.25">
      <c r="A538" s="35">
        <v>1464</v>
      </c>
      <c r="B538" s="35"/>
      <c r="C538" s="2" t="s">
        <v>5</v>
      </c>
      <c r="D538" s="2">
        <v>2</v>
      </c>
      <c r="E538" s="2">
        <v>6.72</v>
      </c>
      <c r="F538" s="12">
        <v>40452</v>
      </c>
      <c r="G538" s="18">
        <v>2011</v>
      </c>
      <c r="H538" s="2">
        <v>0</v>
      </c>
      <c r="I538" s="21">
        <v>1</v>
      </c>
      <c r="J538" s="2">
        <v>9</v>
      </c>
      <c r="K538" s="24">
        <v>7.3920000000000003</v>
      </c>
      <c r="L538" s="11">
        <v>1.2175324675324675</v>
      </c>
      <c r="M538" s="26">
        <f>J538/((8760)*(E538/1000))</f>
        <v>0.15288649706457927</v>
      </c>
    </row>
    <row r="539" spans="1:13" x14ac:dyDescent="0.25">
      <c r="A539" s="35">
        <v>1464</v>
      </c>
      <c r="B539" s="35"/>
      <c r="C539" s="2" t="s">
        <v>5</v>
      </c>
      <c r="D539" s="2">
        <v>2</v>
      </c>
      <c r="E539" s="2">
        <v>6.72</v>
      </c>
      <c r="F539" s="12">
        <v>40452</v>
      </c>
      <c r="G539" s="18">
        <v>2013</v>
      </c>
      <c r="H539" s="2">
        <v>0</v>
      </c>
      <c r="I539" s="21">
        <v>1</v>
      </c>
      <c r="J539" s="2">
        <v>9</v>
      </c>
      <c r="K539" s="24">
        <v>7.3920000000000003</v>
      </c>
      <c r="L539" s="11">
        <v>1.2175324675324675</v>
      </c>
      <c r="M539" s="26">
        <f>J539/((8760)*(E539/1000))</f>
        <v>0.15288649706457927</v>
      </c>
    </row>
    <row r="540" spans="1:13" x14ac:dyDescent="0.25">
      <c r="A540" s="35">
        <v>8367</v>
      </c>
      <c r="B540" s="35"/>
      <c r="C540" s="2" t="s">
        <v>5</v>
      </c>
      <c r="D540" s="2">
        <v>13</v>
      </c>
      <c r="E540" s="2">
        <v>4.4649999999999999</v>
      </c>
      <c r="F540" s="12">
        <v>41122</v>
      </c>
      <c r="G540" s="18">
        <v>2013</v>
      </c>
      <c r="H540" s="2">
        <v>0</v>
      </c>
      <c r="I540" s="21">
        <v>1</v>
      </c>
      <c r="J540" s="2">
        <v>6</v>
      </c>
      <c r="K540" s="24">
        <v>4.9115000000000002</v>
      </c>
      <c r="L540" s="11">
        <v>1.2216227221826326</v>
      </c>
      <c r="M540" s="26">
        <f>J540/((8760)*(E540/1000))</f>
        <v>0.15340011351608401</v>
      </c>
    </row>
    <row r="541" spans="1:13" x14ac:dyDescent="0.25">
      <c r="A541" s="35">
        <v>685</v>
      </c>
      <c r="B541" s="35"/>
      <c r="C541" s="2" t="s">
        <v>5</v>
      </c>
      <c r="D541" s="2">
        <v>4</v>
      </c>
      <c r="E541" s="2">
        <v>4.4400000000000004</v>
      </c>
      <c r="F541" s="12">
        <v>40238</v>
      </c>
      <c r="G541" s="18">
        <v>2013</v>
      </c>
      <c r="H541" s="2">
        <v>0</v>
      </c>
      <c r="I541" s="21">
        <v>1</v>
      </c>
      <c r="J541" s="2">
        <v>6</v>
      </c>
      <c r="K541" s="24">
        <v>4.8840000000000012</v>
      </c>
      <c r="L541" s="11">
        <v>1.2285012285012282</v>
      </c>
      <c r="M541" s="26">
        <f>J541/((8760)*(E541/1000))</f>
        <v>0.15426385289398986</v>
      </c>
    </row>
    <row r="542" spans="1:13" x14ac:dyDescent="0.25">
      <c r="A542" s="35">
        <v>2474</v>
      </c>
      <c r="B542" s="35"/>
      <c r="C542" s="2" t="s">
        <v>5</v>
      </c>
      <c r="D542" s="2">
        <v>9</v>
      </c>
      <c r="E542" s="2">
        <v>5.17</v>
      </c>
      <c r="F542" s="12">
        <v>40634</v>
      </c>
      <c r="G542" s="18">
        <v>2012</v>
      </c>
      <c r="H542" s="2">
        <v>0</v>
      </c>
      <c r="I542" s="21">
        <v>1</v>
      </c>
      <c r="J542" s="2">
        <v>7</v>
      </c>
      <c r="K542" s="24">
        <v>5.6870000000000003</v>
      </c>
      <c r="L542" s="11">
        <v>1.2308774397749251</v>
      </c>
      <c r="M542" s="26">
        <f>J542/((8760)*(E542/1000))</f>
        <v>0.15456223558817556</v>
      </c>
    </row>
    <row r="543" spans="1:13" x14ac:dyDescent="0.25">
      <c r="A543" s="35">
        <v>2474</v>
      </c>
      <c r="B543" s="35"/>
      <c r="C543" s="2" t="s">
        <v>5</v>
      </c>
      <c r="D543" s="2">
        <v>9</v>
      </c>
      <c r="E543" s="2">
        <v>5.17</v>
      </c>
      <c r="F543" s="12">
        <v>40634</v>
      </c>
      <c r="G543" s="18">
        <v>2013</v>
      </c>
      <c r="H543" s="2">
        <v>0</v>
      </c>
      <c r="I543" s="21">
        <v>1</v>
      </c>
      <c r="J543" s="2">
        <v>7</v>
      </c>
      <c r="K543" s="24">
        <v>5.6870000000000003</v>
      </c>
      <c r="L543" s="11">
        <v>1.2308774397749251</v>
      </c>
      <c r="M543" s="26">
        <f>J543/((8760)*(E543/1000))</f>
        <v>0.15456223558817556</v>
      </c>
    </row>
    <row r="544" spans="1:13" x14ac:dyDescent="0.25">
      <c r="A544" s="35">
        <v>8380</v>
      </c>
      <c r="B544" s="35"/>
      <c r="C544" s="2" t="s">
        <v>5</v>
      </c>
      <c r="D544" s="2">
        <v>13</v>
      </c>
      <c r="E544" s="2">
        <v>5.17</v>
      </c>
      <c r="F544" s="12">
        <v>41122</v>
      </c>
      <c r="G544" s="18">
        <v>2013</v>
      </c>
      <c r="H544" s="2">
        <v>0</v>
      </c>
      <c r="I544" s="21">
        <v>1</v>
      </c>
      <c r="J544" s="2">
        <v>7</v>
      </c>
      <c r="K544" s="24">
        <v>5.6870000000000003</v>
      </c>
      <c r="L544" s="11">
        <v>1.2308774397749251</v>
      </c>
      <c r="M544" s="26">
        <f>J544/((8760)*(E544/1000))</f>
        <v>0.15456223558817556</v>
      </c>
    </row>
    <row r="545" spans="1:13" x14ac:dyDescent="0.25">
      <c r="A545" s="35">
        <v>8380</v>
      </c>
      <c r="B545" s="35"/>
      <c r="C545" s="2" t="s">
        <v>5</v>
      </c>
      <c r="D545" s="2">
        <v>13</v>
      </c>
      <c r="E545" s="2">
        <v>5.17</v>
      </c>
      <c r="F545" s="12">
        <v>41122</v>
      </c>
      <c r="G545" s="18">
        <v>2014</v>
      </c>
      <c r="H545" s="2">
        <v>0</v>
      </c>
      <c r="I545" s="21">
        <v>1</v>
      </c>
      <c r="J545" s="2">
        <v>7</v>
      </c>
      <c r="K545" s="24">
        <v>5.6870000000000003</v>
      </c>
      <c r="L545" s="11">
        <v>1.2308774397749251</v>
      </c>
      <c r="M545" s="26">
        <f>J545/((8760)*(E545/1000))</f>
        <v>0.15456223558817556</v>
      </c>
    </row>
    <row r="546" spans="1:13" x14ac:dyDescent="0.25">
      <c r="A546" s="35">
        <v>8405</v>
      </c>
      <c r="B546" s="35"/>
      <c r="C546" s="2" t="s">
        <v>5</v>
      </c>
      <c r="D546" s="2">
        <v>6</v>
      </c>
      <c r="E546" s="2">
        <v>5.16</v>
      </c>
      <c r="F546" s="12">
        <v>41153</v>
      </c>
      <c r="G546" s="18">
        <v>2013</v>
      </c>
      <c r="H546" s="2">
        <v>0</v>
      </c>
      <c r="I546" s="21">
        <v>1</v>
      </c>
      <c r="J546" s="2">
        <v>7</v>
      </c>
      <c r="K546" s="24">
        <v>5.676000000000001</v>
      </c>
      <c r="L546" s="11">
        <v>1.2332628611698377</v>
      </c>
      <c r="M546" s="26">
        <f>J546/((8760)*(E546/1000))</f>
        <v>0.15486177480443167</v>
      </c>
    </row>
    <row r="547" spans="1:13" x14ac:dyDescent="0.25">
      <c r="A547" s="35">
        <v>8405</v>
      </c>
      <c r="B547" s="35"/>
      <c r="C547" s="2" t="s">
        <v>5</v>
      </c>
      <c r="D547" s="2">
        <v>6</v>
      </c>
      <c r="E547" s="2">
        <v>5.16</v>
      </c>
      <c r="F547" s="12">
        <v>41153</v>
      </c>
      <c r="G547" s="18">
        <v>2014</v>
      </c>
      <c r="H547" s="2">
        <v>0</v>
      </c>
      <c r="I547" s="21">
        <v>1</v>
      </c>
      <c r="J547" s="2">
        <v>7</v>
      </c>
      <c r="K547" s="24">
        <v>5.676000000000001</v>
      </c>
      <c r="L547" s="11">
        <v>1.2332628611698377</v>
      </c>
      <c r="M547" s="26">
        <f>J547/((8760)*(E547/1000))</f>
        <v>0.15486177480443167</v>
      </c>
    </row>
    <row r="548" spans="1:13" x14ac:dyDescent="0.25">
      <c r="A548" s="35">
        <v>8969</v>
      </c>
      <c r="B548" s="35"/>
      <c r="C548" s="2" t="s">
        <v>5</v>
      </c>
      <c r="D548" s="2">
        <v>8</v>
      </c>
      <c r="E548" s="2">
        <v>8.84</v>
      </c>
      <c r="F548" s="12">
        <v>41456</v>
      </c>
      <c r="G548" s="18">
        <v>2014</v>
      </c>
      <c r="H548" s="2">
        <v>0</v>
      </c>
      <c r="I548" s="21">
        <v>1</v>
      </c>
      <c r="J548" s="2">
        <v>12</v>
      </c>
      <c r="K548" s="24">
        <v>9.7240000000000002</v>
      </c>
      <c r="L548" s="11">
        <v>1.2340600575894694</v>
      </c>
      <c r="M548" s="26">
        <f>J548/((8760)*(E548/1000))</f>
        <v>0.15496187937767308</v>
      </c>
    </row>
    <row r="549" spans="1:13" x14ac:dyDescent="0.25">
      <c r="A549" s="35">
        <v>3425</v>
      </c>
      <c r="B549" s="35"/>
      <c r="C549" s="2" t="s">
        <v>5</v>
      </c>
      <c r="D549" s="2">
        <v>8</v>
      </c>
      <c r="E549" s="2">
        <v>53.76</v>
      </c>
      <c r="F549" s="12">
        <v>40848</v>
      </c>
      <c r="G549" s="18">
        <v>2012</v>
      </c>
      <c r="H549" s="2">
        <v>0</v>
      </c>
      <c r="I549" s="21">
        <v>1</v>
      </c>
      <c r="J549" s="2">
        <v>73</v>
      </c>
      <c r="K549" s="24">
        <v>59.136000000000003</v>
      </c>
      <c r="L549" s="11">
        <v>1.2344426406926405</v>
      </c>
      <c r="M549" s="26">
        <f>J549/((8760)*(E549/1000))</f>
        <v>0.15500992063492064</v>
      </c>
    </row>
    <row r="550" spans="1:13" x14ac:dyDescent="0.25">
      <c r="A550" s="35">
        <v>2103</v>
      </c>
      <c r="B550" s="35"/>
      <c r="C550" s="2" t="s">
        <v>5</v>
      </c>
      <c r="D550" s="2">
        <v>8</v>
      </c>
      <c r="E550" s="2">
        <v>3.68</v>
      </c>
      <c r="F550" s="12">
        <v>40603</v>
      </c>
      <c r="G550" s="18">
        <v>2012</v>
      </c>
      <c r="H550" s="2">
        <v>0</v>
      </c>
      <c r="I550" s="21">
        <v>1</v>
      </c>
      <c r="J550" s="2">
        <v>5</v>
      </c>
      <c r="K550" s="24">
        <v>4.0480000000000009</v>
      </c>
      <c r="L550" s="11">
        <v>1.235177865612648</v>
      </c>
      <c r="M550" s="26">
        <f>J550/((8760)*(E550/1000))</f>
        <v>0.15510224339884851</v>
      </c>
    </row>
    <row r="551" spans="1:13" x14ac:dyDescent="0.25">
      <c r="A551" s="35">
        <v>2103</v>
      </c>
      <c r="B551" s="35"/>
      <c r="C551" s="2" t="s">
        <v>5</v>
      </c>
      <c r="D551" s="2">
        <v>8</v>
      </c>
      <c r="E551" s="2">
        <v>3.68</v>
      </c>
      <c r="F551" s="12">
        <v>40603</v>
      </c>
      <c r="G551" s="18">
        <v>2014</v>
      </c>
      <c r="H551" s="2">
        <v>0</v>
      </c>
      <c r="I551" s="21">
        <v>1</v>
      </c>
      <c r="J551" s="2">
        <v>5</v>
      </c>
      <c r="K551" s="24">
        <v>4.0480000000000009</v>
      </c>
      <c r="L551" s="11">
        <v>1.235177865612648</v>
      </c>
      <c r="M551" s="26">
        <f>J551/((8760)*(E551/1000))</f>
        <v>0.15510224339884851</v>
      </c>
    </row>
    <row r="552" spans="1:13" x14ac:dyDescent="0.25">
      <c r="A552" s="35">
        <v>8360</v>
      </c>
      <c r="B552" s="35"/>
      <c r="C552" s="2" t="s">
        <v>5</v>
      </c>
      <c r="D552" s="2">
        <v>13</v>
      </c>
      <c r="E552" s="2">
        <v>3.68</v>
      </c>
      <c r="F552" s="12">
        <v>41153</v>
      </c>
      <c r="G552" s="18">
        <v>2013</v>
      </c>
      <c r="H552" s="2">
        <v>0</v>
      </c>
      <c r="I552" s="21">
        <v>1</v>
      </c>
      <c r="J552" s="2">
        <v>5</v>
      </c>
      <c r="K552" s="24">
        <v>4.0480000000000009</v>
      </c>
      <c r="L552" s="11">
        <v>1.235177865612648</v>
      </c>
      <c r="M552" s="26">
        <f>J552/((8760)*(E552/1000))</f>
        <v>0.15510224339884851</v>
      </c>
    </row>
    <row r="553" spans="1:13" x14ac:dyDescent="0.25">
      <c r="A553" s="35">
        <v>8403</v>
      </c>
      <c r="B553" s="35"/>
      <c r="C553" s="2" t="s">
        <v>5</v>
      </c>
      <c r="D553" s="2">
        <v>6</v>
      </c>
      <c r="E553" s="2">
        <v>3.68</v>
      </c>
      <c r="F553" s="12">
        <v>41214</v>
      </c>
      <c r="G553" s="18">
        <v>2014</v>
      </c>
      <c r="H553" s="2">
        <v>0</v>
      </c>
      <c r="I553" s="21">
        <v>1</v>
      </c>
      <c r="J553" s="2">
        <v>5</v>
      </c>
      <c r="K553" s="24">
        <v>4.0480000000000009</v>
      </c>
      <c r="L553" s="11">
        <v>1.235177865612648</v>
      </c>
      <c r="M553" s="26">
        <f>J553/((8760)*(E553/1000))</f>
        <v>0.15510224339884851</v>
      </c>
    </row>
    <row r="554" spans="1:13" x14ac:dyDescent="0.25">
      <c r="A554" s="35">
        <v>8407</v>
      </c>
      <c r="B554" s="35"/>
      <c r="C554" s="2" t="s">
        <v>5</v>
      </c>
      <c r="D554" s="2">
        <v>6</v>
      </c>
      <c r="E554" s="2">
        <v>7.36</v>
      </c>
      <c r="F554" s="12">
        <v>41153</v>
      </c>
      <c r="G554" s="18">
        <v>2013</v>
      </c>
      <c r="H554" s="2">
        <v>0</v>
      </c>
      <c r="I554" s="21">
        <v>1</v>
      </c>
      <c r="J554" s="2">
        <v>10</v>
      </c>
      <c r="K554" s="24">
        <v>8.0960000000000019</v>
      </c>
      <c r="L554" s="11">
        <v>1.235177865612648</v>
      </c>
      <c r="M554" s="26">
        <f>J554/((8760)*(E554/1000))</f>
        <v>0.15510224339884851</v>
      </c>
    </row>
    <row r="555" spans="1:13" x14ac:dyDescent="0.25">
      <c r="A555" s="35">
        <v>243</v>
      </c>
      <c r="B555" s="35"/>
      <c r="C555" s="2" t="s">
        <v>5</v>
      </c>
      <c r="D555" s="2">
        <v>2</v>
      </c>
      <c r="E555" s="2">
        <v>2.2000000000000002</v>
      </c>
      <c r="F555" s="12">
        <v>40179</v>
      </c>
      <c r="G555" s="18">
        <v>2011</v>
      </c>
      <c r="H555" s="2">
        <v>0</v>
      </c>
      <c r="I555" s="21">
        <v>1</v>
      </c>
      <c r="J555" s="2">
        <v>3</v>
      </c>
      <c r="K555" s="24">
        <v>2.4200000000000004</v>
      </c>
      <c r="L555" s="11">
        <v>1.2396694214876032</v>
      </c>
      <c r="M555" s="26">
        <f>J555/((8760)*(E555/1000))</f>
        <v>0.1556662515566625</v>
      </c>
    </row>
    <row r="556" spans="1:13" x14ac:dyDescent="0.25">
      <c r="A556" s="35">
        <v>243</v>
      </c>
      <c r="B556" s="35"/>
      <c r="C556" s="2" t="s">
        <v>5</v>
      </c>
      <c r="D556" s="2">
        <v>2</v>
      </c>
      <c r="E556" s="2">
        <v>2.2000000000000002</v>
      </c>
      <c r="F556" s="12">
        <v>40179</v>
      </c>
      <c r="G556" s="18">
        <v>2012</v>
      </c>
      <c r="H556" s="2">
        <v>0</v>
      </c>
      <c r="I556" s="21">
        <v>1</v>
      </c>
      <c r="J556" s="2">
        <v>3</v>
      </c>
      <c r="K556" s="24">
        <v>2.4200000000000004</v>
      </c>
      <c r="L556" s="11">
        <v>1.2396694214876032</v>
      </c>
      <c r="M556" s="26">
        <f>J556/((8760)*(E556/1000))</f>
        <v>0.1556662515566625</v>
      </c>
    </row>
    <row r="557" spans="1:13" x14ac:dyDescent="0.25">
      <c r="A557" s="35">
        <v>243</v>
      </c>
      <c r="B557" s="35"/>
      <c r="C557" s="2" t="s">
        <v>5</v>
      </c>
      <c r="D557" s="2">
        <v>2</v>
      </c>
      <c r="E557" s="2">
        <v>2.2000000000000002</v>
      </c>
      <c r="F557" s="12">
        <v>40179</v>
      </c>
      <c r="G557" s="18">
        <v>2013</v>
      </c>
      <c r="H557" s="2">
        <v>0</v>
      </c>
      <c r="I557" s="21">
        <v>1</v>
      </c>
      <c r="J557" s="2">
        <v>3</v>
      </c>
      <c r="K557" s="24">
        <v>2.4200000000000004</v>
      </c>
      <c r="L557" s="11">
        <v>1.2396694214876032</v>
      </c>
      <c r="M557" s="26">
        <f>J557/((8760)*(E557/1000))</f>
        <v>0.1556662515566625</v>
      </c>
    </row>
    <row r="558" spans="1:13" x14ac:dyDescent="0.25">
      <c r="A558" s="35">
        <v>243</v>
      </c>
      <c r="B558" s="35"/>
      <c r="C558" s="2" t="s">
        <v>5</v>
      </c>
      <c r="D558" s="2">
        <v>2</v>
      </c>
      <c r="E558" s="2">
        <v>2.2000000000000002</v>
      </c>
      <c r="F558" s="12">
        <v>40179</v>
      </c>
      <c r="G558" s="18">
        <v>2014</v>
      </c>
      <c r="H558" s="2">
        <v>0</v>
      </c>
      <c r="I558" s="21">
        <v>1</v>
      </c>
      <c r="J558" s="2">
        <v>3</v>
      </c>
      <c r="K558" s="24">
        <v>2.4200000000000004</v>
      </c>
      <c r="L558" s="11">
        <v>1.2396694214876032</v>
      </c>
      <c r="M558" s="26">
        <f>J558/((8760)*(E558/1000))</f>
        <v>0.1556662515566625</v>
      </c>
    </row>
    <row r="559" spans="1:13" x14ac:dyDescent="0.25">
      <c r="A559" s="35">
        <v>243</v>
      </c>
      <c r="B559" s="35"/>
      <c r="C559" s="2" t="s">
        <v>5</v>
      </c>
      <c r="D559" s="2">
        <v>2</v>
      </c>
      <c r="E559" s="2">
        <v>2.2000000000000002</v>
      </c>
      <c r="F559" s="12">
        <v>40179</v>
      </c>
      <c r="G559" s="18">
        <v>2010</v>
      </c>
      <c r="H559" s="2">
        <v>0</v>
      </c>
      <c r="I559" s="21">
        <v>0.99999999999999989</v>
      </c>
      <c r="J559" s="2">
        <v>3</v>
      </c>
      <c r="K559" s="24">
        <v>2.42</v>
      </c>
      <c r="L559" s="11">
        <v>1.2396694214876034</v>
      </c>
      <c r="M559" s="26">
        <f>J559/((8760)*(E559/1000))</f>
        <v>0.1556662515566625</v>
      </c>
    </row>
    <row r="560" spans="1:13" x14ac:dyDescent="0.25">
      <c r="A560" s="35">
        <v>8419</v>
      </c>
      <c r="B560" s="35"/>
      <c r="C560" s="2" t="s">
        <v>5</v>
      </c>
      <c r="D560" s="2">
        <v>6</v>
      </c>
      <c r="E560" s="2">
        <v>8.0500000000000007</v>
      </c>
      <c r="F560" s="12">
        <v>41153</v>
      </c>
      <c r="G560" s="18">
        <v>2013</v>
      </c>
      <c r="H560" s="2">
        <v>0</v>
      </c>
      <c r="I560" s="21">
        <v>1</v>
      </c>
      <c r="J560" s="2">
        <v>11</v>
      </c>
      <c r="K560" s="24">
        <v>8.8550000000000022</v>
      </c>
      <c r="L560" s="11">
        <v>1.2422360248447202</v>
      </c>
      <c r="M560" s="26">
        <f>J560/((8760)*(E560/1000))</f>
        <v>0.15598854193255624</v>
      </c>
    </row>
    <row r="561" spans="1:13" x14ac:dyDescent="0.25">
      <c r="A561" s="35">
        <v>1307</v>
      </c>
      <c r="B561" s="35"/>
      <c r="C561" s="2" t="s">
        <v>5</v>
      </c>
      <c r="D561" s="2">
        <v>2</v>
      </c>
      <c r="E561" s="2">
        <v>5.85</v>
      </c>
      <c r="F561" s="12">
        <v>40330</v>
      </c>
      <c r="G561" s="18">
        <v>2012</v>
      </c>
      <c r="H561" s="2">
        <v>0</v>
      </c>
      <c r="I561" s="21">
        <v>1</v>
      </c>
      <c r="J561" s="2">
        <v>8</v>
      </c>
      <c r="K561" s="24">
        <v>6.4350000000000005</v>
      </c>
      <c r="L561" s="11">
        <v>1.2432012432012431</v>
      </c>
      <c r="M561" s="26">
        <f>J561/((8760)*(E561/1000))</f>
        <v>0.15610974515084106</v>
      </c>
    </row>
    <row r="562" spans="1:13" x14ac:dyDescent="0.25">
      <c r="A562" s="35">
        <v>8339</v>
      </c>
      <c r="B562" s="35"/>
      <c r="C562" s="2" t="s">
        <v>5</v>
      </c>
      <c r="D562" s="2">
        <v>8</v>
      </c>
      <c r="E562" s="2">
        <v>6.58</v>
      </c>
      <c r="F562" s="12">
        <v>41153</v>
      </c>
      <c r="G562" s="18">
        <v>2013</v>
      </c>
      <c r="H562" s="2">
        <v>0</v>
      </c>
      <c r="I562" s="21">
        <v>1</v>
      </c>
      <c r="J562" s="2">
        <v>9</v>
      </c>
      <c r="K562" s="24">
        <v>7.2380000000000004</v>
      </c>
      <c r="L562" s="11">
        <v>1.2434374136501796</v>
      </c>
      <c r="M562" s="26">
        <f>J562/((8760)*(E562/1000))</f>
        <v>0.15613940125744266</v>
      </c>
    </row>
    <row r="563" spans="1:13" x14ac:dyDescent="0.25">
      <c r="A563" s="35">
        <v>8339</v>
      </c>
      <c r="B563" s="35"/>
      <c r="C563" s="2" t="s">
        <v>5</v>
      </c>
      <c r="D563" s="2">
        <v>8</v>
      </c>
      <c r="E563" s="2">
        <v>6.58</v>
      </c>
      <c r="F563" s="12">
        <v>41153</v>
      </c>
      <c r="G563" s="18">
        <v>2014</v>
      </c>
      <c r="H563" s="2">
        <v>0</v>
      </c>
      <c r="I563" s="21">
        <v>1</v>
      </c>
      <c r="J563" s="2">
        <v>9</v>
      </c>
      <c r="K563" s="24">
        <v>7.2380000000000004</v>
      </c>
      <c r="L563" s="11">
        <v>1.2434374136501796</v>
      </c>
      <c r="M563" s="26">
        <f>J563/((8760)*(E563/1000))</f>
        <v>0.15613940125744266</v>
      </c>
    </row>
    <row r="564" spans="1:13" x14ac:dyDescent="0.25">
      <c r="A564" s="35">
        <v>8341</v>
      </c>
      <c r="B564" s="35"/>
      <c r="C564" s="2" t="s">
        <v>5</v>
      </c>
      <c r="D564" s="2">
        <v>8</v>
      </c>
      <c r="E564" s="2">
        <v>3.6549999999999998</v>
      </c>
      <c r="F564" s="12">
        <v>41153</v>
      </c>
      <c r="G564" s="18">
        <v>2013</v>
      </c>
      <c r="H564" s="2">
        <v>0</v>
      </c>
      <c r="I564" s="21">
        <v>1</v>
      </c>
      <c r="J564" s="2">
        <v>5</v>
      </c>
      <c r="K564" s="24">
        <v>4.0205000000000002</v>
      </c>
      <c r="L564" s="11">
        <v>1.2436264146250466</v>
      </c>
      <c r="M564" s="26">
        <f>J564/((8760)*(E564/1000))</f>
        <v>0.15616313425656977</v>
      </c>
    </row>
    <row r="565" spans="1:13" x14ac:dyDescent="0.25">
      <c r="A565" s="35">
        <v>8341</v>
      </c>
      <c r="B565" s="35"/>
      <c r="C565" s="2" t="s">
        <v>5</v>
      </c>
      <c r="D565" s="2">
        <v>8</v>
      </c>
      <c r="E565" s="2">
        <v>3.6549999999999998</v>
      </c>
      <c r="F565" s="12">
        <v>41153</v>
      </c>
      <c r="G565" s="18">
        <v>2014</v>
      </c>
      <c r="H565" s="2">
        <v>0</v>
      </c>
      <c r="I565" s="21">
        <v>1</v>
      </c>
      <c r="J565" s="2">
        <v>5</v>
      </c>
      <c r="K565" s="24">
        <v>4.0205000000000002</v>
      </c>
      <c r="L565" s="11">
        <v>1.2436264146250466</v>
      </c>
      <c r="M565" s="26">
        <f>J565/((8760)*(E565/1000))</f>
        <v>0.15616313425656977</v>
      </c>
    </row>
    <row r="566" spans="1:13" x14ac:dyDescent="0.25">
      <c r="A566" s="35">
        <v>2824</v>
      </c>
      <c r="B566" s="35"/>
      <c r="C566" s="2" t="s">
        <v>5</v>
      </c>
      <c r="D566" s="2">
        <v>8</v>
      </c>
      <c r="E566" s="2">
        <v>2.1760000000000002</v>
      </c>
      <c r="F566" s="12">
        <v>40695</v>
      </c>
      <c r="G566" s="18">
        <v>2012</v>
      </c>
      <c r="H566" s="2">
        <v>0</v>
      </c>
      <c r="I566" s="21">
        <v>1</v>
      </c>
      <c r="J566" s="2">
        <v>3</v>
      </c>
      <c r="K566" s="24">
        <v>2.3936000000000002</v>
      </c>
      <c r="L566" s="11">
        <v>1.2533422459893047</v>
      </c>
      <c r="M566" s="26">
        <f>J566/((8760)*(E566/1000))</f>
        <v>0.15738315874294923</v>
      </c>
    </row>
    <row r="567" spans="1:13" x14ac:dyDescent="0.25">
      <c r="A567" s="35">
        <v>2824</v>
      </c>
      <c r="B567" s="35"/>
      <c r="C567" s="2" t="s">
        <v>5</v>
      </c>
      <c r="D567" s="2">
        <v>8</v>
      </c>
      <c r="E567" s="2">
        <v>2.1760000000000002</v>
      </c>
      <c r="F567" s="12">
        <v>40695</v>
      </c>
      <c r="G567" s="18">
        <v>2014</v>
      </c>
      <c r="H567" s="2">
        <v>0</v>
      </c>
      <c r="I567" s="21">
        <v>1</v>
      </c>
      <c r="J567" s="2">
        <v>3</v>
      </c>
      <c r="K567" s="24">
        <v>2.3936000000000002</v>
      </c>
      <c r="L567" s="11">
        <v>1.2533422459893047</v>
      </c>
      <c r="M567" s="26">
        <f>J567/((8760)*(E567/1000))</f>
        <v>0.15738315874294923</v>
      </c>
    </row>
    <row r="568" spans="1:13" x14ac:dyDescent="0.25">
      <c r="A568" s="35">
        <v>970</v>
      </c>
      <c r="B568" s="35"/>
      <c r="C568" s="2" t="s">
        <v>5</v>
      </c>
      <c r="D568" s="2">
        <v>8</v>
      </c>
      <c r="E568" s="2">
        <v>5.0599999999999996</v>
      </c>
      <c r="F568" s="12">
        <v>40360</v>
      </c>
      <c r="G568" s="18">
        <v>2011</v>
      </c>
      <c r="H568" s="2">
        <v>0</v>
      </c>
      <c r="I568" s="21">
        <v>1</v>
      </c>
      <c r="J568" s="2">
        <v>7</v>
      </c>
      <c r="K568" s="24">
        <v>5.5659999999999998</v>
      </c>
      <c r="L568" s="11">
        <v>1.2576356449874238</v>
      </c>
      <c r="M568" s="26">
        <f>J568/((8760)*(E568/1000))</f>
        <v>0.15792228418791851</v>
      </c>
    </row>
    <row r="569" spans="1:13" x14ac:dyDescent="0.25">
      <c r="A569" s="35">
        <v>970</v>
      </c>
      <c r="B569" s="35"/>
      <c r="C569" s="2" t="s">
        <v>5</v>
      </c>
      <c r="D569" s="2">
        <v>8</v>
      </c>
      <c r="E569" s="2">
        <v>5.0599999999999996</v>
      </c>
      <c r="F569" s="12">
        <v>40360</v>
      </c>
      <c r="G569" s="18">
        <v>2014</v>
      </c>
      <c r="H569" s="2">
        <v>0</v>
      </c>
      <c r="I569" s="21">
        <v>1</v>
      </c>
      <c r="J569" s="2">
        <v>7</v>
      </c>
      <c r="K569" s="24">
        <v>5.5659999999999998</v>
      </c>
      <c r="L569" s="11">
        <v>1.2576356449874238</v>
      </c>
      <c r="M569" s="26">
        <f>J569/((8760)*(E569/1000))</f>
        <v>0.15792228418791851</v>
      </c>
    </row>
    <row r="570" spans="1:13" x14ac:dyDescent="0.25">
      <c r="A570" s="35">
        <v>8389</v>
      </c>
      <c r="B570" s="35"/>
      <c r="C570" s="2" t="s">
        <v>5</v>
      </c>
      <c r="D570" s="2">
        <v>6</v>
      </c>
      <c r="E570" s="2">
        <v>5.0599999999999996</v>
      </c>
      <c r="F570" s="12">
        <v>41153</v>
      </c>
      <c r="G570" s="18">
        <v>2014</v>
      </c>
      <c r="H570" s="2">
        <v>0</v>
      </c>
      <c r="I570" s="21">
        <v>1</v>
      </c>
      <c r="J570" s="2">
        <v>7</v>
      </c>
      <c r="K570" s="24">
        <v>5.5659999999999998</v>
      </c>
      <c r="L570" s="11">
        <v>1.2576356449874238</v>
      </c>
      <c r="M570" s="26">
        <f>J570/((8760)*(E570/1000))</f>
        <v>0.15792228418791851</v>
      </c>
    </row>
    <row r="571" spans="1:13" x14ac:dyDescent="0.25">
      <c r="A571" s="35">
        <v>937</v>
      </c>
      <c r="B571" s="35"/>
      <c r="C571" s="2" t="s">
        <v>5</v>
      </c>
      <c r="D571" s="2">
        <v>2</v>
      </c>
      <c r="E571" s="2">
        <v>5.04</v>
      </c>
      <c r="F571" s="12">
        <v>40299</v>
      </c>
      <c r="G571" s="18">
        <v>2011</v>
      </c>
      <c r="H571" s="2">
        <v>0</v>
      </c>
      <c r="I571" s="21">
        <v>1</v>
      </c>
      <c r="J571" s="2">
        <v>7</v>
      </c>
      <c r="K571" s="24">
        <v>5.5440000000000005</v>
      </c>
      <c r="L571" s="11">
        <v>1.2626262626262625</v>
      </c>
      <c r="M571" s="26">
        <f>J571/((8760)*(E571/1000))</f>
        <v>0.15854895991882292</v>
      </c>
    </row>
    <row r="572" spans="1:13" x14ac:dyDescent="0.25">
      <c r="A572" s="35">
        <v>937</v>
      </c>
      <c r="B572" s="35"/>
      <c r="C572" s="2" t="s">
        <v>5</v>
      </c>
      <c r="D572" s="2">
        <v>2</v>
      </c>
      <c r="E572" s="2">
        <v>5.04</v>
      </c>
      <c r="F572" s="12">
        <v>40299</v>
      </c>
      <c r="G572" s="18">
        <v>2013</v>
      </c>
      <c r="H572" s="2">
        <v>0</v>
      </c>
      <c r="I572" s="21">
        <v>1</v>
      </c>
      <c r="J572" s="2">
        <v>7</v>
      </c>
      <c r="K572" s="24">
        <v>5.5440000000000005</v>
      </c>
      <c r="L572" s="11">
        <v>1.2626262626262625</v>
      </c>
      <c r="M572" s="26">
        <f>J572/((8760)*(E572/1000))</f>
        <v>0.15854895991882292</v>
      </c>
    </row>
    <row r="573" spans="1:13" x14ac:dyDescent="0.25">
      <c r="A573" s="35">
        <v>937</v>
      </c>
      <c r="B573" s="35"/>
      <c r="C573" s="2" t="s">
        <v>5</v>
      </c>
      <c r="D573" s="2">
        <v>2</v>
      </c>
      <c r="E573" s="2">
        <v>5.04</v>
      </c>
      <c r="F573" s="12">
        <v>40299</v>
      </c>
      <c r="G573" s="18">
        <v>2014</v>
      </c>
      <c r="H573" s="2">
        <v>0</v>
      </c>
      <c r="I573" s="21">
        <v>1</v>
      </c>
      <c r="J573" s="2">
        <v>7</v>
      </c>
      <c r="K573" s="24">
        <v>5.5440000000000005</v>
      </c>
      <c r="L573" s="11">
        <v>1.2626262626262625</v>
      </c>
      <c r="M573" s="26">
        <f>J573/((8760)*(E573/1000))</f>
        <v>0.15854895991882292</v>
      </c>
    </row>
    <row r="574" spans="1:13" x14ac:dyDescent="0.25">
      <c r="A574" s="35">
        <v>972</v>
      </c>
      <c r="B574" s="35"/>
      <c r="C574" s="2" t="s">
        <v>5</v>
      </c>
      <c r="D574" s="2">
        <v>8</v>
      </c>
      <c r="E574" s="2">
        <v>3.6</v>
      </c>
      <c r="F574" s="12">
        <v>40391</v>
      </c>
      <c r="G574" s="18">
        <v>2011</v>
      </c>
      <c r="H574" s="2">
        <v>0</v>
      </c>
      <c r="I574" s="21">
        <v>1</v>
      </c>
      <c r="J574" s="2">
        <v>5</v>
      </c>
      <c r="K574" s="24">
        <v>3.9600000000000004</v>
      </c>
      <c r="L574" s="11">
        <v>1.2626262626262625</v>
      </c>
      <c r="M574" s="26">
        <f>J574/((8760)*(E574/1000))</f>
        <v>0.15854895991882295</v>
      </c>
    </row>
    <row r="575" spans="1:13" x14ac:dyDescent="0.25">
      <c r="A575" s="35">
        <v>972</v>
      </c>
      <c r="B575" s="35"/>
      <c r="C575" s="2" t="s">
        <v>5</v>
      </c>
      <c r="D575" s="2">
        <v>8</v>
      </c>
      <c r="E575" s="2">
        <v>3.6</v>
      </c>
      <c r="F575" s="12">
        <v>40391</v>
      </c>
      <c r="G575" s="18">
        <v>2013</v>
      </c>
      <c r="H575" s="2">
        <v>0</v>
      </c>
      <c r="I575" s="21">
        <v>1</v>
      </c>
      <c r="J575" s="2">
        <v>5</v>
      </c>
      <c r="K575" s="24">
        <v>3.9600000000000004</v>
      </c>
      <c r="L575" s="11">
        <v>1.2626262626262625</v>
      </c>
      <c r="M575" s="26">
        <f>J575/((8760)*(E575/1000))</f>
        <v>0.15854895991882295</v>
      </c>
    </row>
    <row r="576" spans="1:13" x14ac:dyDescent="0.25">
      <c r="A576" s="35">
        <v>1134</v>
      </c>
      <c r="B576" s="35"/>
      <c r="C576" s="2" t="s">
        <v>5</v>
      </c>
      <c r="D576" s="2">
        <v>2</v>
      </c>
      <c r="E576" s="2">
        <v>3.6</v>
      </c>
      <c r="F576" s="12">
        <v>40391</v>
      </c>
      <c r="G576" s="18">
        <v>2011</v>
      </c>
      <c r="H576" s="2">
        <v>0</v>
      </c>
      <c r="I576" s="21">
        <v>1</v>
      </c>
      <c r="J576" s="2">
        <v>5</v>
      </c>
      <c r="K576" s="24">
        <v>3.9600000000000004</v>
      </c>
      <c r="L576" s="11">
        <v>1.2626262626262625</v>
      </c>
      <c r="M576" s="26">
        <f>J576/((8760)*(E576/1000))</f>
        <v>0.15854895991882295</v>
      </c>
    </row>
    <row r="577" spans="1:13" x14ac:dyDescent="0.25">
      <c r="A577" s="35">
        <v>1134</v>
      </c>
      <c r="B577" s="35"/>
      <c r="C577" s="2" t="s">
        <v>5</v>
      </c>
      <c r="D577" s="2">
        <v>2</v>
      </c>
      <c r="E577" s="2">
        <v>3.6</v>
      </c>
      <c r="F577" s="12">
        <v>40391</v>
      </c>
      <c r="G577" s="18">
        <v>2012</v>
      </c>
      <c r="H577" s="2">
        <v>0</v>
      </c>
      <c r="I577" s="21">
        <v>1</v>
      </c>
      <c r="J577" s="2">
        <v>5</v>
      </c>
      <c r="K577" s="24">
        <v>3.9600000000000004</v>
      </c>
      <c r="L577" s="11">
        <v>1.2626262626262625</v>
      </c>
      <c r="M577" s="26">
        <f>J577/((8760)*(E577/1000))</f>
        <v>0.15854895991882295</v>
      </c>
    </row>
    <row r="578" spans="1:13" x14ac:dyDescent="0.25">
      <c r="A578" s="35">
        <v>1134</v>
      </c>
      <c r="B578" s="35"/>
      <c r="C578" s="2" t="s">
        <v>5</v>
      </c>
      <c r="D578" s="2">
        <v>2</v>
      </c>
      <c r="E578" s="2">
        <v>3.6</v>
      </c>
      <c r="F578" s="12">
        <v>40391</v>
      </c>
      <c r="G578" s="18">
        <v>2013</v>
      </c>
      <c r="H578" s="2">
        <v>0</v>
      </c>
      <c r="I578" s="21">
        <v>1</v>
      </c>
      <c r="J578" s="2">
        <v>5</v>
      </c>
      <c r="K578" s="24">
        <v>3.9600000000000004</v>
      </c>
      <c r="L578" s="11">
        <v>1.2626262626262625</v>
      </c>
      <c r="M578" s="26">
        <f>J578/((8760)*(E578/1000))</f>
        <v>0.15854895991882295</v>
      </c>
    </row>
    <row r="579" spans="1:13" x14ac:dyDescent="0.25">
      <c r="A579" s="35">
        <v>1134</v>
      </c>
      <c r="B579" s="35"/>
      <c r="C579" s="2" t="s">
        <v>5</v>
      </c>
      <c r="D579" s="2">
        <v>2</v>
      </c>
      <c r="E579" s="2">
        <v>3.6</v>
      </c>
      <c r="F579" s="12">
        <v>40391</v>
      </c>
      <c r="G579" s="18">
        <v>2014</v>
      </c>
      <c r="H579" s="2">
        <v>0</v>
      </c>
      <c r="I579" s="21">
        <v>1</v>
      </c>
      <c r="J579" s="2">
        <v>5</v>
      </c>
      <c r="K579" s="24">
        <v>3.9600000000000004</v>
      </c>
      <c r="L579" s="11">
        <v>1.2626262626262625</v>
      </c>
      <c r="M579" s="26">
        <f>J579/((8760)*(E579/1000))</f>
        <v>0.15854895991882295</v>
      </c>
    </row>
    <row r="580" spans="1:13" x14ac:dyDescent="0.25">
      <c r="A580" s="35">
        <v>2029</v>
      </c>
      <c r="B580" s="35"/>
      <c r="C580" s="2" t="s">
        <v>5</v>
      </c>
      <c r="D580" s="2">
        <v>6</v>
      </c>
      <c r="E580" s="2">
        <v>7.2</v>
      </c>
      <c r="F580" s="12">
        <v>40452</v>
      </c>
      <c r="G580" s="18">
        <v>2012</v>
      </c>
      <c r="H580" s="2">
        <v>0</v>
      </c>
      <c r="I580" s="21">
        <v>1</v>
      </c>
      <c r="J580" s="2">
        <v>10</v>
      </c>
      <c r="K580" s="24">
        <v>7.9200000000000008</v>
      </c>
      <c r="L580" s="11">
        <v>1.2626262626262625</v>
      </c>
      <c r="M580" s="26">
        <f>J580/((8760)*(E580/1000))</f>
        <v>0.15854895991882295</v>
      </c>
    </row>
    <row r="581" spans="1:13" x14ac:dyDescent="0.25">
      <c r="A581" s="35">
        <v>5880</v>
      </c>
      <c r="B581" s="35"/>
      <c r="C581" s="2" t="s">
        <v>5</v>
      </c>
      <c r="D581" s="2">
        <v>6</v>
      </c>
      <c r="E581" s="2">
        <v>2.88</v>
      </c>
      <c r="F581" s="12">
        <v>41091</v>
      </c>
      <c r="G581" s="18">
        <v>2013</v>
      </c>
      <c r="H581" s="2">
        <v>0</v>
      </c>
      <c r="I581" s="21">
        <v>1</v>
      </c>
      <c r="J581" s="2">
        <v>4</v>
      </c>
      <c r="K581" s="24">
        <v>3.1680000000000001</v>
      </c>
      <c r="L581" s="11">
        <v>1.2626262626262625</v>
      </c>
      <c r="M581" s="26">
        <f>J581/((8760)*(E581/1000))</f>
        <v>0.15854895991882295</v>
      </c>
    </row>
    <row r="582" spans="1:13" x14ac:dyDescent="0.25">
      <c r="A582" s="35">
        <v>2104</v>
      </c>
      <c r="B582" s="35"/>
      <c r="C582" s="2" t="s">
        <v>5</v>
      </c>
      <c r="D582" s="2">
        <v>8</v>
      </c>
      <c r="E582" s="2">
        <v>5.75</v>
      </c>
      <c r="F582" s="12">
        <v>40575</v>
      </c>
      <c r="G582" s="18">
        <v>2013</v>
      </c>
      <c r="H582" s="2">
        <v>0</v>
      </c>
      <c r="I582" s="21">
        <v>1</v>
      </c>
      <c r="J582" s="2">
        <v>8</v>
      </c>
      <c r="K582" s="24">
        <v>6.3250000000000002</v>
      </c>
      <c r="L582" s="11">
        <v>1.2648221343873518</v>
      </c>
      <c r="M582" s="26">
        <f>J582/((8760)*(E582/1000))</f>
        <v>0.15882469724042089</v>
      </c>
    </row>
    <row r="583" spans="1:13" x14ac:dyDescent="0.25">
      <c r="A583" s="35">
        <v>774</v>
      </c>
      <c r="B583" s="35"/>
      <c r="C583" s="2" t="s">
        <v>5</v>
      </c>
      <c r="D583" s="2">
        <v>2</v>
      </c>
      <c r="E583" s="2">
        <v>5</v>
      </c>
      <c r="F583" s="12">
        <v>40269</v>
      </c>
      <c r="G583" s="18">
        <v>2013</v>
      </c>
      <c r="H583" s="2">
        <v>0</v>
      </c>
      <c r="I583" s="21">
        <v>1</v>
      </c>
      <c r="J583" s="2">
        <v>7</v>
      </c>
      <c r="K583" s="24">
        <v>5.5</v>
      </c>
      <c r="L583" s="11">
        <v>1.2727272727272727</v>
      </c>
      <c r="M583" s="26">
        <f>J583/((8760)*(E583/1000))</f>
        <v>0.15981735159817351</v>
      </c>
    </row>
    <row r="584" spans="1:13" x14ac:dyDescent="0.25">
      <c r="A584" s="35">
        <v>2361</v>
      </c>
      <c r="B584" s="35"/>
      <c r="C584" s="2" t="s">
        <v>5</v>
      </c>
      <c r="D584" s="2">
        <v>8</v>
      </c>
      <c r="E584" s="2">
        <v>4.9950000000000001</v>
      </c>
      <c r="F584" s="12">
        <v>40603</v>
      </c>
      <c r="G584" s="18">
        <v>2012</v>
      </c>
      <c r="H584" s="2">
        <v>0</v>
      </c>
      <c r="I584" s="21">
        <v>1</v>
      </c>
      <c r="J584" s="2">
        <v>7</v>
      </c>
      <c r="K584" s="24">
        <v>5.4945000000000004</v>
      </c>
      <c r="L584" s="11">
        <v>1.2740012740012738</v>
      </c>
      <c r="M584" s="26">
        <f>J584/((8760)*(E584/1000))</f>
        <v>0.15997732892710062</v>
      </c>
    </row>
    <row r="585" spans="1:13" x14ac:dyDescent="0.25">
      <c r="A585" s="35">
        <v>330</v>
      </c>
      <c r="B585" s="35"/>
      <c r="C585" s="2" t="s">
        <v>5</v>
      </c>
      <c r="D585" s="2">
        <v>9</v>
      </c>
      <c r="E585" s="2">
        <v>9.8800000000000008</v>
      </c>
      <c r="F585" s="12">
        <v>40148</v>
      </c>
      <c r="G585" s="18">
        <v>2014</v>
      </c>
      <c r="H585" s="2">
        <v>0</v>
      </c>
      <c r="I585" s="21">
        <v>1</v>
      </c>
      <c r="J585" s="2">
        <v>14</v>
      </c>
      <c r="K585" s="24">
        <v>10.868000000000002</v>
      </c>
      <c r="L585" s="11">
        <v>1.2881854987118142</v>
      </c>
      <c r="M585" s="26">
        <f>J585/((8760)*(E585/1000))</f>
        <v>0.16175845303458855</v>
      </c>
    </row>
    <row r="586" spans="1:13" x14ac:dyDescent="0.25">
      <c r="A586" s="35">
        <v>2746</v>
      </c>
      <c r="B586" s="35"/>
      <c r="C586" s="2" t="s">
        <v>5</v>
      </c>
      <c r="D586" s="2">
        <v>6</v>
      </c>
      <c r="E586" s="2">
        <v>4.2300000000000004</v>
      </c>
      <c r="F586" s="12">
        <v>40756</v>
      </c>
      <c r="G586" s="18">
        <v>2012</v>
      </c>
      <c r="H586" s="2">
        <v>0</v>
      </c>
      <c r="I586" s="21">
        <v>1</v>
      </c>
      <c r="J586" s="2">
        <v>6</v>
      </c>
      <c r="K586" s="24">
        <v>4.6530000000000005</v>
      </c>
      <c r="L586" s="11">
        <v>1.2894906511927786</v>
      </c>
      <c r="M586" s="26">
        <f>J586/((8760)*(E586/1000))</f>
        <v>0.16192234204475534</v>
      </c>
    </row>
    <row r="587" spans="1:13" x14ac:dyDescent="0.25">
      <c r="A587" s="35">
        <v>2746</v>
      </c>
      <c r="B587" s="35"/>
      <c r="C587" s="2" t="s">
        <v>5</v>
      </c>
      <c r="D587" s="2">
        <v>6</v>
      </c>
      <c r="E587" s="2">
        <v>4.2300000000000004</v>
      </c>
      <c r="F587" s="12">
        <v>40756</v>
      </c>
      <c r="G587" s="18">
        <v>2014</v>
      </c>
      <c r="H587" s="2">
        <v>0</v>
      </c>
      <c r="I587" s="21">
        <v>1</v>
      </c>
      <c r="J587" s="2">
        <v>6</v>
      </c>
      <c r="K587" s="24">
        <v>4.6530000000000005</v>
      </c>
      <c r="L587" s="11">
        <v>1.2894906511927786</v>
      </c>
      <c r="M587" s="26">
        <f>J587/((8760)*(E587/1000))</f>
        <v>0.16192234204475534</v>
      </c>
    </row>
    <row r="588" spans="1:13" x14ac:dyDescent="0.25">
      <c r="A588" s="35">
        <v>8387</v>
      </c>
      <c r="B588" s="35"/>
      <c r="C588" s="2" t="s">
        <v>5</v>
      </c>
      <c r="D588" s="2">
        <v>13</v>
      </c>
      <c r="E588" s="2">
        <v>7.05</v>
      </c>
      <c r="F588" s="12">
        <v>41122</v>
      </c>
      <c r="G588" s="18">
        <v>2013</v>
      </c>
      <c r="H588" s="2">
        <v>0</v>
      </c>
      <c r="I588" s="21">
        <v>1</v>
      </c>
      <c r="J588" s="2">
        <v>10</v>
      </c>
      <c r="K588" s="24">
        <v>7.7550000000000008</v>
      </c>
      <c r="L588" s="11">
        <v>1.2894906511927786</v>
      </c>
      <c r="M588" s="26">
        <f>J588/((8760)*(E588/1000))</f>
        <v>0.16192234204475534</v>
      </c>
    </row>
    <row r="589" spans="1:13" x14ac:dyDescent="0.25">
      <c r="A589" s="35">
        <v>1060</v>
      </c>
      <c r="B589" s="35"/>
      <c r="C589" s="2" t="s">
        <v>5</v>
      </c>
      <c r="D589" s="2">
        <v>9</v>
      </c>
      <c r="E589" s="2">
        <v>2.82</v>
      </c>
      <c r="F589" s="12">
        <v>40452</v>
      </c>
      <c r="G589" s="18">
        <v>2011</v>
      </c>
      <c r="H589" s="2">
        <v>0</v>
      </c>
      <c r="I589" s="21">
        <v>1</v>
      </c>
      <c r="J589" s="2">
        <v>4</v>
      </c>
      <c r="K589" s="24">
        <v>3.1019999999999999</v>
      </c>
      <c r="L589" s="11">
        <v>1.2894906511927788</v>
      </c>
      <c r="M589" s="26">
        <f>J589/((8760)*(E589/1000))</f>
        <v>0.16192234204475534</v>
      </c>
    </row>
    <row r="590" spans="1:13" x14ac:dyDescent="0.25">
      <c r="A590" s="35">
        <v>1060</v>
      </c>
      <c r="B590" s="35"/>
      <c r="C590" s="2" t="s">
        <v>5</v>
      </c>
      <c r="D590" s="2">
        <v>9</v>
      </c>
      <c r="E590" s="2">
        <v>2.82</v>
      </c>
      <c r="F590" s="12">
        <v>40452</v>
      </c>
      <c r="G590" s="18">
        <v>2012</v>
      </c>
      <c r="H590" s="2">
        <v>0</v>
      </c>
      <c r="I590" s="21">
        <v>1</v>
      </c>
      <c r="J590" s="2">
        <v>4</v>
      </c>
      <c r="K590" s="24">
        <v>3.1019999999999999</v>
      </c>
      <c r="L590" s="11">
        <v>1.2894906511927788</v>
      </c>
      <c r="M590" s="26">
        <f>J590/((8760)*(E590/1000))</f>
        <v>0.16192234204475534</v>
      </c>
    </row>
    <row r="591" spans="1:13" x14ac:dyDescent="0.25">
      <c r="A591" s="35">
        <v>1060</v>
      </c>
      <c r="B591" s="35"/>
      <c r="C591" s="2" t="s">
        <v>5</v>
      </c>
      <c r="D591" s="2">
        <v>9</v>
      </c>
      <c r="E591" s="2">
        <v>2.82</v>
      </c>
      <c r="F591" s="12">
        <v>40452</v>
      </c>
      <c r="G591" s="18">
        <v>2013</v>
      </c>
      <c r="H591" s="2">
        <v>0</v>
      </c>
      <c r="I591" s="21">
        <v>1</v>
      </c>
      <c r="J591" s="2">
        <v>4</v>
      </c>
      <c r="K591" s="24">
        <v>3.1019999999999999</v>
      </c>
      <c r="L591" s="11">
        <v>1.2894906511927788</v>
      </c>
      <c r="M591" s="26">
        <f>J591/((8760)*(E591/1000))</f>
        <v>0.16192234204475534</v>
      </c>
    </row>
    <row r="592" spans="1:13" x14ac:dyDescent="0.25">
      <c r="A592" s="35">
        <v>1083</v>
      </c>
      <c r="B592" s="35"/>
      <c r="C592" s="2" t="s">
        <v>5</v>
      </c>
      <c r="D592" s="2">
        <v>9</v>
      </c>
      <c r="E592" s="2">
        <v>3.51</v>
      </c>
      <c r="F592" s="12">
        <v>40360</v>
      </c>
      <c r="G592" s="18">
        <v>2011</v>
      </c>
      <c r="H592" s="2">
        <v>0</v>
      </c>
      <c r="I592" s="21">
        <v>1</v>
      </c>
      <c r="J592" s="2">
        <v>5</v>
      </c>
      <c r="K592" s="24">
        <v>3.8610000000000002</v>
      </c>
      <c r="L592" s="11">
        <v>1.295001295001295</v>
      </c>
      <c r="M592" s="26">
        <f>J592/((8760)*(E592/1000))</f>
        <v>0.16261431786545943</v>
      </c>
    </row>
    <row r="593" spans="1:13" x14ac:dyDescent="0.25">
      <c r="A593" s="35">
        <v>1083</v>
      </c>
      <c r="B593" s="35"/>
      <c r="C593" s="2" t="s">
        <v>5</v>
      </c>
      <c r="D593" s="2">
        <v>9</v>
      </c>
      <c r="E593" s="2">
        <v>3.51</v>
      </c>
      <c r="F593" s="12">
        <v>40360</v>
      </c>
      <c r="G593" s="18">
        <v>2013</v>
      </c>
      <c r="H593" s="2">
        <v>0</v>
      </c>
      <c r="I593" s="21">
        <v>1</v>
      </c>
      <c r="J593" s="2">
        <v>5</v>
      </c>
      <c r="K593" s="24">
        <v>3.8610000000000002</v>
      </c>
      <c r="L593" s="11">
        <v>1.295001295001295</v>
      </c>
      <c r="M593" s="26">
        <f>J593/((8760)*(E593/1000))</f>
        <v>0.16261431786545943</v>
      </c>
    </row>
    <row r="594" spans="1:13" x14ac:dyDescent="0.25">
      <c r="A594" s="35">
        <v>164</v>
      </c>
      <c r="B594" s="35"/>
      <c r="C594" s="2" t="s">
        <v>5</v>
      </c>
      <c r="D594" s="2">
        <v>2</v>
      </c>
      <c r="E594" s="2">
        <v>2.8</v>
      </c>
      <c r="F594" s="12">
        <v>40087</v>
      </c>
      <c r="G594" s="18">
        <v>2010</v>
      </c>
      <c r="H594" s="2">
        <v>0</v>
      </c>
      <c r="I594" s="21">
        <v>1</v>
      </c>
      <c r="J594" s="2">
        <v>4</v>
      </c>
      <c r="K594" s="24">
        <v>3.08</v>
      </c>
      <c r="L594" s="11">
        <v>1.2987012987012987</v>
      </c>
      <c r="M594" s="26">
        <f>J594/((8760)*(E594/1000))</f>
        <v>0.16307893020221789</v>
      </c>
    </row>
    <row r="595" spans="1:13" x14ac:dyDescent="0.25">
      <c r="A595" s="35">
        <v>164</v>
      </c>
      <c r="B595" s="35"/>
      <c r="C595" s="2" t="s">
        <v>5</v>
      </c>
      <c r="D595" s="2">
        <v>2</v>
      </c>
      <c r="E595" s="2">
        <v>2.8</v>
      </c>
      <c r="F595" s="12">
        <v>40087</v>
      </c>
      <c r="G595" s="18">
        <v>2011</v>
      </c>
      <c r="H595" s="2">
        <v>0</v>
      </c>
      <c r="I595" s="21">
        <v>1</v>
      </c>
      <c r="J595" s="2">
        <v>4</v>
      </c>
      <c r="K595" s="24">
        <v>3.08</v>
      </c>
      <c r="L595" s="11">
        <v>1.2987012987012987</v>
      </c>
      <c r="M595" s="26">
        <f>J595/((8760)*(E595/1000))</f>
        <v>0.16307893020221789</v>
      </c>
    </row>
    <row r="596" spans="1:13" x14ac:dyDescent="0.25">
      <c r="A596" s="35">
        <v>164</v>
      </c>
      <c r="B596" s="35"/>
      <c r="C596" s="2" t="s">
        <v>5</v>
      </c>
      <c r="D596" s="2">
        <v>2</v>
      </c>
      <c r="E596" s="2">
        <v>2.8</v>
      </c>
      <c r="F596" s="12">
        <v>40087</v>
      </c>
      <c r="G596" s="18">
        <v>2012</v>
      </c>
      <c r="H596" s="2">
        <v>0</v>
      </c>
      <c r="I596" s="21">
        <v>1</v>
      </c>
      <c r="J596" s="2">
        <v>4</v>
      </c>
      <c r="K596" s="24">
        <v>3.08</v>
      </c>
      <c r="L596" s="11">
        <v>1.2987012987012987</v>
      </c>
      <c r="M596" s="26">
        <f>J596/((8760)*(E596/1000))</f>
        <v>0.16307893020221789</v>
      </c>
    </row>
    <row r="597" spans="1:13" x14ac:dyDescent="0.25">
      <c r="A597" s="35">
        <v>164</v>
      </c>
      <c r="B597" s="35"/>
      <c r="C597" s="2" t="s">
        <v>5</v>
      </c>
      <c r="D597" s="2">
        <v>2</v>
      </c>
      <c r="E597" s="2">
        <v>2.8</v>
      </c>
      <c r="F597" s="12">
        <v>40087</v>
      </c>
      <c r="G597" s="18">
        <v>2013</v>
      </c>
      <c r="H597" s="2">
        <v>0</v>
      </c>
      <c r="I597" s="21">
        <v>1</v>
      </c>
      <c r="J597" s="2">
        <v>4</v>
      </c>
      <c r="K597" s="24">
        <v>3.08</v>
      </c>
      <c r="L597" s="11">
        <v>1.2987012987012987</v>
      </c>
      <c r="M597" s="26">
        <f>J597/((8760)*(E597/1000))</f>
        <v>0.16307893020221789</v>
      </c>
    </row>
    <row r="598" spans="1:13" x14ac:dyDescent="0.25">
      <c r="A598" s="35">
        <v>2774</v>
      </c>
      <c r="B598" s="35"/>
      <c r="C598" s="2" t="s">
        <v>5</v>
      </c>
      <c r="D598" s="2">
        <v>6</v>
      </c>
      <c r="E598" s="2">
        <v>2.8</v>
      </c>
      <c r="F598" s="12">
        <v>40725</v>
      </c>
      <c r="G598" s="18">
        <v>2013</v>
      </c>
      <c r="H598" s="2">
        <v>0</v>
      </c>
      <c r="I598" s="21">
        <v>1</v>
      </c>
      <c r="J598" s="2">
        <v>4</v>
      </c>
      <c r="K598" s="24">
        <v>3.08</v>
      </c>
      <c r="L598" s="11">
        <v>1.2987012987012987</v>
      </c>
      <c r="M598" s="26">
        <f>J598/((8760)*(E598/1000))</f>
        <v>0.16307893020221789</v>
      </c>
    </row>
    <row r="599" spans="1:13" x14ac:dyDescent="0.25">
      <c r="A599" s="35">
        <v>2774</v>
      </c>
      <c r="B599" s="35"/>
      <c r="C599" s="2" t="s">
        <v>5</v>
      </c>
      <c r="D599" s="2">
        <v>6</v>
      </c>
      <c r="E599" s="2">
        <v>2.8</v>
      </c>
      <c r="F599" s="12">
        <v>40725</v>
      </c>
      <c r="G599" s="18">
        <v>2014</v>
      </c>
      <c r="H599" s="2">
        <v>0</v>
      </c>
      <c r="I599" s="21">
        <v>1</v>
      </c>
      <c r="J599" s="2">
        <v>4</v>
      </c>
      <c r="K599" s="24">
        <v>3.08</v>
      </c>
      <c r="L599" s="11">
        <v>1.2987012987012987</v>
      </c>
      <c r="M599" s="26">
        <f>J599/((8760)*(E599/1000))</f>
        <v>0.16307893020221789</v>
      </c>
    </row>
    <row r="600" spans="1:13" x14ac:dyDescent="0.25">
      <c r="A600" s="35">
        <v>883</v>
      </c>
      <c r="B600" s="35"/>
      <c r="C600" s="2" t="s">
        <v>5</v>
      </c>
      <c r="D600" s="2">
        <v>6</v>
      </c>
      <c r="E600" s="2">
        <v>3.45</v>
      </c>
      <c r="F600" s="12">
        <v>40299</v>
      </c>
      <c r="G600" s="18">
        <v>2011</v>
      </c>
      <c r="H600" s="2">
        <v>0</v>
      </c>
      <c r="I600" s="21">
        <v>1</v>
      </c>
      <c r="J600" s="2">
        <v>5</v>
      </c>
      <c r="K600" s="24">
        <v>3.7950000000000004</v>
      </c>
      <c r="L600" s="11">
        <v>1.3175230566534912</v>
      </c>
      <c r="M600" s="26">
        <f>J600/((8760)*(E600/1000))</f>
        <v>0.16544239295877172</v>
      </c>
    </row>
    <row r="601" spans="1:13" x14ac:dyDescent="0.25">
      <c r="A601" s="35">
        <v>883</v>
      </c>
      <c r="B601" s="35"/>
      <c r="C601" s="2" t="s">
        <v>5</v>
      </c>
      <c r="D601" s="2">
        <v>6</v>
      </c>
      <c r="E601" s="2">
        <v>3.45</v>
      </c>
      <c r="F601" s="12">
        <v>40299</v>
      </c>
      <c r="G601" s="18">
        <v>2014</v>
      </c>
      <c r="H601" s="2">
        <v>0</v>
      </c>
      <c r="I601" s="21">
        <v>1</v>
      </c>
      <c r="J601" s="2">
        <v>5</v>
      </c>
      <c r="K601" s="24">
        <v>3.7950000000000004</v>
      </c>
      <c r="L601" s="11">
        <v>1.3175230566534912</v>
      </c>
      <c r="M601" s="26">
        <f>J601/((8760)*(E601/1000))</f>
        <v>0.16544239295877172</v>
      </c>
    </row>
    <row r="602" spans="1:13" x14ac:dyDescent="0.25">
      <c r="A602" s="35">
        <v>884</v>
      </c>
      <c r="B602" s="35"/>
      <c r="C602" s="2" t="s">
        <v>5</v>
      </c>
      <c r="D602" s="2">
        <v>6</v>
      </c>
      <c r="E602" s="2">
        <v>3.45</v>
      </c>
      <c r="F602" s="12">
        <v>40299</v>
      </c>
      <c r="G602" s="18">
        <v>2012</v>
      </c>
      <c r="H602" s="2">
        <v>0</v>
      </c>
      <c r="I602" s="21">
        <v>1</v>
      </c>
      <c r="J602" s="2">
        <v>5</v>
      </c>
      <c r="K602" s="24">
        <v>3.7950000000000004</v>
      </c>
      <c r="L602" s="11">
        <v>1.3175230566534912</v>
      </c>
      <c r="M602" s="26">
        <f>J602/((8760)*(E602/1000))</f>
        <v>0.16544239295877172</v>
      </c>
    </row>
    <row r="603" spans="1:13" x14ac:dyDescent="0.25">
      <c r="A603" s="35">
        <v>2346</v>
      </c>
      <c r="B603" s="35"/>
      <c r="C603" s="2" t="s">
        <v>5</v>
      </c>
      <c r="D603" s="2">
        <v>8</v>
      </c>
      <c r="E603" s="2">
        <v>3.45</v>
      </c>
      <c r="F603" s="12">
        <v>40634</v>
      </c>
      <c r="G603" s="18">
        <v>2014</v>
      </c>
      <c r="H603" s="2">
        <v>0</v>
      </c>
      <c r="I603" s="21">
        <v>1</v>
      </c>
      <c r="J603" s="2">
        <v>5</v>
      </c>
      <c r="K603" s="24">
        <v>3.7950000000000004</v>
      </c>
      <c r="L603" s="11">
        <v>1.3175230566534912</v>
      </c>
      <c r="M603" s="26">
        <f>J603/((8760)*(E603/1000))</f>
        <v>0.16544239295877172</v>
      </c>
    </row>
    <row r="604" spans="1:13" x14ac:dyDescent="0.25">
      <c r="A604" s="35">
        <v>8400</v>
      </c>
      <c r="B604" s="35"/>
      <c r="C604" s="2" t="s">
        <v>5</v>
      </c>
      <c r="D604" s="2">
        <v>6</v>
      </c>
      <c r="E604" s="2">
        <v>8.9700000000000006</v>
      </c>
      <c r="F604" s="12">
        <v>41153</v>
      </c>
      <c r="G604" s="18">
        <v>2014</v>
      </c>
      <c r="H604" s="2">
        <v>0</v>
      </c>
      <c r="I604" s="21">
        <v>1</v>
      </c>
      <c r="J604" s="2">
        <v>13</v>
      </c>
      <c r="K604" s="24">
        <v>9.8670000000000009</v>
      </c>
      <c r="L604" s="11">
        <v>1.3175230566534912</v>
      </c>
      <c r="M604" s="26">
        <f>J604/((8760)*(E604/1000))</f>
        <v>0.16544239295877175</v>
      </c>
    </row>
    <row r="605" spans="1:13" x14ac:dyDescent="0.25">
      <c r="A605" s="35">
        <v>1488</v>
      </c>
      <c r="B605" s="35"/>
      <c r="C605" s="2" t="s">
        <v>5</v>
      </c>
      <c r="D605" s="2">
        <v>6</v>
      </c>
      <c r="E605" s="2">
        <v>5.52</v>
      </c>
      <c r="F605" s="12">
        <v>40269</v>
      </c>
      <c r="G605" s="18">
        <v>2011</v>
      </c>
      <c r="H605" s="2">
        <v>0</v>
      </c>
      <c r="I605" s="21">
        <v>1</v>
      </c>
      <c r="J605" s="2">
        <v>8</v>
      </c>
      <c r="K605" s="24">
        <v>6.0720000000000001</v>
      </c>
      <c r="L605" s="11">
        <v>1.3175230566534915</v>
      </c>
      <c r="M605" s="26">
        <f>J605/((8760)*(E605/1000))</f>
        <v>0.16544239295877178</v>
      </c>
    </row>
    <row r="606" spans="1:13" x14ac:dyDescent="0.25">
      <c r="A606" s="35">
        <v>2167</v>
      </c>
      <c r="B606" s="35"/>
      <c r="C606" s="2" t="s">
        <v>5</v>
      </c>
      <c r="D606" s="2">
        <v>8</v>
      </c>
      <c r="E606" s="2">
        <v>4.1399999999999997</v>
      </c>
      <c r="F606" s="12">
        <v>40634</v>
      </c>
      <c r="G606" s="18">
        <v>2014</v>
      </c>
      <c r="H606" s="2">
        <v>0</v>
      </c>
      <c r="I606" s="21">
        <v>1</v>
      </c>
      <c r="J606" s="2">
        <v>6</v>
      </c>
      <c r="K606" s="24">
        <v>4.5540000000000003</v>
      </c>
      <c r="L606" s="11">
        <v>1.3175230566534915</v>
      </c>
      <c r="M606" s="26">
        <f>J606/((8760)*(E606/1000))</f>
        <v>0.16544239295877178</v>
      </c>
    </row>
    <row r="607" spans="1:13" x14ac:dyDescent="0.25">
      <c r="A607" s="35">
        <v>8330</v>
      </c>
      <c r="B607" s="35"/>
      <c r="C607" s="2" t="s">
        <v>5</v>
      </c>
      <c r="D607" s="2">
        <v>8</v>
      </c>
      <c r="E607" s="2">
        <v>2.76</v>
      </c>
      <c r="F607" s="12">
        <v>41153</v>
      </c>
      <c r="G607" s="18">
        <v>2014</v>
      </c>
      <c r="H607" s="2">
        <v>0</v>
      </c>
      <c r="I607" s="21">
        <v>1</v>
      </c>
      <c r="J607" s="2">
        <v>4</v>
      </c>
      <c r="K607" s="24">
        <v>3.036</v>
      </c>
      <c r="L607" s="11">
        <v>1.3175230566534915</v>
      </c>
      <c r="M607" s="26">
        <f>J607/((8760)*(E607/1000))</f>
        <v>0.16544239295877178</v>
      </c>
    </row>
    <row r="608" spans="1:13" x14ac:dyDescent="0.25">
      <c r="A608" s="35">
        <v>721</v>
      </c>
      <c r="B608" s="35"/>
      <c r="C608" s="2" t="s">
        <v>5</v>
      </c>
      <c r="D608" s="2">
        <v>6</v>
      </c>
      <c r="E608" s="2">
        <v>3.4</v>
      </c>
      <c r="F608" s="12">
        <v>40299</v>
      </c>
      <c r="G608" s="18">
        <v>2012</v>
      </c>
      <c r="H608" s="2">
        <v>0</v>
      </c>
      <c r="I608" s="21">
        <v>1</v>
      </c>
      <c r="J608" s="2">
        <v>5</v>
      </c>
      <c r="K608" s="24">
        <v>3.74</v>
      </c>
      <c r="L608" s="11">
        <v>1.3368983957219251</v>
      </c>
      <c r="M608" s="26">
        <f>J608/((8760)*(E608/1000))</f>
        <v>0.16787536932581251</v>
      </c>
    </row>
    <row r="609" spans="1:13" x14ac:dyDescent="0.25">
      <c r="A609" s="35">
        <v>1568</v>
      </c>
      <c r="B609" s="35"/>
      <c r="C609" s="2" t="s">
        <v>5</v>
      </c>
      <c r="D609" s="2">
        <v>2</v>
      </c>
      <c r="E609" s="2">
        <v>2.7</v>
      </c>
      <c r="F609" s="12">
        <v>40452</v>
      </c>
      <c r="G609" s="18">
        <v>2011</v>
      </c>
      <c r="H609" s="2">
        <v>0</v>
      </c>
      <c r="I609" s="21">
        <v>1</v>
      </c>
      <c r="J609" s="2">
        <v>4</v>
      </c>
      <c r="K609" s="24">
        <v>2.9700000000000006</v>
      </c>
      <c r="L609" s="11">
        <v>1.3468013468013464</v>
      </c>
      <c r="M609" s="26">
        <f>J609/((8760)*(E609/1000))</f>
        <v>0.16911889058007779</v>
      </c>
    </row>
    <row r="610" spans="1:13" x14ac:dyDescent="0.25">
      <c r="A610" s="35">
        <v>1568</v>
      </c>
      <c r="B610" s="35"/>
      <c r="C610" s="2" t="s">
        <v>5</v>
      </c>
      <c r="D610" s="2">
        <v>2</v>
      </c>
      <c r="E610" s="2">
        <v>2.7</v>
      </c>
      <c r="F610" s="12">
        <v>40452</v>
      </c>
      <c r="G610" s="18">
        <v>2013</v>
      </c>
      <c r="H610" s="2">
        <v>0</v>
      </c>
      <c r="I610" s="21">
        <v>1</v>
      </c>
      <c r="J610" s="2">
        <v>4</v>
      </c>
      <c r="K610" s="24">
        <v>2.9700000000000006</v>
      </c>
      <c r="L610" s="11">
        <v>1.3468013468013464</v>
      </c>
      <c r="M610" s="26">
        <f>J610/((8760)*(E610/1000))</f>
        <v>0.16911889058007779</v>
      </c>
    </row>
    <row r="611" spans="1:13" x14ac:dyDescent="0.25">
      <c r="A611" s="35">
        <v>1568</v>
      </c>
      <c r="B611" s="35"/>
      <c r="C611" s="2" t="s">
        <v>5</v>
      </c>
      <c r="D611" s="2">
        <v>2</v>
      </c>
      <c r="E611" s="2">
        <v>2.7</v>
      </c>
      <c r="F611" s="12">
        <v>40452</v>
      </c>
      <c r="G611" s="18">
        <v>2014</v>
      </c>
      <c r="H611" s="2">
        <v>0</v>
      </c>
      <c r="I611" s="21">
        <v>1</v>
      </c>
      <c r="J611" s="2">
        <v>4</v>
      </c>
      <c r="K611" s="24">
        <v>2.9700000000000006</v>
      </c>
      <c r="L611" s="11">
        <v>1.3468013468013464</v>
      </c>
      <c r="M611" s="26">
        <f>J611/((8760)*(E611/1000))</f>
        <v>0.16911889058007779</v>
      </c>
    </row>
    <row r="612" spans="1:13" x14ac:dyDescent="0.25">
      <c r="A612" s="35">
        <v>305</v>
      </c>
      <c r="B612" s="35"/>
      <c r="C612" s="2" t="s">
        <v>5</v>
      </c>
      <c r="D612" s="2">
        <v>9</v>
      </c>
      <c r="E612" s="2">
        <v>4.05</v>
      </c>
      <c r="F612" s="12">
        <v>40087</v>
      </c>
      <c r="G612" s="18">
        <v>2012</v>
      </c>
      <c r="H612" s="2">
        <v>0</v>
      </c>
      <c r="I612" s="21">
        <v>1</v>
      </c>
      <c r="J612" s="2">
        <v>6</v>
      </c>
      <c r="K612" s="24">
        <v>4.4550000000000001</v>
      </c>
      <c r="L612" s="11">
        <v>1.3468013468013469</v>
      </c>
      <c r="M612" s="26">
        <f>J612/((8760)*(E612/1000))</f>
        <v>0.16911889058007779</v>
      </c>
    </row>
    <row r="613" spans="1:13" x14ac:dyDescent="0.25">
      <c r="A613" s="35">
        <v>305</v>
      </c>
      <c r="B613" s="35"/>
      <c r="C613" s="2" t="s">
        <v>5</v>
      </c>
      <c r="D613" s="2">
        <v>9</v>
      </c>
      <c r="E613" s="2">
        <v>4.05</v>
      </c>
      <c r="F613" s="12">
        <v>40087</v>
      </c>
      <c r="G613" s="18">
        <v>2014</v>
      </c>
      <c r="H613" s="2">
        <v>0</v>
      </c>
      <c r="I613" s="21">
        <v>1</v>
      </c>
      <c r="J613" s="2">
        <v>6</v>
      </c>
      <c r="K613" s="24">
        <v>4.4550000000000001</v>
      </c>
      <c r="L613" s="11">
        <v>1.3468013468013469</v>
      </c>
      <c r="M613" s="26">
        <f>J613/((8760)*(E613/1000))</f>
        <v>0.16911889058007779</v>
      </c>
    </row>
    <row r="614" spans="1:13" x14ac:dyDescent="0.25">
      <c r="A614" s="35">
        <v>1758</v>
      </c>
      <c r="B614" s="35"/>
      <c r="C614" s="2" t="s">
        <v>5</v>
      </c>
      <c r="D614" s="2">
        <v>2</v>
      </c>
      <c r="E614" s="2">
        <v>4.05</v>
      </c>
      <c r="F614" s="12">
        <v>40544</v>
      </c>
      <c r="G614" s="18">
        <v>2012</v>
      </c>
      <c r="H614" s="2">
        <v>0</v>
      </c>
      <c r="I614" s="21">
        <v>1</v>
      </c>
      <c r="J614" s="2">
        <v>6</v>
      </c>
      <c r="K614" s="24">
        <v>4.4550000000000001</v>
      </c>
      <c r="L614" s="11">
        <v>1.3468013468013469</v>
      </c>
      <c r="M614" s="26">
        <f>J614/((8760)*(E614/1000))</f>
        <v>0.16911889058007779</v>
      </c>
    </row>
    <row r="615" spans="1:13" x14ac:dyDescent="0.25">
      <c r="A615" s="35">
        <v>1531</v>
      </c>
      <c r="B615" s="35"/>
      <c r="C615" s="2" t="s">
        <v>5</v>
      </c>
      <c r="D615" s="2">
        <v>8</v>
      </c>
      <c r="E615" s="2">
        <v>1.3440000000000001</v>
      </c>
      <c r="F615" s="12">
        <v>40695</v>
      </c>
      <c r="G615" s="18">
        <v>2012</v>
      </c>
      <c r="H615" s="2">
        <v>0</v>
      </c>
      <c r="I615" s="21">
        <v>1</v>
      </c>
      <c r="J615" s="2">
        <v>2</v>
      </c>
      <c r="K615" s="24">
        <v>1.4784000000000002</v>
      </c>
      <c r="L615" s="11">
        <v>1.3528138528138527</v>
      </c>
      <c r="M615" s="26">
        <f>J615/((8760)*(E615/1000))</f>
        <v>0.16987388562731026</v>
      </c>
    </row>
    <row r="616" spans="1:13" x14ac:dyDescent="0.25">
      <c r="A616" s="35">
        <v>1531</v>
      </c>
      <c r="B616" s="35"/>
      <c r="C616" s="2" t="s">
        <v>5</v>
      </c>
      <c r="D616" s="2">
        <v>8</v>
      </c>
      <c r="E616" s="2">
        <v>1.3440000000000001</v>
      </c>
      <c r="F616" s="12">
        <v>40695</v>
      </c>
      <c r="G616" s="18">
        <v>2014</v>
      </c>
      <c r="H616" s="2">
        <v>0</v>
      </c>
      <c r="I616" s="21">
        <v>1</v>
      </c>
      <c r="J616" s="2">
        <v>2</v>
      </c>
      <c r="K616" s="24">
        <v>1.4784000000000002</v>
      </c>
      <c r="L616" s="11">
        <v>1.3528138528138527</v>
      </c>
      <c r="M616" s="26">
        <f>J616/((8760)*(E616/1000))</f>
        <v>0.16987388562731026</v>
      </c>
    </row>
    <row r="617" spans="1:13" x14ac:dyDescent="0.25">
      <c r="A617" s="35">
        <v>1532</v>
      </c>
      <c r="B617" s="35"/>
      <c r="C617" s="2" t="s">
        <v>5</v>
      </c>
      <c r="D617" s="2">
        <v>8</v>
      </c>
      <c r="E617" s="2">
        <v>1.3440000000000001</v>
      </c>
      <c r="F617" s="12">
        <v>40695</v>
      </c>
      <c r="G617" s="18">
        <v>2012</v>
      </c>
      <c r="H617" s="2">
        <v>0</v>
      </c>
      <c r="I617" s="21">
        <v>1</v>
      </c>
      <c r="J617" s="2">
        <v>2</v>
      </c>
      <c r="K617" s="24">
        <v>1.4784000000000002</v>
      </c>
      <c r="L617" s="11">
        <v>1.3528138528138527</v>
      </c>
      <c r="M617" s="26">
        <f>J617/((8760)*(E617/1000))</f>
        <v>0.16987388562731026</v>
      </c>
    </row>
    <row r="618" spans="1:13" x14ac:dyDescent="0.25">
      <c r="A618" s="35">
        <v>1532</v>
      </c>
      <c r="B618" s="35"/>
      <c r="C618" s="2" t="s">
        <v>5</v>
      </c>
      <c r="D618" s="2">
        <v>8</v>
      </c>
      <c r="E618" s="2">
        <v>1.3440000000000001</v>
      </c>
      <c r="F618" s="12">
        <v>40695</v>
      </c>
      <c r="G618" s="18">
        <v>2014</v>
      </c>
      <c r="H618" s="2">
        <v>0</v>
      </c>
      <c r="I618" s="21">
        <v>1</v>
      </c>
      <c r="J618" s="2">
        <v>2</v>
      </c>
      <c r="K618" s="24">
        <v>1.4784000000000002</v>
      </c>
      <c r="L618" s="11">
        <v>1.3528138528138527</v>
      </c>
      <c r="M618" s="26">
        <f>J618/((8760)*(E618/1000))</f>
        <v>0.16987388562731026</v>
      </c>
    </row>
    <row r="619" spans="1:13" x14ac:dyDescent="0.25">
      <c r="A619" s="35">
        <v>1533</v>
      </c>
      <c r="B619" s="35"/>
      <c r="C619" s="2" t="s">
        <v>5</v>
      </c>
      <c r="D619" s="2">
        <v>8</v>
      </c>
      <c r="E619" s="2">
        <v>1.3440000000000001</v>
      </c>
      <c r="F619" s="12">
        <v>40695</v>
      </c>
      <c r="G619" s="18">
        <v>2012</v>
      </c>
      <c r="H619" s="2">
        <v>0</v>
      </c>
      <c r="I619" s="21">
        <v>1</v>
      </c>
      <c r="J619" s="2">
        <v>2</v>
      </c>
      <c r="K619" s="24">
        <v>1.4784000000000002</v>
      </c>
      <c r="L619" s="11">
        <v>1.3528138528138527</v>
      </c>
      <c r="M619" s="26">
        <f>J619/((8760)*(E619/1000))</f>
        <v>0.16987388562731026</v>
      </c>
    </row>
    <row r="620" spans="1:13" x14ac:dyDescent="0.25">
      <c r="A620" s="35">
        <v>1533</v>
      </c>
      <c r="B620" s="35"/>
      <c r="C620" s="2" t="s">
        <v>5</v>
      </c>
      <c r="D620" s="2">
        <v>8</v>
      </c>
      <c r="E620" s="2">
        <v>1.3440000000000001</v>
      </c>
      <c r="F620" s="12">
        <v>40695</v>
      </c>
      <c r="G620" s="18">
        <v>2014</v>
      </c>
      <c r="H620" s="2">
        <v>0</v>
      </c>
      <c r="I620" s="21">
        <v>1</v>
      </c>
      <c r="J620" s="2">
        <v>2</v>
      </c>
      <c r="K620" s="24">
        <v>1.4784000000000002</v>
      </c>
      <c r="L620" s="11">
        <v>1.3528138528138527</v>
      </c>
      <c r="M620" s="26">
        <f>J620/((8760)*(E620/1000))</f>
        <v>0.16987388562731026</v>
      </c>
    </row>
    <row r="621" spans="1:13" x14ac:dyDescent="0.25">
      <c r="A621" s="35">
        <v>182</v>
      </c>
      <c r="B621" s="35"/>
      <c r="C621" s="2" t="s">
        <v>5</v>
      </c>
      <c r="D621" s="2">
        <v>2</v>
      </c>
      <c r="E621" s="2">
        <v>4</v>
      </c>
      <c r="F621" s="12">
        <v>40057</v>
      </c>
      <c r="G621" s="18">
        <v>2013</v>
      </c>
      <c r="H621" s="2">
        <v>0</v>
      </c>
      <c r="I621" s="21">
        <v>1</v>
      </c>
      <c r="J621" s="2">
        <v>6</v>
      </c>
      <c r="K621" s="24">
        <v>4.4000000000000004</v>
      </c>
      <c r="L621" s="11">
        <v>1.3636363636363635</v>
      </c>
      <c r="M621" s="26">
        <f>J621/((8760)*(E621/1000))</f>
        <v>0.17123287671232876</v>
      </c>
    </row>
    <row r="622" spans="1:13" x14ac:dyDescent="0.25">
      <c r="A622" s="35">
        <v>971</v>
      </c>
      <c r="B622" s="35"/>
      <c r="C622" s="2" t="s">
        <v>5</v>
      </c>
      <c r="D622" s="2">
        <v>8</v>
      </c>
      <c r="E622" s="2">
        <v>2.6</v>
      </c>
      <c r="F622" s="12">
        <v>40422</v>
      </c>
      <c r="G622" s="18">
        <v>2011</v>
      </c>
      <c r="H622" s="2">
        <v>0</v>
      </c>
      <c r="I622" s="21">
        <v>1</v>
      </c>
      <c r="J622" s="2">
        <v>4</v>
      </c>
      <c r="K622" s="24">
        <v>2.8600000000000003</v>
      </c>
      <c r="L622" s="11">
        <v>1.3986013986013985</v>
      </c>
      <c r="M622" s="26">
        <f>J622/((8760)*(E622/1000))</f>
        <v>0.17562346329469616</v>
      </c>
    </row>
    <row r="623" spans="1:13" x14ac:dyDescent="0.25">
      <c r="A623" s="35">
        <v>971</v>
      </c>
      <c r="B623" s="35"/>
      <c r="C623" s="2" t="s">
        <v>5</v>
      </c>
      <c r="D623" s="2">
        <v>8</v>
      </c>
      <c r="E623" s="2">
        <v>2.6</v>
      </c>
      <c r="F623" s="12">
        <v>40422</v>
      </c>
      <c r="G623" s="18">
        <v>2014</v>
      </c>
      <c r="H623" s="2">
        <v>0</v>
      </c>
      <c r="I623" s="21">
        <v>1</v>
      </c>
      <c r="J623" s="2">
        <v>4</v>
      </c>
      <c r="K623" s="24">
        <v>2.8600000000000003</v>
      </c>
      <c r="L623" s="11">
        <v>1.3986013986013985</v>
      </c>
      <c r="M623" s="26">
        <f>J623/((8760)*(E623/1000))</f>
        <v>0.17562346329469616</v>
      </c>
    </row>
    <row r="624" spans="1:13" x14ac:dyDescent="0.25">
      <c r="A624" s="35">
        <v>8408</v>
      </c>
      <c r="B624" s="35"/>
      <c r="C624" s="2" t="s">
        <v>5</v>
      </c>
      <c r="D624" s="2">
        <v>6</v>
      </c>
      <c r="E624" s="2">
        <v>5.8049999999999997</v>
      </c>
      <c r="F624" s="12">
        <v>41153</v>
      </c>
      <c r="G624" s="18">
        <v>2014</v>
      </c>
      <c r="H624" s="2">
        <v>0</v>
      </c>
      <c r="I624" s="21">
        <v>1</v>
      </c>
      <c r="J624" s="2">
        <v>9</v>
      </c>
      <c r="K624" s="24">
        <v>6.3855000000000004</v>
      </c>
      <c r="L624" s="11">
        <v>1.4094432699083861</v>
      </c>
      <c r="M624" s="26">
        <f>J624/((8760)*(E624/1000))</f>
        <v>0.17698488549077909</v>
      </c>
    </row>
    <row r="625" spans="1:13" x14ac:dyDescent="0.25">
      <c r="A625" s="35">
        <v>8400</v>
      </c>
      <c r="B625" s="35"/>
      <c r="C625" s="2" t="s">
        <v>5</v>
      </c>
      <c r="D625" s="2">
        <v>6</v>
      </c>
      <c r="E625" s="2">
        <v>8.9700000000000006</v>
      </c>
      <c r="F625" s="12">
        <v>41153</v>
      </c>
      <c r="G625" s="18">
        <v>2013</v>
      </c>
      <c r="H625" s="2">
        <v>0</v>
      </c>
      <c r="I625" s="21">
        <v>1</v>
      </c>
      <c r="J625" s="2">
        <v>14</v>
      </c>
      <c r="K625" s="24">
        <v>9.8670000000000009</v>
      </c>
      <c r="L625" s="11">
        <v>1.4188709840883753</v>
      </c>
      <c r="M625" s="26">
        <f>J625/((8760)*(E625/1000))</f>
        <v>0.17816873087867727</v>
      </c>
    </row>
    <row r="626" spans="1:13" x14ac:dyDescent="0.25">
      <c r="A626" s="35">
        <v>989</v>
      </c>
      <c r="B626" s="35"/>
      <c r="C626" s="2" t="s">
        <v>5</v>
      </c>
      <c r="D626" s="2">
        <v>9</v>
      </c>
      <c r="E626" s="2">
        <v>3.2</v>
      </c>
      <c r="F626" s="12">
        <v>40360</v>
      </c>
      <c r="G626" s="18">
        <v>2011</v>
      </c>
      <c r="H626" s="2">
        <v>0</v>
      </c>
      <c r="I626" s="21">
        <v>1</v>
      </c>
      <c r="J626" s="2">
        <v>5</v>
      </c>
      <c r="K626" s="24">
        <v>3.5200000000000005</v>
      </c>
      <c r="L626" s="11">
        <v>1.4204545454545452</v>
      </c>
      <c r="M626" s="26">
        <f>J626/((8760)*(E626/1000))</f>
        <v>0.1783675799086758</v>
      </c>
    </row>
    <row r="627" spans="1:13" x14ac:dyDescent="0.25">
      <c r="A627" s="35">
        <v>2356</v>
      </c>
      <c r="B627" s="35"/>
      <c r="C627" s="2" t="s">
        <v>5</v>
      </c>
      <c r="D627" s="2">
        <v>8</v>
      </c>
      <c r="E627" s="2">
        <v>1.9139999999999999</v>
      </c>
      <c r="F627" s="12">
        <v>40756</v>
      </c>
      <c r="G627" s="18">
        <v>2012</v>
      </c>
      <c r="H627" s="2">
        <v>0</v>
      </c>
      <c r="I627" s="21">
        <v>1</v>
      </c>
      <c r="J627" s="2">
        <v>3</v>
      </c>
      <c r="K627" s="24">
        <v>2.1053999999999999</v>
      </c>
      <c r="L627" s="11">
        <v>1.4249073810202337</v>
      </c>
      <c r="M627" s="26">
        <f>J627/((8760)*(E627/1000))</f>
        <v>0.1789267259271983</v>
      </c>
    </row>
    <row r="628" spans="1:13" x14ac:dyDescent="0.25">
      <c r="A628" s="35">
        <v>2356</v>
      </c>
      <c r="B628" s="35"/>
      <c r="C628" s="2" t="s">
        <v>5</v>
      </c>
      <c r="D628" s="2">
        <v>8</v>
      </c>
      <c r="E628" s="2">
        <v>1.9139999999999999</v>
      </c>
      <c r="F628" s="12">
        <v>40756</v>
      </c>
      <c r="G628" s="18">
        <v>2014</v>
      </c>
      <c r="H628" s="2">
        <v>0</v>
      </c>
      <c r="I628" s="21">
        <v>1</v>
      </c>
      <c r="J628" s="2">
        <v>3</v>
      </c>
      <c r="K628" s="24">
        <v>2.1053999999999999</v>
      </c>
      <c r="L628" s="11">
        <v>1.4249073810202337</v>
      </c>
      <c r="M628" s="26">
        <f>J628/((8760)*(E628/1000))</f>
        <v>0.1789267259271983</v>
      </c>
    </row>
    <row r="629" spans="1:13" x14ac:dyDescent="0.25">
      <c r="A629" s="35">
        <v>3306</v>
      </c>
      <c r="B629" s="35"/>
      <c r="C629" s="2" t="s">
        <v>5</v>
      </c>
      <c r="D629" s="2">
        <v>8</v>
      </c>
      <c r="E629" s="2">
        <v>1.9039999999999999</v>
      </c>
      <c r="F629" s="12">
        <v>40756</v>
      </c>
      <c r="G629" s="18">
        <v>2013</v>
      </c>
      <c r="H629" s="2">
        <v>0</v>
      </c>
      <c r="I629" s="21">
        <v>1</v>
      </c>
      <c r="J629" s="2">
        <v>3</v>
      </c>
      <c r="K629" s="24">
        <v>2.0944000000000003</v>
      </c>
      <c r="L629" s="11">
        <v>1.4323911382734911</v>
      </c>
      <c r="M629" s="26">
        <f>J629/((8760)*(E629/1000))</f>
        <v>0.17986646713479912</v>
      </c>
    </row>
    <row r="630" spans="1:13" x14ac:dyDescent="0.25">
      <c r="A630" s="35">
        <v>2638</v>
      </c>
      <c r="B630" s="35"/>
      <c r="C630" s="2" t="s">
        <v>5</v>
      </c>
      <c r="D630" s="2">
        <v>6</v>
      </c>
      <c r="E630" s="2">
        <v>1.175</v>
      </c>
      <c r="F630" s="12">
        <v>40787</v>
      </c>
      <c r="G630" s="18">
        <v>2013</v>
      </c>
      <c r="H630" s="2">
        <v>0</v>
      </c>
      <c r="I630" s="21">
        <v>1</v>
      </c>
      <c r="J630" s="2">
        <v>2</v>
      </c>
      <c r="K630" s="24">
        <v>1.2925000000000002</v>
      </c>
      <c r="L630" s="11">
        <v>1.5473887814313343</v>
      </c>
      <c r="M630" s="26">
        <f>J630/((8760)*(E630/1000))</f>
        <v>0.19430681045370637</v>
      </c>
    </row>
    <row r="631" spans="1:13" x14ac:dyDescent="0.25">
      <c r="A631" s="35">
        <v>8408</v>
      </c>
      <c r="B631" s="35"/>
      <c r="C631" s="2" t="s">
        <v>5</v>
      </c>
      <c r="D631" s="2">
        <v>6</v>
      </c>
      <c r="E631" s="2">
        <v>5.8049999999999997</v>
      </c>
      <c r="F631" s="12">
        <v>41153</v>
      </c>
      <c r="G631" s="18">
        <v>2013</v>
      </c>
      <c r="H631" s="2">
        <v>0</v>
      </c>
      <c r="I631" s="21">
        <v>1</v>
      </c>
      <c r="J631" s="2">
        <v>10</v>
      </c>
      <c r="K631" s="24">
        <v>6.3855000000000004</v>
      </c>
      <c r="L631" s="11">
        <v>1.5660480776759846</v>
      </c>
      <c r="M631" s="26">
        <f>J631/((8760)*(E631/1000))</f>
        <v>0.19664987276753232</v>
      </c>
    </row>
    <row r="632" spans="1:13" x14ac:dyDescent="0.25">
      <c r="A632" s="35">
        <v>164</v>
      </c>
      <c r="B632" s="35"/>
      <c r="C632" s="2" t="s">
        <v>5</v>
      </c>
      <c r="D632" s="2">
        <v>2</v>
      </c>
      <c r="E632" s="2">
        <v>2.8</v>
      </c>
      <c r="F632" s="12">
        <v>40087</v>
      </c>
      <c r="G632" s="18">
        <v>2014</v>
      </c>
      <c r="H632" s="2">
        <v>0</v>
      </c>
      <c r="I632" s="21">
        <v>1</v>
      </c>
      <c r="J632" s="2">
        <v>5</v>
      </c>
      <c r="K632" s="24">
        <v>3.08</v>
      </c>
      <c r="L632" s="11">
        <v>1.6233766233766234</v>
      </c>
      <c r="M632" s="26">
        <f>J632/((8760)*(E632/1000))</f>
        <v>0.20384866275277236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workbookViewId="0">
      <selection activeCell="C15" sqref="C15"/>
    </sheetView>
  </sheetViews>
  <sheetFormatPr defaultRowHeight="15" x14ac:dyDescent="0.25"/>
  <cols>
    <col min="1" max="1" width="13.140625" bestFit="1" customWidth="1"/>
    <col min="2" max="2" width="27.5703125" customWidth="1"/>
    <col min="12" max="12" width="18.140625" bestFit="1" customWidth="1"/>
  </cols>
  <sheetData>
    <row r="1" spans="1:13" ht="15.75" thickBot="1" x14ac:dyDescent="0.3">
      <c r="A1" s="16" t="s">
        <v>1</v>
      </c>
      <c r="B1" s="2" t="s">
        <v>84</v>
      </c>
    </row>
    <row r="2" spans="1:13" x14ac:dyDescent="0.25">
      <c r="L2" s="30" t="s">
        <v>103</v>
      </c>
      <c r="M2" s="30"/>
    </row>
    <row r="3" spans="1:13" x14ac:dyDescent="0.25">
      <c r="A3" s="16" t="s">
        <v>85</v>
      </c>
      <c r="B3" t="s">
        <v>102</v>
      </c>
      <c r="L3" s="27"/>
      <c r="M3" s="27"/>
    </row>
    <row r="4" spans="1:13" x14ac:dyDescent="0.25">
      <c r="A4" s="17">
        <v>2010</v>
      </c>
      <c r="B4" s="26">
        <v>0.13344177342168076</v>
      </c>
      <c r="L4" s="27" t="s">
        <v>104</v>
      </c>
      <c r="M4" s="27">
        <v>0.13674297965390511</v>
      </c>
    </row>
    <row r="5" spans="1:13" x14ac:dyDescent="0.25">
      <c r="A5" s="17">
        <v>2011</v>
      </c>
      <c r="B5" s="26">
        <v>0.14088594630347487</v>
      </c>
      <c r="L5" s="27" t="s">
        <v>105</v>
      </c>
      <c r="M5" s="27">
        <v>7.5353859297266283E-4</v>
      </c>
    </row>
    <row r="6" spans="1:13" x14ac:dyDescent="0.25">
      <c r="A6" s="17">
        <v>2012</v>
      </c>
      <c r="B6" s="26">
        <v>0.13902567837717006</v>
      </c>
      <c r="L6" s="27" t="s">
        <v>106</v>
      </c>
      <c r="M6" s="27">
        <v>0.13998971711896072</v>
      </c>
    </row>
    <row r="7" spans="1:13" x14ac:dyDescent="0.25">
      <c r="A7" s="17">
        <v>2013</v>
      </c>
      <c r="B7" s="26">
        <v>0.13645752562875724</v>
      </c>
      <c r="L7" s="27" t="s">
        <v>107</v>
      </c>
      <c r="M7" s="27">
        <v>0.14180776539323292</v>
      </c>
    </row>
    <row r="8" spans="1:13" x14ac:dyDescent="0.25">
      <c r="A8" s="17">
        <v>2014</v>
      </c>
      <c r="B8" s="26">
        <v>0.13475052190308195</v>
      </c>
      <c r="L8" s="27" t="s">
        <v>108</v>
      </c>
      <c r="M8" s="27">
        <v>1.8928673471841816E-2</v>
      </c>
    </row>
    <row r="9" spans="1:13" x14ac:dyDescent="0.25">
      <c r="A9" s="17" t="s">
        <v>86</v>
      </c>
      <c r="B9" s="18">
        <v>0.13674297965390508</v>
      </c>
      <c r="L9" s="27" t="s">
        <v>109</v>
      </c>
      <c r="M9" s="27">
        <v>3.5829467940360807E-4</v>
      </c>
    </row>
    <row r="10" spans="1:13" x14ac:dyDescent="0.25">
      <c r="L10" s="27" t="s">
        <v>110</v>
      </c>
      <c r="M10" s="27">
        <v>1.5112008862706561</v>
      </c>
    </row>
    <row r="11" spans="1:13" x14ac:dyDescent="0.25">
      <c r="L11" s="27" t="s">
        <v>111</v>
      </c>
      <c r="M11" s="27">
        <v>-0.55694209291274632</v>
      </c>
    </row>
    <row r="12" spans="1:13" x14ac:dyDescent="0.25">
      <c r="L12" s="27" t="s">
        <v>112</v>
      </c>
      <c r="M12" s="27">
        <v>0.13898772460416298</v>
      </c>
    </row>
    <row r="13" spans="1:13" x14ac:dyDescent="0.25">
      <c r="L13" s="27" t="s">
        <v>113</v>
      </c>
      <c r="M13" s="27">
        <v>6.4860938148609382E-2</v>
      </c>
    </row>
    <row r="14" spans="1:13" x14ac:dyDescent="0.25">
      <c r="L14" s="27" t="s">
        <v>114</v>
      </c>
      <c r="M14" s="27">
        <v>0.20384866275277236</v>
      </c>
    </row>
    <row r="15" spans="1:13" x14ac:dyDescent="0.25">
      <c r="L15" s="27" t="s">
        <v>115</v>
      </c>
      <c r="M15" s="27">
        <v>86.284820161614121</v>
      </c>
    </row>
    <row r="16" spans="1:13" ht="15.75" thickBot="1" x14ac:dyDescent="0.3">
      <c r="L16" s="28" t="s">
        <v>116</v>
      </c>
      <c r="M16" s="28">
        <v>631</v>
      </c>
    </row>
    <row r="25" spans="1:13" ht="15.75" thickBot="1" x14ac:dyDescent="0.3"/>
    <row r="26" spans="1:13" x14ac:dyDescent="0.25">
      <c r="A26" s="16" t="s">
        <v>1</v>
      </c>
      <c r="B26" s="2" t="s">
        <v>84</v>
      </c>
      <c r="L26" s="30" t="s">
        <v>103</v>
      </c>
      <c r="M26" s="30"/>
    </row>
    <row r="27" spans="1:13" x14ac:dyDescent="0.25">
      <c r="L27" s="27"/>
      <c r="M27" s="27"/>
    </row>
    <row r="28" spans="1:13" x14ac:dyDescent="0.25">
      <c r="A28" s="16" t="s">
        <v>85</v>
      </c>
      <c r="B28" t="s">
        <v>90</v>
      </c>
      <c r="L28" s="27" t="s">
        <v>104</v>
      </c>
      <c r="M28" s="27">
        <v>1.0889713652438271</v>
      </c>
    </row>
    <row r="29" spans="1:13" x14ac:dyDescent="0.25">
      <c r="A29" s="17">
        <v>2010</v>
      </c>
      <c r="B29" s="14">
        <v>1.0626817592490214</v>
      </c>
      <c r="L29" s="27" t="s">
        <v>105</v>
      </c>
      <c r="M29" s="27">
        <v>6.0009073404005027E-3</v>
      </c>
    </row>
    <row r="30" spans="1:13" x14ac:dyDescent="0.25">
      <c r="A30" s="17">
        <v>2011</v>
      </c>
      <c r="B30" s="14">
        <v>1.1219644451076716</v>
      </c>
      <c r="L30" s="27" t="s">
        <v>106</v>
      </c>
      <c r="M30" s="27">
        <v>1.1148272017837235</v>
      </c>
    </row>
    <row r="31" spans="1:13" x14ac:dyDescent="0.25">
      <c r="A31" s="17">
        <v>2012</v>
      </c>
      <c r="B31" s="14">
        <v>1.1071499478036451</v>
      </c>
      <c r="L31" s="27" t="s">
        <v>107</v>
      </c>
      <c r="M31" s="27">
        <v>1.1363636363636362</v>
      </c>
    </row>
    <row r="32" spans="1:13" x14ac:dyDescent="0.25">
      <c r="A32" s="17">
        <v>2013</v>
      </c>
      <c r="B32" s="14">
        <v>1.0866981131890148</v>
      </c>
      <c r="L32" s="27" t="s">
        <v>108</v>
      </c>
      <c r="M32" s="27">
        <v>0.15074107237575907</v>
      </c>
    </row>
    <row r="33" spans="1:13" x14ac:dyDescent="0.25">
      <c r="A33" s="17">
        <v>2014</v>
      </c>
      <c r="B33" s="14">
        <v>1.0731041562463643</v>
      </c>
      <c r="L33" s="27" t="s">
        <v>109</v>
      </c>
      <c r="M33" s="27">
        <v>2.2722870900993834E-2</v>
      </c>
    </row>
    <row r="34" spans="1:13" x14ac:dyDescent="0.25">
      <c r="A34" s="17" t="s">
        <v>86</v>
      </c>
      <c r="B34" s="14">
        <v>1.0889713652438258</v>
      </c>
      <c r="L34" s="27" t="s">
        <v>110</v>
      </c>
      <c r="M34" s="27">
        <v>1.5112008862706365</v>
      </c>
    </row>
    <row r="35" spans="1:13" x14ac:dyDescent="0.25">
      <c r="L35" s="27" t="s">
        <v>111</v>
      </c>
      <c r="M35" s="27">
        <v>-0.55694209291276409</v>
      </c>
    </row>
    <row r="36" spans="1:13" x14ac:dyDescent="0.25">
      <c r="L36" s="27" t="s">
        <v>112</v>
      </c>
      <c r="M36" s="27">
        <v>1.1068476977567887</v>
      </c>
    </row>
    <row r="37" spans="1:13" x14ac:dyDescent="0.25">
      <c r="L37" s="27" t="s">
        <v>113</v>
      </c>
      <c r="M37" s="27">
        <v>0.51652892561983466</v>
      </c>
    </row>
    <row r="38" spans="1:13" x14ac:dyDescent="0.25">
      <c r="L38" s="27" t="s">
        <v>114</v>
      </c>
      <c r="M38" s="27">
        <v>1.6233766233766234</v>
      </c>
    </row>
    <row r="39" spans="1:13" x14ac:dyDescent="0.25">
      <c r="L39" s="27" t="s">
        <v>115</v>
      </c>
      <c r="M39" s="27">
        <v>687.14093146885489</v>
      </c>
    </row>
    <row r="40" spans="1:13" ht="15.75" thickBot="1" x14ac:dyDescent="0.3">
      <c r="L40" s="28" t="s">
        <v>116</v>
      </c>
      <c r="M40" s="28">
        <v>631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Inputs</vt:lpstr>
      <vt:lpstr>raw data</vt:lpstr>
      <vt:lpstr>SystemAnalysis</vt:lpstr>
      <vt:lpstr>Summary</vt:lpstr>
      <vt:lpstr>WholeYearOnly1</vt:lpstr>
      <vt:lpstr>WholeYearSummary1</vt:lpstr>
      <vt:lpstr>WholeYearOnly2</vt:lpstr>
      <vt:lpstr>WholeYearSummary2</vt:lpstr>
      <vt:lpstr>Outlier Analysis</vt:lpstr>
      <vt:lpstr>forOutlierAnalysis</vt:lpstr>
      <vt:lpstr>Sheet19</vt:lpstr>
      <vt:lpstr>Sheet28</vt:lpstr>
      <vt:lpstr>Sheet29</vt:lpstr>
      <vt:lpstr>CleanedData</vt:lpstr>
      <vt:lpstr>MasterSummary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Stam</dc:creator>
  <cp:lastModifiedBy>Eric Stam</cp:lastModifiedBy>
  <dcterms:created xsi:type="dcterms:W3CDTF">2015-09-02T21:33:06Z</dcterms:created>
  <dcterms:modified xsi:type="dcterms:W3CDTF">2015-09-03T20:22:08Z</dcterms:modified>
</cp:coreProperties>
</file>